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F165" lockStructure="1"/>
  <bookViews>
    <workbookView xWindow="30" yWindow="60" windowWidth="23910" windowHeight="5145" firstSheet="4" activeTab="4"/>
  </bookViews>
  <sheets>
    <sheet name="average earnings resident 2012" sheetId="1" state="veryHidden" r:id="rId1"/>
    <sheet name="lists" sheetId="2" state="veryHidden" r:id="rId2"/>
    <sheet name="average earnings workplace 2012" sheetId="3" state="veryHidden" r:id="rId3"/>
    <sheet name="lists1" sheetId="4" state="veryHidden" r:id="rId4"/>
    <sheet name="Front Page" sheetId="5" r:id="rId5"/>
    <sheet name="ranking" sheetId="6" state="veryHidden" r:id="rId6"/>
    <sheet name="Sheet1" sheetId="7" state="veryHidden" r:id="rId7"/>
  </sheets>
  <calcPr calcId="152511"/>
</workbook>
</file>

<file path=xl/calcChain.xml><?xml version="1.0" encoding="utf-8"?>
<calcChain xmlns="http://schemas.openxmlformats.org/spreadsheetml/2006/main">
  <c r="ER14" i="1" l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R58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R95" i="1"/>
  <c r="ER96" i="1"/>
  <c r="ER97" i="1"/>
  <c r="ER98" i="1"/>
  <c r="ER99" i="1"/>
  <c r="ER100" i="1"/>
  <c r="ER101" i="1"/>
  <c r="ER102" i="1"/>
  <c r="ER103" i="1"/>
  <c r="ER104" i="1"/>
  <c r="ER105" i="1"/>
  <c r="ER106" i="1"/>
  <c r="ER107" i="1"/>
  <c r="ER108" i="1"/>
  <c r="ER109" i="1"/>
  <c r="ER110" i="1"/>
  <c r="ER111" i="1"/>
  <c r="ER112" i="1"/>
  <c r="ER113" i="1"/>
  <c r="ER114" i="1"/>
  <c r="ER115" i="1"/>
  <c r="ER116" i="1"/>
  <c r="ER117" i="1"/>
  <c r="ER118" i="1"/>
  <c r="ER119" i="1"/>
  <c r="ER120" i="1"/>
  <c r="ER121" i="1"/>
  <c r="ER122" i="1"/>
  <c r="ER123" i="1"/>
  <c r="ER124" i="1"/>
  <c r="ER125" i="1"/>
  <c r="ER126" i="1"/>
  <c r="ER127" i="1"/>
  <c r="ER128" i="1"/>
  <c r="ER129" i="1"/>
  <c r="ER130" i="1"/>
  <c r="ER131" i="1"/>
  <c r="ER132" i="1"/>
  <c r="ER133" i="1"/>
  <c r="ER134" i="1"/>
  <c r="ER135" i="1"/>
  <c r="ER136" i="1"/>
  <c r="ER137" i="1"/>
  <c r="ER138" i="1"/>
  <c r="ER139" i="1"/>
  <c r="ER140" i="1"/>
  <c r="ER141" i="1"/>
  <c r="ER142" i="1"/>
  <c r="ER143" i="1"/>
  <c r="ER144" i="1"/>
  <c r="ER145" i="1"/>
  <c r="ER146" i="1"/>
  <c r="ER147" i="1"/>
  <c r="ER148" i="1"/>
  <c r="ER149" i="1"/>
  <c r="ER150" i="1"/>
  <c r="ER151" i="1"/>
  <c r="ER152" i="1"/>
  <c r="ER153" i="1"/>
  <c r="ER154" i="1"/>
  <c r="ER155" i="1"/>
  <c r="ER156" i="1"/>
  <c r="ER157" i="1"/>
  <c r="ER158" i="1"/>
  <c r="ER159" i="1"/>
  <c r="ER160" i="1"/>
  <c r="ER161" i="1"/>
  <c r="ER162" i="1"/>
  <c r="ER163" i="1"/>
  <c r="ER164" i="1"/>
  <c r="ER165" i="1"/>
  <c r="ER166" i="1"/>
  <c r="ER167" i="1"/>
  <c r="ER168" i="1"/>
  <c r="ER169" i="1"/>
  <c r="ER170" i="1"/>
  <c r="ER171" i="1"/>
  <c r="ER172" i="1"/>
  <c r="ER173" i="1"/>
  <c r="ER174" i="1"/>
  <c r="ER175" i="1"/>
  <c r="ER176" i="1"/>
  <c r="ER177" i="1"/>
  <c r="ER178" i="1"/>
  <c r="ER179" i="1"/>
  <c r="ER180" i="1"/>
  <c r="ER181" i="1"/>
  <c r="ER182" i="1"/>
  <c r="ER183" i="1"/>
  <c r="ER184" i="1"/>
  <c r="ER185" i="1"/>
  <c r="ER186" i="1"/>
  <c r="ER187" i="1"/>
  <c r="ER188" i="1"/>
  <c r="ER189" i="1"/>
  <c r="ER190" i="1"/>
  <c r="ER191" i="1"/>
  <c r="ER192" i="1"/>
  <c r="ER193" i="1"/>
  <c r="ER194" i="1"/>
  <c r="ER195" i="1"/>
  <c r="ER196" i="1"/>
  <c r="ER197" i="1"/>
  <c r="ER198" i="1"/>
  <c r="ER199" i="1"/>
  <c r="ER200" i="1"/>
  <c r="ER201" i="1"/>
  <c r="ER202" i="1"/>
  <c r="ER203" i="1"/>
  <c r="ER204" i="1"/>
  <c r="ER205" i="1"/>
  <c r="ER206" i="1"/>
  <c r="ER207" i="1"/>
  <c r="ER208" i="1"/>
  <c r="ER209" i="1"/>
  <c r="ER210" i="1"/>
  <c r="ER211" i="1"/>
  <c r="ER212" i="1"/>
  <c r="ER213" i="1"/>
  <c r="ER214" i="1"/>
  <c r="ER215" i="1"/>
  <c r="ER216" i="1"/>
  <c r="ER217" i="1"/>
  <c r="ER218" i="1"/>
  <c r="ER219" i="1"/>
  <c r="ER220" i="1"/>
  <c r="ER221" i="1"/>
  <c r="ER222" i="1"/>
  <c r="ER223" i="1"/>
  <c r="ER224" i="1"/>
  <c r="ER225" i="1"/>
  <c r="ER226" i="1"/>
  <c r="ER227" i="1"/>
  <c r="ER228" i="1"/>
  <c r="ER229" i="1"/>
  <c r="ER230" i="1"/>
  <c r="ER231" i="1"/>
  <c r="ER232" i="1"/>
  <c r="ER233" i="1"/>
  <c r="ER234" i="1"/>
  <c r="ER235" i="1"/>
  <c r="ER236" i="1"/>
  <c r="ER237" i="1"/>
  <c r="ER238" i="1"/>
  <c r="ER239" i="1"/>
  <c r="ER240" i="1"/>
  <c r="ER241" i="1"/>
  <c r="ER242" i="1"/>
  <c r="ER243" i="1"/>
  <c r="ER244" i="1"/>
  <c r="ER245" i="1"/>
  <c r="ER246" i="1"/>
  <c r="ER247" i="1"/>
  <c r="ER248" i="1"/>
  <c r="ER249" i="1"/>
  <c r="ER250" i="1"/>
  <c r="ER251" i="1"/>
  <c r="ER252" i="1"/>
  <c r="ER253" i="1"/>
  <c r="ER254" i="1"/>
  <c r="ER255" i="1"/>
  <c r="ER256" i="1"/>
  <c r="ER257" i="1"/>
  <c r="ER258" i="1"/>
  <c r="ER259" i="1"/>
  <c r="ER260" i="1"/>
  <c r="ER261" i="1"/>
  <c r="ER262" i="1"/>
  <c r="ER263" i="1"/>
  <c r="ER264" i="1"/>
  <c r="ER265" i="1"/>
  <c r="ER266" i="1"/>
  <c r="ER267" i="1"/>
  <c r="ER268" i="1"/>
  <c r="ER269" i="1"/>
  <c r="ER270" i="1"/>
  <c r="ER271" i="1"/>
  <c r="ER272" i="1"/>
  <c r="ER273" i="1"/>
  <c r="ER274" i="1"/>
  <c r="ER275" i="1"/>
  <c r="ER276" i="1"/>
  <c r="ER277" i="1"/>
  <c r="ER278" i="1"/>
  <c r="ER279" i="1"/>
  <c r="ER280" i="1"/>
  <c r="ER281" i="1"/>
  <c r="ER282" i="1"/>
  <c r="ER283" i="1"/>
  <c r="ER284" i="1"/>
  <c r="ER285" i="1"/>
  <c r="ER286" i="1"/>
  <c r="ER287" i="1"/>
  <c r="ER288" i="1"/>
  <c r="ER289" i="1"/>
  <c r="ER290" i="1"/>
  <c r="ER291" i="1"/>
  <c r="ER292" i="1"/>
  <c r="ER293" i="1"/>
  <c r="ER294" i="1"/>
  <c r="ER295" i="1"/>
  <c r="ER296" i="1"/>
  <c r="ER297" i="1"/>
  <c r="ER298" i="1"/>
  <c r="ER299" i="1"/>
  <c r="ER300" i="1"/>
  <c r="ER301" i="1"/>
  <c r="ER302" i="1"/>
  <c r="ER303" i="1"/>
  <c r="ER304" i="1"/>
  <c r="ER305" i="1"/>
  <c r="ER306" i="1"/>
  <c r="ER307" i="1"/>
  <c r="ER308" i="1"/>
  <c r="ER309" i="1"/>
  <c r="ER310" i="1"/>
  <c r="ER311" i="1"/>
  <c r="ER312" i="1"/>
  <c r="ER313" i="1"/>
  <c r="ER314" i="1"/>
  <c r="ER315" i="1"/>
  <c r="ER316" i="1"/>
  <c r="ER317" i="1"/>
  <c r="ER318" i="1"/>
  <c r="ER319" i="1"/>
  <c r="ER320" i="1"/>
  <c r="ER321" i="1"/>
  <c r="ER322" i="1"/>
  <c r="ER323" i="1"/>
  <c r="ER324" i="1"/>
  <c r="ER325" i="1"/>
  <c r="ER326" i="1"/>
  <c r="ER327" i="1"/>
  <c r="ER328" i="1"/>
  <c r="ER329" i="1"/>
  <c r="ER330" i="1"/>
  <c r="ER331" i="1"/>
  <c r="ER332" i="1"/>
  <c r="ER333" i="1"/>
  <c r="ER334" i="1"/>
  <c r="ER335" i="1"/>
  <c r="ER336" i="1"/>
  <c r="ER337" i="1"/>
  <c r="ER338" i="1"/>
  <c r="ER339" i="1"/>
  <c r="ER340" i="1"/>
  <c r="ER341" i="1"/>
  <c r="ER342" i="1"/>
  <c r="ER343" i="1"/>
  <c r="ER344" i="1"/>
  <c r="ER345" i="1"/>
  <c r="ER346" i="1"/>
  <c r="ER347" i="1"/>
  <c r="ER348" i="1"/>
  <c r="ER349" i="1"/>
  <c r="ER350" i="1"/>
  <c r="ER351" i="1"/>
  <c r="ER352" i="1"/>
  <c r="ER353" i="1"/>
  <c r="ER354" i="1"/>
  <c r="ER355" i="1"/>
  <c r="ER356" i="1"/>
  <c r="ER357" i="1"/>
  <c r="ER358" i="1"/>
  <c r="ER359" i="1"/>
  <c r="ER360" i="1"/>
  <c r="ER361" i="1"/>
  <c r="ER362" i="1"/>
  <c r="ER363" i="1"/>
  <c r="ER364" i="1"/>
  <c r="ER365" i="1"/>
  <c r="ER366" i="1"/>
  <c r="ER367" i="1"/>
  <c r="ER368" i="1"/>
  <c r="ER369" i="1"/>
  <c r="ER370" i="1"/>
  <c r="ER371" i="1"/>
  <c r="ER372" i="1"/>
  <c r="ER373" i="1"/>
  <c r="ER374" i="1"/>
  <c r="ER375" i="1"/>
  <c r="ER376" i="1"/>
  <c r="ER377" i="1"/>
  <c r="ER378" i="1"/>
  <c r="ER379" i="1"/>
  <c r="ER380" i="1"/>
  <c r="ER381" i="1"/>
  <c r="ER382" i="1"/>
  <c r="ER383" i="1"/>
  <c r="ER384" i="1"/>
  <c r="ER385" i="1"/>
  <c r="ER386" i="1"/>
  <c r="ER387" i="1"/>
  <c r="ER388" i="1"/>
  <c r="ER389" i="1"/>
  <c r="ER390" i="1"/>
  <c r="ER391" i="1"/>
  <c r="ER392" i="1"/>
  <c r="ER393" i="1"/>
  <c r="ER394" i="1"/>
  <c r="ER395" i="1"/>
  <c r="ER396" i="1"/>
  <c r="ER397" i="1"/>
  <c r="ER398" i="1"/>
  <c r="ER399" i="1"/>
  <c r="ER400" i="1"/>
  <c r="ER401" i="1"/>
  <c r="ER402" i="1"/>
  <c r="ER403" i="1"/>
  <c r="ER404" i="1"/>
  <c r="ER405" i="1"/>
  <c r="ER406" i="1"/>
  <c r="ER407" i="1"/>
  <c r="ER408" i="1"/>
  <c r="ER409" i="1"/>
  <c r="ER410" i="1"/>
  <c r="ER411" i="1"/>
  <c r="ER412" i="1"/>
  <c r="ER413" i="1"/>
  <c r="ER414" i="1"/>
  <c r="ER415" i="1"/>
  <c r="ER416" i="1"/>
  <c r="ER417" i="1"/>
  <c r="ER418" i="1"/>
  <c r="ER419" i="1"/>
  <c r="ER420" i="1"/>
  <c r="ER421" i="1"/>
  <c r="ER422" i="1"/>
  <c r="ER423" i="1"/>
  <c r="ER424" i="1"/>
  <c r="ER425" i="1"/>
  <c r="ER426" i="1"/>
  <c r="ER427" i="1"/>
  <c r="ER428" i="1"/>
  <c r="ER429" i="1"/>
  <c r="ER430" i="1"/>
  <c r="ER431" i="1"/>
  <c r="ER432" i="1"/>
  <c r="ER433" i="1"/>
  <c r="ER434" i="1"/>
  <c r="ER435" i="1"/>
  <c r="ER436" i="1"/>
  <c r="ER437" i="1"/>
  <c r="ER438" i="1"/>
  <c r="ER439" i="1"/>
  <c r="ER440" i="1"/>
  <c r="ER441" i="1"/>
  <c r="ER442" i="1"/>
  <c r="ER443" i="1"/>
  <c r="ER444" i="1"/>
  <c r="ER445" i="1"/>
  <c r="ER446" i="1"/>
  <c r="ER447" i="1"/>
  <c r="ER448" i="1"/>
  <c r="ER449" i="1"/>
  <c r="ER450" i="1"/>
  <c r="ER451" i="1"/>
  <c r="ER452" i="1"/>
  <c r="ER453" i="1"/>
  <c r="ER454" i="1"/>
  <c r="ER455" i="1"/>
  <c r="ER456" i="1"/>
  <c r="ER457" i="1"/>
  <c r="ER458" i="1"/>
  <c r="ER459" i="1"/>
  <c r="ER460" i="1"/>
  <c r="ER461" i="1"/>
  <c r="ER462" i="1"/>
  <c r="ER463" i="1"/>
  <c r="ER464" i="1"/>
  <c r="ER465" i="1"/>
  <c r="ER466" i="1"/>
  <c r="ER467" i="1"/>
  <c r="ER468" i="1"/>
  <c r="ER469" i="1"/>
  <c r="ER470" i="1"/>
  <c r="ER471" i="1"/>
  <c r="ER472" i="1"/>
  <c r="ER473" i="1"/>
  <c r="ER474" i="1"/>
  <c r="ER475" i="1"/>
  <c r="ER476" i="1"/>
  <c r="ER477" i="1"/>
  <c r="ER478" i="1"/>
  <c r="ER479" i="1"/>
  <c r="ER480" i="1"/>
  <c r="ER481" i="1"/>
  <c r="ER482" i="1"/>
  <c r="ER483" i="1"/>
  <c r="ER484" i="1"/>
  <c r="ER485" i="1"/>
  <c r="ER486" i="1"/>
  <c r="ER487" i="1"/>
  <c r="ER488" i="1"/>
  <c r="ER489" i="1"/>
  <c r="ER490" i="1"/>
  <c r="ER491" i="1"/>
  <c r="ER492" i="1"/>
  <c r="ER493" i="1"/>
  <c r="ER494" i="1"/>
  <c r="ER495" i="1"/>
  <c r="ER496" i="1"/>
  <c r="ER497" i="1"/>
  <c r="ER498" i="1"/>
  <c r="ER499" i="1"/>
  <c r="ER500" i="1"/>
  <c r="ER501" i="1"/>
  <c r="ER502" i="1"/>
  <c r="ER503" i="1"/>
  <c r="ER504" i="1"/>
  <c r="ER505" i="1"/>
  <c r="ER506" i="1"/>
  <c r="ER507" i="1"/>
  <c r="ER508" i="1"/>
  <c r="ER509" i="1"/>
  <c r="ER510" i="1"/>
  <c r="ER511" i="1"/>
  <c r="ER512" i="1"/>
  <c r="ER513" i="1"/>
  <c r="ER514" i="1"/>
  <c r="ER515" i="1"/>
  <c r="ER516" i="1"/>
  <c r="ER517" i="1"/>
  <c r="ER518" i="1"/>
  <c r="ER519" i="1"/>
  <c r="ER520" i="1"/>
  <c r="ER521" i="1"/>
  <c r="ER522" i="1"/>
  <c r="ER523" i="1"/>
  <c r="ER524" i="1"/>
  <c r="ER525" i="1"/>
  <c r="ER526" i="1"/>
  <c r="ER527" i="1"/>
  <c r="ER528" i="1"/>
  <c r="ER529" i="1"/>
  <c r="ER530" i="1"/>
  <c r="ER531" i="1"/>
  <c r="ER532" i="1"/>
  <c r="ER533" i="1"/>
  <c r="ER534" i="1"/>
  <c r="ER535" i="1"/>
  <c r="ER536" i="1"/>
  <c r="ER537" i="1"/>
  <c r="ER538" i="1"/>
  <c r="ER539" i="1"/>
  <c r="ER540" i="1"/>
  <c r="ER541" i="1"/>
  <c r="ER542" i="1"/>
  <c r="ER543" i="1"/>
  <c r="ER544" i="1"/>
  <c r="ER545" i="1"/>
  <c r="ER546" i="1"/>
  <c r="ER547" i="1"/>
  <c r="ER548" i="1"/>
  <c r="ER549" i="1"/>
  <c r="ER550" i="1"/>
  <c r="ER551" i="1"/>
  <c r="ER552" i="1"/>
  <c r="ER553" i="1"/>
  <c r="ER554" i="1"/>
  <c r="ER555" i="1"/>
  <c r="ER556" i="1"/>
  <c r="ER557" i="1"/>
  <c r="ER558" i="1"/>
  <c r="ER559" i="1"/>
  <c r="ER560" i="1"/>
  <c r="ER561" i="1"/>
  <c r="ER562" i="1"/>
  <c r="ER563" i="1"/>
  <c r="ER564" i="1"/>
  <c r="ER565" i="1"/>
  <c r="ER566" i="1"/>
  <c r="ER567" i="1"/>
  <c r="ER568" i="1"/>
  <c r="ER569" i="1"/>
  <c r="ER570" i="1"/>
  <c r="ER571" i="1"/>
  <c r="ER572" i="1"/>
  <c r="ER573" i="1"/>
  <c r="ER574" i="1"/>
  <c r="ER575" i="1"/>
  <c r="ER576" i="1"/>
  <c r="ER577" i="1"/>
  <c r="ER578" i="1"/>
  <c r="ER579" i="1"/>
  <c r="ER580" i="1"/>
  <c r="ER581" i="1"/>
  <c r="ER582" i="1"/>
  <c r="ER583" i="1"/>
  <c r="ER584" i="1"/>
  <c r="ER585" i="1"/>
  <c r="ER586" i="1"/>
  <c r="ER587" i="1"/>
  <c r="ER588" i="1"/>
  <c r="ER589" i="1"/>
  <c r="ER590" i="1"/>
  <c r="ER591" i="1"/>
  <c r="ER592" i="1"/>
  <c r="ER593" i="1"/>
  <c r="ER594" i="1"/>
  <c r="ER595" i="1"/>
  <c r="ER596" i="1"/>
  <c r="ER597" i="1"/>
  <c r="ER598" i="1"/>
  <c r="ER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8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107" i="1"/>
  <c r="EE108" i="1"/>
  <c r="EE109" i="1"/>
  <c r="EE110" i="1"/>
  <c r="EE111" i="1"/>
  <c r="EE112" i="1"/>
  <c r="EE113" i="1"/>
  <c r="EE114" i="1"/>
  <c r="EE115" i="1"/>
  <c r="EE116" i="1"/>
  <c r="EE117" i="1"/>
  <c r="EE118" i="1"/>
  <c r="EE119" i="1"/>
  <c r="EE120" i="1"/>
  <c r="EE121" i="1"/>
  <c r="EE122" i="1"/>
  <c r="EE123" i="1"/>
  <c r="EE124" i="1"/>
  <c r="EE125" i="1"/>
  <c r="EE126" i="1"/>
  <c r="EE127" i="1"/>
  <c r="EE128" i="1"/>
  <c r="EE129" i="1"/>
  <c r="EE130" i="1"/>
  <c r="EE131" i="1"/>
  <c r="EE132" i="1"/>
  <c r="EE133" i="1"/>
  <c r="EE134" i="1"/>
  <c r="EE135" i="1"/>
  <c r="EE136" i="1"/>
  <c r="EE137" i="1"/>
  <c r="EE138" i="1"/>
  <c r="EE139" i="1"/>
  <c r="EE140" i="1"/>
  <c r="EE141" i="1"/>
  <c r="EE142" i="1"/>
  <c r="EE143" i="1"/>
  <c r="EE144" i="1"/>
  <c r="EE145" i="1"/>
  <c r="EE146" i="1"/>
  <c r="EE147" i="1"/>
  <c r="EE148" i="1"/>
  <c r="EE149" i="1"/>
  <c r="EE150" i="1"/>
  <c r="EE151" i="1"/>
  <c r="EE152" i="1"/>
  <c r="EE153" i="1"/>
  <c r="EE154" i="1"/>
  <c r="EE155" i="1"/>
  <c r="EE156" i="1"/>
  <c r="EE157" i="1"/>
  <c r="EE158" i="1"/>
  <c r="EE159" i="1"/>
  <c r="EE160" i="1"/>
  <c r="EE161" i="1"/>
  <c r="EE162" i="1"/>
  <c r="EE163" i="1"/>
  <c r="EE164" i="1"/>
  <c r="EE165" i="1"/>
  <c r="EE166" i="1"/>
  <c r="EE167" i="1"/>
  <c r="EE168" i="1"/>
  <c r="EE169" i="1"/>
  <c r="EE170" i="1"/>
  <c r="EE171" i="1"/>
  <c r="EE172" i="1"/>
  <c r="EE173" i="1"/>
  <c r="EE174" i="1"/>
  <c r="EE175" i="1"/>
  <c r="EE176" i="1"/>
  <c r="EE177" i="1"/>
  <c r="EE178" i="1"/>
  <c r="EE179" i="1"/>
  <c r="EE180" i="1"/>
  <c r="EE181" i="1"/>
  <c r="EE182" i="1"/>
  <c r="EE183" i="1"/>
  <c r="EE184" i="1"/>
  <c r="EE185" i="1"/>
  <c r="EE186" i="1"/>
  <c r="EE187" i="1"/>
  <c r="EE188" i="1"/>
  <c r="EE189" i="1"/>
  <c r="EE190" i="1"/>
  <c r="EE191" i="1"/>
  <c r="EE192" i="1"/>
  <c r="EE193" i="1"/>
  <c r="EE194" i="1"/>
  <c r="EE195" i="1"/>
  <c r="EE196" i="1"/>
  <c r="EE197" i="1"/>
  <c r="EE198" i="1"/>
  <c r="EE199" i="1"/>
  <c r="EE200" i="1"/>
  <c r="EE201" i="1"/>
  <c r="EE202" i="1"/>
  <c r="EE203" i="1"/>
  <c r="EE204" i="1"/>
  <c r="EE205" i="1"/>
  <c r="EE206" i="1"/>
  <c r="EE207" i="1"/>
  <c r="EE208" i="1"/>
  <c r="EE209" i="1"/>
  <c r="EE210" i="1"/>
  <c r="EE211" i="1"/>
  <c r="EE212" i="1"/>
  <c r="EE213" i="1"/>
  <c r="EE214" i="1"/>
  <c r="EE215" i="1"/>
  <c r="EE216" i="1"/>
  <c r="EE217" i="1"/>
  <c r="EE218" i="1"/>
  <c r="EE219" i="1"/>
  <c r="EE220" i="1"/>
  <c r="EE221" i="1"/>
  <c r="EE222" i="1"/>
  <c r="EE223" i="1"/>
  <c r="EE224" i="1"/>
  <c r="EE225" i="1"/>
  <c r="EE226" i="1"/>
  <c r="EE227" i="1"/>
  <c r="EE228" i="1"/>
  <c r="EE229" i="1"/>
  <c r="EE230" i="1"/>
  <c r="EE231" i="1"/>
  <c r="EE232" i="1"/>
  <c r="EE233" i="1"/>
  <c r="EE234" i="1"/>
  <c r="EE235" i="1"/>
  <c r="EE236" i="1"/>
  <c r="EE237" i="1"/>
  <c r="EE238" i="1"/>
  <c r="EE239" i="1"/>
  <c r="EE240" i="1"/>
  <c r="EE241" i="1"/>
  <c r="EE242" i="1"/>
  <c r="EE243" i="1"/>
  <c r="EE244" i="1"/>
  <c r="EE245" i="1"/>
  <c r="EE246" i="1"/>
  <c r="EE247" i="1"/>
  <c r="EE248" i="1"/>
  <c r="EE249" i="1"/>
  <c r="EE250" i="1"/>
  <c r="EE251" i="1"/>
  <c r="EE252" i="1"/>
  <c r="EE253" i="1"/>
  <c r="EE254" i="1"/>
  <c r="EE255" i="1"/>
  <c r="EE256" i="1"/>
  <c r="EE257" i="1"/>
  <c r="EE258" i="1"/>
  <c r="EE259" i="1"/>
  <c r="EE260" i="1"/>
  <c r="EE261" i="1"/>
  <c r="EE262" i="1"/>
  <c r="EE263" i="1"/>
  <c r="EE264" i="1"/>
  <c r="EE265" i="1"/>
  <c r="EE266" i="1"/>
  <c r="EE267" i="1"/>
  <c r="EE268" i="1"/>
  <c r="EE269" i="1"/>
  <c r="EE270" i="1"/>
  <c r="EE271" i="1"/>
  <c r="EE272" i="1"/>
  <c r="EE273" i="1"/>
  <c r="EE274" i="1"/>
  <c r="EE275" i="1"/>
  <c r="EE276" i="1"/>
  <c r="EE277" i="1"/>
  <c r="EE278" i="1"/>
  <c r="EE279" i="1"/>
  <c r="EE280" i="1"/>
  <c r="EE281" i="1"/>
  <c r="EE282" i="1"/>
  <c r="EE283" i="1"/>
  <c r="EE284" i="1"/>
  <c r="EE285" i="1"/>
  <c r="EE286" i="1"/>
  <c r="EE287" i="1"/>
  <c r="EE288" i="1"/>
  <c r="EE289" i="1"/>
  <c r="EE290" i="1"/>
  <c r="EE291" i="1"/>
  <c r="EE292" i="1"/>
  <c r="EE293" i="1"/>
  <c r="EE294" i="1"/>
  <c r="EE295" i="1"/>
  <c r="EE296" i="1"/>
  <c r="EE297" i="1"/>
  <c r="EE298" i="1"/>
  <c r="EE299" i="1"/>
  <c r="EE300" i="1"/>
  <c r="EE301" i="1"/>
  <c r="EE302" i="1"/>
  <c r="EE303" i="1"/>
  <c r="EE304" i="1"/>
  <c r="EE305" i="1"/>
  <c r="EE306" i="1"/>
  <c r="EE307" i="1"/>
  <c r="EE308" i="1"/>
  <c r="EE309" i="1"/>
  <c r="EE310" i="1"/>
  <c r="EE311" i="1"/>
  <c r="EE312" i="1"/>
  <c r="EE313" i="1"/>
  <c r="EE314" i="1"/>
  <c r="EE315" i="1"/>
  <c r="EE316" i="1"/>
  <c r="EE317" i="1"/>
  <c r="EE318" i="1"/>
  <c r="EE319" i="1"/>
  <c r="EE320" i="1"/>
  <c r="EE321" i="1"/>
  <c r="EE322" i="1"/>
  <c r="EE323" i="1"/>
  <c r="EE324" i="1"/>
  <c r="EE325" i="1"/>
  <c r="EE326" i="1"/>
  <c r="EE327" i="1"/>
  <c r="EE328" i="1"/>
  <c r="EE329" i="1"/>
  <c r="EE330" i="1"/>
  <c r="EE331" i="1"/>
  <c r="EE332" i="1"/>
  <c r="EE333" i="1"/>
  <c r="EE334" i="1"/>
  <c r="EE335" i="1"/>
  <c r="EE336" i="1"/>
  <c r="EE337" i="1"/>
  <c r="EE338" i="1"/>
  <c r="EE339" i="1"/>
  <c r="EE340" i="1"/>
  <c r="EE341" i="1"/>
  <c r="EE342" i="1"/>
  <c r="EE343" i="1"/>
  <c r="EE344" i="1"/>
  <c r="EE345" i="1"/>
  <c r="EE346" i="1"/>
  <c r="EE347" i="1"/>
  <c r="EE348" i="1"/>
  <c r="EE349" i="1"/>
  <c r="EE350" i="1"/>
  <c r="EE351" i="1"/>
  <c r="EE352" i="1"/>
  <c r="EE353" i="1"/>
  <c r="EE354" i="1"/>
  <c r="EE355" i="1"/>
  <c r="EE356" i="1"/>
  <c r="EE357" i="1"/>
  <c r="EE358" i="1"/>
  <c r="EE359" i="1"/>
  <c r="EE360" i="1"/>
  <c r="EE361" i="1"/>
  <c r="EE362" i="1"/>
  <c r="EE363" i="1"/>
  <c r="EE364" i="1"/>
  <c r="EE365" i="1"/>
  <c r="EE366" i="1"/>
  <c r="EE367" i="1"/>
  <c r="EE368" i="1"/>
  <c r="EE369" i="1"/>
  <c r="EE370" i="1"/>
  <c r="EE371" i="1"/>
  <c r="EE372" i="1"/>
  <c r="EE373" i="1"/>
  <c r="EE374" i="1"/>
  <c r="EE375" i="1"/>
  <c r="EE376" i="1"/>
  <c r="EE377" i="1"/>
  <c r="EE378" i="1"/>
  <c r="EE379" i="1"/>
  <c r="EE380" i="1"/>
  <c r="EE381" i="1"/>
  <c r="EE382" i="1"/>
  <c r="EE383" i="1"/>
  <c r="EE384" i="1"/>
  <c r="EE385" i="1"/>
  <c r="EE386" i="1"/>
  <c r="EE387" i="1"/>
  <c r="EE388" i="1"/>
  <c r="EE389" i="1"/>
  <c r="EE390" i="1"/>
  <c r="EE391" i="1"/>
  <c r="EE392" i="1"/>
  <c r="EE393" i="1"/>
  <c r="EE394" i="1"/>
  <c r="EE395" i="1"/>
  <c r="EE396" i="1"/>
  <c r="EE397" i="1"/>
  <c r="EE398" i="1"/>
  <c r="EE399" i="1"/>
  <c r="EE400" i="1"/>
  <c r="EE401" i="1"/>
  <c r="EE402" i="1"/>
  <c r="EE403" i="1"/>
  <c r="EE404" i="1"/>
  <c r="EE405" i="1"/>
  <c r="EE406" i="1"/>
  <c r="EE407" i="1"/>
  <c r="EE408" i="1"/>
  <c r="EE409" i="1"/>
  <c r="EE410" i="1"/>
  <c r="EE411" i="1"/>
  <c r="EE412" i="1"/>
  <c r="EE413" i="1"/>
  <c r="EE414" i="1"/>
  <c r="EE415" i="1"/>
  <c r="EE416" i="1"/>
  <c r="EE417" i="1"/>
  <c r="EE418" i="1"/>
  <c r="EE419" i="1"/>
  <c r="EE420" i="1"/>
  <c r="EE421" i="1"/>
  <c r="EE422" i="1"/>
  <c r="EE423" i="1"/>
  <c r="EE424" i="1"/>
  <c r="EE425" i="1"/>
  <c r="EE426" i="1"/>
  <c r="EE427" i="1"/>
  <c r="EE428" i="1"/>
  <c r="EE429" i="1"/>
  <c r="EE430" i="1"/>
  <c r="EE431" i="1"/>
  <c r="EE432" i="1"/>
  <c r="EE433" i="1"/>
  <c r="EE434" i="1"/>
  <c r="EE435" i="1"/>
  <c r="EE436" i="1"/>
  <c r="EE437" i="1"/>
  <c r="EE438" i="1"/>
  <c r="EE439" i="1"/>
  <c r="EE440" i="1"/>
  <c r="EE441" i="1"/>
  <c r="EE442" i="1"/>
  <c r="EE443" i="1"/>
  <c r="EE444" i="1"/>
  <c r="EE445" i="1"/>
  <c r="EE446" i="1"/>
  <c r="EE447" i="1"/>
  <c r="EE448" i="1"/>
  <c r="EE449" i="1"/>
  <c r="EE450" i="1"/>
  <c r="EE451" i="1"/>
  <c r="EE452" i="1"/>
  <c r="EE453" i="1"/>
  <c r="EE454" i="1"/>
  <c r="EE455" i="1"/>
  <c r="EE456" i="1"/>
  <c r="EE457" i="1"/>
  <c r="EE458" i="1"/>
  <c r="EE459" i="1"/>
  <c r="EE460" i="1"/>
  <c r="EE461" i="1"/>
  <c r="EE462" i="1"/>
  <c r="EE463" i="1"/>
  <c r="EE464" i="1"/>
  <c r="EE465" i="1"/>
  <c r="EE466" i="1"/>
  <c r="EE467" i="1"/>
  <c r="EE468" i="1"/>
  <c r="EE469" i="1"/>
  <c r="EE470" i="1"/>
  <c r="EE471" i="1"/>
  <c r="EE472" i="1"/>
  <c r="EE473" i="1"/>
  <c r="EE474" i="1"/>
  <c r="EE475" i="1"/>
  <c r="EE476" i="1"/>
  <c r="EE477" i="1"/>
  <c r="EE478" i="1"/>
  <c r="EE479" i="1"/>
  <c r="EE480" i="1"/>
  <c r="EE481" i="1"/>
  <c r="EE482" i="1"/>
  <c r="EE483" i="1"/>
  <c r="EE484" i="1"/>
  <c r="EE485" i="1"/>
  <c r="EE486" i="1"/>
  <c r="EE487" i="1"/>
  <c r="EE488" i="1"/>
  <c r="EE489" i="1"/>
  <c r="EE490" i="1"/>
  <c r="EE491" i="1"/>
  <c r="EE492" i="1"/>
  <c r="EE493" i="1"/>
  <c r="EE494" i="1"/>
  <c r="EE495" i="1"/>
  <c r="EE496" i="1"/>
  <c r="EE497" i="1"/>
  <c r="EE498" i="1"/>
  <c r="EE499" i="1"/>
  <c r="EE500" i="1"/>
  <c r="EE501" i="1"/>
  <c r="EE502" i="1"/>
  <c r="EE503" i="1"/>
  <c r="EE504" i="1"/>
  <c r="EE505" i="1"/>
  <c r="EE506" i="1"/>
  <c r="EE507" i="1"/>
  <c r="EE508" i="1"/>
  <c r="EE509" i="1"/>
  <c r="EE510" i="1"/>
  <c r="EE511" i="1"/>
  <c r="EE512" i="1"/>
  <c r="EE513" i="1"/>
  <c r="EE514" i="1"/>
  <c r="EE515" i="1"/>
  <c r="EE516" i="1"/>
  <c r="EE517" i="1"/>
  <c r="EE518" i="1"/>
  <c r="EE519" i="1"/>
  <c r="EE520" i="1"/>
  <c r="EE521" i="1"/>
  <c r="EE522" i="1"/>
  <c r="EE523" i="1"/>
  <c r="EE524" i="1"/>
  <c r="EE525" i="1"/>
  <c r="EE526" i="1"/>
  <c r="EE527" i="1"/>
  <c r="EE528" i="1"/>
  <c r="EE529" i="1"/>
  <c r="EE530" i="1"/>
  <c r="EE531" i="1"/>
  <c r="EE532" i="1"/>
  <c r="EE533" i="1"/>
  <c r="EE534" i="1"/>
  <c r="EE535" i="1"/>
  <c r="EE536" i="1"/>
  <c r="EE537" i="1"/>
  <c r="EE538" i="1"/>
  <c r="EE539" i="1"/>
  <c r="EE540" i="1"/>
  <c r="EE541" i="1"/>
  <c r="EE542" i="1"/>
  <c r="EE543" i="1"/>
  <c r="EE544" i="1"/>
  <c r="EE545" i="1"/>
  <c r="EE546" i="1"/>
  <c r="EE547" i="1"/>
  <c r="EE548" i="1"/>
  <c r="EE549" i="1"/>
  <c r="EE550" i="1"/>
  <c r="EE551" i="1"/>
  <c r="EE552" i="1"/>
  <c r="EE553" i="1"/>
  <c r="EE554" i="1"/>
  <c r="EE555" i="1"/>
  <c r="EE556" i="1"/>
  <c r="EE557" i="1"/>
  <c r="EE558" i="1"/>
  <c r="EE559" i="1"/>
  <c r="EE560" i="1"/>
  <c r="EE561" i="1"/>
  <c r="EE562" i="1"/>
  <c r="EE563" i="1"/>
  <c r="EE564" i="1"/>
  <c r="EE565" i="1"/>
  <c r="EE566" i="1"/>
  <c r="EE567" i="1"/>
  <c r="EE568" i="1"/>
  <c r="EE569" i="1"/>
  <c r="EE570" i="1"/>
  <c r="EE571" i="1"/>
  <c r="EE572" i="1"/>
  <c r="EE573" i="1"/>
  <c r="EE574" i="1"/>
  <c r="EE575" i="1"/>
  <c r="EE576" i="1"/>
  <c r="EE577" i="1"/>
  <c r="EE578" i="1"/>
  <c r="EE579" i="1"/>
  <c r="EE580" i="1"/>
  <c r="EE581" i="1"/>
  <c r="EE582" i="1"/>
  <c r="EE583" i="1"/>
  <c r="EE584" i="1"/>
  <c r="EE585" i="1"/>
  <c r="EE586" i="1"/>
  <c r="EE587" i="1"/>
  <c r="EE588" i="1"/>
  <c r="EE589" i="1"/>
  <c r="EE590" i="1"/>
  <c r="EE591" i="1"/>
  <c r="EE592" i="1"/>
  <c r="EE593" i="1"/>
  <c r="EE594" i="1"/>
  <c r="EE595" i="1"/>
  <c r="EE596" i="1"/>
  <c r="EE597" i="1"/>
  <c r="EE598" i="1"/>
  <c r="EE13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13" i="1"/>
  <c r="O26" i="7"/>
  <c r="O76" i="7"/>
  <c r="O106" i="7"/>
  <c r="O159" i="7"/>
  <c r="O230" i="7"/>
  <c r="O249" i="7"/>
  <c r="O17" i="7"/>
  <c r="O19" i="7"/>
  <c r="O20" i="7"/>
  <c r="O21" i="7"/>
  <c r="O22" i="7"/>
  <c r="O23" i="7"/>
  <c r="O24" i="7"/>
  <c r="O25" i="7"/>
  <c r="O33" i="7"/>
  <c r="O35" i="7"/>
  <c r="O36" i="7"/>
  <c r="O37" i="7"/>
  <c r="O38" i="7"/>
  <c r="O39" i="7"/>
  <c r="O40" i="7"/>
  <c r="O41" i="7"/>
  <c r="O43" i="7"/>
  <c r="O44" i="7"/>
  <c r="O45" i="7"/>
  <c r="O46" i="7"/>
  <c r="O47" i="7"/>
  <c r="O48" i="7"/>
  <c r="O49" i="7"/>
  <c r="O50" i="7"/>
  <c r="O51" i="7"/>
  <c r="O52" i="7"/>
  <c r="O53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9" i="7"/>
  <c r="O70" i="7"/>
  <c r="O71" i="7"/>
  <c r="O72" i="7"/>
  <c r="O73" i="7"/>
  <c r="O74" i="7"/>
  <c r="O75" i="7"/>
  <c r="O82" i="7"/>
  <c r="O84" i="7"/>
  <c r="O85" i="7"/>
  <c r="O86" i="7"/>
  <c r="O87" i="7"/>
  <c r="O88" i="7"/>
  <c r="O89" i="7"/>
  <c r="O90" i="7"/>
  <c r="O91" i="7"/>
  <c r="O93" i="7"/>
  <c r="O94" i="7"/>
  <c r="O95" i="7"/>
  <c r="O96" i="7"/>
  <c r="O97" i="7"/>
  <c r="O99" i="7"/>
  <c r="O100" i="7"/>
  <c r="O101" i="7"/>
  <c r="O102" i="7"/>
  <c r="O103" i="7"/>
  <c r="O104" i="7"/>
  <c r="O105" i="7"/>
  <c r="O111" i="7"/>
  <c r="O113" i="7"/>
  <c r="O114" i="7"/>
  <c r="O115" i="7"/>
  <c r="O116" i="7"/>
  <c r="O117" i="7"/>
  <c r="O118" i="7"/>
  <c r="O119" i="7"/>
  <c r="O120" i="7"/>
  <c r="O121" i="7"/>
  <c r="O123" i="7"/>
  <c r="O124" i="7"/>
  <c r="O125" i="7"/>
  <c r="O126" i="7"/>
  <c r="O127" i="7"/>
  <c r="O128" i="7"/>
  <c r="O129" i="7"/>
  <c r="O130" i="7"/>
  <c r="O132" i="7"/>
  <c r="O133" i="7"/>
  <c r="O134" i="7"/>
  <c r="O135" i="7"/>
  <c r="O136" i="7"/>
  <c r="O137" i="7"/>
  <c r="O138" i="7"/>
  <c r="O139" i="7"/>
  <c r="O141" i="7"/>
  <c r="O142" i="7"/>
  <c r="O143" i="7"/>
  <c r="O144" i="7"/>
  <c r="O145" i="7"/>
  <c r="O146" i="7"/>
  <c r="O147" i="7"/>
  <c r="O148" i="7"/>
  <c r="O150" i="7"/>
  <c r="O151" i="7"/>
  <c r="O152" i="7"/>
  <c r="O153" i="7"/>
  <c r="O154" i="7"/>
  <c r="O155" i="7"/>
  <c r="O156" i="7"/>
  <c r="O157" i="7"/>
  <c r="O158" i="7"/>
  <c r="O164" i="7"/>
  <c r="O166" i="7"/>
  <c r="O167" i="7"/>
  <c r="O168" i="7"/>
  <c r="O169" i="7"/>
  <c r="O170" i="7"/>
  <c r="O171" i="7"/>
  <c r="O172" i="7"/>
  <c r="O173" i="7"/>
  <c r="O174" i="7"/>
  <c r="O176" i="7"/>
  <c r="O177" i="7"/>
  <c r="O178" i="7"/>
  <c r="O179" i="7"/>
  <c r="O180" i="7"/>
  <c r="O181" i="7"/>
  <c r="O183" i="7"/>
  <c r="O184" i="7"/>
  <c r="O185" i="7"/>
  <c r="O186" i="7"/>
  <c r="O187" i="7"/>
  <c r="O188" i="7"/>
  <c r="O189" i="7"/>
  <c r="O190" i="7"/>
  <c r="O192" i="7"/>
  <c r="O193" i="7"/>
  <c r="O194" i="7"/>
  <c r="O195" i="7"/>
  <c r="O196" i="7"/>
  <c r="O197" i="7"/>
  <c r="O198" i="7"/>
  <c r="O199" i="7"/>
  <c r="O200" i="7"/>
  <c r="O207" i="7"/>
  <c r="O209" i="7"/>
  <c r="O210" i="7"/>
  <c r="O211" i="7"/>
  <c r="O212" i="7"/>
  <c r="O213" i="7"/>
  <c r="O214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31" i="7"/>
  <c r="O232" i="7"/>
  <c r="O233" i="7"/>
  <c r="O234" i="7"/>
  <c r="O235" i="7"/>
  <c r="O236" i="7"/>
  <c r="O237" i="7"/>
  <c r="O238" i="7"/>
  <c r="O239" i="7"/>
  <c r="O240" i="7"/>
  <c r="O242" i="7"/>
  <c r="O243" i="7"/>
  <c r="O244" i="7"/>
  <c r="O245" i="7"/>
  <c r="O246" i="7"/>
  <c r="O247" i="7"/>
  <c r="O248" i="7"/>
  <c r="O251" i="7"/>
  <c r="O252" i="7"/>
  <c r="O253" i="7"/>
  <c r="O254" i="7"/>
  <c r="O255" i="7"/>
  <c r="O256" i="7"/>
  <c r="O257" i="7"/>
  <c r="O258" i="7"/>
  <c r="O259" i="7"/>
  <c r="O260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12" i="7"/>
  <c r="O314" i="7"/>
  <c r="O315" i="7"/>
  <c r="O316" i="7"/>
  <c r="O317" i="7"/>
  <c r="O318" i="7"/>
  <c r="O320" i="7"/>
  <c r="O321" i="7"/>
  <c r="O322" i="7"/>
  <c r="O323" i="7"/>
  <c r="O324" i="7"/>
  <c r="O325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4" i="7"/>
  <c r="O355" i="7"/>
  <c r="O356" i="7"/>
  <c r="O357" i="7"/>
  <c r="O358" i="7"/>
  <c r="O359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4" i="7"/>
  <c r="O375" i="7"/>
  <c r="O376" i="7"/>
  <c r="O377" i="7"/>
  <c r="O378" i="7"/>
  <c r="O379" i="7"/>
  <c r="O380" i="7"/>
  <c r="O381" i="7"/>
  <c r="O382" i="7"/>
  <c r="O383" i="7"/>
  <c r="O396" i="7"/>
  <c r="O398" i="7"/>
  <c r="O399" i="7"/>
  <c r="O400" i="7"/>
  <c r="O401" i="7"/>
  <c r="O402" i="7"/>
  <c r="O403" i="7"/>
  <c r="O404" i="7"/>
  <c r="O405" i="7"/>
  <c r="O406" i="7"/>
  <c r="O408" i="7"/>
  <c r="O409" i="7"/>
  <c r="O410" i="7"/>
  <c r="O411" i="7"/>
  <c r="O412" i="7"/>
  <c r="O413" i="7"/>
  <c r="O414" i="7"/>
  <c r="O416" i="7"/>
  <c r="O417" i="7"/>
  <c r="O418" i="7"/>
  <c r="O419" i="7"/>
  <c r="O420" i="7"/>
  <c r="O421" i="7"/>
  <c r="O422" i="7"/>
  <c r="O424" i="7"/>
  <c r="O425" i="7"/>
  <c r="O426" i="7"/>
  <c r="O427" i="7"/>
  <c r="O428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10" i="7"/>
  <c r="BK1" i="6"/>
  <c r="B79" i="6"/>
  <c r="C79" i="6" s="1"/>
  <c r="B143" i="6"/>
  <c r="C143" i="6" s="1"/>
  <c r="B194" i="6"/>
  <c r="C194" i="6" s="1"/>
  <c r="B218" i="6"/>
  <c r="C218" i="6" s="1"/>
  <c r="B236" i="6"/>
  <c r="C236" i="6" s="1"/>
  <c r="B293" i="6"/>
  <c r="C293" i="6" s="1"/>
  <c r="B123" i="6"/>
  <c r="C123" i="6" s="1"/>
  <c r="B199" i="6"/>
  <c r="C199" i="6" s="1"/>
  <c r="B212" i="6"/>
  <c r="C212" i="6" s="1"/>
  <c r="B280" i="6"/>
  <c r="C280" i="6" s="1"/>
  <c r="B299" i="6"/>
  <c r="C299" i="6" s="1"/>
  <c r="B31" i="6"/>
  <c r="C31" i="6" s="1"/>
  <c r="B32" i="6"/>
  <c r="C32" i="6" s="1"/>
  <c r="B66" i="6"/>
  <c r="C66" i="6" s="1"/>
  <c r="B67" i="6"/>
  <c r="C67" i="6" s="1"/>
  <c r="B133" i="6"/>
  <c r="C133" i="6" s="1"/>
  <c r="B329" i="6"/>
  <c r="C329" i="6" s="1"/>
  <c r="B12" i="6"/>
  <c r="C12" i="6" s="1"/>
  <c r="B22" i="6"/>
  <c r="C22" i="6" s="1"/>
  <c r="B59" i="6"/>
  <c r="C59" i="6" s="1"/>
  <c r="B75" i="6"/>
  <c r="C75" i="6" s="1"/>
  <c r="B110" i="6"/>
  <c r="C110" i="6" s="1"/>
  <c r="B273" i="6"/>
  <c r="C273" i="6" s="1"/>
  <c r="B34" i="6"/>
  <c r="C34" i="6" s="1"/>
  <c r="B52" i="6"/>
  <c r="C52" i="6" s="1"/>
  <c r="B185" i="6"/>
  <c r="C185" i="6" s="1"/>
  <c r="B224" i="6"/>
  <c r="C224" i="6" s="1"/>
  <c r="B242" i="6"/>
  <c r="C242" i="6" s="1"/>
  <c r="B253" i="6"/>
  <c r="C253" i="6" s="1"/>
  <c r="B292" i="6"/>
  <c r="C292" i="6" s="1"/>
  <c r="B305" i="6"/>
  <c r="C305" i="6" s="1"/>
  <c r="B321" i="6"/>
  <c r="C321" i="6" s="1"/>
  <c r="B348" i="6"/>
  <c r="C348" i="6" s="1"/>
  <c r="B51" i="6"/>
  <c r="C51" i="6" s="1"/>
  <c r="B71" i="6"/>
  <c r="C71" i="6" s="1"/>
  <c r="B122" i="6"/>
  <c r="C122" i="6" s="1"/>
  <c r="B156" i="6"/>
  <c r="C156" i="6" s="1"/>
  <c r="B171" i="6"/>
  <c r="C171" i="6" s="1"/>
  <c r="B227" i="6"/>
  <c r="C227" i="6" s="1"/>
  <c r="B232" i="6"/>
  <c r="C232" i="6" s="1"/>
  <c r="B239" i="6"/>
  <c r="C239" i="6" s="1"/>
  <c r="B244" i="6"/>
  <c r="C244" i="6" s="1"/>
  <c r="B277" i="6"/>
  <c r="C277" i="6" s="1"/>
  <c r="B341" i="6"/>
  <c r="C341" i="6" s="1"/>
  <c r="B361" i="6"/>
  <c r="C361" i="6" s="1"/>
  <c r="B168" i="6"/>
  <c r="C168" i="6" s="1"/>
  <c r="B180" i="6"/>
  <c r="C180" i="6" s="1"/>
  <c r="B257" i="6"/>
  <c r="C257" i="6" s="1"/>
  <c r="B287" i="6"/>
  <c r="C287" i="6" s="1"/>
  <c r="B352" i="6"/>
  <c r="C352" i="6" s="1"/>
  <c r="B105" i="6"/>
  <c r="C105" i="6" s="1"/>
  <c r="B165" i="6"/>
  <c r="C165" i="6" s="1"/>
  <c r="B206" i="6"/>
  <c r="C206" i="6" s="1"/>
  <c r="B209" i="6"/>
  <c r="C209" i="6" s="1"/>
  <c r="B363" i="6"/>
  <c r="C363" i="6" s="1"/>
  <c r="B81" i="6"/>
  <c r="C81" i="6" s="1"/>
  <c r="B134" i="6"/>
  <c r="C134" i="6" s="1"/>
  <c r="B140" i="6"/>
  <c r="C140" i="6" s="1"/>
  <c r="B241" i="6"/>
  <c r="C241" i="6" s="1"/>
  <c r="B252" i="6"/>
  <c r="C252" i="6" s="1"/>
  <c r="B255" i="6"/>
  <c r="C255" i="6" s="1"/>
  <c r="B258" i="6"/>
  <c r="C258" i="6" s="1"/>
  <c r="B21" i="6"/>
  <c r="C21" i="6" s="1"/>
  <c r="B93" i="6"/>
  <c r="C93" i="6" s="1"/>
  <c r="B246" i="6"/>
  <c r="C246" i="6" s="1"/>
  <c r="B260" i="6"/>
  <c r="C260" i="6" s="1"/>
  <c r="B38" i="6"/>
  <c r="C38" i="6" s="1"/>
  <c r="B53" i="6"/>
  <c r="C53" i="6" s="1"/>
  <c r="B167" i="6"/>
  <c r="C167" i="6" s="1"/>
  <c r="B172" i="6"/>
  <c r="C172" i="6" s="1"/>
  <c r="B325" i="6"/>
  <c r="C325" i="6" s="1"/>
  <c r="B89" i="6"/>
  <c r="C89" i="6" s="1"/>
  <c r="B173" i="6"/>
  <c r="C173" i="6" s="1"/>
  <c r="B220" i="6"/>
  <c r="C220" i="6" s="1"/>
  <c r="B251" i="6"/>
  <c r="C251" i="6" s="1"/>
  <c r="B13" i="6"/>
  <c r="C13" i="6" s="1"/>
  <c r="B33" i="6"/>
  <c r="C33" i="6" s="1"/>
  <c r="B68" i="6"/>
  <c r="C68" i="6" s="1"/>
  <c r="B91" i="6"/>
  <c r="C91" i="6" s="1"/>
  <c r="B115" i="6"/>
  <c r="C115" i="6" s="1"/>
  <c r="B150" i="6"/>
  <c r="C150" i="6" s="1"/>
  <c r="B205" i="6"/>
  <c r="C205" i="6" s="1"/>
  <c r="B268" i="6"/>
  <c r="C268" i="6" s="1"/>
  <c r="B30" i="6"/>
  <c r="C30" i="6" s="1"/>
  <c r="B62" i="6"/>
  <c r="C62" i="6" s="1"/>
  <c r="B137" i="6"/>
  <c r="C137" i="6" s="1"/>
  <c r="B152" i="6"/>
  <c r="C152" i="6" s="1"/>
  <c r="B188" i="6"/>
  <c r="C188" i="6" s="1"/>
  <c r="B214" i="6"/>
  <c r="C214" i="6" s="1"/>
  <c r="B223" i="6"/>
  <c r="C223" i="6" s="1"/>
  <c r="B35" i="6"/>
  <c r="C35" i="6" s="1"/>
  <c r="B103" i="6"/>
  <c r="C103" i="6" s="1"/>
  <c r="B178" i="6"/>
  <c r="C178" i="6" s="1"/>
  <c r="B208" i="6"/>
  <c r="C208" i="6" s="1"/>
  <c r="B271" i="6"/>
  <c r="C271" i="6" s="1"/>
  <c r="B272" i="6"/>
  <c r="C272" i="6" s="1"/>
  <c r="B342" i="6"/>
  <c r="C342" i="6" s="1"/>
  <c r="B76" i="6"/>
  <c r="C76" i="6" s="1"/>
  <c r="B88" i="6"/>
  <c r="C88" i="6" s="1"/>
  <c r="B104" i="6"/>
  <c r="C104" i="6" s="1"/>
  <c r="B163" i="6"/>
  <c r="C163" i="6" s="1"/>
  <c r="B216" i="6"/>
  <c r="C216" i="6" s="1"/>
  <c r="B275" i="6"/>
  <c r="C275" i="6" s="1"/>
  <c r="B336" i="6"/>
  <c r="C336" i="6" s="1"/>
  <c r="B15" i="6"/>
  <c r="C15" i="6" s="1"/>
  <c r="B25" i="6"/>
  <c r="C25" i="6" s="1"/>
  <c r="B49" i="6"/>
  <c r="C49" i="6" s="1"/>
  <c r="B124" i="6"/>
  <c r="C124" i="6" s="1"/>
  <c r="B186" i="6"/>
  <c r="C186" i="6" s="1"/>
  <c r="B198" i="6"/>
  <c r="C198" i="6" s="1"/>
  <c r="B249" i="6"/>
  <c r="C249" i="6" s="1"/>
  <c r="B147" i="6"/>
  <c r="C147" i="6" s="1"/>
  <c r="B262" i="6"/>
  <c r="C262" i="6" s="1"/>
  <c r="B294" i="6"/>
  <c r="C294" i="6" s="1"/>
  <c r="B310" i="6"/>
  <c r="C310" i="6" s="1"/>
  <c r="B57" i="6"/>
  <c r="C57" i="6" s="1"/>
  <c r="B106" i="6"/>
  <c r="C106" i="6" s="1"/>
  <c r="B177" i="6"/>
  <c r="C177" i="6" s="1"/>
  <c r="B200" i="6"/>
  <c r="C200" i="6" s="1"/>
  <c r="B279" i="6"/>
  <c r="C279" i="6" s="1"/>
  <c r="B288" i="6"/>
  <c r="C288" i="6" s="1"/>
  <c r="B290" i="6"/>
  <c r="C290" i="6" s="1"/>
  <c r="B306" i="6"/>
  <c r="C306" i="6" s="1"/>
  <c r="B213" i="6"/>
  <c r="C213" i="6" s="1"/>
  <c r="B222" i="6"/>
  <c r="C222" i="6" s="1"/>
  <c r="B247" i="6"/>
  <c r="C247" i="6" s="1"/>
  <c r="B295" i="6"/>
  <c r="C295" i="6" s="1"/>
  <c r="B330" i="6"/>
  <c r="C330" i="6" s="1"/>
  <c r="B29" i="6"/>
  <c r="C29" i="6" s="1"/>
  <c r="B80" i="6"/>
  <c r="C80" i="6" s="1"/>
  <c r="B96" i="6"/>
  <c r="C96" i="6" s="1"/>
  <c r="B254" i="6"/>
  <c r="C254" i="6" s="1"/>
  <c r="B264" i="6"/>
  <c r="C264" i="6" s="1"/>
  <c r="B326" i="6"/>
  <c r="C326" i="6" s="1"/>
  <c r="B355" i="6"/>
  <c r="C355" i="6" s="1"/>
  <c r="B47" i="6"/>
  <c r="C47" i="6" s="1"/>
  <c r="B184" i="6"/>
  <c r="C184" i="6" s="1"/>
  <c r="B237" i="6"/>
  <c r="C237" i="6" s="1"/>
  <c r="B356" i="6"/>
  <c r="C356" i="6" s="1"/>
  <c r="B359" i="6"/>
  <c r="C359" i="6" s="1"/>
  <c r="B362" i="6"/>
  <c r="C362" i="6" s="1"/>
  <c r="B27" i="6"/>
  <c r="C27" i="6" s="1"/>
  <c r="B61" i="6"/>
  <c r="C61" i="6" s="1"/>
  <c r="B181" i="6"/>
  <c r="C181" i="6" s="1"/>
  <c r="B228" i="6"/>
  <c r="C228" i="6" s="1"/>
  <c r="B282" i="6"/>
  <c r="C282" i="6" s="1"/>
  <c r="B316" i="6"/>
  <c r="C316" i="6" s="1"/>
  <c r="B54" i="6"/>
  <c r="C54" i="6" s="1"/>
  <c r="B98" i="6"/>
  <c r="C98" i="6" s="1"/>
  <c r="B119" i="6"/>
  <c r="C119" i="6" s="1"/>
  <c r="B155" i="6"/>
  <c r="C155" i="6" s="1"/>
  <c r="B267" i="6"/>
  <c r="C267" i="6" s="1"/>
  <c r="B23" i="6"/>
  <c r="C23" i="6" s="1"/>
  <c r="B39" i="6"/>
  <c r="C39" i="6" s="1"/>
  <c r="B42" i="6"/>
  <c r="C42" i="6" s="1"/>
  <c r="B60" i="6"/>
  <c r="C60" i="6" s="1"/>
  <c r="B63" i="6"/>
  <c r="C63" i="6" s="1"/>
  <c r="B74" i="6"/>
  <c r="C74" i="6" s="1"/>
  <c r="B113" i="6"/>
  <c r="C113" i="6" s="1"/>
  <c r="B139" i="6"/>
  <c r="C139" i="6" s="1"/>
  <c r="B183" i="6"/>
  <c r="C183" i="6" s="1"/>
  <c r="B243" i="6"/>
  <c r="C243" i="6" s="1"/>
  <c r="B311" i="6"/>
  <c r="C311" i="6" s="1"/>
  <c r="B323" i="6"/>
  <c r="C323" i="6" s="1"/>
  <c r="B48" i="6"/>
  <c r="C48" i="6" s="1"/>
  <c r="B85" i="6"/>
  <c r="C85" i="6" s="1"/>
  <c r="B102" i="6"/>
  <c r="C102" i="6" s="1"/>
  <c r="B149" i="6"/>
  <c r="C149" i="6" s="1"/>
  <c r="B207" i="6"/>
  <c r="C207" i="6" s="1"/>
  <c r="B285" i="6"/>
  <c r="C285" i="6" s="1"/>
  <c r="B291" i="6"/>
  <c r="C291" i="6" s="1"/>
  <c r="B315" i="6"/>
  <c r="C315" i="6" s="1"/>
  <c r="B332" i="6"/>
  <c r="C332" i="6" s="1"/>
  <c r="B337" i="6"/>
  <c r="C337" i="6" s="1"/>
  <c r="B40" i="6"/>
  <c r="C40" i="6" s="1"/>
  <c r="B45" i="6"/>
  <c r="C45" i="6" s="1"/>
  <c r="B129" i="6"/>
  <c r="C129" i="6" s="1"/>
  <c r="B164" i="6"/>
  <c r="C164" i="6" s="1"/>
  <c r="B210" i="6"/>
  <c r="C210" i="6" s="1"/>
  <c r="B219" i="6"/>
  <c r="C219" i="6" s="1"/>
  <c r="B274" i="6"/>
  <c r="C274" i="6" s="1"/>
  <c r="B18" i="6"/>
  <c r="C18" i="6" s="1"/>
  <c r="B120" i="6"/>
  <c r="C120" i="6" s="1"/>
  <c r="B157" i="6"/>
  <c r="C157" i="6" s="1"/>
  <c r="B192" i="6"/>
  <c r="C192" i="6" s="1"/>
  <c r="B286" i="6"/>
  <c r="C286" i="6" s="1"/>
  <c r="B298" i="6"/>
  <c r="C298" i="6" s="1"/>
  <c r="B333" i="6"/>
  <c r="C333" i="6" s="1"/>
  <c r="B56" i="6"/>
  <c r="C56" i="6" s="1"/>
  <c r="B73" i="6"/>
  <c r="C73" i="6" s="1"/>
  <c r="B132" i="6"/>
  <c r="C132" i="6" s="1"/>
  <c r="B135" i="6"/>
  <c r="C135" i="6" s="1"/>
  <c r="B138" i="6"/>
  <c r="C138" i="6" s="1"/>
  <c r="B160" i="6"/>
  <c r="C160" i="6" s="1"/>
  <c r="B161" i="6"/>
  <c r="C161" i="6" s="1"/>
  <c r="B169" i="6"/>
  <c r="C169" i="6" s="1"/>
  <c r="B176" i="6"/>
  <c r="C176" i="6" s="1"/>
  <c r="B201" i="6"/>
  <c r="C201" i="6" s="1"/>
  <c r="B283" i="6"/>
  <c r="C283" i="6" s="1"/>
  <c r="B320" i="6"/>
  <c r="C320" i="6" s="1"/>
  <c r="B328" i="6"/>
  <c r="C328" i="6" s="1"/>
  <c r="B346" i="6"/>
  <c r="C346" i="6" s="1"/>
  <c r="B19" i="6"/>
  <c r="C19" i="6" s="1"/>
  <c r="B20" i="6"/>
  <c r="C20" i="6" s="1"/>
  <c r="B28" i="6"/>
  <c r="C28" i="6" s="1"/>
  <c r="B41" i="6"/>
  <c r="C41" i="6" s="1"/>
  <c r="B46" i="6"/>
  <c r="C46" i="6" s="1"/>
  <c r="B83" i="6"/>
  <c r="C83" i="6" s="1"/>
  <c r="B97" i="6"/>
  <c r="C97" i="6" s="1"/>
  <c r="B112" i="6"/>
  <c r="C112" i="6" s="1"/>
  <c r="B130" i="6"/>
  <c r="C130" i="6" s="1"/>
  <c r="B141" i="6"/>
  <c r="C141" i="6" s="1"/>
  <c r="B146" i="6"/>
  <c r="C146" i="6" s="1"/>
  <c r="B151" i="6"/>
  <c r="C151" i="6" s="1"/>
  <c r="B154" i="6"/>
  <c r="C154" i="6" s="1"/>
  <c r="B166" i="6"/>
  <c r="C166" i="6" s="1"/>
  <c r="B190" i="6"/>
  <c r="C190" i="6" s="1"/>
  <c r="B235" i="6"/>
  <c r="C235" i="6" s="1"/>
  <c r="B240" i="6"/>
  <c r="C240" i="6" s="1"/>
  <c r="B302" i="6"/>
  <c r="C302" i="6" s="1"/>
  <c r="B327" i="6"/>
  <c r="C327" i="6" s="1"/>
  <c r="B37" i="6"/>
  <c r="C37" i="6" s="1"/>
  <c r="B43" i="6"/>
  <c r="C43" i="6" s="1"/>
  <c r="B158" i="6"/>
  <c r="C158" i="6" s="1"/>
  <c r="B187" i="6"/>
  <c r="C187" i="6" s="1"/>
  <c r="B195" i="6"/>
  <c r="C195" i="6" s="1"/>
  <c r="B231" i="6"/>
  <c r="C231" i="6" s="1"/>
  <c r="B234" i="6"/>
  <c r="C234" i="6" s="1"/>
  <c r="B263" i="6"/>
  <c r="C263" i="6" s="1"/>
  <c r="B281" i="6"/>
  <c r="C281" i="6" s="1"/>
  <c r="B338" i="6"/>
  <c r="C338" i="6" s="1"/>
  <c r="B351" i="6"/>
  <c r="C351" i="6" s="1"/>
  <c r="B354" i="6"/>
  <c r="C354" i="6" s="1"/>
  <c r="B17" i="6"/>
  <c r="C17" i="6" s="1"/>
  <c r="B70" i="6"/>
  <c r="C70" i="6" s="1"/>
  <c r="B266" i="6"/>
  <c r="C266" i="6" s="1"/>
  <c r="B360" i="6"/>
  <c r="C360" i="6" s="1"/>
  <c r="B108" i="6"/>
  <c r="C108" i="6" s="1"/>
  <c r="B144" i="6"/>
  <c r="C144" i="6" s="1"/>
  <c r="B175" i="6"/>
  <c r="C175" i="6" s="1"/>
  <c r="B245" i="6"/>
  <c r="C245" i="6" s="1"/>
  <c r="B335" i="6"/>
  <c r="C335" i="6" s="1"/>
  <c r="B24" i="6"/>
  <c r="C24" i="6" s="1"/>
  <c r="B101" i="6"/>
  <c r="C101" i="6" s="1"/>
  <c r="B109" i="6"/>
  <c r="C109" i="6" s="1"/>
  <c r="B118" i="6"/>
  <c r="C118" i="6" s="1"/>
  <c r="B127" i="6"/>
  <c r="C127" i="6" s="1"/>
  <c r="B142" i="6"/>
  <c r="C142" i="6" s="1"/>
  <c r="B145" i="6"/>
  <c r="C145" i="6" s="1"/>
  <c r="B197" i="6"/>
  <c r="C197" i="6" s="1"/>
  <c r="B250" i="6"/>
  <c r="C250" i="6" s="1"/>
  <c r="B312" i="6"/>
  <c r="C312" i="6" s="1"/>
  <c r="B350" i="6"/>
  <c r="C350" i="6" s="1"/>
  <c r="B16" i="6"/>
  <c r="C16" i="6" s="1"/>
  <c r="B58" i="6"/>
  <c r="C58" i="6" s="1"/>
  <c r="B87" i="6"/>
  <c r="C87" i="6" s="1"/>
  <c r="B95" i="6"/>
  <c r="C95" i="6" s="1"/>
  <c r="B128" i="6"/>
  <c r="C128" i="6" s="1"/>
  <c r="B182" i="6"/>
  <c r="C182" i="6" s="1"/>
  <c r="B259" i="6"/>
  <c r="C259" i="6" s="1"/>
  <c r="B261" i="6"/>
  <c r="C261" i="6" s="1"/>
  <c r="B303" i="6"/>
  <c r="C303" i="6" s="1"/>
  <c r="B314" i="6"/>
  <c r="C314" i="6" s="1"/>
  <c r="B317" i="6"/>
  <c r="C317" i="6" s="1"/>
  <c r="B322" i="6"/>
  <c r="C322" i="6" s="1"/>
  <c r="B65" i="6"/>
  <c r="C65" i="6" s="1"/>
  <c r="B225" i="6"/>
  <c r="C225" i="6" s="1"/>
  <c r="B276" i="6"/>
  <c r="C276" i="6" s="1"/>
  <c r="B324" i="6"/>
  <c r="C324" i="6" s="1"/>
  <c r="B343" i="6"/>
  <c r="C343" i="6" s="1"/>
  <c r="B111" i="6"/>
  <c r="C111" i="6" s="1"/>
  <c r="B114" i="6"/>
  <c r="C114" i="6" s="1"/>
  <c r="B131" i="6"/>
  <c r="C131" i="6" s="1"/>
  <c r="B196" i="6"/>
  <c r="C196" i="6" s="1"/>
  <c r="B238" i="6"/>
  <c r="C238" i="6" s="1"/>
  <c r="B248" i="6"/>
  <c r="C248" i="6" s="1"/>
  <c r="B284" i="6"/>
  <c r="C284" i="6" s="1"/>
  <c r="B301" i="6"/>
  <c r="C301" i="6" s="1"/>
  <c r="B307" i="6"/>
  <c r="C307" i="6" s="1"/>
  <c r="B334" i="6"/>
  <c r="C334" i="6" s="1"/>
  <c r="B353" i="6"/>
  <c r="C353" i="6" s="1"/>
  <c r="B11" i="6"/>
  <c r="C11" i="6" s="1"/>
  <c r="B14" i="6"/>
  <c r="C14" i="6" s="1"/>
  <c r="B69" i="6"/>
  <c r="C69" i="6" s="1"/>
  <c r="B82" i="6"/>
  <c r="C82" i="6" s="1"/>
  <c r="B153" i="6"/>
  <c r="C153" i="6" s="1"/>
  <c r="B193" i="6"/>
  <c r="C193" i="6" s="1"/>
  <c r="B358" i="6"/>
  <c r="C358" i="6" s="1"/>
  <c r="B26" i="6"/>
  <c r="C26" i="6" s="1"/>
  <c r="B36" i="6"/>
  <c r="C36" i="6" s="1"/>
  <c r="B44" i="6"/>
  <c r="C44" i="6" s="1"/>
  <c r="B77" i="6"/>
  <c r="C77" i="6" s="1"/>
  <c r="B159" i="6"/>
  <c r="C159" i="6" s="1"/>
  <c r="B211" i="6"/>
  <c r="C211" i="6" s="1"/>
  <c r="B229" i="6"/>
  <c r="C229" i="6" s="1"/>
  <c r="B230" i="6"/>
  <c r="C230" i="6" s="1"/>
  <c r="B269" i="6"/>
  <c r="C269" i="6" s="1"/>
  <c r="B304" i="6"/>
  <c r="C304" i="6" s="1"/>
  <c r="B318" i="6"/>
  <c r="C318" i="6" s="1"/>
  <c r="B349" i="6"/>
  <c r="C349" i="6" s="1"/>
  <c r="B99" i="6"/>
  <c r="C99" i="6" s="1"/>
  <c r="B117" i="6"/>
  <c r="C117" i="6" s="1"/>
  <c r="B191" i="6"/>
  <c r="C191" i="6" s="1"/>
  <c r="B203" i="6"/>
  <c r="C203" i="6" s="1"/>
  <c r="B270" i="6"/>
  <c r="C270" i="6" s="1"/>
  <c r="B309" i="6"/>
  <c r="C309" i="6" s="1"/>
  <c r="B319" i="6"/>
  <c r="C319" i="6" s="1"/>
  <c r="B339" i="6"/>
  <c r="C339" i="6" s="1"/>
  <c r="B72" i="6"/>
  <c r="C72" i="6" s="1"/>
  <c r="B100" i="6"/>
  <c r="C100" i="6" s="1"/>
  <c r="B204" i="6"/>
  <c r="C204" i="6" s="1"/>
  <c r="B233" i="6"/>
  <c r="C233" i="6" s="1"/>
  <c r="B340" i="6"/>
  <c r="C340" i="6" s="1"/>
  <c r="B347" i="6"/>
  <c r="C347" i="6" s="1"/>
  <c r="B64" i="6"/>
  <c r="C64" i="6" s="1"/>
  <c r="B78" i="6"/>
  <c r="C78" i="6" s="1"/>
  <c r="B121" i="6"/>
  <c r="C121" i="6" s="1"/>
  <c r="B125" i="6"/>
  <c r="C125" i="6" s="1"/>
  <c r="B296" i="6"/>
  <c r="C296" i="6" s="1"/>
  <c r="B313" i="6"/>
  <c r="C313" i="6" s="1"/>
  <c r="B189" i="6"/>
  <c r="C189" i="6" s="1"/>
  <c r="B256" i="6"/>
  <c r="C256" i="6" s="1"/>
  <c r="B278" i="6"/>
  <c r="C278" i="6" s="1"/>
  <c r="B308" i="6"/>
  <c r="C308" i="6" s="1"/>
  <c r="B344" i="6"/>
  <c r="C344" i="6" s="1"/>
  <c r="B84" i="6"/>
  <c r="C84" i="6" s="1"/>
  <c r="B170" i="6"/>
  <c r="C170" i="6" s="1"/>
  <c r="B215" i="6"/>
  <c r="C215" i="6" s="1"/>
  <c r="B90" i="6"/>
  <c r="C90" i="6" s="1"/>
  <c r="B174" i="6"/>
  <c r="C174" i="6" s="1"/>
  <c r="B179" i="6"/>
  <c r="C179" i="6" s="1"/>
  <c r="B217" i="6"/>
  <c r="C217" i="6" s="1"/>
  <c r="B221" i="6"/>
  <c r="C221" i="6" s="1"/>
  <c r="B289" i="6"/>
  <c r="C289" i="6" s="1"/>
  <c r="B331" i="6"/>
  <c r="C331" i="6" s="1"/>
  <c r="B357" i="6"/>
  <c r="C357" i="6" s="1"/>
  <c r="B55" i="6"/>
  <c r="C55" i="6" s="1"/>
  <c r="B116" i="6"/>
  <c r="C116" i="6" s="1"/>
  <c r="B148" i="6"/>
  <c r="C148" i="6" s="1"/>
  <c r="B202" i="6"/>
  <c r="C202" i="6" s="1"/>
  <c r="B297" i="6"/>
  <c r="C297" i="6" s="1"/>
  <c r="B50" i="6"/>
  <c r="C50" i="6" s="1"/>
  <c r="B107" i="6"/>
  <c r="C107" i="6" s="1"/>
  <c r="B136" i="6"/>
  <c r="C136" i="6" s="1"/>
  <c r="B162" i="6"/>
  <c r="C162" i="6" s="1"/>
  <c r="B226" i="6"/>
  <c r="C226" i="6" s="1"/>
  <c r="B300" i="6"/>
  <c r="C300" i="6" s="1"/>
  <c r="B345" i="6"/>
  <c r="C345" i="6" s="1"/>
  <c r="B92" i="6"/>
  <c r="C92" i="6" s="1"/>
  <c r="B94" i="6"/>
  <c r="C94" i="6" s="1"/>
  <c r="B126" i="6"/>
  <c r="C126" i="6" s="1"/>
  <c r="B265" i="6"/>
  <c r="C265" i="6" s="1"/>
  <c r="B86" i="6"/>
  <c r="C86" i="6" s="1"/>
  <c r="D17" i="5" l="1"/>
  <c r="BK2" i="6" s="1"/>
  <c r="B17" i="4"/>
  <c r="B17" i="2"/>
  <c r="F10" i="4"/>
  <c r="D10" i="4"/>
  <c r="B10" i="4"/>
  <c r="F10" i="2"/>
  <c r="D10" i="2"/>
  <c r="B10" i="2"/>
  <c r="D21" i="4"/>
  <c r="D20" i="4"/>
  <c r="D19" i="4"/>
  <c r="D20" i="2"/>
  <c r="D21" i="2"/>
  <c r="D19" i="2"/>
  <c r="B12" i="4" l="1"/>
  <c r="J34" i="6" s="1"/>
  <c r="J242" i="6"/>
  <c r="J341" i="6"/>
  <c r="J252" i="6"/>
  <c r="J13" i="6"/>
  <c r="J103" i="6"/>
  <c r="J124" i="6"/>
  <c r="J213" i="6"/>
  <c r="J254" i="6"/>
  <c r="J47" i="6"/>
  <c r="J359" i="6"/>
  <c r="J54" i="6"/>
  <c r="J267" i="6"/>
  <c r="J60" i="6"/>
  <c r="J139" i="6"/>
  <c r="J323" i="6"/>
  <c r="J149" i="6"/>
  <c r="J315" i="6"/>
  <c r="J45" i="6"/>
  <c r="J219" i="6"/>
  <c r="J157" i="6"/>
  <c r="J333" i="6"/>
  <c r="J135" i="6"/>
  <c r="J169" i="6"/>
  <c r="J320" i="6"/>
  <c r="J20" i="6"/>
  <c r="J83" i="6"/>
  <c r="J141" i="6"/>
  <c r="J166" i="6"/>
  <c r="J302" i="6"/>
  <c r="J158" i="6"/>
  <c r="J234" i="6"/>
  <c r="J351" i="6"/>
  <c r="J266" i="6"/>
  <c r="J175" i="6"/>
  <c r="J101" i="6"/>
  <c r="J142" i="6"/>
  <c r="J312" i="6"/>
  <c r="J87" i="6"/>
  <c r="J259" i="6"/>
  <c r="J317" i="6"/>
  <c r="J276" i="6"/>
  <c r="J114" i="6"/>
  <c r="J248" i="6"/>
  <c r="J334" i="6"/>
  <c r="J69" i="6"/>
  <c r="J358" i="6"/>
  <c r="J77" i="6"/>
  <c r="J230" i="6"/>
  <c r="J349" i="6"/>
  <c r="J203" i="6"/>
  <c r="J339" i="6"/>
  <c r="J233" i="6"/>
  <c r="J78" i="6"/>
  <c r="J313" i="6"/>
  <c r="J308" i="6"/>
  <c r="J215" i="6"/>
  <c r="J217" i="6"/>
  <c r="J357" i="6"/>
  <c r="J202" i="6"/>
  <c r="J136" i="6"/>
  <c r="J345" i="6"/>
  <c r="J265" i="6"/>
  <c r="D866" i="5"/>
  <c r="D862" i="5"/>
  <c r="D858" i="5"/>
  <c r="D854" i="5"/>
  <c r="D850" i="5"/>
  <c r="D846" i="5"/>
  <c r="D842" i="5"/>
  <c r="D838" i="5"/>
  <c r="D834" i="5"/>
  <c r="D830" i="5"/>
  <c r="D826" i="5"/>
  <c r="D822" i="5"/>
  <c r="D818" i="5"/>
  <c r="D814" i="5"/>
  <c r="D810" i="5"/>
  <c r="D806" i="5"/>
  <c r="D802" i="5"/>
  <c r="D798" i="5"/>
  <c r="D794" i="5"/>
  <c r="D790" i="5"/>
  <c r="D786" i="5"/>
  <c r="D782" i="5"/>
  <c r="D778" i="5"/>
  <c r="D774" i="5"/>
  <c r="D770" i="5"/>
  <c r="D766" i="5"/>
  <c r="D762" i="5"/>
  <c r="D758" i="5"/>
  <c r="D754" i="5"/>
  <c r="D750" i="5"/>
  <c r="D746" i="5"/>
  <c r="D742" i="5"/>
  <c r="D738" i="5"/>
  <c r="D734" i="5"/>
  <c r="D730" i="5"/>
  <c r="D726" i="5"/>
  <c r="D722" i="5"/>
  <c r="D718" i="5"/>
  <c r="D714" i="5"/>
  <c r="D710" i="5"/>
  <c r="D706" i="5"/>
  <c r="D702" i="5"/>
  <c r="D698" i="5"/>
  <c r="D694" i="5"/>
  <c r="D690" i="5"/>
  <c r="D686" i="5"/>
  <c r="D682" i="5"/>
  <c r="D678" i="5"/>
  <c r="D674" i="5"/>
  <c r="D670" i="5"/>
  <c r="D666" i="5"/>
  <c r="D662" i="5"/>
  <c r="D658" i="5"/>
  <c r="D654" i="5"/>
  <c r="D650" i="5"/>
  <c r="D646" i="5"/>
  <c r="D642" i="5"/>
  <c r="D638" i="5"/>
  <c r="D634" i="5"/>
  <c r="D630" i="5"/>
  <c r="D626" i="5"/>
  <c r="D622" i="5"/>
  <c r="D618" i="5"/>
  <c r="D614" i="5"/>
  <c r="D865" i="4"/>
  <c r="D861" i="4"/>
  <c r="D857" i="4"/>
  <c r="D853" i="4"/>
  <c r="D849" i="4"/>
  <c r="D845" i="4"/>
  <c r="D841" i="4"/>
  <c r="D837" i="4"/>
  <c r="D833" i="4"/>
  <c r="D829" i="4"/>
  <c r="D825" i="4"/>
  <c r="D821" i="4"/>
  <c r="D817" i="4"/>
  <c r="D813" i="4"/>
  <c r="D809" i="4"/>
  <c r="D805" i="4"/>
  <c r="D801" i="4"/>
  <c r="D797" i="4"/>
  <c r="D793" i="4"/>
  <c r="D789" i="4"/>
  <c r="D785" i="4"/>
  <c r="D781" i="4"/>
  <c r="D777" i="4"/>
  <c r="D773" i="4"/>
  <c r="D769" i="4"/>
  <c r="D765" i="4"/>
  <c r="D761" i="4"/>
  <c r="D757" i="4"/>
  <c r="D753" i="4"/>
  <c r="D749" i="4"/>
  <c r="D745" i="4"/>
  <c r="D741" i="4"/>
  <c r="D737" i="4"/>
  <c r="D733" i="4"/>
  <c r="D729" i="4"/>
  <c r="D725" i="4"/>
  <c r="D721" i="4"/>
  <c r="D717" i="4"/>
  <c r="D713" i="4"/>
  <c r="D709" i="4"/>
  <c r="D705" i="4"/>
  <c r="D701" i="4"/>
  <c r="D697" i="4"/>
  <c r="D693" i="4"/>
  <c r="D689" i="4"/>
  <c r="D685" i="4"/>
  <c r="D681" i="4"/>
  <c r="D677" i="4"/>
  <c r="D673" i="4"/>
  <c r="D669" i="4"/>
  <c r="D665" i="4"/>
  <c r="D661" i="4"/>
  <c r="D657" i="4"/>
  <c r="D653" i="4"/>
  <c r="D649" i="4"/>
  <c r="D645" i="4"/>
  <c r="D641" i="4"/>
  <c r="D637" i="4"/>
  <c r="D633" i="4"/>
  <c r="D629" i="4"/>
  <c r="D625" i="4"/>
  <c r="D621" i="4"/>
  <c r="D617" i="4"/>
  <c r="D613" i="4"/>
  <c r="D609" i="4"/>
  <c r="D605" i="4"/>
  <c r="D601" i="4"/>
  <c r="D597" i="4"/>
  <c r="D593" i="4"/>
  <c r="D589" i="4"/>
  <c r="D585" i="4"/>
  <c r="D581" i="4"/>
  <c r="D577" i="4"/>
  <c r="D573" i="4"/>
  <c r="D569" i="4"/>
  <c r="D565" i="4"/>
  <c r="D561" i="4"/>
  <c r="D557" i="4"/>
  <c r="D553" i="4"/>
  <c r="D549" i="4"/>
  <c r="D545" i="4"/>
  <c r="D541" i="4"/>
  <c r="D545" i="5"/>
  <c r="D549" i="5"/>
  <c r="D553" i="5"/>
  <c r="D557" i="5"/>
  <c r="D559" i="5"/>
  <c r="D561" i="5"/>
  <c r="D563" i="5"/>
  <c r="D565" i="5"/>
  <c r="D567" i="5"/>
  <c r="D569" i="5"/>
  <c r="D571" i="5"/>
  <c r="D573" i="5"/>
  <c r="D574" i="5"/>
  <c r="D575" i="5"/>
  <c r="D577" i="5"/>
  <c r="D578" i="5"/>
  <c r="D579" i="5"/>
  <c r="D581" i="5"/>
  <c r="D582" i="5"/>
  <c r="D583" i="5"/>
  <c r="D585" i="5"/>
  <c r="D586" i="5"/>
  <c r="D587" i="5"/>
  <c r="D589" i="5"/>
  <c r="D590" i="5"/>
  <c r="D591" i="5"/>
  <c r="D593" i="5"/>
  <c r="D594" i="5"/>
  <c r="D595" i="5"/>
  <c r="D597" i="5"/>
  <c r="D598" i="5"/>
  <c r="D599" i="5"/>
  <c r="D601" i="5"/>
  <c r="D602" i="5"/>
  <c r="D603" i="5"/>
  <c r="D605" i="5"/>
  <c r="D606" i="5"/>
  <c r="D607" i="5"/>
  <c r="D609" i="5"/>
  <c r="D610" i="5"/>
  <c r="D611" i="5"/>
  <c r="B12" i="2"/>
  <c r="B19" i="2" s="1"/>
  <c r="D20" i="5" s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107" i="1"/>
  <c r="EY108" i="1"/>
  <c r="EY109" i="1"/>
  <c r="EY110" i="1"/>
  <c r="EY111" i="1"/>
  <c r="EY112" i="1"/>
  <c r="EY113" i="1"/>
  <c r="EY114" i="1"/>
  <c r="EY115" i="1"/>
  <c r="EY116" i="1"/>
  <c r="EY117" i="1"/>
  <c r="EY118" i="1"/>
  <c r="EY119" i="1"/>
  <c r="EY120" i="1"/>
  <c r="EY121" i="1"/>
  <c r="EY122" i="1"/>
  <c r="EY123" i="1"/>
  <c r="EY124" i="1"/>
  <c r="EY125" i="1"/>
  <c r="EY126" i="1"/>
  <c r="EY127" i="1"/>
  <c r="EY128" i="1"/>
  <c r="EY129" i="1"/>
  <c r="EY130" i="1"/>
  <c r="EY131" i="1"/>
  <c r="EY132" i="1"/>
  <c r="EY133" i="1"/>
  <c r="EY134" i="1"/>
  <c r="EY135" i="1"/>
  <c r="EY136" i="1"/>
  <c r="EY137" i="1"/>
  <c r="EY138" i="1"/>
  <c r="EY139" i="1"/>
  <c r="EY140" i="1"/>
  <c r="EY141" i="1"/>
  <c r="EY142" i="1"/>
  <c r="EY143" i="1"/>
  <c r="EY144" i="1"/>
  <c r="EY145" i="1"/>
  <c r="EY146" i="1"/>
  <c r="EY147" i="1"/>
  <c r="EY148" i="1"/>
  <c r="EY149" i="1"/>
  <c r="EY150" i="1"/>
  <c r="EY151" i="1"/>
  <c r="EY152" i="1"/>
  <c r="EY153" i="1"/>
  <c r="EY154" i="1"/>
  <c r="EY155" i="1"/>
  <c r="EY156" i="1"/>
  <c r="EY157" i="1"/>
  <c r="EY158" i="1"/>
  <c r="EY159" i="1"/>
  <c r="EY160" i="1"/>
  <c r="EY161" i="1"/>
  <c r="EY162" i="1"/>
  <c r="EY163" i="1"/>
  <c r="EY164" i="1"/>
  <c r="EY165" i="1"/>
  <c r="EY166" i="1"/>
  <c r="EY167" i="1"/>
  <c r="EY168" i="1"/>
  <c r="EY169" i="1"/>
  <c r="EY170" i="1"/>
  <c r="EY171" i="1"/>
  <c r="EY172" i="1"/>
  <c r="EY173" i="1"/>
  <c r="EY174" i="1"/>
  <c r="EY175" i="1"/>
  <c r="EY176" i="1"/>
  <c r="EY177" i="1"/>
  <c r="EY178" i="1"/>
  <c r="EY179" i="1"/>
  <c r="EY180" i="1"/>
  <c r="EY181" i="1"/>
  <c r="EY182" i="1"/>
  <c r="EY183" i="1"/>
  <c r="EY184" i="1"/>
  <c r="EY185" i="1"/>
  <c r="EY186" i="1"/>
  <c r="EY187" i="1"/>
  <c r="EY188" i="1"/>
  <c r="EY189" i="1"/>
  <c r="EY190" i="1"/>
  <c r="EY191" i="1"/>
  <c r="EY192" i="1"/>
  <c r="EY193" i="1"/>
  <c r="EY194" i="1"/>
  <c r="EY195" i="1"/>
  <c r="EY196" i="1"/>
  <c r="EY197" i="1"/>
  <c r="EY198" i="1"/>
  <c r="EY199" i="1"/>
  <c r="EY200" i="1"/>
  <c r="EY201" i="1"/>
  <c r="EY202" i="1"/>
  <c r="EY203" i="1"/>
  <c r="EY204" i="1"/>
  <c r="EY205" i="1"/>
  <c r="EY206" i="1"/>
  <c r="EY207" i="1"/>
  <c r="EY208" i="1"/>
  <c r="EY209" i="1"/>
  <c r="EY210" i="1"/>
  <c r="EY211" i="1"/>
  <c r="EY212" i="1"/>
  <c r="EY213" i="1"/>
  <c r="EY214" i="1"/>
  <c r="EY215" i="1"/>
  <c r="EY216" i="1"/>
  <c r="EY217" i="1"/>
  <c r="EY218" i="1"/>
  <c r="EY219" i="1"/>
  <c r="EY220" i="1"/>
  <c r="EY221" i="1"/>
  <c r="EY222" i="1"/>
  <c r="EY223" i="1"/>
  <c r="EY224" i="1"/>
  <c r="EY225" i="1"/>
  <c r="EY226" i="1"/>
  <c r="EY227" i="1"/>
  <c r="EY228" i="1"/>
  <c r="EY229" i="1"/>
  <c r="EY230" i="1"/>
  <c r="EY231" i="1"/>
  <c r="EY232" i="1"/>
  <c r="EY233" i="1"/>
  <c r="EY234" i="1"/>
  <c r="EY235" i="1"/>
  <c r="EY236" i="1"/>
  <c r="EY237" i="1"/>
  <c r="EY238" i="1"/>
  <c r="EY239" i="1"/>
  <c r="EY240" i="1"/>
  <c r="EY241" i="1"/>
  <c r="EY242" i="1"/>
  <c r="EY243" i="1"/>
  <c r="EY244" i="1"/>
  <c r="EY245" i="1"/>
  <c r="EY246" i="1"/>
  <c r="EY247" i="1"/>
  <c r="EY248" i="1"/>
  <c r="EY249" i="1"/>
  <c r="EY250" i="1"/>
  <c r="EY251" i="1"/>
  <c r="EY252" i="1"/>
  <c r="EY253" i="1"/>
  <c r="EY254" i="1"/>
  <c r="EY255" i="1"/>
  <c r="EY256" i="1"/>
  <c r="EY257" i="1"/>
  <c r="EY258" i="1"/>
  <c r="EY259" i="1"/>
  <c r="EY260" i="1"/>
  <c r="EY261" i="1"/>
  <c r="EY262" i="1"/>
  <c r="EY263" i="1"/>
  <c r="EY264" i="1"/>
  <c r="EY265" i="1"/>
  <c r="EY266" i="1"/>
  <c r="EY267" i="1"/>
  <c r="EY268" i="1"/>
  <c r="EY269" i="1"/>
  <c r="EY270" i="1"/>
  <c r="EY271" i="1"/>
  <c r="EY272" i="1"/>
  <c r="EY273" i="1"/>
  <c r="EY274" i="1"/>
  <c r="EY275" i="1"/>
  <c r="EY276" i="1"/>
  <c r="EY277" i="1"/>
  <c r="EY278" i="1"/>
  <c r="EY279" i="1"/>
  <c r="EY280" i="1"/>
  <c r="EY281" i="1"/>
  <c r="EY282" i="1"/>
  <c r="EY283" i="1"/>
  <c r="EY284" i="1"/>
  <c r="EY285" i="1"/>
  <c r="EY286" i="1"/>
  <c r="EY287" i="1"/>
  <c r="EY288" i="1"/>
  <c r="EY289" i="1"/>
  <c r="EY290" i="1"/>
  <c r="EY291" i="1"/>
  <c r="EY292" i="1"/>
  <c r="EY293" i="1"/>
  <c r="EY294" i="1"/>
  <c r="EY295" i="1"/>
  <c r="EY296" i="1"/>
  <c r="EY297" i="1"/>
  <c r="EY298" i="1"/>
  <c r="EY299" i="1"/>
  <c r="EY300" i="1"/>
  <c r="EY301" i="1"/>
  <c r="EY302" i="1"/>
  <c r="EY303" i="1"/>
  <c r="EY304" i="1"/>
  <c r="EY305" i="1"/>
  <c r="EY306" i="1"/>
  <c r="EY307" i="1"/>
  <c r="EY308" i="1"/>
  <c r="EY309" i="1"/>
  <c r="EY310" i="1"/>
  <c r="EY311" i="1"/>
  <c r="EY312" i="1"/>
  <c r="EY313" i="1"/>
  <c r="EY314" i="1"/>
  <c r="EY315" i="1"/>
  <c r="EY316" i="1"/>
  <c r="EY317" i="1"/>
  <c r="EY318" i="1"/>
  <c r="EY319" i="1"/>
  <c r="EY320" i="1"/>
  <c r="EY321" i="1"/>
  <c r="EY322" i="1"/>
  <c r="EY323" i="1"/>
  <c r="EY324" i="1"/>
  <c r="EY325" i="1"/>
  <c r="EY326" i="1"/>
  <c r="EY327" i="1"/>
  <c r="EY328" i="1"/>
  <c r="EY329" i="1"/>
  <c r="EY330" i="1"/>
  <c r="EY331" i="1"/>
  <c r="EY332" i="1"/>
  <c r="EY333" i="1"/>
  <c r="EY334" i="1"/>
  <c r="EY335" i="1"/>
  <c r="EY336" i="1"/>
  <c r="EY337" i="1"/>
  <c r="EY338" i="1"/>
  <c r="EY339" i="1"/>
  <c r="EY340" i="1"/>
  <c r="EY341" i="1"/>
  <c r="EY342" i="1"/>
  <c r="EY343" i="1"/>
  <c r="EY344" i="1"/>
  <c r="EY345" i="1"/>
  <c r="EY346" i="1"/>
  <c r="EY347" i="1"/>
  <c r="EY348" i="1"/>
  <c r="EY349" i="1"/>
  <c r="EY350" i="1"/>
  <c r="EY351" i="1"/>
  <c r="EY352" i="1"/>
  <c r="EY353" i="1"/>
  <c r="EY354" i="1"/>
  <c r="EY355" i="1"/>
  <c r="EY356" i="1"/>
  <c r="EY357" i="1"/>
  <c r="EY358" i="1"/>
  <c r="EY359" i="1"/>
  <c r="EY360" i="1"/>
  <c r="EY361" i="1"/>
  <c r="EY362" i="1"/>
  <c r="EY363" i="1"/>
  <c r="EY364" i="1"/>
  <c r="EY365" i="1"/>
  <c r="EY366" i="1"/>
  <c r="EY367" i="1"/>
  <c r="EY368" i="1"/>
  <c r="EY369" i="1"/>
  <c r="EY370" i="1"/>
  <c r="EY371" i="1"/>
  <c r="EY372" i="1"/>
  <c r="EY373" i="1"/>
  <c r="EY374" i="1"/>
  <c r="EY375" i="1"/>
  <c r="EY376" i="1"/>
  <c r="EY377" i="1"/>
  <c r="EY378" i="1"/>
  <c r="EY379" i="1"/>
  <c r="EY380" i="1"/>
  <c r="EY381" i="1"/>
  <c r="EY382" i="1"/>
  <c r="EY383" i="1"/>
  <c r="EY384" i="1"/>
  <c r="EY385" i="1"/>
  <c r="EY386" i="1"/>
  <c r="EY387" i="1"/>
  <c r="EY388" i="1"/>
  <c r="EY389" i="1"/>
  <c r="EY390" i="1"/>
  <c r="EY391" i="1"/>
  <c r="EY392" i="1"/>
  <c r="EY393" i="1"/>
  <c r="EY394" i="1"/>
  <c r="EY395" i="1"/>
  <c r="EY396" i="1"/>
  <c r="EY397" i="1"/>
  <c r="EY398" i="1"/>
  <c r="EY399" i="1"/>
  <c r="EY400" i="1"/>
  <c r="EY401" i="1"/>
  <c r="EY402" i="1"/>
  <c r="EY403" i="1"/>
  <c r="EY404" i="1"/>
  <c r="EY405" i="1"/>
  <c r="EY406" i="1"/>
  <c r="EY407" i="1"/>
  <c r="EY408" i="1"/>
  <c r="EY409" i="1"/>
  <c r="EY410" i="1"/>
  <c r="EY411" i="1"/>
  <c r="EY412" i="1"/>
  <c r="EY413" i="1"/>
  <c r="EY414" i="1"/>
  <c r="EY415" i="1"/>
  <c r="EY416" i="1"/>
  <c r="EY417" i="1"/>
  <c r="EY418" i="1"/>
  <c r="EY419" i="1"/>
  <c r="EY420" i="1"/>
  <c r="EY421" i="1"/>
  <c r="EY422" i="1"/>
  <c r="EY423" i="1"/>
  <c r="EY424" i="1"/>
  <c r="EY425" i="1"/>
  <c r="EY426" i="1"/>
  <c r="EY427" i="1"/>
  <c r="EY428" i="1"/>
  <c r="EY429" i="1"/>
  <c r="EY430" i="1"/>
  <c r="EY431" i="1"/>
  <c r="EY432" i="1"/>
  <c r="EY433" i="1"/>
  <c r="EY434" i="1"/>
  <c r="EY435" i="1"/>
  <c r="EY436" i="1"/>
  <c r="EY437" i="1"/>
  <c r="EY438" i="1"/>
  <c r="EY439" i="1"/>
  <c r="EY440" i="1"/>
  <c r="EY441" i="1"/>
  <c r="EY442" i="1"/>
  <c r="EY443" i="1"/>
  <c r="EY444" i="1"/>
  <c r="EY445" i="1"/>
  <c r="EY446" i="1"/>
  <c r="EY447" i="1"/>
  <c r="EY448" i="1"/>
  <c r="EY449" i="1"/>
  <c r="EY450" i="1"/>
  <c r="EY451" i="1"/>
  <c r="EY452" i="1"/>
  <c r="EY453" i="1"/>
  <c r="EY454" i="1"/>
  <c r="EY455" i="1"/>
  <c r="EY456" i="1"/>
  <c r="EY457" i="1"/>
  <c r="EY458" i="1"/>
  <c r="EY459" i="1"/>
  <c r="EY460" i="1"/>
  <c r="EY461" i="1"/>
  <c r="EY462" i="1"/>
  <c r="EY463" i="1"/>
  <c r="EY464" i="1"/>
  <c r="EY465" i="1"/>
  <c r="EY466" i="1"/>
  <c r="EY467" i="1"/>
  <c r="EY468" i="1"/>
  <c r="EY469" i="1"/>
  <c r="EY470" i="1"/>
  <c r="EY471" i="1"/>
  <c r="EY472" i="1"/>
  <c r="EY473" i="1"/>
  <c r="EY474" i="1"/>
  <c r="EY475" i="1"/>
  <c r="EY476" i="1"/>
  <c r="EY477" i="1"/>
  <c r="EY478" i="1"/>
  <c r="EY479" i="1"/>
  <c r="EY480" i="1"/>
  <c r="EY481" i="1"/>
  <c r="EY482" i="1"/>
  <c r="EY483" i="1"/>
  <c r="EY484" i="1"/>
  <c r="EY485" i="1"/>
  <c r="EY486" i="1"/>
  <c r="EY487" i="1"/>
  <c r="EY488" i="1"/>
  <c r="EY489" i="1"/>
  <c r="EY490" i="1"/>
  <c r="EY491" i="1"/>
  <c r="EY492" i="1"/>
  <c r="EY493" i="1"/>
  <c r="EY494" i="1"/>
  <c r="EY495" i="1"/>
  <c r="EY496" i="1"/>
  <c r="EY497" i="1"/>
  <c r="EY498" i="1"/>
  <c r="EY499" i="1"/>
  <c r="EY500" i="1"/>
  <c r="EY501" i="1"/>
  <c r="EY502" i="1"/>
  <c r="EY503" i="1"/>
  <c r="EY504" i="1"/>
  <c r="EY505" i="1"/>
  <c r="EY506" i="1"/>
  <c r="EY507" i="1"/>
  <c r="EY508" i="1"/>
  <c r="EY509" i="1"/>
  <c r="EY510" i="1"/>
  <c r="EY511" i="1"/>
  <c r="EY512" i="1"/>
  <c r="EY513" i="1"/>
  <c r="EY514" i="1"/>
  <c r="EY515" i="1"/>
  <c r="EY516" i="1"/>
  <c r="EY517" i="1"/>
  <c r="EY518" i="1"/>
  <c r="EY519" i="1"/>
  <c r="EY520" i="1"/>
  <c r="EY521" i="1"/>
  <c r="EY522" i="1"/>
  <c r="EY523" i="1"/>
  <c r="EY524" i="1"/>
  <c r="EY525" i="1"/>
  <c r="EY526" i="1"/>
  <c r="EY527" i="1"/>
  <c r="EY528" i="1"/>
  <c r="EY529" i="1"/>
  <c r="EY530" i="1"/>
  <c r="EY531" i="1"/>
  <c r="EY532" i="1"/>
  <c r="EY533" i="1"/>
  <c r="EY534" i="1"/>
  <c r="EY535" i="1"/>
  <c r="EY536" i="1"/>
  <c r="EY537" i="1"/>
  <c r="EY538" i="1"/>
  <c r="EY539" i="1"/>
  <c r="EY540" i="1"/>
  <c r="EY541" i="1"/>
  <c r="EY542" i="1"/>
  <c r="EY543" i="1"/>
  <c r="EY544" i="1"/>
  <c r="EY545" i="1"/>
  <c r="EY546" i="1"/>
  <c r="EY547" i="1"/>
  <c r="EY548" i="1"/>
  <c r="EY549" i="1"/>
  <c r="EY550" i="1"/>
  <c r="EY551" i="1"/>
  <c r="EY552" i="1"/>
  <c r="EY553" i="1"/>
  <c r="EY554" i="1"/>
  <c r="EY555" i="1"/>
  <c r="EY556" i="1"/>
  <c r="EY557" i="1"/>
  <c r="EY558" i="1"/>
  <c r="EY559" i="1"/>
  <c r="EY560" i="1"/>
  <c r="EY561" i="1"/>
  <c r="EY562" i="1"/>
  <c r="EY563" i="1"/>
  <c r="EY564" i="1"/>
  <c r="EY565" i="1"/>
  <c r="EY566" i="1"/>
  <c r="EY567" i="1"/>
  <c r="EY568" i="1"/>
  <c r="EY569" i="1"/>
  <c r="EY570" i="1"/>
  <c r="EY571" i="1"/>
  <c r="EY572" i="1"/>
  <c r="EY573" i="1"/>
  <c r="EY574" i="1"/>
  <c r="EY575" i="1"/>
  <c r="EY576" i="1"/>
  <c r="EY577" i="1"/>
  <c r="EY578" i="1"/>
  <c r="EY579" i="1"/>
  <c r="EY580" i="1"/>
  <c r="EY581" i="1"/>
  <c r="EY582" i="1"/>
  <c r="EY583" i="1"/>
  <c r="EY584" i="1"/>
  <c r="EY585" i="1"/>
  <c r="EY586" i="1"/>
  <c r="EY587" i="1"/>
  <c r="EY588" i="1"/>
  <c r="EY589" i="1"/>
  <c r="EY590" i="1"/>
  <c r="EY591" i="1"/>
  <c r="EY592" i="1"/>
  <c r="EY593" i="1"/>
  <c r="EY594" i="1"/>
  <c r="EY595" i="1"/>
  <c r="EY596" i="1"/>
  <c r="EY597" i="1"/>
  <c r="EY598" i="1"/>
  <c r="EY12" i="1"/>
  <c r="J181" i="6" l="1"/>
  <c r="J330" i="6"/>
  <c r="J147" i="6"/>
  <c r="J272" i="6"/>
  <c r="J115" i="6"/>
  <c r="J93" i="6"/>
  <c r="J257" i="6"/>
  <c r="J321" i="6"/>
  <c r="J133" i="6"/>
  <c r="J57" i="6"/>
  <c r="J104" i="6"/>
  <c r="J30" i="6"/>
  <c r="J53" i="6"/>
  <c r="J165" i="6"/>
  <c r="J122" i="6"/>
  <c r="J59" i="6"/>
  <c r="J279" i="6"/>
  <c r="J336" i="6"/>
  <c r="J188" i="6"/>
  <c r="J89" i="6"/>
  <c r="J81" i="6"/>
  <c r="J232" i="6"/>
  <c r="J194" i="6"/>
  <c r="J123" i="6"/>
  <c r="J299" i="6"/>
  <c r="J67" i="6"/>
  <c r="J22" i="6"/>
  <c r="J273" i="6"/>
  <c r="J224" i="6"/>
  <c r="J305" i="6"/>
  <c r="J71" i="6"/>
  <c r="J227" i="6"/>
  <c r="J277" i="6"/>
  <c r="J180" i="6"/>
  <c r="J105" i="6"/>
  <c r="J363" i="6"/>
  <c r="J241" i="6"/>
  <c r="J21" i="6"/>
  <c r="J38" i="6"/>
  <c r="J325" i="6"/>
  <c r="J251" i="6"/>
  <c r="J91" i="6"/>
  <c r="J268" i="6"/>
  <c r="J152" i="6"/>
  <c r="J35" i="6"/>
  <c r="J271" i="6"/>
  <c r="J88" i="6"/>
  <c r="J275" i="6"/>
  <c r="J49" i="6"/>
  <c r="J249" i="6"/>
  <c r="J310" i="6"/>
  <c r="J200" i="6"/>
  <c r="J306" i="6"/>
  <c r="J295" i="6"/>
  <c r="J96" i="6"/>
  <c r="J355" i="6"/>
  <c r="J356" i="6"/>
  <c r="J61" i="6"/>
  <c r="J316" i="6"/>
  <c r="J155" i="6"/>
  <c r="J42" i="6"/>
  <c r="J113" i="6"/>
  <c r="J311" i="6"/>
  <c r="J102" i="6"/>
  <c r="J291" i="6"/>
  <c r="J40" i="6"/>
  <c r="J210" i="6"/>
  <c r="J120" i="6"/>
  <c r="J298" i="6"/>
  <c r="J132" i="6"/>
  <c r="J161" i="6"/>
  <c r="J283" i="6"/>
  <c r="J19" i="6"/>
  <c r="J46" i="6"/>
  <c r="J130" i="6"/>
  <c r="J154" i="6"/>
  <c r="J240" i="6"/>
  <c r="J43" i="6"/>
  <c r="J231" i="6"/>
  <c r="J338" i="6"/>
  <c r="J70" i="6"/>
  <c r="J144" i="6"/>
  <c r="J24" i="6"/>
  <c r="J127" i="6"/>
  <c r="J250" i="6"/>
  <c r="J58" i="6"/>
  <c r="J182" i="6"/>
  <c r="J314" i="6"/>
  <c r="J225" i="6"/>
  <c r="J111" i="6"/>
  <c r="J238" i="6"/>
  <c r="J307" i="6"/>
  <c r="J14" i="6"/>
  <c r="J193" i="6"/>
  <c r="J44" i="6"/>
  <c r="J229" i="6"/>
  <c r="J318" i="6"/>
  <c r="J191" i="6"/>
  <c r="J319" i="6"/>
  <c r="J204" i="6"/>
  <c r="J64" i="6"/>
  <c r="J296" i="6"/>
  <c r="J278" i="6"/>
  <c r="J170" i="6"/>
  <c r="J179" i="6"/>
  <c r="J331" i="6"/>
  <c r="J148" i="6"/>
  <c r="J107" i="6"/>
  <c r="J300" i="6"/>
  <c r="J126" i="6"/>
  <c r="D867" i="5"/>
  <c r="D863" i="5"/>
  <c r="D859" i="5"/>
  <c r="D855" i="5"/>
  <c r="D851" i="5"/>
  <c r="D847" i="5"/>
  <c r="D843" i="5"/>
  <c r="D839" i="5"/>
  <c r="D835" i="5"/>
  <c r="D831" i="5"/>
  <c r="D827" i="5"/>
  <c r="D823" i="5"/>
  <c r="D819" i="5"/>
  <c r="D815" i="5"/>
  <c r="D811" i="5"/>
  <c r="D807" i="5"/>
  <c r="D803" i="5"/>
  <c r="D799" i="5"/>
  <c r="D795" i="5"/>
  <c r="D791" i="5"/>
  <c r="D787" i="5"/>
  <c r="D783" i="5"/>
  <c r="D779" i="5"/>
  <c r="D775" i="5"/>
  <c r="D771" i="5"/>
  <c r="D767" i="5"/>
  <c r="D763" i="5"/>
  <c r="D759" i="5"/>
  <c r="D755" i="5"/>
  <c r="D751" i="5"/>
  <c r="D747" i="5"/>
  <c r="D743" i="5"/>
  <c r="D739" i="5"/>
  <c r="D735" i="5"/>
  <c r="D731" i="5"/>
  <c r="D727" i="5"/>
  <c r="D723" i="5"/>
  <c r="D719" i="5"/>
  <c r="D715" i="5"/>
  <c r="D711" i="5"/>
  <c r="D707" i="5"/>
  <c r="D703" i="5"/>
  <c r="D699" i="5"/>
  <c r="D695" i="5"/>
  <c r="D691" i="5"/>
  <c r="D687" i="5"/>
  <c r="D683" i="5"/>
  <c r="D679" i="5"/>
  <c r="D675" i="5"/>
  <c r="D671" i="5"/>
  <c r="D667" i="5"/>
  <c r="D663" i="5"/>
  <c r="D659" i="5"/>
  <c r="D655" i="5"/>
  <c r="D651" i="5"/>
  <c r="D647" i="5"/>
  <c r="D643" i="5"/>
  <c r="D639" i="5"/>
  <c r="D635" i="5"/>
  <c r="D631" i="5"/>
  <c r="D627" i="5"/>
  <c r="D623" i="5"/>
  <c r="D619" i="5"/>
  <c r="D615" i="5"/>
  <c r="B19" i="4"/>
  <c r="F20" i="5" s="1"/>
  <c r="D862" i="4"/>
  <c r="D858" i="4"/>
  <c r="D854" i="4"/>
  <c r="D850" i="4"/>
  <c r="D846" i="4"/>
  <c r="D842" i="4"/>
  <c r="D838" i="4"/>
  <c r="D834" i="4"/>
  <c r="D830" i="4"/>
  <c r="D826" i="4"/>
  <c r="D822" i="4"/>
  <c r="D818" i="4"/>
  <c r="D814" i="4"/>
  <c r="D810" i="4"/>
  <c r="D806" i="4"/>
  <c r="D802" i="4"/>
  <c r="D798" i="4"/>
  <c r="D794" i="4"/>
  <c r="D790" i="4"/>
  <c r="D786" i="4"/>
  <c r="D782" i="4"/>
  <c r="D778" i="4"/>
  <c r="D774" i="4"/>
  <c r="D770" i="4"/>
  <c r="D766" i="4"/>
  <c r="D762" i="4"/>
  <c r="D758" i="4"/>
  <c r="D754" i="4"/>
  <c r="D750" i="4"/>
  <c r="D746" i="4"/>
  <c r="D742" i="4"/>
  <c r="D738" i="4"/>
  <c r="D734" i="4"/>
  <c r="D730" i="4"/>
  <c r="D726" i="4"/>
  <c r="D722" i="4"/>
  <c r="D718" i="4"/>
  <c r="D714" i="4"/>
  <c r="D710" i="4"/>
  <c r="D706" i="4"/>
  <c r="D702" i="4"/>
  <c r="D698" i="4"/>
  <c r="D694" i="4"/>
  <c r="D690" i="4"/>
  <c r="D686" i="4"/>
  <c r="D682" i="4"/>
  <c r="D678" i="4"/>
  <c r="D674" i="4"/>
  <c r="D670" i="4"/>
  <c r="D666" i="4"/>
  <c r="D662" i="4"/>
  <c r="D658" i="4"/>
  <c r="D654" i="4"/>
  <c r="D650" i="4"/>
  <c r="D646" i="4"/>
  <c r="D642" i="4"/>
  <c r="D638" i="4"/>
  <c r="D634" i="4"/>
  <c r="D630" i="4"/>
  <c r="D626" i="4"/>
  <c r="D622" i="4"/>
  <c r="D618" i="4"/>
  <c r="D614" i="4"/>
  <c r="D610" i="4"/>
  <c r="D606" i="4"/>
  <c r="D602" i="4"/>
  <c r="D598" i="4"/>
  <c r="D594" i="4"/>
  <c r="D590" i="4"/>
  <c r="D586" i="4"/>
  <c r="D582" i="4"/>
  <c r="D578" i="4"/>
  <c r="D574" i="4"/>
  <c r="D570" i="4"/>
  <c r="D566" i="4"/>
  <c r="D562" i="4"/>
  <c r="D558" i="4"/>
  <c r="D554" i="4"/>
  <c r="D550" i="4"/>
  <c r="D546" i="4"/>
  <c r="D542" i="4"/>
  <c r="D544" i="5"/>
  <c r="E544" i="5" s="1"/>
  <c r="G544" i="5" s="1"/>
  <c r="D548" i="5"/>
  <c r="E548" i="5" s="1"/>
  <c r="G548" i="5" s="1"/>
  <c r="D552" i="5"/>
  <c r="D556" i="5"/>
  <c r="D560" i="5"/>
  <c r="D564" i="5"/>
  <c r="D568" i="5"/>
  <c r="D572" i="5"/>
  <c r="D576" i="5"/>
  <c r="D580" i="5"/>
  <c r="D584" i="5"/>
  <c r="D588" i="5"/>
  <c r="D592" i="5"/>
  <c r="D596" i="5"/>
  <c r="D600" i="5"/>
  <c r="D604" i="5"/>
  <c r="D608" i="5"/>
  <c r="D559" i="4"/>
  <c r="D547" i="4"/>
  <c r="D543" i="5"/>
  <c r="D547" i="5"/>
  <c r="J143" i="6"/>
  <c r="J293" i="6"/>
  <c r="J280" i="6"/>
  <c r="J66" i="6"/>
  <c r="J12" i="6"/>
  <c r="J110" i="6"/>
  <c r="J185" i="6"/>
  <c r="J292" i="6"/>
  <c r="J51" i="6"/>
  <c r="J171" i="6"/>
  <c r="J244" i="6"/>
  <c r="J168" i="6"/>
  <c r="J352" i="6"/>
  <c r="J209" i="6"/>
  <c r="J140" i="6"/>
  <c r="J258" i="6"/>
  <c r="J260" i="6"/>
  <c r="J172" i="6"/>
  <c r="J220" i="6"/>
  <c r="J68" i="6"/>
  <c r="J205" i="6"/>
  <c r="J137" i="6"/>
  <c r="J223" i="6"/>
  <c r="J208" i="6"/>
  <c r="J76" i="6"/>
  <c r="J216" i="6"/>
  <c r="J25" i="6"/>
  <c r="J198" i="6"/>
  <c r="J294" i="6"/>
  <c r="J177" i="6"/>
  <c r="J290" i="6"/>
  <c r="J247" i="6"/>
  <c r="J80" i="6"/>
  <c r="J326" i="6"/>
  <c r="J237" i="6"/>
  <c r="J27" i="6"/>
  <c r="J282" i="6"/>
  <c r="J119" i="6"/>
  <c r="J39" i="6"/>
  <c r="J74" i="6"/>
  <c r="J243" i="6"/>
  <c r="J85" i="6"/>
  <c r="J285" i="6"/>
  <c r="J337" i="6"/>
  <c r="J164" i="6"/>
  <c r="J18" i="6"/>
  <c r="J286" i="6"/>
  <c r="J73" i="6"/>
  <c r="J160" i="6"/>
  <c r="J201" i="6"/>
  <c r="J346" i="6"/>
  <c r="J41" i="6"/>
  <c r="J112" i="6"/>
  <c r="J151" i="6"/>
  <c r="J235" i="6"/>
  <c r="J37" i="6"/>
  <c r="J195" i="6"/>
  <c r="J281" i="6"/>
  <c r="J17" i="6"/>
  <c r="J108" i="6"/>
  <c r="J335" i="6"/>
  <c r="J118" i="6"/>
  <c r="J197" i="6"/>
  <c r="J16" i="6"/>
  <c r="J128" i="6"/>
  <c r="J303" i="6"/>
  <c r="J65" i="6"/>
  <c r="J343" i="6"/>
  <c r="J196" i="6"/>
  <c r="J301" i="6"/>
  <c r="J11" i="6"/>
  <c r="K265" i="6" s="1"/>
  <c r="L265" i="6" s="1"/>
  <c r="AO77" i="6" s="1"/>
  <c r="J153" i="6"/>
  <c r="J36" i="6"/>
  <c r="J211" i="6"/>
  <c r="J304" i="6"/>
  <c r="J117" i="6"/>
  <c r="J309" i="6"/>
  <c r="J100" i="6"/>
  <c r="J347" i="6"/>
  <c r="J125" i="6"/>
  <c r="J256" i="6"/>
  <c r="J84" i="6"/>
  <c r="J174" i="6"/>
  <c r="K174" i="6" s="1"/>
  <c r="L174" i="6" s="1"/>
  <c r="AV41" i="6" s="1"/>
  <c r="J289" i="6"/>
  <c r="J116" i="6"/>
  <c r="J50" i="6"/>
  <c r="J226" i="6"/>
  <c r="K226" i="6" s="1"/>
  <c r="L226" i="6" s="1"/>
  <c r="AO65" i="6" s="1"/>
  <c r="J94" i="6"/>
  <c r="D540" i="4"/>
  <c r="D864" i="5"/>
  <c r="D860" i="5"/>
  <c r="D856" i="5"/>
  <c r="D852" i="5"/>
  <c r="D848" i="5"/>
  <c r="D844" i="5"/>
  <c r="D840" i="5"/>
  <c r="D836" i="5"/>
  <c r="D832" i="5"/>
  <c r="D828" i="5"/>
  <c r="D824" i="5"/>
  <c r="D820" i="5"/>
  <c r="D816" i="5"/>
  <c r="D812" i="5"/>
  <c r="D808" i="5"/>
  <c r="D804" i="5"/>
  <c r="D800" i="5"/>
  <c r="D796" i="5"/>
  <c r="D792" i="5"/>
  <c r="D788" i="5"/>
  <c r="D784" i="5"/>
  <c r="D780" i="5"/>
  <c r="D776" i="5"/>
  <c r="D772" i="5"/>
  <c r="D768" i="5"/>
  <c r="D764" i="5"/>
  <c r="D760" i="5"/>
  <c r="D756" i="5"/>
  <c r="D752" i="5"/>
  <c r="D748" i="5"/>
  <c r="D744" i="5"/>
  <c r="D740" i="5"/>
  <c r="D736" i="5"/>
  <c r="D732" i="5"/>
  <c r="D728" i="5"/>
  <c r="D724" i="5"/>
  <c r="D720" i="5"/>
  <c r="D716" i="5"/>
  <c r="D712" i="5"/>
  <c r="D708" i="5"/>
  <c r="D704" i="5"/>
  <c r="D700" i="5"/>
  <c r="D696" i="5"/>
  <c r="D692" i="5"/>
  <c r="D688" i="5"/>
  <c r="D684" i="5"/>
  <c r="D680" i="5"/>
  <c r="D676" i="5"/>
  <c r="D672" i="5"/>
  <c r="D668" i="5"/>
  <c r="D664" i="5"/>
  <c r="D660" i="5"/>
  <c r="D656" i="5"/>
  <c r="D652" i="5"/>
  <c r="D648" i="5"/>
  <c r="D644" i="5"/>
  <c r="D640" i="5"/>
  <c r="D636" i="5"/>
  <c r="D632" i="5"/>
  <c r="D628" i="5"/>
  <c r="D624" i="5"/>
  <c r="D620" i="5"/>
  <c r="D616" i="5"/>
  <c r="D612" i="5"/>
  <c r="D863" i="4"/>
  <c r="D859" i="4"/>
  <c r="D855" i="4"/>
  <c r="D851" i="4"/>
  <c r="D847" i="4"/>
  <c r="D843" i="4"/>
  <c r="D839" i="4"/>
  <c r="D835" i="4"/>
  <c r="D831" i="4"/>
  <c r="D827" i="4"/>
  <c r="D823" i="4"/>
  <c r="D819" i="4"/>
  <c r="D815" i="4"/>
  <c r="D811" i="4"/>
  <c r="D807" i="4"/>
  <c r="D803" i="4"/>
  <c r="D799" i="4"/>
  <c r="D795" i="4"/>
  <c r="D791" i="4"/>
  <c r="D787" i="4"/>
  <c r="D783" i="4"/>
  <c r="D779" i="4"/>
  <c r="D775" i="4"/>
  <c r="D771" i="4"/>
  <c r="D767" i="4"/>
  <c r="D763" i="4"/>
  <c r="D759" i="4"/>
  <c r="D755" i="4"/>
  <c r="D751" i="4"/>
  <c r="D747" i="4"/>
  <c r="D743" i="4"/>
  <c r="D739" i="4"/>
  <c r="D735" i="4"/>
  <c r="D731" i="4"/>
  <c r="D727" i="4"/>
  <c r="D723" i="4"/>
  <c r="D719" i="4"/>
  <c r="D715" i="4"/>
  <c r="D711" i="4"/>
  <c r="D707" i="4"/>
  <c r="D703" i="4"/>
  <c r="D699" i="4"/>
  <c r="D695" i="4"/>
  <c r="D691" i="4"/>
  <c r="D687" i="4"/>
  <c r="D683" i="4"/>
  <c r="D679" i="4"/>
  <c r="D675" i="4"/>
  <c r="D671" i="4"/>
  <c r="D667" i="4"/>
  <c r="D663" i="4"/>
  <c r="D659" i="4"/>
  <c r="D655" i="4"/>
  <c r="D651" i="4"/>
  <c r="D647" i="4"/>
  <c r="D643" i="4"/>
  <c r="D639" i="4"/>
  <c r="D635" i="4"/>
  <c r="D631" i="4"/>
  <c r="D627" i="4"/>
  <c r="D623" i="4"/>
  <c r="D619" i="4"/>
  <c r="D615" i="4"/>
  <c r="D611" i="4"/>
  <c r="D607" i="4"/>
  <c r="D603" i="4"/>
  <c r="D599" i="4"/>
  <c r="D595" i="4"/>
  <c r="D591" i="4"/>
  <c r="D587" i="4"/>
  <c r="D583" i="4"/>
  <c r="D579" i="4"/>
  <c r="D575" i="4"/>
  <c r="D571" i="4"/>
  <c r="D567" i="4"/>
  <c r="D563" i="4"/>
  <c r="D555" i="4"/>
  <c r="D551" i="4"/>
  <c r="D543" i="4"/>
  <c r="D551" i="5"/>
  <c r="D555" i="5"/>
  <c r="J79" i="6"/>
  <c r="J236" i="6"/>
  <c r="J212" i="6"/>
  <c r="J32" i="6"/>
  <c r="J329" i="6"/>
  <c r="J75" i="6"/>
  <c r="J52" i="6"/>
  <c r="J253" i="6"/>
  <c r="J348" i="6"/>
  <c r="J156" i="6"/>
  <c r="J239" i="6"/>
  <c r="J361" i="6"/>
  <c r="J287" i="6"/>
  <c r="J206" i="6"/>
  <c r="J134" i="6"/>
  <c r="J255" i="6"/>
  <c r="J246" i="6"/>
  <c r="J167" i="6"/>
  <c r="J173" i="6"/>
  <c r="J33" i="6"/>
  <c r="J150" i="6"/>
  <c r="J62" i="6"/>
  <c r="J214" i="6"/>
  <c r="J178" i="6"/>
  <c r="J342" i="6"/>
  <c r="J163" i="6"/>
  <c r="J15" i="6"/>
  <c r="J186" i="6"/>
  <c r="J262" i="6"/>
  <c r="J106" i="6"/>
  <c r="J288" i="6"/>
  <c r="J222" i="6"/>
  <c r="J29" i="6"/>
  <c r="J264" i="6"/>
  <c r="J184" i="6"/>
  <c r="J362" i="6"/>
  <c r="J228" i="6"/>
  <c r="J98" i="6"/>
  <c r="J23" i="6"/>
  <c r="J63" i="6"/>
  <c r="J183" i="6"/>
  <c r="J48" i="6"/>
  <c r="J207" i="6"/>
  <c r="J332" i="6"/>
  <c r="J129" i="6"/>
  <c r="J274" i="6"/>
  <c r="J192" i="6"/>
  <c r="J56" i="6"/>
  <c r="J138" i="6"/>
  <c r="J176" i="6"/>
  <c r="J328" i="6"/>
  <c r="J28" i="6"/>
  <c r="J97" i="6"/>
  <c r="J146" i="6"/>
  <c r="J190" i="6"/>
  <c r="J327" i="6"/>
  <c r="J187" i="6"/>
  <c r="J263" i="6"/>
  <c r="J354" i="6"/>
  <c r="J360" i="6"/>
  <c r="J245" i="6"/>
  <c r="J109" i="6"/>
  <c r="J145" i="6"/>
  <c r="J350" i="6"/>
  <c r="J95" i="6"/>
  <c r="J261" i="6"/>
  <c r="J322" i="6"/>
  <c r="J324" i="6"/>
  <c r="J131" i="6"/>
  <c r="J284" i="6"/>
  <c r="J353" i="6"/>
  <c r="J82" i="6"/>
  <c r="J26" i="6"/>
  <c r="K215" i="6" s="1"/>
  <c r="L215" i="6" s="1"/>
  <c r="AO63" i="6" s="1"/>
  <c r="J159" i="6"/>
  <c r="J269" i="6"/>
  <c r="J99" i="6"/>
  <c r="J270" i="6"/>
  <c r="J72" i="6"/>
  <c r="J340" i="6"/>
  <c r="J121" i="6"/>
  <c r="J189" i="6"/>
  <c r="J344" i="6"/>
  <c r="J90" i="6"/>
  <c r="J221" i="6"/>
  <c r="J55" i="6"/>
  <c r="J297" i="6"/>
  <c r="J162" i="6"/>
  <c r="J92" i="6"/>
  <c r="J86" i="6"/>
  <c r="D865" i="5"/>
  <c r="D861" i="5"/>
  <c r="D857" i="5"/>
  <c r="D853" i="5"/>
  <c r="D849" i="5"/>
  <c r="D845" i="5"/>
  <c r="D841" i="5"/>
  <c r="D837" i="5"/>
  <c r="D833" i="5"/>
  <c r="D829" i="5"/>
  <c r="D825" i="5"/>
  <c r="D821" i="5"/>
  <c r="D817" i="5"/>
  <c r="D813" i="5"/>
  <c r="D809" i="5"/>
  <c r="D805" i="5"/>
  <c r="D801" i="5"/>
  <c r="D797" i="5"/>
  <c r="D793" i="5"/>
  <c r="D789" i="5"/>
  <c r="D785" i="5"/>
  <c r="D781" i="5"/>
  <c r="D777" i="5"/>
  <c r="D773" i="5"/>
  <c r="D769" i="5"/>
  <c r="D765" i="5"/>
  <c r="D761" i="5"/>
  <c r="D757" i="5"/>
  <c r="D753" i="5"/>
  <c r="D749" i="5"/>
  <c r="D745" i="5"/>
  <c r="D741" i="5"/>
  <c r="D737" i="5"/>
  <c r="D733" i="5"/>
  <c r="D729" i="5"/>
  <c r="D725" i="5"/>
  <c r="D721" i="5"/>
  <c r="D717" i="5"/>
  <c r="D713" i="5"/>
  <c r="D709" i="5"/>
  <c r="D705" i="5"/>
  <c r="D701" i="5"/>
  <c r="D697" i="5"/>
  <c r="D693" i="5"/>
  <c r="D689" i="5"/>
  <c r="D685" i="5"/>
  <c r="D681" i="5"/>
  <c r="D677" i="5"/>
  <c r="D673" i="5"/>
  <c r="D669" i="5"/>
  <c r="D665" i="5"/>
  <c r="D661" i="5"/>
  <c r="D657" i="5"/>
  <c r="D653" i="5"/>
  <c r="D649" i="5"/>
  <c r="D645" i="5"/>
  <c r="D641" i="5"/>
  <c r="D637" i="5"/>
  <c r="D633" i="5"/>
  <c r="D629" i="5"/>
  <c r="D625" i="5"/>
  <c r="D621" i="5"/>
  <c r="D617" i="5"/>
  <c r="D613" i="5"/>
  <c r="D864" i="4"/>
  <c r="D860" i="4"/>
  <c r="D856" i="4"/>
  <c r="D852" i="4"/>
  <c r="D848" i="4"/>
  <c r="D844" i="4"/>
  <c r="D840" i="4"/>
  <c r="D836" i="4"/>
  <c r="D832" i="4"/>
  <c r="D828" i="4"/>
  <c r="D824" i="4"/>
  <c r="D820" i="4"/>
  <c r="D816" i="4"/>
  <c r="D812" i="4"/>
  <c r="D808" i="4"/>
  <c r="D804" i="4"/>
  <c r="D800" i="4"/>
  <c r="D796" i="4"/>
  <c r="D792" i="4"/>
  <c r="D788" i="4"/>
  <c r="D784" i="4"/>
  <c r="D780" i="4"/>
  <c r="D776" i="4"/>
  <c r="D772" i="4"/>
  <c r="D768" i="4"/>
  <c r="D764" i="4"/>
  <c r="D760" i="4"/>
  <c r="D756" i="4"/>
  <c r="D752" i="4"/>
  <c r="D748" i="4"/>
  <c r="D744" i="4"/>
  <c r="D740" i="4"/>
  <c r="D736" i="4"/>
  <c r="D732" i="4"/>
  <c r="D728" i="4"/>
  <c r="D724" i="4"/>
  <c r="D720" i="4"/>
  <c r="D716" i="4"/>
  <c r="D712" i="4"/>
  <c r="D708" i="4"/>
  <c r="D704" i="4"/>
  <c r="D700" i="4"/>
  <c r="D696" i="4"/>
  <c r="D692" i="4"/>
  <c r="D688" i="4"/>
  <c r="D684" i="4"/>
  <c r="D680" i="4"/>
  <c r="D676" i="4"/>
  <c r="D672" i="4"/>
  <c r="D668" i="4"/>
  <c r="D664" i="4"/>
  <c r="D660" i="4"/>
  <c r="D656" i="4"/>
  <c r="D652" i="4"/>
  <c r="D648" i="4"/>
  <c r="D644" i="4"/>
  <c r="D640" i="4"/>
  <c r="D636" i="4"/>
  <c r="D632" i="4"/>
  <c r="D628" i="4"/>
  <c r="D624" i="4"/>
  <c r="D620" i="4"/>
  <c r="D616" i="4"/>
  <c r="D612" i="4"/>
  <c r="D608" i="4"/>
  <c r="D604" i="4"/>
  <c r="D600" i="4"/>
  <c r="D596" i="4"/>
  <c r="D592" i="4"/>
  <c r="D588" i="4"/>
  <c r="D584" i="4"/>
  <c r="D580" i="4"/>
  <c r="D576" i="4"/>
  <c r="D572" i="4"/>
  <c r="D568" i="4"/>
  <c r="D564" i="4"/>
  <c r="D560" i="4"/>
  <c r="D556" i="4"/>
  <c r="D552" i="4"/>
  <c r="D548" i="4"/>
  <c r="D544" i="4"/>
  <c r="D542" i="5"/>
  <c r="E542" i="5" s="1"/>
  <c r="G542" i="5" s="1"/>
  <c r="D546" i="5"/>
  <c r="D550" i="5"/>
  <c r="D554" i="5"/>
  <c r="D558" i="5"/>
  <c r="D562" i="5"/>
  <c r="D566" i="5"/>
  <c r="D570" i="5"/>
  <c r="J218" i="6"/>
  <c r="J199" i="6"/>
  <c r="J31" i="6"/>
  <c r="K339" i="6" s="1"/>
  <c r="L339" i="6" s="1"/>
  <c r="AO105" i="6" s="1"/>
  <c r="E79" i="6"/>
  <c r="E143" i="6"/>
  <c r="E194" i="6"/>
  <c r="E218" i="6"/>
  <c r="E236" i="6"/>
  <c r="E293" i="6"/>
  <c r="E123" i="6"/>
  <c r="E199" i="6"/>
  <c r="E212" i="6"/>
  <c r="E280" i="6"/>
  <c r="E299" i="6"/>
  <c r="E31" i="6"/>
  <c r="E32" i="6"/>
  <c r="E66" i="6"/>
  <c r="E67" i="6"/>
  <c r="E133" i="6"/>
  <c r="E329" i="6"/>
  <c r="E12" i="6"/>
  <c r="E22" i="6"/>
  <c r="E59" i="6"/>
  <c r="E75" i="6"/>
  <c r="E110" i="6"/>
  <c r="E273" i="6"/>
  <c r="E34" i="6"/>
  <c r="E52" i="6"/>
  <c r="E185" i="6"/>
  <c r="E224" i="6"/>
  <c r="E242" i="6"/>
  <c r="E253" i="6"/>
  <c r="E292" i="6"/>
  <c r="E305" i="6"/>
  <c r="E321" i="6"/>
  <c r="E348" i="6"/>
  <c r="E51" i="6"/>
  <c r="E71" i="6"/>
  <c r="E122" i="6"/>
  <c r="E156" i="6"/>
  <c r="E171" i="6"/>
  <c r="E227" i="6"/>
  <c r="E232" i="6"/>
  <c r="E239" i="6"/>
  <c r="E244" i="6"/>
  <c r="E277" i="6"/>
  <c r="E341" i="6"/>
  <c r="E361" i="6"/>
  <c r="E168" i="6"/>
  <c r="E180" i="6"/>
  <c r="E257" i="6"/>
  <c r="E287" i="6"/>
  <c r="E352" i="6"/>
  <c r="E105" i="6"/>
  <c r="E165" i="6"/>
  <c r="E206" i="6"/>
  <c r="E209" i="6"/>
  <c r="E363" i="6"/>
  <c r="E81" i="6"/>
  <c r="E134" i="6"/>
  <c r="E140" i="6"/>
  <c r="E241" i="6"/>
  <c r="E252" i="6"/>
  <c r="E255" i="6"/>
  <c r="E258" i="6"/>
  <c r="E21" i="6"/>
  <c r="E93" i="6"/>
  <c r="E246" i="6"/>
  <c r="E260" i="6"/>
  <c r="E38" i="6"/>
  <c r="E53" i="6"/>
  <c r="E167" i="6"/>
  <c r="E172" i="6"/>
  <c r="E325" i="6"/>
  <c r="E89" i="6"/>
  <c r="E173" i="6"/>
  <c r="E220" i="6"/>
  <c r="E251" i="6"/>
  <c r="E13" i="6"/>
  <c r="E33" i="6"/>
  <c r="E68" i="6"/>
  <c r="E91" i="6"/>
  <c r="E115" i="6"/>
  <c r="E150" i="6"/>
  <c r="E205" i="6"/>
  <c r="E268" i="6"/>
  <c r="E30" i="6"/>
  <c r="E62" i="6"/>
  <c r="E137" i="6"/>
  <c r="E152" i="6"/>
  <c r="E188" i="6"/>
  <c r="E214" i="6"/>
  <c r="E223" i="6"/>
  <c r="E35" i="6"/>
  <c r="E103" i="6"/>
  <c r="E178" i="6"/>
  <c r="E208" i="6"/>
  <c r="E271" i="6"/>
  <c r="E272" i="6"/>
  <c r="E342" i="6"/>
  <c r="E76" i="6"/>
  <c r="E88" i="6"/>
  <c r="E104" i="6"/>
  <c r="E163" i="6"/>
  <c r="E216" i="6"/>
  <c r="E275" i="6"/>
  <c r="E336" i="6"/>
  <c r="E15" i="6"/>
  <c r="E25" i="6"/>
  <c r="E49" i="6"/>
  <c r="E124" i="6"/>
  <c r="E186" i="6"/>
  <c r="E198" i="6"/>
  <c r="E249" i="6"/>
  <c r="E147" i="6"/>
  <c r="E262" i="6"/>
  <c r="E294" i="6"/>
  <c r="E310" i="6"/>
  <c r="E57" i="6"/>
  <c r="E106" i="6"/>
  <c r="E177" i="6"/>
  <c r="E200" i="6"/>
  <c r="E279" i="6"/>
  <c r="E288" i="6"/>
  <c r="E290" i="6"/>
  <c r="E306" i="6"/>
  <c r="E213" i="6"/>
  <c r="E222" i="6"/>
  <c r="E247" i="6"/>
  <c r="E295" i="6"/>
  <c r="E330" i="6"/>
  <c r="E29" i="6"/>
  <c r="E80" i="6"/>
  <c r="E96" i="6"/>
  <c r="E254" i="6"/>
  <c r="E264" i="6"/>
  <c r="E326" i="6"/>
  <c r="E355" i="6"/>
  <c r="E47" i="6"/>
  <c r="E184" i="6"/>
  <c r="E237" i="6"/>
  <c r="E356" i="6"/>
  <c r="E359" i="6"/>
  <c r="E362" i="6"/>
  <c r="E27" i="6"/>
  <c r="E61" i="6"/>
  <c r="E181" i="6"/>
  <c r="E228" i="6"/>
  <c r="E282" i="6"/>
  <c r="E316" i="6"/>
  <c r="E54" i="6"/>
  <c r="E98" i="6"/>
  <c r="E119" i="6"/>
  <c r="E155" i="6"/>
  <c r="E267" i="6"/>
  <c r="E23" i="6"/>
  <c r="E39" i="6"/>
  <c r="E42" i="6"/>
  <c r="E60" i="6"/>
  <c r="E63" i="6"/>
  <c r="E74" i="6"/>
  <c r="E113" i="6"/>
  <c r="E139" i="6"/>
  <c r="E183" i="6"/>
  <c r="E243" i="6"/>
  <c r="E311" i="6"/>
  <c r="E323" i="6"/>
  <c r="E48" i="6"/>
  <c r="E85" i="6"/>
  <c r="E102" i="6"/>
  <c r="E149" i="6"/>
  <c r="E207" i="6"/>
  <c r="E285" i="6"/>
  <c r="E291" i="6"/>
  <c r="E315" i="6"/>
  <c r="E332" i="6"/>
  <c r="E337" i="6"/>
  <c r="E40" i="6"/>
  <c r="E45" i="6"/>
  <c r="E129" i="6"/>
  <c r="E164" i="6"/>
  <c r="E210" i="6"/>
  <c r="E219" i="6"/>
  <c r="E274" i="6"/>
  <c r="E18" i="6"/>
  <c r="E120" i="6"/>
  <c r="E157" i="6"/>
  <c r="E192" i="6"/>
  <c r="E286" i="6"/>
  <c r="E298" i="6"/>
  <c r="E333" i="6"/>
  <c r="E56" i="6"/>
  <c r="E73" i="6"/>
  <c r="E132" i="6"/>
  <c r="E135" i="6"/>
  <c r="E138" i="6"/>
  <c r="E160" i="6"/>
  <c r="E161" i="6"/>
  <c r="E169" i="6"/>
  <c r="E176" i="6"/>
  <c r="E201" i="6"/>
  <c r="E283" i="6"/>
  <c r="E320" i="6"/>
  <c r="E328" i="6"/>
  <c r="E346" i="6"/>
  <c r="E19" i="6"/>
  <c r="E20" i="6"/>
  <c r="E28" i="6"/>
  <c r="E41" i="6"/>
  <c r="E46" i="6"/>
  <c r="E83" i="6"/>
  <c r="E97" i="6"/>
  <c r="E112" i="6"/>
  <c r="E130" i="6"/>
  <c r="E141" i="6"/>
  <c r="E146" i="6"/>
  <c r="E151" i="6"/>
  <c r="E154" i="6"/>
  <c r="E166" i="6"/>
  <c r="E190" i="6"/>
  <c r="E235" i="6"/>
  <c r="E240" i="6"/>
  <c r="E302" i="6"/>
  <c r="E327" i="6"/>
  <c r="E37" i="6"/>
  <c r="E43" i="6"/>
  <c r="E158" i="6"/>
  <c r="E187" i="6"/>
  <c r="E195" i="6"/>
  <c r="E231" i="6"/>
  <c r="E234" i="6"/>
  <c r="E263" i="6"/>
  <c r="E281" i="6"/>
  <c r="E338" i="6"/>
  <c r="E351" i="6"/>
  <c r="E354" i="6"/>
  <c r="E17" i="6"/>
  <c r="E70" i="6"/>
  <c r="E266" i="6"/>
  <c r="E360" i="6"/>
  <c r="E108" i="6"/>
  <c r="E144" i="6"/>
  <c r="E175" i="6"/>
  <c r="E245" i="6"/>
  <c r="E335" i="6"/>
  <c r="E24" i="6"/>
  <c r="E101" i="6"/>
  <c r="E109" i="6"/>
  <c r="E118" i="6"/>
  <c r="E127" i="6"/>
  <c r="E142" i="6"/>
  <c r="E145" i="6"/>
  <c r="E197" i="6"/>
  <c r="E250" i="6"/>
  <c r="E312" i="6"/>
  <c r="E350" i="6"/>
  <c r="E16" i="6"/>
  <c r="E58" i="6"/>
  <c r="E87" i="6"/>
  <c r="E95" i="6"/>
  <c r="E128" i="6"/>
  <c r="E182" i="6"/>
  <c r="E259" i="6"/>
  <c r="E261" i="6"/>
  <c r="E303" i="6"/>
  <c r="E314" i="6"/>
  <c r="E317" i="6"/>
  <c r="E322" i="6"/>
  <c r="E65" i="6"/>
  <c r="E225" i="6"/>
  <c r="E276" i="6"/>
  <c r="E324" i="6"/>
  <c r="E343" i="6"/>
  <c r="E111" i="6"/>
  <c r="E114" i="6"/>
  <c r="E131" i="6"/>
  <c r="E196" i="6"/>
  <c r="E238" i="6"/>
  <c r="E248" i="6"/>
  <c r="E284" i="6"/>
  <c r="E301" i="6"/>
  <c r="E307" i="6"/>
  <c r="E334" i="6"/>
  <c r="E353" i="6"/>
  <c r="E11" i="6"/>
  <c r="E14" i="6"/>
  <c r="E69" i="6"/>
  <c r="E82" i="6"/>
  <c r="E153" i="6"/>
  <c r="E193" i="6"/>
  <c r="E358" i="6"/>
  <c r="E26" i="6"/>
  <c r="E36" i="6"/>
  <c r="E44" i="6"/>
  <c r="E77" i="6"/>
  <c r="E159" i="6"/>
  <c r="E211" i="6"/>
  <c r="E229" i="6"/>
  <c r="E230" i="6"/>
  <c r="E269" i="6"/>
  <c r="E304" i="6"/>
  <c r="E318" i="6"/>
  <c r="E349" i="6"/>
  <c r="E99" i="6"/>
  <c r="E117" i="6"/>
  <c r="E191" i="6"/>
  <c r="E203" i="6"/>
  <c r="E270" i="6"/>
  <c r="E309" i="6"/>
  <c r="E319" i="6"/>
  <c r="E339" i="6"/>
  <c r="E72" i="6"/>
  <c r="E100" i="6"/>
  <c r="E204" i="6"/>
  <c r="E233" i="6"/>
  <c r="E340" i="6"/>
  <c r="E347" i="6"/>
  <c r="E64" i="6"/>
  <c r="E78" i="6"/>
  <c r="E121" i="6"/>
  <c r="E125" i="6"/>
  <c r="E296" i="6"/>
  <c r="E313" i="6"/>
  <c r="E189" i="6"/>
  <c r="E256" i="6"/>
  <c r="E278" i="6"/>
  <c r="E308" i="6"/>
  <c r="E344" i="6"/>
  <c r="E84" i="6"/>
  <c r="E170" i="6"/>
  <c r="E215" i="6"/>
  <c r="E90" i="6"/>
  <c r="E174" i="6"/>
  <c r="E179" i="6"/>
  <c r="E217" i="6"/>
  <c r="E221" i="6"/>
  <c r="E289" i="6"/>
  <c r="E331" i="6"/>
  <c r="E357" i="6"/>
  <c r="E55" i="6"/>
  <c r="E116" i="6"/>
  <c r="E148" i="6"/>
  <c r="E202" i="6"/>
  <c r="E297" i="6"/>
  <c r="E50" i="6"/>
  <c r="E107" i="6"/>
  <c r="E136" i="6"/>
  <c r="E162" i="6"/>
  <c r="E226" i="6"/>
  <c r="E300" i="6"/>
  <c r="E345" i="6"/>
  <c r="E92" i="6"/>
  <c r="E94" i="6"/>
  <c r="E126" i="6"/>
  <c r="E265" i="6"/>
  <c r="E86" i="6"/>
  <c r="D540" i="2"/>
  <c r="D541" i="2"/>
  <c r="K86" i="6"/>
  <c r="L86" i="6" s="1"/>
  <c r="BC40" i="6" s="1"/>
  <c r="K92" i="6"/>
  <c r="L92" i="6" s="1"/>
  <c r="AO19" i="6" s="1"/>
  <c r="K162" i="6"/>
  <c r="L162" i="6" s="1"/>
  <c r="AV37" i="6" s="1"/>
  <c r="K297" i="6"/>
  <c r="L297" i="6" s="1"/>
  <c r="AO92" i="6" s="1"/>
  <c r="K55" i="6"/>
  <c r="L55" i="6" s="1"/>
  <c r="AO7" i="6" s="1"/>
  <c r="K221" i="6"/>
  <c r="L221" i="6" s="1"/>
  <c r="AV47" i="6" s="1"/>
  <c r="K90" i="6"/>
  <c r="L90" i="6" s="1"/>
  <c r="AV21" i="6" s="1"/>
  <c r="K344" i="6"/>
  <c r="L344" i="6" s="1"/>
  <c r="AO110" i="6" s="1"/>
  <c r="K189" i="6"/>
  <c r="L189" i="6" s="1"/>
  <c r="AO48" i="6" s="1"/>
  <c r="K121" i="6"/>
  <c r="L121" i="6" s="1"/>
  <c r="AO32" i="6" s="1"/>
  <c r="K340" i="6"/>
  <c r="L340" i="6" s="1"/>
  <c r="AO106" i="6" s="1"/>
  <c r="K72" i="6"/>
  <c r="L72" i="6" s="1"/>
  <c r="BC34" i="6" s="1"/>
  <c r="K270" i="6"/>
  <c r="L270" i="6" s="1"/>
  <c r="AO80" i="6" s="1"/>
  <c r="K99" i="6"/>
  <c r="L99" i="6" s="1"/>
  <c r="AO23" i="6" s="1"/>
  <c r="K269" i="6"/>
  <c r="L269" i="6" s="1"/>
  <c r="BC128" i="6" s="1"/>
  <c r="K230" i="6"/>
  <c r="L230" i="6" s="1"/>
  <c r="BC108" i="6" s="1"/>
  <c r="K229" i="6"/>
  <c r="L229" i="6" s="1"/>
  <c r="BC107" i="6" s="1"/>
  <c r="K159" i="6"/>
  <c r="L159" i="6" s="1"/>
  <c r="AO40" i="6" s="1"/>
  <c r="K77" i="6"/>
  <c r="L77" i="6" s="1"/>
  <c r="AO12" i="6" s="1"/>
  <c r="K44" i="6"/>
  <c r="L44" i="6" s="1"/>
  <c r="BC20" i="6" s="1"/>
  <c r="K26" i="6"/>
  <c r="L26" i="6" s="1"/>
  <c r="AV4" i="6" s="1"/>
  <c r="K358" i="6"/>
  <c r="L358" i="6" s="1"/>
  <c r="BC169" i="6" s="1"/>
  <c r="K193" i="6"/>
  <c r="L193" i="6" s="1"/>
  <c r="AO51" i="6" s="1"/>
  <c r="K153" i="6"/>
  <c r="L153" i="6" s="1"/>
  <c r="AO37" i="6" s="1"/>
  <c r="K82" i="6"/>
  <c r="L82" i="6" s="1"/>
  <c r="BC38" i="6" s="1"/>
  <c r="K69" i="6"/>
  <c r="L69" i="6" s="1"/>
  <c r="AO10" i="6" s="1"/>
  <c r="K14" i="6"/>
  <c r="L14" i="6" s="1"/>
  <c r="BC2" i="6" s="1"/>
  <c r="K11" i="6"/>
  <c r="L11" i="6" s="1"/>
  <c r="BC1" i="6" s="1"/>
  <c r="K353" i="6"/>
  <c r="L353" i="6" s="1"/>
  <c r="BC165" i="6" s="1"/>
  <c r="K334" i="6"/>
  <c r="L334" i="6" s="1"/>
  <c r="AO103" i="6" s="1"/>
  <c r="K307" i="6"/>
  <c r="L307" i="6" s="1"/>
  <c r="AO94" i="6" s="1"/>
  <c r="K301" i="6"/>
  <c r="L301" i="6" s="1"/>
  <c r="BC142" i="6" s="1"/>
  <c r="K284" i="6"/>
  <c r="L284" i="6" s="1"/>
  <c r="BC134" i="6" s="1"/>
  <c r="K248" i="6"/>
  <c r="L248" i="6" s="1"/>
  <c r="BC120" i="6" s="1"/>
  <c r="K238" i="6"/>
  <c r="L238" i="6" s="1"/>
  <c r="BC114" i="6" s="1"/>
  <c r="K196" i="6"/>
  <c r="L196" i="6" s="1"/>
  <c r="AV43" i="6" s="1"/>
  <c r="K131" i="6"/>
  <c r="L131" i="6" s="1"/>
  <c r="AV31" i="6" s="1"/>
  <c r="K114" i="6"/>
  <c r="L114" i="6" s="1"/>
  <c r="BC49" i="6" s="1"/>
  <c r="K111" i="6"/>
  <c r="L111" i="6" s="1"/>
  <c r="BC47" i="6" s="1"/>
  <c r="K343" i="6"/>
  <c r="L343" i="6" s="1"/>
  <c r="AO109" i="6" s="1"/>
  <c r="K324" i="6"/>
  <c r="L324" i="6" s="1"/>
  <c r="AO102" i="6" s="1"/>
  <c r="K276" i="6"/>
  <c r="L276" i="6" s="1"/>
  <c r="AO86" i="6" s="1"/>
  <c r="K225" i="6"/>
  <c r="L225" i="6" s="1"/>
  <c r="BC104" i="6" s="1"/>
  <c r="K65" i="6"/>
  <c r="L65" i="6" s="1"/>
  <c r="AV15" i="6" s="1"/>
  <c r="K322" i="6"/>
  <c r="L322" i="6" s="1"/>
  <c r="AV59" i="6" s="1"/>
  <c r="K317" i="6"/>
  <c r="L317" i="6" s="1"/>
  <c r="AO99" i="6" s="1"/>
  <c r="K314" i="6"/>
  <c r="L314" i="6" s="1"/>
  <c r="BC148" i="6" s="1"/>
  <c r="K303" i="6"/>
  <c r="L303" i="6" s="1"/>
  <c r="AV57" i="6" s="1"/>
  <c r="K261" i="6"/>
  <c r="L261" i="6" s="1"/>
  <c r="AV51" i="6" s="1"/>
  <c r="K259" i="6"/>
  <c r="L259" i="6" s="1"/>
  <c r="AO75" i="6" s="1"/>
  <c r="K182" i="6"/>
  <c r="L182" i="6" s="1"/>
  <c r="AV42" i="6" s="1"/>
  <c r="K128" i="6"/>
  <c r="L128" i="6" s="1"/>
  <c r="BC57" i="6" s="1"/>
  <c r="K95" i="6"/>
  <c r="L95" i="6" s="1"/>
  <c r="AO21" i="6" s="1"/>
  <c r="K87" i="6"/>
  <c r="L87" i="6" s="1"/>
  <c r="BC41" i="6" s="1"/>
  <c r="K58" i="6"/>
  <c r="L58" i="6" s="1"/>
  <c r="BC28" i="6" s="1"/>
  <c r="K16" i="6"/>
  <c r="L16" i="6" s="1"/>
  <c r="AV2" i="6" s="1"/>
  <c r="K350" i="6"/>
  <c r="L350" i="6" s="1"/>
  <c r="AO112" i="6" s="1"/>
  <c r="K312" i="6"/>
  <c r="L312" i="6" s="1"/>
  <c r="AO97" i="6" s="1"/>
  <c r="K250" i="6"/>
  <c r="L250" i="6" s="1"/>
  <c r="BC121" i="6" s="1"/>
  <c r="K197" i="6"/>
  <c r="L197" i="6" s="1"/>
  <c r="AV44" i="6" s="1"/>
  <c r="K145" i="6"/>
  <c r="L145" i="6" s="1"/>
  <c r="BC67" i="6" s="1"/>
  <c r="K142" i="6"/>
  <c r="L142" i="6" s="1"/>
  <c r="AV34" i="6" s="1"/>
  <c r="K127" i="6"/>
  <c r="L127" i="6" s="1"/>
  <c r="BC56" i="6" s="1"/>
  <c r="K118" i="6"/>
  <c r="L118" i="6" s="1"/>
  <c r="BC52" i="6" s="1"/>
  <c r="K109" i="6"/>
  <c r="L109" i="6" s="1"/>
  <c r="AV25" i="6" s="1"/>
  <c r="K101" i="6"/>
  <c r="L101" i="6" s="1"/>
  <c r="AO25" i="6" s="1"/>
  <c r="K24" i="6"/>
  <c r="L24" i="6" s="1"/>
  <c r="AV3" i="6" s="1"/>
  <c r="K335" i="6"/>
  <c r="L335" i="6" s="1"/>
  <c r="AO104" i="6" s="1"/>
  <c r="K245" i="6"/>
  <c r="L245" i="6" s="1"/>
  <c r="AO69" i="6" s="1"/>
  <c r="K175" i="6"/>
  <c r="L175" i="6" s="1"/>
  <c r="AO42" i="6" s="1"/>
  <c r="K144" i="6"/>
  <c r="L144" i="6" s="1"/>
  <c r="BC66" i="6" s="1"/>
  <c r="K108" i="6"/>
  <c r="L108" i="6" s="1"/>
  <c r="BC46" i="6" s="1"/>
  <c r="K360" i="6"/>
  <c r="L360" i="6" s="1"/>
  <c r="AV68" i="6" s="1"/>
  <c r="K266" i="6"/>
  <c r="L266" i="6" s="1"/>
  <c r="AO78" i="6" s="1"/>
  <c r="K70" i="6"/>
  <c r="L70" i="6" s="1"/>
  <c r="AV17" i="6" s="1"/>
  <c r="K17" i="6"/>
  <c r="L17" i="6" s="1"/>
  <c r="AO2" i="6" s="1"/>
  <c r="K354" i="6"/>
  <c r="L354" i="6" s="1"/>
  <c r="BC166" i="6" s="1"/>
  <c r="K351" i="6"/>
  <c r="L351" i="6" s="1"/>
  <c r="BC163" i="6" s="1"/>
  <c r="K338" i="6"/>
  <c r="L338" i="6" s="1"/>
  <c r="AV65" i="6" s="1"/>
  <c r="K281" i="6"/>
  <c r="L281" i="6" s="1"/>
  <c r="BC131" i="6" s="1"/>
  <c r="K263" i="6"/>
  <c r="L263" i="6" s="1"/>
  <c r="BC126" i="6" s="1"/>
  <c r="K234" i="6"/>
  <c r="L234" i="6" s="1"/>
  <c r="BC111" i="6" s="1"/>
  <c r="K231" i="6"/>
  <c r="L231" i="6" s="1"/>
  <c r="BC109" i="6" s="1"/>
  <c r="K195" i="6"/>
  <c r="L195" i="6" s="1"/>
  <c r="BC92" i="6" s="1"/>
  <c r="K187" i="6"/>
  <c r="L187" i="6" s="1"/>
  <c r="BC89" i="6" s="1"/>
  <c r="K158" i="6"/>
  <c r="L158" i="6" s="1"/>
  <c r="AO39" i="6" s="1"/>
  <c r="K43" i="6"/>
  <c r="L43" i="6" s="1"/>
  <c r="BC19" i="6" s="1"/>
  <c r="K37" i="6"/>
  <c r="L37" i="6" s="1"/>
  <c r="BC16" i="6" s="1"/>
  <c r="K327" i="6"/>
  <c r="L327" i="6" s="1"/>
  <c r="BC155" i="6" s="1"/>
  <c r="K302" i="6"/>
  <c r="L302" i="6" s="1"/>
  <c r="BC143" i="6" s="1"/>
  <c r="K240" i="6"/>
  <c r="L240" i="6" s="1"/>
  <c r="BC115" i="6" s="1"/>
  <c r="K235" i="6"/>
  <c r="L235" i="6" s="1"/>
  <c r="BC112" i="6" s="1"/>
  <c r="K190" i="6"/>
  <c r="L190" i="6" s="1"/>
  <c r="BC90" i="6" s="1"/>
  <c r="K166" i="6"/>
  <c r="L166" i="6" s="1"/>
  <c r="BC77" i="6" s="1"/>
  <c r="K154" i="6"/>
  <c r="L154" i="6" s="1"/>
  <c r="BC71" i="6" s="1"/>
  <c r="K151" i="6"/>
  <c r="L151" i="6" s="1"/>
  <c r="BC70" i="6" s="1"/>
  <c r="K146" i="6"/>
  <c r="L146" i="6" s="1"/>
  <c r="BC68" i="6" s="1"/>
  <c r="K141" i="6"/>
  <c r="L141" i="6" s="1"/>
  <c r="BC64" i="6" s="1"/>
  <c r="K130" i="6"/>
  <c r="L130" i="6" s="1"/>
  <c r="BC58" i="6" s="1"/>
  <c r="K112" i="6"/>
  <c r="L112" i="6" s="1"/>
  <c r="BC48" i="6" s="1"/>
  <c r="K97" i="6"/>
  <c r="L97" i="6" s="1"/>
  <c r="BC45" i="6" s="1"/>
  <c r="K83" i="6"/>
  <c r="L83" i="6" s="1"/>
  <c r="BC39" i="6" s="1"/>
  <c r="K46" i="6"/>
  <c r="L46" i="6" s="1"/>
  <c r="BC21" i="6" s="1"/>
  <c r="K41" i="6"/>
  <c r="L41" i="6" s="1"/>
  <c r="BC18" i="6" s="1"/>
  <c r="K28" i="6"/>
  <c r="L28" i="6" s="1"/>
  <c r="BC9" i="6" s="1"/>
  <c r="K20" i="6"/>
  <c r="L20" i="6" s="1"/>
  <c r="BC5" i="6" s="1"/>
  <c r="K19" i="6"/>
  <c r="L19" i="6" s="1"/>
  <c r="BC4" i="6" s="1"/>
  <c r="K346" i="6"/>
  <c r="L346" i="6" s="1"/>
  <c r="BC160" i="6" s="1"/>
  <c r="K328" i="6"/>
  <c r="L328" i="6" s="1"/>
  <c r="BC156" i="6" s="1"/>
  <c r="K320" i="6"/>
  <c r="L320" i="6" s="1"/>
  <c r="BC152" i="6" s="1"/>
  <c r="K283" i="6"/>
  <c r="L283" i="6" s="1"/>
  <c r="BC133" i="6" s="1"/>
  <c r="K201" i="6"/>
  <c r="L201" i="6" s="1"/>
  <c r="BC95" i="6" s="1"/>
  <c r="K176" i="6"/>
  <c r="L176" i="6" s="1"/>
  <c r="BC83" i="6" s="1"/>
  <c r="K169" i="6"/>
  <c r="L169" i="6" s="1"/>
  <c r="BC80" i="6" s="1"/>
  <c r="K161" i="6"/>
  <c r="L161" i="6" s="1"/>
  <c r="BC75" i="6" s="1"/>
  <c r="K160" i="6"/>
  <c r="L160" i="6" s="1"/>
  <c r="BC74" i="6" s="1"/>
  <c r="K138" i="6"/>
  <c r="L138" i="6" s="1"/>
  <c r="BC62" i="6" s="1"/>
  <c r="K135" i="6"/>
  <c r="L135" i="6" s="1"/>
  <c r="BC61" i="6" s="1"/>
  <c r="K132" i="6"/>
  <c r="L132" i="6" s="1"/>
  <c r="BC59" i="6" s="1"/>
  <c r="K73" i="6"/>
  <c r="L73" i="6" s="1"/>
  <c r="BC35" i="6" s="1"/>
  <c r="K56" i="6"/>
  <c r="L56" i="6" s="1"/>
  <c r="BC27" i="6" s="1"/>
  <c r="K333" i="6"/>
  <c r="L333" i="6" s="1"/>
  <c r="AV63" i="6" s="1"/>
  <c r="K298" i="6"/>
  <c r="L298" i="6" s="1"/>
  <c r="AO93" i="6" s="1"/>
  <c r="K286" i="6"/>
  <c r="L286" i="6" s="1"/>
  <c r="AO88" i="6" s="1"/>
  <c r="K192" i="6"/>
  <c r="L192" i="6" s="1"/>
  <c r="AO50" i="6" s="1"/>
  <c r="K157" i="6"/>
  <c r="L157" i="6" s="1"/>
  <c r="BC73" i="6" s="1"/>
  <c r="K120" i="6"/>
  <c r="L120" i="6" s="1"/>
  <c r="AO31" i="6" s="1"/>
  <c r="K18" i="6"/>
  <c r="L18" i="6" s="1"/>
  <c r="AO3" i="6" s="1"/>
  <c r="K274" i="6"/>
  <c r="L274" i="6" s="1"/>
  <c r="AO84" i="6" s="1"/>
  <c r="K219" i="6"/>
  <c r="L219" i="6" s="1"/>
  <c r="BC99" i="6" s="1"/>
  <c r="K210" i="6"/>
  <c r="L210" i="6" s="1"/>
  <c r="AO59" i="6" s="1"/>
  <c r="K164" i="6"/>
  <c r="L164" i="6" s="1"/>
  <c r="AO41" i="6" s="1"/>
  <c r="K129" i="6"/>
  <c r="L129" i="6" s="1"/>
  <c r="AV30" i="6" s="1"/>
  <c r="K45" i="6"/>
  <c r="L45" i="6" s="1"/>
  <c r="AV9" i="6" s="1"/>
  <c r="K40" i="6"/>
  <c r="L40" i="6" s="1"/>
  <c r="AO6" i="6" s="1"/>
  <c r="K337" i="6"/>
  <c r="L337" i="6" s="1"/>
  <c r="BC159" i="6" s="1"/>
  <c r="K332" i="6"/>
  <c r="L332" i="6" s="1"/>
  <c r="BC158" i="6" s="1"/>
  <c r="K315" i="6"/>
  <c r="L315" i="6" s="1"/>
  <c r="BC149" i="6" s="1"/>
  <c r="K291" i="6"/>
  <c r="L291" i="6" s="1"/>
  <c r="BC136" i="6" s="1"/>
  <c r="K285" i="6"/>
  <c r="L285" i="6" s="1"/>
  <c r="AV54" i="6" s="1"/>
  <c r="K207" i="6"/>
  <c r="L207" i="6" s="1"/>
  <c r="AV45" i="6" s="1"/>
  <c r="K149" i="6"/>
  <c r="L149" i="6" s="1"/>
  <c r="AV35" i="6" s="1"/>
  <c r="K102" i="6"/>
  <c r="L102" i="6" s="1"/>
  <c r="AV22" i="6" s="1"/>
  <c r="K85" i="6"/>
  <c r="L85" i="6" s="1"/>
  <c r="AV20" i="6" s="1"/>
  <c r="K48" i="6"/>
  <c r="L48" i="6" s="1"/>
  <c r="BC22" i="6" s="1"/>
  <c r="K323" i="6"/>
  <c r="L323" i="6" s="1"/>
  <c r="AO101" i="6" s="1"/>
  <c r="K311" i="6"/>
  <c r="L311" i="6" s="1"/>
  <c r="AO96" i="6" s="1"/>
  <c r="K243" i="6"/>
  <c r="L243" i="6" s="1"/>
  <c r="BC117" i="6" s="1"/>
  <c r="K183" i="6"/>
  <c r="L183" i="6" s="1"/>
  <c r="AO45" i="6" s="1"/>
  <c r="K139" i="6"/>
  <c r="L139" i="6" s="1"/>
  <c r="BC63" i="6" s="1"/>
  <c r="K113" i="6"/>
  <c r="L113" i="6" s="1"/>
  <c r="AV26" i="6" s="1"/>
  <c r="K74" i="6"/>
  <c r="L74" i="6" s="1"/>
  <c r="AV19" i="6" s="1"/>
  <c r="K63" i="6"/>
  <c r="L63" i="6" s="1"/>
  <c r="BC31" i="6" s="1"/>
  <c r="K60" i="6"/>
  <c r="L60" i="6" s="1"/>
  <c r="BC29" i="6" s="1"/>
  <c r="K42" i="6"/>
  <c r="L42" i="6" s="1"/>
  <c r="AV8" i="6" s="1"/>
  <c r="K39" i="6"/>
  <c r="L39" i="6" s="1"/>
  <c r="AO5" i="6" s="1"/>
  <c r="K23" i="6"/>
  <c r="L23" i="6" s="1"/>
  <c r="BC8" i="6" s="1"/>
  <c r="K267" i="6"/>
  <c r="L267" i="6" s="1"/>
  <c r="AO79" i="6" s="1"/>
  <c r="K155" i="6"/>
  <c r="L155" i="6" s="1"/>
  <c r="AO38" i="6" s="1"/>
  <c r="K119" i="6"/>
  <c r="L119" i="6" s="1"/>
  <c r="AO30" i="6" s="1"/>
  <c r="K98" i="6"/>
  <c r="L98" i="6" s="1"/>
  <c r="AO22" i="6" s="1"/>
  <c r="K54" i="6"/>
  <c r="L54" i="6" s="1"/>
  <c r="BC26" i="6" s="1"/>
  <c r="K316" i="6"/>
  <c r="L316" i="6" s="1"/>
  <c r="BC150" i="6" s="1"/>
  <c r="K282" i="6"/>
  <c r="L282" i="6" s="1"/>
  <c r="BC132" i="6" s="1"/>
  <c r="K228" i="6"/>
  <c r="L228" i="6" s="1"/>
  <c r="BC106" i="6" s="1"/>
  <c r="K181" i="6"/>
  <c r="L181" i="6" s="1"/>
  <c r="BC86" i="6" s="1"/>
  <c r="K61" i="6"/>
  <c r="L61" i="6" s="1"/>
  <c r="AO8" i="6" s="1"/>
  <c r="K27" i="6"/>
  <c r="L27" i="6" s="1"/>
  <c r="AV5" i="6" s="1"/>
  <c r="K362" i="6"/>
  <c r="L362" i="6" s="1"/>
  <c r="AV70" i="6" s="1"/>
  <c r="K359" i="6"/>
  <c r="L359" i="6" s="1"/>
  <c r="AO113" i="6" s="1"/>
  <c r="K356" i="6"/>
  <c r="L356" i="6" s="1"/>
  <c r="BC168" i="6" s="1"/>
  <c r="K237" i="6"/>
  <c r="L237" i="6" s="1"/>
  <c r="BC113" i="6" s="1"/>
  <c r="K184" i="6"/>
  <c r="L184" i="6" s="1"/>
  <c r="AO46" i="6" s="1"/>
  <c r="K47" i="6"/>
  <c r="L47" i="6" s="1"/>
  <c r="AV10" i="6" s="1"/>
  <c r="K355" i="6"/>
  <c r="L355" i="6" s="1"/>
  <c r="BC167" i="6" s="1"/>
  <c r="K326" i="6"/>
  <c r="L326" i="6" s="1"/>
  <c r="BC154" i="6" s="1"/>
  <c r="K264" i="6"/>
  <c r="L264" i="6" s="1"/>
  <c r="BC127" i="6" s="1"/>
  <c r="K254" i="6"/>
  <c r="L254" i="6" s="1"/>
  <c r="BC123" i="6" s="1"/>
  <c r="K96" i="6"/>
  <c r="L96" i="6" s="1"/>
  <c r="BC44" i="6" s="1"/>
  <c r="K80" i="6"/>
  <c r="L80" i="6" s="1"/>
  <c r="BC37" i="6" s="1"/>
  <c r="K29" i="6"/>
  <c r="L29" i="6" s="1"/>
  <c r="BC10" i="6" s="1"/>
  <c r="K330" i="6"/>
  <c r="L330" i="6" s="1"/>
  <c r="AV61" i="6" s="1"/>
  <c r="K295" i="6"/>
  <c r="L295" i="6" s="1"/>
  <c r="AO90" i="6" s="1"/>
  <c r="K247" i="6"/>
  <c r="L247" i="6" s="1"/>
  <c r="AV49" i="6" s="1"/>
  <c r="K222" i="6"/>
  <c r="L222" i="6" s="1"/>
  <c r="BC101" i="6" s="1"/>
  <c r="K213" i="6"/>
  <c r="L213" i="6" s="1"/>
  <c r="AO61" i="6" s="1"/>
  <c r="K306" i="6"/>
  <c r="L306" i="6" s="1"/>
  <c r="BC146" i="6" s="1"/>
  <c r="K290" i="6"/>
  <c r="L290" i="6" s="1"/>
  <c r="AO89" i="6" s="1"/>
  <c r="K288" i="6"/>
  <c r="L288" i="6" s="1"/>
  <c r="AV55" i="6" s="1"/>
  <c r="K279" i="6"/>
  <c r="L279" i="6" s="1"/>
  <c r="AV53" i="6" s="1"/>
  <c r="K200" i="6"/>
  <c r="L200" i="6" s="1"/>
  <c r="BC94" i="6" s="1"/>
  <c r="K177" i="6"/>
  <c r="L177" i="6" s="1"/>
  <c r="AO43" i="6" s="1"/>
  <c r="K106" i="6"/>
  <c r="L106" i="6" s="1"/>
  <c r="AV23" i="6" s="1"/>
  <c r="K57" i="6"/>
  <c r="L57" i="6" s="1"/>
  <c r="AV13" i="6" s="1"/>
  <c r="K310" i="6"/>
  <c r="L310" i="6" s="1"/>
  <c r="BC147" i="6" s="1"/>
  <c r="K294" i="6"/>
  <c r="L294" i="6" s="1"/>
  <c r="BC139" i="6" s="1"/>
  <c r="K262" i="6"/>
  <c r="L262" i="6" s="1"/>
  <c r="AO76" i="6" s="1"/>
  <c r="K147" i="6"/>
  <c r="L147" i="6" s="1"/>
  <c r="AO35" i="6" s="1"/>
  <c r="K249" i="6"/>
  <c r="L249" i="6" s="1"/>
  <c r="AO70" i="6" s="1"/>
  <c r="K198" i="6"/>
  <c r="L198" i="6" s="1"/>
  <c r="AO52" i="6" s="1"/>
  <c r="K186" i="6"/>
  <c r="L186" i="6" s="1"/>
  <c r="BC88" i="6" s="1"/>
  <c r="K124" i="6"/>
  <c r="L124" i="6" s="1"/>
  <c r="BC54" i="6" s="1"/>
  <c r="K49" i="6"/>
  <c r="L49" i="6" s="1"/>
  <c r="BC23" i="6" s="1"/>
  <c r="K25" i="6"/>
  <c r="L25" i="6" s="1"/>
  <c r="AO4" i="6" s="1"/>
  <c r="K15" i="6"/>
  <c r="L15" i="6" s="1"/>
  <c r="BC3" i="6" s="1"/>
  <c r="K336" i="6"/>
  <c r="L336" i="6" s="1"/>
  <c r="AV64" i="6" s="1"/>
  <c r="K275" i="6"/>
  <c r="L275" i="6" s="1"/>
  <c r="AO85" i="6" s="1"/>
  <c r="K216" i="6"/>
  <c r="L216" i="6" s="1"/>
  <c r="BC98" i="6" s="1"/>
  <c r="K163" i="6"/>
  <c r="L163" i="6" s="1"/>
  <c r="AV38" i="6" s="1"/>
  <c r="K104" i="6"/>
  <c r="L104" i="6" s="1"/>
  <c r="AO27" i="6" s="1"/>
  <c r="K88" i="6"/>
  <c r="L88" i="6" s="1"/>
  <c r="AO17" i="6" s="1"/>
  <c r="K76" i="6"/>
  <c r="L76" i="6" s="1"/>
  <c r="BC36" i="6" s="1"/>
  <c r="K342" i="6"/>
  <c r="L342" i="6" s="1"/>
  <c r="AO108" i="6" s="1"/>
  <c r="K272" i="6"/>
  <c r="L272" i="6" s="1"/>
  <c r="AO82" i="6" s="1"/>
  <c r="K271" i="6"/>
  <c r="L271" i="6" s="1"/>
  <c r="AO81" i="6" s="1"/>
  <c r="K208" i="6"/>
  <c r="L208" i="6" s="1"/>
  <c r="AO57" i="6" s="1"/>
  <c r="K178" i="6"/>
  <c r="L178" i="6" s="1"/>
  <c r="BC84" i="6" s="1"/>
  <c r="K103" i="6"/>
  <c r="L103" i="6" s="1"/>
  <c r="AO26" i="6" s="1"/>
  <c r="K35" i="6"/>
  <c r="L35" i="6" s="1"/>
  <c r="AV7" i="6" s="1"/>
  <c r="K223" i="6"/>
  <c r="L223" i="6" s="1"/>
  <c r="BC102" i="6" s="1"/>
  <c r="K214" i="6"/>
  <c r="L214" i="6" s="1"/>
  <c r="AO62" i="6" s="1"/>
  <c r="K188" i="6"/>
  <c r="L188" i="6" s="1"/>
  <c r="AO47" i="6" s="1"/>
  <c r="K152" i="6"/>
  <c r="L152" i="6" s="1"/>
  <c r="AV36" i="6" s="1"/>
  <c r="K137" i="6"/>
  <c r="L137" i="6" s="1"/>
  <c r="AO34" i="6" s="1"/>
  <c r="K62" i="6"/>
  <c r="L62" i="6" s="1"/>
  <c r="BC30" i="6" s="1"/>
  <c r="K30" i="6"/>
  <c r="L30" i="6" s="1"/>
  <c r="BC11" i="6" s="1"/>
  <c r="K268" i="6"/>
  <c r="L268" i="6" s="1"/>
  <c r="AV52" i="6" s="1"/>
  <c r="K205" i="6"/>
  <c r="L205" i="6" s="1"/>
  <c r="AO56" i="6" s="1"/>
  <c r="K150" i="6"/>
  <c r="L150" i="6" s="1"/>
  <c r="AO36" i="6" s="1"/>
  <c r="K115" i="6"/>
  <c r="L115" i="6" s="1"/>
  <c r="BC50" i="6" s="1"/>
  <c r="K91" i="6"/>
  <c r="L91" i="6" s="1"/>
  <c r="AO18" i="6" s="1"/>
  <c r="K68" i="6"/>
  <c r="L68" i="6" s="1"/>
  <c r="BC33" i="6" s="1"/>
  <c r="K33" i="6"/>
  <c r="L33" i="6" s="1"/>
  <c r="AV6" i="6" s="1"/>
  <c r="K13" i="6"/>
  <c r="L13" i="6" s="1"/>
  <c r="AV1" i="6" s="1"/>
  <c r="K251" i="6"/>
  <c r="L251" i="6" s="1"/>
  <c r="AO71" i="6" s="1"/>
  <c r="K220" i="6"/>
  <c r="L220" i="6" s="1"/>
  <c r="BC100" i="6" s="1"/>
  <c r="K173" i="6"/>
  <c r="L173" i="6" s="1"/>
  <c r="BC82" i="6" s="1"/>
  <c r="K89" i="6"/>
  <c r="L89" i="6" s="1"/>
  <c r="BC42" i="6" s="1"/>
  <c r="K325" i="6"/>
  <c r="L325" i="6" s="1"/>
  <c r="AV60" i="6" s="1"/>
  <c r="K172" i="6"/>
  <c r="L172" i="6" s="1"/>
  <c r="BC81" i="6" s="1"/>
  <c r="K167" i="6"/>
  <c r="L167" i="6" s="1"/>
  <c r="BC78" i="6" s="1"/>
  <c r="K53" i="6"/>
  <c r="L53" i="6" s="1"/>
  <c r="AV12" i="6" s="1"/>
  <c r="K38" i="6"/>
  <c r="L38" i="6" s="1"/>
  <c r="BC17" i="6" s="1"/>
  <c r="K260" i="6"/>
  <c r="L260" i="6" s="1"/>
  <c r="BC125" i="6" s="1"/>
  <c r="K246" i="6"/>
  <c r="L246" i="6" s="1"/>
  <c r="BC119" i="6" s="1"/>
  <c r="K93" i="6"/>
  <c r="L93" i="6" s="1"/>
  <c r="BC43" i="6" s="1"/>
  <c r="K21" i="6"/>
  <c r="L21" i="6" s="1"/>
  <c r="BC6" i="6" s="1"/>
  <c r="K258" i="6"/>
  <c r="L258" i="6" s="1"/>
  <c r="AO74" i="6" s="1"/>
  <c r="K255" i="6"/>
  <c r="L255" i="6" s="1"/>
  <c r="AV50" i="6" s="1"/>
  <c r="K252" i="6"/>
  <c r="L252" i="6" s="1"/>
  <c r="AO72" i="6" s="1"/>
  <c r="K241" i="6"/>
  <c r="L241" i="6" s="1"/>
  <c r="AO68" i="6" s="1"/>
  <c r="K140" i="6"/>
  <c r="L140" i="6" s="1"/>
  <c r="AV33" i="6" s="1"/>
  <c r="K134" i="6"/>
  <c r="L134" i="6" s="1"/>
  <c r="AO33" i="6" s="1"/>
  <c r="K81" i="6"/>
  <c r="L81" i="6" s="1"/>
  <c r="AO15" i="6" s="1"/>
  <c r="K363" i="6"/>
  <c r="L363" i="6" s="1"/>
  <c r="BC170" i="6" s="1"/>
  <c r="K209" i="6"/>
  <c r="L209" i="6" s="1"/>
  <c r="AO58" i="6" s="1"/>
  <c r="K206" i="6"/>
  <c r="L206" i="6" s="1"/>
  <c r="BC96" i="6" s="1"/>
  <c r="K165" i="6"/>
  <c r="L165" i="6" s="1"/>
  <c r="BC76" i="6" s="1"/>
  <c r="K105" i="6"/>
  <c r="L105" i="6" s="1"/>
  <c r="AO28" i="6" s="1"/>
  <c r="K352" i="6"/>
  <c r="L352" i="6" s="1"/>
  <c r="BC164" i="6" s="1"/>
  <c r="K287" i="6"/>
  <c r="L287" i="6" s="1"/>
  <c r="BC135" i="6" s="1"/>
  <c r="K257" i="6"/>
  <c r="L257" i="6" s="1"/>
  <c r="BC124" i="6" s="1"/>
  <c r="K180" i="6"/>
  <c r="L180" i="6" s="1"/>
  <c r="BC85" i="6" s="1"/>
  <c r="K168" i="6"/>
  <c r="L168" i="6" s="1"/>
  <c r="BC79" i="6" s="1"/>
  <c r="K361" i="6"/>
  <c r="L361" i="6" s="1"/>
  <c r="AV69" i="6" s="1"/>
  <c r="K341" i="6"/>
  <c r="L341" i="6" s="1"/>
  <c r="AO107" i="6" s="1"/>
  <c r="K277" i="6"/>
  <c r="L277" i="6" s="1"/>
  <c r="BC129" i="6" s="1"/>
  <c r="K244" i="6"/>
  <c r="L244" i="6" s="1"/>
  <c r="BC118" i="6" s="1"/>
  <c r="K239" i="6"/>
  <c r="L239" i="6" s="1"/>
  <c r="AO67" i="6" s="1"/>
  <c r="K232" i="6"/>
  <c r="L232" i="6" s="1"/>
  <c r="BC110" i="6" s="1"/>
  <c r="K227" i="6"/>
  <c r="L227" i="6" s="1"/>
  <c r="BC105" i="6" s="1"/>
  <c r="K171" i="6"/>
  <c r="L171" i="6" s="1"/>
  <c r="AV40" i="6" s="1"/>
  <c r="K156" i="6"/>
  <c r="L156" i="6" s="1"/>
  <c r="BC72" i="6" s="1"/>
  <c r="K122" i="6"/>
  <c r="L122" i="6" s="1"/>
  <c r="AV28" i="6" s="1"/>
  <c r="K71" i="6"/>
  <c r="L71" i="6" s="1"/>
  <c r="AV18" i="6" s="1"/>
  <c r="K51" i="6"/>
  <c r="L51" i="6" s="1"/>
  <c r="BC24" i="6" s="1"/>
  <c r="K348" i="6"/>
  <c r="L348" i="6" s="1"/>
  <c r="BC162" i="6" s="1"/>
  <c r="K321" i="6"/>
  <c r="L321" i="6" s="1"/>
  <c r="BC153" i="6" s="1"/>
  <c r="K305" i="6"/>
  <c r="L305" i="6" s="1"/>
  <c r="BC145" i="6" s="1"/>
  <c r="K292" i="6"/>
  <c r="L292" i="6" s="1"/>
  <c r="BC137" i="6" s="1"/>
  <c r="K253" i="6"/>
  <c r="L253" i="6" s="1"/>
  <c r="BC122" i="6" s="1"/>
  <c r="K242" i="6"/>
  <c r="L242" i="6" s="1"/>
  <c r="BC116" i="6" s="1"/>
  <c r="K224" i="6"/>
  <c r="L224" i="6" s="1"/>
  <c r="BC103" i="6" s="1"/>
  <c r="K185" i="6"/>
  <c r="L185" i="6" s="1"/>
  <c r="BC87" i="6" s="1"/>
  <c r="K52" i="6"/>
  <c r="L52" i="6" s="1"/>
  <c r="BC25" i="6" s="1"/>
  <c r="K34" i="6"/>
  <c r="L34" i="6" s="1"/>
  <c r="BC14" i="6" s="1"/>
  <c r="K273" i="6"/>
  <c r="L273" i="6" s="1"/>
  <c r="AO83" i="6" s="1"/>
  <c r="K110" i="6"/>
  <c r="L110" i="6" s="1"/>
  <c r="AO29" i="6" s="1"/>
  <c r="K75" i="6"/>
  <c r="L75" i="6" s="1"/>
  <c r="AO11" i="6" s="1"/>
  <c r="K59" i="6"/>
  <c r="L59" i="6" s="1"/>
  <c r="AV14" i="6" s="1"/>
  <c r="K22" i="6"/>
  <c r="L22" i="6" s="1"/>
  <c r="BC7" i="6" s="1"/>
  <c r="K12" i="6"/>
  <c r="L12" i="6" s="1"/>
  <c r="AO1" i="6" s="1"/>
  <c r="K329" i="6"/>
  <c r="L329" i="6" s="1"/>
  <c r="BC157" i="6" s="1"/>
  <c r="K133" i="6"/>
  <c r="L133" i="6" s="1"/>
  <c r="BC60" i="6" s="1"/>
  <c r="K67" i="6"/>
  <c r="L67" i="6" s="1"/>
  <c r="AV16" i="6" s="1"/>
  <c r="K66" i="6"/>
  <c r="L66" i="6" s="1"/>
  <c r="AO9" i="6" s="1"/>
  <c r="K32" i="6"/>
  <c r="L32" i="6" s="1"/>
  <c r="BC13" i="6" s="1"/>
  <c r="K31" i="6"/>
  <c r="L31" i="6" s="1"/>
  <c r="BC12" i="6" s="1"/>
  <c r="K299" i="6"/>
  <c r="L299" i="6" s="1"/>
  <c r="BC140" i="6" s="1"/>
  <c r="K280" i="6"/>
  <c r="L280" i="6" s="1"/>
  <c r="BC130" i="6" s="1"/>
  <c r="K212" i="6"/>
  <c r="L212" i="6" s="1"/>
  <c r="BC97" i="6" s="1"/>
  <c r="K199" i="6"/>
  <c r="L199" i="6" s="1"/>
  <c r="BC93" i="6" s="1"/>
  <c r="K123" i="6"/>
  <c r="L123" i="6" s="1"/>
  <c r="BC53" i="6" s="1"/>
  <c r="K293" i="6"/>
  <c r="L293" i="6" s="1"/>
  <c r="BC138" i="6" s="1"/>
  <c r="K236" i="6"/>
  <c r="L236" i="6" s="1"/>
  <c r="AV48" i="6" s="1"/>
  <c r="K218" i="6"/>
  <c r="L218" i="6" s="1"/>
  <c r="AO64" i="6" s="1"/>
  <c r="K194" i="6"/>
  <c r="L194" i="6" s="1"/>
  <c r="BC91" i="6" s="1"/>
  <c r="K143" i="6"/>
  <c r="L143" i="6" s="1"/>
  <c r="BC65" i="6" s="1"/>
  <c r="K79" i="6"/>
  <c r="L79" i="6" s="1"/>
  <c r="AO14" i="6" s="1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H548" i="5" s="1"/>
  <c r="F547" i="5"/>
  <c r="F546" i="5"/>
  <c r="F545" i="5"/>
  <c r="F544" i="5"/>
  <c r="H544" i="5" s="1"/>
  <c r="F543" i="5"/>
  <c r="F542" i="5"/>
  <c r="H542" i="5" s="1"/>
  <c r="E611" i="5"/>
  <c r="G611" i="5" s="1"/>
  <c r="E610" i="5"/>
  <c r="G610" i="5" s="1"/>
  <c r="E609" i="5"/>
  <c r="G609" i="5" s="1"/>
  <c r="E608" i="5"/>
  <c r="G608" i="5" s="1"/>
  <c r="E607" i="5"/>
  <c r="G607" i="5" s="1"/>
  <c r="E606" i="5"/>
  <c r="G606" i="5" s="1"/>
  <c r="E605" i="5"/>
  <c r="G605" i="5" s="1"/>
  <c r="E604" i="5"/>
  <c r="G604" i="5" s="1"/>
  <c r="E603" i="5"/>
  <c r="G603" i="5" s="1"/>
  <c r="E602" i="5"/>
  <c r="G602" i="5" s="1"/>
  <c r="E601" i="5"/>
  <c r="G601" i="5" s="1"/>
  <c r="E600" i="5"/>
  <c r="G600" i="5" s="1"/>
  <c r="E599" i="5"/>
  <c r="G599" i="5" s="1"/>
  <c r="E598" i="5"/>
  <c r="G598" i="5" s="1"/>
  <c r="E597" i="5"/>
  <c r="G597" i="5" s="1"/>
  <c r="E596" i="5"/>
  <c r="G596" i="5" s="1"/>
  <c r="E595" i="5"/>
  <c r="G595" i="5" s="1"/>
  <c r="E594" i="5"/>
  <c r="G594" i="5" s="1"/>
  <c r="E593" i="5"/>
  <c r="G593" i="5" s="1"/>
  <c r="E592" i="5"/>
  <c r="G592" i="5" s="1"/>
  <c r="E591" i="5"/>
  <c r="G591" i="5" s="1"/>
  <c r="E590" i="5"/>
  <c r="G590" i="5" s="1"/>
  <c r="E589" i="5"/>
  <c r="G589" i="5" s="1"/>
  <c r="E588" i="5"/>
  <c r="G588" i="5" s="1"/>
  <c r="E587" i="5"/>
  <c r="G587" i="5" s="1"/>
  <c r="E586" i="5"/>
  <c r="G586" i="5" s="1"/>
  <c r="E585" i="5"/>
  <c r="G585" i="5" s="1"/>
  <c r="E584" i="5"/>
  <c r="G584" i="5" s="1"/>
  <c r="E583" i="5"/>
  <c r="G583" i="5" s="1"/>
  <c r="E582" i="5"/>
  <c r="G582" i="5" s="1"/>
  <c r="E581" i="5"/>
  <c r="G581" i="5" s="1"/>
  <c r="E580" i="5"/>
  <c r="G580" i="5" s="1"/>
  <c r="E579" i="5"/>
  <c r="G579" i="5" s="1"/>
  <c r="E578" i="5"/>
  <c r="G578" i="5" s="1"/>
  <c r="E577" i="5"/>
  <c r="G577" i="5" s="1"/>
  <c r="E576" i="5"/>
  <c r="G576" i="5" s="1"/>
  <c r="E575" i="5"/>
  <c r="G575" i="5" s="1"/>
  <c r="E574" i="5"/>
  <c r="G574" i="5" s="1"/>
  <c r="E573" i="5"/>
  <c r="G573" i="5" s="1"/>
  <c r="E572" i="5"/>
  <c r="G572" i="5" s="1"/>
  <c r="E571" i="5"/>
  <c r="G571" i="5" s="1"/>
  <c r="E570" i="5"/>
  <c r="G570" i="5" s="1"/>
  <c r="E569" i="5"/>
  <c r="G569" i="5" s="1"/>
  <c r="E568" i="5"/>
  <c r="G568" i="5" s="1"/>
  <c r="E567" i="5"/>
  <c r="G567" i="5" s="1"/>
  <c r="E566" i="5"/>
  <c r="G566" i="5" s="1"/>
  <c r="E565" i="5"/>
  <c r="G565" i="5" s="1"/>
  <c r="E564" i="5"/>
  <c r="G564" i="5" s="1"/>
  <c r="E563" i="5"/>
  <c r="G563" i="5" s="1"/>
  <c r="E562" i="5"/>
  <c r="G562" i="5" s="1"/>
  <c r="E561" i="5"/>
  <c r="G561" i="5" s="1"/>
  <c r="E560" i="5"/>
  <c r="G560" i="5" s="1"/>
  <c r="E559" i="5"/>
  <c r="G559" i="5" s="1"/>
  <c r="E558" i="5"/>
  <c r="G558" i="5" s="1"/>
  <c r="E557" i="5"/>
  <c r="G557" i="5" s="1"/>
  <c r="E556" i="5"/>
  <c r="G556" i="5" s="1"/>
  <c r="E555" i="5"/>
  <c r="G555" i="5" s="1"/>
  <c r="E554" i="5"/>
  <c r="G554" i="5" s="1"/>
  <c r="E553" i="5"/>
  <c r="G553" i="5" s="1"/>
  <c r="E552" i="5"/>
  <c r="G552" i="5" s="1"/>
  <c r="E551" i="5"/>
  <c r="G551" i="5" s="1"/>
  <c r="E550" i="5"/>
  <c r="G550" i="5" s="1"/>
  <c r="E549" i="5"/>
  <c r="G549" i="5" s="1"/>
  <c r="E547" i="5"/>
  <c r="G547" i="5" s="1"/>
  <c r="E546" i="5"/>
  <c r="G546" i="5" s="1"/>
  <c r="E545" i="5"/>
  <c r="G545" i="5" s="1"/>
  <c r="E543" i="5"/>
  <c r="G543" i="5" s="1"/>
  <c r="E612" i="5"/>
  <c r="G612" i="5" s="1"/>
  <c r="E613" i="5"/>
  <c r="G613" i="5" s="1"/>
  <c r="E614" i="5"/>
  <c r="G614" i="5" s="1"/>
  <c r="E615" i="5"/>
  <c r="G615" i="5" s="1"/>
  <c r="E616" i="5"/>
  <c r="G616" i="5" s="1"/>
  <c r="E617" i="5"/>
  <c r="G617" i="5" s="1"/>
  <c r="E618" i="5"/>
  <c r="G618" i="5" s="1"/>
  <c r="E619" i="5"/>
  <c r="G619" i="5" s="1"/>
  <c r="E620" i="5"/>
  <c r="G620" i="5" s="1"/>
  <c r="E621" i="5"/>
  <c r="G621" i="5" s="1"/>
  <c r="E622" i="5"/>
  <c r="G622" i="5" s="1"/>
  <c r="E623" i="5"/>
  <c r="G623" i="5" s="1"/>
  <c r="E624" i="5"/>
  <c r="G624" i="5" s="1"/>
  <c r="E625" i="5"/>
  <c r="G625" i="5" s="1"/>
  <c r="E626" i="5"/>
  <c r="G626" i="5" s="1"/>
  <c r="E627" i="5"/>
  <c r="G627" i="5" s="1"/>
  <c r="E628" i="5"/>
  <c r="G628" i="5" s="1"/>
  <c r="E629" i="5"/>
  <c r="G629" i="5" s="1"/>
  <c r="E630" i="5"/>
  <c r="G630" i="5" s="1"/>
  <c r="E631" i="5"/>
  <c r="G631" i="5" s="1"/>
  <c r="E632" i="5"/>
  <c r="G632" i="5" s="1"/>
  <c r="E633" i="5"/>
  <c r="G633" i="5" s="1"/>
  <c r="E634" i="5"/>
  <c r="G634" i="5" s="1"/>
  <c r="E635" i="5"/>
  <c r="G635" i="5" s="1"/>
  <c r="E636" i="5"/>
  <c r="G636" i="5" s="1"/>
  <c r="E637" i="5"/>
  <c r="G637" i="5" s="1"/>
  <c r="E638" i="5"/>
  <c r="G638" i="5" s="1"/>
  <c r="E639" i="5"/>
  <c r="G639" i="5" s="1"/>
  <c r="H639" i="5" s="1"/>
  <c r="E640" i="5"/>
  <c r="G640" i="5" s="1"/>
  <c r="E641" i="5"/>
  <c r="G641" i="5" s="1"/>
  <c r="E642" i="5"/>
  <c r="G642" i="5" s="1"/>
  <c r="E643" i="5"/>
  <c r="G643" i="5" s="1"/>
  <c r="H643" i="5" s="1"/>
  <c r="E644" i="5"/>
  <c r="G644" i="5" s="1"/>
  <c r="E645" i="5"/>
  <c r="G645" i="5" s="1"/>
  <c r="H645" i="5" s="1"/>
  <c r="E646" i="5"/>
  <c r="G646" i="5" s="1"/>
  <c r="E647" i="5"/>
  <c r="G647" i="5" s="1"/>
  <c r="E648" i="5"/>
  <c r="G648" i="5" s="1"/>
  <c r="E649" i="5"/>
  <c r="G649" i="5" s="1"/>
  <c r="E650" i="5"/>
  <c r="G650" i="5" s="1"/>
  <c r="E651" i="5"/>
  <c r="G651" i="5" s="1"/>
  <c r="E652" i="5"/>
  <c r="G652" i="5" s="1"/>
  <c r="E653" i="5"/>
  <c r="G653" i="5" s="1"/>
  <c r="E654" i="5"/>
  <c r="G654" i="5" s="1"/>
  <c r="E655" i="5"/>
  <c r="G655" i="5" s="1"/>
  <c r="E656" i="5"/>
  <c r="G656" i="5" s="1"/>
  <c r="E657" i="5"/>
  <c r="G657" i="5" s="1"/>
  <c r="E658" i="5"/>
  <c r="G658" i="5" s="1"/>
  <c r="E659" i="5"/>
  <c r="G659" i="5" s="1"/>
  <c r="E660" i="5"/>
  <c r="G660" i="5" s="1"/>
  <c r="E661" i="5"/>
  <c r="G661" i="5" s="1"/>
  <c r="E662" i="5"/>
  <c r="G662" i="5" s="1"/>
  <c r="E663" i="5"/>
  <c r="G663" i="5" s="1"/>
  <c r="E664" i="5"/>
  <c r="G664" i="5" s="1"/>
  <c r="E665" i="5"/>
  <c r="G665" i="5" s="1"/>
  <c r="E666" i="5"/>
  <c r="G666" i="5" s="1"/>
  <c r="E667" i="5"/>
  <c r="G667" i="5" s="1"/>
  <c r="E668" i="5"/>
  <c r="G668" i="5" s="1"/>
  <c r="E669" i="5"/>
  <c r="G669" i="5" s="1"/>
  <c r="H669" i="5" s="1"/>
  <c r="E670" i="5"/>
  <c r="G670" i="5" s="1"/>
  <c r="E671" i="5"/>
  <c r="G671" i="5" s="1"/>
  <c r="E672" i="5"/>
  <c r="G672" i="5" s="1"/>
  <c r="E673" i="5"/>
  <c r="G673" i="5" s="1"/>
  <c r="H673" i="5" s="1"/>
  <c r="E674" i="5"/>
  <c r="G674" i="5" s="1"/>
  <c r="E675" i="5"/>
  <c r="G675" i="5" s="1"/>
  <c r="E676" i="5"/>
  <c r="G676" i="5" s="1"/>
  <c r="E677" i="5"/>
  <c r="G677" i="5" s="1"/>
  <c r="H677" i="5" s="1"/>
  <c r="E678" i="5"/>
  <c r="G678" i="5" s="1"/>
  <c r="E679" i="5"/>
  <c r="G679" i="5" s="1"/>
  <c r="H679" i="5" s="1"/>
  <c r="E680" i="5"/>
  <c r="G680" i="5" s="1"/>
  <c r="E681" i="5"/>
  <c r="G681" i="5" s="1"/>
  <c r="H681" i="5" s="1"/>
  <c r="E682" i="5"/>
  <c r="G682" i="5" s="1"/>
  <c r="E683" i="5"/>
  <c r="G683" i="5" s="1"/>
  <c r="E684" i="5"/>
  <c r="G684" i="5" s="1"/>
  <c r="E685" i="5"/>
  <c r="G685" i="5" s="1"/>
  <c r="H685" i="5" s="1"/>
  <c r="E686" i="5"/>
  <c r="G686" i="5" s="1"/>
  <c r="E687" i="5"/>
  <c r="G687" i="5" s="1"/>
  <c r="E688" i="5"/>
  <c r="G688" i="5" s="1"/>
  <c r="E689" i="5"/>
  <c r="G689" i="5" s="1"/>
  <c r="H689" i="5" s="1"/>
  <c r="E690" i="5"/>
  <c r="G690" i="5" s="1"/>
  <c r="E691" i="5"/>
  <c r="G691" i="5" s="1"/>
  <c r="E692" i="5"/>
  <c r="G692" i="5" s="1"/>
  <c r="E693" i="5"/>
  <c r="G693" i="5" s="1"/>
  <c r="H693" i="5" s="1"/>
  <c r="E694" i="5"/>
  <c r="G694" i="5" s="1"/>
  <c r="E695" i="5"/>
  <c r="G695" i="5" s="1"/>
  <c r="E696" i="5"/>
  <c r="G696" i="5" s="1"/>
  <c r="E697" i="5"/>
  <c r="G697" i="5" s="1"/>
  <c r="H697" i="5" s="1"/>
  <c r="E698" i="5"/>
  <c r="G698" i="5" s="1"/>
  <c r="E699" i="5"/>
  <c r="G699" i="5" s="1"/>
  <c r="H699" i="5" s="1"/>
  <c r="E700" i="5"/>
  <c r="G700" i="5" s="1"/>
  <c r="E701" i="5"/>
  <c r="G701" i="5" s="1"/>
  <c r="H701" i="5" s="1"/>
  <c r="E702" i="5"/>
  <c r="G702" i="5" s="1"/>
  <c r="H702" i="5" s="1"/>
  <c r="E703" i="5"/>
  <c r="G703" i="5" s="1"/>
  <c r="E704" i="5"/>
  <c r="G704" i="5" s="1"/>
  <c r="E705" i="5"/>
  <c r="G705" i="5" s="1"/>
  <c r="H705" i="5" s="1"/>
  <c r="E706" i="5"/>
  <c r="G706" i="5" s="1"/>
  <c r="H706" i="5" s="1"/>
  <c r="E707" i="5"/>
  <c r="G707" i="5" s="1"/>
  <c r="H707" i="5" s="1"/>
  <c r="E708" i="5"/>
  <c r="G708" i="5" s="1"/>
  <c r="E709" i="5"/>
  <c r="G709" i="5" s="1"/>
  <c r="H709" i="5" s="1"/>
  <c r="E710" i="5"/>
  <c r="G710" i="5" s="1"/>
  <c r="H710" i="5" s="1"/>
  <c r="E711" i="5"/>
  <c r="G711" i="5" s="1"/>
  <c r="E712" i="5"/>
  <c r="G712" i="5" s="1"/>
  <c r="E713" i="5"/>
  <c r="G713" i="5" s="1"/>
  <c r="H713" i="5" s="1"/>
  <c r="E714" i="5"/>
  <c r="G714" i="5" s="1"/>
  <c r="H714" i="5" s="1"/>
  <c r="E715" i="5"/>
  <c r="G715" i="5" s="1"/>
  <c r="E716" i="5"/>
  <c r="G716" i="5" s="1"/>
  <c r="E717" i="5"/>
  <c r="G717" i="5" s="1"/>
  <c r="H717" i="5" s="1"/>
  <c r="E718" i="5"/>
  <c r="G718" i="5" s="1"/>
  <c r="H718" i="5" s="1"/>
  <c r="E719" i="5"/>
  <c r="G719" i="5" s="1"/>
  <c r="E720" i="5"/>
  <c r="G720" i="5" s="1"/>
  <c r="E721" i="5"/>
  <c r="G721" i="5" s="1"/>
  <c r="H721" i="5" s="1"/>
  <c r="E722" i="5"/>
  <c r="G722" i="5" s="1"/>
  <c r="H722" i="5" s="1"/>
  <c r="E723" i="5"/>
  <c r="G723" i="5" s="1"/>
  <c r="E724" i="5"/>
  <c r="G724" i="5" s="1"/>
  <c r="E725" i="5"/>
  <c r="G725" i="5" s="1"/>
  <c r="H725" i="5" s="1"/>
  <c r="E726" i="5"/>
  <c r="G726" i="5" s="1"/>
  <c r="H726" i="5" s="1"/>
  <c r="E727" i="5"/>
  <c r="G727" i="5" s="1"/>
  <c r="E728" i="5"/>
  <c r="G728" i="5" s="1"/>
  <c r="E729" i="5"/>
  <c r="G729" i="5" s="1"/>
  <c r="H729" i="5" s="1"/>
  <c r="E730" i="5"/>
  <c r="G730" i="5" s="1"/>
  <c r="H730" i="5" s="1"/>
  <c r="E731" i="5"/>
  <c r="G731" i="5" s="1"/>
  <c r="E732" i="5"/>
  <c r="G732" i="5" s="1"/>
  <c r="E733" i="5"/>
  <c r="G733" i="5" s="1"/>
  <c r="H733" i="5" s="1"/>
  <c r="E734" i="5"/>
  <c r="G734" i="5" s="1"/>
  <c r="H734" i="5" s="1"/>
  <c r="E735" i="5"/>
  <c r="G735" i="5" s="1"/>
  <c r="E736" i="5"/>
  <c r="G736" i="5" s="1"/>
  <c r="E737" i="5"/>
  <c r="G737" i="5" s="1"/>
  <c r="H737" i="5" s="1"/>
  <c r="E738" i="5"/>
  <c r="G738" i="5" s="1"/>
  <c r="H738" i="5" s="1"/>
  <c r="E739" i="5"/>
  <c r="G739" i="5" s="1"/>
  <c r="H739" i="5" s="1"/>
  <c r="E740" i="5"/>
  <c r="G740" i="5" s="1"/>
  <c r="E741" i="5"/>
  <c r="G741" i="5" s="1"/>
  <c r="H741" i="5" s="1"/>
  <c r="E742" i="5"/>
  <c r="G742" i="5" s="1"/>
  <c r="H742" i="5" s="1"/>
  <c r="E743" i="5"/>
  <c r="G743" i="5" s="1"/>
  <c r="H743" i="5" s="1"/>
  <c r="E744" i="5"/>
  <c r="G744" i="5" s="1"/>
  <c r="E745" i="5"/>
  <c r="G745" i="5" s="1"/>
  <c r="H745" i="5" s="1"/>
  <c r="E746" i="5"/>
  <c r="G746" i="5" s="1"/>
  <c r="H746" i="5" s="1"/>
  <c r="E747" i="5"/>
  <c r="G747" i="5" s="1"/>
  <c r="H747" i="5" s="1"/>
  <c r="E748" i="5"/>
  <c r="G748" i="5" s="1"/>
  <c r="E749" i="5"/>
  <c r="G749" i="5" s="1"/>
  <c r="H749" i="5" s="1"/>
  <c r="E750" i="5"/>
  <c r="G750" i="5" s="1"/>
  <c r="H750" i="5" s="1"/>
  <c r="E751" i="5"/>
  <c r="G751" i="5" s="1"/>
  <c r="H751" i="5" s="1"/>
  <c r="E752" i="5"/>
  <c r="G752" i="5" s="1"/>
  <c r="E753" i="5"/>
  <c r="G753" i="5" s="1"/>
  <c r="H753" i="5" s="1"/>
  <c r="E754" i="5"/>
  <c r="G754" i="5" s="1"/>
  <c r="H754" i="5" s="1"/>
  <c r="E755" i="5"/>
  <c r="G755" i="5" s="1"/>
  <c r="H755" i="5" s="1"/>
  <c r="E756" i="5"/>
  <c r="G756" i="5" s="1"/>
  <c r="E757" i="5"/>
  <c r="G757" i="5" s="1"/>
  <c r="H757" i="5" s="1"/>
  <c r="E758" i="5"/>
  <c r="G758" i="5" s="1"/>
  <c r="H758" i="5" s="1"/>
  <c r="E759" i="5"/>
  <c r="G759" i="5" s="1"/>
  <c r="H759" i="5" s="1"/>
  <c r="E760" i="5"/>
  <c r="G760" i="5" s="1"/>
  <c r="E761" i="5"/>
  <c r="G761" i="5" s="1"/>
  <c r="H761" i="5" s="1"/>
  <c r="E762" i="5"/>
  <c r="G762" i="5" s="1"/>
  <c r="H762" i="5" s="1"/>
  <c r="E763" i="5"/>
  <c r="G763" i="5" s="1"/>
  <c r="H763" i="5" s="1"/>
  <c r="E764" i="5"/>
  <c r="G764" i="5" s="1"/>
  <c r="E765" i="5"/>
  <c r="G765" i="5" s="1"/>
  <c r="H765" i="5" s="1"/>
  <c r="E766" i="5"/>
  <c r="G766" i="5" s="1"/>
  <c r="H766" i="5" s="1"/>
  <c r="E767" i="5"/>
  <c r="G767" i="5" s="1"/>
  <c r="H767" i="5" s="1"/>
  <c r="E768" i="5"/>
  <c r="G768" i="5" s="1"/>
  <c r="E769" i="5"/>
  <c r="G769" i="5" s="1"/>
  <c r="H769" i="5" s="1"/>
  <c r="E770" i="5"/>
  <c r="G770" i="5" s="1"/>
  <c r="H770" i="5" s="1"/>
  <c r="E771" i="5"/>
  <c r="G771" i="5" s="1"/>
  <c r="H771" i="5" s="1"/>
  <c r="E772" i="5"/>
  <c r="G772" i="5" s="1"/>
  <c r="E773" i="5"/>
  <c r="G773" i="5" s="1"/>
  <c r="H773" i="5" s="1"/>
  <c r="E774" i="5"/>
  <c r="G774" i="5" s="1"/>
  <c r="H774" i="5" s="1"/>
  <c r="E775" i="5"/>
  <c r="G775" i="5" s="1"/>
  <c r="H775" i="5" s="1"/>
  <c r="E776" i="5"/>
  <c r="G776" i="5" s="1"/>
  <c r="E777" i="5"/>
  <c r="G777" i="5" s="1"/>
  <c r="H777" i="5" s="1"/>
  <c r="E778" i="5"/>
  <c r="G778" i="5" s="1"/>
  <c r="H778" i="5" s="1"/>
  <c r="E779" i="5"/>
  <c r="G779" i="5" s="1"/>
  <c r="H779" i="5" s="1"/>
  <c r="E780" i="5"/>
  <c r="G780" i="5" s="1"/>
  <c r="E781" i="5"/>
  <c r="G781" i="5" s="1"/>
  <c r="H781" i="5" s="1"/>
  <c r="E782" i="5"/>
  <c r="G782" i="5" s="1"/>
  <c r="H782" i="5" s="1"/>
  <c r="E783" i="5"/>
  <c r="G783" i="5" s="1"/>
  <c r="H783" i="5" s="1"/>
  <c r="E784" i="5"/>
  <c r="G784" i="5" s="1"/>
  <c r="E785" i="5"/>
  <c r="G785" i="5" s="1"/>
  <c r="H785" i="5" s="1"/>
  <c r="E786" i="5"/>
  <c r="G786" i="5" s="1"/>
  <c r="H786" i="5" s="1"/>
  <c r="E787" i="5"/>
  <c r="G787" i="5" s="1"/>
  <c r="H787" i="5" s="1"/>
  <c r="E788" i="5"/>
  <c r="G788" i="5" s="1"/>
  <c r="E789" i="5"/>
  <c r="G789" i="5" s="1"/>
  <c r="H789" i="5" s="1"/>
  <c r="E790" i="5"/>
  <c r="G790" i="5" s="1"/>
  <c r="H790" i="5" s="1"/>
  <c r="E791" i="5"/>
  <c r="G791" i="5" s="1"/>
  <c r="H791" i="5" s="1"/>
  <c r="E792" i="5"/>
  <c r="G792" i="5" s="1"/>
  <c r="E793" i="5"/>
  <c r="G793" i="5" s="1"/>
  <c r="H793" i="5" s="1"/>
  <c r="E794" i="5"/>
  <c r="G794" i="5" s="1"/>
  <c r="H794" i="5" s="1"/>
  <c r="E795" i="5"/>
  <c r="G795" i="5" s="1"/>
  <c r="H795" i="5" s="1"/>
  <c r="E796" i="5"/>
  <c r="G796" i="5" s="1"/>
  <c r="E797" i="5"/>
  <c r="G797" i="5" s="1"/>
  <c r="H797" i="5" s="1"/>
  <c r="E798" i="5"/>
  <c r="G798" i="5" s="1"/>
  <c r="H798" i="5" s="1"/>
  <c r="E799" i="5"/>
  <c r="G799" i="5" s="1"/>
  <c r="H799" i="5" s="1"/>
  <c r="E800" i="5"/>
  <c r="G800" i="5" s="1"/>
  <c r="E801" i="5"/>
  <c r="G801" i="5" s="1"/>
  <c r="H801" i="5" s="1"/>
  <c r="E802" i="5"/>
  <c r="G802" i="5" s="1"/>
  <c r="H802" i="5" s="1"/>
  <c r="E803" i="5"/>
  <c r="G803" i="5" s="1"/>
  <c r="H803" i="5" s="1"/>
  <c r="E804" i="5"/>
  <c r="G804" i="5" s="1"/>
  <c r="E805" i="5"/>
  <c r="G805" i="5" s="1"/>
  <c r="H805" i="5" s="1"/>
  <c r="E806" i="5"/>
  <c r="G806" i="5" s="1"/>
  <c r="H806" i="5" s="1"/>
  <c r="E807" i="5"/>
  <c r="G807" i="5" s="1"/>
  <c r="H807" i="5" s="1"/>
  <c r="E808" i="5"/>
  <c r="G808" i="5" s="1"/>
  <c r="E809" i="5"/>
  <c r="G809" i="5" s="1"/>
  <c r="H809" i="5" s="1"/>
  <c r="E810" i="5"/>
  <c r="G810" i="5" s="1"/>
  <c r="H810" i="5" s="1"/>
  <c r="E811" i="5"/>
  <c r="G811" i="5" s="1"/>
  <c r="H811" i="5" s="1"/>
  <c r="E812" i="5"/>
  <c r="G812" i="5" s="1"/>
  <c r="E813" i="5"/>
  <c r="G813" i="5" s="1"/>
  <c r="H813" i="5" s="1"/>
  <c r="E814" i="5"/>
  <c r="G814" i="5" s="1"/>
  <c r="H814" i="5" s="1"/>
  <c r="E815" i="5"/>
  <c r="G815" i="5" s="1"/>
  <c r="H815" i="5" s="1"/>
  <c r="E816" i="5"/>
  <c r="G816" i="5" s="1"/>
  <c r="E817" i="5"/>
  <c r="G817" i="5" s="1"/>
  <c r="H817" i="5" s="1"/>
  <c r="E818" i="5"/>
  <c r="G818" i="5" s="1"/>
  <c r="H818" i="5" s="1"/>
  <c r="E819" i="5"/>
  <c r="G819" i="5" s="1"/>
  <c r="H819" i="5" s="1"/>
  <c r="E820" i="5"/>
  <c r="G820" i="5" s="1"/>
  <c r="E821" i="5"/>
  <c r="G821" i="5" s="1"/>
  <c r="H821" i="5" s="1"/>
  <c r="E822" i="5"/>
  <c r="G822" i="5" s="1"/>
  <c r="H822" i="5" s="1"/>
  <c r="E823" i="5"/>
  <c r="G823" i="5" s="1"/>
  <c r="H823" i="5" s="1"/>
  <c r="E824" i="5"/>
  <c r="G824" i="5" s="1"/>
  <c r="E825" i="5"/>
  <c r="G825" i="5" s="1"/>
  <c r="H825" i="5" s="1"/>
  <c r="E826" i="5"/>
  <c r="G826" i="5" s="1"/>
  <c r="H826" i="5" s="1"/>
  <c r="E827" i="5"/>
  <c r="G827" i="5" s="1"/>
  <c r="H827" i="5" s="1"/>
  <c r="E828" i="5"/>
  <c r="G828" i="5" s="1"/>
  <c r="H828" i="5" s="1"/>
  <c r="E829" i="5"/>
  <c r="G829" i="5" s="1"/>
  <c r="H829" i="5" s="1"/>
  <c r="E830" i="5"/>
  <c r="G830" i="5" s="1"/>
  <c r="H830" i="5" s="1"/>
  <c r="E831" i="5"/>
  <c r="G831" i="5" s="1"/>
  <c r="H831" i="5" s="1"/>
  <c r="E832" i="5"/>
  <c r="G832" i="5" s="1"/>
  <c r="H832" i="5" s="1"/>
  <c r="E833" i="5"/>
  <c r="G833" i="5" s="1"/>
  <c r="H833" i="5" s="1"/>
  <c r="E834" i="5"/>
  <c r="G834" i="5" s="1"/>
  <c r="H834" i="5" s="1"/>
  <c r="E835" i="5"/>
  <c r="G835" i="5" s="1"/>
  <c r="H835" i="5" s="1"/>
  <c r="E836" i="5"/>
  <c r="G836" i="5" s="1"/>
  <c r="H836" i="5" s="1"/>
  <c r="E837" i="5"/>
  <c r="G837" i="5" s="1"/>
  <c r="H837" i="5" s="1"/>
  <c r="E838" i="5"/>
  <c r="G838" i="5" s="1"/>
  <c r="H838" i="5" s="1"/>
  <c r="E839" i="5"/>
  <c r="G839" i="5" s="1"/>
  <c r="H839" i="5" s="1"/>
  <c r="E840" i="5"/>
  <c r="G840" i="5" s="1"/>
  <c r="H840" i="5" s="1"/>
  <c r="E841" i="5"/>
  <c r="G841" i="5" s="1"/>
  <c r="H841" i="5" s="1"/>
  <c r="E842" i="5"/>
  <c r="G842" i="5" s="1"/>
  <c r="H842" i="5" s="1"/>
  <c r="E843" i="5"/>
  <c r="G843" i="5" s="1"/>
  <c r="H843" i="5" s="1"/>
  <c r="E844" i="5"/>
  <c r="G844" i="5" s="1"/>
  <c r="H844" i="5" s="1"/>
  <c r="E845" i="5"/>
  <c r="G845" i="5" s="1"/>
  <c r="H845" i="5" s="1"/>
  <c r="E846" i="5"/>
  <c r="G846" i="5" s="1"/>
  <c r="H846" i="5" s="1"/>
  <c r="E847" i="5"/>
  <c r="G847" i="5" s="1"/>
  <c r="H847" i="5" s="1"/>
  <c r="E848" i="5"/>
  <c r="G848" i="5" s="1"/>
  <c r="H848" i="5" s="1"/>
  <c r="E849" i="5"/>
  <c r="G849" i="5" s="1"/>
  <c r="H849" i="5" s="1"/>
  <c r="E850" i="5"/>
  <c r="G850" i="5" s="1"/>
  <c r="H850" i="5" s="1"/>
  <c r="E851" i="5"/>
  <c r="G851" i="5" s="1"/>
  <c r="H851" i="5" s="1"/>
  <c r="E852" i="5"/>
  <c r="G852" i="5" s="1"/>
  <c r="H852" i="5" s="1"/>
  <c r="E853" i="5"/>
  <c r="G853" i="5" s="1"/>
  <c r="H853" i="5" s="1"/>
  <c r="E854" i="5"/>
  <c r="G854" i="5" s="1"/>
  <c r="H854" i="5" s="1"/>
  <c r="E855" i="5"/>
  <c r="G855" i="5" s="1"/>
  <c r="H855" i="5" s="1"/>
  <c r="E856" i="5"/>
  <c r="G856" i="5" s="1"/>
  <c r="H856" i="5" s="1"/>
  <c r="E857" i="5"/>
  <c r="G857" i="5" s="1"/>
  <c r="H857" i="5" s="1"/>
  <c r="E858" i="5"/>
  <c r="G858" i="5" s="1"/>
  <c r="H858" i="5" s="1"/>
  <c r="E859" i="5"/>
  <c r="G859" i="5" s="1"/>
  <c r="H859" i="5" s="1"/>
  <c r="E860" i="5"/>
  <c r="G860" i="5" s="1"/>
  <c r="H860" i="5" s="1"/>
  <c r="E861" i="5"/>
  <c r="G861" i="5" s="1"/>
  <c r="H861" i="5" s="1"/>
  <c r="E862" i="5"/>
  <c r="G862" i="5" s="1"/>
  <c r="H862" i="5" s="1"/>
  <c r="E863" i="5"/>
  <c r="G863" i="5" s="1"/>
  <c r="H863" i="5" s="1"/>
  <c r="E864" i="5"/>
  <c r="G864" i="5" s="1"/>
  <c r="H864" i="5" s="1"/>
  <c r="E865" i="5"/>
  <c r="G865" i="5" s="1"/>
  <c r="H865" i="5" s="1"/>
  <c r="E866" i="5"/>
  <c r="G866" i="5" s="1"/>
  <c r="H866" i="5" s="1"/>
  <c r="E867" i="5"/>
  <c r="G867" i="5" s="1"/>
  <c r="H867" i="5" s="1"/>
  <c r="L568" i="4"/>
  <c r="L566" i="4"/>
  <c r="E541" i="2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D865" i="2"/>
  <c r="E865" i="2" s="1"/>
  <c r="D864" i="2"/>
  <c r="E864" i="2" s="1"/>
  <c r="D863" i="2"/>
  <c r="E863" i="2" s="1"/>
  <c r="D862" i="2"/>
  <c r="E862" i="2" s="1"/>
  <c r="D861" i="2"/>
  <c r="E861" i="2" s="1"/>
  <c r="D860" i="2"/>
  <c r="E860" i="2" s="1"/>
  <c r="D859" i="2"/>
  <c r="E859" i="2" s="1"/>
  <c r="D858" i="2"/>
  <c r="E858" i="2" s="1"/>
  <c r="D857" i="2"/>
  <c r="E857" i="2" s="1"/>
  <c r="D856" i="2"/>
  <c r="E856" i="2" s="1"/>
  <c r="D855" i="2"/>
  <c r="E855" i="2" s="1"/>
  <c r="D854" i="2"/>
  <c r="E854" i="2" s="1"/>
  <c r="D853" i="2"/>
  <c r="E853" i="2" s="1"/>
  <c r="D852" i="2"/>
  <c r="E852" i="2" s="1"/>
  <c r="D851" i="2"/>
  <c r="E851" i="2" s="1"/>
  <c r="D850" i="2"/>
  <c r="E850" i="2" s="1"/>
  <c r="D849" i="2"/>
  <c r="E849" i="2" s="1"/>
  <c r="D848" i="2"/>
  <c r="E848" i="2" s="1"/>
  <c r="D847" i="2"/>
  <c r="E847" i="2" s="1"/>
  <c r="D846" i="2"/>
  <c r="E846" i="2" s="1"/>
  <c r="D845" i="2"/>
  <c r="E845" i="2" s="1"/>
  <c r="D844" i="2"/>
  <c r="E844" i="2" s="1"/>
  <c r="D843" i="2"/>
  <c r="E843" i="2" s="1"/>
  <c r="D842" i="2"/>
  <c r="E842" i="2" s="1"/>
  <c r="D841" i="2"/>
  <c r="E841" i="2" s="1"/>
  <c r="D840" i="2"/>
  <c r="E840" i="2" s="1"/>
  <c r="D839" i="2"/>
  <c r="E839" i="2" s="1"/>
  <c r="D838" i="2"/>
  <c r="E838" i="2" s="1"/>
  <c r="D837" i="2"/>
  <c r="E837" i="2" s="1"/>
  <c r="D836" i="2"/>
  <c r="E836" i="2" s="1"/>
  <c r="D835" i="2"/>
  <c r="E835" i="2" s="1"/>
  <c r="D834" i="2"/>
  <c r="E834" i="2" s="1"/>
  <c r="D833" i="2"/>
  <c r="E833" i="2" s="1"/>
  <c r="D832" i="2"/>
  <c r="E832" i="2" s="1"/>
  <c r="D831" i="2"/>
  <c r="E831" i="2" s="1"/>
  <c r="D830" i="2"/>
  <c r="E830" i="2" s="1"/>
  <c r="D829" i="2"/>
  <c r="E829" i="2" s="1"/>
  <c r="D828" i="2"/>
  <c r="E828" i="2" s="1"/>
  <c r="D827" i="2"/>
  <c r="E827" i="2" s="1"/>
  <c r="D826" i="2"/>
  <c r="E826" i="2" s="1"/>
  <c r="D825" i="2"/>
  <c r="E825" i="2" s="1"/>
  <c r="D824" i="2"/>
  <c r="E824" i="2" s="1"/>
  <c r="D823" i="2"/>
  <c r="E823" i="2" s="1"/>
  <c r="D822" i="2"/>
  <c r="E822" i="2" s="1"/>
  <c r="D821" i="2"/>
  <c r="E821" i="2" s="1"/>
  <c r="D820" i="2"/>
  <c r="E820" i="2" s="1"/>
  <c r="D819" i="2"/>
  <c r="E819" i="2" s="1"/>
  <c r="D818" i="2"/>
  <c r="E818" i="2" s="1"/>
  <c r="D817" i="2"/>
  <c r="E817" i="2" s="1"/>
  <c r="D816" i="2"/>
  <c r="E816" i="2" s="1"/>
  <c r="D815" i="2"/>
  <c r="E815" i="2" s="1"/>
  <c r="D814" i="2"/>
  <c r="E814" i="2" s="1"/>
  <c r="D813" i="2"/>
  <c r="E813" i="2" s="1"/>
  <c r="D812" i="2"/>
  <c r="E812" i="2" s="1"/>
  <c r="D811" i="2"/>
  <c r="E811" i="2" s="1"/>
  <c r="D810" i="2"/>
  <c r="E810" i="2" s="1"/>
  <c r="D809" i="2"/>
  <c r="E809" i="2" s="1"/>
  <c r="D808" i="2"/>
  <c r="E808" i="2" s="1"/>
  <c r="D807" i="2"/>
  <c r="E807" i="2" s="1"/>
  <c r="D806" i="2"/>
  <c r="E806" i="2" s="1"/>
  <c r="D805" i="2"/>
  <c r="E805" i="2" s="1"/>
  <c r="D804" i="2"/>
  <c r="E804" i="2" s="1"/>
  <c r="D803" i="2"/>
  <c r="E803" i="2" s="1"/>
  <c r="D802" i="2"/>
  <c r="E802" i="2" s="1"/>
  <c r="D801" i="2"/>
  <c r="E801" i="2" s="1"/>
  <c r="D800" i="2"/>
  <c r="E800" i="2" s="1"/>
  <c r="D799" i="2"/>
  <c r="E799" i="2" s="1"/>
  <c r="D798" i="2"/>
  <c r="E798" i="2" s="1"/>
  <c r="D797" i="2"/>
  <c r="E797" i="2" s="1"/>
  <c r="D796" i="2"/>
  <c r="E796" i="2" s="1"/>
  <c r="D795" i="2"/>
  <c r="E795" i="2" s="1"/>
  <c r="D794" i="2"/>
  <c r="E794" i="2" s="1"/>
  <c r="D793" i="2"/>
  <c r="E793" i="2" s="1"/>
  <c r="D792" i="2"/>
  <c r="E792" i="2" s="1"/>
  <c r="D791" i="2"/>
  <c r="E791" i="2" s="1"/>
  <c r="D790" i="2"/>
  <c r="E790" i="2" s="1"/>
  <c r="D789" i="2"/>
  <c r="E789" i="2" s="1"/>
  <c r="D788" i="2"/>
  <c r="E788" i="2" s="1"/>
  <c r="D787" i="2"/>
  <c r="E787" i="2" s="1"/>
  <c r="D786" i="2"/>
  <c r="E786" i="2" s="1"/>
  <c r="D785" i="2"/>
  <c r="E785" i="2" s="1"/>
  <c r="D784" i="2"/>
  <c r="E784" i="2" s="1"/>
  <c r="D783" i="2"/>
  <c r="E783" i="2" s="1"/>
  <c r="D782" i="2"/>
  <c r="E782" i="2" s="1"/>
  <c r="D781" i="2"/>
  <c r="E781" i="2" s="1"/>
  <c r="D780" i="2"/>
  <c r="E780" i="2" s="1"/>
  <c r="D779" i="2"/>
  <c r="E779" i="2" s="1"/>
  <c r="D778" i="2"/>
  <c r="E778" i="2" s="1"/>
  <c r="D777" i="2"/>
  <c r="E777" i="2" s="1"/>
  <c r="D776" i="2"/>
  <c r="E776" i="2" s="1"/>
  <c r="D775" i="2"/>
  <c r="E775" i="2" s="1"/>
  <c r="D774" i="2"/>
  <c r="E774" i="2" s="1"/>
  <c r="D773" i="2"/>
  <c r="E773" i="2" s="1"/>
  <c r="D772" i="2"/>
  <c r="E772" i="2" s="1"/>
  <c r="D771" i="2"/>
  <c r="E771" i="2" s="1"/>
  <c r="D770" i="2"/>
  <c r="E770" i="2" s="1"/>
  <c r="D769" i="2"/>
  <c r="E769" i="2" s="1"/>
  <c r="D768" i="2"/>
  <c r="E768" i="2" s="1"/>
  <c r="D767" i="2"/>
  <c r="E767" i="2" s="1"/>
  <c r="D766" i="2"/>
  <c r="E766" i="2" s="1"/>
  <c r="D765" i="2"/>
  <c r="E765" i="2" s="1"/>
  <c r="D764" i="2"/>
  <c r="E764" i="2" s="1"/>
  <c r="D763" i="2"/>
  <c r="E763" i="2" s="1"/>
  <c r="D762" i="2"/>
  <c r="E762" i="2" s="1"/>
  <c r="D761" i="2"/>
  <c r="E761" i="2" s="1"/>
  <c r="D760" i="2"/>
  <c r="E760" i="2" s="1"/>
  <c r="D759" i="2"/>
  <c r="E759" i="2" s="1"/>
  <c r="D758" i="2"/>
  <c r="E758" i="2" s="1"/>
  <c r="D757" i="2"/>
  <c r="E757" i="2" s="1"/>
  <c r="D756" i="2"/>
  <c r="E756" i="2" s="1"/>
  <c r="D755" i="2"/>
  <c r="E755" i="2" s="1"/>
  <c r="D754" i="2"/>
  <c r="E754" i="2" s="1"/>
  <c r="D753" i="2"/>
  <c r="E753" i="2" s="1"/>
  <c r="D752" i="2"/>
  <c r="E752" i="2" s="1"/>
  <c r="D751" i="2"/>
  <c r="E751" i="2" s="1"/>
  <c r="D750" i="2"/>
  <c r="E750" i="2" s="1"/>
  <c r="D749" i="2"/>
  <c r="E749" i="2" s="1"/>
  <c r="D748" i="2"/>
  <c r="E748" i="2" s="1"/>
  <c r="D747" i="2"/>
  <c r="E747" i="2" s="1"/>
  <c r="D746" i="2"/>
  <c r="E746" i="2" s="1"/>
  <c r="D745" i="2"/>
  <c r="E745" i="2" s="1"/>
  <c r="D744" i="2"/>
  <c r="E744" i="2" s="1"/>
  <c r="D743" i="2"/>
  <c r="E743" i="2" s="1"/>
  <c r="D742" i="2"/>
  <c r="E742" i="2" s="1"/>
  <c r="D741" i="2"/>
  <c r="E741" i="2" s="1"/>
  <c r="D740" i="2"/>
  <c r="E740" i="2" s="1"/>
  <c r="D739" i="2"/>
  <c r="E739" i="2" s="1"/>
  <c r="D738" i="2"/>
  <c r="E738" i="2" s="1"/>
  <c r="D737" i="2"/>
  <c r="E737" i="2" s="1"/>
  <c r="D736" i="2"/>
  <c r="E736" i="2" s="1"/>
  <c r="D735" i="2"/>
  <c r="E735" i="2" s="1"/>
  <c r="D734" i="2"/>
  <c r="E734" i="2" s="1"/>
  <c r="D733" i="2"/>
  <c r="E733" i="2" s="1"/>
  <c r="D732" i="2"/>
  <c r="E732" i="2" s="1"/>
  <c r="D731" i="2"/>
  <c r="E731" i="2" s="1"/>
  <c r="D730" i="2"/>
  <c r="E730" i="2" s="1"/>
  <c r="D729" i="2"/>
  <c r="E729" i="2" s="1"/>
  <c r="D728" i="2"/>
  <c r="E728" i="2" s="1"/>
  <c r="D727" i="2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D721" i="2"/>
  <c r="E721" i="2" s="1"/>
  <c r="D720" i="2"/>
  <c r="E720" i="2" s="1"/>
  <c r="D719" i="2"/>
  <c r="E719" i="2" s="1"/>
  <c r="D718" i="2"/>
  <c r="E718" i="2" s="1"/>
  <c r="D717" i="2"/>
  <c r="E717" i="2" s="1"/>
  <c r="D716" i="2"/>
  <c r="E716" i="2" s="1"/>
  <c r="D715" i="2"/>
  <c r="E715" i="2" s="1"/>
  <c r="D714" i="2"/>
  <c r="E714" i="2" s="1"/>
  <c r="D713" i="2"/>
  <c r="E713" i="2" s="1"/>
  <c r="D712" i="2"/>
  <c r="E712" i="2" s="1"/>
  <c r="D711" i="2"/>
  <c r="E711" i="2" s="1"/>
  <c r="D710" i="2"/>
  <c r="E710" i="2" s="1"/>
  <c r="D709" i="2"/>
  <c r="E709" i="2" s="1"/>
  <c r="D708" i="2"/>
  <c r="E708" i="2" s="1"/>
  <c r="D707" i="2"/>
  <c r="E707" i="2" s="1"/>
  <c r="D706" i="2"/>
  <c r="E706" i="2" s="1"/>
  <c r="D705" i="2"/>
  <c r="E705" i="2" s="1"/>
  <c r="D704" i="2"/>
  <c r="E704" i="2" s="1"/>
  <c r="D703" i="2"/>
  <c r="E703" i="2" s="1"/>
  <c r="D702" i="2"/>
  <c r="E702" i="2" s="1"/>
  <c r="D701" i="2"/>
  <c r="E701" i="2" s="1"/>
  <c r="D700" i="2"/>
  <c r="E700" i="2" s="1"/>
  <c r="D699" i="2"/>
  <c r="E699" i="2" s="1"/>
  <c r="D698" i="2"/>
  <c r="E698" i="2" s="1"/>
  <c r="D697" i="2"/>
  <c r="E697" i="2" s="1"/>
  <c r="D696" i="2"/>
  <c r="E696" i="2" s="1"/>
  <c r="D695" i="2"/>
  <c r="E695" i="2" s="1"/>
  <c r="D694" i="2"/>
  <c r="E694" i="2" s="1"/>
  <c r="D693" i="2"/>
  <c r="E693" i="2" s="1"/>
  <c r="D692" i="2"/>
  <c r="E692" i="2" s="1"/>
  <c r="D691" i="2"/>
  <c r="E691" i="2" s="1"/>
  <c r="D690" i="2"/>
  <c r="E690" i="2" s="1"/>
  <c r="D689" i="2"/>
  <c r="E689" i="2" s="1"/>
  <c r="D688" i="2"/>
  <c r="E688" i="2" s="1"/>
  <c r="D687" i="2"/>
  <c r="E687" i="2" s="1"/>
  <c r="D686" i="2"/>
  <c r="E686" i="2" s="1"/>
  <c r="D685" i="2"/>
  <c r="E685" i="2" s="1"/>
  <c r="D684" i="2"/>
  <c r="E684" i="2" s="1"/>
  <c r="D683" i="2"/>
  <c r="E683" i="2" s="1"/>
  <c r="D682" i="2"/>
  <c r="E682" i="2" s="1"/>
  <c r="D681" i="2"/>
  <c r="E681" i="2" s="1"/>
  <c r="D680" i="2"/>
  <c r="E680" i="2" s="1"/>
  <c r="D679" i="2"/>
  <c r="E679" i="2" s="1"/>
  <c r="D678" i="2"/>
  <c r="E678" i="2" s="1"/>
  <c r="D677" i="2"/>
  <c r="E677" i="2" s="1"/>
  <c r="D676" i="2"/>
  <c r="E676" i="2" s="1"/>
  <c r="D675" i="2"/>
  <c r="E675" i="2" s="1"/>
  <c r="D674" i="2"/>
  <c r="E674" i="2" s="1"/>
  <c r="D673" i="2"/>
  <c r="E673" i="2" s="1"/>
  <c r="D672" i="2"/>
  <c r="E672" i="2" s="1"/>
  <c r="D671" i="2"/>
  <c r="E671" i="2" s="1"/>
  <c r="D670" i="2"/>
  <c r="E670" i="2" s="1"/>
  <c r="D669" i="2"/>
  <c r="E669" i="2" s="1"/>
  <c r="D668" i="2"/>
  <c r="E668" i="2" s="1"/>
  <c r="D667" i="2"/>
  <c r="E667" i="2" s="1"/>
  <c r="D666" i="2"/>
  <c r="E666" i="2" s="1"/>
  <c r="D665" i="2"/>
  <c r="E665" i="2" s="1"/>
  <c r="D664" i="2"/>
  <c r="E664" i="2" s="1"/>
  <c r="D663" i="2"/>
  <c r="E663" i="2" s="1"/>
  <c r="D662" i="2"/>
  <c r="E662" i="2" s="1"/>
  <c r="D661" i="2"/>
  <c r="E661" i="2" s="1"/>
  <c r="D660" i="2"/>
  <c r="E660" i="2" s="1"/>
  <c r="D659" i="2"/>
  <c r="E659" i="2" s="1"/>
  <c r="D658" i="2"/>
  <c r="E658" i="2" s="1"/>
  <c r="D657" i="2"/>
  <c r="E657" i="2" s="1"/>
  <c r="D656" i="2"/>
  <c r="E656" i="2" s="1"/>
  <c r="D655" i="2"/>
  <c r="E655" i="2" s="1"/>
  <c r="D654" i="2"/>
  <c r="E654" i="2" s="1"/>
  <c r="D653" i="2"/>
  <c r="E653" i="2" s="1"/>
  <c r="D652" i="2"/>
  <c r="E652" i="2" s="1"/>
  <c r="D651" i="2"/>
  <c r="E651" i="2" s="1"/>
  <c r="D650" i="2"/>
  <c r="E650" i="2" s="1"/>
  <c r="D649" i="2"/>
  <c r="E649" i="2" s="1"/>
  <c r="D648" i="2"/>
  <c r="E648" i="2" s="1"/>
  <c r="D647" i="2"/>
  <c r="E647" i="2" s="1"/>
  <c r="D646" i="2"/>
  <c r="E646" i="2" s="1"/>
  <c r="D645" i="2"/>
  <c r="E645" i="2" s="1"/>
  <c r="D644" i="2"/>
  <c r="E644" i="2" s="1"/>
  <c r="D643" i="2"/>
  <c r="E643" i="2" s="1"/>
  <c r="D642" i="2"/>
  <c r="E642" i="2" s="1"/>
  <c r="D641" i="2"/>
  <c r="E641" i="2" s="1"/>
  <c r="D640" i="2"/>
  <c r="E640" i="2" s="1"/>
  <c r="D639" i="2"/>
  <c r="E639" i="2" s="1"/>
  <c r="D638" i="2"/>
  <c r="E638" i="2" s="1"/>
  <c r="D637" i="2"/>
  <c r="E637" i="2" s="1"/>
  <c r="D636" i="2"/>
  <c r="E636" i="2" s="1"/>
  <c r="D635" i="2"/>
  <c r="E635" i="2" s="1"/>
  <c r="D634" i="2"/>
  <c r="E634" i="2" s="1"/>
  <c r="D633" i="2"/>
  <c r="E633" i="2" s="1"/>
  <c r="D632" i="2"/>
  <c r="E632" i="2" s="1"/>
  <c r="D631" i="2"/>
  <c r="E631" i="2" s="1"/>
  <c r="D630" i="2"/>
  <c r="E630" i="2" s="1"/>
  <c r="D629" i="2"/>
  <c r="E629" i="2" s="1"/>
  <c r="D628" i="2"/>
  <c r="E628" i="2" s="1"/>
  <c r="D627" i="2"/>
  <c r="E627" i="2" s="1"/>
  <c r="D626" i="2"/>
  <c r="E626" i="2" s="1"/>
  <c r="D625" i="2"/>
  <c r="E625" i="2" s="1"/>
  <c r="D624" i="2"/>
  <c r="E624" i="2" s="1"/>
  <c r="D623" i="2"/>
  <c r="E623" i="2" s="1"/>
  <c r="D622" i="2"/>
  <c r="E622" i="2" s="1"/>
  <c r="D621" i="2"/>
  <c r="E621" i="2" s="1"/>
  <c r="D620" i="2"/>
  <c r="E620" i="2" s="1"/>
  <c r="D619" i="2"/>
  <c r="E619" i="2" s="1"/>
  <c r="D618" i="2"/>
  <c r="E618" i="2" s="1"/>
  <c r="D617" i="2"/>
  <c r="E617" i="2" s="1"/>
  <c r="D616" i="2"/>
  <c r="E616" i="2" s="1"/>
  <c r="D615" i="2"/>
  <c r="E615" i="2" s="1"/>
  <c r="D614" i="2"/>
  <c r="E614" i="2" s="1"/>
  <c r="D613" i="2"/>
  <c r="E613" i="2" s="1"/>
  <c r="D612" i="2"/>
  <c r="E612" i="2" s="1"/>
  <c r="D611" i="2"/>
  <c r="E611" i="2" s="1"/>
  <c r="D610" i="2"/>
  <c r="E610" i="2" s="1"/>
  <c r="D609" i="2"/>
  <c r="E609" i="2" s="1"/>
  <c r="D608" i="2"/>
  <c r="E608" i="2" s="1"/>
  <c r="D607" i="2"/>
  <c r="E607" i="2" s="1"/>
  <c r="D606" i="2"/>
  <c r="E606" i="2" s="1"/>
  <c r="D605" i="2"/>
  <c r="E605" i="2" s="1"/>
  <c r="D604" i="2"/>
  <c r="E604" i="2" s="1"/>
  <c r="D603" i="2"/>
  <c r="E603" i="2" s="1"/>
  <c r="D602" i="2"/>
  <c r="E602" i="2" s="1"/>
  <c r="D601" i="2"/>
  <c r="E601" i="2" s="1"/>
  <c r="D600" i="2"/>
  <c r="E600" i="2" s="1"/>
  <c r="D599" i="2"/>
  <c r="E599" i="2" s="1"/>
  <c r="D598" i="2"/>
  <c r="E598" i="2" s="1"/>
  <c r="D597" i="2"/>
  <c r="E597" i="2" s="1"/>
  <c r="D596" i="2"/>
  <c r="E596" i="2" s="1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D588" i="2"/>
  <c r="E588" i="2" s="1"/>
  <c r="D587" i="2"/>
  <c r="E587" i="2" s="1"/>
  <c r="D586" i="2"/>
  <c r="E586" i="2" s="1"/>
  <c r="D585" i="2"/>
  <c r="E585" i="2" s="1"/>
  <c r="D584" i="2"/>
  <c r="E584" i="2" s="1"/>
  <c r="D583" i="2"/>
  <c r="E583" i="2" s="1"/>
  <c r="D582" i="2"/>
  <c r="E582" i="2" s="1"/>
  <c r="D581" i="2"/>
  <c r="E581" i="2" s="1"/>
  <c r="D580" i="2"/>
  <c r="E580" i="2" s="1"/>
  <c r="D579" i="2"/>
  <c r="E579" i="2" s="1"/>
  <c r="D578" i="2"/>
  <c r="E578" i="2" s="1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D571" i="2"/>
  <c r="E571" i="2" s="1"/>
  <c r="D570" i="2"/>
  <c r="E570" i="2" s="1"/>
  <c r="D569" i="2"/>
  <c r="E569" i="2" s="1"/>
  <c r="D568" i="2"/>
  <c r="E568" i="2" s="1"/>
  <c r="D567" i="2"/>
  <c r="E567" i="2" s="1"/>
  <c r="D566" i="2"/>
  <c r="E566" i="2" s="1"/>
  <c r="D565" i="2"/>
  <c r="E565" i="2" s="1"/>
  <c r="D564" i="2"/>
  <c r="E564" i="2" s="1"/>
  <c r="D563" i="2"/>
  <c r="E563" i="2" s="1"/>
  <c r="D562" i="2"/>
  <c r="E562" i="2" s="1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D555" i="2"/>
  <c r="E555" i="2" s="1"/>
  <c r="D554" i="2"/>
  <c r="E554" i="2" s="1"/>
  <c r="D553" i="2"/>
  <c r="E553" i="2" s="1"/>
  <c r="D552" i="2"/>
  <c r="E552" i="2" s="1"/>
  <c r="D551" i="2"/>
  <c r="E551" i="2" s="1"/>
  <c r="D550" i="2"/>
  <c r="E550" i="2" s="1"/>
  <c r="D549" i="2"/>
  <c r="E549" i="2" s="1"/>
  <c r="D548" i="2"/>
  <c r="E548" i="2" s="1"/>
  <c r="D547" i="2"/>
  <c r="E547" i="2" s="1"/>
  <c r="D546" i="2"/>
  <c r="D545" i="2"/>
  <c r="E545" i="2" s="1"/>
  <c r="D544" i="2"/>
  <c r="E544" i="2" s="1"/>
  <c r="D543" i="2"/>
  <c r="E543" i="2" s="1"/>
  <c r="D542" i="2"/>
  <c r="K36" i="6" l="1"/>
  <c r="L36" i="6" s="1"/>
  <c r="BC15" i="6" s="1"/>
  <c r="K211" i="6"/>
  <c r="L211" i="6" s="1"/>
  <c r="AO60" i="6" s="1"/>
  <c r="K304" i="6"/>
  <c r="L304" i="6" s="1"/>
  <c r="BC144" i="6" s="1"/>
  <c r="K117" i="6"/>
  <c r="L117" i="6" s="1"/>
  <c r="BC51" i="6" s="1"/>
  <c r="K309" i="6"/>
  <c r="L309" i="6" s="1"/>
  <c r="AO95" i="6" s="1"/>
  <c r="K100" i="6"/>
  <c r="L100" i="6" s="1"/>
  <c r="AO24" i="6" s="1"/>
  <c r="K347" i="6"/>
  <c r="L347" i="6" s="1"/>
  <c r="BC161" i="6" s="1"/>
  <c r="K125" i="6"/>
  <c r="L125" i="6" s="1"/>
  <c r="BC55" i="6" s="1"/>
  <c r="K256" i="6"/>
  <c r="L256" i="6" s="1"/>
  <c r="AO73" i="6" s="1"/>
  <c r="K84" i="6"/>
  <c r="L84" i="6" s="1"/>
  <c r="AO16" i="6" s="1"/>
  <c r="K289" i="6"/>
  <c r="L289" i="6" s="1"/>
  <c r="AV56" i="6" s="1"/>
  <c r="K116" i="6"/>
  <c r="L116" i="6" s="1"/>
  <c r="AV27" i="6" s="1"/>
  <c r="K50" i="6"/>
  <c r="L50" i="6" s="1"/>
  <c r="AV11" i="6" s="1"/>
  <c r="K94" i="6"/>
  <c r="L94" i="6" s="1"/>
  <c r="AO20" i="6" s="1"/>
  <c r="AP3" i="6" s="1" a="1"/>
  <c r="AP3" i="6" s="1"/>
  <c r="L567" i="4"/>
  <c r="K318" i="6"/>
  <c r="L318" i="6" s="1"/>
  <c r="BC151" i="6" s="1"/>
  <c r="K191" i="6"/>
  <c r="L191" i="6" s="1"/>
  <c r="AO49" i="6" s="1"/>
  <c r="K319" i="6"/>
  <c r="L319" i="6" s="1"/>
  <c r="AO100" i="6" s="1"/>
  <c r="K204" i="6"/>
  <c r="L204" i="6" s="1"/>
  <c r="AO55" i="6" s="1"/>
  <c r="K64" i="6"/>
  <c r="L64" i="6" s="1"/>
  <c r="BC32" i="6" s="1"/>
  <c r="K296" i="6"/>
  <c r="L296" i="6" s="1"/>
  <c r="AO91" i="6" s="1"/>
  <c r="K278" i="6"/>
  <c r="L278" i="6" s="1"/>
  <c r="AO87" i="6" s="1"/>
  <c r="K170" i="6"/>
  <c r="L170" i="6" s="1"/>
  <c r="AV39" i="6" s="1"/>
  <c r="K179" i="6"/>
  <c r="L179" i="6" s="1"/>
  <c r="AO44" i="6" s="1"/>
  <c r="AP23" i="6" s="1" a="1"/>
  <c r="AP23" i="6" s="1"/>
  <c r="K331" i="6"/>
  <c r="L331" i="6" s="1"/>
  <c r="AV62" i="6" s="1"/>
  <c r="K148" i="6"/>
  <c r="L148" i="6" s="1"/>
  <c r="BC69" i="6" s="1"/>
  <c r="K107" i="6"/>
  <c r="L107" i="6" s="1"/>
  <c r="AV24" i="6" s="1"/>
  <c r="K300" i="6"/>
  <c r="L300" i="6" s="1"/>
  <c r="BC141" i="6" s="1"/>
  <c r="K126" i="6"/>
  <c r="L126" i="6" s="1"/>
  <c r="AV29" i="6" s="1"/>
  <c r="K349" i="6"/>
  <c r="L349" i="6" s="1"/>
  <c r="AO111" i="6" s="1"/>
  <c r="K203" i="6"/>
  <c r="L203" i="6" s="1"/>
  <c r="AO54" i="6" s="1"/>
  <c r="K233" i="6"/>
  <c r="L233" i="6" s="1"/>
  <c r="AO66" i="6" s="1"/>
  <c r="AP43" i="6" s="1" a="1"/>
  <c r="AP43" i="6" s="1"/>
  <c r="K78" i="6"/>
  <c r="L78" i="6" s="1"/>
  <c r="AO13" i="6" s="1"/>
  <c r="K313" i="6"/>
  <c r="L313" i="6" s="1"/>
  <c r="AO98" i="6" s="1"/>
  <c r="K308" i="6"/>
  <c r="L308" i="6" s="1"/>
  <c r="AV58" i="6" s="1"/>
  <c r="K217" i="6"/>
  <c r="L217" i="6" s="1"/>
  <c r="AV46" i="6" s="1"/>
  <c r="K357" i="6"/>
  <c r="L357" i="6" s="1"/>
  <c r="AV67" i="6" s="1"/>
  <c r="K202" i="6"/>
  <c r="L202" i="6" s="1"/>
  <c r="AO53" i="6" s="1"/>
  <c r="K136" i="6"/>
  <c r="L136" i="6" s="1"/>
  <c r="AV32" i="6" s="1"/>
  <c r="K345" i="6"/>
  <c r="L345" i="6" s="1"/>
  <c r="AV66" i="6" s="1"/>
  <c r="H824" i="5"/>
  <c r="H820" i="5"/>
  <c r="H816" i="5"/>
  <c r="H812" i="5"/>
  <c r="H808" i="5"/>
  <c r="H804" i="5"/>
  <c r="H800" i="5"/>
  <c r="H796" i="5"/>
  <c r="H792" i="5"/>
  <c r="H788" i="5"/>
  <c r="H784" i="5"/>
  <c r="H780" i="5"/>
  <c r="H776" i="5"/>
  <c r="H772" i="5"/>
  <c r="H768" i="5"/>
  <c r="H764" i="5"/>
  <c r="H760" i="5"/>
  <c r="H756" i="5"/>
  <c r="H752" i="5"/>
  <c r="H748" i="5"/>
  <c r="H744" i="5"/>
  <c r="H740" i="5"/>
  <c r="H736" i="5"/>
  <c r="H732" i="5"/>
  <c r="H698" i="5"/>
  <c r="H694" i="5"/>
  <c r="H690" i="5"/>
  <c r="H686" i="5"/>
  <c r="H682" i="5"/>
  <c r="H678" i="5"/>
  <c r="H674" i="5"/>
  <c r="H670" i="5"/>
  <c r="H666" i="5"/>
  <c r="H662" i="5"/>
  <c r="H658" i="5"/>
  <c r="H654" i="5"/>
  <c r="H650" i="5"/>
  <c r="H646" i="5"/>
  <c r="H642" i="5"/>
  <c r="H638" i="5"/>
  <c r="H634" i="5"/>
  <c r="H630" i="5"/>
  <c r="H626" i="5"/>
  <c r="H622" i="5"/>
  <c r="H618" i="5"/>
  <c r="H614" i="5"/>
  <c r="H550" i="5"/>
  <c r="H554" i="5"/>
  <c r="H558" i="5"/>
  <c r="H562" i="5"/>
  <c r="H566" i="5"/>
  <c r="H570" i="5"/>
  <c r="H574" i="5"/>
  <c r="H578" i="5"/>
  <c r="H582" i="5"/>
  <c r="H586" i="5"/>
  <c r="H590" i="5"/>
  <c r="H594" i="5"/>
  <c r="H598" i="5"/>
  <c r="H602" i="5"/>
  <c r="H606" i="5"/>
  <c r="H610" i="5"/>
  <c r="H728" i="5"/>
  <c r="H724" i="5"/>
  <c r="H720" i="5"/>
  <c r="H716" i="5"/>
  <c r="H712" i="5"/>
  <c r="H708" i="5"/>
  <c r="H704" i="5"/>
  <c r="H700" i="5"/>
  <c r="H696" i="5"/>
  <c r="H692" i="5"/>
  <c r="H688" i="5"/>
  <c r="H684" i="5"/>
  <c r="H680" i="5"/>
  <c r="H676" i="5"/>
  <c r="H672" i="5"/>
  <c r="H668" i="5"/>
  <c r="H664" i="5"/>
  <c r="H660" i="5"/>
  <c r="H656" i="5"/>
  <c r="H652" i="5"/>
  <c r="H648" i="5"/>
  <c r="H644" i="5"/>
  <c r="H640" i="5"/>
  <c r="H636" i="5"/>
  <c r="H632" i="5"/>
  <c r="H628" i="5"/>
  <c r="H624" i="5"/>
  <c r="H620" i="5"/>
  <c r="H616" i="5"/>
  <c r="H546" i="5"/>
  <c r="M567" i="4"/>
  <c r="E20" i="4" s="1"/>
  <c r="F22" i="5" s="1"/>
  <c r="H612" i="5"/>
  <c r="H552" i="5"/>
  <c r="H556" i="5"/>
  <c r="H560" i="5"/>
  <c r="H564" i="5"/>
  <c r="H568" i="5"/>
  <c r="H572" i="5"/>
  <c r="H576" i="5"/>
  <c r="H580" i="5"/>
  <c r="H584" i="5"/>
  <c r="H588" i="5"/>
  <c r="H592" i="5"/>
  <c r="H596" i="5"/>
  <c r="H600" i="5"/>
  <c r="H604" i="5"/>
  <c r="H608" i="5"/>
  <c r="H545" i="5"/>
  <c r="H735" i="5"/>
  <c r="H731" i="5"/>
  <c r="H727" i="5"/>
  <c r="H723" i="5"/>
  <c r="H719" i="5"/>
  <c r="H715" i="5"/>
  <c r="H711" i="5"/>
  <c r="H703" i="5"/>
  <c r="H695" i="5"/>
  <c r="H691" i="5"/>
  <c r="H687" i="5"/>
  <c r="H683" i="5"/>
  <c r="H675" i="5"/>
  <c r="H671" i="5"/>
  <c r="H667" i="5"/>
  <c r="H663" i="5"/>
  <c r="H659" i="5"/>
  <c r="H655" i="5"/>
  <c r="H651" i="5"/>
  <c r="H647" i="5"/>
  <c r="H665" i="5"/>
  <c r="H661" i="5"/>
  <c r="H657" i="5"/>
  <c r="H653" i="5"/>
  <c r="H649" i="5"/>
  <c r="H641" i="5"/>
  <c r="H637" i="5"/>
  <c r="H547" i="5"/>
  <c r="H633" i="5"/>
  <c r="H629" i="5"/>
  <c r="H625" i="5"/>
  <c r="H621" i="5"/>
  <c r="H617" i="5"/>
  <c r="H613" i="5"/>
  <c r="H551" i="5"/>
  <c r="H555" i="5"/>
  <c r="H559" i="5"/>
  <c r="H563" i="5"/>
  <c r="H567" i="5"/>
  <c r="H571" i="5"/>
  <c r="H575" i="5"/>
  <c r="H579" i="5"/>
  <c r="H583" i="5"/>
  <c r="H587" i="5"/>
  <c r="H591" i="5"/>
  <c r="H595" i="5"/>
  <c r="H599" i="5"/>
  <c r="H603" i="5"/>
  <c r="H607" i="5"/>
  <c r="H611" i="5"/>
  <c r="H635" i="5"/>
  <c r="H631" i="5"/>
  <c r="H627" i="5"/>
  <c r="H623" i="5"/>
  <c r="H619" i="5"/>
  <c r="H615" i="5"/>
  <c r="H543" i="5"/>
  <c r="H549" i="5"/>
  <c r="H553" i="5"/>
  <c r="H557" i="5"/>
  <c r="H561" i="5"/>
  <c r="H565" i="5"/>
  <c r="H569" i="5"/>
  <c r="H573" i="5"/>
  <c r="H577" i="5"/>
  <c r="H581" i="5"/>
  <c r="H585" i="5"/>
  <c r="H589" i="5"/>
  <c r="H593" i="5"/>
  <c r="H597" i="5"/>
  <c r="H601" i="5"/>
  <c r="H605" i="5"/>
  <c r="H609" i="5"/>
  <c r="AP2" i="6" a="1"/>
  <c r="AP2" i="6" s="1"/>
  <c r="AP6" i="6" a="1"/>
  <c r="AP6" i="6" s="1"/>
  <c r="AP10" i="6" a="1"/>
  <c r="AP10" i="6" s="1"/>
  <c r="AP14" i="6" a="1"/>
  <c r="AP14" i="6" s="1"/>
  <c r="AP18" i="6" a="1"/>
  <c r="AP18" i="6" s="1"/>
  <c r="AP20" i="6" a="1"/>
  <c r="AP20" i="6" s="1"/>
  <c r="AP22" i="6" a="1"/>
  <c r="AP22" i="6" s="1"/>
  <c r="AP24" i="6" a="1"/>
  <c r="AP24" i="6" s="1"/>
  <c r="AP26" i="6" a="1"/>
  <c r="AP26" i="6" s="1"/>
  <c r="AP28" i="6" a="1"/>
  <c r="AP28" i="6" s="1"/>
  <c r="AP30" i="6" a="1"/>
  <c r="AP30" i="6" s="1"/>
  <c r="AP32" i="6" a="1"/>
  <c r="AP32" i="6" s="1"/>
  <c r="AP34" i="6" a="1"/>
  <c r="AP34" i="6" s="1"/>
  <c r="AP36" i="6" a="1"/>
  <c r="AP36" i="6" s="1"/>
  <c r="AP38" i="6" a="1"/>
  <c r="AP38" i="6" s="1"/>
  <c r="AP40" i="6" a="1"/>
  <c r="AP40" i="6" s="1"/>
  <c r="AP42" i="6" a="1"/>
  <c r="AP42" i="6" s="1"/>
  <c r="AP44" i="6" a="1"/>
  <c r="AP44" i="6" s="1"/>
  <c r="AP46" i="6" a="1"/>
  <c r="AP46" i="6" s="1"/>
  <c r="AP47" i="6" a="1"/>
  <c r="AP47" i="6" s="1"/>
  <c r="AP48" i="6" a="1"/>
  <c r="AP48" i="6" s="1"/>
  <c r="AP49" i="6" a="1"/>
  <c r="AP49" i="6" s="1"/>
  <c r="AP50" i="6" a="1"/>
  <c r="AP50" i="6" s="1"/>
  <c r="AP51" i="6" a="1"/>
  <c r="AP51" i="6" s="1"/>
  <c r="AP52" i="6" a="1"/>
  <c r="AP52" i="6" s="1"/>
  <c r="AP53" i="6" a="1"/>
  <c r="AP53" i="6" s="1"/>
  <c r="AP54" i="6" a="1"/>
  <c r="AP54" i="6" s="1"/>
  <c r="AP55" i="6" a="1"/>
  <c r="AP55" i="6" s="1"/>
  <c r="AP56" i="6" a="1"/>
  <c r="AP56" i="6" s="1"/>
  <c r="AP57" i="6" a="1"/>
  <c r="AP57" i="6" s="1"/>
  <c r="AP58" i="6" a="1"/>
  <c r="AP58" i="6" s="1"/>
  <c r="AP59" i="6" a="1"/>
  <c r="AP59" i="6" s="1"/>
  <c r="AP60" i="6" a="1"/>
  <c r="AP60" i="6" s="1"/>
  <c r="AP61" i="6" a="1"/>
  <c r="AP61" i="6" s="1"/>
  <c r="AP62" i="6" a="1"/>
  <c r="AP62" i="6" s="1"/>
  <c r="AP63" i="6" a="1"/>
  <c r="AP63" i="6" s="1"/>
  <c r="AP64" i="6" a="1"/>
  <c r="AP64" i="6" s="1"/>
  <c r="AP65" i="6" a="1"/>
  <c r="AP65" i="6" s="1"/>
  <c r="AP66" i="6" a="1"/>
  <c r="AP66" i="6" s="1"/>
  <c r="AP67" i="6" a="1"/>
  <c r="AP67" i="6" s="1"/>
  <c r="AP68" i="6" a="1"/>
  <c r="AP68" i="6" s="1"/>
  <c r="AP69" i="6" a="1"/>
  <c r="AP69" i="6" s="1"/>
  <c r="AP70" i="6" a="1"/>
  <c r="AP70" i="6" s="1"/>
  <c r="AP71" i="6" a="1"/>
  <c r="AP71" i="6" s="1"/>
  <c r="AP72" i="6" a="1"/>
  <c r="AP72" i="6" s="1"/>
  <c r="AP73" i="6" a="1"/>
  <c r="AP73" i="6" s="1"/>
  <c r="AP74" i="6" a="1"/>
  <c r="AP74" i="6" s="1"/>
  <c r="AP75" i="6" a="1"/>
  <c r="AP75" i="6" s="1"/>
  <c r="AP76" i="6" a="1"/>
  <c r="AP76" i="6" s="1"/>
  <c r="AP77" i="6" a="1"/>
  <c r="AP77" i="6" s="1"/>
  <c r="AP78" i="6" a="1"/>
  <c r="AP78" i="6" s="1"/>
  <c r="AP79" i="6" a="1"/>
  <c r="AP79" i="6" s="1"/>
  <c r="AP80" i="6" a="1"/>
  <c r="AP80" i="6" s="1"/>
  <c r="AP81" i="6" a="1"/>
  <c r="AP81" i="6" s="1"/>
  <c r="AP82" i="6" a="1"/>
  <c r="AP82" i="6" s="1"/>
  <c r="AP83" i="6" a="1"/>
  <c r="AP83" i="6" s="1"/>
  <c r="AP84" i="6" a="1"/>
  <c r="AP84" i="6" s="1"/>
  <c r="AP85" i="6" a="1"/>
  <c r="AP85" i="6" s="1"/>
  <c r="AP86" i="6" a="1"/>
  <c r="AP86" i="6" s="1"/>
  <c r="AP87" i="6" a="1"/>
  <c r="AP87" i="6" s="1"/>
  <c r="AP88" i="6" a="1"/>
  <c r="AP88" i="6" s="1"/>
  <c r="AP89" i="6" a="1"/>
  <c r="AP89" i="6" s="1"/>
  <c r="AP90" i="6" a="1"/>
  <c r="AP90" i="6" s="1"/>
  <c r="AP91" i="6" a="1"/>
  <c r="AP91" i="6" s="1"/>
  <c r="AP92" i="6" a="1"/>
  <c r="AP92" i="6" s="1"/>
  <c r="AP93" i="6" a="1"/>
  <c r="AP93" i="6" s="1"/>
  <c r="AP94" i="6" a="1"/>
  <c r="AP94" i="6" s="1"/>
  <c r="AP95" i="6" a="1"/>
  <c r="AP95" i="6" s="1"/>
  <c r="AP96" i="6" a="1"/>
  <c r="AP96" i="6" s="1"/>
  <c r="AP97" i="6" a="1"/>
  <c r="AP97" i="6" s="1"/>
  <c r="AP98" i="6" a="1"/>
  <c r="AP98" i="6" s="1"/>
  <c r="AP99" i="6" a="1"/>
  <c r="AP99" i="6" s="1"/>
  <c r="AP100" i="6" a="1"/>
  <c r="AP100" i="6" s="1"/>
  <c r="AP101" i="6" a="1"/>
  <c r="AP101" i="6" s="1"/>
  <c r="AP102" i="6" a="1"/>
  <c r="AP102" i="6" s="1"/>
  <c r="AP103" i="6" a="1"/>
  <c r="AP103" i="6" s="1"/>
  <c r="AP104" i="6" a="1"/>
  <c r="AP104" i="6" s="1"/>
  <c r="AP105" i="6" a="1"/>
  <c r="AP105" i="6" s="1"/>
  <c r="AP106" i="6" a="1"/>
  <c r="AP106" i="6" s="1"/>
  <c r="AP107" i="6" a="1"/>
  <c r="AP107" i="6" s="1"/>
  <c r="AP108" i="6" a="1"/>
  <c r="AP108" i="6" s="1"/>
  <c r="AP109" i="6" a="1"/>
  <c r="AP109" i="6" s="1"/>
  <c r="AP110" i="6" a="1"/>
  <c r="AP110" i="6" s="1"/>
  <c r="AP111" i="6" a="1"/>
  <c r="AP111" i="6" s="1"/>
  <c r="AP112" i="6" a="1"/>
  <c r="AP112" i="6" s="1"/>
  <c r="AP113" i="6" a="1"/>
  <c r="AP113" i="6" s="1"/>
  <c r="AP1" i="6" a="1"/>
  <c r="AP1" i="6" s="1"/>
  <c r="AW2" i="6" a="1"/>
  <c r="AW2" i="6" s="1"/>
  <c r="AW3" i="6" a="1"/>
  <c r="AW3" i="6" s="1"/>
  <c r="AW4" i="6" a="1"/>
  <c r="AW4" i="6" s="1"/>
  <c r="AW5" i="6" a="1"/>
  <c r="AW5" i="6" s="1"/>
  <c r="AW6" i="6" a="1"/>
  <c r="AW6" i="6" s="1"/>
  <c r="AW7" i="6" a="1"/>
  <c r="AW7" i="6" s="1"/>
  <c r="AW8" i="6" a="1"/>
  <c r="AW8" i="6" s="1"/>
  <c r="AW9" i="6" a="1"/>
  <c r="AW9" i="6" s="1"/>
  <c r="AW10" i="6" a="1"/>
  <c r="AW10" i="6" s="1"/>
  <c r="AW11" i="6" a="1"/>
  <c r="AW11" i="6" s="1"/>
  <c r="AW12" i="6" a="1"/>
  <c r="AW12" i="6" s="1"/>
  <c r="AW13" i="6" a="1"/>
  <c r="AW13" i="6" s="1"/>
  <c r="AW14" i="6" a="1"/>
  <c r="AW14" i="6" s="1"/>
  <c r="AW15" i="6" a="1"/>
  <c r="AW15" i="6" s="1"/>
  <c r="AW16" i="6" a="1"/>
  <c r="AW16" i="6" s="1"/>
  <c r="AW17" i="6" a="1"/>
  <c r="AW17" i="6" s="1"/>
  <c r="AW18" i="6" a="1"/>
  <c r="AW18" i="6" s="1"/>
  <c r="AW19" i="6" a="1"/>
  <c r="AW19" i="6" s="1"/>
  <c r="AW20" i="6" a="1"/>
  <c r="AW20" i="6" s="1"/>
  <c r="AW21" i="6" a="1"/>
  <c r="AW21" i="6" s="1"/>
  <c r="AW22" i="6" a="1"/>
  <c r="AW22" i="6" s="1"/>
  <c r="AW23" i="6" a="1"/>
  <c r="AW23" i="6" s="1"/>
  <c r="AW24" i="6" a="1"/>
  <c r="AW24" i="6" s="1"/>
  <c r="AW25" i="6" a="1"/>
  <c r="AW25" i="6" s="1"/>
  <c r="AW26" i="6" a="1"/>
  <c r="AW26" i="6" s="1"/>
  <c r="AW27" i="6" a="1"/>
  <c r="AW27" i="6" s="1"/>
  <c r="AW28" i="6" a="1"/>
  <c r="AW28" i="6" s="1"/>
  <c r="AW29" i="6" a="1"/>
  <c r="AW29" i="6" s="1"/>
  <c r="AW30" i="6" a="1"/>
  <c r="AW30" i="6" s="1"/>
  <c r="AW31" i="6" a="1"/>
  <c r="AW31" i="6" s="1"/>
  <c r="AW32" i="6" a="1"/>
  <c r="AW32" i="6" s="1"/>
  <c r="AW33" i="6" a="1"/>
  <c r="AW33" i="6" s="1"/>
  <c r="AW34" i="6" a="1"/>
  <c r="AW34" i="6" s="1"/>
  <c r="AW35" i="6" a="1"/>
  <c r="AW35" i="6" s="1"/>
  <c r="AW36" i="6" a="1"/>
  <c r="AW36" i="6" s="1"/>
  <c r="AW37" i="6" a="1"/>
  <c r="AW37" i="6" s="1"/>
  <c r="AW38" i="6" a="1"/>
  <c r="AW38" i="6" s="1"/>
  <c r="AW39" i="6" a="1"/>
  <c r="AW39" i="6" s="1"/>
  <c r="AW40" i="6" a="1"/>
  <c r="AW40" i="6" s="1"/>
  <c r="AW41" i="6" a="1"/>
  <c r="AW41" i="6" s="1"/>
  <c r="AW42" i="6" a="1"/>
  <c r="AW42" i="6" s="1"/>
  <c r="AW43" i="6" a="1"/>
  <c r="AW43" i="6" s="1"/>
  <c r="AW44" i="6" a="1"/>
  <c r="AW44" i="6" s="1"/>
  <c r="AW45" i="6" a="1"/>
  <c r="AW45" i="6" s="1"/>
  <c r="AW46" i="6" a="1"/>
  <c r="AW46" i="6" s="1"/>
  <c r="AW47" i="6" a="1"/>
  <c r="AW47" i="6" s="1"/>
  <c r="AW48" i="6" a="1"/>
  <c r="AW48" i="6" s="1"/>
  <c r="AW49" i="6" a="1"/>
  <c r="AW49" i="6" s="1"/>
  <c r="AW50" i="6" a="1"/>
  <c r="AW50" i="6" s="1"/>
  <c r="AW51" i="6" a="1"/>
  <c r="AW51" i="6" s="1"/>
  <c r="AW52" i="6" a="1"/>
  <c r="AW52" i="6" s="1"/>
  <c r="AW53" i="6" a="1"/>
  <c r="AW53" i="6" s="1"/>
  <c r="AW54" i="6" a="1"/>
  <c r="AW54" i="6" s="1"/>
  <c r="AW55" i="6" a="1"/>
  <c r="AW55" i="6" s="1"/>
  <c r="AW56" i="6" a="1"/>
  <c r="AW56" i="6" s="1"/>
  <c r="AW57" i="6" a="1"/>
  <c r="AW57" i="6" s="1"/>
  <c r="AW58" i="6" a="1"/>
  <c r="AW58" i="6" s="1"/>
  <c r="AW59" i="6" a="1"/>
  <c r="AW59" i="6" s="1"/>
  <c r="AW60" i="6" a="1"/>
  <c r="AW60" i="6" s="1"/>
  <c r="AW61" i="6" a="1"/>
  <c r="AW61" i="6" s="1"/>
  <c r="AW62" i="6" a="1"/>
  <c r="AW62" i="6" s="1"/>
  <c r="AW63" i="6" a="1"/>
  <c r="AW63" i="6" s="1"/>
  <c r="AW64" i="6" a="1"/>
  <c r="AW64" i="6" s="1"/>
  <c r="AW65" i="6" a="1"/>
  <c r="AW65" i="6" s="1"/>
  <c r="AW66" i="6" a="1"/>
  <c r="AW66" i="6" s="1"/>
  <c r="AW67" i="6" a="1"/>
  <c r="AW67" i="6" s="1"/>
  <c r="AW68" i="6" a="1"/>
  <c r="AW68" i="6" s="1"/>
  <c r="AW69" i="6" a="1"/>
  <c r="AW69" i="6" s="1"/>
  <c r="AW70" i="6" a="1"/>
  <c r="AW70" i="6" s="1"/>
  <c r="AW1" i="6" a="1"/>
  <c r="AW1" i="6" s="1"/>
  <c r="AX2" i="6" s="1" a="1"/>
  <c r="AX2" i="6" s="1"/>
  <c r="BD2" i="6" a="1"/>
  <c r="BD2" i="6" s="1"/>
  <c r="BD1" i="6" a="1"/>
  <c r="BD1" i="6" s="1"/>
  <c r="BD170" i="6" a="1"/>
  <c r="BD170" i="6" s="1"/>
  <c r="BD169" i="6" a="1"/>
  <c r="BD169" i="6" s="1"/>
  <c r="BD168" i="6" a="1"/>
  <c r="BD168" i="6" s="1"/>
  <c r="BD167" i="6" a="1"/>
  <c r="BD167" i="6" s="1"/>
  <c r="BF167" i="6" s="1"/>
  <c r="BD166" i="6" a="1"/>
  <c r="BD166" i="6" s="1"/>
  <c r="BD165" i="6" a="1"/>
  <c r="BD165" i="6" s="1"/>
  <c r="BD164" i="6" a="1"/>
  <c r="BD164" i="6" s="1"/>
  <c r="BD163" i="6" a="1"/>
  <c r="BD163" i="6" s="1"/>
  <c r="BF163" i="6" s="1"/>
  <c r="BD162" i="6" a="1"/>
  <c r="BD162" i="6" s="1"/>
  <c r="BD161" i="6" a="1"/>
  <c r="BD161" i="6" s="1"/>
  <c r="BD160" i="6" a="1"/>
  <c r="BD160" i="6" s="1"/>
  <c r="BF160" i="6" s="1"/>
  <c r="BD159" i="6" a="1"/>
  <c r="BD159" i="6" s="1"/>
  <c r="BF159" i="6" s="1"/>
  <c r="BD158" i="6" a="1"/>
  <c r="BD158" i="6" s="1"/>
  <c r="BD157" i="6" a="1"/>
  <c r="BD157" i="6" s="1"/>
  <c r="BD156" i="6" a="1"/>
  <c r="BD156" i="6" s="1"/>
  <c r="BF156" i="6" s="1"/>
  <c r="BD155" i="6" a="1"/>
  <c r="BD155" i="6" s="1"/>
  <c r="BF155" i="6" s="1"/>
  <c r="BD154" i="6" a="1"/>
  <c r="BD154" i="6" s="1"/>
  <c r="BF154" i="6" s="1"/>
  <c r="BD153" i="6" a="1"/>
  <c r="BD153" i="6" s="1"/>
  <c r="BD152" i="6" a="1"/>
  <c r="BD152" i="6" s="1"/>
  <c r="BF152" i="6" s="1"/>
  <c r="BD151" i="6" a="1"/>
  <c r="BD151" i="6" s="1"/>
  <c r="BF151" i="6" s="1"/>
  <c r="BD150" i="6" a="1"/>
  <c r="BD150" i="6" s="1"/>
  <c r="BF150" i="6" s="1"/>
  <c r="BD149" i="6" a="1"/>
  <c r="BD149" i="6" s="1"/>
  <c r="BF149" i="6" s="1"/>
  <c r="BD148" i="6" a="1"/>
  <c r="BD148" i="6" s="1"/>
  <c r="BF148" i="6" s="1"/>
  <c r="BD147" i="6" a="1"/>
  <c r="BD147" i="6" s="1"/>
  <c r="BF147" i="6" s="1"/>
  <c r="BD146" i="6" a="1"/>
  <c r="BD146" i="6" s="1"/>
  <c r="BF146" i="6" s="1"/>
  <c r="BD145" i="6" a="1"/>
  <c r="BD145" i="6" s="1"/>
  <c r="BF145" i="6" s="1"/>
  <c r="BD144" i="6" a="1"/>
  <c r="BD144" i="6" s="1"/>
  <c r="BF144" i="6" s="1"/>
  <c r="BD143" i="6" a="1"/>
  <c r="BD143" i="6" s="1"/>
  <c r="BF143" i="6" s="1"/>
  <c r="BD142" i="6" a="1"/>
  <c r="BD142" i="6" s="1"/>
  <c r="BF142" i="6" s="1"/>
  <c r="BD141" i="6" a="1"/>
  <c r="BD141" i="6" s="1"/>
  <c r="BF141" i="6" s="1"/>
  <c r="BD140" i="6" a="1"/>
  <c r="BD140" i="6" s="1"/>
  <c r="BF140" i="6" s="1"/>
  <c r="BD139" i="6" a="1"/>
  <c r="BD139" i="6" s="1"/>
  <c r="BF139" i="6" s="1"/>
  <c r="BD138" i="6" a="1"/>
  <c r="BD138" i="6" s="1"/>
  <c r="BF138" i="6" s="1"/>
  <c r="BD137" i="6" a="1"/>
  <c r="BD137" i="6" s="1"/>
  <c r="BF137" i="6" s="1"/>
  <c r="BD136" i="6" a="1"/>
  <c r="BD136" i="6" s="1"/>
  <c r="BF136" i="6" s="1"/>
  <c r="BD135" i="6" a="1"/>
  <c r="BD135" i="6" s="1"/>
  <c r="BF135" i="6" s="1"/>
  <c r="BD134" i="6" a="1"/>
  <c r="BD134" i="6" s="1"/>
  <c r="BF134" i="6" s="1"/>
  <c r="BD133" i="6" a="1"/>
  <c r="BD133" i="6" s="1"/>
  <c r="BF133" i="6" s="1"/>
  <c r="BD132" i="6" a="1"/>
  <c r="BD132" i="6" s="1"/>
  <c r="BF132" i="6" s="1"/>
  <c r="BD131" i="6" a="1"/>
  <c r="BD131" i="6" s="1"/>
  <c r="BF131" i="6" s="1"/>
  <c r="BD130" i="6" a="1"/>
  <c r="BD130" i="6" s="1"/>
  <c r="BF130" i="6" s="1"/>
  <c r="BD129" i="6" a="1"/>
  <c r="BD129" i="6" s="1"/>
  <c r="BF129" i="6" s="1"/>
  <c r="BD128" i="6" a="1"/>
  <c r="BD128" i="6" s="1"/>
  <c r="BF128" i="6" s="1"/>
  <c r="BD127" i="6" a="1"/>
  <c r="BD127" i="6" s="1"/>
  <c r="BF127" i="6" s="1"/>
  <c r="BD126" i="6" a="1"/>
  <c r="BD126" i="6" s="1"/>
  <c r="BF126" i="6" s="1"/>
  <c r="BD125" i="6" a="1"/>
  <c r="BD125" i="6" s="1"/>
  <c r="BF125" i="6" s="1"/>
  <c r="BD124" i="6" a="1"/>
  <c r="BD124" i="6" s="1"/>
  <c r="BF124" i="6" s="1"/>
  <c r="BD123" i="6" a="1"/>
  <c r="BD123" i="6" s="1"/>
  <c r="BF123" i="6" s="1"/>
  <c r="BD122" i="6" a="1"/>
  <c r="BD122" i="6" s="1"/>
  <c r="BF122" i="6" s="1"/>
  <c r="BD121" i="6" a="1"/>
  <c r="BD121" i="6" s="1"/>
  <c r="BF121" i="6" s="1"/>
  <c r="BD120" i="6" a="1"/>
  <c r="BD120" i="6" s="1"/>
  <c r="BF120" i="6" s="1"/>
  <c r="BD119" i="6" a="1"/>
  <c r="BD119" i="6" s="1"/>
  <c r="BF119" i="6" s="1"/>
  <c r="BD118" i="6" a="1"/>
  <c r="BD118" i="6" s="1"/>
  <c r="BF118" i="6" s="1"/>
  <c r="BD117" i="6" a="1"/>
  <c r="BD117" i="6" s="1"/>
  <c r="BF117" i="6" s="1"/>
  <c r="BD116" i="6" a="1"/>
  <c r="BD116" i="6" s="1"/>
  <c r="BF116" i="6" s="1"/>
  <c r="BD115" i="6" a="1"/>
  <c r="BD115" i="6" s="1"/>
  <c r="BF115" i="6" s="1"/>
  <c r="BD114" i="6" a="1"/>
  <c r="BD114" i="6" s="1"/>
  <c r="BF114" i="6" s="1"/>
  <c r="BD113" i="6" a="1"/>
  <c r="BD113" i="6" s="1"/>
  <c r="BF113" i="6" s="1"/>
  <c r="BD112" i="6" a="1"/>
  <c r="BD112" i="6" s="1"/>
  <c r="BF112" i="6" s="1"/>
  <c r="BD111" i="6" a="1"/>
  <c r="BD111" i="6" s="1"/>
  <c r="BF111" i="6" s="1"/>
  <c r="BD110" i="6" a="1"/>
  <c r="BD110" i="6" s="1"/>
  <c r="BF110" i="6" s="1"/>
  <c r="BD109" i="6" a="1"/>
  <c r="BD109" i="6" s="1"/>
  <c r="BF109" i="6" s="1"/>
  <c r="BD108" i="6" a="1"/>
  <c r="BD108" i="6" s="1"/>
  <c r="BF108" i="6" s="1"/>
  <c r="BD107" i="6" a="1"/>
  <c r="BD107" i="6" s="1"/>
  <c r="BF107" i="6" s="1"/>
  <c r="BD106" i="6" a="1"/>
  <c r="BD106" i="6" s="1"/>
  <c r="BF106" i="6" s="1"/>
  <c r="BD105" i="6" a="1"/>
  <c r="BD105" i="6" s="1"/>
  <c r="BF105" i="6" s="1"/>
  <c r="BD104" i="6" a="1"/>
  <c r="BD104" i="6" s="1"/>
  <c r="BF104" i="6" s="1"/>
  <c r="BD103" i="6" a="1"/>
  <c r="BD103" i="6" s="1"/>
  <c r="BF103" i="6" s="1"/>
  <c r="BD102" i="6" a="1"/>
  <c r="BD102" i="6" s="1"/>
  <c r="BF102" i="6" s="1"/>
  <c r="BD101" i="6" a="1"/>
  <c r="BD101" i="6" s="1"/>
  <c r="BF101" i="6" s="1"/>
  <c r="BD100" i="6" a="1"/>
  <c r="BD100" i="6" s="1"/>
  <c r="BF100" i="6" s="1"/>
  <c r="BD99" i="6" a="1"/>
  <c r="BD99" i="6" s="1"/>
  <c r="BF99" i="6" s="1"/>
  <c r="BD98" i="6" a="1"/>
  <c r="BD98" i="6" s="1"/>
  <c r="BF98" i="6" s="1"/>
  <c r="BD97" i="6" a="1"/>
  <c r="BD97" i="6" s="1"/>
  <c r="BF97" i="6" s="1"/>
  <c r="BD96" i="6" a="1"/>
  <c r="BD96" i="6" s="1"/>
  <c r="BF96" i="6" s="1"/>
  <c r="BD95" i="6" a="1"/>
  <c r="BD95" i="6" s="1"/>
  <c r="BF95" i="6" s="1"/>
  <c r="BD94" i="6" a="1"/>
  <c r="BD94" i="6" s="1"/>
  <c r="BF94" i="6" s="1"/>
  <c r="BD93" i="6" a="1"/>
  <c r="BD93" i="6" s="1"/>
  <c r="BF93" i="6" s="1"/>
  <c r="BD92" i="6" a="1"/>
  <c r="BD92" i="6" s="1"/>
  <c r="BF92" i="6" s="1"/>
  <c r="BD91" i="6" a="1"/>
  <c r="BD91" i="6" s="1"/>
  <c r="BF91" i="6" s="1"/>
  <c r="BD90" i="6" a="1"/>
  <c r="BD90" i="6" s="1"/>
  <c r="BF90" i="6" s="1"/>
  <c r="BD89" i="6" a="1"/>
  <c r="BD89" i="6" s="1"/>
  <c r="BF89" i="6" s="1"/>
  <c r="BD88" i="6" a="1"/>
  <c r="BD88" i="6" s="1"/>
  <c r="BF88" i="6" s="1"/>
  <c r="BD87" i="6" a="1"/>
  <c r="BD87" i="6" s="1"/>
  <c r="BF87" i="6" s="1"/>
  <c r="BD86" i="6" a="1"/>
  <c r="BD86" i="6" s="1"/>
  <c r="BF86" i="6" s="1"/>
  <c r="BD85" i="6" a="1"/>
  <c r="BD85" i="6" s="1"/>
  <c r="BF85" i="6" s="1"/>
  <c r="BD84" i="6" a="1"/>
  <c r="BD84" i="6" s="1"/>
  <c r="BF84" i="6" s="1"/>
  <c r="BD83" i="6" a="1"/>
  <c r="BD83" i="6" s="1"/>
  <c r="BF83" i="6" s="1"/>
  <c r="BD82" i="6" a="1"/>
  <c r="BD82" i="6" s="1"/>
  <c r="BF82" i="6" s="1"/>
  <c r="BD81" i="6" a="1"/>
  <c r="BD81" i="6" s="1"/>
  <c r="BF81" i="6" s="1"/>
  <c r="BD80" i="6" a="1"/>
  <c r="BD80" i="6" s="1"/>
  <c r="BF80" i="6" s="1"/>
  <c r="BD79" i="6" a="1"/>
  <c r="BD79" i="6" s="1"/>
  <c r="BF79" i="6" s="1"/>
  <c r="BD78" i="6" a="1"/>
  <c r="BD78" i="6" s="1"/>
  <c r="BF78" i="6" s="1"/>
  <c r="BD77" i="6" a="1"/>
  <c r="BD77" i="6" s="1"/>
  <c r="BF77" i="6" s="1"/>
  <c r="BD76" i="6" a="1"/>
  <c r="BD76" i="6" s="1"/>
  <c r="BF76" i="6" s="1"/>
  <c r="BD75" i="6" a="1"/>
  <c r="BD75" i="6" s="1"/>
  <c r="BF75" i="6" s="1"/>
  <c r="BD74" i="6" a="1"/>
  <c r="BD74" i="6" s="1"/>
  <c r="BF74" i="6" s="1"/>
  <c r="BD73" i="6" a="1"/>
  <c r="BD73" i="6" s="1"/>
  <c r="BF73" i="6" s="1"/>
  <c r="BD72" i="6" a="1"/>
  <c r="BD72" i="6" s="1"/>
  <c r="BF72" i="6" s="1"/>
  <c r="BD71" i="6" a="1"/>
  <c r="BD71" i="6" s="1"/>
  <c r="BF71" i="6" s="1"/>
  <c r="BD70" i="6" a="1"/>
  <c r="BD70" i="6" s="1"/>
  <c r="BF70" i="6" s="1"/>
  <c r="BD69" i="6" a="1"/>
  <c r="BD69" i="6" s="1"/>
  <c r="BF69" i="6" s="1"/>
  <c r="BD68" i="6" a="1"/>
  <c r="BD68" i="6" s="1"/>
  <c r="BF68" i="6" s="1"/>
  <c r="BD67" i="6" a="1"/>
  <c r="BD67" i="6" s="1"/>
  <c r="BF67" i="6" s="1"/>
  <c r="BD66" i="6" a="1"/>
  <c r="BD66" i="6" s="1"/>
  <c r="BF66" i="6" s="1"/>
  <c r="BD65" i="6" a="1"/>
  <c r="BD65" i="6" s="1"/>
  <c r="BF65" i="6" s="1"/>
  <c r="BD64" i="6" a="1"/>
  <c r="BD64" i="6" s="1"/>
  <c r="BF64" i="6" s="1"/>
  <c r="BD63" i="6" a="1"/>
  <c r="BD63" i="6" s="1"/>
  <c r="BF63" i="6" s="1"/>
  <c r="BD62" i="6" a="1"/>
  <c r="BD62" i="6" s="1"/>
  <c r="BF62" i="6" s="1"/>
  <c r="BD61" i="6" a="1"/>
  <c r="BD61" i="6" s="1"/>
  <c r="BF61" i="6" s="1"/>
  <c r="BD60" i="6" a="1"/>
  <c r="BD60" i="6" s="1"/>
  <c r="BF60" i="6" s="1"/>
  <c r="BD59" i="6" a="1"/>
  <c r="BD59" i="6" s="1"/>
  <c r="BF59" i="6" s="1"/>
  <c r="BD58" i="6" a="1"/>
  <c r="BD58" i="6" s="1"/>
  <c r="BF58" i="6" s="1"/>
  <c r="BD57" i="6" a="1"/>
  <c r="BD57" i="6" s="1"/>
  <c r="BF57" i="6" s="1"/>
  <c r="BD56" i="6" a="1"/>
  <c r="BD56" i="6" s="1"/>
  <c r="BF56" i="6" s="1"/>
  <c r="BD55" i="6" a="1"/>
  <c r="BD55" i="6" s="1"/>
  <c r="BF55" i="6" s="1"/>
  <c r="BD54" i="6" a="1"/>
  <c r="BD54" i="6" s="1"/>
  <c r="BF54" i="6" s="1"/>
  <c r="BD53" i="6" a="1"/>
  <c r="BD53" i="6" s="1"/>
  <c r="BF53" i="6" s="1"/>
  <c r="BD52" i="6" a="1"/>
  <c r="BD52" i="6" s="1"/>
  <c r="BF52" i="6" s="1"/>
  <c r="BD51" i="6" a="1"/>
  <c r="BD51" i="6" s="1"/>
  <c r="BF51" i="6" s="1"/>
  <c r="BD50" i="6" a="1"/>
  <c r="BD50" i="6" s="1"/>
  <c r="BF50" i="6" s="1"/>
  <c r="BD49" i="6" a="1"/>
  <c r="BD49" i="6" s="1"/>
  <c r="BF49" i="6" s="1"/>
  <c r="BD48" i="6" a="1"/>
  <c r="BD48" i="6" s="1"/>
  <c r="BF48" i="6" s="1"/>
  <c r="BD47" i="6" a="1"/>
  <c r="BD47" i="6" s="1"/>
  <c r="BF47" i="6" s="1"/>
  <c r="BD46" i="6" a="1"/>
  <c r="BD46" i="6" s="1"/>
  <c r="BF46" i="6" s="1"/>
  <c r="BD45" i="6" a="1"/>
  <c r="BD45" i="6" s="1"/>
  <c r="BF45" i="6" s="1"/>
  <c r="BD44" i="6" a="1"/>
  <c r="BD44" i="6" s="1"/>
  <c r="BF44" i="6" s="1"/>
  <c r="BD43" i="6" a="1"/>
  <c r="BD43" i="6" s="1"/>
  <c r="BF43" i="6" s="1"/>
  <c r="BD42" i="6" a="1"/>
  <c r="BD42" i="6" s="1"/>
  <c r="BF42" i="6" s="1"/>
  <c r="BD41" i="6" a="1"/>
  <c r="BD41" i="6" s="1"/>
  <c r="BF41" i="6" s="1"/>
  <c r="BD40" i="6" a="1"/>
  <c r="BD40" i="6" s="1"/>
  <c r="BF40" i="6" s="1"/>
  <c r="BD39" i="6" a="1"/>
  <c r="BD39" i="6" s="1"/>
  <c r="BF39" i="6" s="1"/>
  <c r="BD38" i="6" a="1"/>
  <c r="BD38" i="6" s="1"/>
  <c r="BF38" i="6" s="1"/>
  <c r="BD37" i="6" a="1"/>
  <c r="BD37" i="6" s="1"/>
  <c r="BF37" i="6" s="1"/>
  <c r="BD36" i="6" a="1"/>
  <c r="BD36" i="6" s="1"/>
  <c r="BF36" i="6" s="1"/>
  <c r="BD35" i="6" a="1"/>
  <c r="BD35" i="6" s="1"/>
  <c r="BF35" i="6" s="1"/>
  <c r="BD34" i="6" a="1"/>
  <c r="BD34" i="6" s="1"/>
  <c r="BF34" i="6" s="1"/>
  <c r="BD33" i="6" a="1"/>
  <c r="BD33" i="6" s="1"/>
  <c r="BF33" i="6" s="1"/>
  <c r="BD32" i="6" a="1"/>
  <c r="BD32" i="6" s="1"/>
  <c r="BF32" i="6" s="1"/>
  <c r="BD31" i="6" a="1"/>
  <c r="BD31" i="6" s="1"/>
  <c r="BF31" i="6" s="1"/>
  <c r="BD30" i="6" a="1"/>
  <c r="BD30" i="6" s="1"/>
  <c r="BF30" i="6" s="1"/>
  <c r="BD29" i="6" a="1"/>
  <c r="BD29" i="6" s="1"/>
  <c r="BF29" i="6" s="1"/>
  <c r="BD28" i="6" a="1"/>
  <c r="BD28" i="6" s="1"/>
  <c r="BF28" i="6" s="1"/>
  <c r="BD27" i="6" a="1"/>
  <c r="BD27" i="6" s="1"/>
  <c r="BF27" i="6" s="1"/>
  <c r="BD26" i="6" a="1"/>
  <c r="BD26" i="6" s="1"/>
  <c r="BF26" i="6" s="1"/>
  <c r="BD25" i="6" a="1"/>
  <c r="BD25" i="6" s="1"/>
  <c r="BF25" i="6" s="1"/>
  <c r="BD24" i="6" a="1"/>
  <c r="BD24" i="6" s="1"/>
  <c r="BF24" i="6" s="1"/>
  <c r="BD23" i="6" a="1"/>
  <c r="BD23" i="6" s="1"/>
  <c r="BF23" i="6" s="1"/>
  <c r="BD22" i="6" a="1"/>
  <c r="BD22" i="6" s="1"/>
  <c r="BF22" i="6" s="1"/>
  <c r="BD21" i="6" a="1"/>
  <c r="BD21" i="6" s="1"/>
  <c r="BF21" i="6" s="1"/>
  <c r="BD20" i="6" a="1"/>
  <c r="BD20" i="6" s="1"/>
  <c r="BF20" i="6" s="1"/>
  <c r="BD19" i="6" a="1"/>
  <c r="BD19" i="6" s="1"/>
  <c r="BF19" i="6" s="1"/>
  <c r="BD18" i="6" a="1"/>
  <c r="BD18" i="6" s="1"/>
  <c r="BF18" i="6" s="1"/>
  <c r="BD17" i="6" a="1"/>
  <c r="BD17" i="6" s="1"/>
  <c r="BF17" i="6" s="1"/>
  <c r="BD16" i="6" a="1"/>
  <c r="BD16" i="6" s="1"/>
  <c r="BF16" i="6" s="1"/>
  <c r="BD15" i="6" a="1"/>
  <c r="BD15" i="6" s="1"/>
  <c r="BF15" i="6" s="1"/>
  <c r="BD14" i="6" a="1"/>
  <c r="BD14" i="6" s="1"/>
  <c r="BF14" i="6" s="1"/>
  <c r="BD13" i="6" a="1"/>
  <c r="BD13" i="6" s="1"/>
  <c r="BF13" i="6" s="1"/>
  <c r="BD12" i="6" a="1"/>
  <c r="BD12" i="6" s="1"/>
  <c r="BF12" i="6" s="1"/>
  <c r="BD11" i="6" a="1"/>
  <c r="BD11" i="6" s="1"/>
  <c r="BF11" i="6" s="1"/>
  <c r="BD10" i="6" a="1"/>
  <c r="BD10" i="6" s="1"/>
  <c r="BF10" i="6" s="1"/>
  <c r="BD9" i="6" a="1"/>
  <c r="BD9" i="6" s="1"/>
  <c r="BF9" i="6" s="1"/>
  <c r="BD8" i="6" a="1"/>
  <c r="BD8" i="6" s="1"/>
  <c r="BF8" i="6" s="1"/>
  <c r="BD7" i="6" a="1"/>
  <c r="BD7" i="6" s="1"/>
  <c r="BF7" i="6" s="1"/>
  <c r="BD6" i="6" a="1"/>
  <c r="BD6" i="6" s="1"/>
  <c r="BF6" i="6" s="1"/>
  <c r="BD5" i="6" a="1"/>
  <c r="BD5" i="6" s="1"/>
  <c r="BF5" i="6" s="1"/>
  <c r="F41" i="5" s="1"/>
  <c r="BD4" i="6" a="1"/>
  <c r="BD4" i="6" s="1"/>
  <c r="BF4" i="6" s="1"/>
  <c r="F40" i="5" s="1"/>
  <c r="BD3" i="6" a="1"/>
  <c r="BD3" i="6" s="1"/>
  <c r="BE2" i="6" a="1"/>
  <c r="BE2" i="6" s="1"/>
  <c r="F86" i="6"/>
  <c r="G86" i="6" s="1"/>
  <c r="AG40" i="6" s="1"/>
  <c r="F265" i="6"/>
  <c r="G265" i="6" s="1"/>
  <c r="S77" i="6" s="1"/>
  <c r="F126" i="6"/>
  <c r="G126" i="6" s="1"/>
  <c r="Z29" i="6" s="1"/>
  <c r="F94" i="6"/>
  <c r="G94" i="6" s="1"/>
  <c r="S20" i="6" s="1"/>
  <c r="F92" i="6"/>
  <c r="G92" i="6" s="1"/>
  <c r="S19" i="6" s="1"/>
  <c r="F345" i="6"/>
  <c r="G345" i="6" s="1"/>
  <c r="Z66" i="6" s="1"/>
  <c r="F300" i="6"/>
  <c r="G300" i="6" s="1"/>
  <c r="AG141" i="6" s="1"/>
  <c r="F226" i="6"/>
  <c r="G226" i="6" s="1"/>
  <c r="S65" i="6" s="1"/>
  <c r="F162" i="6"/>
  <c r="G162" i="6" s="1"/>
  <c r="Z37" i="6" s="1"/>
  <c r="F136" i="6"/>
  <c r="G136" i="6" s="1"/>
  <c r="Z32" i="6" s="1"/>
  <c r="F107" i="6"/>
  <c r="G107" i="6" s="1"/>
  <c r="Z24" i="6" s="1"/>
  <c r="F50" i="6"/>
  <c r="G50" i="6" s="1"/>
  <c r="Z11" i="6" s="1"/>
  <c r="F297" i="6"/>
  <c r="G297" i="6" s="1"/>
  <c r="S92" i="6" s="1"/>
  <c r="F202" i="6"/>
  <c r="G202" i="6" s="1"/>
  <c r="S53" i="6" s="1"/>
  <c r="F148" i="6"/>
  <c r="G148" i="6" s="1"/>
  <c r="AG69" i="6" s="1"/>
  <c r="F116" i="6"/>
  <c r="G116" i="6" s="1"/>
  <c r="Z27" i="6" s="1"/>
  <c r="F55" i="6"/>
  <c r="G55" i="6" s="1"/>
  <c r="S7" i="6" s="1"/>
  <c r="F357" i="6"/>
  <c r="G357" i="6" s="1"/>
  <c r="Z67" i="6" s="1"/>
  <c r="F331" i="6"/>
  <c r="G331" i="6" s="1"/>
  <c r="Z62" i="6" s="1"/>
  <c r="F289" i="6"/>
  <c r="G289" i="6" s="1"/>
  <c r="Z56" i="6" s="1"/>
  <c r="F221" i="6"/>
  <c r="G221" i="6" s="1"/>
  <c r="Z47" i="6" s="1"/>
  <c r="F217" i="6"/>
  <c r="G217" i="6" s="1"/>
  <c r="Z46" i="6" s="1"/>
  <c r="F179" i="6"/>
  <c r="G179" i="6" s="1"/>
  <c r="S44" i="6" s="1"/>
  <c r="F174" i="6"/>
  <c r="G174" i="6" s="1"/>
  <c r="Z41" i="6" s="1"/>
  <c r="F90" i="6"/>
  <c r="G90" i="6" s="1"/>
  <c r="Z21" i="6" s="1"/>
  <c r="F215" i="6"/>
  <c r="G215" i="6" s="1"/>
  <c r="S63" i="6" s="1"/>
  <c r="F170" i="6"/>
  <c r="G170" i="6" s="1"/>
  <c r="Z39" i="6" s="1"/>
  <c r="F84" i="6"/>
  <c r="G84" i="6" s="1"/>
  <c r="S16" i="6" s="1"/>
  <c r="F344" i="6"/>
  <c r="G344" i="6" s="1"/>
  <c r="S110" i="6" s="1"/>
  <c r="F308" i="6"/>
  <c r="G308" i="6" s="1"/>
  <c r="Z58" i="6" s="1"/>
  <c r="F278" i="6"/>
  <c r="G278" i="6" s="1"/>
  <c r="S87" i="6" s="1"/>
  <c r="F256" i="6"/>
  <c r="G256" i="6" s="1"/>
  <c r="S73" i="6" s="1"/>
  <c r="F189" i="6"/>
  <c r="G189" i="6" s="1"/>
  <c r="S48" i="6" s="1"/>
  <c r="F313" i="6"/>
  <c r="G313" i="6" s="1"/>
  <c r="S98" i="6" s="1"/>
  <c r="F296" i="6"/>
  <c r="G296" i="6" s="1"/>
  <c r="S91" i="6" s="1"/>
  <c r="F125" i="6"/>
  <c r="G125" i="6" s="1"/>
  <c r="AG55" i="6" s="1"/>
  <c r="F121" i="6"/>
  <c r="G121" i="6" s="1"/>
  <c r="S32" i="6" s="1"/>
  <c r="F78" i="6"/>
  <c r="G78" i="6" s="1"/>
  <c r="S13" i="6" s="1"/>
  <c r="F64" i="6"/>
  <c r="G64" i="6" s="1"/>
  <c r="AG32" i="6" s="1"/>
  <c r="F347" i="6"/>
  <c r="G347" i="6" s="1"/>
  <c r="AG161" i="6" s="1"/>
  <c r="F340" i="6"/>
  <c r="G340" i="6" s="1"/>
  <c r="S106" i="6" s="1"/>
  <c r="F233" i="6"/>
  <c r="G233" i="6" s="1"/>
  <c r="S66" i="6" s="1"/>
  <c r="F204" i="6"/>
  <c r="G204" i="6" s="1"/>
  <c r="S55" i="6" s="1"/>
  <c r="F100" i="6"/>
  <c r="G100" i="6" s="1"/>
  <c r="S24" i="6" s="1"/>
  <c r="F72" i="6"/>
  <c r="G72" i="6" s="1"/>
  <c r="AG34" i="6" s="1"/>
  <c r="F339" i="6"/>
  <c r="G339" i="6" s="1"/>
  <c r="S105" i="6" s="1"/>
  <c r="F319" i="6"/>
  <c r="G319" i="6" s="1"/>
  <c r="S100" i="6" s="1"/>
  <c r="F309" i="6"/>
  <c r="G309" i="6" s="1"/>
  <c r="S95" i="6" s="1"/>
  <c r="F270" i="6"/>
  <c r="G270" i="6" s="1"/>
  <c r="S80" i="6" s="1"/>
  <c r="F203" i="6"/>
  <c r="G203" i="6" s="1"/>
  <c r="S54" i="6" s="1"/>
  <c r="F191" i="6"/>
  <c r="G191" i="6" s="1"/>
  <c r="S49" i="6" s="1"/>
  <c r="F117" i="6"/>
  <c r="G117" i="6" s="1"/>
  <c r="AG51" i="6" s="1"/>
  <c r="F99" i="6"/>
  <c r="G99" i="6" s="1"/>
  <c r="S23" i="6" s="1"/>
  <c r="F349" i="6"/>
  <c r="G349" i="6" s="1"/>
  <c r="S111" i="6" s="1"/>
  <c r="F318" i="6"/>
  <c r="G318" i="6" s="1"/>
  <c r="AG151" i="6" s="1"/>
  <c r="F304" i="6"/>
  <c r="G304" i="6" s="1"/>
  <c r="AG144" i="6" s="1"/>
  <c r="F269" i="6"/>
  <c r="G269" i="6" s="1"/>
  <c r="AG128" i="6" s="1"/>
  <c r="F230" i="6"/>
  <c r="G230" i="6" s="1"/>
  <c r="AG108" i="6" s="1"/>
  <c r="F229" i="6"/>
  <c r="G229" i="6" s="1"/>
  <c r="AG107" i="6" s="1"/>
  <c r="F211" i="6"/>
  <c r="G211" i="6" s="1"/>
  <c r="S60" i="6" s="1"/>
  <c r="F159" i="6"/>
  <c r="G159" i="6" s="1"/>
  <c r="S40" i="6" s="1"/>
  <c r="F77" i="6"/>
  <c r="G77" i="6" s="1"/>
  <c r="S12" i="6" s="1"/>
  <c r="F44" i="6"/>
  <c r="G44" i="6" s="1"/>
  <c r="AG20" i="6" s="1"/>
  <c r="F36" i="6"/>
  <c r="G36" i="6" s="1"/>
  <c r="AG15" i="6" s="1"/>
  <c r="F26" i="6"/>
  <c r="G26" i="6" s="1"/>
  <c r="Z4" i="6" s="1"/>
  <c r="F358" i="6"/>
  <c r="G358" i="6" s="1"/>
  <c r="AG169" i="6" s="1"/>
  <c r="F193" i="6"/>
  <c r="G193" i="6" s="1"/>
  <c r="S51" i="6" s="1"/>
  <c r="F153" i="6"/>
  <c r="G153" i="6" s="1"/>
  <c r="S37" i="6" s="1"/>
  <c r="F82" i="6"/>
  <c r="G82" i="6" s="1"/>
  <c r="AG38" i="6" s="1"/>
  <c r="F69" i="6"/>
  <c r="G69" i="6" s="1"/>
  <c r="S10" i="6" s="1"/>
  <c r="F14" i="6"/>
  <c r="G14" i="6" s="1"/>
  <c r="AG2" i="6" s="1"/>
  <c r="F11" i="6"/>
  <c r="G11" i="6" s="1"/>
  <c r="AG1" i="6" s="1"/>
  <c r="F353" i="6"/>
  <c r="G353" i="6" s="1"/>
  <c r="AG165" i="6" s="1"/>
  <c r="F334" i="6"/>
  <c r="G334" i="6" s="1"/>
  <c r="S103" i="6" s="1"/>
  <c r="F307" i="6"/>
  <c r="G307" i="6" s="1"/>
  <c r="S94" i="6" s="1"/>
  <c r="F301" i="6"/>
  <c r="G301" i="6" s="1"/>
  <c r="AG142" i="6" s="1"/>
  <c r="F284" i="6"/>
  <c r="G284" i="6" s="1"/>
  <c r="AG134" i="6" s="1"/>
  <c r="F248" i="6"/>
  <c r="G248" i="6" s="1"/>
  <c r="AG120" i="6" s="1"/>
  <c r="F238" i="6"/>
  <c r="G238" i="6" s="1"/>
  <c r="AG114" i="6" s="1"/>
  <c r="F196" i="6"/>
  <c r="G196" i="6" s="1"/>
  <c r="Z43" i="6" s="1"/>
  <c r="F131" i="6"/>
  <c r="G131" i="6" s="1"/>
  <c r="Z31" i="6" s="1"/>
  <c r="F114" i="6"/>
  <c r="G114" i="6" s="1"/>
  <c r="AG49" i="6" s="1"/>
  <c r="F111" i="6"/>
  <c r="G111" i="6" s="1"/>
  <c r="AG47" i="6" s="1"/>
  <c r="F343" i="6"/>
  <c r="G343" i="6" s="1"/>
  <c r="S109" i="6" s="1"/>
  <c r="F324" i="6"/>
  <c r="G324" i="6" s="1"/>
  <c r="S102" i="6" s="1"/>
  <c r="F276" i="6"/>
  <c r="G276" i="6" s="1"/>
  <c r="S86" i="6" s="1"/>
  <c r="F225" i="6"/>
  <c r="G225" i="6" s="1"/>
  <c r="AG104" i="6" s="1"/>
  <c r="F65" i="6"/>
  <c r="G65" i="6" s="1"/>
  <c r="Z15" i="6" s="1"/>
  <c r="F322" i="6"/>
  <c r="G322" i="6" s="1"/>
  <c r="Z59" i="6" s="1"/>
  <c r="F317" i="6"/>
  <c r="G317" i="6" s="1"/>
  <c r="S99" i="6" s="1"/>
  <c r="F314" i="6"/>
  <c r="G314" i="6" s="1"/>
  <c r="AG148" i="6" s="1"/>
  <c r="F303" i="6"/>
  <c r="G303" i="6" s="1"/>
  <c r="Z57" i="6" s="1"/>
  <c r="F261" i="6"/>
  <c r="G261" i="6" s="1"/>
  <c r="Z51" i="6" s="1"/>
  <c r="F259" i="6"/>
  <c r="G259" i="6" s="1"/>
  <c r="S75" i="6" s="1"/>
  <c r="F182" i="6"/>
  <c r="G182" i="6" s="1"/>
  <c r="Z42" i="6" s="1"/>
  <c r="F128" i="6"/>
  <c r="G128" i="6" s="1"/>
  <c r="AG57" i="6" s="1"/>
  <c r="F95" i="6"/>
  <c r="G95" i="6" s="1"/>
  <c r="S21" i="6" s="1"/>
  <c r="F87" i="6"/>
  <c r="G87" i="6" s="1"/>
  <c r="AG41" i="6" s="1"/>
  <c r="F58" i="6"/>
  <c r="G58" i="6" s="1"/>
  <c r="AG28" i="6" s="1"/>
  <c r="F16" i="6"/>
  <c r="G16" i="6" s="1"/>
  <c r="Z2" i="6" s="1"/>
  <c r="F350" i="6"/>
  <c r="G350" i="6" s="1"/>
  <c r="S112" i="6" s="1"/>
  <c r="F312" i="6"/>
  <c r="G312" i="6" s="1"/>
  <c r="S97" i="6" s="1"/>
  <c r="F250" i="6"/>
  <c r="G250" i="6" s="1"/>
  <c r="AG121" i="6" s="1"/>
  <c r="F197" i="6"/>
  <c r="G197" i="6" s="1"/>
  <c r="Z44" i="6" s="1"/>
  <c r="F145" i="6"/>
  <c r="G145" i="6" s="1"/>
  <c r="AG67" i="6" s="1"/>
  <c r="F142" i="6"/>
  <c r="G142" i="6" s="1"/>
  <c r="Z34" i="6" s="1"/>
  <c r="F127" i="6"/>
  <c r="G127" i="6" s="1"/>
  <c r="AG56" i="6" s="1"/>
  <c r="F118" i="6"/>
  <c r="G118" i="6" s="1"/>
  <c r="AG52" i="6" s="1"/>
  <c r="F109" i="6"/>
  <c r="G109" i="6" s="1"/>
  <c r="Z25" i="6" s="1"/>
  <c r="F101" i="6"/>
  <c r="G101" i="6" s="1"/>
  <c r="S25" i="6" s="1"/>
  <c r="F24" i="6"/>
  <c r="G24" i="6" s="1"/>
  <c r="Z3" i="6" s="1"/>
  <c r="F335" i="6"/>
  <c r="G335" i="6" s="1"/>
  <c r="S104" i="6" s="1"/>
  <c r="F245" i="6"/>
  <c r="G245" i="6" s="1"/>
  <c r="S69" i="6" s="1"/>
  <c r="F175" i="6"/>
  <c r="G175" i="6" s="1"/>
  <c r="S42" i="6" s="1"/>
  <c r="F144" i="6"/>
  <c r="G144" i="6" s="1"/>
  <c r="AG66" i="6" s="1"/>
  <c r="F108" i="6"/>
  <c r="G108" i="6" s="1"/>
  <c r="AG46" i="6" s="1"/>
  <c r="F360" i="6"/>
  <c r="G360" i="6" s="1"/>
  <c r="Z68" i="6" s="1"/>
  <c r="F266" i="6"/>
  <c r="G266" i="6" s="1"/>
  <c r="S78" i="6" s="1"/>
  <c r="F70" i="6"/>
  <c r="G70" i="6" s="1"/>
  <c r="Z17" i="6" s="1"/>
  <c r="F17" i="6"/>
  <c r="G17" i="6" s="1"/>
  <c r="S2" i="6" s="1"/>
  <c r="F354" i="6"/>
  <c r="G354" i="6" s="1"/>
  <c r="AG166" i="6" s="1"/>
  <c r="F351" i="6"/>
  <c r="G351" i="6" s="1"/>
  <c r="AG163" i="6" s="1"/>
  <c r="F338" i="6"/>
  <c r="G338" i="6" s="1"/>
  <c r="Z65" i="6" s="1"/>
  <c r="F281" i="6"/>
  <c r="G281" i="6" s="1"/>
  <c r="AG131" i="6" s="1"/>
  <c r="F263" i="6"/>
  <c r="G263" i="6" s="1"/>
  <c r="AG126" i="6" s="1"/>
  <c r="F234" i="6"/>
  <c r="G234" i="6" s="1"/>
  <c r="AG111" i="6" s="1"/>
  <c r="F231" i="6"/>
  <c r="G231" i="6" s="1"/>
  <c r="AG109" i="6" s="1"/>
  <c r="F195" i="6"/>
  <c r="G195" i="6" s="1"/>
  <c r="AG92" i="6" s="1"/>
  <c r="F187" i="6"/>
  <c r="G187" i="6" s="1"/>
  <c r="AG89" i="6" s="1"/>
  <c r="F158" i="6"/>
  <c r="G158" i="6" s="1"/>
  <c r="S39" i="6" s="1"/>
  <c r="F43" i="6"/>
  <c r="G43" i="6" s="1"/>
  <c r="AG19" i="6" s="1"/>
  <c r="F37" i="6"/>
  <c r="G37" i="6" s="1"/>
  <c r="AG16" i="6" s="1"/>
  <c r="F327" i="6"/>
  <c r="G327" i="6" s="1"/>
  <c r="AG155" i="6" s="1"/>
  <c r="F302" i="6"/>
  <c r="G302" i="6" s="1"/>
  <c r="AG143" i="6" s="1"/>
  <c r="F240" i="6"/>
  <c r="G240" i="6" s="1"/>
  <c r="AG115" i="6" s="1"/>
  <c r="F235" i="6"/>
  <c r="G235" i="6" s="1"/>
  <c r="AG112" i="6" s="1"/>
  <c r="F190" i="6"/>
  <c r="G190" i="6" s="1"/>
  <c r="AG90" i="6" s="1"/>
  <c r="F166" i="6"/>
  <c r="G166" i="6" s="1"/>
  <c r="AG77" i="6" s="1"/>
  <c r="F154" i="6"/>
  <c r="G154" i="6" s="1"/>
  <c r="AG71" i="6" s="1"/>
  <c r="F151" i="6"/>
  <c r="G151" i="6" s="1"/>
  <c r="AG70" i="6" s="1"/>
  <c r="F146" i="6"/>
  <c r="G146" i="6" s="1"/>
  <c r="AG68" i="6" s="1"/>
  <c r="F141" i="6"/>
  <c r="G141" i="6" s="1"/>
  <c r="AG64" i="6" s="1"/>
  <c r="F130" i="6"/>
  <c r="G130" i="6" s="1"/>
  <c r="AG58" i="6" s="1"/>
  <c r="F112" i="6"/>
  <c r="G112" i="6" s="1"/>
  <c r="AG48" i="6" s="1"/>
  <c r="F97" i="6"/>
  <c r="G97" i="6" s="1"/>
  <c r="AG45" i="6" s="1"/>
  <c r="F83" i="6"/>
  <c r="G83" i="6" s="1"/>
  <c r="AG39" i="6" s="1"/>
  <c r="F46" i="6"/>
  <c r="G46" i="6" s="1"/>
  <c r="AG21" i="6" s="1"/>
  <c r="F41" i="6"/>
  <c r="G41" i="6" s="1"/>
  <c r="AG18" i="6" s="1"/>
  <c r="F28" i="6"/>
  <c r="G28" i="6" s="1"/>
  <c r="AG9" i="6" s="1"/>
  <c r="F20" i="6"/>
  <c r="G20" i="6" s="1"/>
  <c r="AG5" i="6" s="1"/>
  <c r="F19" i="6"/>
  <c r="G19" i="6" s="1"/>
  <c r="AG4" i="6" s="1"/>
  <c r="F346" i="6"/>
  <c r="G346" i="6" s="1"/>
  <c r="AG160" i="6" s="1"/>
  <c r="F328" i="6"/>
  <c r="G328" i="6" s="1"/>
  <c r="AG156" i="6" s="1"/>
  <c r="F320" i="6"/>
  <c r="G320" i="6" s="1"/>
  <c r="AG152" i="6" s="1"/>
  <c r="F283" i="6"/>
  <c r="G283" i="6" s="1"/>
  <c r="AG133" i="6" s="1"/>
  <c r="F201" i="6"/>
  <c r="G201" i="6" s="1"/>
  <c r="AG95" i="6" s="1"/>
  <c r="F176" i="6"/>
  <c r="G176" i="6" s="1"/>
  <c r="AG83" i="6" s="1"/>
  <c r="F169" i="6"/>
  <c r="G169" i="6" s="1"/>
  <c r="AG80" i="6" s="1"/>
  <c r="F161" i="6"/>
  <c r="G161" i="6" s="1"/>
  <c r="AG75" i="6" s="1"/>
  <c r="F160" i="6"/>
  <c r="G160" i="6" s="1"/>
  <c r="AG74" i="6" s="1"/>
  <c r="F138" i="6"/>
  <c r="G138" i="6" s="1"/>
  <c r="AG62" i="6" s="1"/>
  <c r="F135" i="6"/>
  <c r="G135" i="6" s="1"/>
  <c r="AG61" i="6" s="1"/>
  <c r="F132" i="6"/>
  <c r="G132" i="6" s="1"/>
  <c r="AG59" i="6" s="1"/>
  <c r="F73" i="6"/>
  <c r="G73" i="6" s="1"/>
  <c r="AG35" i="6" s="1"/>
  <c r="F56" i="6"/>
  <c r="G56" i="6" s="1"/>
  <c r="AG27" i="6" s="1"/>
  <c r="F333" i="6"/>
  <c r="G333" i="6" s="1"/>
  <c r="Z63" i="6" s="1"/>
  <c r="F298" i="6"/>
  <c r="G298" i="6" s="1"/>
  <c r="S93" i="6" s="1"/>
  <c r="F286" i="6"/>
  <c r="G286" i="6" s="1"/>
  <c r="S88" i="6" s="1"/>
  <c r="F192" i="6"/>
  <c r="G192" i="6" s="1"/>
  <c r="S50" i="6" s="1"/>
  <c r="F157" i="6"/>
  <c r="G157" i="6" s="1"/>
  <c r="AG73" i="6" s="1"/>
  <c r="F120" i="6"/>
  <c r="G120" i="6" s="1"/>
  <c r="S31" i="6" s="1"/>
  <c r="F18" i="6"/>
  <c r="G18" i="6" s="1"/>
  <c r="S3" i="6" s="1"/>
  <c r="F274" i="6"/>
  <c r="G274" i="6" s="1"/>
  <c r="S84" i="6" s="1"/>
  <c r="F219" i="6"/>
  <c r="G219" i="6" s="1"/>
  <c r="AG99" i="6" s="1"/>
  <c r="F210" i="6"/>
  <c r="G210" i="6" s="1"/>
  <c r="S59" i="6" s="1"/>
  <c r="F164" i="6"/>
  <c r="G164" i="6" s="1"/>
  <c r="S41" i="6" s="1"/>
  <c r="F129" i="6"/>
  <c r="G129" i="6" s="1"/>
  <c r="Z30" i="6" s="1"/>
  <c r="F45" i="6"/>
  <c r="G45" i="6" s="1"/>
  <c r="Z9" i="6" s="1"/>
  <c r="F40" i="6"/>
  <c r="G40" i="6" s="1"/>
  <c r="S6" i="6" s="1"/>
  <c r="F337" i="6"/>
  <c r="G337" i="6" s="1"/>
  <c r="AG159" i="6" s="1"/>
  <c r="F332" i="6"/>
  <c r="G332" i="6" s="1"/>
  <c r="AG158" i="6" s="1"/>
  <c r="F315" i="6"/>
  <c r="G315" i="6" s="1"/>
  <c r="AG149" i="6" s="1"/>
  <c r="F291" i="6"/>
  <c r="G291" i="6" s="1"/>
  <c r="AG136" i="6" s="1"/>
  <c r="F285" i="6"/>
  <c r="G285" i="6" s="1"/>
  <c r="Z54" i="6" s="1"/>
  <c r="F207" i="6"/>
  <c r="G207" i="6" s="1"/>
  <c r="Z45" i="6" s="1"/>
  <c r="F149" i="6"/>
  <c r="G149" i="6" s="1"/>
  <c r="Z35" i="6" s="1"/>
  <c r="F102" i="6"/>
  <c r="G102" i="6" s="1"/>
  <c r="Z22" i="6" s="1"/>
  <c r="F85" i="6"/>
  <c r="G85" i="6" s="1"/>
  <c r="Z20" i="6" s="1"/>
  <c r="F48" i="6"/>
  <c r="G48" i="6" s="1"/>
  <c r="AG22" i="6" s="1"/>
  <c r="F323" i="6"/>
  <c r="G323" i="6" s="1"/>
  <c r="S101" i="6" s="1"/>
  <c r="F311" i="6"/>
  <c r="G311" i="6" s="1"/>
  <c r="S96" i="6" s="1"/>
  <c r="F243" i="6"/>
  <c r="G243" i="6" s="1"/>
  <c r="AG117" i="6" s="1"/>
  <c r="F183" i="6"/>
  <c r="G183" i="6" s="1"/>
  <c r="S45" i="6" s="1"/>
  <c r="F139" i="6"/>
  <c r="G139" i="6" s="1"/>
  <c r="AG63" i="6" s="1"/>
  <c r="F113" i="6"/>
  <c r="G113" i="6" s="1"/>
  <c r="Z26" i="6" s="1"/>
  <c r="F74" i="6"/>
  <c r="G74" i="6" s="1"/>
  <c r="Z19" i="6" s="1"/>
  <c r="F63" i="6"/>
  <c r="G63" i="6" s="1"/>
  <c r="AG31" i="6" s="1"/>
  <c r="F60" i="6"/>
  <c r="G60" i="6" s="1"/>
  <c r="AG29" i="6" s="1"/>
  <c r="F42" i="6"/>
  <c r="G42" i="6" s="1"/>
  <c r="Z8" i="6" s="1"/>
  <c r="F39" i="6"/>
  <c r="G39" i="6" s="1"/>
  <c r="S5" i="6" s="1"/>
  <c r="F23" i="6"/>
  <c r="G23" i="6" s="1"/>
  <c r="AG8" i="6" s="1"/>
  <c r="F267" i="6"/>
  <c r="G267" i="6" s="1"/>
  <c r="S79" i="6" s="1"/>
  <c r="F155" i="6"/>
  <c r="G155" i="6" s="1"/>
  <c r="S38" i="6" s="1"/>
  <c r="F119" i="6"/>
  <c r="G119" i="6" s="1"/>
  <c r="S30" i="6" s="1"/>
  <c r="F98" i="6"/>
  <c r="G98" i="6" s="1"/>
  <c r="S22" i="6" s="1"/>
  <c r="F54" i="6"/>
  <c r="G54" i="6" s="1"/>
  <c r="AG26" i="6" s="1"/>
  <c r="F316" i="6"/>
  <c r="G316" i="6" s="1"/>
  <c r="AG150" i="6" s="1"/>
  <c r="F282" i="6"/>
  <c r="G282" i="6" s="1"/>
  <c r="AG132" i="6" s="1"/>
  <c r="F228" i="6"/>
  <c r="G228" i="6" s="1"/>
  <c r="AG106" i="6" s="1"/>
  <c r="F181" i="6"/>
  <c r="G181" i="6" s="1"/>
  <c r="AG86" i="6" s="1"/>
  <c r="F61" i="6"/>
  <c r="G61" i="6" s="1"/>
  <c r="S8" i="6" s="1"/>
  <c r="F27" i="6"/>
  <c r="G27" i="6" s="1"/>
  <c r="Z5" i="6" s="1"/>
  <c r="F362" i="6"/>
  <c r="G362" i="6" s="1"/>
  <c r="Z70" i="6" s="1"/>
  <c r="F359" i="6"/>
  <c r="G359" i="6" s="1"/>
  <c r="S113" i="6" s="1"/>
  <c r="F356" i="6"/>
  <c r="G356" i="6" s="1"/>
  <c r="AG168" i="6" s="1"/>
  <c r="F237" i="6"/>
  <c r="G237" i="6" s="1"/>
  <c r="AG113" i="6" s="1"/>
  <c r="F184" i="6"/>
  <c r="G184" i="6" s="1"/>
  <c r="S46" i="6" s="1"/>
  <c r="F47" i="6"/>
  <c r="G47" i="6" s="1"/>
  <c r="Z10" i="6" s="1"/>
  <c r="F355" i="6"/>
  <c r="G355" i="6" s="1"/>
  <c r="AG167" i="6" s="1"/>
  <c r="F326" i="6"/>
  <c r="G326" i="6" s="1"/>
  <c r="AG154" i="6" s="1"/>
  <c r="F264" i="6"/>
  <c r="G264" i="6" s="1"/>
  <c r="AG127" i="6" s="1"/>
  <c r="F254" i="6"/>
  <c r="G254" i="6" s="1"/>
  <c r="AG123" i="6" s="1"/>
  <c r="F96" i="6"/>
  <c r="G96" i="6" s="1"/>
  <c r="AG44" i="6" s="1"/>
  <c r="F80" i="6"/>
  <c r="G80" i="6" s="1"/>
  <c r="AG37" i="6" s="1"/>
  <c r="F29" i="6"/>
  <c r="G29" i="6" s="1"/>
  <c r="AG10" i="6" s="1"/>
  <c r="F330" i="6"/>
  <c r="G330" i="6" s="1"/>
  <c r="Z61" i="6" s="1"/>
  <c r="F295" i="6"/>
  <c r="G295" i="6" s="1"/>
  <c r="S90" i="6" s="1"/>
  <c r="F247" i="6"/>
  <c r="G247" i="6" s="1"/>
  <c r="Z49" i="6" s="1"/>
  <c r="F222" i="6"/>
  <c r="G222" i="6" s="1"/>
  <c r="AG101" i="6" s="1"/>
  <c r="F213" i="6"/>
  <c r="G213" i="6" s="1"/>
  <c r="S61" i="6" s="1"/>
  <c r="F306" i="6"/>
  <c r="G306" i="6" s="1"/>
  <c r="AG146" i="6" s="1"/>
  <c r="F290" i="6"/>
  <c r="G290" i="6" s="1"/>
  <c r="S89" i="6" s="1"/>
  <c r="F288" i="6"/>
  <c r="G288" i="6" s="1"/>
  <c r="Z55" i="6" s="1"/>
  <c r="F279" i="6"/>
  <c r="G279" i="6" s="1"/>
  <c r="Z53" i="6" s="1"/>
  <c r="F200" i="6"/>
  <c r="G200" i="6" s="1"/>
  <c r="AG94" i="6" s="1"/>
  <c r="F177" i="6"/>
  <c r="G177" i="6" s="1"/>
  <c r="S43" i="6" s="1"/>
  <c r="F106" i="6"/>
  <c r="G106" i="6" s="1"/>
  <c r="Z23" i="6" s="1"/>
  <c r="F57" i="6"/>
  <c r="G57" i="6" s="1"/>
  <c r="Z13" i="6" s="1"/>
  <c r="F310" i="6"/>
  <c r="G310" i="6" s="1"/>
  <c r="AG147" i="6" s="1"/>
  <c r="F294" i="6"/>
  <c r="G294" i="6" s="1"/>
  <c r="AG139" i="6" s="1"/>
  <c r="F262" i="6"/>
  <c r="G262" i="6" s="1"/>
  <c r="S76" i="6" s="1"/>
  <c r="F147" i="6"/>
  <c r="G147" i="6" s="1"/>
  <c r="S35" i="6" s="1"/>
  <c r="F249" i="6"/>
  <c r="G249" i="6" s="1"/>
  <c r="S70" i="6" s="1"/>
  <c r="F198" i="6"/>
  <c r="G198" i="6" s="1"/>
  <c r="S52" i="6" s="1"/>
  <c r="F186" i="6"/>
  <c r="G186" i="6" s="1"/>
  <c r="AG88" i="6" s="1"/>
  <c r="F124" i="6"/>
  <c r="G124" i="6" s="1"/>
  <c r="AG54" i="6" s="1"/>
  <c r="F49" i="6"/>
  <c r="G49" i="6" s="1"/>
  <c r="AG23" i="6" s="1"/>
  <c r="F25" i="6"/>
  <c r="G25" i="6" s="1"/>
  <c r="S4" i="6" s="1"/>
  <c r="F15" i="6"/>
  <c r="G15" i="6" s="1"/>
  <c r="AG3" i="6" s="1"/>
  <c r="F336" i="6"/>
  <c r="G336" i="6" s="1"/>
  <c r="Z64" i="6" s="1"/>
  <c r="F275" i="6"/>
  <c r="G275" i="6" s="1"/>
  <c r="S85" i="6" s="1"/>
  <c r="F216" i="6"/>
  <c r="G216" i="6" s="1"/>
  <c r="AG98" i="6" s="1"/>
  <c r="F163" i="6"/>
  <c r="G163" i="6" s="1"/>
  <c r="Z38" i="6" s="1"/>
  <c r="F104" i="6"/>
  <c r="G104" i="6" s="1"/>
  <c r="S27" i="6" s="1"/>
  <c r="F88" i="6"/>
  <c r="G88" i="6" s="1"/>
  <c r="S17" i="6" s="1"/>
  <c r="F76" i="6"/>
  <c r="G76" i="6" s="1"/>
  <c r="AG36" i="6" s="1"/>
  <c r="F342" i="6"/>
  <c r="G342" i="6" s="1"/>
  <c r="S108" i="6" s="1"/>
  <c r="F272" i="6"/>
  <c r="G272" i="6" s="1"/>
  <c r="S82" i="6" s="1"/>
  <c r="F271" i="6"/>
  <c r="G271" i="6" s="1"/>
  <c r="S81" i="6" s="1"/>
  <c r="F208" i="6"/>
  <c r="G208" i="6" s="1"/>
  <c r="S57" i="6" s="1"/>
  <c r="F178" i="6"/>
  <c r="G178" i="6" s="1"/>
  <c r="AG84" i="6" s="1"/>
  <c r="F103" i="6"/>
  <c r="G103" i="6" s="1"/>
  <c r="S26" i="6" s="1"/>
  <c r="F35" i="6"/>
  <c r="G35" i="6" s="1"/>
  <c r="Z7" i="6" s="1"/>
  <c r="F223" i="6"/>
  <c r="G223" i="6" s="1"/>
  <c r="AG102" i="6" s="1"/>
  <c r="F214" i="6"/>
  <c r="G214" i="6" s="1"/>
  <c r="S62" i="6" s="1"/>
  <c r="F188" i="6"/>
  <c r="G188" i="6" s="1"/>
  <c r="S47" i="6" s="1"/>
  <c r="F152" i="6"/>
  <c r="G152" i="6" s="1"/>
  <c r="Z36" i="6" s="1"/>
  <c r="F137" i="6"/>
  <c r="G137" i="6" s="1"/>
  <c r="S34" i="6" s="1"/>
  <c r="F62" i="6"/>
  <c r="G62" i="6" s="1"/>
  <c r="AG30" i="6" s="1"/>
  <c r="F30" i="6"/>
  <c r="G30" i="6" s="1"/>
  <c r="AG11" i="6" s="1"/>
  <c r="F268" i="6"/>
  <c r="G268" i="6" s="1"/>
  <c r="Z52" i="6" s="1"/>
  <c r="F205" i="6"/>
  <c r="G205" i="6" s="1"/>
  <c r="S56" i="6" s="1"/>
  <c r="F150" i="6"/>
  <c r="G150" i="6" s="1"/>
  <c r="S36" i="6" s="1"/>
  <c r="F115" i="6"/>
  <c r="G115" i="6" s="1"/>
  <c r="AG50" i="6" s="1"/>
  <c r="F91" i="6"/>
  <c r="G91" i="6" s="1"/>
  <c r="S18" i="6" s="1"/>
  <c r="F68" i="6"/>
  <c r="G68" i="6" s="1"/>
  <c r="AG33" i="6" s="1"/>
  <c r="F33" i="6"/>
  <c r="G33" i="6" s="1"/>
  <c r="Z6" i="6" s="1"/>
  <c r="F13" i="6"/>
  <c r="G13" i="6" s="1"/>
  <c r="Z1" i="6" s="1"/>
  <c r="F251" i="6"/>
  <c r="G251" i="6" s="1"/>
  <c r="S71" i="6" s="1"/>
  <c r="F220" i="6"/>
  <c r="G220" i="6" s="1"/>
  <c r="AG100" i="6" s="1"/>
  <c r="F173" i="6"/>
  <c r="G173" i="6" s="1"/>
  <c r="AG82" i="6" s="1"/>
  <c r="F89" i="6"/>
  <c r="G89" i="6" s="1"/>
  <c r="AG42" i="6" s="1"/>
  <c r="F325" i="6"/>
  <c r="G325" i="6" s="1"/>
  <c r="Z60" i="6" s="1"/>
  <c r="F172" i="6"/>
  <c r="G172" i="6" s="1"/>
  <c r="AG81" i="6" s="1"/>
  <c r="F167" i="6"/>
  <c r="G167" i="6" s="1"/>
  <c r="AG78" i="6" s="1"/>
  <c r="F53" i="6"/>
  <c r="G53" i="6" s="1"/>
  <c r="Z12" i="6" s="1"/>
  <c r="F38" i="6"/>
  <c r="G38" i="6" s="1"/>
  <c r="AG17" i="6" s="1"/>
  <c r="F260" i="6"/>
  <c r="G260" i="6" s="1"/>
  <c r="AG125" i="6" s="1"/>
  <c r="F246" i="6"/>
  <c r="G246" i="6" s="1"/>
  <c r="AG119" i="6" s="1"/>
  <c r="F93" i="6"/>
  <c r="G93" i="6" s="1"/>
  <c r="AG43" i="6" s="1"/>
  <c r="F21" i="6"/>
  <c r="G21" i="6" s="1"/>
  <c r="AG6" i="6" s="1"/>
  <c r="F258" i="6"/>
  <c r="G258" i="6" s="1"/>
  <c r="S74" i="6" s="1"/>
  <c r="F255" i="6"/>
  <c r="G255" i="6" s="1"/>
  <c r="Z50" i="6" s="1"/>
  <c r="F252" i="6"/>
  <c r="G252" i="6" s="1"/>
  <c r="S72" i="6" s="1"/>
  <c r="F241" i="6"/>
  <c r="G241" i="6" s="1"/>
  <c r="S68" i="6" s="1"/>
  <c r="F140" i="6"/>
  <c r="G140" i="6" s="1"/>
  <c r="Z33" i="6" s="1"/>
  <c r="F134" i="6"/>
  <c r="G134" i="6" s="1"/>
  <c r="S33" i="6" s="1"/>
  <c r="F81" i="6"/>
  <c r="G81" i="6" s="1"/>
  <c r="S15" i="6" s="1"/>
  <c r="F363" i="6"/>
  <c r="G363" i="6" s="1"/>
  <c r="AG170" i="6" s="1"/>
  <c r="F209" i="6"/>
  <c r="G209" i="6" s="1"/>
  <c r="S58" i="6" s="1"/>
  <c r="F206" i="6"/>
  <c r="G206" i="6" s="1"/>
  <c r="AG96" i="6" s="1"/>
  <c r="F165" i="6"/>
  <c r="G165" i="6" s="1"/>
  <c r="AG76" i="6" s="1"/>
  <c r="F105" i="6"/>
  <c r="G105" i="6" s="1"/>
  <c r="S28" i="6" s="1"/>
  <c r="F352" i="6"/>
  <c r="G352" i="6" s="1"/>
  <c r="AG164" i="6" s="1"/>
  <c r="F287" i="6"/>
  <c r="G287" i="6" s="1"/>
  <c r="AG135" i="6" s="1"/>
  <c r="F257" i="6"/>
  <c r="G257" i="6" s="1"/>
  <c r="AG124" i="6" s="1"/>
  <c r="F180" i="6"/>
  <c r="G180" i="6" s="1"/>
  <c r="AG85" i="6" s="1"/>
  <c r="F168" i="6"/>
  <c r="G168" i="6" s="1"/>
  <c r="AG79" i="6" s="1"/>
  <c r="F361" i="6"/>
  <c r="G361" i="6" s="1"/>
  <c r="Z69" i="6" s="1"/>
  <c r="F341" i="6"/>
  <c r="G341" i="6" s="1"/>
  <c r="S107" i="6" s="1"/>
  <c r="F277" i="6"/>
  <c r="G277" i="6" s="1"/>
  <c r="AG129" i="6" s="1"/>
  <c r="F244" i="6"/>
  <c r="G244" i="6" s="1"/>
  <c r="AG118" i="6" s="1"/>
  <c r="F239" i="6"/>
  <c r="G239" i="6" s="1"/>
  <c r="S67" i="6" s="1"/>
  <c r="F232" i="6"/>
  <c r="G232" i="6" s="1"/>
  <c r="AG110" i="6" s="1"/>
  <c r="F227" i="6"/>
  <c r="G227" i="6" s="1"/>
  <c r="AG105" i="6" s="1"/>
  <c r="F171" i="6"/>
  <c r="G171" i="6" s="1"/>
  <c r="Z40" i="6" s="1"/>
  <c r="F156" i="6"/>
  <c r="G156" i="6" s="1"/>
  <c r="AG72" i="6" s="1"/>
  <c r="F122" i="6"/>
  <c r="G122" i="6" s="1"/>
  <c r="Z28" i="6" s="1"/>
  <c r="F71" i="6"/>
  <c r="G71" i="6" s="1"/>
  <c r="Z18" i="6" s="1"/>
  <c r="F51" i="6"/>
  <c r="G51" i="6" s="1"/>
  <c r="AG24" i="6" s="1"/>
  <c r="F348" i="6"/>
  <c r="G348" i="6" s="1"/>
  <c r="AG162" i="6" s="1"/>
  <c r="F321" i="6"/>
  <c r="G321" i="6" s="1"/>
  <c r="AG153" i="6" s="1"/>
  <c r="F305" i="6"/>
  <c r="G305" i="6" s="1"/>
  <c r="AG145" i="6" s="1"/>
  <c r="F292" i="6"/>
  <c r="G292" i="6" s="1"/>
  <c r="AG137" i="6" s="1"/>
  <c r="F253" i="6"/>
  <c r="G253" i="6" s="1"/>
  <c r="AG122" i="6" s="1"/>
  <c r="F242" i="6"/>
  <c r="G242" i="6" s="1"/>
  <c r="AG116" i="6" s="1"/>
  <c r="F224" i="6"/>
  <c r="G224" i="6" s="1"/>
  <c r="AG103" i="6" s="1"/>
  <c r="F185" i="6"/>
  <c r="G185" i="6" s="1"/>
  <c r="AG87" i="6" s="1"/>
  <c r="F52" i="6"/>
  <c r="G52" i="6" s="1"/>
  <c r="AG25" i="6" s="1"/>
  <c r="F34" i="6"/>
  <c r="G34" i="6" s="1"/>
  <c r="AG14" i="6" s="1"/>
  <c r="F273" i="6"/>
  <c r="G273" i="6" s="1"/>
  <c r="S83" i="6" s="1"/>
  <c r="F110" i="6"/>
  <c r="G110" i="6" s="1"/>
  <c r="S29" i="6" s="1"/>
  <c r="F75" i="6"/>
  <c r="G75" i="6" s="1"/>
  <c r="S11" i="6" s="1"/>
  <c r="F59" i="6"/>
  <c r="G59" i="6" s="1"/>
  <c r="Z14" i="6" s="1"/>
  <c r="F22" i="6"/>
  <c r="G22" i="6" s="1"/>
  <c r="AG7" i="6" s="1"/>
  <c r="F12" i="6"/>
  <c r="G12" i="6" s="1"/>
  <c r="S1" i="6" s="1"/>
  <c r="F329" i="6"/>
  <c r="G329" i="6" s="1"/>
  <c r="AG157" i="6" s="1"/>
  <c r="F133" i="6"/>
  <c r="G133" i="6" s="1"/>
  <c r="AG60" i="6" s="1"/>
  <c r="F67" i="6"/>
  <c r="G67" i="6" s="1"/>
  <c r="Z16" i="6" s="1"/>
  <c r="F66" i="6"/>
  <c r="G66" i="6" s="1"/>
  <c r="S9" i="6" s="1"/>
  <c r="F32" i="6"/>
  <c r="G32" i="6" s="1"/>
  <c r="AG13" i="6" s="1"/>
  <c r="F31" i="6"/>
  <c r="G31" i="6" s="1"/>
  <c r="AG12" i="6" s="1"/>
  <c r="F299" i="6"/>
  <c r="G299" i="6" s="1"/>
  <c r="AG140" i="6" s="1"/>
  <c r="F280" i="6"/>
  <c r="G280" i="6" s="1"/>
  <c r="AG130" i="6" s="1"/>
  <c r="F212" i="6"/>
  <c r="G212" i="6" s="1"/>
  <c r="AG97" i="6" s="1"/>
  <c r="F199" i="6"/>
  <c r="G199" i="6" s="1"/>
  <c r="AG93" i="6" s="1"/>
  <c r="F123" i="6"/>
  <c r="G123" i="6" s="1"/>
  <c r="AG53" i="6" s="1"/>
  <c r="F293" i="6"/>
  <c r="G293" i="6" s="1"/>
  <c r="AG138" i="6" s="1"/>
  <c r="F236" i="6"/>
  <c r="G236" i="6" s="1"/>
  <c r="Z48" i="6" s="1"/>
  <c r="F218" i="6"/>
  <c r="G218" i="6" s="1"/>
  <c r="S64" i="6" s="1"/>
  <c r="F194" i="6"/>
  <c r="G194" i="6" s="1"/>
  <c r="AG91" i="6" s="1"/>
  <c r="F143" i="6"/>
  <c r="G143" i="6" s="1"/>
  <c r="AG65" i="6" s="1"/>
  <c r="F79" i="6"/>
  <c r="G79" i="6" s="1"/>
  <c r="S14" i="6" s="1"/>
  <c r="L569" i="4"/>
  <c r="M566" i="4"/>
  <c r="E19" i="4" s="1"/>
  <c r="F21" i="5" s="1"/>
  <c r="M568" i="4"/>
  <c r="E21" i="4" s="1"/>
  <c r="F23" i="5" s="1"/>
  <c r="L567" i="2"/>
  <c r="E542" i="2"/>
  <c r="L568" i="2"/>
  <c r="E546" i="2"/>
  <c r="L566" i="2"/>
  <c r="E540" i="2"/>
  <c r="AP45" i="6" l="1" a="1"/>
  <c r="AP45" i="6" s="1"/>
  <c r="AP41" i="6" a="1"/>
  <c r="AP41" i="6" s="1"/>
  <c r="AP37" i="6" a="1"/>
  <c r="AP37" i="6" s="1"/>
  <c r="AP33" i="6" a="1"/>
  <c r="AP33" i="6" s="1"/>
  <c r="AP29" i="6" a="1"/>
  <c r="AP29" i="6" s="1"/>
  <c r="AP25" i="6" a="1"/>
  <c r="AP25" i="6" s="1"/>
  <c r="AP21" i="6" a="1"/>
  <c r="AP21" i="6" s="1"/>
  <c r="AP17" i="6" a="1"/>
  <c r="AP17" i="6" s="1"/>
  <c r="AP13" i="6" a="1"/>
  <c r="AP13" i="6" s="1"/>
  <c r="AP9" i="6" a="1"/>
  <c r="AP9" i="6" s="1"/>
  <c r="AP5" i="6" a="1"/>
  <c r="AP5" i="6" s="1"/>
  <c r="AP16" i="6" a="1"/>
  <c r="AP16" i="6" s="1"/>
  <c r="AP12" i="6" a="1"/>
  <c r="AP12" i="6" s="1"/>
  <c r="AP8" i="6" a="1"/>
  <c r="AP8" i="6" s="1"/>
  <c r="AP4" i="6" a="1"/>
  <c r="AP4" i="6" s="1"/>
  <c r="AQ30" i="6" s="1" a="1"/>
  <c r="AQ30" i="6" s="1"/>
  <c r="AS30" i="6" s="1"/>
  <c r="BF158" i="6"/>
  <c r="AP39" i="6" a="1"/>
  <c r="AP39" i="6" s="1"/>
  <c r="AP35" i="6" a="1"/>
  <c r="AP35" i="6" s="1"/>
  <c r="AP31" i="6" a="1"/>
  <c r="AP31" i="6" s="1"/>
  <c r="AP27" i="6" a="1"/>
  <c r="AP27" i="6" s="1"/>
  <c r="AP19" i="6" a="1"/>
  <c r="AP19" i="6" s="1"/>
  <c r="AP15" i="6" a="1"/>
  <c r="AP15" i="6" s="1"/>
  <c r="AP11" i="6" a="1"/>
  <c r="AP11" i="6" s="1"/>
  <c r="AQ70" i="6" s="1" a="1"/>
  <c r="AQ70" i="6" s="1"/>
  <c r="AS70" i="6" s="1"/>
  <c r="AP7" i="6" a="1"/>
  <c r="AP7" i="6" s="1"/>
  <c r="BF162" i="6"/>
  <c r="AX11" i="6" a="1"/>
  <c r="AX11" i="6" s="1"/>
  <c r="AZ11" i="6" s="1"/>
  <c r="AX6" i="6" a="1"/>
  <c r="AX6" i="6" s="1"/>
  <c r="AZ6" i="6" s="1"/>
  <c r="AX22" i="6" a="1"/>
  <c r="AX22" i="6" s="1"/>
  <c r="AZ22" i="6" s="1"/>
  <c r="AX37" i="6" a="1"/>
  <c r="AX37" i="6" s="1"/>
  <c r="AZ37" i="6" s="1"/>
  <c r="AX16" i="6" a="1"/>
  <c r="AX16" i="6" s="1"/>
  <c r="AZ16" i="6" s="1"/>
  <c r="AX12" i="6" a="1"/>
  <c r="AX12" i="6" s="1"/>
  <c r="AZ12" i="6" s="1"/>
  <c r="BF166" i="6"/>
  <c r="AX61" i="6" a="1"/>
  <c r="AX61" i="6" s="1"/>
  <c r="AZ61" i="6" s="1"/>
  <c r="AX29" i="6" a="1"/>
  <c r="AX29" i="6" s="1"/>
  <c r="AZ29" i="6" s="1"/>
  <c r="AX23" i="6" a="1"/>
  <c r="AX23" i="6" s="1"/>
  <c r="AZ23" i="6" s="1"/>
  <c r="BF153" i="6"/>
  <c r="BF157" i="6"/>
  <c r="BF161" i="6"/>
  <c r="BF165" i="6"/>
  <c r="BF169" i="6"/>
  <c r="BF164" i="6"/>
  <c r="BF168" i="6"/>
  <c r="AX18" i="6" a="1"/>
  <c r="AX18" i="6" s="1"/>
  <c r="AZ18" i="6" s="1"/>
  <c r="AX7" i="6" a="1"/>
  <c r="AX7" i="6" s="1"/>
  <c r="AZ7" i="6" s="1"/>
  <c r="AX27" i="6" a="1"/>
  <c r="AX27" i="6" s="1"/>
  <c r="AZ27" i="6" s="1"/>
  <c r="AX43" i="6" a="1"/>
  <c r="AX43" i="6" s="1"/>
  <c r="AZ43" i="6" s="1"/>
  <c r="AX41" i="6" a="1"/>
  <c r="AX41" i="6" s="1"/>
  <c r="AZ41" i="6" s="1"/>
  <c r="AX20" i="6" a="1"/>
  <c r="AX20" i="6" s="1"/>
  <c r="AZ20" i="6" s="1"/>
  <c r="AQ110" i="6" a="1"/>
  <c r="AQ110" i="6" s="1"/>
  <c r="AS110" i="6" s="1"/>
  <c r="AX3" i="6" a="1"/>
  <c r="AX3" i="6" s="1"/>
  <c r="AZ3" i="6" s="1"/>
  <c r="AX8" i="6" a="1"/>
  <c r="AX8" i="6" s="1"/>
  <c r="AZ8" i="6" s="1"/>
  <c r="AX14" i="6" a="1"/>
  <c r="AX14" i="6" s="1"/>
  <c r="AZ14" i="6" s="1"/>
  <c r="AX19" i="6" a="1"/>
  <c r="AX19" i="6" s="1"/>
  <c r="AZ19" i="6" s="1"/>
  <c r="AX24" i="6" a="1"/>
  <c r="AX24" i="6" s="1"/>
  <c r="AZ24" i="6" s="1"/>
  <c r="AX33" i="6" a="1"/>
  <c r="AX33" i="6" s="1"/>
  <c r="AZ33" i="6" s="1"/>
  <c r="AX49" i="6" a="1"/>
  <c r="AX49" i="6" s="1"/>
  <c r="AZ49" i="6" s="1"/>
  <c r="AQ50" i="6" a="1"/>
  <c r="AQ50" i="6" s="1"/>
  <c r="AS50" i="6" s="1"/>
  <c r="AX4" i="6" a="1"/>
  <c r="AX4" i="6" s="1"/>
  <c r="AX10" i="6" a="1"/>
  <c r="AX10" i="6" s="1"/>
  <c r="AZ10" i="6" s="1"/>
  <c r="AX15" i="6" a="1"/>
  <c r="AX15" i="6" s="1"/>
  <c r="AZ15" i="6" s="1"/>
  <c r="AX26" i="6" a="1"/>
  <c r="AX26" i="6" s="1"/>
  <c r="AZ26" i="6" s="1"/>
  <c r="AX35" i="6" a="1"/>
  <c r="AX35" i="6" s="1"/>
  <c r="AZ35" i="6" s="1"/>
  <c r="AX45" i="6" a="1"/>
  <c r="AX45" i="6" s="1"/>
  <c r="AZ45" i="6" s="1"/>
  <c r="AQ6" i="6" a="1"/>
  <c r="AQ6" i="6" s="1"/>
  <c r="AS6" i="6" s="1"/>
  <c r="AQ94" i="6" a="1"/>
  <c r="AQ94" i="6" s="1"/>
  <c r="AS94" i="6" s="1"/>
  <c r="AX50" i="6" a="1"/>
  <c r="AX50" i="6" s="1"/>
  <c r="AZ50" i="6" s="1"/>
  <c r="AX46" i="6" a="1"/>
  <c r="AX46" i="6" s="1"/>
  <c r="AZ46" i="6" s="1"/>
  <c r="AX42" i="6" a="1"/>
  <c r="AX42" i="6" s="1"/>
  <c r="AZ42" i="6" s="1"/>
  <c r="AX38" i="6" a="1"/>
  <c r="AX38" i="6" s="1"/>
  <c r="AZ38" i="6" s="1"/>
  <c r="AX34" i="6" a="1"/>
  <c r="AX34" i="6" s="1"/>
  <c r="AZ34" i="6" s="1"/>
  <c r="AX65" i="6" a="1"/>
  <c r="AX65" i="6" s="1"/>
  <c r="AZ65" i="6" s="1"/>
  <c r="AX57" i="6" a="1"/>
  <c r="AX57" i="6" s="1"/>
  <c r="AZ57" i="6" s="1"/>
  <c r="AQ18" i="6" a="1"/>
  <c r="AQ18" i="6" s="1"/>
  <c r="AS18" i="6" s="1"/>
  <c r="AQ38" i="6" a="1"/>
  <c r="AQ38" i="6" s="1"/>
  <c r="AS38" i="6" s="1"/>
  <c r="AQ82" i="6" a="1"/>
  <c r="AQ82" i="6" s="1"/>
  <c r="AS82" i="6" s="1"/>
  <c r="AQ102" i="6" a="1"/>
  <c r="AQ102" i="6" s="1"/>
  <c r="AS102" i="6" s="1"/>
  <c r="AQ14" i="6" a="1"/>
  <c r="AQ14" i="6" s="1"/>
  <c r="AS14" i="6" s="1"/>
  <c r="AQ54" i="6" a="1"/>
  <c r="AQ54" i="6" s="1"/>
  <c r="AS54" i="6" s="1"/>
  <c r="AQ78" i="6" a="1"/>
  <c r="AQ78" i="6" s="1"/>
  <c r="AS78" i="6" s="1"/>
  <c r="AQ98" i="6" a="1"/>
  <c r="AQ98" i="6" s="1"/>
  <c r="AS98" i="6" s="1"/>
  <c r="AX5" i="6" a="1"/>
  <c r="AX5" i="6" s="1"/>
  <c r="E50" i="5" s="1"/>
  <c r="AX9" i="6" a="1"/>
  <c r="AX9" i="6" s="1"/>
  <c r="AZ9" i="6" s="1"/>
  <c r="AX13" i="6" a="1"/>
  <c r="AX13" i="6" s="1"/>
  <c r="AZ13" i="6" s="1"/>
  <c r="AX17" i="6" a="1"/>
  <c r="AX17" i="6" s="1"/>
  <c r="AZ17" i="6" s="1"/>
  <c r="AX21" i="6" a="1"/>
  <c r="AX21" i="6" s="1"/>
  <c r="AZ21" i="6" s="1"/>
  <c r="AX25" i="6" a="1"/>
  <c r="AX25" i="6" s="1"/>
  <c r="AZ25" i="6" s="1"/>
  <c r="AX31" i="6" a="1"/>
  <c r="AX31" i="6" s="1"/>
  <c r="AZ31" i="6" s="1"/>
  <c r="AX39" i="6" a="1"/>
  <c r="AX39" i="6" s="1"/>
  <c r="AZ39" i="6" s="1"/>
  <c r="AQ2" i="6" a="1"/>
  <c r="AQ2" i="6" s="1"/>
  <c r="E56" i="5" s="1"/>
  <c r="AQ22" i="6" a="1"/>
  <c r="AQ22" i="6" s="1"/>
  <c r="AS22" i="6" s="1"/>
  <c r="AQ46" i="6" a="1"/>
  <c r="AQ46" i="6" s="1"/>
  <c r="AS46" i="6" s="1"/>
  <c r="AQ66" i="6" a="1"/>
  <c r="AQ66" i="6" s="1"/>
  <c r="AS66" i="6" s="1"/>
  <c r="AX47" i="6" a="1"/>
  <c r="AX47" i="6" s="1"/>
  <c r="AZ47" i="6" s="1"/>
  <c r="AX53" i="6" a="1"/>
  <c r="AX53" i="6" s="1"/>
  <c r="AZ53" i="6" s="1"/>
  <c r="AX69" i="6" a="1"/>
  <c r="AX69" i="6" s="1"/>
  <c r="AZ69" i="6" s="1"/>
  <c r="AX68" i="6" a="1"/>
  <c r="AX68" i="6" s="1"/>
  <c r="AZ68" i="6" s="1"/>
  <c r="AQ113" i="6" a="1"/>
  <c r="AQ113" i="6" s="1"/>
  <c r="AS113" i="6" s="1"/>
  <c r="AX30" i="6" a="1"/>
  <c r="AX30" i="6" s="1"/>
  <c r="AZ30" i="6" s="1"/>
  <c r="AX70" i="6" a="1"/>
  <c r="AX70" i="6" s="1"/>
  <c r="AZ70" i="6" s="1"/>
  <c r="AX63" i="6" a="1"/>
  <c r="AX63" i="6" s="1"/>
  <c r="AZ63" i="6" s="1"/>
  <c r="AX67" i="6" a="1"/>
  <c r="AX67" i="6" s="1"/>
  <c r="AZ67" i="6" s="1"/>
  <c r="AQ112" i="6" a="1"/>
  <c r="AQ112" i="6" s="1"/>
  <c r="AS112" i="6" s="1"/>
  <c r="BE32" i="6" a="1"/>
  <c r="BE32" i="6" s="1"/>
  <c r="BG32" i="6" s="1"/>
  <c r="AX28" i="6" a="1"/>
  <c r="AX28" i="6" s="1"/>
  <c r="AZ28" i="6" s="1"/>
  <c r="AX32" i="6" a="1"/>
  <c r="AX32" i="6" s="1"/>
  <c r="AZ32" i="6" s="1"/>
  <c r="AX36" i="6" a="1"/>
  <c r="AX36" i="6" s="1"/>
  <c r="AZ36" i="6" s="1"/>
  <c r="AX40" i="6" a="1"/>
  <c r="AX40" i="6" s="1"/>
  <c r="AZ40" i="6" s="1"/>
  <c r="AX44" i="6" a="1"/>
  <c r="AX44" i="6" s="1"/>
  <c r="AZ44" i="6" s="1"/>
  <c r="AX48" i="6" a="1"/>
  <c r="AX48" i="6" s="1"/>
  <c r="AZ48" i="6" s="1"/>
  <c r="AQ10" i="6" a="1"/>
  <c r="AQ10" i="6" s="1"/>
  <c r="AS10" i="6" s="1"/>
  <c r="AQ26" i="6" a="1"/>
  <c r="AQ26" i="6" s="1"/>
  <c r="AS26" i="6" s="1"/>
  <c r="AQ58" i="6" a="1"/>
  <c r="AQ58" i="6" s="1"/>
  <c r="AS58" i="6" s="1"/>
  <c r="AQ74" i="6" a="1"/>
  <c r="AQ74" i="6" s="1"/>
  <c r="AS74" i="6" s="1"/>
  <c r="AQ90" i="6" a="1"/>
  <c r="AQ90" i="6" s="1"/>
  <c r="AS90" i="6" s="1"/>
  <c r="BE169" i="6" a="1"/>
  <c r="BE169" i="6" s="1"/>
  <c r="BG169" i="6" s="1"/>
  <c r="BE165" i="6" a="1"/>
  <c r="BE165" i="6" s="1"/>
  <c r="BG165" i="6" s="1"/>
  <c r="BE161" i="6" a="1"/>
  <c r="BE161" i="6" s="1"/>
  <c r="BG161" i="6" s="1"/>
  <c r="BE157" i="6" a="1"/>
  <c r="BE157" i="6" s="1"/>
  <c r="BG157" i="6" s="1"/>
  <c r="BE153" i="6" a="1"/>
  <c r="BE153" i="6" s="1"/>
  <c r="BG153" i="6" s="1"/>
  <c r="BE149" i="6" a="1"/>
  <c r="BE149" i="6" s="1"/>
  <c r="BG149" i="6" s="1"/>
  <c r="BE145" i="6" a="1"/>
  <c r="BE145" i="6" s="1"/>
  <c r="BG145" i="6" s="1"/>
  <c r="BE141" i="6" a="1"/>
  <c r="BE141" i="6" s="1"/>
  <c r="BG141" i="6" s="1"/>
  <c r="BE137" i="6" a="1"/>
  <c r="BE137" i="6" s="1"/>
  <c r="BG137" i="6" s="1"/>
  <c r="BE133" i="6" a="1"/>
  <c r="BE133" i="6" s="1"/>
  <c r="BG133" i="6" s="1"/>
  <c r="BE129" i="6" a="1"/>
  <c r="BE129" i="6" s="1"/>
  <c r="BG129" i="6" s="1"/>
  <c r="BE125" i="6" a="1"/>
  <c r="BE125" i="6" s="1"/>
  <c r="BG125" i="6" s="1"/>
  <c r="BE121" i="6" a="1"/>
  <c r="BE121" i="6" s="1"/>
  <c r="BG121" i="6" s="1"/>
  <c r="BE117" i="6" a="1"/>
  <c r="BE117" i="6" s="1"/>
  <c r="BG117" i="6" s="1"/>
  <c r="BE113" i="6" a="1"/>
  <c r="BE113" i="6" s="1"/>
  <c r="BG113" i="6" s="1"/>
  <c r="BE109" i="6" a="1"/>
  <c r="BE109" i="6" s="1"/>
  <c r="BG109" i="6" s="1"/>
  <c r="BE105" i="6" a="1"/>
  <c r="BE105" i="6" s="1"/>
  <c r="BG105" i="6" s="1"/>
  <c r="BE101" i="6" a="1"/>
  <c r="BE101" i="6" s="1"/>
  <c r="BG101" i="6" s="1"/>
  <c r="BE97" i="6" a="1"/>
  <c r="BE97" i="6" s="1"/>
  <c r="BG97" i="6" s="1"/>
  <c r="BE93" i="6" a="1"/>
  <c r="BE93" i="6" s="1"/>
  <c r="BG93" i="6" s="1"/>
  <c r="BE89" i="6" a="1"/>
  <c r="BE89" i="6" s="1"/>
  <c r="BG89" i="6" s="1"/>
  <c r="BE85" i="6" a="1"/>
  <c r="BE85" i="6" s="1"/>
  <c r="BG85" i="6" s="1"/>
  <c r="BE81" i="6" a="1"/>
  <c r="BE81" i="6" s="1"/>
  <c r="BG81" i="6" s="1"/>
  <c r="BE77" i="6" a="1"/>
  <c r="BE77" i="6" s="1"/>
  <c r="BG77" i="6" s="1"/>
  <c r="BE73" i="6" a="1"/>
  <c r="BE73" i="6" s="1"/>
  <c r="BG73" i="6" s="1"/>
  <c r="BE69" i="6" a="1"/>
  <c r="BE69" i="6" s="1"/>
  <c r="BG69" i="6" s="1"/>
  <c r="BE65" i="6" a="1"/>
  <c r="BE65" i="6" s="1"/>
  <c r="BG65" i="6" s="1"/>
  <c r="BE61" i="6" a="1"/>
  <c r="BE61" i="6" s="1"/>
  <c r="BG61" i="6" s="1"/>
  <c r="BE57" i="6" a="1"/>
  <c r="BE57" i="6" s="1"/>
  <c r="BG57" i="6" s="1"/>
  <c r="BE53" i="6" a="1"/>
  <c r="BE53" i="6" s="1"/>
  <c r="BG53" i="6" s="1"/>
  <c r="BE49" i="6" a="1"/>
  <c r="BE49" i="6" s="1"/>
  <c r="BG49" i="6" s="1"/>
  <c r="BE45" i="6" a="1"/>
  <c r="BE45" i="6" s="1"/>
  <c r="BG45" i="6" s="1"/>
  <c r="BE41" i="6" a="1"/>
  <c r="BE41" i="6" s="1"/>
  <c r="BG41" i="6" s="1"/>
  <c r="BE37" i="6" a="1"/>
  <c r="BE37" i="6" s="1"/>
  <c r="BG37" i="6" s="1"/>
  <c r="BE33" i="6" a="1"/>
  <c r="BE33" i="6" s="1"/>
  <c r="BG33" i="6" s="1"/>
  <c r="BE29" i="6" a="1"/>
  <c r="BE29" i="6" s="1"/>
  <c r="BG29" i="6" s="1"/>
  <c r="BE25" i="6" a="1"/>
  <c r="BE25" i="6" s="1"/>
  <c r="BG25" i="6" s="1"/>
  <c r="BE21" i="6" a="1"/>
  <c r="BE21" i="6" s="1"/>
  <c r="BG21" i="6" s="1"/>
  <c r="BE17" i="6" a="1"/>
  <c r="BE17" i="6" s="1"/>
  <c r="BG17" i="6" s="1"/>
  <c r="BE13" i="6" a="1"/>
  <c r="BE13" i="6" s="1"/>
  <c r="BG13" i="6" s="1"/>
  <c r="BE9" i="6" a="1"/>
  <c r="BE9" i="6" s="1"/>
  <c r="BG9" i="6" s="1"/>
  <c r="BE5" i="6" a="1"/>
  <c r="BE5" i="6" s="1"/>
  <c r="E41" i="5" s="1"/>
  <c r="AX54" i="6" a="1"/>
  <c r="AX54" i="6" s="1"/>
  <c r="AZ54" i="6" s="1"/>
  <c r="AX58" i="6" a="1"/>
  <c r="AX58" i="6" s="1"/>
  <c r="AZ58" i="6" s="1"/>
  <c r="AX62" i="6" a="1"/>
  <c r="AX62" i="6" s="1"/>
  <c r="AZ62" i="6" s="1"/>
  <c r="AX66" i="6" a="1"/>
  <c r="AX66" i="6" s="1"/>
  <c r="AZ66" i="6" s="1"/>
  <c r="AQ3" i="6" a="1"/>
  <c r="AQ3" i="6" s="1"/>
  <c r="E57" i="5" s="1"/>
  <c r="AQ7" i="6" a="1"/>
  <c r="AQ7" i="6" s="1"/>
  <c r="AS7" i="6" s="1"/>
  <c r="AQ11" i="6" a="1"/>
  <c r="AQ11" i="6" s="1"/>
  <c r="AS11" i="6" s="1"/>
  <c r="AQ15" i="6" a="1"/>
  <c r="AQ15" i="6" s="1"/>
  <c r="AS15" i="6" s="1"/>
  <c r="AQ19" i="6" a="1"/>
  <c r="AQ19" i="6" s="1"/>
  <c r="AS19" i="6" s="1"/>
  <c r="AQ27" i="6" a="1"/>
  <c r="AQ27" i="6" s="1"/>
  <c r="AS27" i="6" s="1"/>
  <c r="AQ31" i="6" a="1"/>
  <c r="AQ31" i="6" s="1"/>
  <c r="AS31" i="6" s="1"/>
  <c r="AQ35" i="6" a="1"/>
  <c r="AQ35" i="6" s="1"/>
  <c r="AS35" i="6" s="1"/>
  <c r="AQ43" i="6" a="1"/>
  <c r="AQ43" i="6" s="1"/>
  <c r="AS43" i="6" s="1"/>
  <c r="AQ47" i="6" a="1"/>
  <c r="AQ47" i="6" s="1"/>
  <c r="AS47" i="6" s="1"/>
  <c r="AQ51" i="6" a="1"/>
  <c r="AQ51" i="6" s="1"/>
  <c r="AS51" i="6" s="1"/>
  <c r="AQ59" i="6" a="1"/>
  <c r="AQ59" i="6" s="1"/>
  <c r="AS59" i="6" s="1"/>
  <c r="AQ63" i="6" a="1"/>
  <c r="AQ63" i="6" s="1"/>
  <c r="AS63" i="6" s="1"/>
  <c r="AQ67" i="6" a="1"/>
  <c r="AQ67" i="6" s="1"/>
  <c r="AS67" i="6" s="1"/>
  <c r="AQ75" i="6" a="1"/>
  <c r="AQ75" i="6" s="1"/>
  <c r="AS75" i="6" s="1"/>
  <c r="AQ79" i="6" a="1"/>
  <c r="AQ79" i="6" s="1"/>
  <c r="AS79" i="6" s="1"/>
  <c r="AQ83" i="6" a="1"/>
  <c r="AQ83" i="6" s="1"/>
  <c r="AS83" i="6" s="1"/>
  <c r="AQ91" i="6" a="1"/>
  <c r="AQ91" i="6" s="1"/>
  <c r="AS91" i="6" s="1"/>
  <c r="AQ95" i="6" a="1"/>
  <c r="AQ95" i="6" s="1"/>
  <c r="AS95" i="6" s="1"/>
  <c r="AQ99" i="6" a="1"/>
  <c r="AQ99" i="6" s="1"/>
  <c r="AS99" i="6" s="1"/>
  <c r="AQ107" i="6" a="1"/>
  <c r="AQ107" i="6" s="1"/>
  <c r="AS107" i="6" s="1"/>
  <c r="AQ111" i="6" a="1"/>
  <c r="AQ111" i="6" s="1"/>
  <c r="AS111" i="6" s="1"/>
  <c r="BE170" i="6" a="1"/>
  <c r="BE170" i="6" s="1"/>
  <c r="BG170" i="6" s="1"/>
  <c r="BE166" i="6" a="1"/>
  <c r="BE166" i="6" s="1"/>
  <c r="BG166" i="6" s="1"/>
  <c r="BE162" i="6" a="1"/>
  <c r="BE162" i="6" s="1"/>
  <c r="BG162" i="6" s="1"/>
  <c r="BE158" i="6" a="1"/>
  <c r="BE158" i="6" s="1"/>
  <c r="BG158" i="6" s="1"/>
  <c r="BE154" i="6" a="1"/>
  <c r="BE154" i="6" s="1"/>
  <c r="BG154" i="6" s="1"/>
  <c r="BE150" i="6" a="1"/>
  <c r="BE150" i="6" s="1"/>
  <c r="BG150" i="6" s="1"/>
  <c r="BE146" i="6" a="1"/>
  <c r="BE146" i="6" s="1"/>
  <c r="BG146" i="6" s="1"/>
  <c r="BE142" i="6" a="1"/>
  <c r="BE142" i="6" s="1"/>
  <c r="BG142" i="6" s="1"/>
  <c r="BE138" i="6" a="1"/>
  <c r="BE138" i="6" s="1"/>
  <c r="BG138" i="6" s="1"/>
  <c r="BE134" i="6" a="1"/>
  <c r="BE134" i="6" s="1"/>
  <c r="BG134" i="6" s="1"/>
  <c r="BE130" i="6" a="1"/>
  <c r="BE130" i="6" s="1"/>
  <c r="BG130" i="6" s="1"/>
  <c r="BE126" i="6" a="1"/>
  <c r="BE126" i="6" s="1"/>
  <c r="BG126" i="6" s="1"/>
  <c r="BE122" i="6" a="1"/>
  <c r="BE122" i="6" s="1"/>
  <c r="BG122" i="6" s="1"/>
  <c r="BE118" i="6" a="1"/>
  <c r="BE118" i="6" s="1"/>
  <c r="BG118" i="6" s="1"/>
  <c r="BE114" i="6" a="1"/>
  <c r="BE114" i="6" s="1"/>
  <c r="BG114" i="6" s="1"/>
  <c r="BE110" i="6" a="1"/>
  <c r="BE110" i="6" s="1"/>
  <c r="BG110" i="6" s="1"/>
  <c r="BE106" i="6" a="1"/>
  <c r="BE106" i="6" s="1"/>
  <c r="BG106" i="6" s="1"/>
  <c r="BE102" i="6" a="1"/>
  <c r="BE102" i="6" s="1"/>
  <c r="BG102" i="6" s="1"/>
  <c r="BE98" i="6" a="1"/>
  <c r="BE98" i="6" s="1"/>
  <c r="BG98" i="6" s="1"/>
  <c r="BE94" i="6" a="1"/>
  <c r="BE94" i="6" s="1"/>
  <c r="BG94" i="6" s="1"/>
  <c r="BE90" i="6" a="1"/>
  <c r="BE90" i="6" s="1"/>
  <c r="BG90" i="6" s="1"/>
  <c r="BE86" i="6" a="1"/>
  <c r="BE86" i="6" s="1"/>
  <c r="BG86" i="6" s="1"/>
  <c r="BE82" i="6" a="1"/>
  <c r="BE82" i="6" s="1"/>
  <c r="BG82" i="6" s="1"/>
  <c r="BE78" i="6" a="1"/>
  <c r="BE78" i="6" s="1"/>
  <c r="BG78" i="6" s="1"/>
  <c r="BE74" i="6" a="1"/>
  <c r="BE74" i="6" s="1"/>
  <c r="BG74" i="6" s="1"/>
  <c r="BE70" i="6" a="1"/>
  <c r="BE70" i="6" s="1"/>
  <c r="BG70" i="6" s="1"/>
  <c r="BE66" i="6" a="1"/>
  <c r="BE66" i="6" s="1"/>
  <c r="BG66" i="6" s="1"/>
  <c r="BE62" i="6" a="1"/>
  <c r="BE62" i="6" s="1"/>
  <c r="BG62" i="6" s="1"/>
  <c r="BE58" i="6" a="1"/>
  <c r="BE58" i="6" s="1"/>
  <c r="BG58" i="6" s="1"/>
  <c r="BE54" i="6" a="1"/>
  <c r="BE54" i="6" s="1"/>
  <c r="BG54" i="6" s="1"/>
  <c r="BE50" i="6" a="1"/>
  <c r="BE50" i="6" s="1"/>
  <c r="BG50" i="6" s="1"/>
  <c r="BE46" i="6" a="1"/>
  <c r="BE46" i="6" s="1"/>
  <c r="BG46" i="6" s="1"/>
  <c r="BE42" i="6" a="1"/>
  <c r="BE42" i="6" s="1"/>
  <c r="BG42" i="6" s="1"/>
  <c r="BE38" i="6" a="1"/>
  <c r="BE38" i="6" s="1"/>
  <c r="BG38" i="6" s="1"/>
  <c r="BE34" i="6" a="1"/>
  <c r="BE34" i="6" s="1"/>
  <c r="BG34" i="6" s="1"/>
  <c r="BE30" i="6" a="1"/>
  <c r="BE30" i="6" s="1"/>
  <c r="BG30" i="6" s="1"/>
  <c r="BE26" i="6" a="1"/>
  <c r="BE26" i="6" s="1"/>
  <c r="BG26" i="6" s="1"/>
  <c r="BE22" i="6" a="1"/>
  <c r="BE22" i="6" s="1"/>
  <c r="BG22" i="6" s="1"/>
  <c r="BE18" i="6" a="1"/>
  <c r="BE18" i="6" s="1"/>
  <c r="BG18" i="6" s="1"/>
  <c r="BE14" i="6" a="1"/>
  <c r="BE14" i="6" s="1"/>
  <c r="BG14" i="6" s="1"/>
  <c r="BE10" i="6" a="1"/>
  <c r="BE10" i="6" s="1"/>
  <c r="BG10" i="6" s="1"/>
  <c r="BE6" i="6" a="1"/>
  <c r="BE6" i="6" s="1"/>
  <c r="BG6" i="6" s="1"/>
  <c r="BE167" i="6" a="1"/>
  <c r="BE167" i="6" s="1"/>
  <c r="BG167" i="6" s="1"/>
  <c r="BE163" i="6" a="1"/>
  <c r="BE163" i="6" s="1"/>
  <c r="BG163" i="6" s="1"/>
  <c r="BE159" i="6" a="1"/>
  <c r="BE159" i="6" s="1"/>
  <c r="BG159" i="6" s="1"/>
  <c r="BE155" i="6" a="1"/>
  <c r="BE155" i="6" s="1"/>
  <c r="BG155" i="6" s="1"/>
  <c r="BE151" i="6" a="1"/>
  <c r="BE151" i="6" s="1"/>
  <c r="BG151" i="6" s="1"/>
  <c r="BE147" i="6" a="1"/>
  <c r="BE147" i="6" s="1"/>
  <c r="BG147" i="6" s="1"/>
  <c r="BE143" i="6" a="1"/>
  <c r="BE143" i="6" s="1"/>
  <c r="BG143" i="6" s="1"/>
  <c r="BE139" i="6" a="1"/>
  <c r="BE139" i="6" s="1"/>
  <c r="BG139" i="6" s="1"/>
  <c r="BE135" i="6" a="1"/>
  <c r="BE135" i="6" s="1"/>
  <c r="BG135" i="6" s="1"/>
  <c r="BE131" i="6" a="1"/>
  <c r="BE131" i="6" s="1"/>
  <c r="BG131" i="6" s="1"/>
  <c r="BE127" i="6" a="1"/>
  <c r="BE127" i="6" s="1"/>
  <c r="BG127" i="6" s="1"/>
  <c r="BE123" i="6" a="1"/>
  <c r="BE123" i="6" s="1"/>
  <c r="BG123" i="6" s="1"/>
  <c r="BE119" i="6" a="1"/>
  <c r="BE119" i="6" s="1"/>
  <c r="BG119" i="6" s="1"/>
  <c r="BE115" i="6" a="1"/>
  <c r="BE115" i="6" s="1"/>
  <c r="BG115" i="6" s="1"/>
  <c r="BE111" i="6" a="1"/>
  <c r="BE111" i="6" s="1"/>
  <c r="BG111" i="6" s="1"/>
  <c r="BE107" i="6" a="1"/>
  <c r="BE107" i="6" s="1"/>
  <c r="BG107" i="6" s="1"/>
  <c r="BE103" i="6" a="1"/>
  <c r="BE103" i="6" s="1"/>
  <c r="BG103" i="6" s="1"/>
  <c r="BE99" i="6" a="1"/>
  <c r="BE99" i="6" s="1"/>
  <c r="BG99" i="6" s="1"/>
  <c r="BE95" i="6" a="1"/>
  <c r="BE95" i="6" s="1"/>
  <c r="BG95" i="6" s="1"/>
  <c r="BE91" i="6" a="1"/>
  <c r="BE91" i="6" s="1"/>
  <c r="BG91" i="6" s="1"/>
  <c r="BE87" i="6" a="1"/>
  <c r="BE87" i="6" s="1"/>
  <c r="BG87" i="6" s="1"/>
  <c r="BE83" i="6" a="1"/>
  <c r="BE83" i="6" s="1"/>
  <c r="BG83" i="6" s="1"/>
  <c r="BE79" i="6" a="1"/>
  <c r="BE79" i="6" s="1"/>
  <c r="BG79" i="6" s="1"/>
  <c r="BE75" i="6" a="1"/>
  <c r="BE75" i="6" s="1"/>
  <c r="BG75" i="6" s="1"/>
  <c r="BE71" i="6" a="1"/>
  <c r="BE71" i="6" s="1"/>
  <c r="BG71" i="6" s="1"/>
  <c r="BE67" i="6" a="1"/>
  <c r="BE67" i="6" s="1"/>
  <c r="BG67" i="6" s="1"/>
  <c r="BE63" i="6" a="1"/>
  <c r="BE63" i="6" s="1"/>
  <c r="BG63" i="6" s="1"/>
  <c r="BE59" i="6" a="1"/>
  <c r="BE59" i="6" s="1"/>
  <c r="BG59" i="6" s="1"/>
  <c r="BE55" i="6" a="1"/>
  <c r="BE55" i="6" s="1"/>
  <c r="BG55" i="6" s="1"/>
  <c r="BE51" i="6" a="1"/>
  <c r="BE51" i="6" s="1"/>
  <c r="BG51" i="6" s="1"/>
  <c r="BE47" i="6" a="1"/>
  <c r="BE47" i="6" s="1"/>
  <c r="BG47" i="6" s="1"/>
  <c r="BE43" i="6" a="1"/>
  <c r="BE43" i="6" s="1"/>
  <c r="BG43" i="6" s="1"/>
  <c r="BE39" i="6" a="1"/>
  <c r="BE39" i="6" s="1"/>
  <c r="BG39" i="6" s="1"/>
  <c r="BE35" i="6" a="1"/>
  <c r="BE35" i="6" s="1"/>
  <c r="BG35" i="6" s="1"/>
  <c r="BE31" i="6" a="1"/>
  <c r="BE31" i="6" s="1"/>
  <c r="BG31" i="6" s="1"/>
  <c r="BE27" i="6" a="1"/>
  <c r="BE27" i="6" s="1"/>
  <c r="BG27" i="6" s="1"/>
  <c r="BE23" i="6" a="1"/>
  <c r="BE23" i="6" s="1"/>
  <c r="BG23" i="6" s="1"/>
  <c r="BE19" i="6" a="1"/>
  <c r="BE19" i="6" s="1"/>
  <c r="BG19" i="6" s="1"/>
  <c r="BE15" i="6" a="1"/>
  <c r="BE15" i="6" s="1"/>
  <c r="BG15" i="6" s="1"/>
  <c r="BE11" i="6" a="1"/>
  <c r="BE11" i="6" s="1"/>
  <c r="BG11" i="6" s="1"/>
  <c r="BE7" i="6" a="1"/>
  <c r="BE7" i="6" s="1"/>
  <c r="BG7" i="6" s="1"/>
  <c r="AX52" i="6" a="1"/>
  <c r="AX52" i="6" s="1"/>
  <c r="AZ52" i="6" s="1"/>
  <c r="AX56" i="6" a="1"/>
  <c r="AX56" i="6" s="1"/>
  <c r="AZ56" i="6" s="1"/>
  <c r="AX60" i="6" a="1"/>
  <c r="AX60" i="6" s="1"/>
  <c r="AZ60" i="6" s="1"/>
  <c r="AX64" i="6" a="1"/>
  <c r="AX64" i="6" s="1"/>
  <c r="AZ64" i="6" s="1"/>
  <c r="AQ5" i="6" a="1"/>
  <c r="AQ5" i="6" s="1"/>
  <c r="E59" i="5" s="1"/>
  <c r="AQ9" i="6" a="1"/>
  <c r="AQ9" i="6" s="1"/>
  <c r="AS9" i="6" s="1"/>
  <c r="AQ17" i="6" a="1"/>
  <c r="AQ17" i="6" s="1"/>
  <c r="AS17" i="6" s="1"/>
  <c r="AQ21" i="6" a="1"/>
  <c r="AQ21" i="6" s="1"/>
  <c r="AS21" i="6" s="1"/>
  <c r="AQ25" i="6" a="1"/>
  <c r="AQ25" i="6" s="1"/>
  <c r="AS25" i="6" s="1"/>
  <c r="AQ33" i="6" a="1"/>
  <c r="AQ33" i="6" s="1"/>
  <c r="AS33" i="6" s="1"/>
  <c r="AQ37" i="6" a="1"/>
  <c r="AQ37" i="6" s="1"/>
  <c r="AS37" i="6" s="1"/>
  <c r="AQ41" i="6" a="1"/>
  <c r="AQ41" i="6" s="1"/>
  <c r="AS41" i="6" s="1"/>
  <c r="AQ49" i="6" a="1"/>
  <c r="AQ49" i="6" s="1"/>
  <c r="AS49" i="6" s="1"/>
  <c r="AQ53" i="6" a="1"/>
  <c r="AQ53" i="6" s="1"/>
  <c r="AS53" i="6" s="1"/>
  <c r="AQ57" i="6" a="1"/>
  <c r="AQ57" i="6" s="1"/>
  <c r="AS57" i="6" s="1"/>
  <c r="AQ65" i="6" a="1"/>
  <c r="AQ65" i="6" s="1"/>
  <c r="AS65" i="6" s="1"/>
  <c r="AQ69" i="6" a="1"/>
  <c r="AQ69" i="6" s="1"/>
  <c r="AS69" i="6" s="1"/>
  <c r="AQ73" i="6" a="1"/>
  <c r="AQ73" i="6" s="1"/>
  <c r="AS73" i="6" s="1"/>
  <c r="AQ81" i="6" a="1"/>
  <c r="AQ81" i="6" s="1"/>
  <c r="AS81" i="6" s="1"/>
  <c r="AQ85" i="6" a="1"/>
  <c r="AQ85" i="6" s="1"/>
  <c r="AS85" i="6" s="1"/>
  <c r="AQ89" i="6" a="1"/>
  <c r="AQ89" i="6" s="1"/>
  <c r="AS89" i="6" s="1"/>
  <c r="AQ97" i="6" a="1"/>
  <c r="AQ97" i="6" s="1"/>
  <c r="AS97" i="6" s="1"/>
  <c r="AQ101" i="6" a="1"/>
  <c r="AQ101" i="6" s="1"/>
  <c r="AS101" i="6" s="1"/>
  <c r="AQ105" i="6" a="1"/>
  <c r="AQ105" i="6" s="1"/>
  <c r="AS105" i="6" s="1"/>
  <c r="BE168" i="6" a="1"/>
  <c r="BE168" i="6" s="1"/>
  <c r="BG168" i="6" s="1"/>
  <c r="BE164" i="6" a="1"/>
  <c r="BE164" i="6" s="1"/>
  <c r="BG164" i="6" s="1"/>
  <c r="BE160" i="6" a="1"/>
  <c r="BE160" i="6" s="1"/>
  <c r="BG160" i="6" s="1"/>
  <c r="BE156" i="6" a="1"/>
  <c r="BE156" i="6" s="1"/>
  <c r="BG156" i="6" s="1"/>
  <c r="BE152" i="6" a="1"/>
  <c r="BE152" i="6" s="1"/>
  <c r="BG152" i="6" s="1"/>
  <c r="BE148" i="6" a="1"/>
  <c r="BE148" i="6" s="1"/>
  <c r="BG148" i="6" s="1"/>
  <c r="BE144" i="6" a="1"/>
  <c r="BE144" i="6" s="1"/>
  <c r="BG144" i="6" s="1"/>
  <c r="BE140" i="6" a="1"/>
  <c r="BE140" i="6" s="1"/>
  <c r="BG140" i="6" s="1"/>
  <c r="BE136" i="6" a="1"/>
  <c r="BE136" i="6" s="1"/>
  <c r="BG136" i="6" s="1"/>
  <c r="BE132" i="6" a="1"/>
  <c r="BE132" i="6" s="1"/>
  <c r="BG132" i="6" s="1"/>
  <c r="BE128" i="6" a="1"/>
  <c r="BE128" i="6" s="1"/>
  <c r="BG128" i="6" s="1"/>
  <c r="BE124" i="6" a="1"/>
  <c r="BE124" i="6" s="1"/>
  <c r="BG124" i="6" s="1"/>
  <c r="BE120" i="6" a="1"/>
  <c r="BE120" i="6" s="1"/>
  <c r="BG120" i="6" s="1"/>
  <c r="BE116" i="6" a="1"/>
  <c r="BE116" i="6" s="1"/>
  <c r="BG116" i="6" s="1"/>
  <c r="BE112" i="6" a="1"/>
  <c r="BE112" i="6" s="1"/>
  <c r="BG112" i="6" s="1"/>
  <c r="BE108" i="6" a="1"/>
  <c r="BE108" i="6" s="1"/>
  <c r="BG108" i="6" s="1"/>
  <c r="BE104" i="6" a="1"/>
  <c r="BE104" i="6" s="1"/>
  <c r="BG104" i="6" s="1"/>
  <c r="BE100" i="6" a="1"/>
  <c r="BE100" i="6" s="1"/>
  <c r="BG100" i="6" s="1"/>
  <c r="BE96" i="6" a="1"/>
  <c r="BE96" i="6" s="1"/>
  <c r="BG96" i="6" s="1"/>
  <c r="BE92" i="6" a="1"/>
  <c r="BE92" i="6" s="1"/>
  <c r="BG92" i="6" s="1"/>
  <c r="BE88" i="6" a="1"/>
  <c r="BE88" i="6" s="1"/>
  <c r="BG88" i="6" s="1"/>
  <c r="BE84" i="6" a="1"/>
  <c r="BE84" i="6" s="1"/>
  <c r="BG84" i="6" s="1"/>
  <c r="BE80" i="6" a="1"/>
  <c r="BE80" i="6" s="1"/>
  <c r="BG80" i="6" s="1"/>
  <c r="BE76" i="6" a="1"/>
  <c r="BE76" i="6" s="1"/>
  <c r="BG76" i="6" s="1"/>
  <c r="BE72" i="6" a="1"/>
  <c r="BE72" i="6" s="1"/>
  <c r="BG72" i="6" s="1"/>
  <c r="BE68" i="6" a="1"/>
  <c r="BE68" i="6" s="1"/>
  <c r="BG68" i="6" s="1"/>
  <c r="BE64" i="6" a="1"/>
  <c r="BE64" i="6" s="1"/>
  <c r="BG64" i="6" s="1"/>
  <c r="BE60" i="6" a="1"/>
  <c r="BE60" i="6" s="1"/>
  <c r="BG60" i="6" s="1"/>
  <c r="BE56" i="6" a="1"/>
  <c r="BE56" i="6" s="1"/>
  <c r="BG56" i="6" s="1"/>
  <c r="BE52" i="6" a="1"/>
  <c r="BE52" i="6" s="1"/>
  <c r="BG52" i="6" s="1"/>
  <c r="BE48" i="6" a="1"/>
  <c r="BE48" i="6" s="1"/>
  <c r="BG48" i="6" s="1"/>
  <c r="BE44" i="6" a="1"/>
  <c r="BE44" i="6" s="1"/>
  <c r="BG44" i="6" s="1"/>
  <c r="BE40" i="6" a="1"/>
  <c r="BE40" i="6" s="1"/>
  <c r="BG40" i="6" s="1"/>
  <c r="BE36" i="6" a="1"/>
  <c r="BE36" i="6" s="1"/>
  <c r="BG36" i="6" s="1"/>
  <c r="BE28" i="6" a="1"/>
  <c r="BE28" i="6" s="1"/>
  <c r="BG28" i="6" s="1"/>
  <c r="BE24" i="6" a="1"/>
  <c r="BE24" i="6" s="1"/>
  <c r="BG24" i="6" s="1"/>
  <c r="BE20" i="6" a="1"/>
  <c r="BE20" i="6" s="1"/>
  <c r="BG20" i="6" s="1"/>
  <c r="BE16" i="6" a="1"/>
  <c r="BE16" i="6" s="1"/>
  <c r="BG16" i="6" s="1"/>
  <c r="BE12" i="6" a="1"/>
  <c r="BE12" i="6" s="1"/>
  <c r="BG12" i="6" s="1"/>
  <c r="BE8" i="6" a="1"/>
  <c r="BE8" i="6" s="1"/>
  <c r="BG8" i="6" s="1"/>
  <c r="BE4" i="6" a="1"/>
  <c r="BE4" i="6" s="1"/>
  <c r="E40" i="5" s="1"/>
  <c r="BF170" i="6"/>
  <c r="AX51" i="6" a="1"/>
  <c r="AX51" i="6" s="1"/>
  <c r="AZ51" i="6" s="1"/>
  <c r="AX55" i="6" a="1"/>
  <c r="AX55" i="6" s="1"/>
  <c r="AZ55" i="6" s="1"/>
  <c r="AX59" i="6" a="1"/>
  <c r="AX59" i="6" s="1"/>
  <c r="AZ59" i="6" s="1"/>
  <c r="AQ4" i="6" a="1"/>
  <c r="AQ4" i="6" s="1"/>
  <c r="E58" i="5" s="1"/>
  <c r="AQ8" i="6" a="1"/>
  <c r="AQ8" i="6" s="1"/>
  <c r="AS8" i="6" s="1"/>
  <c r="AQ12" i="6" a="1"/>
  <c r="AQ12" i="6" s="1"/>
  <c r="AS12" i="6" s="1"/>
  <c r="AQ16" i="6" a="1"/>
  <c r="AQ16" i="6" s="1"/>
  <c r="AS16" i="6" s="1"/>
  <c r="AQ20" i="6" a="1"/>
  <c r="AQ20" i="6" s="1"/>
  <c r="AS20" i="6" s="1"/>
  <c r="AQ24" i="6" a="1"/>
  <c r="AQ24" i="6" s="1"/>
  <c r="AS24" i="6" s="1"/>
  <c r="AQ28" i="6" a="1"/>
  <c r="AQ28" i="6" s="1"/>
  <c r="AS28" i="6" s="1"/>
  <c r="AQ32" i="6" a="1"/>
  <c r="AQ32" i="6" s="1"/>
  <c r="AS32" i="6" s="1"/>
  <c r="AQ36" i="6" a="1"/>
  <c r="AQ36" i="6" s="1"/>
  <c r="AS36" i="6" s="1"/>
  <c r="AQ40" i="6" a="1"/>
  <c r="AQ40" i="6" s="1"/>
  <c r="AS40" i="6" s="1"/>
  <c r="AQ44" i="6" a="1"/>
  <c r="AQ44" i="6" s="1"/>
  <c r="AS44" i="6" s="1"/>
  <c r="AQ48" i="6" a="1"/>
  <c r="AQ48" i="6" s="1"/>
  <c r="AS48" i="6" s="1"/>
  <c r="AQ52" i="6" a="1"/>
  <c r="AQ52" i="6" s="1"/>
  <c r="AS52" i="6" s="1"/>
  <c r="AQ56" i="6" a="1"/>
  <c r="AQ56" i="6" s="1"/>
  <c r="AS56" i="6" s="1"/>
  <c r="AQ60" i="6" a="1"/>
  <c r="AQ60" i="6" s="1"/>
  <c r="AS60" i="6" s="1"/>
  <c r="AQ64" i="6" a="1"/>
  <c r="AQ64" i="6" s="1"/>
  <c r="AS64" i="6" s="1"/>
  <c r="AQ68" i="6" a="1"/>
  <c r="AQ68" i="6" s="1"/>
  <c r="AS68" i="6" s="1"/>
  <c r="AQ72" i="6" a="1"/>
  <c r="AQ72" i="6" s="1"/>
  <c r="AS72" i="6" s="1"/>
  <c r="AQ76" i="6" a="1"/>
  <c r="AQ76" i="6" s="1"/>
  <c r="AS76" i="6" s="1"/>
  <c r="AQ80" i="6" a="1"/>
  <c r="AQ80" i="6" s="1"/>
  <c r="AS80" i="6" s="1"/>
  <c r="AQ84" i="6" a="1"/>
  <c r="AQ84" i="6" s="1"/>
  <c r="AS84" i="6" s="1"/>
  <c r="AQ88" i="6" a="1"/>
  <c r="AQ88" i="6" s="1"/>
  <c r="AS88" i="6" s="1"/>
  <c r="AQ92" i="6" a="1"/>
  <c r="AQ92" i="6" s="1"/>
  <c r="AS92" i="6" s="1"/>
  <c r="AQ96" i="6" a="1"/>
  <c r="AQ96" i="6" s="1"/>
  <c r="AS96" i="6" s="1"/>
  <c r="AQ100" i="6" a="1"/>
  <c r="AQ100" i="6" s="1"/>
  <c r="AS100" i="6" s="1"/>
  <c r="AQ104" i="6" a="1"/>
  <c r="AQ104" i="6" s="1"/>
  <c r="AS104" i="6" s="1"/>
  <c r="AQ108" i="6" a="1"/>
  <c r="AQ108" i="6" s="1"/>
  <c r="AS108" i="6" s="1"/>
  <c r="AR113" i="6"/>
  <c r="AR112" i="6"/>
  <c r="AR111" i="6"/>
  <c r="BE3" i="6" a="1"/>
  <c r="BE3" i="6" s="1"/>
  <c r="BG3" i="6" s="1"/>
  <c r="BF3" i="6"/>
  <c r="F39" i="5" s="1"/>
  <c r="BE1" i="6" a="1"/>
  <c r="BE1" i="6" s="1"/>
  <c r="E37" i="5" s="1"/>
  <c r="BF1" i="6"/>
  <c r="AX1" i="6" a="1"/>
  <c r="AX1" i="6" s="1"/>
  <c r="AZ1" i="6" s="1"/>
  <c r="AY1" i="6"/>
  <c r="AQ1" i="6" a="1"/>
  <c r="AQ1" i="6" s="1"/>
  <c r="AS1" i="6" s="1"/>
  <c r="AR1" i="6"/>
  <c r="BF2" i="6"/>
  <c r="F38" i="5" s="1"/>
  <c r="AY70" i="6"/>
  <c r="AY69" i="6"/>
  <c r="AY68" i="6"/>
  <c r="AY67" i="6"/>
  <c r="AY66" i="6"/>
  <c r="AY65" i="6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8" i="6"/>
  <c r="AY7" i="6"/>
  <c r="AY6" i="6"/>
  <c r="AY5" i="6"/>
  <c r="F50" i="5" s="1"/>
  <c r="AY4" i="6"/>
  <c r="F49" i="5" s="1"/>
  <c r="AY3" i="6"/>
  <c r="F48" i="5" s="1"/>
  <c r="AY2" i="6"/>
  <c r="F47" i="5" s="1"/>
  <c r="AR110" i="6"/>
  <c r="AR109" i="6"/>
  <c r="AR108" i="6"/>
  <c r="AR107" i="6"/>
  <c r="AR106" i="6"/>
  <c r="AR105" i="6"/>
  <c r="AR104" i="6"/>
  <c r="AR103" i="6"/>
  <c r="AR102" i="6"/>
  <c r="AR101" i="6"/>
  <c r="AR100" i="6"/>
  <c r="AR99" i="6"/>
  <c r="AR98" i="6"/>
  <c r="AR97" i="6"/>
  <c r="AR96" i="6"/>
  <c r="AR95" i="6"/>
  <c r="AR94" i="6"/>
  <c r="AR93" i="6"/>
  <c r="AR92" i="6"/>
  <c r="AR91" i="6"/>
  <c r="AR90" i="6"/>
  <c r="AR89" i="6"/>
  <c r="AR88" i="6"/>
  <c r="AR87" i="6"/>
  <c r="AR86" i="6"/>
  <c r="AR85" i="6"/>
  <c r="AR84" i="6"/>
  <c r="AR83" i="6"/>
  <c r="AR82" i="6"/>
  <c r="AR81" i="6"/>
  <c r="AR80" i="6"/>
  <c r="AR79" i="6"/>
  <c r="AR78" i="6"/>
  <c r="AR77" i="6"/>
  <c r="AR7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AR45" i="6"/>
  <c r="AR44" i="6"/>
  <c r="AR43" i="6"/>
  <c r="AR42" i="6"/>
  <c r="AR41" i="6"/>
  <c r="AR40" i="6"/>
  <c r="AR39" i="6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F59" i="5" s="1"/>
  <c r="AR4" i="6"/>
  <c r="F58" i="5" s="1"/>
  <c r="AR3" i="6"/>
  <c r="F57" i="5" s="1"/>
  <c r="AR2" i="6"/>
  <c r="F56" i="5" s="1"/>
  <c r="AZ2" i="6"/>
  <c r="E47" i="5"/>
  <c r="AZ4" i="6"/>
  <c r="E49" i="5"/>
  <c r="AZ5" i="6"/>
  <c r="BG2" i="6"/>
  <c r="E38" i="5"/>
  <c r="T2" i="6" a="1"/>
  <c r="T2" i="6" s="1"/>
  <c r="T3" i="6" a="1"/>
  <c r="T3" i="6" s="1"/>
  <c r="T4" i="6" a="1"/>
  <c r="T4" i="6" s="1"/>
  <c r="T5" i="6" a="1"/>
  <c r="T5" i="6" s="1"/>
  <c r="T6" i="6" a="1"/>
  <c r="T6" i="6" s="1"/>
  <c r="T7" i="6" a="1"/>
  <c r="T7" i="6" s="1"/>
  <c r="T8" i="6" a="1"/>
  <c r="T8" i="6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T22" i="6" a="1"/>
  <c r="T22" i="6" s="1"/>
  <c r="T23" i="6" a="1"/>
  <c r="T23" i="6" s="1"/>
  <c r="T24" i="6" a="1"/>
  <c r="T24" i="6" s="1"/>
  <c r="T25" i="6" a="1"/>
  <c r="T25" i="6" s="1"/>
  <c r="T26" i="6" a="1"/>
  <c r="T26" i="6" s="1"/>
  <c r="T27" i="6" a="1"/>
  <c r="T27" i="6" s="1"/>
  <c r="T28" i="6" a="1"/>
  <c r="T28" i="6" s="1"/>
  <c r="T29" i="6" a="1"/>
  <c r="T29" i="6" s="1"/>
  <c r="T30" i="6" a="1"/>
  <c r="T30" i="6" s="1"/>
  <c r="T31" i="6" a="1"/>
  <c r="T31" i="6" s="1"/>
  <c r="T32" i="6" a="1"/>
  <c r="T32" i="6" s="1"/>
  <c r="T33" i="6" a="1"/>
  <c r="T33" i="6" s="1"/>
  <c r="T34" i="6" a="1"/>
  <c r="T34" i="6" s="1"/>
  <c r="T35" i="6" a="1"/>
  <c r="T35" i="6" s="1"/>
  <c r="T36" i="6" a="1"/>
  <c r="T36" i="6" s="1"/>
  <c r="T37" i="6" a="1"/>
  <c r="T37" i="6" s="1"/>
  <c r="T38" i="6" a="1"/>
  <c r="T38" i="6" s="1"/>
  <c r="T39" i="6" a="1"/>
  <c r="T39" i="6" s="1"/>
  <c r="T40" i="6" a="1"/>
  <c r="T40" i="6" s="1"/>
  <c r="T41" i="6" a="1"/>
  <c r="T41" i="6" s="1"/>
  <c r="T42" i="6" a="1"/>
  <c r="T42" i="6" s="1"/>
  <c r="T43" i="6" a="1"/>
  <c r="T43" i="6" s="1"/>
  <c r="T44" i="6" a="1"/>
  <c r="T44" i="6" s="1"/>
  <c r="T45" i="6" a="1"/>
  <c r="T45" i="6" s="1"/>
  <c r="T46" i="6" a="1"/>
  <c r="T46" i="6" s="1"/>
  <c r="T47" i="6" a="1"/>
  <c r="T47" i="6" s="1"/>
  <c r="T48" i="6" a="1"/>
  <c r="T48" i="6" s="1"/>
  <c r="T49" i="6" a="1"/>
  <c r="T49" i="6" s="1"/>
  <c r="T50" i="6" a="1"/>
  <c r="T50" i="6" s="1"/>
  <c r="T51" i="6" a="1"/>
  <c r="T51" i="6" s="1"/>
  <c r="T52" i="6" a="1"/>
  <c r="T52" i="6" s="1"/>
  <c r="T53" i="6" a="1"/>
  <c r="T53" i="6" s="1"/>
  <c r="T54" i="6" a="1"/>
  <c r="T54" i="6" s="1"/>
  <c r="T55" i="6" a="1"/>
  <c r="T55" i="6" s="1"/>
  <c r="T56" i="6" a="1"/>
  <c r="T56" i="6" s="1"/>
  <c r="T57" i="6" a="1"/>
  <c r="T57" i="6" s="1"/>
  <c r="T58" i="6" a="1"/>
  <c r="T58" i="6" s="1"/>
  <c r="T59" i="6" a="1"/>
  <c r="T59" i="6" s="1"/>
  <c r="T60" i="6" a="1"/>
  <c r="T60" i="6" s="1"/>
  <c r="T61" i="6" a="1"/>
  <c r="T61" i="6" s="1"/>
  <c r="T62" i="6" a="1"/>
  <c r="T62" i="6" s="1"/>
  <c r="T63" i="6" a="1"/>
  <c r="T63" i="6" s="1"/>
  <c r="T64" i="6" a="1"/>
  <c r="T64" i="6" s="1"/>
  <c r="T65" i="6" a="1"/>
  <c r="T65" i="6" s="1"/>
  <c r="T66" i="6" a="1"/>
  <c r="T66" i="6" s="1"/>
  <c r="T67" i="6" a="1"/>
  <c r="T67" i="6" s="1"/>
  <c r="T68" i="6" a="1"/>
  <c r="T68" i="6" s="1"/>
  <c r="T69" i="6" a="1"/>
  <c r="T69" i="6" s="1"/>
  <c r="T70" i="6" a="1"/>
  <c r="T70" i="6" s="1"/>
  <c r="T71" i="6" a="1"/>
  <c r="T71" i="6" s="1"/>
  <c r="T72" i="6" a="1"/>
  <c r="T72" i="6" s="1"/>
  <c r="T73" i="6" a="1"/>
  <c r="T73" i="6" s="1"/>
  <c r="T74" i="6" a="1"/>
  <c r="T74" i="6" s="1"/>
  <c r="T75" i="6" a="1"/>
  <c r="T75" i="6" s="1"/>
  <c r="T76" i="6" a="1"/>
  <c r="T76" i="6" s="1"/>
  <c r="T77" i="6" a="1"/>
  <c r="T77" i="6" s="1"/>
  <c r="T78" i="6" a="1"/>
  <c r="T78" i="6" s="1"/>
  <c r="T79" i="6" a="1"/>
  <c r="T79" i="6" s="1"/>
  <c r="T80" i="6" a="1"/>
  <c r="T80" i="6" s="1"/>
  <c r="T81" i="6" a="1"/>
  <c r="T81" i="6" s="1"/>
  <c r="T82" i="6" a="1"/>
  <c r="T82" i="6" s="1"/>
  <c r="T83" i="6" a="1"/>
  <c r="T83" i="6" s="1"/>
  <c r="T84" i="6" a="1"/>
  <c r="T84" i="6" s="1"/>
  <c r="T85" i="6" a="1"/>
  <c r="T85" i="6" s="1"/>
  <c r="T86" i="6" a="1"/>
  <c r="T86" i="6" s="1"/>
  <c r="T87" i="6" a="1"/>
  <c r="T87" i="6" s="1"/>
  <c r="T88" i="6" a="1"/>
  <c r="T88" i="6" s="1"/>
  <c r="T89" i="6" a="1"/>
  <c r="T89" i="6" s="1"/>
  <c r="T90" i="6" a="1"/>
  <c r="T90" i="6" s="1"/>
  <c r="T91" i="6" a="1"/>
  <c r="T91" i="6" s="1"/>
  <c r="T92" i="6" a="1"/>
  <c r="T92" i="6" s="1"/>
  <c r="T93" i="6" a="1"/>
  <c r="T93" i="6" s="1"/>
  <c r="T94" i="6" a="1"/>
  <c r="T94" i="6" s="1"/>
  <c r="T95" i="6" a="1"/>
  <c r="T95" i="6" s="1"/>
  <c r="T96" i="6" a="1"/>
  <c r="T96" i="6" s="1"/>
  <c r="T97" i="6" a="1"/>
  <c r="T97" i="6" s="1"/>
  <c r="T98" i="6" a="1"/>
  <c r="T98" i="6" s="1"/>
  <c r="T99" i="6" a="1"/>
  <c r="T99" i="6" s="1"/>
  <c r="T100" i="6" a="1"/>
  <c r="T100" i="6" s="1"/>
  <c r="T101" i="6" a="1"/>
  <c r="T101" i="6" s="1"/>
  <c r="T102" i="6" a="1"/>
  <c r="T102" i="6" s="1"/>
  <c r="T103" i="6" a="1"/>
  <c r="T103" i="6" s="1"/>
  <c r="T104" i="6" a="1"/>
  <c r="T104" i="6" s="1"/>
  <c r="T105" i="6" a="1"/>
  <c r="T105" i="6" s="1"/>
  <c r="T106" i="6" a="1"/>
  <c r="T106" i="6" s="1"/>
  <c r="T107" i="6" a="1"/>
  <c r="T107" i="6" s="1"/>
  <c r="T108" i="6" a="1"/>
  <c r="T108" i="6" s="1"/>
  <c r="T109" i="6" a="1"/>
  <c r="T109" i="6" s="1"/>
  <c r="T110" i="6" a="1"/>
  <c r="T110" i="6" s="1"/>
  <c r="T111" i="6" a="1"/>
  <c r="T111" i="6" s="1"/>
  <c r="T112" i="6" a="1"/>
  <c r="T112" i="6" s="1"/>
  <c r="T113" i="6" a="1"/>
  <c r="T113" i="6" s="1"/>
  <c r="T1" i="6" a="1"/>
  <c r="T1" i="6" s="1"/>
  <c r="AA2" i="6" a="1"/>
  <c r="AA2" i="6" s="1"/>
  <c r="AA3" i="6" a="1"/>
  <c r="AA3" i="6" s="1"/>
  <c r="AA4" i="6" a="1"/>
  <c r="AA4" i="6" s="1"/>
  <c r="AA5" i="6" a="1"/>
  <c r="AA5" i="6" s="1"/>
  <c r="AA6" i="6" a="1"/>
  <c r="AA6" i="6" s="1"/>
  <c r="AA7" i="6" a="1"/>
  <c r="AA7" i="6" s="1"/>
  <c r="AA8" i="6" a="1"/>
  <c r="AA8" i="6" s="1"/>
  <c r="AA9" i="6" a="1"/>
  <c r="AA9" i="6" s="1"/>
  <c r="AA10" i="6" a="1"/>
  <c r="AA10" i="6" s="1"/>
  <c r="AA11" i="6" a="1"/>
  <c r="AA11" i="6" s="1"/>
  <c r="AA12" i="6" a="1"/>
  <c r="AA12" i="6" s="1"/>
  <c r="AA13" i="6" a="1"/>
  <c r="AA13" i="6" s="1"/>
  <c r="AA14" i="6" a="1"/>
  <c r="AA14" i="6" s="1"/>
  <c r="AA15" i="6" a="1"/>
  <c r="AA15" i="6" s="1"/>
  <c r="AA16" i="6" a="1"/>
  <c r="AA16" i="6" s="1"/>
  <c r="AA17" i="6" a="1"/>
  <c r="AA17" i="6" s="1"/>
  <c r="AA18" i="6" a="1"/>
  <c r="AA18" i="6" s="1"/>
  <c r="AA19" i="6" a="1"/>
  <c r="AA19" i="6" s="1"/>
  <c r="AA20" i="6" a="1"/>
  <c r="AA20" i="6" s="1"/>
  <c r="AA21" i="6" a="1"/>
  <c r="AA21" i="6" s="1"/>
  <c r="AA22" i="6" a="1"/>
  <c r="AA22" i="6" s="1"/>
  <c r="AA23" i="6" a="1"/>
  <c r="AA23" i="6" s="1"/>
  <c r="AA24" i="6" a="1"/>
  <c r="AA24" i="6" s="1"/>
  <c r="AA25" i="6" a="1"/>
  <c r="AA25" i="6" s="1"/>
  <c r="AA26" i="6" a="1"/>
  <c r="AA26" i="6" s="1"/>
  <c r="AA27" i="6" a="1"/>
  <c r="AA27" i="6" s="1"/>
  <c r="AA28" i="6" a="1"/>
  <c r="AA28" i="6" s="1"/>
  <c r="AA29" i="6" a="1"/>
  <c r="AA29" i="6" s="1"/>
  <c r="AA30" i="6" a="1"/>
  <c r="AA30" i="6" s="1"/>
  <c r="AA31" i="6" a="1"/>
  <c r="AA31" i="6" s="1"/>
  <c r="AA32" i="6" a="1"/>
  <c r="AA32" i="6" s="1"/>
  <c r="AA33" i="6" a="1"/>
  <c r="AA33" i="6" s="1"/>
  <c r="AA34" i="6" a="1"/>
  <c r="AA34" i="6" s="1"/>
  <c r="AA35" i="6" a="1"/>
  <c r="AA35" i="6" s="1"/>
  <c r="AA36" i="6" a="1"/>
  <c r="AA36" i="6" s="1"/>
  <c r="AA37" i="6" a="1"/>
  <c r="AA37" i="6" s="1"/>
  <c r="AA38" i="6" a="1"/>
  <c r="AA38" i="6" s="1"/>
  <c r="AA39" i="6" a="1"/>
  <c r="AA39" i="6" s="1"/>
  <c r="AA40" i="6" a="1"/>
  <c r="AA40" i="6" s="1"/>
  <c r="AA41" i="6" a="1"/>
  <c r="AA41" i="6" s="1"/>
  <c r="AA42" i="6" a="1"/>
  <c r="AA42" i="6" s="1"/>
  <c r="AA43" i="6" a="1"/>
  <c r="AA43" i="6" s="1"/>
  <c r="AA44" i="6" a="1"/>
  <c r="AA44" i="6" s="1"/>
  <c r="AA45" i="6" a="1"/>
  <c r="AA45" i="6" s="1"/>
  <c r="AA46" i="6" a="1"/>
  <c r="AA46" i="6" s="1"/>
  <c r="AA47" i="6" a="1"/>
  <c r="AA47" i="6" s="1"/>
  <c r="AA48" i="6" a="1"/>
  <c r="AA48" i="6" s="1"/>
  <c r="AA49" i="6" a="1"/>
  <c r="AA49" i="6" s="1"/>
  <c r="AA50" i="6" a="1"/>
  <c r="AA50" i="6" s="1"/>
  <c r="AA51" i="6" a="1"/>
  <c r="AA51" i="6" s="1"/>
  <c r="AA52" i="6" a="1"/>
  <c r="AA52" i="6" s="1"/>
  <c r="AA53" i="6" a="1"/>
  <c r="AA53" i="6" s="1"/>
  <c r="AA54" i="6" a="1"/>
  <c r="AA54" i="6" s="1"/>
  <c r="AA55" i="6" a="1"/>
  <c r="AA55" i="6" s="1"/>
  <c r="AA56" i="6" a="1"/>
  <c r="AA56" i="6" s="1"/>
  <c r="AA57" i="6" a="1"/>
  <c r="AA57" i="6" s="1"/>
  <c r="AA58" i="6" a="1"/>
  <c r="AA58" i="6" s="1"/>
  <c r="AA59" i="6" a="1"/>
  <c r="AA59" i="6" s="1"/>
  <c r="AA60" i="6" a="1"/>
  <c r="AA60" i="6" s="1"/>
  <c r="AA61" i="6" a="1"/>
  <c r="AA61" i="6" s="1"/>
  <c r="AA62" i="6" a="1"/>
  <c r="AA62" i="6" s="1"/>
  <c r="AA63" i="6" a="1"/>
  <c r="AA63" i="6" s="1"/>
  <c r="AA64" i="6" a="1"/>
  <c r="AA64" i="6" s="1"/>
  <c r="AA65" i="6" a="1"/>
  <c r="AA65" i="6" s="1"/>
  <c r="AA66" i="6" a="1"/>
  <c r="AA66" i="6" s="1"/>
  <c r="AA67" i="6" a="1"/>
  <c r="AA67" i="6" s="1"/>
  <c r="AA68" i="6" a="1"/>
  <c r="AA68" i="6" s="1"/>
  <c r="AA69" i="6" a="1"/>
  <c r="AA69" i="6" s="1"/>
  <c r="AA70" i="6" a="1"/>
  <c r="AA70" i="6" s="1"/>
  <c r="AA1" i="6" a="1"/>
  <c r="AA1" i="6" s="1"/>
  <c r="AH2" i="6" a="1"/>
  <c r="AH2" i="6" s="1"/>
  <c r="AH3" i="6" a="1"/>
  <c r="AH3" i="6" s="1"/>
  <c r="AH4" i="6" a="1"/>
  <c r="AH4" i="6" s="1"/>
  <c r="AH5" i="6" a="1"/>
  <c r="AH5" i="6" s="1"/>
  <c r="AH6" i="6" a="1"/>
  <c r="AH6" i="6" s="1"/>
  <c r="AH7" i="6" a="1"/>
  <c r="AH7" i="6" s="1"/>
  <c r="AH8" i="6" a="1"/>
  <c r="AH8" i="6" s="1"/>
  <c r="AH9" i="6" a="1"/>
  <c r="AH9" i="6" s="1"/>
  <c r="AH10" i="6" a="1"/>
  <c r="AH10" i="6" s="1"/>
  <c r="AH11" i="6" a="1"/>
  <c r="AH11" i="6" s="1"/>
  <c r="AH12" i="6" a="1"/>
  <c r="AH12" i="6" s="1"/>
  <c r="AH13" i="6" a="1"/>
  <c r="AH13" i="6" s="1"/>
  <c r="AH14" i="6" a="1"/>
  <c r="AH14" i="6" s="1"/>
  <c r="AH15" i="6" a="1"/>
  <c r="AH15" i="6" s="1"/>
  <c r="AH16" i="6" a="1"/>
  <c r="AH16" i="6" s="1"/>
  <c r="AH17" i="6" a="1"/>
  <c r="AH17" i="6" s="1"/>
  <c r="AH18" i="6" a="1"/>
  <c r="AH18" i="6" s="1"/>
  <c r="AH19" i="6" a="1"/>
  <c r="AH19" i="6" s="1"/>
  <c r="AH20" i="6" a="1"/>
  <c r="AH20" i="6" s="1"/>
  <c r="AH21" i="6" a="1"/>
  <c r="AH21" i="6" s="1"/>
  <c r="AH22" i="6" a="1"/>
  <c r="AH22" i="6" s="1"/>
  <c r="AH23" i="6" a="1"/>
  <c r="AH23" i="6" s="1"/>
  <c r="AH24" i="6" a="1"/>
  <c r="AH24" i="6" s="1"/>
  <c r="AH25" i="6" a="1"/>
  <c r="AH25" i="6" s="1"/>
  <c r="AH26" i="6" a="1"/>
  <c r="AH26" i="6" s="1"/>
  <c r="AH27" i="6" a="1"/>
  <c r="AH27" i="6" s="1"/>
  <c r="AH28" i="6" a="1"/>
  <c r="AH28" i="6" s="1"/>
  <c r="AH29" i="6" a="1"/>
  <c r="AH29" i="6" s="1"/>
  <c r="AH30" i="6" a="1"/>
  <c r="AH30" i="6" s="1"/>
  <c r="AH31" i="6" a="1"/>
  <c r="AH31" i="6" s="1"/>
  <c r="AH32" i="6" a="1"/>
  <c r="AH32" i="6" s="1"/>
  <c r="AH33" i="6" a="1"/>
  <c r="AH33" i="6" s="1"/>
  <c r="AH34" i="6" a="1"/>
  <c r="AH34" i="6" s="1"/>
  <c r="AH35" i="6" a="1"/>
  <c r="AH35" i="6" s="1"/>
  <c r="AH36" i="6" a="1"/>
  <c r="AH36" i="6" s="1"/>
  <c r="AH37" i="6" a="1"/>
  <c r="AH37" i="6" s="1"/>
  <c r="AH38" i="6" a="1"/>
  <c r="AH38" i="6" s="1"/>
  <c r="AH39" i="6" a="1"/>
  <c r="AH39" i="6" s="1"/>
  <c r="AH40" i="6" a="1"/>
  <c r="AH40" i="6" s="1"/>
  <c r="AH41" i="6" a="1"/>
  <c r="AH41" i="6" s="1"/>
  <c r="AH42" i="6" a="1"/>
  <c r="AH42" i="6" s="1"/>
  <c r="AH43" i="6" a="1"/>
  <c r="AH43" i="6" s="1"/>
  <c r="AH44" i="6" a="1"/>
  <c r="AH44" i="6" s="1"/>
  <c r="AH45" i="6" a="1"/>
  <c r="AH45" i="6" s="1"/>
  <c r="AH46" i="6" a="1"/>
  <c r="AH46" i="6" s="1"/>
  <c r="AH47" i="6" a="1"/>
  <c r="AH47" i="6" s="1"/>
  <c r="AH48" i="6" a="1"/>
  <c r="AH48" i="6" s="1"/>
  <c r="AH49" i="6" a="1"/>
  <c r="AH49" i="6" s="1"/>
  <c r="AH50" i="6" a="1"/>
  <c r="AH50" i="6" s="1"/>
  <c r="AH51" i="6" a="1"/>
  <c r="AH51" i="6" s="1"/>
  <c r="AH52" i="6" a="1"/>
  <c r="AH52" i="6" s="1"/>
  <c r="AH53" i="6" a="1"/>
  <c r="AH53" i="6" s="1"/>
  <c r="AH54" i="6" a="1"/>
  <c r="AH54" i="6" s="1"/>
  <c r="AH55" i="6" a="1"/>
  <c r="AH55" i="6" s="1"/>
  <c r="AH56" i="6" a="1"/>
  <c r="AH56" i="6" s="1"/>
  <c r="AH57" i="6" a="1"/>
  <c r="AH57" i="6" s="1"/>
  <c r="AH58" i="6" a="1"/>
  <c r="AH58" i="6" s="1"/>
  <c r="AH59" i="6" a="1"/>
  <c r="AH59" i="6" s="1"/>
  <c r="AH60" i="6" a="1"/>
  <c r="AH60" i="6" s="1"/>
  <c r="AH61" i="6" a="1"/>
  <c r="AH61" i="6" s="1"/>
  <c r="AH62" i="6" a="1"/>
  <c r="AH62" i="6" s="1"/>
  <c r="AH63" i="6" a="1"/>
  <c r="AH63" i="6" s="1"/>
  <c r="AH64" i="6" a="1"/>
  <c r="AH64" i="6" s="1"/>
  <c r="AH65" i="6" a="1"/>
  <c r="AH65" i="6" s="1"/>
  <c r="AH66" i="6" a="1"/>
  <c r="AH66" i="6" s="1"/>
  <c r="AH67" i="6" a="1"/>
  <c r="AH67" i="6" s="1"/>
  <c r="AH68" i="6" a="1"/>
  <c r="AH68" i="6" s="1"/>
  <c r="AH69" i="6" a="1"/>
  <c r="AH69" i="6" s="1"/>
  <c r="AH70" i="6" a="1"/>
  <c r="AH70" i="6" s="1"/>
  <c r="AH71" i="6" a="1"/>
  <c r="AH71" i="6" s="1"/>
  <c r="AH72" i="6" a="1"/>
  <c r="AH72" i="6" s="1"/>
  <c r="AH73" i="6" a="1"/>
  <c r="AH73" i="6" s="1"/>
  <c r="AH74" i="6" a="1"/>
  <c r="AH74" i="6" s="1"/>
  <c r="AH75" i="6" a="1"/>
  <c r="AH75" i="6" s="1"/>
  <c r="AH76" i="6" a="1"/>
  <c r="AH76" i="6" s="1"/>
  <c r="AH77" i="6" a="1"/>
  <c r="AH77" i="6" s="1"/>
  <c r="AH78" i="6" a="1"/>
  <c r="AH78" i="6" s="1"/>
  <c r="AH79" i="6" a="1"/>
  <c r="AH79" i="6" s="1"/>
  <c r="AH80" i="6" a="1"/>
  <c r="AH80" i="6" s="1"/>
  <c r="AH81" i="6" a="1"/>
  <c r="AH81" i="6" s="1"/>
  <c r="AH82" i="6" a="1"/>
  <c r="AH82" i="6" s="1"/>
  <c r="AH83" i="6" a="1"/>
  <c r="AH83" i="6" s="1"/>
  <c r="AH84" i="6" a="1"/>
  <c r="AH84" i="6" s="1"/>
  <c r="AH85" i="6" a="1"/>
  <c r="AH85" i="6" s="1"/>
  <c r="AH86" i="6" a="1"/>
  <c r="AH86" i="6" s="1"/>
  <c r="AH87" i="6" a="1"/>
  <c r="AH87" i="6" s="1"/>
  <c r="AH88" i="6" a="1"/>
  <c r="AH88" i="6" s="1"/>
  <c r="AH89" i="6" a="1"/>
  <c r="AH89" i="6" s="1"/>
  <c r="AH90" i="6" a="1"/>
  <c r="AH90" i="6" s="1"/>
  <c r="AH91" i="6" a="1"/>
  <c r="AH91" i="6" s="1"/>
  <c r="AH92" i="6" a="1"/>
  <c r="AH92" i="6" s="1"/>
  <c r="AH93" i="6" a="1"/>
  <c r="AH93" i="6" s="1"/>
  <c r="AH94" i="6" a="1"/>
  <c r="AH94" i="6" s="1"/>
  <c r="AH95" i="6" a="1"/>
  <c r="AH95" i="6" s="1"/>
  <c r="AH96" i="6" a="1"/>
  <c r="AH96" i="6" s="1"/>
  <c r="AH97" i="6" a="1"/>
  <c r="AH97" i="6" s="1"/>
  <c r="AH98" i="6" a="1"/>
  <c r="AH98" i="6" s="1"/>
  <c r="AH99" i="6" a="1"/>
  <c r="AH99" i="6" s="1"/>
  <c r="AH100" i="6" a="1"/>
  <c r="AH100" i="6" s="1"/>
  <c r="AH101" i="6" a="1"/>
  <c r="AH101" i="6" s="1"/>
  <c r="AH102" i="6" a="1"/>
  <c r="AH102" i="6" s="1"/>
  <c r="AH103" i="6" a="1"/>
  <c r="AH103" i="6" s="1"/>
  <c r="AH104" i="6" a="1"/>
  <c r="AH104" i="6" s="1"/>
  <c r="AH105" i="6" a="1"/>
  <c r="AH105" i="6" s="1"/>
  <c r="AH106" i="6" a="1"/>
  <c r="AH106" i="6" s="1"/>
  <c r="AH107" i="6" a="1"/>
  <c r="AH107" i="6" s="1"/>
  <c r="AH108" i="6" a="1"/>
  <c r="AH108" i="6" s="1"/>
  <c r="AH109" i="6" a="1"/>
  <c r="AH109" i="6" s="1"/>
  <c r="AH110" i="6" a="1"/>
  <c r="AH110" i="6" s="1"/>
  <c r="AH111" i="6" a="1"/>
  <c r="AH111" i="6" s="1"/>
  <c r="AH112" i="6" a="1"/>
  <c r="AH112" i="6" s="1"/>
  <c r="AH113" i="6" a="1"/>
  <c r="AH113" i="6" s="1"/>
  <c r="AH114" i="6" a="1"/>
  <c r="AH114" i="6" s="1"/>
  <c r="AH115" i="6" a="1"/>
  <c r="AH115" i="6" s="1"/>
  <c r="AH116" i="6" a="1"/>
  <c r="AH116" i="6" s="1"/>
  <c r="AH117" i="6" a="1"/>
  <c r="AH117" i="6" s="1"/>
  <c r="AH118" i="6" a="1"/>
  <c r="AH118" i="6" s="1"/>
  <c r="AH119" i="6" a="1"/>
  <c r="AH119" i="6" s="1"/>
  <c r="AH120" i="6" a="1"/>
  <c r="AH120" i="6" s="1"/>
  <c r="AH121" i="6" a="1"/>
  <c r="AH121" i="6" s="1"/>
  <c r="AH122" i="6" a="1"/>
  <c r="AH122" i="6" s="1"/>
  <c r="AH123" i="6" a="1"/>
  <c r="AH123" i="6" s="1"/>
  <c r="AH124" i="6" a="1"/>
  <c r="AH124" i="6" s="1"/>
  <c r="AH125" i="6" a="1"/>
  <c r="AH125" i="6" s="1"/>
  <c r="AH126" i="6" a="1"/>
  <c r="AH126" i="6" s="1"/>
  <c r="AH127" i="6" a="1"/>
  <c r="AH127" i="6" s="1"/>
  <c r="AH128" i="6" a="1"/>
  <c r="AH128" i="6" s="1"/>
  <c r="AH129" i="6" a="1"/>
  <c r="AH129" i="6" s="1"/>
  <c r="AH130" i="6" a="1"/>
  <c r="AH130" i="6" s="1"/>
  <c r="AH131" i="6" a="1"/>
  <c r="AH131" i="6" s="1"/>
  <c r="AH132" i="6" a="1"/>
  <c r="AH132" i="6" s="1"/>
  <c r="AH133" i="6" a="1"/>
  <c r="AH133" i="6" s="1"/>
  <c r="AH134" i="6" a="1"/>
  <c r="AH134" i="6" s="1"/>
  <c r="AH135" i="6" a="1"/>
  <c r="AH135" i="6" s="1"/>
  <c r="AH136" i="6" a="1"/>
  <c r="AH136" i="6" s="1"/>
  <c r="AH137" i="6" a="1"/>
  <c r="AH137" i="6" s="1"/>
  <c r="AH138" i="6" a="1"/>
  <c r="AH138" i="6" s="1"/>
  <c r="AH139" i="6" a="1"/>
  <c r="AH139" i="6" s="1"/>
  <c r="AH140" i="6" a="1"/>
  <c r="AH140" i="6" s="1"/>
  <c r="AH141" i="6" a="1"/>
  <c r="AH141" i="6" s="1"/>
  <c r="AH142" i="6" a="1"/>
  <c r="AH142" i="6" s="1"/>
  <c r="AH143" i="6" a="1"/>
  <c r="AH143" i="6" s="1"/>
  <c r="AH144" i="6" a="1"/>
  <c r="AH144" i="6" s="1"/>
  <c r="AH145" i="6" a="1"/>
  <c r="AH145" i="6" s="1"/>
  <c r="AH146" i="6" a="1"/>
  <c r="AH146" i="6" s="1"/>
  <c r="AH147" i="6" a="1"/>
  <c r="AH147" i="6" s="1"/>
  <c r="AH148" i="6" a="1"/>
  <c r="AH148" i="6" s="1"/>
  <c r="AH149" i="6" a="1"/>
  <c r="AH149" i="6" s="1"/>
  <c r="AH150" i="6" a="1"/>
  <c r="AH150" i="6" s="1"/>
  <c r="AH151" i="6" a="1"/>
  <c r="AH151" i="6" s="1"/>
  <c r="AH152" i="6" a="1"/>
  <c r="AH152" i="6" s="1"/>
  <c r="AH153" i="6" a="1"/>
  <c r="AH153" i="6" s="1"/>
  <c r="AH154" i="6" a="1"/>
  <c r="AH154" i="6" s="1"/>
  <c r="AH155" i="6" a="1"/>
  <c r="AH155" i="6" s="1"/>
  <c r="AH156" i="6" a="1"/>
  <c r="AH156" i="6" s="1"/>
  <c r="AH157" i="6" a="1"/>
  <c r="AH157" i="6" s="1"/>
  <c r="AH158" i="6" a="1"/>
  <c r="AH158" i="6" s="1"/>
  <c r="AH159" i="6" a="1"/>
  <c r="AH159" i="6" s="1"/>
  <c r="AH160" i="6" a="1"/>
  <c r="AH160" i="6" s="1"/>
  <c r="AH161" i="6" a="1"/>
  <c r="AH161" i="6" s="1"/>
  <c r="AH162" i="6" a="1"/>
  <c r="AH162" i="6" s="1"/>
  <c r="AH163" i="6" a="1"/>
  <c r="AH163" i="6" s="1"/>
  <c r="AH164" i="6" a="1"/>
  <c r="AH164" i="6" s="1"/>
  <c r="AH165" i="6" a="1"/>
  <c r="AH165" i="6" s="1"/>
  <c r="AH166" i="6" a="1"/>
  <c r="AH166" i="6" s="1"/>
  <c r="AH167" i="6" a="1"/>
  <c r="AH167" i="6" s="1"/>
  <c r="AH168" i="6" a="1"/>
  <c r="AH168" i="6" s="1"/>
  <c r="AH169" i="6" a="1"/>
  <c r="AH169" i="6" s="1"/>
  <c r="AH170" i="6" a="1"/>
  <c r="AH170" i="6" s="1"/>
  <c r="AH1" i="6" a="1"/>
  <c r="AH1" i="6" s="1"/>
  <c r="M566" i="2"/>
  <c r="E19" i="2" s="1"/>
  <c r="D21" i="5" s="1"/>
  <c r="L569" i="2"/>
  <c r="M568" i="2"/>
  <c r="E21" i="2" s="1"/>
  <c r="D23" i="5" s="1"/>
  <c r="M567" i="2"/>
  <c r="E20" i="2" s="1"/>
  <c r="D22" i="5" s="1"/>
  <c r="AQ109" i="6" l="1" a="1"/>
  <c r="AQ109" i="6" s="1"/>
  <c r="AS109" i="6" s="1"/>
  <c r="AQ93" i="6" a="1"/>
  <c r="AQ93" i="6" s="1"/>
  <c r="AS93" i="6" s="1"/>
  <c r="AQ77" i="6" a="1"/>
  <c r="AQ77" i="6" s="1"/>
  <c r="AS77" i="6" s="1"/>
  <c r="AQ61" i="6" a="1"/>
  <c r="AQ61" i="6" s="1"/>
  <c r="AS61" i="6" s="1"/>
  <c r="AQ45" i="6" a="1"/>
  <c r="AQ45" i="6" s="1"/>
  <c r="AS45" i="6" s="1"/>
  <c r="AQ29" i="6" a="1"/>
  <c r="AQ29" i="6" s="1"/>
  <c r="AS29" i="6" s="1"/>
  <c r="AQ13" i="6" a="1"/>
  <c r="AQ13" i="6" s="1"/>
  <c r="AS13" i="6" s="1"/>
  <c r="AQ103" i="6" a="1"/>
  <c r="AQ103" i="6" s="1"/>
  <c r="AS103" i="6" s="1"/>
  <c r="AQ87" i="6" a="1"/>
  <c r="AQ87" i="6" s="1"/>
  <c r="AS87" i="6" s="1"/>
  <c r="AQ71" i="6" a="1"/>
  <c r="AQ71" i="6" s="1"/>
  <c r="AS71" i="6" s="1"/>
  <c r="AQ55" i="6" a="1"/>
  <c r="AQ55" i="6" s="1"/>
  <c r="AS55" i="6" s="1"/>
  <c r="AQ39" i="6" a="1"/>
  <c r="AQ39" i="6" s="1"/>
  <c r="AS39" i="6" s="1"/>
  <c r="AQ23" i="6" a="1"/>
  <c r="AQ23" i="6" s="1"/>
  <c r="AS23" i="6" s="1"/>
  <c r="AQ106" i="6" a="1"/>
  <c r="AQ106" i="6" s="1"/>
  <c r="AS106" i="6" s="1"/>
  <c r="AQ42" i="6" a="1"/>
  <c r="AQ42" i="6" s="1"/>
  <c r="AS42" i="6" s="1"/>
  <c r="AQ86" i="6" a="1"/>
  <c r="AQ86" i="6" s="1"/>
  <c r="AS86" i="6" s="1"/>
  <c r="AQ34" i="6" a="1"/>
  <c r="AQ34" i="6" s="1"/>
  <c r="AS34" i="6" s="1"/>
  <c r="AQ62" i="6" a="1"/>
  <c r="AQ62" i="6" s="1"/>
  <c r="AS62" i="6" s="1"/>
  <c r="BG4" i="6"/>
  <c r="AS3" i="6"/>
  <c r="E48" i="5"/>
  <c r="AS2" i="6"/>
  <c r="AI154" i="6" a="1"/>
  <c r="AI154" i="6" s="1"/>
  <c r="AK154" i="6" s="1"/>
  <c r="AB38" i="6" a="1"/>
  <c r="AB38" i="6" s="1"/>
  <c r="AD38" i="6" s="1"/>
  <c r="U102" i="6" a="1"/>
  <c r="U102" i="6" s="1"/>
  <c r="W102" i="6" s="1"/>
  <c r="BG5" i="6"/>
  <c r="AS5" i="6"/>
  <c r="AB2" i="6" a="1"/>
  <c r="AB2" i="6" s="1"/>
  <c r="U30" i="6" a="1"/>
  <c r="U30" i="6" s="1"/>
  <c r="W30" i="6" s="1"/>
  <c r="AB30" i="6" a="1"/>
  <c r="AB30" i="6" s="1"/>
  <c r="AD30" i="6" s="1"/>
  <c r="AB22" i="6" a="1"/>
  <c r="AB22" i="6" s="1"/>
  <c r="AD22" i="6" s="1"/>
  <c r="AB61" i="6" a="1"/>
  <c r="AB61" i="6" s="1"/>
  <c r="AD61" i="6" s="1"/>
  <c r="AB49" i="6" a="1"/>
  <c r="AB49" i="6" s="1"/>
  <c r="AD49" i="6" s="1"/>
  <c r="U110" i="6" a="1"/>
  <c r="U110" i="6" s="1"/>
  <c r="W110" i="6" s="1"/>
  <c r="U106" i="6" a="1"/>
  <c r="U106" i="6" s="1"/>
  <c r="W106" i="6" s="1"/>
  <c r="U98" i="6" a="1"/>
  <c r="U98" i="6" s="1"/>
  <c r="W98" i="6" s="1"/>
  <c r="AB14" i="6" a="1"/>
  <c r="AB14" i="6" s="1"/>
  <c r="AD14" i="6" s="1"/>
  <c r="AB46" i="6" a="1"/>
  <c r="AB46" i="6" s="1"/>
  <c r="AD46" i="6" s="1"/>
  <c r="U10" i="6" a="1"/>
  <c r="U10" i="6" s="1"/>
  <c r="W10" i="6" s="1"/>
  <c r="U94" i="6" a="1"/>
  <c r="U94" i="6" s="1"/>
  <c r="W94" i="6" s="1"/>
  <c r="AB6" i="6" a="1"/>
  <c r="AB6" i="6" s="1"/>
  <c r="AD6" i="6" s="1"/>
  <c r="U74" i="6" a="1"/>
  <c r="U74" i="6" s="1"/>
  <c r="W74" i="6" s="1"/>
  <c r="U50" i="6" a="1"/>
  <c r="U50" i="6" s="1"/>
  <c r="W50" i="6" s="1"/>
  <c r="E46" i="5"/>
  <c r="AB5" i="6" a="1"/>
  <c r="AB5" i="6" s="1"/>
  <c r="AB13" i="6" a="1"/>
  <c r="AB13" i="6" s="1"/>
  <c r="AD13" i="6" s="1"/>
  <c r="AB21" i="6" a="1"/>
  <c r="AB21" i="6" s="1"/>
  <c r="AD21" i="6" s="1"/>
  <c r="AB29" i="6" a="1"/>
  <c r="AB29" i="6" s="1"/>
  <c r="AD29" i="6" s="1"/>
  <c r="AB37" i="6" a="1"/>
  <c r="AB37" i="6" s="1"/>
  <c r="AD37" i="6" s="1"/>
  <c r="AB45" i="6" a="1"/>
  <c r="AB45" i="6" s="1"/>
  <c r="AD45" i="6" s="1"/>
  <c r="AB57" i="6" a="1"/>
  <c r="AB57" i="6" s="1"/>
  <c r="AD57" i="6" s="1"/>
  <c r="AB69" i="6" a="1"/>
  <c r="AB69" i="6" s="1"/>
  <c r="AD69" i="6" s="1"/>
  <c r="U2" i="6" a="1"/>
  <c r="U2" i="6" s="1"/>
  <c r="U26" i="6" a="1"/>
  <c r="U26" i="6" s="1"/>
  <c r="W26" i="6" s="1"/>
  <c r="U46" i="6" a="1"/>
  <c r="U46" i="6" s="1"/>
  <c r="W46" i="6" s="1"/>
  <c r="U66" i="6" a="1"/>
  <c r="U66" i="6" s="1"/>
  <c r="W66" i="6" s="1"/>
  <c r="U90" i="6" a="1"/>
  <c r="U90" i="6" s="1"/>
  <c r="W90" i="6" s="1"/>
  <c r="AI17" i="6" a="1"/>
  <c r="AI17" i="6" s="1"/>
  <c r="AK17" i="6" s="1"/>
  <c r="AI33" i="6" a="1"/>
  <c r="AI33" i="6" s="1"/>
  <c r="AK33" i="6" s="1"/>
  <c r="AI49" i="6" a="1"/>
  <c r="AI49" i="6" s="1"/>
  <c r="AK49" i="6" s="1"/>
  <c r="AI65" i="6" a="1"/>
  <c r="AI65" i="6" s="1"/>
  <c r="AK65" i="6" s="1"/>
  <c r="AI81" i="6" a="1"/>
  <c r="AI81" i="6" s="1"/>
  <c r="AK81" i="6" s="1"/>
  <c r="AI97" i="6" a="1"/>
  <c r="AI97" i="6" s="1"/>
  <c r="AK97" i="6" s="1"/>
  <c r="AI113" i="6" a="1"/>
  <c r="AI113" i="6" s="1"/>
  <c r="AK113" i="6" s="1"/>
  <c r="AI129" i="6" a="1"/>
  <c r="AI129" i="6" s="1"/>
  <c r="AK129" i="6" s="1"/>
  <c r="AI145" i="6" a="1"/>
  <c r="AI145" i="6" s="1"/>
  <c r="AK145" i="6" s="1"/>
  <c r="AI161" i="6" a="1"/>
  <c r="AI161" i="6" s="1"/>
  <c r="AK161" i="6" s="1"/>
  <c r="AI16" i="6" a="1"/>
  <c r="AI16" i="6" s="1"/>
  <c r="AK16" i="6" s="1"/>
  <c r="AI32" i="6" a="1"/>
  <c r="AI32" i="6" s="1"/>
  <c r="AK32" i="6" s="1"/>
  <c r="AI48" i="6" a="1"/>
  <c r="AI48" i="6" s="1"/>
  <c r="AK48" i="6" s="1"/>
  <c r="AI64" i="6" a="1"/>
  <c r="AI64" i="6" s="1"/>
  <c r="AK64" i="6" s="1"/>
  <c r="AI80" i="6" a="1"/>
  <c r="AI80" i="6" s="1"/>
  <c r="AK80" i="6" s="1"/>
  <c r="AI96" i="6" a="1"/>
  <c r="AI96" i="6" s="1"/>
  <c r="AK96" i="6" s="1"/>
  <c r="AI112" i="6" a="1"/>
  <c r="AI112" i="6" s="1"/>
  <c r="AK112" i="6" s="1"/>
  <c r="AI128" i="6" a="1"/>
  <c r="AI128" i="6" s="1"/>
  <c r="AK128" i="6" s="1"/>
  <c r="AI144" i="6" a="1"/>
  <c r="AI144" i="6" s="1"/>
  <c r="AK144" i="6" s="1"/>
  <c r="AI160" i="6" a="1"/>
  <c r="AI160" i="6" s="1"/>
  <c r="AK160" i="6" s="1"/>
  <c r="AB10" i="6" a="1"/>
  <c r="AB10" i="6" s="1"/>
  <c r="AD10" i="6" s="1"/>
  <c r="AB18" i="6" a="1"/>
  <c r="AB18" i="6" s="1"/>
  <c r="AD18" i="6" s="1"/>
  <c r="AB26" i="6" a="1"/>
  <c r="AB26" i="6" s="1"/>
  <c r="AD26" i="6" s="1"/>
  <c r="AB34" i="6" a="1"/>
  <c r="AB34" i="6" s="1"/>
  <c r="AD34" i="6" s="1"/>
  <c r="AB42" i="6" a="1"/>
  <c r="AB42" i="6" s="1"/>
  <c r="AD42" i="6" s="1"/>
  <c r="AB50" i="6" a="1"/>
  <c r="AB50" i="6" s="1"/>
  <c r="AD50" i="6" s="1"/>
  <c r="U18" i="6" a="1"/>
  <c r="U18" i="6" s="1"/>
  <c r="W18" i="6" s="1"/>
  <c r="U42" i="6" a="1"/>
  <c r="U42" i="6" s="1"/>
  <c r="W42" i="6" s="1"/>
  <c r="U62" i="6" a="1"/>
  <c r="U62" i="6" s="1"/>
  <c r="W62" i="6" s="1"/>
  <c r="U82" i="6" a="1"/>
  <c r="U82" i="6" s="1"/>
  <c r="W82" i="6" s="1"/>
  <c r="AS4" i="6"/>
  <c r="AI8" i="6" a="1"/>
  <c r="AI8" i="6" s="1"/>
  <c r="AK8" i="6" s="1"/>
  <c r="AI24" i="6" a="1"/>
  <c r="AI24" i="6" s="1"/>
  <c r="AK24" i="6" s="1"/>
  <c r="AI40" i="6" a="1"/>
  <c r="AI40" i="6" s="1"/>
  <c r="AK40" i="6" s="1"/>
  <c r="AI56" i="6" a="1"/>
  <c r="AI56" i="6" s="1"/>
  <c r="AK56" i="6" s="1"/>
  <c r="AI72" i="6" a="1"/>
  <c r="AI72" i="6" s="1"/>
  <c r="AK72" i="6" s="1"/>
  <c r="AI88" i="6" a="1"/>
  <c r="AI88" i="6" s="1"/>
  <c r="AK88" i="6" s="1"/>
  <c r="AI104" i="6" a="1"/>
  <c r="AI104" i="6" s="1"/>
  <c r="AK104" i="6" s="1"/>
  <c r="AI120" i="6" a="1"/>
  <c r="AI120" i="6" s="1"/>
  <c r="AK120" i="6" s="1"/>
  <c r="AI136" i="6" a="1"/>
  <c r="AI136" i="6" s="1"/>
  <c r="AK136" i="6" s="1"/>
  <c r="AI152" i="6" a="1"/>
  <c r="AI152" i="6" s="1"/>
  <c r="AK152" i="6" s="1"/>
  <c r="AI9" i="6" a="1"/>
  <c r="AI9" i="6" s="1"/>
  <c r="AK9" i="6" s="1"/>
  <c r="AI25" i="6" a="1"/>
  <c r="AI25" i="6" s="1"/>
  <c r="AK25" i="6" s="1"/>
  <c r="AI41" i="6" a="1"/>
  <c r="AI41" i="6" s="1"/>
  <c r="AK41" i="6" s="1"/>
  <c r="AI57" i="6" a="1"/>
  <c r="AI57" i="6" s="1"/>
  <c r="AK57" i="6" s="1"/>
  <c r="AI73" i="6" a="1"/>
  <c r="AI73" i="6" s="1"/>
  <c r="AK73" i="6" s="1"/>
  <c r="AI89" i="6" a="1"/>
  <c r="AI89" i="6" s="1"/>
  <c r="AK89" i="6" s="1"/>
  <c r="AI105" i="6" a="1"/>
  <c r="AI105" i="6" s="1"/>
  <c r="AK105" i="6" s="1"/>
  <c r="AI121" i="6" a="1"/>
  <c r="AI121" i="6" s="1"/>
  <c r="AK121" i="6" s="1"/>
  <c r="AI137" i="6" a="1"/>
  <c r="AI137" i="6" s="1"/>
  <c r="AK137" i="6" s="1"/>
  <c r="AI153" i="6" a="1"/>
  <c r="AI153" i="6" s="1"/>
  <c r="AK153" i="6" s="1"/>
  <c r="AI166" i="6" a="1"/>
  <c r="AI166" i="6" s="1"/>
  <c r="AK166" i="6" s="1"/>
  <c r="AB9" i="6" a="1"/>
  <c r="AB9" i="6" s="1"/>
  <c r="AD9" i="6" s="1"/>
  <c r="AB17" i="6" a="1"/>
  <c r="AB17" i="6" s="1"/>
  <c r="AD17" i="6" s="1"/>
  <c r="AB25" i="6" a="1"/>
  <c r="AB25" i="6" s="1"/>
  <c r="AD25" i="6" s="1"/>
  <c r="AB33" i="6" a="1"/>
  <c r="AB33" i="6" s="1"/>
  <c r="AD33" i="6" s="1"/>
  <c r="AB41" i="6" a="1"/>
  <c r="AB41" i="6" s="1"/>
  <c r="AD41" i="6" s="1"/>
  <c r="AB65" i="6" a="1"/>
  <c r="AB65" i="6" s="1"/>
  <c r="AD65" i="6" s="1"/>
  <c r="U14" i="6" a="1"/>
  <c r="U14" i="6" s="1"/>
  <c r="W14" i="6" s="1"/>
  <c r="U34" i="6" a="1"/>
  <c r="U34" i="6" s="1"/>
  <c r="W34" i="6" s="1"/>
  <c r="U58" i="6" a="1"/>
  <c r="U58" i="6" s="1"/>
  <c r="W58" i="6" s="1"/>
  <c r="U78" i="6" a="1"/>
  <c r="U78" i="6" s="1"/>
  <c r="W78" i="6" s="1"/>
  <c r="E39" i="5"/>
  <c r="AI170" i="6" a="1"/>
  <c r="AI170" i="6" s="1"/>
  <c r="AK170" i="6" s="1"/>
  <c r="AI5" i="6" a="1"/>
  <c r="AI5" i="6" s="1"/>
  <c r="AK5" i="6" s="1"/>
  <c r="AI13" i="6" a="1"/>
  <c r="AI13" i="6" s="1"/>
  <c r="AK13" i="6" s="1"/>
  <c r="AI21" i="6" a="1"/>
  <c r="AI21" i="6" s="1"/>
  <c r="AK21" i="6" s="1"/>
  <c r="AI29" i="6" a="1"/>
  <c r="AI29" i="6" s="1"/>
  <c r="AK29" i="6" s="1"/>
  <c r="AI37" i="6" a="1"/>
  <c r="AI37" i="6" s="1"/>
  <c r="AK37" i="6" s="1"/>
  <c r="AI45" i="6" a="1"/>
  <c r="AI45" i="6" s="1"/>
  <c r="AK45" i="6" s="1"/>
  <c r="AI53" i="6" a="1"/>
  <c r="AI53" i="6" s="1"/>
  <c r="AK53" i="6" s="1"/>
  <c r="AI61" i="6" a="1"/>
  <c r="AI61" i="6" s="1"/>
  <c r="AK61" i="6" s="1"/>
  <c r="AI69" i="6" a="1"/>
  <c r="AI69" i="6" s="1"/>
  <c r="AK69" i="6" s="1"/>
  <c r="AI77" i="6" a="1"/>
  <c r="AI77" i="6" s="1"/>
  <c r="AK77" i="6" s="1"/>
  <c r="AI85" i="6" a="1"/>
  <c r="AI85" i="6" s="1"/>
  <c r="AK85" i="6" s="1"/>
  <c r="AI93" i="6" a="1"/>
  <c r="AI93" i="6" s="1"/>
  <c r="AK93" i="6" s="1"/>
  <c r="AI101" i="6" a="1"/>
  <c r="AI101" i="6" s="1"/>
  <c r="AK101" i="6" s="1"/>
  <c r="AI109" i="6" a="1"/>
  <c r="AI109" i="6" s="1"/>
  <c r="AK109" i="6" s="1"/>
  <c r="AI117" i="6" a="1"/>
  <c r="AI117" i="6" s="1"/>
  <c r="AK117" i="6" s="1"/>
  <c r="AI125" i="6" a="1"/>
  <c r="AI125" i="6" s="1"/>
  <c r="AK125" i="6" s="1"/>
  <c r="AI133" i="6" a="1"/>
  <c r="AI133" i="6" s="1"/>
  <c r="AK133" i="6" s="1"/>
  <c r="AI141" i="6" a="1"/>
  <c r="AI141" i="6" s="1"/>
  <c r="AK141" i="6" s="1"/>
  <c r="AI149" i="6" a="1"/>
  <c r="AI149" i="6" s="1"/>
  <c r="AK149" i="6" s="1"/>
  <c r="AI157" i="6" a="1"/>
  <c r="AI157" i="6" s="1"/>
  <c r="AK157" i="6" s="1"/>
  <c r="AB4" i="6" a="1"/>
  <c r="AB4" i="6" s="1"/>
  <c r="C49" i="5" s="1"/>
  <c r="AB8" i="6" a="1"/>
  <c r="AB8" i="6" s="1"/>
  <c r="AD8" i="6" s="1"/>
  <c r="AB12" i="6" a="1"/>
  <c r="AB12" i="6" s="1"/>
  <c r="AD12" i="6" s="1"/>
  <c r="AB16" i="6" a="1"/>
  <c r="AB16" i="6" s="1"/>
  <c r="AD16" i="6" s="1"/>
  <c r="AB20" i="6" a="1"/>
  <c r="AB20" i="6" s="1"/>
  <c r="AD20" i="6" s="1"/>
  <c r="AB24" i="6" a="1"/>
  <c r="AB24" i="6" s="1"/>
  <c r="AD24" i="6" s="1"/>
  <c r="AB28" i="6" a="1"/>
  <c r="AB28" i="6" s="1"/>
  <c r="AD28" i="6" s="1"/>
  <c r="AB32" i="6" a="1"/>
  <c r="AB32" i="6" s="1"/>
  <c r="AD32" i="6" s="1"/>
  <c r="AB36" i="6" a="1"/>
  <c r="AB36" i="6" s="1"/>
  <c r="AD36" i="6" s="1"/>
  <c r="AB40" i="6" a="1"/>
  <c r="AB40" i="6" s="1"/>
  <c r="AD40" i="6" s="1"/>
  <c r="AB44" i="6" a="1"/>
  <c r="AB44" i="6" s="1"/>
  <c r="AD44" i="6" s="1"/>
  <c r="AB48" i="6" a="1"/>
  <c r="AB48" i="6" s="1"/>
  <c r="AD48" i="6" s="1"/>
  <c r="AB53" i="6" a="1"/>
  <c r="AB53" i="6" s="1"/>
  <c r="AD53" i="6" s="1"/>
  <c r="AB68" i="6" a="1"/>
  <c r="AB68" i="6" s="1"/>
  <c r="AD68" i="6" s="1"/>
  <c r="U6" i="6" a="1"/>
  <c r="U6" i="6" s="1"/>
  <c r="W6" i="6" s="1"/>
  <c r="U22" i="6" a="1"/>
  <c r="U22" i="6" s="1"/>
  <c r="W22" i="6" s="1"/>
  <c r="U38" i="6" a="1"/>
  <c r="U38" i="6" s="1"/>
  <c r="W38" i="6" s="1"/>
  <c r="U54" i="6" a="1"/>
  <c r="U54" i="6" s="1"/>
  <c r="W54" i="6" s="1"/>
  <c r="U70" i="6" a="1"/>
  <c r="U70" i="6" s="1"/>
  <c r="W70" i="6" s="1"/>
  <c r="U86" i="6" a="1"/>
  <c r="U86" i="6" s="1"/>
  <c r="W86" i="6" s="1"/>
  <c r="U113" i="6" a="1"/>
  <c r="U113" i="6" s="1"/>
  <c r="W113" i="6" s="1"/>
  <c r="AI4" i="6" a="1"/>
  <c r="AI4" i="6" s="1"/>
  <c r="AI12" i="6" a="1"/>
  <c r="AI12" i="6" s="1"/>
  <c r="AK12" i="6" s="1"/>
  <c r="AI20" i="6" a="1"/>
  <c r="AI20" i="6" s="1"/>
  <c r="AK20" i="6" s="1"/>
  <c r="AI28" i="6" a="1"/>
  <c r="AI28" i="6" s="1"/>
  <c r="AK28" i="6" s="1"/>
  <c r="AI36" i="6" a="1"/>
  <c r="AI36" i="6" s="1"/>
  <c r="AK36" i="6" s="1"/>
  <c r="AI44" i="6" a="1"/>
  <c r="AI44" i="6" s="1"/>
  <c r="AK44" i="6" s="1"/>
  <c r="AI52" i="6" a="1"/>
  <c r="AI52" i="6" s="1"/>
  <c r="AK52" i="6" s="1"/>
  <c r="AI60" i="6" a="1"/>
  <c r="AI60" i="6" s="1"/>
  <c r="AK60" i="6" s="1"/>
  <c r="AI68" i="6" a="1"/>
  <c r="AI68" i="6" s="1"/>
  <c r="AK68" i="6" s="1"/>
  <c r="AI76" i="6" a="1"/>
  <c r="AI76" i="6" s="1"/>
  <c r="AK76" i="6" s="1"/>
  <c r="AI84" i="6" a="1"/>
  <c r="AI84" i="6" s="1"/>
  <c r="AK84" i="6" s="1"/>
  <c r="AI92" i="6" a="1"/>
  <c r="AI92" i="6" s="1"/>
  <c r="AK92" i="6" s="1"/>
  <c r="AI100" i="6" a="1"/>
  <c r="AI100" i="6" s="1"/>
  <c r="AK100" i="6" s="1"/>
  <c r="AI108" i="6" a="1"/>
  <c r="AI108" i="6" s="1"/>
  <c r="AK108" i="6" s="1"/>
  <c r="AI116" i="6" a="1"/>
  <c r="AI116" i="6" s="1"/>
  <c r="AK116" i="6" s="1"/>
  <c r="AI124" i="6" a="1"/>
  <c r="AI124" i="6" s="1"/>
  <c r="AK124" i="6" s="1"/>
  <c r="AI132" i="6" a="1"/>
  <c r="AI132" i="6" s="1"/>
  <c r="AK132" i="6" s="1"/>
  <c r="AI140" i="6" a="1"/>
  <c r="AI140" i="6" s="1"/>
  <c r="AK140" i="6" s="1"/>
  <c r="AI148" i="6" a="1"/>
  <c r="AI148" i="6" s="1"/>
  <c r="AK148" i="6" s="1"/>
  <c r="AI156" i="6" a="1"/>
  <c r="AI156" i="6" s="1"/>
  <c r="AK156" i="6" s="1"/>
  <c r="AI164" i="6" a="1"/>
  <c r="AI164" i="6" s="1"/>
  <c r="AK164" i="6" s="1"/>
  <c r="AB3" i="6" a="1"/>
  <c r="AB3" i="6" s="1"/>
  <c r="AB7" i="6" a="1"/>
  <c r="AB7" i="6" s="1"/>
  <c r="AD7" i="6" s="1"/>
  <c r="AB11" i="6" a="1"/>
  <c r="AB11" i="6" s="1"/>
  <c r="AD11" i="6" s="1"/>
  <c r="AB15" i="6" a="1"/>
  <c r="AB15" i="6" s="1"/>
  <c r="AD15" i="6" s="1"/>
  <c r="AB19" i="6" a="1"/>
  <c r="AB19" i="6" s="1"/>
  <c r="AD19" i="6" s="1"/>
  <c r="AB23" i="6" a="1"/>
  <c r="AB23" i="6" s="1"/>
  <c r="AD23" i="6" s="1"/>
  <c r="AB27" i="6" a="1"/>
  <c r="AB27" i="6" s="1"/>
  <c r="AD27" i="6" s="1"/>
  <c r="AB31" i="6" a="1"/>
  <c r="AB31" i="6" s="1"/>
  <c r="AD31" i="6" s="1"/>
  <c r="AB35" i="6" a="1"/>
  <c r="AB35" i="6" s="1"/>
  <c r="AD35" i="6" s="1"/>
  <c r="AB39" i="6" a="1"/>
  <c r="AB39" i="6" s="1"/>
  <c r="AD39" i="6" s="1"/>
  <c r="AB43" i="6" a="1"/>
  <c r="AB43" i="6" s="1"/>
  <c r="AD43" i="6" s="1"/>
  <c r="AB47" i="6" a="1"/>
  <c r="AB47" i="6" s="1"/>
  <c r="AD47" i="6" s="1"/>
  <c r="AB52" i="6" a="1"/>
  <c r="AB52" i="6" s="1"/>
  <c r="AD52" i="6" s="1"/>
  <c r="AB64" i="6" a="1"/>
  <c r="AB64" i="6" s="1"/>
  <c r="AD64" i="6" s="1"/>
  <c r="AB67" i="6" a="1"/>
  <c r="AB67" i="6" s="1"/>
  <c r="AD67" i="6" s="1"/>
  <c r="U112" i="6" a="1"/>
  <c r="U112" i="6" s="1"/>
  <c r="W112" i="6" s="1"/>
  <c r="E55" i="5"/>
  <c r="AI162" i="6" a="1"/>
  <c r="AI162" i="6" s="1"/>
  <c r="AK162" i="6" s="1"/>
  <c r="AI158" i="6" a="1"/>
  <c r="AI158" i="6" s="1"/>
  <c r="AK158" i="6" s="1"/>
  <c r="AI165" i="6" a="1"/>
  <c r="AI165" i="6" s="1"/>
  <c r="AK165" i="6" s="1"/>
  <c r="AI169" i="6" a="1"/>
  <c r="AI169" i="6" s="1"/>
  <c r="AK169" i="6" s="1"/>
  <c r="AB54" i="6" a="1"/>
  <c r="AB54" i="6" s="1"/>
  <c r="AD54" i="6" s="1"/>
  <c r="AB58" i="6" a="1"/>
  <c r="AB58" i="6" s="1"/>
  <c r="AD58" i="6" s="1"/>
  <c r="AB62" i="6" a="1"/>
  <c r="AB62" i="6" s="1"/>
  <c r="AD62" i="6" s="1"/>
  <c r="AB66" i="6" a="1"/>
  <c r="AB66" i="6" s="1"/>
  <c r="AD66" i="6" s="1"/>
  <c r="AB70" i="6" a="1"/>
  <c r="AB70" i="6" s="1"/>
  <c r="AD70" i="6" s="1"/>
  <c r="U3" i="6" a="1"/>
  <c r="U3" i="6" s="1"/>
  <c r="C57" i="5" s="1"/>
  <c r="U7" i="6" a="1"/>
  <c r="U7" i="6" s="1"/>
  <c r="W7" i="6" s="1"/>
  <c r="U11" i="6" a="1"/>
  <c r="U11" i="6" s="1"/>
  <c r="W11" i="6" s="1"/>
  <c r="U15" i="6" a="1"/>
  <c r="U15" i="6" s="1"/>
  <c r="W15" i="6" s="1"/>
  <c r="U19" i="6" a="1"/>
  <c r="U19" i="6" s="1"/>
  <c r="W19" i="6" s="1"/>
  <c r="U23" i="6" a="1"/>
  <c r="U23" i="6" s="1"/>
  <c r="W23" i="6" s="1"/>
  <c r="U27" i="6" a="1"/>
  <c r="U27" i="6" s="1"/>
  <c r="W27" i="6" s="1"/>
  <c r="U31" i="6" a="1"/>
  <c r="U31" i="6" s="1"/>
  <c r="W31" i="6" s="1"/>
  <c r="U35" i="6" a="1"/>
  <c r="U35" i="6" s="1"/>
  <c r="W35" i="6" s="1"/>
  <c r="U39" i="6" a="1"/>
  <c r="U39" i="6" s="1"/>
  <c r="W39" i="6" s="1"/>
  <c r="U43" i="6" a="1"/>
  <c r="U43" i="6" s="1"/>
  <c r="W43" i="6" s="1"/>
  <c r="U47" i="6" a="1"/>
  <c r="U47" i="6" s="1"/>
  <c r="W47" i="6" s="1"/>
  <c r="U51" i="6" a="1"/>
  <c r="U51" i="6" s="1"/>
  <c r="W51" i="6" s="1"/>
  <c r="U55" i="6" a="1"/>
  <c r="U55" i="6" s="1"/>
  <c r="W55" i="6" s="1"/>
  <c r="U59" i="6" a="1"/>
  <c r="U59" i="6" s="1"/>
  <c r="W59" i="6" s="1"/>
  <c r="U63" i="6" a="1"/>
  <c r="U63" i="6" s="1"/>
  <c r="W63" i="6" s="1"/>
  <c r="U67" i="6" a="1"/>
  <c r="U67" i="6" s="1"/>
  <c r="W67" i="6" s="1"/>
  <c r="U71" i="6" a="1"/>
  <c r="U71" i="6" s="1"/>
  <c r="W71" i="6" s="1"/>
  <c r="U75" i="6" a="1"/>
  <c r="U75" i="6" s="1"/>
  <c r="W75" i="6" s="1"/>
  <c r="U79" i="6" a="1"/>
  <c r="U79" i="6" s="1"/>
  <c r="W79" i="6" s="1"/>
  <c r="U83" i="6" a="1"/>
  <c r="U83" i="6" s="1"/>
  <c r="W83" i="6" s="1"/>
  <c r="U87" i="6" a="1"/>
  <c r="U87" i="6" s="1"/>
  <c r="W87" i="6" s="1"/>
  <c r="U91" i="6" a="1"/>
  <c r="U91" i="6" s="1"/>
  <c r="W91" i="6" s="1"/>
  <c r="U95" i="6" a="1"/>
  <c r="U95" i="6" s="1"/>
  <c r="W95" i="6" s="1"/>
  <c r="U99" i="6" a="1"/>
  <c r="U99" i="6" s="1"/>
  <c r="W99" i="6" s="1"/>
  <c r="U103" i="6" a="1"/>
  <c r="U103" i="6" s="1"/>
  <c r="W103" i="6" s="1"/>
  <c r="U107" i="6" a="1"/>
  <c r="U107" i="6" s="1"/>
  <c r="W107" i="6" s="1"/>
  <c r="U111" i="6" a="1"/>
  <c r="U111" i="6" s="1"/>
  <c r="W111" i="6" s="1"/>
  <c r="BR1" i="6"/>
  <c r="BR6" i="6" s="1"/>
  <c r="BS6" i="6" s="1"/>
  <c r="AB56" i="6" a="1"/>
  <c r="AB56" i="6" s="1"/>
  <c r="AD56" i="6" s="1"/>
  <c r="AB60" i="6" a="1"/>
  <c r="AB60" i="6" s="1"/>
  <c r="AD60" i="6" s="1"/>
  <c r="U5" i="6" a="1"/>
  <c r="U5" i="6" s="1"/>
  <c r="W5" i="6" s="1"/>
  <c r="U9" i="6" a="1"/>
  <c r="U9" i="6" s="1"/>
  <c r="W9" i="6" s="1"/>
  <c r="U13" i="6" a="1"/>
  <c r="U13" i="6" s="1"/>
  <c r="W13" i="6" s="1"/>
  <c r="U17" i="6" a="1"/>
  <c r="U17" i="6" s="1"/>
  <c r="W17" i="6" s="1"/>
  <c r="U21" i="6" a="1"/>
  <c r="U21" i="6" s="1"/>
  <c r="W21" i="6" s="1"/>
  <c r="U25" i="6" a="1"/>
  <c r="U25" i="6" s="1"/>
  <c r="W25" i="6" s="1"/>
  <c r="U29" i="6" a="1"/>
  <c r="U29" i="6" s="1"/>
  <c r="W29" i="6" s="1"/>
  <c r="U33" i="6" a="1"/>
  <c r="U33" i="6" s="1"/>
  <c r="W33" i="6" s="1"/>
  <c r="U37" i="6" a="1"/>
  <c r="U37" i="6" s="1"/>
  <c r="W37" i="6" s="1"/>
  <c r="U41" i="6" a="1"/>
  <c r="U41" i="6" s="1"/>
  <c r="W41" i="6" s="1"/>
  <c r="U45" i="6" a="1"/>
  <c r="U45" i="6" s="1"/>
  <c r="W45" i="6" s="1"/>
  <c r="U49" i="6" a="1"/>
  <c r="U49" i="6" s="1"/>
  <c r="W49" i="6" s="1"/>
  <c r="U53" i="6" a="1"/>
  <c r="U53" i="6" s="1"/>
  <c r="W53" i="6" s="1"/>
  <c r="U57" i="6" a="1"/>
  <c r="U57" i="6" s="1"/>
  <c r="W57" i="6" s="1"/>
  <c r="U61" i="6" a="1"/>
  <c r="U61" i="6" s="1"/>
  <c r="W61" i="6" s="1"/>
  <c r="U65" i="6" a="1"/>
  <c r="U65" i="6" s="1"/>
  <c r="W65" i="6" s="1"/>
  <c r="U69" i="6" a="1"/>
  <c r="U69" i="6" s="1"/>
  <c r="W69" i="6" s="1"/>
  <c r="U73" i="6" a="1"/>
  <c r="U73" i="6" s="1"/>
  <c r="W73" i="6" s="1"/>
  <c r="U77" i="6" a="1"/>
  <c r="U77" i="6" s="1"/>
  <c r="W77" i="6" s="1"/>
  <c r="U81" i="6" a="1"/>
  <c r="U81" i="6" s="1"/>
  <c r="W81" i="6" s="1"/>
  <c r="U85" i="6" a="1"/>
  <c r="U85" i="6" s="1"/>
  <c r="W85" i="6" s="1"/>
  <c r="U89" i="6" a="1"/>
  <c r="U89" i="6" s="1"/>
  <c r="W89" i="6" s="1"/>
  <c r="U93" i="6" a="1"/>
  <c r="U93" i="6" s="1"/>
  <c r="W93" i="6" s="1"/>
  <c r="U97" i="6" a="1"/>
  <c r="U97" i="6" s="1"/>
  <c r="W97" i="6" s="1"/>
  <c r="U101" i="6" a="1"/>
  <c r="U101" i="6" s="1"/>
  <c r="W101" i="6" s="1"/>
  <c r="U105" i="6" a="1"/>
  <c r="U105" i="6" s="1"/>
  <c r="W105" i="6" s="1"/>
  <c r="U109" i="6" a="1"/>
  <c r="U109" i="6" s="1"/>
  <c r="W109" i="6" s="1"/>
  <c r="BG1" i="6"/>
  <c r="AI168" i="6" a="1"/>
  <c r="AI168" i="6" s="1"/>
  <c r="AK168" i="6" s="1"/>
  <c r="AI3" i="6" a="1"/>
  <c r="AI3" i="6" s="1"/>
  <c r="AK3" i="6" s="1"/>
  <c r="AI7" i="6" a="1"/>
  <c r="AI7" i="6" s="1"/>
  <c r="AK7" i="6" s="1"/>
  <c r="AI11" i="6" a="1"/>
  <c r="AI11" i="6" s="1"/>
  <c r="AK11" i="6" s="1"/>
  <c r="AI15" i="6" a="1"/>
  <c r="AI15" i="6" s="1"/>
  <c r="AK15" i="6" s="1"/>
  <c r="AI19" i="6" a="1"/>
  <c r="AI19" i="6" s="1"/>
  <c r="AK19" i="6" s="1"/>
  <c r="AI23" i="6" a="1"/>
  <c r="AI23" i="6" s="1"/>
  <c r="AK23" i="6" s="1"/>
  <c r="AI27" i="6" a="1"/>
  <c r="AI27" i="6" s="1"/>
  <c r="AK27" i="6" s="1"/>
  <c r="AI31" i="6" a="1"/>
  <c r="AI31" i="6" s="1"/>
  <c r="AK31" i="6" s="1"/>
  <c r="AI35" i="6" a="1"/>
  <c r="AI35" i="6" s="1"/>
  <c r="AK35" i="6" s="1"/>
  <c r="AI39" i="6" a="1"/>
  <c r="AI39" i="6" s="1"/>
  <c r="AK39" i="6" s="1"/>
  <c r="AI43" i="6" a="1"/>
  <c r="AI43" i="6" s="1"/>
  <c r="AK43" i="6" s="1"/>
  <c r="AI47" i="6" a="1"/>
  <c r="AI47" i="6" s="1"/>
  <c r="AK47" i="6" s="1"/>
  <c r="AI51" i="6" a="1"/>
  <c r="AI51" i="6" s="1"/>
  <c r="AK51" i="6" s="1"/>
  <c r="AI55" i="6" a="1"/>
  <c r="AI55" i="6" s="1"/>
  <c r="AK55" i="6" s="1"/>
  <c r="AI59" i="6" a="1"/>
  <c r="AI59" i="6" s="1"/>
  <c r="AK59" i="6" s="1"/>
  <c r="AI63" i="6" a="1"/>
  <c r="AI63" i="6" s="1"/>
  <c r="AK63" i="6" s="1"/>
  <c r="AI67" i="6" a="1"/>
  <c r="AI67" i="6" s="1"/>
  <c r="AK67" i="6" s="1"/>
  <c r="AI71" i="6" a="1"/>
  <c r="AI71" i="6" s="1"/>
  <c r="AK71" i="6" s="1"/>
  <c r="AI75" i="6" a="1"/>
  <c r="AI75" i="6" s="1"/>
  <c r="AK75" i="6" s="1"/>
  <c r="AI79" i="6" a="1"/>
  <c r="AI79" i="6" s="1"/>
  <c r="AK79" i="6" s="1"/>
  <c r="AI83" i="6" a="1"/>
  <c r="AI83" i="6" s="1"/>
  <c r="AK83" i="6" s="1"/>
  <c r="AI87" i="6" a="1"/>
  <c r="AI87" i="6" s="1"/>
  <c r="AK87" i="6" s="1"/>
  <c r="AI91" i="6" a="1"/>
  <c r="AI91" i="6" s="1"/>
  <c r="AK91" i="6" s="1"/>
  <c r="AI95" i="6" a="1"/>
  <c r="AI95" i="6" s="1"/>
  <c r="AK95" i="6" s="1"/>
  <c r="AI99" i="6" a="1"/>
  <c r="AI99" i="6" s="1"/>
  <c r="AK99" i="6" s="1"/>
  <c r="AI103" i="6" a="1"/>
  <c r="AI103" i="6" s="1"/>
  <c r="AK103" i="6" s="1"/>
  <c r="AI107" i="6" a="1"/>
  <c r="AI107" i="6" s="1"/>
  <c r="AK107" i="6" s="1"/>
  <c r="AI111" i="6" a="1"/>
  <c r="AI111" i="6" s="1"/>
  <c r="AK111" i="6" s="1"/>
  <c r="AI115" i="6" a="1"/>
  <c r="AI115" i="6" s="1"/>
  <c r="AK115" i="6" s="1"/>
  <c r="AI119" i="6" a="1"/>
  <c r="AI119" i="6" s="1"/>
  <c r="AK119" i="6" s="1"/>
  <c r="AI123" i="6" a="1"/>
  <c r="AI123" i="6" s="1"/>
  <c r="AK123" i="6" s="1"/>
  <c r="AI127" i="6" a="1"/>
  <c r="AI127" i="6" s="1"/>
  <c r="AK127" i="6" s="1"/>
  <c r="AI131" i="6" a="1"/>
  <c r="AI131" i="6" s="1"/>
  <c r="AK131" i="6" s="1"/>
  <c r="AI135" i="6" a="1"/>
  <c r="AI135" i="6" s="1"/>
  <c r="AK135" i="6" s="1"/>
  <c r="AI139" i="6" a="1"/>
  <c r="AI139" i="6" s="1"/>
  <c r="AK139" i="6" s="1"/>
  <c r="AI143" i="6" a="1"/>
  <c r="AI143" i="6" s="1"/>
  <c r="AK143" i="6" s="1"/>
  <c r="AI147" i="6" a="1"/>
  <c r="AI147" i="6" s="1"/>
  <c r="AK147" i="6" s="1"/>
  <c r="AI151" i="6" a="1"/>
  <c r="AI151" i="6" s="1"/>
  <c r="AK151" i="6" s="1"/>
  <c r="AI155" i="6" a="1"/>
  <c r="AI155" i="6" s="1"/>
  <c r="AK155" i="6" s="1"/>
  <c r="AI159" i="6" a="1"/>
  <c r="AI159" i="6" s="1"/>
  <c r="AK159" i="6" s="1"/>
  <c r="AI163" i="6" a="1"/>
  <c r="AI163" i="6" s="1"/>
  <c r="AK163" i="6" s="1"/>
  <c r="AI167" i="6" a="1"/>
  <c r="AI167" i="6" s="1"/>
  <c r="AK167" i="6" s="1"/>
  <c r="AI2" i="6" a="1"/>
  <c r="AI2" i="6" s="1"/>
  <c r="AI6" i="6" a="1"/>
  <c r="AI6" i="6" s="1"/>
  <c r="AK6" i="6" s="1"/>
  <c r="AI10" i="6" a="1"/>
  <c r="AI10" i="6" s="1"/>
  <c r="AK10" i="6" s="1"/>
  <c r="AI14" i="6" a="1"/>
  <c r="AI14" i="6" s="1"/>
  <c r="AK14" i="6" s="1"/>
  <c r="AI18" i="6" a="1"/>
  <c r="AI18" i="6" s="1"/>
  <c r="AK18" i="6" s="1"/>
  <c r="AI22" i="6" a="1"/>
  <c r="AI22" i="6" s="1"/>
  <c r="AK22" i="6" s="1"/>
  <c r="AI26" i="6" a="1"/>
  <c r="AI26" i="6" s="1"/>
  <c r="AK26" i="6" s="1"/>
  <c r="AI30" i="6" a="1"/>
  <c r="AI30" i="6" s="1"/>
  <c r="AK30" i="6" s="1"/>
  <c r="AI34" i="6" a="1"/>
  <c r="AI34" i="6" s="1"/>
  <c r="AK34" i="6" s="1"/>
  <c r="AI38" i="6" a="1"/>
  <c r="AI38" i="6" s="1"/>
  <c r="AK38" i="6" s="1"/>
  <c r="AI42" i="6" a="1"/>
  <c r="AI42" i="6" s="1"/>
  <c r="AK42" i="6" s="1"/>
  <c r="AI46" i="6" a="1"/>
  <c r="AI46" i="6" s="1"/>
  <c r="AK46" i="6" s="1"/>
  <c r="AI50" i="6" a="1"/>
  <c r="AI50" i="6" s="1"/>
  <c r="AK50" i="6" s="1"/>
  <c r="AI54" i="6" a="1"/>
  <c r="AI54" i="6" s="1"/>
  <c r="AK54" i="6" s="1"/>
  <c r="AI58" i="6" a="1"/>
  <c r="AI58" i="6" s="1"/>
  <c r="AK58" i="6" s="1"/>
  <c r="AI62" i="6" a="1"/>
  <c r="AI62" i="6" s="1"/>
  <c r="AK62" i="6" s="1"/>
  <c r="AI66" i="6" a="1"/>
  <c r="AI66" i="6" s="1"/>
  <c r="AK66" i="6" s="1"/>
  <c r="AI70" i="6" a="1"/>
  <c r="AI70" i="6" s="1"/>
  <c r="AK70" i="6" s="1"/>
  <c r="AI74" i="6" a="1"/>
  <c r="AI74" i="6" s="1"/>
  <c r="AK74" i="6" s="1"/>
  <c r="AI78" i="6" a="1"/>
  <c r="AI78" i="6" s="1"/>
  <c r="AK78" i="6" s="1"/>
  <c r="AI82" i="6" a="1"/>
  <c r="AI82" i="6" s="1"/>
  <c r="AK82" i="6" s="1"/>
  <c r="AI86" i="6" a="1"/>
  <c r="AI86" i="6" s="1"/>
  <c r="AK86" i="6" s="1"/>
  <c r="AI90" i="6" a="1"/>
  <c r="AI90" i="6" s="1"/>
  <c r="AK90" i="6" s="1"/>
  <c r="AI94" i="6" a="1"/>
  <c r="AI94" i="6" s="1"/>
  <c r="AK94" i="6" s="1"/>
  <c r="AI98" i="6" a="1"/>
  <c r="AI98" i="6" s="1"/>
  <c r="AK98" i="6" s="1"/>
  <c r="AI102" i="6" a="1"/>
  <c r="AI102" i="6" s="1"/>
  <c r="AK102" i="6" s="1"/>
  <c r="AI106" i="6" a="1"/>
  <c r="AI106" i="6" s="1"/>
  <c r="AK106" i="6" s="1"/>
  <c r="AI110" i="6" a="1"/>
  <c r="AI110" i="6" s="1"/>
  <c r="AK110" i="6" s="1"/>
  <c r="AI114" i="6" a="1"/>
  <c r="AI114" i="6" s="1"/>
  <c r="AK114" i="6" s="1"/>
  <c r="AI118" i="6" a="1"/>
  <c r="AI118" i="6" s="1"/>
  <c r="AK118" i="6" s="1"/>
  <c r="AI122" i="6" a="1"/>
  <c r="AI122" i="6" s="1"/>
  <c r="AK122" i="6" s="1"/>
  <c r="AI126" i="6" a="1"/>
  <c r="AI126" i="6" s="1"/>
  <c r="AK126" i="6" s="1"/>
  <c r="AI130" i="6" a="1"/>
  <c r="AI130" i="6" s="1"/>
  <c r="AK130" i="6" s="1"/>
  <c r="AI134" i="6" a="1"/>
  <c r="AI134" i="6" s="1"/>
  <c r="AK134" i="6" s="1"/>
  <c r="AI138" i="6" a="1"/>
  <c r="AI138" i="6" s="1"/>
  <c r="AK138" i="6" s="1"/>
  <c r="AI142" i="6" a="1"/>
  <c r="AI142" i="6" s="1"/>
  <c r="AK142" i="6" s="1"/>
  <c r="AI146" i="6" a="1"/>
  <c r="AI146" i="6" s="1"/>
  <c r="AK146" i="6" s="1"/>
  <c r="AI150" i="6" a="1"/>
  <c r="AI150" i="6" s="1"/>
  <c r="AK150" i="6" s="1"/>
  <c r="AB51" i="6" a="1"/>
  <c r="AB51" i="6" s="1"/>
  <c r="AD51" i="6" s="1"/>
  <c r="AB55" i="6" a="1"/>
  <c r="AB55" i="6" s="1"/>
  <c r="AD55" i="6" s="1"/>
  <c r="AB59" i="6" a="1"/>
  <c r="AB59" i="6" s="1"/>
  <c r="AD59" i="6" s="1"/>
  <c r="AB63" i="6" a="1"/>
  <c r="AB63" i="6" s="1"/>
  <c r="AD63" i="6" s="1"/>
  <c r="U4" i="6" a="1"/>
  <c r="U4" i="6" s="1"/>
  <c r="C58" i="5" s="1"/>
  <c r="U8" i="6" a="1"/>
  <c r="U8" i="6" s="1"/>
  <c r="W8" i="6" s="1"/>
  <c r="U12" i="6" a="1"/>
  <c r="U12" i="6" s="1"/>
  <c r="W12" i="6" s="1"/>
  <c r="U16" i="6" a="1"/>
  <c r="U16" i="6" s="1"/>
  <c r="W16" i="6" s="1"/>
  <c r="U20" i="6" a="1"/>
  <c r="U20" i="6" s="1"/>
  <c r="W20" i="6" s="1"/>
  <c r="U24" i="6" a="1"/>
  <c r="U24" i="6" s="1"/>
  <c r="W24" i="6" s="1"/>
  <c r="U28" i="6" a="1"/>
  <c r="U28" i="6" s="1"/>
  <c r="W28" i="6" s="1"/>
  <c r="U32" i="6" a="1"/>
  <c r="U32" i="6" s="1"/>
  <c r="W32" i="6" s="1"/>
  <c r="U36" i="6" a="1"/>
  <c r="U36" i="6" s="1"/>
  <c r="W36" i="6" s="1"/>
  <c r="U40" i="6" a="1"/>
  <c r="U40" i="6" s="1"/>
  <c r="W40" i="6" s="1"/>
  <c r="U44" i="6" a="1"/>
  <c r="U44" i="6" s="1"/>
  <c r="W44" i="6" s="1"/>
  <c r="U48" i="6" a="1"/>
  <c r="U48" i="6" s="1"/>
  <c r="W48" i="6" s="1"/>
  <c r="U52" i="6" a="1"/>
  <c r="U52" i="6" s="1"/>
  <c r="W52" i="6" s="1"/>
  <c r="U56" i="6" a="1"/>
  <c r="U56" i="6" s="1"/>
  <c r="W56" i="6" s="1"/>
  <c r="U60" i="6" a="1"/>
  <c r="U60" i="6" s="1"/>
  <c r="W60" i="6" s="1"/>
  <c r="U64" i="6" a="1"/>
  <c r="U64" i="6" s="1"/>
  <c r="W64" i="6" s="1"/>
  <c r="U68" i="6" a="1"/>
  <c r="U68" i="6" s="1"/>
  <c r="W68" i="6" s="1"/>
  <c r="U72" i="6" a="1"/>
  <c r="U72" i="6" s="1"/>
  <c r="W72" i="6" s="1"/>
  <c r="U76" i="6" a="1"/>
  <c r="U76" i="6" s="1"/>
  <c r="W76" i="6" s="1"/>
  <c r="U80" i="6" a="1"/>
  <c r="U80" i="6" s="1"/>
  <c r="W80" i="6" s="1"/>
  <c r="U84" i="6" a="1"/>
  <c r="U84" i="6" s="1"/>
  <c r="W84" i="6" s="1"/>
  <c r="U88" i="6" a="1"/>
  <c r="U88" i="6" s="1"/>
  <c r="W88" i="6" s="1"/>
  <c r="U92" i="6" a="1"/>
  <c r="U92" i="6" s="1"/>
  <c r="W92" i="6" s="1"/>
  <c r="U96" i="6" a="1"/>
  <c r="U96" i="6" s="1"/>
  <c r="W96" i="6" s="1"/>
  <c r="U100" i="6" a="1"/>
  <c r="U100" i="6" s="1"/>
  <c r="W100" i="6" s="1"/>
  <c r="U104" i="6" a="1"/>
  <c r="U104" i="6" s="1"/>
  <c r="W104" i="6" s="1"/>
  <c r="U108" i="6" a="1"/>
  <c r="U108" i="6" s="1"/>
  <c r="W108" i="6" s="1"/>
  <c r="V113" i="6"/>
  <c r="AJ170" i="6"/>
  <c r="AI1" i="6" a="1"/>
  <c r="AI1" i="6" s="1"/>
  <c r="C37" i="5" s="1"/>
  <c r="AJ1" i="6"/>
  <c r="AB1" i="6" a="1"/>
  <c r="AB1" i="6" s="1"/>
  <c r="AD1" i="6" s="1"/>
  <c r="AC1" i="6"/>
  <c r="U1" i="6" a="1"/>
  <c r="U1" i="6" s="1"/>
  <c r="C55" i="5" s="1"/>
  <c r="V1" i="6"/>
  <c r="T172" i="6"/>
  <c r="F55" i="5"/>
  <c r="AR172" i="6"/>
  <c r="BQ13" i="6" s="1"/>
  <c r="F46" i="5"/>
  <c r="AY172" i="6"/>
  <c r="BQ14" i="6" s="1"/>
  <c r="F37" i="5"/>
  <c r="BF172" i="6"/>
  <c r="BQ15" i="6" s="1"/>
  <c r="AJ169" i="6"/>
  <c r="AJ168" i="6"/>
  <c r="AJ167" i="6"/>
  <c r="AJ166" i="6"/>
  <c r="AJ165" i="6"/>
  <c r="AJ164" i="6"/>
  <c r="AJ163" i="6"/>
  <c r="AJ162" i="6"/>
  <c r="AJ161" i="6"/>
  <c r="AJ160" i="6"/>
  <c r="AJ159" i="6"/>
  <c r="AJ158" i="6"/>
  <c r="AJ157" i="6"/>
  <c r="AJ156" i="6"/>
  <c r="AJ155" i="6"/>
  <c r="AJ154" i="6"/>
  <c r="AJ153" i="6"/>
  <c r="AJ152" i="6"/>
  <c r="AJ151" i="6"/>
  <c r="AJ150" i="6"/>
  <c r="AJ149" i="6"/>
  <c r="AJ148" i="6"/>
  <c r="AJ147" i="6"/>
  <c r="AJ146" i="6"/>
  <c r="AJ145" i="6"/>
  <c r="AJ144" i="6"/>
  <c r="AJ143" i="6"/>
  <c r="AJ142" i="6"/>
  <c r="AJ141" i="6"/>
  <c r="AJ140" i="6"/>
  <c r="AJ139" i="6"/>
  <c r="AJ138" i="6"/>
  <c r="AJ137" i="6"/>
  <c r="AJ136" i="6"/>
  <c r="AJ135" i="6"/>
  <c r="AJ134" i="6"/>
  <c r="AJ133" i="6"/>
  <c r="AJ132" i="6"/>
  <c r="AJ131" i="6"/>
  <c r="AJ130" i="6"/>
  <c r="AJ129" i="6"/>
  <c r="AJ128" i="6"/>
  <c r="AJ127" i="6"/>
  <c r="AJ126" i="6"/>
  <c r="AJ125" i="6"/>
  <c r="AJ124" i="6"/>
  <c r="AJ123" i="6"/>
  <c r="AJ122" i="6"/>
  <c r="AJ121" i="6"/>
  <c r="AJ120" i="6"/>
  <c r="AJ119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8" i="6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D41" i="5" s="1"/>
  <c r="AJ4" i="6"/>
  <c r="D40" i="5" s="1"/>
  <c r="AJ3" i="6"/>
  <c r="D39" i="5" s="1"/>
  <c r="AJ2" i="6"/>
  <c r="D38" i="5" s="1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D50" i="5" s="1"/>
  <c r="AC4" i="6"/>
  <c r="D49" i="5" s="1"/>
  <c r="AC3" i="6"/>
  <c r="D48" i="5" s="1"/>
  <c r="AC2" i="6"/>
  <c r="D47" i="5" s="1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D59" i="5" s="1"/>
  <c r="V4" i="6"/>
  <c r="D58" i="5" s="1"/>
  <c r="V3" i="6"/>
  <c r="D57" i="5" s="1"/>
  <c r="V2" i="6"/>
  <c r="D56" i="5" s="1"/>
  <c r="AD2" i="6"/>
  <c r="C47" i="5"/>
  <c r="AD3" i="6"/>
  <c r="C48" i="5"/>
  <c r="AD5" i="6"/>
  <c r="C50" i="5"/>
  <c r="W2" i="6"/>
  <c r="C56" i="5"/>
  <c r="W3" i="6"/>
  <c r="C59" i="5"/>
  <c r="AK2" i="6"/>
  <c r="C38" i="5"/>
  <c r="C39" i="5"/>
  <c r="AK4" i="6"/>
  <c r="C40" i="5"/>
  <c r="C41" i="5"/>
  <c r="AD4" i="6" l="1"/>
  <c r="W4" i="6"/>
  <c r="AK1" i="6"/>
  <c r="C46" i="5"/>
  <c r="BR8" i="6"/>
  <c r="BS8" i="6" s="1"/>
  <c r="E30" i="5" s="1"/>
  <c r="G20" i="5"/>
  <c r="BR7" i="6"/>
  <c r="BS7" i="6" s="1"/>
  <c r="E29" i="5" s="1"/>
  <c r="BM1" i="6"/>
  <c r="BM8" i="6" s="1"/>
  <c r="D30" i="5" s="1"/>
  <c r="W1" i="6"/>
  <c r="BR10" i="6"/>
  <c r="BS10" i="6" s="1"/>
  <c r="E32" i="5" s="1"/>
  <c r="BR9" i="6"/>
  <c r="BS9" i="6" s="1"/>
  <c r="E31" i="5" s="1"/>
  <c r="D55" i="5"/>
  <c r="V172" i="6"/>
  <c r="BL13" i="6" s="1"/>
  <c r="D46" i="5"/>
  <c r="AC172" i="6"/>
  <c r="BL14" i="6" s="1"/>
  <c r="D37" i="5"/>
  <c r="AJ172" i="6"/>
  <c r="BL15" i="6" s="1"/>
  <c r="E28" i="5"/>
  <c r="F28" i="5"/>
  <c r="F29" i="5" l="1"/>
  <c r="F30" i="5"/>
  <c r="F32" i="5"/>
  <c r="BM6" i="6"/>
  <c r="BN6" i="6" s="1"/>
  <c r="C28" i="5" s="1"/>
  <c r="BM7" i="6"/>
  <c r="BN7" i="6" s="1"/>
  <c r="C29" i="5" s="1"/>
  <c r="E20" i="5"/>
  <c r="F31" i="5"/>
  <c r="BN8" i="6"/>
  <c r="C30" i="5" s="1"/>
  <c r="BM10" i="6"/>
  <c r="BN10" i="6" s="1"/>
  <c r="C32" i="5" s="1"/>
  <c r="BM9" i="6"/>
  <c r="BN9" i="6" s="1"/>
  <c r="C31" i="5" s="1"/>
  <c r="D28" i="5" l="1"/>
  <c r="D29" i="5"/>
  <c r="D32" i="5"/>
  <c r="D31" i="5"/>
</calcChain>
</file>

<file path=xl/sharedStrings.xml><?xml version="1.0" encoding="utf-8"?>
<sst xmlns="http://schemas.openxmlformats.org/spreadsheetml/2006/main" count="63413" uniqueCount="970">
  <si>
    <t>annual survey of hours and earnings  - resident analysis</t>
  </si>
  <si>
    <t>ONS Crown Copyright Reserved [from Nomis on 3 April 2013]</t>
  </si>
  <si>
    <t>Analysis   :</t>
  </si>
  <si>
    <t>standard</t>
  </si>
  <si>
    <t>Date       :</t>
  </si>
  <si>
    <t>Sex        :</t>
  </si>
  <si>
    <t>Male Full Time Workers</t>
  </si>
  <si>
    <t>Item Name  :</t>
  </si>
  <si>
    <t>Median</t>
  </si>
  <si>
    <t>Confidence :</t>
  </si>
  <si>
    <t>Standard error as a percentage of the figure</t>
  </si>
  <si>
    <t>Area</t>
  </si>
  <si>
    <t>mnemonic</t>
  </si>
  <si>
    <t>Weekly pay - gross</t>
  </si>
  <si>
    <t>Conf %</t>
  </si>
  <si>
    <t>Hourly pay - gross</t>
  </si>
  <si>
    <t>Annual pay - gross</t>
  </si>
  <si>
    <t>Hours worked - total</t>
  </si>
  <si>
    <t>E06000005</t>
  </si>
  <si>
    <t>E06000047</t>
  </si>
  <si>
    <t>E06000001</t>
  </si>
  <si>
    <t>E06000002</t>
  </si>
  <si>
    <t>E06000048</t>
  </si>
  <si>
    <t>E06000003</t>
  </si>
  <si>
    <t>E06000004</t>
  </si>
  <si>
    <t>E08000020</t>
  </si>
  <si>
    <t>E08000021</t>
  </si>
  <si>
    <t>E08000022</t>
  </si>
  <si>
    <t>E08000023</t>
  </si>
  <si>
    <t>E08000024</t>
  </si>
  <si>
    <t>E06000008</t>
  </si>
  <si>
    <t>E06000009</t>
  </si>
  <si>
    <t>E06000049</t>
  </si>
  <si>
    <t>E06000050</t>
  </si>
  <si>
    <t>E06000006</t>
  </si>
  <si>
    <t>E06000007</t>
  </si>
  <si>
    <t>E07000026</t>
  </si>
  <si>
    <t>E07000027</t>
  </si>
  <si>
    <t>E07000028</t>
  </si>
  <si>
    <t>E07000029</t>
  </si>
  <si>
    <t>-</t>
  </si>
  <si>
    <t>E07000030</t>
  </si>
  <si>
    <t>E07000031</t>
  </si>
  <si>
    <t>E08000001</t>
  </si>
  <si>
    <t>E08000002</t>
  </si>
  <si>
    <t>E08000003</t>
  </si>
  <si>
    <t>E08000004</t>
  </si>
  <si>
    <t>E08000005</t>
  </si>
  <si>
    <t>E08000006</t>
  </si>
  <si>
    <t>E08000007</t>
  </si>
  <si>
    <t>E08000008</t>
  </si>
  <si>
    <t>E08000009</t>
  </si>
  <si>
    <t>E08000010</t>
  </si>
  <si>
    <t>E07000117</t>
  </si>
  <si>
    <t>E07000118</t>
  </si>
  <si>
    <t>E07000119</t>
  </si>
  <si>
    <t>E07000120</t>
  </si>
  <si>
    <t>E07000121</t>
  </si>
  <si>
    <t>E07000122</t>
  </si>
  <si>
    <t>E07000123</t>
  </si>
  <si>
    <t>E07000124</t>
  </si>
  <si>
    <t>E07000125</t>
  </si>
  <si>
    <t>E07000126</t>
  </si>
  <si>
    <t>E07000127</t>
  </si>
  <si>
    <t>E07000128</t>
  </si>
  <si>
    <t>E08000011</t>
  </si>
  <si>
    <t>E08000012</t>
  </si>
  <si>
    <t>E08000014</t>
  </si>
  <si>
    <t>E08000013</t>
  </si>
  <si>
    <t>E08000015</t>
  </si>
  <si>
    <t>E06000011</t>
  </si>
  <si>
    <t>E06000010</t>
  </si>
  <si>
    <t>E06000012</t>
  </si>
  <si>
    <t>E06000013</t>
  </si>
  <si>
    <t>E06000014</t>
  </si>
  <si>
    <t>E07000163</t>
  </si>
  <si>
    <t>E07000164</t>
  </si>
  <si>
    <t>E07000165</t>
  </si>
  <si>
    <t>E07000166</t>
  </si>
  <si>
    <t>#</t>
  </si>
  <si>
    <t>E07000167</t>
  </si>
  <si>
    <t>E07000168</t>
  </si>
  <si>
    <t>E07000169</t>
  </si>
  <si>
    <t>E08000016</t>
  </si>
  <si>
    <t>E08000017</t>
  </si>
  <si>
    <t>E08000018</t>
  </si>
  <si>
    <t>E08000019</t>
  </si>
  <si>
    <t>E08000032</t>
  </si>
  <si>
    <t>E08000033</t>
  </si>
  <si>
    <t>E08000034</t>
  </si>
  <si>
    <t>E08000035</t>
  </si>
  <si>
    <t>E08000036</t>
  </si>
  <si>
    <t>E06000015</t>
  </si>
  <si>
    <t>E06000016</t>
  </si>
  <si>
    <t>E06000018</t>
  </si>
  <si>
    <t>E06000017</t>
  </si>
  <si>
    <t>E07000032</t>
  </si>
  <si>
    <t>E07000033</t>
  </si>
  <si>
    <t>E07000034</t>
  </si>
  <si>
    <t>E07000035</t>
  </si>
  <si>
    <t>E07000036</t>
  </si>
  <si>
    <t>E07000037</t>
  </si>
  <si>
    <t>E07000038</t>
  </si>
  <si>
    <t>E07000039</t>
  </si>
  <si>
    <t>E07000129</t>
  </si>
  <si>
    <t>E07000130</t>
  </si>
  <si>
    <t>E07000131</t>
  </si>
  <si>
    <t>E07000132</t>
  </si>
  <si>
    <t>E07000133</t>
  </si>
  <si>
    <t>E07000134</t>
  </si>
  <si>
    <t>E07000135</t>
  </si>
  <si>
    <t>E07000136</t>
  </si>
  <si>
    <t>E07000137</t>
  </si>
  <si>
    <t>E07000138</t>
  </si>
  <si>
    <t>E07000139</t>
  </si>
  <si>
    <t>E07000140</t>
  </si>
  <si>
    <t>E07000141</t>
  </si>
  <si>
    <t>E07000142</t>
  </si>
  <si>
    <t>E07000150</t>
  </si>
  <si>
    <t>E07000151</t>
  </si>
  <si>
    <t>E07000152</t>
  </si>
  <si>
    <t>E07000153</t>
  </si>
  <si>
    <t>E07000154</t>
  </si>
  <si>
    <t>E07000155</t>
  </si>
  <si>
    <t>E07000156</t>
  </si>
  <si>
    <t>E07000170</t>
  </si>
  <si>
    <t>E07000171</t>
  </si>
  <si>
    <t>E07000172</t>
  </si>
  <si>
    <t>E07000173</t>
  </si>
  <si>
    <t>E07000174</t>
  </si>
  <si>
    <t>E07000175</t>
  </si>
  <si>
    <t>E07000176</t>
  </si>
  <si>
    <t>E06000019</t>
  </si>
  <si>
    <t>E06000051</t>
  </si>
  <si>
    <t>E06000021</t>
  </si>
  <si>
    <t>E06000020</t>
  </si>
  <si>
    <t>E07000192</t>
  </si>
  <si>
    <t>E07000193</t>
  </si>
  <si>
    <t>E07000194</t>
  </si>
  <si>
    <t>E07000195</t>
  </si>
  <si>
    <t>E07000196</t>
  </si>
  <si>
    <t>E07000197</t>
  </si>
  <si>
    <t>E07000198</t>
  </si>
  <si>
    <t>E07000199</t>
  </si>
  <si>
    <t>E07000218</t>
  </si>
  <si>
    <t>E07000219</t>
  </si>
  <si>
    <t>E07000220</t>
  </si>
  <si>
    <t>E07000221</t>
  </si>
  <si>
    <t>E07000222</t>
  </si>
  <si>
    <t>E08000025</t>
  </si>
  <si>
    <t>E08000026</t>
  </si>
  <si>
    <t>E08000027</t>
  </si>
  <si>
    <t>E08000028</t>
  </si>
  <si>
    <t>E08000029</t>
  </si>
  <si>
    <t>E08000030</t>
  </si>
  <si>
    <t>E08000031</t>
  </si>
  <si>
    <t>E07000234</t>
  </si>
  <si>
    <t>E07000235</t>
  </si>
  <si>
    <t>E07000236</t>
  </si>
  <si>
    <t>E07000237</t>
  </si>
  <si>
    <t>E07000238</t>
  </si>
  <si>
    <t>E07000239</t>
  </si>
  <si>
    <t>E06000055</t>
  </si>
  <si>
    <t>E06000056</t>
  </si>
  <si>
    <t>E06000032</t>
  </si>
  <si>
    <t>E06000031</t>
  </si>
  <si>
    <t>E06000033</t>
  </si>
  <si>
    <t>E06000034</t>
  </si>
  <si>
    <t>E07000008</t>
  </si>
  <si>
    <t>E07000009</t>
  </si>
  <si>
    <t>E07000010</t>
  </si>
  <si>
    <t>E07000011</t>
  </si>
  <si>
    <t>E07000012</t>
  </si>
  <si>
    <t>E07000066</t>
  </si>
  <si>
    <t>E07000067</t>
  </si>
  <si>
    <t>E07000068</t>
  </si>
  <si>
    <t>E07000069</t>
  </si>
  <si>
    <t>E07000070</t>
  </si>
  <si>
    <t>E07000071</t>
  </si>
  <si>
    <t>E07000072</t>
  </si>
  <si>
    <t>E07000073</t>
  </si>
  <si>
    <t>E07000074</t>
  </si>
  <si>
    <t>E07000075</t>
  </si>
  <si>
    <t>E07000076</t>
  </si>
  <si>
    <t>E07000077</t>
  </si>
  <si>
    <t>E07000095</t>
  </si>
  <si>
    <t>E07000096</t>
  </si>
  <si>
    <t>E07000097</t>
  </si>
  <si>
    <t>E07000098</t>
  </si>
  <si>
    <t>E07000099</t>
  </si>
  <si>
    <t>E07000100</t>
  </si>
  <si>
    <t>E07000101</t>
  </si>
  <si>
    <t>E07000102</t>
  </si>
  <si>
    <t>E07000103</t>
  </si>
  <si>
    <t>E07000104</t>
  </si>
  <si>
    <t>E07000143</t>
  </si>
  <si>
    <t>E07000144</t>
  </si>
  <si>
    <t>E07000145</t>
  </si>
  <si>
    <t>E07000146</t>
  </si>
  <si>
    <t>E07000147</t>
  </si>
  <si>
    <t>E07000148</t>
  </si>
  <si>
    <t>E07000149</t>
  </si>
  <si>
    <t>E07000200</t>
  </si>
  <si>
    <t>E07000201</t>
  </si>
  <si>
    <t>E07000202</t>
  </si>
  <si>
    <t>E07000203</t>
  </si>
  <si>
    <t>E07000204</t>
  </si>
  <si>
    <t>E07000205</t>
  </si>
  <si>
    <t>E07000206</t>
  </si>
  <si>
    <t>E09000007</t>
  </si>
  <si>
    <t>E09000001</t>
  </si>
  <si>
    <t>E09000012</t>
  </si>
  <si>
    <t>E09000013</t>
  </si>
  <si>
    <t>E09000014</t>
  </si>
  <si>
    <t>E09000019</t>
  </si>
  <si>
    <t>E09000020</t>
  </si>
  <si>
    <t>E09000022</t>
  </si>
  <si>
    <t>E09000023</t>
  </si>
  <si>
    <t>E09000025</t>
  </si>
  <si>
    <t>E09000028</t>
  </si>
  <si>
    <t>E09000030</t>
  </si>
  <si>
    <t>E09000032</t>
  </si>
  <si>
    <t>E09000033</t>
  </si>
  <si>
    <t>E09000002</t>
  </si>
  <si>
    <t>E09000003</t>
  </si>
  <si>
    <t>E09000004</t>
  </si>
  <si>
    <t>E09000005</t>
  </si>
  <si>
    <t>E09000006</t>
  </si>
  <si>
    <t>E09000008</t>
  </si>
  <si>
    <t>E09000009</t>
  </si>
  <si>
    <t>E09000010</t>
  </si>
  <si>
    <t>E09000011</t>
  </si>
  <si>
    <t>E09000015</t>
  </si>
  <si>
    <t>E09000016</t>
  </si>
  <si>
    <t>E09000017</t>
  </si>
  <si>
    <t>E09000018</t>
  </si>
  <si>
    <t>E09000021</t>
  </si>
  <si>
    <t>E09000024</t>
  </si>
  <si>
    <t>E09000026</t>
  </si>
  <si>
    <t>E09000027</t>
  </si>
  <si>
    <t>E09000029</t>
  </si>
  <si>
    <t>E09000031</t>
  </si>
  <si>
    <t>E06000036</t>
  </si>
  <si>
    <t>E06000043</t>
  </si>
  <si>
    <t>E06000046</t>
  </si>
  <si>
    <t>E06000035</t>
  </si>
  <si>
    <t>E06000042</t>
  </si>
  <si>
    <t>E06000044</t>
  </si>
  <si>
    <t>E06000038</t>
  </si>
  <si>
    <t>E06000039</t>
  </si>
  <si>
    <t>E06000045</t>
  </si>
  <si>
    <t>E06000037</t>
  </si>
  <si>
    <t>E06000040</t>
  </si>
  <si>
    <t>E06000041</t>
  </si>
  <si>
    <t>E07000004</t>
  </si>
  <si>
    <t>E07000005</t>
  </si>
  <si>
    <t>E07000006</t>
  </si>
  <si>
    <t>E07000007</t>
  </si>
  <si>
    <t>E07000061</t>
  </si>
  <si>
    <t>E07000062</t>
  </si>
  <si>
    <t>E07000063</t>
  </si>
  <si>
    <t>E07000064</t>
  </si>
  <si>
    <t>E07000065</t>
  </si>
  <si>
    <t>E07000084</t>
  </si>
  <si>
    <t>E07000085</t>
  </si>
  <si>
    <t>E07000086</t>
  </si>
  <si>
    <t>E07000087</t>
  </si>
  <si>
    <t>E07000088</t>
  </si>
  <si>
    <t>E07000089</t>
  </si>
  <si>
    <t>E07000090</t>
  </si>
  <si>
    <t>E07000091</t>
  </si>
  <si>
    <t>E07000092</t>
  </si>
  <si>
    <t>E07000093</t>
  </si>
  <si>
    <t>E07000094</t>
  </si>
  <si>
    <t>E07000105</t>
  </si>
  <si>
    <t>E07000106</t>
  </si>
  <si>
    <t>E07000107</t>
  </si>
  <si>
    <t>E07000108</t>
  </si>
  <si>
    <t>E07000109</t>
  </si>
  <si>
    <t>E07000110</t>
  </si>
  <si>
    <t>E07000111</t>
  </si>
  <si>
    <t>E07000112</t>
  </si>
  <si>
    <t>E07000113</t>
  </si>
  <si>
    <t>E07000114</t>
  </si>
  <si>
    <t>E07000115</t>
  </si>
  <si>
    <t>E07000116</t>
  </si>
  <si>
    <t>E07000177</t>
  </si>
  <si>
    <t>E07000178</t>
  </si>
  <si>
    <t>E07000179</t>
  </si>
  <si>
    <t>E07000180</t>
  </si>
  <si>
    <t>E07000181</t>
  </si>
  <si>
    <t>E07000207</t>
  </si>
  <si>
    <t>E07000208</t>
  </si>
  <si>
    <t>E07000209</t>
  </si>
  <si>
    <t>E07000210</t>
  </si>
  <si>
    <t>E07000211</t>
  </si>
  <si>
    <t>E07000212</t>
  </si>
  <si>
    <t>E07000213</t>
  </si>
  <si>
    <t>E07000214</t>
  </si>
  <si>
    <t>E07000215</t>
  </si>
  <si>
    <t>E07000216</t>
  </si>
  <si>
    <t>E07000217</t>
  </si>
  <si>
    <t>E07000223</t>
  </si>
  <si>
    <t>E07000224</t>
  </si>
  <si>
    <t>E07000225</t>
  </si>
  <si>
    <t>E07000226</t>
  </si>
  <si>
    <t>E07000227</t>
  </si>
  <si>
    <t>E07000228</t>
  </si>
  <si>
    <t>E07000229</t>
  </si>
  <si>
    <t>E06000022</t>
  </si>
  <si>
    <t>E06000028</t>
  </si>
  <si>
    <t>E06000023</t>
  </si>
  <si>
    <t>E06000052</t>
  </si>
  <si>
    <t>E06000053</t>
  </si>
  <si>
    <t>!</t>
  </si>
  <si>
    <t>E06000024</t>
  </si>
  <si>
    <t>E06000026</t>
  </si>
  <si>
    <t>E06000029</t>
  </si>
  <si>
    <t>E06000025</t>
  </si>
  <si>
    <t>E06000030</t>
  </si>
  <si>
    <t>E06000027</t>
  </si>
  <si>
    <t>E06000054</t>
  </si>
  <si>
    <t>E07000040</t>
  </si>
  <si>
    <t>E07000041</t>
  </si>
  <si>
    <t>E07000042</t>
  </si>
  <si>
    <t>E07000043</t>
  </si>
  <si>
    <t>E07000044</t>
  </si>
  <si>
    <t>E07000045</t>
  </si>
  <si>
    <t>E07000046</t>
  </si>
  <si>
    <t>E07000047</t>
  </si>
  <si>
    <t>E07000048</t>
  </si>
  <si>
    <t>E07000049</t>
  </si>
  <si>
    <t>E07000050</t>
  </si>
  <si>
    <t>E07000051</t>
  </si>
  <si>
    <t>E07000052</t>
  </si>
  <si>
    <t>E07000053</t>
  </si>
  <si>
    <t>E07000078</t>
  </si>
  <si>
    <t>E07000079</t>
  </si>
  <si>
    <t>E07000080</t>
  </si>
  <si>
    <t>E07000081</t>
  </si>
  <si>
    <t>E07000082</t>
  </si>
  <si>
    <t>E07000083</t>
  </si>
  <si>
    <t>E07000187</t>
  </si>
  <si>
    <t>E07000188</t>
  </si>
  <si>
    <t>E07000189</t>
  </si>
  <si>
    <t>E07000190</t>
  </si>
  <si>
    <t>E07000191</t>
  </si>
  <si>
    <t>W06000001</t>
  </si>
  <si>
    <t>W06000002</t>
  </si>
  <si>
    <t>W06000003</t>
  </si>
  <si>
    <t>W06000004</t>
  </si>
  <si>
    <t>W06000005</t>
  </si>
  <si>
    <t>W06000006</t>
  </si>
  <si>
    <t>W06000023</t>
  </si>
  <si>
    <t>W06000008</t>
  </si>
  <si>
    <t>W06000009</t>
  </si>
  <si>
    <t>W06000010</t>
  </si>
  <si>
    <t>W06000011</t>
  </si>
  <si>
    <t>W06000012</t>
  </si>
  <si>
    <t>W06000013</t>
  </si>
  <si>
    <t>W06000014</t>
  </si>
  <si>
    <t>W06000015</t>
  </si>
  <si>
    <t>W06000016</t>
  </si>
  <si>
    <t>W06000024</t>
  </si>
  <si>
    <t>W06000018</t>
  </si>
  <si>
    <t>W06000019</t>
  </si>
  <si>
    <t>W06000020</t>
  </si>
  <si>
    <t>W06000021</t>
  </si>
  <si>
    <t>W06000022</t>
  </si>
  <si>
    <t>S12000033</t>
  </si>
  <si>
    <t>S12000034</t>
  </si>
  <si>
    <t>S12000041</t>
  </si>
  <si>
    <t>S12000035</t>
  </si>
  <si>
    <t>S12000005</t>
  </si>
  <si>
    <t>S12000006</t>
  </si>
  <si>
    <t>S12000042</t>
  </si>
  <si>
    <t>S12000008</t>
  </si>
  <si>
    <t>S12000009</t>
  </si>
  <si>
    <t>S12000010</t>
  </si>
  <si>
    <t>S12000011</t>
  </si>
  <si>
    <t>S12000036</t>
  </si>
  <si>
    <t>S12000013</t>
  </si>
  <si>
    <t>S12000014</t>
  </si>
  <si>
    <t>S12000015</t>
  </si>
  <si>
    <t>S12000043</t>
  </si>
  <si>
    <t>S12000017</t>
  </si>
  <si>
    <t>S12000018</t>
  </si>
  <si>
    <t>S12000019</t>
  </si>
  <si>
    <t>S12000020</t>
  </si>
  <si>
    <t>S12000021</t>
  </si>
  <si>
    <t>S12000044</t>
  </si>
  <si>
    <t>S12000023</t>
  </si>
  <si>
    <t>S12000024</t>
  </si>
  <si>
    <t>S12000038</t>
  </si>
  <si>
    <t>S12000026</t>
  </si>
  <si>
    <t>S12000027</t>
  </si>
  <si>
    <t>S12000028</t>
  </si>
  <si>
    <t>S12000029</t>
  </si>
  <si>
    <t>S12000030</t>
  </si>
  <si>
    <t>S12000039</t>
  </si>
  <si>
    <t>S12000040</t>
  </si>
  <si>
    <t>E10000006</t>
  </si>
  <si>
    <t>E10000017</t>
  </si>
  <si>
    <t>E10000023</t>
  </si>
  <si>
    <t>E10000007</t>
  </si>
  <si>
    <t>E10000018</t>
  </si>
  <si>
    <t>E10000019</t>
  </si>
  <si>
    <t>E10000021</t>
  </si>
  <si>
    <t>E10000024</t>
  </si>
  <si>
    <t>E10000028</t>
  </si>
  <si>
    <t>E10000031</t>
  </si>
  <si>
    <t>E10000034</t>
  </si>
  <si>
    <t>E10000003</t>
  </si>
  <si>
    <t>E10000012</t>
  </si>
  <si>
    <t>E10000015</t>
  </si>
  <si>
    <t>E10000020</t>
  </si>
  <si>
    <t>E10000029</t>
  </si>
  <si>
    <t>E10000002</t>
  </si>
  <si>
    <t>E10000011</t>
  </si>
  <si>
    <t>E10000014</t>
  </si>
  <si>
    <t>E10000016</t>
  </si>
  <si>
    <t>E10000025</t>
  </si>
  <si>
    <t>E10000030</t>
  </si>
  <si>
    <t>E10000032</t>
  </si>
  <si>
    <t>E10000008</t>
  </si>
  <si>
    <t>E10000009</t>
  </si>
  <si>
    <t>E10000013</t>
  </si>
  <si>
    <t>E10000027</t>
  </si>
  <si>
    <t>These figures are suppressed as statistically unreliable</t>
  </si>
  <si>
    <t>Estimate and confidence interval not available since the group sample size</t>
  </si>
  <si>
    <t>is zero or disclosive (0-2)</t>
  </si>
  <si>
    <t>These figures are missing.</t>
  </si>
  <si>
    <t>Results for 2003 and earlier exclude supplementary surveys. In 2006 there</t>
  </si>
  <si>
    <t>were a number of methodological changes made. For further details goto :</t>
  </si>
  <si>
    <t>http://www.nomisweb.co.uk/articles/341.aspx</t>
  </si>
  <si>
    <t>Figures for Number of Jobs are for indicative purposes only and</t>
  </si>
  <si>
    <t>should not be considered an accurate estimate of employee job counts.</t>
  </si>
  <si>
    <t>Estimates for 2011 and subsequent years use a weighting scheme based on</t>
  </si>
  <si>
    <t>occupations which have been coded according to Standard Occupational</t>
  </si>
  <si>
    <t>Classification (SOC) 2010 that replaced SOC 2000.  Therefore care</t>
  </si>
  <si>
    <t>should be taken when making comparisons with earlier years.</t>
  </si>
  <si>
    <t>Mean</t>
  </si>
  <si>
    <t>Female Full Time Workers</t>
  </si>
  <si>
    <t>Total</t>
  </si>
  <si>
    <t>Full Time Workers</t>
  </si>
  <si>
    <t>Darlington</t>
  </si>
  <si>
    <t>Hartlepool</t>
  </si>
  <si>
    <t>Middlesbrough</t>
  </si>
  <si>
    <t>Northumberland</t>
  </si>
  <si>
    <t>Redcar and Cleveland</t>
  </si>
  <si>
    <t>Stockton-on-Tees</t>
  </si>
  <si>
    <t>Gateshead</t>
  </si>
  <si>
    <t>Newcastle upon Tyne</t>
  </si>
  <si>
    <t>North Tyneside</t>
  </si>
  <si>
    <t>South Tyneside</t>
  </si>
  <si>
    <t>Sunderland</t>
  </si>
  <si>
    <t>Blackburn with Darwen</t>
  </si>
  <si>
    <t>Blackpool</t>
  </si>
  <si>
    <t>Cheshire East</t>
  </si>
  <si>
    <t>Cheshire West and Chester</t>
  </si>
  <si>
    <t>Halton</t>
  </si>
  <si>
    <t>Warrington</t>
  </si>
  <si>
    <t>Allerdale</t>
  </si>
  <si>
    <t>Barrow-in-Furness</t>
  </si>
  <si>
    <t>Carlisle</t>
  </si>
  <si>
    <t>Copeland</t>
  </si>
  <si>
    <t>Eden</t>
  </si>
  <si>
    <t>South Lakeland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</si>
  <si>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</si>
  <si>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</si>
  <si>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</si>
  <si>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</si>
  <si>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</si>
  <si>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</si>
  <si>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</si>
  <si>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</si>
  <si>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</si>
  <si>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</si>
  <si>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</si>
  <si>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</si>
  <si>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</si>
  <si>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</si>
  <si>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</si>
  <si>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</si>
  <si>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</si>
  <si>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</si>
  <si>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</si>
  <si>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</si>
  <si>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</si>
  <si>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</si>
  <si>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Knowsley</t>
  </si>
  <si>
    <t>Liverpool</t>
  </si>
  <si>
    <t>Sefton</t>
  </si>
  <si>
    <t>St. Helens</t>
  </si>
  <si>
    <t>Wirral</t>
  </si>
  <si>
    <t>East Riding of Yorkshire</t>
  </si>
  <si>
    <t>Kingston upon Hull, City of</t>
  </si>
  <si>
    <t>North East Lincolnshire</t>
  </si>
  <si>
    <t>North Lincolnshire</t>
  </si>
  <si>
    <t>York</t>
  </si>
  <si>
    <t>Craven</t>
  </si>
  <si>
    <t>Hambleton</t>
  </si>
  <si>
    <t>Harrogate</t>
  </si>
  <si>
    <t>Richmondshire</t>
  </si>
  <si>
    <t>Ryedale</t>
  </si>
  <si>
    <t>Scarborough</t>
  </si>
  <si>
    <t>Selby</t>
  </si>
  <si>
    <t>Barnsley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</si>
  <si>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</si>
  <si>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</si>
  <si>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</si>
  <si>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</si>
  <si>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</si>
  <si>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</si>
  <si>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</si>
  <si>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</si>
  <si>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Derby</t>
  </si>
  <si>
    <t>Leicester</t>
  </si>
  <si>
    <t>Nottingham</t>
  </si>
  <si>
    <t>Rutland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</si>
  <si>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</si>
  <si>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</si>
  <si>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</si>
  <si>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</si>
  <si>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</si>
  <si>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</si>
  <si>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</si>
  <si>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</si>
  <si>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</si>
  <si>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</si>
  <si>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</si>
  <si>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</si>
  <si>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</si>
  <si>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</si>
  <si>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</si>
  <si>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</si>
  <si>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</si>
  <si>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</si>
  <si>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</si>
  <si>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</si>
  <si>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</si>
  <si>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</si>
  <si>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</si>
  <si>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</si>
  <si>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</si>
  <si>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</si>
  <si>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</si>
  <si>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</si>
  <si>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</si>
  <si>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</si>
  <si>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</si>
  <si>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</si>
  <si>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</si>
  <si>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</si>
  <si>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</si>
  <si>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</si>
  <si>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Shropshire</t>
  </si>
  <si>
    <t>Stoke-on-Trent</t>
  </si>
  <si>
    <t>Telford and Wrekin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</si>
  <si>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</si>
  <si>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</si>
  <si>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</si>
  <si>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</si>
  <si>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</si>
  <si>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</si>
  <si>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</si>
  <si>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</si>
  <si>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North Warwickshire</t>
  </si>
  <si>
    <t>Nuneaton and Bedworth</t>
  </si>
  <si>
    <t>Rugby</t>
  </si>
  <si>
    <t>Stratford-on-Avon</t>
  </si>
  <si>
    <t>Warwick</t>
  </si>
  <si>
    <t>Birmingham</t>
  </si>
  <si>
    <t>Coventry</t>
  </si>
  <si>
    <t>Dudley</t>
  </si>
  <si>
    <t>Sandwell</t>
  </si>
  <si>
    <t>Solihull</t>
  </si>
  <si>
    <t>Walsall</t>
  </si>
  <si>
    <t>Wolverhampton</t>
  </si>
  <si>
    <t>Bromsgrove</t>
  </si>
  <si>
    <t>Malvern Hills</t>
  </si>
  <si>
    <t>Redditch</t>
  </si>
  <si>
    <t>Worcester</t>
  </si>
  <si>
    <t>Wychavon</t>
  </si>
  <si>
    <t>Wyre Forest</t>
  </si>
  <si>
    <t>Bedford</t>
  </si>
  <si>
    <t>Central Bedfordshire</t>
  </si>
  <si>
    <t>Luton</t>
  </si>
  <si>
    <t>Peterborough</t>
  </si>
  <si>
    <t>Southend-on-Sea</t>
  </si>
  <si>
    <t>Thurrock</t>
  </si>
  <si>
    <t>Cambridge</t>
  </si>
  <si>
    <t>East Cambridgeshire</t>
  </si>
  <si>
    <t>Fenland</t>
  </si>
  <si>
    <t>Huntingdonshire</t>
  </si>
  <si>
    <t>South Cambridgeshire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</si>
  <si>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</si>
  <si>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</si>
  <si>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</si>
  <si>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</si>
  <si>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</si>
  <si>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</si>
  <si>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</si>
  <si>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</si>
  <si>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</si>
  <si>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</si>
  <si>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</si>
  <si>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</si>
  <si>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</si>
  <si>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</si>
  <si>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</si>
  <si>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</si>
  <si>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</si>
  <si>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</si>
  <si>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</si>
  <si>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</si>
  <si>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</si>
  <si>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</si>
  <si>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Breckland</t>
  </si>
  <si>
    <t>Broadland</t>
  </si>
  <si>
    <t>Great Yarmouth</t>
  </si>
  <si>
    <t>North Norfolk</t>
  </si>
  <si>
    <t>Norwich</t>
  </si>
  <si>
    <t>South Norfolk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</si>
  <si>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</si>
  <si>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</si>
  <si>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</si>
  <si>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</si>
  <si>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</si>
  <si>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</si>
  <si>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</si>
  <si>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Camden</t>
  </si>
  <si>
    <t>City of 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</si>
  <si>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</si>
  <si>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</si>
  <si>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</si>
  <si>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</si>
  <si>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</si>
  <si>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</si>
  <si>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</si>
  <si>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</si>
  <si>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</si>
  <si>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</si>
  <si>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</si>
  <si>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</si>
  <si>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</si>
  <si>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</si>
  <si>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</si>
  <si>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</si>
  <si>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</si>
  <si>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</si>
  <si>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</si>
  <si>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</si>
  <si>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</si>
  <si>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</si>
  <si>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</si>
  <si>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</si>
  <si>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</si>
  <si>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</si>
  <si>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</si>
  <si>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</si>
  <si>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</si>
  <si>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</si>
  <si>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</si>
  <si>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Bracknell Forest</t>
  </si>
  <si>
    <t>Brighton and Hove</t>
  </si>
  <si>
    <t>Isle of Wight</t>
  </si>
  <si>
    <t>Medway</t>
  </si>
  <si>
    <t>Milton Keynes</t>
  </si>
  <si>
    <t>Portsmouth</t>
  </si>
  <si>
    <t>Reading</t>
  </si>
  <si>
    <t>Slough</t>
  </si>
  <si>
    <t>Southampton</t>
  </si>
  <si>
    <t>West Berkshire</t>
  </si>
  <si>
    <t>Windsor and Maidenhead</t>
  </si>
  <si>
    <t>Wokingham</t>
  </si>
  <si>
    <t>Aylesbury Vale</t>
  </si>
  <si>
    <t>Chiltern</t>
  </si>
  <si>
    <t>South Bucks</t>
  </si>
  <si>
    <t>Wycombe</t>
  </si>
  <si>
    <t>Eastbourne</t>
  </si>
  <si>
    <t>Hastings</t>
  </si>
  <si>
    <t>Lewes</t>
  </si>
  <si>
    <t>Rother</t>
  </si>
  <si>
    <t>Wealden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</si>
  <si>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</si>
  <si>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</si>
  <si>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</si>
  <si>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</si>
  <si>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</si>
  <si>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</si>
  <si>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</si>
  <si>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</si>
  <si>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</si>
  <si>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</si>
  <si>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</si>
  <si>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</si>
  <si>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</si>
  <si>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</si>
  <si>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</si>
  <si>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</si>
  <si>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</si>
  <si>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</si>
  <si>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</si>
  <si>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</si>
  <si>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</si>
  <si>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</si>
  <si>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</si>
  <si>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Cherwell</t>
  </si>
  <si>
    <t>Oxford</t>
  </si>
  <si>
    <t>South Oxfordshire</t>
  </si>
  <si>
    <t>Vale of White Horse</t>
  </si>
  <si>
    <t>West Oxfordshire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</si>
  <si>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</si>
  <si>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</si>
  <si>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</si>
  <si>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</si>
  <si>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</si>
  <si>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</si>
  <si>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</si>
  <si>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</si>
  <si>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</si>
  <si>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</si>
  <si>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</si>
  <si>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Adur</t>
  </si>
  <si>
    <t>Arun</t>
  </si>
  <si>
    <t>Chichester</t>
  </si>
  <si>
    <t>Crawley</t>
  </si>
  <si>
    <t>Horsham</t>
  </si>
  <si>
    <t>Mid Sussex</t>
  </si>
  <si>
    <t>Worthing</t>
  </si>
  <si>
    <t>Bath and North East Somerset</t>
  </si>
  <si>
    <t>Bournemouth</t>
  </si>
  <si>
    <t>Bristol, City of</t>
  </si>
  <si>
    <t>Cornwall</t>
  </si>
  <si>
    <t>Isles of Scilly</t>
  </si>
  <si>
    <t>North Somerset</t>
  </si>
  <si>
    <t>Plymouth</t>
  </si>
  <si>
    <t>Poole</t>
  </si>
  <si>
    <t>South Gloucestershire</t>
  </si>
  <si>
    <t>Swindon</t>
  </si>
  <si>
    <t>Torbay</t>
  </si>
  <si>
    <t>Wiltshire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</si>
  <si>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</si>
  <si>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</si>
  <si>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</si>
  <si>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</si>
  <si>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</si>
  <si>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</si>
  <si>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</si>
  <si>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</si>
  <si>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Christchurch</t>
  </si>
  <si>
    <t>East Dorset</t>
  </si>
  <si>
    <t>North Dorset</t>
  </si>
  <si>
    <t>Purbeck</t>
  </si>
  <si>
    <t>West Dorset</t>
  </si>
  <si>
    <t>Weymouth and Portland</t>
  </si>
  <si>
    <t>Cheltenham</t>
  </si>
  <si>
    <t>Cotswold</t>
  </si>
  <si>
    <t>Forest of Dean</t>
  </si>
  <si>
    <t>Gloucester</t>
  </si>
  <si>
    <t>Stroud</t>
  </si>
  <si>
    <t>Tewkesbury</t>
  </si>
  <si>
    <t>Mendip</t>
  </si>
  <si>
    <t>Sedgemoor</t>
  </si>
  <si>
    <t>South Somerset</t>
  </si>
  <si>
    <t>Taunton Deane</t>
  </si>
  <si>
    <t>West Somerset</t>
  </si>
  <si>
    <t>Anglesey</t>
  </si>
  <si>
    <t>Gwynedd</t>
  </si>
  <si>
    <t>Conwy</t>
  </si>
  <si>
    <t>Denbighshire</t>
  </si>
  <si>
    <t>Flintshire</t>
  </si>
  <si>
    <t>Wrexham</t>
  </si>
  <si>
    <t>Powys</t>
  </si>
  <si>
    <t>Ceredigion</t>
  </si>
  <si>
    <t>Pembrokeshire</t>
  </si>
  <si>
    <t>Carmarthenshire</t>
  </si>
  <si>
    <t>Swansea</t>
  </si>
  <si>
    <t>Neath Port Talbot</t>
  </si>
  <si>
    <t>Bridgend</t>
  </si>
  <si>
    <t>The Vale of Glamorgan</t>
  </si>
  <si>
    <t>Cardiff</t>
  </si>
  <si>
    <t>Rhondda, Cynon, Taff</t>
  </si>
  <si>
    <t>Merthyr Tydfil</t>
  </si>
  <si>
    <t>Caerphilly</t>
  </si>
  <si>
    <t>Blaenau Gwent</t>
  </si>
  <si>
    <t>Torfaen</t>
  </si>
  <si>
    <t>Monmouthshire</t>
  </si>
  <si>
    <t>Newport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</si>
  <si>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</si>
  <si>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</si>
  <si>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</si>
  <si>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</si>
  <si>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</si>
  <si>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</si>
  <si>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</si>
  <si>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</si>
  <si>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</si>
  <si>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</si>
  <si>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</si>
  <si>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</si>
  <si>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</si>
  <si>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</si>
  <si>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</si>
  <si>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</si>
  <si>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</si>
  <si>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</si>
  <si>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</si>
  <si>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</si>
  <si>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</si>
  <si>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</si>
  <si>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</si>
  <si>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</si>
  <si>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</si>
  <si>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</si>
  <si>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</si>
  <si>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</si>
  <si>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</si>
  <si>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</si>
  <si>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</si>
  <si>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</si>
  <si>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Cumbria</t>
  </si>
  <si>
    <t>Lancashire</t>
  </si>
  <si>
    <t>North Yorkshire</t>
  </si>
  <si>
    <t>Derbyshire</t>
  </si>
  <si>
    <t>Leicestershire</t>
  </si>
  <si>
    <t>Lincolnshire</t>
  </si>
  <si>
    <t>Northamptonshire</t>
  </si>
  <si>
    <t>Nottinghamshire</t>
  </si>
  <si>
    <t>Staffordshire</t>
  </si>
  <si>
    <t>Warwickshire</t>
  </si>
  <si>
    <t>Worcestershire</t>
  </si>
  <si>
    <t>Cambridgeshire</t>
  </si>
  <si>
    <t>Essex</t>
  </si>
  <si>
    <t>Hertfordshire</t>
  </si>
  <si>
    <t>Norfolk</t>
  </si>
  <si>
    <t>Suffolk</t>
  </si>
  <si>
    <t>Buckinghamshire</t>
  </si>
  <si>
    <t>East Sussex</t>
  </si>
  <si>
    <t>Hampshire</t>
  </si>
  <si>
    <t>Kent</t>
  </si>
  <si>
    <t>Oxfordshire</t>
  </si>
  <si>
    <t>Surrey</t>
  </si>
  <si>
    <t>West Sussex</t>
  </si>
  <si>
    <t>Devon</t>
  </si>
  <si>
    <t>Dorset</t>
  </si>
  <si>
    <t>Gloucestershire</t>
  </si>
  <si>
    <t>Somerset</t>
  </si>
  <si>
    <t>Durham</t>
  </si>
  <si>
    <t>LU</t>
  </si>
  <si>
    <t>R80</t>
  </si>
  <si>
    <t>SR</t>
  </si>
  <si>
    <t>OU</t>
  </si>
  <si>
    <t>R50</t>
  </si>
  <si>
    <t>MU</t>
  </si>
  <si>
    <t>Herefordshire</t>
  </si>
  <si>
    <t>King's Lynn and West Norfolk</t>
  </si>
  <si>
    <t>&amp;^%</t>
  </si>
  <si>
    <t>Predominantly Urban</t>
  </si>
  <si>
    <t>Significant Rural</t>
  </si>
  <si>
    <t>Predominantly Rural</t>
  </si>
  <si>
    <t>annual survey of hours and earnings  - workplace analysis</t>
  </si>
  <si>
    <t>pay        :</t>
  </si>
  <si>
    <t>10 percentile</t>
  </si>
  <si>
    <t>90 percentile</t>
  </si>
  <si>
    <t>Workplace Based Earnings</t>
  </si>
  <si>
    <t xml:space="preserve">Northumberland </t>
  </si>
  <si>
    <t xml:space="preserve">Shropshire </t>
  </si>
  <si>
    <t xml:space="preserve">Wiltshire </t>
  </si>
  <si>
    <t>Bedfordshire</t>
  </si>
  <si>
    <t>Cheshire</t>
  </si>
  <si>
    <t>average earnings resident</t>
  </si>
  <si>
    <t>average earnings workplace</t>
  </si>
  <si>
    <t>Rural 80</t>
  </si>
  <si>
    <t>SD</t>
  </si>
  <si>
    <t>Rural 50</t>
  </si>
  <si>
    <t>UA</t>
  </si>
  <si>
    <t>SC</t>
  </si>
  <si>
    <t>resident five</t>
  </si>
  <si>
    <t>workplace five</t>
  </si>
  <si>
    <t>Nearest Ranking Authorities</t>
  </si>
  <si>
    <t>Predominantly Urban Top Five</t>
  </si>
  <si>
    <t>Significant Rural Top Five</t>
  </si>
  <si>
    <t>Predominantly Rural Top Five</t>
  </si>
  <si>
    <t>Predominantly Urban Average:</t>
  </si>
  <si>
    <t>Significant Rural Average:</t>
  </si>
  <si>
    <t>Predominantly Rural Average:</t>
  </si>
  <si>
    <t>Lower quartile</t>
  </si>
  <si>
    <t>Darlington UA</t>
  </si>
  <si>
    <t>Durham UA</t>
  </si>
  <si>
    <t>Hartlepool UA</t>
  </si>
  <si>
    <t>Middlesbrough UA</t>
  </si>
  <si>
    <t>Northumberland UA</t>
  </si>
  <si>
    <t>Redcar and Cleveland UA</t>
  </si>
  <si>
    <t>Stockton-on-Tees UA</t>
  </si>
  <si>
    <t>Tyne and Wear (Met County)</t>
  </si>
  <si>
    <t>Blackburn with Darwen UA</t>
  </si>
  <si>
    <t>Blackpool UA</t>
  </si>
  <si>
    <t>Cheshire East UA</t>
  </si>
  <si>
    <t>Cheshire West and Chester UA</t>
  </si>
  <si>
    <t>Halton UA</t>
  </si>
  <si>
    <t>Warrington UA</t>
  </si>
  <si>
    <t>Greater Manchester (Met County)</t>
  </si>
  <si>
    <t xml:space="preserve">Lancashire </t>
  </si>
  <si>
    <t>Merseyside (Met County)</t>
  </si>
  <si>
    <t>St Helens</t>
  </si>
  <si>
    <t>East Riding of Yorkshire UA</t>
  </si>
  <si>
    <t>Kingston upon Hull, City of UA</t>
  </si>
  <si>
    <t>North East Lincolnshire UA</t>
  </si>
  <si>
    <t>North Lincolnshire UA</t>
  </si>
  <si>
    <t>York UA</t>
  </si>
  <si>
    <t>South Yorkshire (Met County)</t>
  </si>
  <si>
    <t>West Yorkshire (Met County)</t>
  </si>
  <si>
    <t>Derby UA</t>
  </si>
  <si>
    <t>Leicester UA</t>
  </si>
  <si>
    <t>Nottingham UA</t>
  </si>
  <si>
    <t>Rutland UA</t>
  </si>
  <si>
    <t xml:space="preserve">Leicestershire </t>
  </si>
  <si>
    <t xml:space="preserve">Nottinghamshire </t>
  </si>
  <si>
    <t>Herefordshire, County of UA</t>
  </si>
  <si>
    <t>Shropshire UA</t>
  </si>
  <si>
    <t>Stoke-on-Trent UA</t>
  </si>
  <si>
    <t>Telford and Wrekin UA</t>
  </si>
  <si>
    <t xml:space="preserve">Staffordshire </t>
  </si>
  <si>
    <t>West Midlands (Met County)</t>
  </si>
  <si>
    <t xml:space="preserve">Worcestershire </t>
  </si>
  <si>
    <t>Bedford UA</t>
  </si>
  <si>
    <t>Central Bedfordshire UA</t>
  </si>
  <si>
    <t>Luton UA</t>
  </si>
  <si>
    <t>Peterborough UA</t>
  </si>
  <si>
    <t>Southend-on-Sea UA</t>
  </si>
  <si>
    <t>Thurrock UA</t>
  </si>
  <si>
    <t xml:space="preserve">Cambridgeshire </t>
  </si>
  <si>
    <t>St. Albans</t>
  </si>
  <si>
    <t>St. Edmundsbury</t>
  </si>
  <si>
    <t>Inner London</t>
  </si>
  <si>
    <t>Outer London</t>
  </si>
  <si>
    <t>Bracknell Forest UA</t>
  </si>
  <si>
    <t>Brighton and Hove UA</t>
  </si>
  <si>
    <t>Isle of Wight UA</t>
  </si>
  <si>
    <t>Medway UA</t>
  </si>
  <si>
    <t>Milton Keynes UA</t>
  </si>
  <si>
    <t>Portsmouth UA</t>
  </si>
  <si>
    <t>Reading UA</t>
  </si>
  <si>
    <t>Slough UA</t>
  </si>
  <si>
    <t>Southampton UA</t>
  </si>
  <si>
    <t>West Berkshire UA</t>
  </si>
  <si>
    <t>Windsor and Maidenhead UA</t>
  </si>
  <si>
    <t>Wokingham UA</t>
  </si>
  <si>
    <t xml:space="preserve">Buckinghamshire </t>
  </si>
  <si>
    <t xml:space="preserve">East Sussex </t>
  </si>
  <si>
    <t xml:space="preserve">Hampshire </t>
  </si>
  <si>
    <t xml:space="preserve">Kent </t>
  </si>
  <si>
    <t>Bath and North East Somerset UA</t>
  </si>
  <si>
    <t>Bournemouth UA</t>
  </si>
  <si>
    <t>Bristol, City of UA</t>
  </si>
  <si>
    <t>Cornwall UA</t>
  </si>
  <si>
    <t>Isles of Scilly UA</t>
  </si>
  <si>
    <t>North Somerset UA</t>
  </si>
  <si>
    <t>Plymouth UA</t>
  </si>
  <si>
    <t>Poole UA</t>
  </si>
  <si>
    <t>South Gloucestershire UA</t>
  </si>
  <si>
    <t>Swindon UA</t>
  </si>
  <si>
    <t>Torbay UA</t>
  </si>
  <si>
    <t>Wiltshire UA</t>
  </si>
  <si>
    <t xml:space="preserve">Devon </t>
  </si>
  <si>
    <t/>
  </si>
  <si>
    <t>An analysis of house prices</t>
  </si>
  <si>
    <t>Housing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</si>
</sst>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u/>
      <sz val="22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0.39997558519241921"/>
      <name val="Arial"/>
      <family val="2"/>
    </font>
    <font>
      <sz val="10"/>
      <color theme="5" tint="0.79998168889431442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3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17" fillId="44" borderId="0" xfId="0" applyFont="1" applyFill="1"/>
    <xf numFmtId="0" fontId="0" fillId="0" borderId="10" xfId="0" applyBorder="1"/>
    <xf numFmtId="0" fontId="19" fillId="44" borderId="0" xfId="0" applyFont="1" applyFill="1"/>
    <xf numFmtId="0" fontId="20" fillId="44" borderId="0" xfId="0" applyFont="1" applyFill="1"/>
    <xf numFmtId="0" fontId="20" fillId="44" borderId="0" xfId="42" applyNumberFormat="1" applyFont="1" applyFill="1" applyAlignment="1">
      <alignment horizontal="center"/>
    </xf>
    <xf numFmtId="0" fontId="20" fillId="44" borderId="0" xfId="42" applyFont="1" applyFill="1" applyAlignment="1">
      <alignment horizontal="center"/>
    </xf>
    <xf numFmtId="0" fontId="16" fillId="0" borderId="0" xfId="0" applyFont="1"/>
    <xf numFmtId="1" fontId="19" fillId="44" borderId="0" xfId="0" applyNumberFormat="1" applyFont="1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164" fontId="0" fillId="0" borderId="0" xfId="0" applyNumberFormat="1"/>
    <xf numFmtId="0" fontId="22" fillId="44" borderId="0" xfId="0" applyFont="1" applyFill="1"/>
    <xf numFmtId="0" fontId="20" fillId="0" borderId="0" xfId="0" applyFont="1"/>
    <xf numFmtId="0" fontId="23" fillId="0" borderId="0" xfId="0" applyFont="1"/>
    <xf numFmtId="0" fontId="22" fillId="40" borderId="0" xfId="0" applyFont="1" applyFill="1"/>
    <xf numFmtId="0" fontId="22" fillId="39" borderId="0" xfId="0" applyFont="1" applyFill="1"/>
    <xf numFmtId="0" fontId="22" fillId="38" borderId="0" xfId="0" applyFont="1" applyFill="1"/>
    <xf numFmtId="0" fontId="22" fillId="41" borderId="0" xfId="0" applyFont="1" applyFill="1"/>
    <xf numFmtId="0" fontId="22" fillId="42" borderId="0" xfId="0" applyFont="1" applyFill="1"/>
    <xf numFmtId="0" fontId="22" fillId="43" borderId="0" xfId="0" applyFont="1" applyFill="1"/>
    <xf numFmtId="0" fontId="28" fillId="50" borderId="0" xfId="0" applyFont="1" applyFill="1"/>
    <xf numFmtId="0" fontId="29" fillId="50" borderId="0" xfId="0" applyFont="1" applyFill="1"/>
    <xf numFmtId="0" fontId="29" fillId="50" borderId="0" xfId="0" applyFont="1" applyFill="1" applyBorder="1"/>
    <xf numFmtId="0" fontId="31" fillId="51" borderId="0" xfId="0" applyFont="1" applyFill="1"/>
    <xf numFmtId="0" fontId="31" fillId="51" borderId="0" xfId="0" applyFont="1" applyFill="1" applyBorder="1"/>
    <xf numFmtId="0" fontId="32" fillId="51" borderId="0" xfId="0" applyFont="1" applyFill="1"/>
    <xf numFmtId="0" fontId="28" fillId="36" borderId="0" xfId="0" applyFont="1" applyFill="1"/>
    <xf numFmtId="0" fontId="29" fillId="36" borderId="0" xfId="0" applyFont="1" applyFill="1" applyBorder="1"/>
    <xf numFmtId="0" fontId="29" fillId="36" borderId="0" xfId="0" applyFont="1" applyFill="1"/>
    <xf numFmtId="0" fontId="24" fillId="36" borderId="0" xfId="0" applyFont="1" applyFill="1"/>
    <xf numFmtId="0" fontId="24" fillId="36" borderId="11" xfId="0" applyFont="1" applyFill="1" applyBorder="1"/>
    <xf numFmtId="1" fontId="24" fillId="36" borderId="0" xfId="0" applyNumberFormat="1" applyFont="1" applyFill="1"/>
    <xf numFmtId="0" fontId="24" fillId="36" borderId="12" xfId="0" applyNumberFormat="1" applyFont="1" applyFill="1" applyBorder="1" applyAlignment="1">
      <alignment horizontal="center"/>
    </xf>
    <xf numFmtId="0" fontId="30" fillId="36" borderId="0" xfId="0" applyFont="1" applyFill="1"/>
    <xf numFmtId="0" fontId="30" fillId="36" borderId="0" xfId="0" applyFont="1" applyFill="1" applyBorder="1"/>
    <xf numFmtId="0" fontId="30" fillId="36" borderId="0" xfId="0" applyNumberFormat="1" applyFont="1" applyFill="1" applyBorder="1" applyAlignment="1">
      <alignment horizontal="center" vertical="center"/>
    </xf>
    <xf numFmtId="0" fontId="30" fillId="36" borderId="0" xfId="0" applyFont="1" applyFill="1" applyBorder="1" applyAlignment="1">
      <alignment vertical="center" wrapText="1"/>
    </xf>
    <xf numFmtId="0" fontId="30" fillId="36" borderId="0" xfId="0" applyNumberFormat="1" applyFont="1" applyFill="1" applyBorder="1" applyAlignment="1">
      <alignment horizontal="center"/>
    </xf>
    <xf numFmtId="0" fontId="30" fillId="36" borderId="0" xfId="0" applyFont="1" applyFill="1" applyBorder="1" applyAlignment="1">
      <alignment horizontal="center"/>
    </xf>
    <xf numFmtId="0" fontId="30" fillId="36" borderId="0" xfId="0" applyFont="1" applyFill="1" applyAlignment="1">
      <alignment horizontal="right"/>
    </xf>
    <xf numFmtId="0" fontId="33" fillId="36" borderId="0" xfId="42" applyNumberFormat="1" applyFont="1" applyFill="1" applyAlignment="1">
      <alignment horizontal="center"/>
    </xf>
    <xf numFmtId="0" fontId="33" fillId="36" borderId="0" xfId="42" applyFont="1" applyFill="1" applyAlignment="1">
      <alignment horizontal="center"/>
    </xf>
    <xf numFmtId="0" fontId="26" fillId="36" borderId="0" xfId="0" applyFont="1" applyFill="1"/>
    <xf numFmtId="0" fontId="19" fillId="36" borderId="10" xfId="0" applyFont="1" applyFill="1" applyBorder="1"/>
    <xf numFmtId="0" fontId="21" fillId="36" borderId="10" xfId="0" applyFont="1" applyFill="1" applyBorder="1"/>
    <xf numFmtId="0" fontId="21" fillId="36" borderId="12" xfId="0" applyNumberFormat="1" applyFont="1" applyFill="1" applyBorder="1" applyAlignment="1">
      <alignment horizontal="center" vertical="center"/>
    </xf>
    <xf numFmtId="0" fontId="19" fillId="36" borderId="0" xfId="0" applyFont="1" applyFill="1"/>
    <xf numFmtId="0" fontId="19" fillId="36" borderId="11" xfId="0" applyFont="1" applyFill="1" applyBorder="1"/>
    <xf numFmtId="0" fontId="19" fillId="36" borderId="0" xfId="0" applyFont="1" applyFill="1" applyAlignment="1">
      <alignment horizontal="right"/>
    </xf>
    <xf numFmtId="0" fontId="19" fillId="36" borderId="12" xfId="0" applyFont="1" applyFill="1" applyBorder="1" applyAlignment="1">
      <alignment horizontal="center"/>
    </xf>
    <xf numFmtId="0" fontId="22" fillId="36" borderId="0" xfId="0" applyFont="1" applyFill="1"/>
    <xf numFmtId="0" fontId="22" fillId="36" borderId="11" xfId="0" applyFont="1" applyFill="1" applyBorder="1"/>
    <xf numFmtId="0" fontId="22" fillId="36" borderId="0" xfId="0" applyFont="1" applyFill="1" applyAlignment="1">
      <alignment horizontal="right"/>
    </xf>
    <xf numFmtId="0" fontId="22" fillId="36" borderId="12" xfId="0" applyFont="1" applyFill="1" applyBorder="1" applyAlignment="1">
      <alignment horizontal="center"/>
    </xf>
    <xf numFmtId="0" fontId="27" fillId="36" borderId="0" xfId="0" applyFont="1" applyFill="1"/>
    <xf numFmtId="1" fontId="22" fillId="36" borderId="0" xfId="0" applyNumberFormat="1" applyFont="1" applyFill="1" applyAlignment="1">
      <alignment vertical="center" wrapText="1"/>
    </xf>
    <xf numFmtId="0" fontId="25" fillId="36" borderId="0" xfId="0" applyFont="1" applyFill="1" applyAlignment="1">
      <alignment horizontal="right"/>
    </xf>
    <xf numFmtId="0" fontId="25" fillId="36" borderId="13" xfId="0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Dist_OA_Jun_05_class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Y628"/>
  <sheetViews>
    <sheetView topLeftCell="ED1" workbookViewId="0">
      <selection activeCell="ER13" sqref="ER13:ER598"/>
    </sheetView>
  </sheetViews>
  <sheetFormatPr defaultRowHeight="15" x14ac:dyDescent="0.25"/>
  <cols>
    <col min="1" max="1" width="23.85546875" style="1" customWidth="1"/>
    <col min="2" max="2" width="40.85546875" style="1" customWidth="1"/>
    <col min="3" max="4" width="9.140625" style="1"/>
    <col min="5" max="5" width="16.7109375" style="1" bestFit="1" customWidth="1"/>
    <col min="6" max="8" width="9.140625" style="1"/>
    <col min="9" max="9" width="17.42578125" style="1" customWidth="1"/>
    <col min="10" max="10" width="9.140625" style="1"/>
    <col min="14" max="23" width="9.140625" style="2"/>
    <col min="27" max="36" width="9.140625" style="3"/>
    <col min="40" max="49" width="9.140625" style="3"/>
    <col min="53" max="62" width="9.140625" style="4"/>
    <col min="66" max="75" width="9.140625" style="5"/>
    <col min="79" max="88" width="9.140625" style="6"/>
    <col min="92" max="101" width="9.140625" style="7"/>
    <col min="105" max="114" width="9.140625" style="8"/>
    <col min="118" max="127" width="9.140625" style="9"/>
    <col min="131" max="134" width="9.140625" style="10"/>
    <col min="135" max="135" width="16.7109375" style="10" bestFit="1" customWidth="1"/>
    <col min="136" max="140" width="9.140625" style="10"/>
    <col min="144" max="147" width="9.140625" style="11"/>
    <col min="148" max="148" width="16.7109375" style="11" bestFit="1" customWidth="1"/>
    <col min="149" max="153" width="9.140625" style="11"/>
  </cols>
  <sheetData>
    <row r="3" spans="1:155" x14ac:dyDescent="0.25">
      <c r="A3" s="1" t="s">
        <v>0</v>
      </c>
      <c r="N3" s="2" t="s">
        <v>0</v>
      </c>
      <c r="AA3" s="3" t="s">
        <v>0</v>
      </c>
      <c r="AN3" s="3" t="s">
        <v>0</v>
      </c>
      <c r="BA3" s="4" t="s">
        <v>0</v>
      </c>
      <c r="BN3" s="5" t="s">
        <v>0</v>
      </c>
      <c r="CA3" s="6" t="s">
        <v>0</v>
      </c>
      <c r="CN3" s="7" t="s">
        <v>0</v>
      </c>
      <c r="DA3" s="8" t="s">
        <v>0</v>
      </c>
      <c r="DN3" s="9" t="s">
        <v>0</v>
      </c>
      <c r="EA3" s="10" t="s">
        <v>0</v>
      </c>
      <c r="EN3" s="11" t="s">
        <v>0</v>
      </c>
    </row>
    <row r="4" spans="1:155" x14ac:dyDescent="0.25">
      <c r="A4" s="1" t="s">
        <v>1</v>
      </c>
      <c r="N4" s="2" t="s">
        <v>1</v>
      </c>
      <c r="AA4" s="3" t="s">
        <v>1</v>
      </c>
      <c r="AN4" s="3" t="s">
        <v>1</v>
      </c>
      <c r="BA4" s="4" t="s">
        <v>1</v>
      </c>
      <c r="BN4" s="5" t="s">
        <v>1</v>
      </c>
      <c r="CA4" s="6" t="s">
        <v>1</v>
      </c>
      <c r="CN4" s="7" t="s">
        <v>1</v>
      </c>
      <c r="DA4" s="8" t="s">
        <v>1</v>
      </c>
      <c r="DN4" s="9" t="s">
        <v>1</v>
      </c>
      <c r="EA4" s="10" t="s">
        <v>1</v>
      </c>
      <c r="EN4" s="11" t="s">
        <v>1</v>
      </c>
    </row>
    <row r="5" spans="1:155" x14ac:dyDescent="0.25">
      <c r="A5" s="1" t="s">
        <v>2</v>
      </c>
      <c r="B5" s="1" t="s">
        <v>3</v>
      </c>
      <c r="N5" s="2" t="s">
        <v>2</v>
      </c>
      <c r="O5" s="2" t="s">
        <v>3</v>
      </c>
      <c r="AA5" s="3" t="s">
        <v>2</v>
      </c>
      <c r="AB5" s="3" t="s">
        <v>3</v>
      </c>
      <c r="AN5" s="3" t="s">
        <v>2</v>
      </c>
      <c r="AO5" s="3" t="s">
        <v>3</v>
      </c>
      <c r="BA5" s="4" t="s">
        <v>2</v>
      </c>
      <c r="BB5" s="4" t="s">
        <v>3</v>
      </c>
      <c r="BN5" s="5" t="s">
        <v>2</v>
      </c>
      <c r="BO5" s="5" t="s">
        <v>3</v>
      </c>
      <c r="CA5" s="6" t="s">
        <v>2</v>
      </c>
      <c r="CB5" s="6" t="s">
        <v>3</v>
      </c>
      <c r="CN5" s="7" t="s">
        <v>2</v>
      </c>
      <c r="CO5" s="7" t="s">
        <v>3</v>
      </c>
      <c r="DA5" s="8" t="s">
        <v>2</v>
      </c>
      <c r="DB5" s="8" t="s">
        <v>3</v>
      </c>
      <c r="DN5" s="9" t="s">
        <v>2</v>
      </c>
      <c r="DO5" s="9" t="s">
        <v>3</v>
      </c>
      <c r="EA5" s="10" t="s">
        <v>2</v>
      </c>
      <c r="EB5" s="10" t="s">
        <v>3</v>
      </c>
      <c r="EN5" s="11" t="s">
        <v>2</v>
      </c>
      <c r="EO5" s="11" t="s">
        <v>3</v>
      </c>
    </row>
    <row r="6" spans="1:155" x14ac:dyDescent="0.25">
      <c r="A6" s="1" t="s">
        <v>4</v>
      </c>
      <c r="B6" s="1">
        <v>2012</v>
      </c>
      <c r="N6" s="2" t="s">
        <v>4</v>
      </c>
      <c r="O6" s="2">
        <v>2012</v>
      </c>
      <c r="AA6" s="3" t="s">
        <v>4</v>
      </c>
      <c r="AB6" s="3">
        <v>2012</v>
      </c>
      <c r="AN6" s="3" t="s">
        <v>4</v>
      </c>
      <c r="AO6" s="3">
        <v>2012</v>
      </c>
      <c r="BA6" s="4" t="s">
        <v>4</v>
      </c>
      <c r="BB6" s="4">
        <v>2012</v>
      </c>
      <c r="BN6" s="5" t="s">
        <v>4</v>
      </c>
      <c r="BO6" s="5">
        <v>2012</v>
      </c>
      <c r="CA6" s="6" t="s">
        <v>4</v>
      </c>
      <c r="CB6" s="6">
        <v>2012</v>
      </c>
      <c r="CN6" s="7" t="s">
        <v>4</v>
      </c>
      <c r="CO6" s="7">
        <v>2012</v>
      </c>
      <c r="DA6" s="8" t="s">
        <v>4</v>
      </c>
      <c r="DB6" s="8">
        <v>2012</v>
      </c>
      <c r="DN6" s="9" t="s">
        <v>4</v>
      </c>
      <c r="DO6" s="9">
        <v>2012</v>
      </c>
      <c r="EA6" s="10" t="s">
        <v>4</v>
      </c>
      <c r="EB6" s="10">
        <v>2012</v>
      </c>
      <c r="EN6" s="11" t="s">
        <v>4</v>
      </c>
      <c r="EO6" s="11">
        <v>2012</v>
      </c>
    </row>
    <row r="7" spans="1:155" x14ac:dyDescent="0.25">
      <c r="A7" s="1" t="s">
        <v>5</v>
      </c>
      <c r="B7" s="1" t="s">
        <v>6</v>
      </c>
      <c r="N7" s="2" t="s">
        <v>5</v>
      </c>
      <c r="O7" s="2" t="s">
        <v>444</v>
      </c>
      <c r="AA7" s="3" t="s">
        <v>5</v>
      </c>
      <c r="AB7" s="3" t="s">
        <v>444</v>
      </c>
      <c r="AN7" s="3" t="s">
        <v>5</v>
      </c>
      <c r="AO7" s="3" t="s">
        <v>444</v>
      </c>
      <c r="BA7" s="4" t="s">
        <v>5</v>
      </c>
      <c r="BB7" s="4" t="s">
        <v>443</v>
      </c>
      <c r="BN7" s="5" t="s">
        <v>5</v>
      </c>
      <c r="BO7" s="5" t="s">
        <v>443</v>
      </c>
      <c r="CA7" s="6" t="s">
        <v>5</v>
      </c>
      <c r="CB7" s="6" t="s">
        <v>443</v>
      </c>
      <c r="CN7" s="7" t="s">
        <v>5</v>
      </c>
      <c r="CO7" s="7" t="s">
        <v>442</v>
      </c>
      <c r="DA7" s="8" t="s">
        <v>5</v>
      </c>
      <c r="DB7" s="8" t="s">
        <v>442</v>
      </c>
      <c r="DN7" s="9" t="s">
        <v>5</v>
      </c>
      <c r="DO7" s="9" t="s">
        <v>442</v>
      </c>
      <c r="EA7" s="10" t="s">
        <v>5</v>
      </c>
      <c r="EB7" s="10" t="s">
        <v>6</v>
      </c>
      <c r="EN7" s="11" t="s">
        <v>5</v>
      </c>
      <c r="EO7" s="11" t="s">
        <v>6</v>
      </c>
    </row>
    <row r="8" spans="1:155" x14ac:dyDescent="0.25">
      <c r="A8" s="1" t="s">
        <v>7</v>
      </c>
      <c r="B8" s="1" t="s">
        <v>8</v>
      </c>
      <c r="N8" s="2" t="s">
        <v>7</v>
      </c>
      <c r="O8" s="2" t="s">
        <v>888</v>
      </c>
      <c r="AA8" s="3" t="s">
        <v>7</v>
      </c>
      <c r="AB8" s="3" t="s">
        <v>441</v>
      </c>
      <c r="AN8" s="3" t="s">
        <v>7</v>
      </c>
      <c r="AO8" s="3" t="s">
        <v>8</v>
      </c>
      <c r="BA8" s="4" t="s">
        <v>7</v>
      </c>
      <c r="BB8" s="4" t="s">
        <v>888</v>
      </c>
      <c r="BN8" s="5" t="s">
        <v>7</v>
      </c>
      <c r="BO8" s="5" t="s">
        <v>441</v>
      </c>
      <c r="CA8" s="6" t="s">
        <v>7</v>
      </c>
      <c r="CB8" s="6" t="s">
        <v>8</v>
      </c>
      <c r="CN8" s="7" t="s">
        <v>7</v>
      </c>
      <c r="CO8" s="7" t="s">
        <v>888</v>
      </c>
      <c r="DA8" s="8" t="s">
        <v>7</v>
      </c>
      <c r="DB8" s="8" t="s">
        <v>441</v>
      </c>
      <c r="DN8" s="9" t="s">
        <v>7</v>
      </c>
      <c r="DO8" s="9" t="s">
        <v>8</v>
      </c>
      <c r="EA8" s="10" t="s">
        <v>7</v>
      </c>
      <c r="EB8" s="10" t="s">
        <v>888</v>
      </c>
      <c r="EN8" s="11" t="s">
        <v>7</v>
      </c>
      <c r="EO8" s="11" t="s">
        <v>441</v>
      </c>
    </row>
    <row r="9" spans="1:155" x14ac:dyDescent="0.25">
      <c r="A9" s="1" t="s">
        <v>9</v>
      </c>
      <c r="B9" s="1" t="s">
        <v>10</v>
      </c>
      <c r="N9" s="2" t="s">
        <v>9</v>
      </c>
      <c r="O9" s="2" t="s">
        <v>10</v>
      </c>
      <c r="AA9" s="3" t="s">
        <v>9</v>
      </c>
      <c r="AB9" s="3" t="s">
        <v>10</v>
      </c>
      <c r="AN9" s="3" t="s">
        <v>9</v>
      </c>
      <c r="AO9" s="3" t="s">
        <v>10</v>
      </c>
      <c r="BA9" s="4" t="s">
        <v>9</v>
      </c>
      <c r="BB9" s="4" t="s">
        <v>10</v>
      </c>
      <c r="BN9" s="5" t="s">
        <v>9</v>
      </c>
      <c r="BO9" s="5" t="s">
        <v>10</v>
      </c>
      <c r="CA9" s="6" t="s">
        <v>9</v>
      </c>
      <c r="CB9" s="6" t="s">
        <v>10</v>
      </c>
      <c r="CN9" s="7" t="s">
        <v>9</v>
      </c>
      <c r="CO9" s="7" t="s">
        <v>10</v>
      </c>
      <c r="DA9" s="8" t="s">
        <v>9</v>
      </c>
      <c r="DB9" s="8" t="s">
        <v>10</v>
      </c>
      <c r="DN9" s="9" t="s">
        <v>9</v>
      </c>
      <c r="DO9" s="9" t="s">
        <v>10</v>
      </c>
      <c r="EA9" s="10" t="s">
        <v>9</v>
      </c>
      <c r="EB9" s="10" t="s">
        <v>10</v>
      </c>
      <c r="EN9" s="11" t="s">
        <v>9</v>
      </c>
      <c r="EO9" s="11" t="s">
        <v>10</v>
      </c>
    </row>
    <row r="11" spans="1:155" x14ac:dyDescent="0.25">
      <c r="A11" s="1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14</v>
      </c>
      <c r="G11" s="1" t="s">
        <v>16</v>
      </c>
      <c r="H11" s="1" t="s">
        <v>14</v>
      </c>
      <c r="I11" s="1" t="s">
        <v>17</v>
      </c>
      <c r="J11" s="1" t="s">
        <v>14</v>
      </c>
      <c r="N11" s="2" t="s">
        <v>11</v>
      </c>
      <c r="O11" s="2" t="s">
        <v>12</v>
      </c>
      <c r="P11" s="2" t="s">
        <v>13</v>
      </c>
      <c r="Q11" s="2" t="s">
        <v>14</v>
      </c>
      <c r="R11" s="2" t="s">
        <v>15</v>
      </c>
      <c r="S11" s="2" t="s">
        <v>14</v>
      </c>
      <c r="T11" s="2" t="s">
        <v>16</v>
      </c>
      <c r="U11" s="2" t="s">
        <v>14</v>
      </c>
      <c r="V11" s="2" t="s">
        <v>17</v>
      </c>
      <c r="W11" s="2" t="s">
        <v>14</v>
      </c>
      <c r="AA11" s="3" t="s">
        <v>11</v>
      </c>
      <c r="AB11" s="3" t="s">
        <v>12</v>
      </c>
      <c r="AC11" s="3" t="s">
        <v>13</v>
      </c>
      <c r="AD11" s="3" t="s">
        <v>14</v>
      </c>
      <c r="AE11" s="3" t="s">
        <v>15</v>
      </c>
      <c r="AF11" s="3" t="s">
        <v>14</v>
      </c>
      <c r="AG11" s="3" t="s">
        <v>16</v>
      </c>
      <c r="AH11" s="3" t="s">
        <v>14</v>
      </c>
      <c r="AI11" s="3" t="s">
        <v>17</v>
      </c>
      <c r="AJ11" s="3" t="s">
        <v>14</v>
      </c>
      <c r="AN11" s="3" t="s">
        <v>11</v>
      </c>
      <c r="AO11" s="3" t="s">
        <v>12</v>
      </c>
      <c r="AP11" s="3" t="s">
        <v>13</v>
      </c>
      <c r="AQ11" s="3" t="s">
        <v>14</v>
      </c>
      <c r="AR11" s="3" t="s">
        <v>15</v>
      </c>
      <c r="AS11" s="3" t="s">
        <v>14</v>
      </c>
      <c r="AT11" s="3" t="s">
        <v>16</v>
      </c>
      <c r="AU11" s="3" t="s">
        <v>14</v>
      </c>
      <c r="AV11" s="3" t="s">
        <v>17</v>
      </c>
      <c r="AW11" s="3" t="s">
        <v>14</v>
      </c>
      <c r="BA11" s="4" t="s">
        <v>11</v>
      </c>
      <c r="BB11" s="4" t="s">
        <v>12</v>
      </c>
      <c r="BC11" s="4" t="s">
        <v>13</v>
      </c>
      <c r="BD11" s="4" t="s">
        <v>14</v>
      </c>
      <c r="BE11" s="4" t="s">
        <v>15</v>
      </c>
      <c r="BF11" s="4" t="s">
        <v>14</v>
      </c>
      <c r="BG11" s="4" t="s">
        <v>16</v>
      </c>
      <c r="BH11" s="4" t="s">
        <v>14</v>
      </c>
      <c r="BI11" s="4" t="s">
        <v>17</v>
      </c>
      <c r="BJ11" s="4" t="s">
        <v>14</v>
      </c>
      <c r="BN11" s="5" t="s">
        <v>11</v>
      </c>
      <c r="BO11" s="5" t="s">
        <v>12</v>
      </c>
      <c r="BP11" s="5" t="s">
        <v>13</v>
      </c>
      <c r="BQ11" s="5" t="s">
        <v>14</v>
      </c>
      <c r="BR11" s="5" t="s">
        <v>15</v>
      </c>
      <c r="BS11" s="5" t="s">
        <v>14</v>
      </c>
      <c r="BT11" s="5" t="s">
        <v>16</v>
      </c>
      <c r="BU11" s="5" t="s">
        <v>14</v>
      </c>
      <c r="BV11" s="5" t="s">
        <v>17</v>
      </c>
      <c r="BW11" s="5" t="s">
        <v>14</v>
      </c>
      <c r="CA11" s="6" t="s">
        <v>11</v>
      </c>
      <c r="CB11" s="6" t="s">
        <v>12</v>
      </c>
      <c r="CC11" s="6" t="s">
        <v>13</v>
      </c>
      <c r="CD11" s="6" t="s">
        <v>14</v>
      </c>
      <c r="CE11" s="6" t="s">
        <v>15</v>
      </c>
      <c r="CF11" s="6" t="s">
        <v>14</v>
      </c>
      <c r="CG11" s="6" t="s">
        <v>16</v>
      </c>
      <c r="CH11" s="6" t="s">
        <v>14</v>
      </c>
      <c r="CI11" s="6" t="s">
        <v>17</v>
      </c>
      <c r="CJ11" s="6" t="s">
        <v>14</v>
      </c>
      <c r="CN11" s="7" t="s">
        <v>11</v>
      </c>
      <c r="CO11" s="7" t="s">
        <v>12</v>
      </c>
      <c r="CP11" s="7" t="s">
        <v>13</v>
      </c>
      <c r="CQ11" s="7" t="s">
        <v>14</v>
      </c>
      <c r="CR11" s="7" t="s">
        <v>15</v>
      </c>
      <c r="CS11" s="7" t="s">
        <v>14</v>
      </c>
      <c r="CT11" s="7" t="s">
        <v>16</v>
      </c>
      <c r="CU11" s="7" t="s">
        <v>14</v>
      </c>
      <c r="CV11" s="7" t="s">
        <v>17</v>
      </c>
      <c r="CW11" s="7" t="s">
        <v>14</v>
      </c>
      <c r="DA11" s="8" t="s">
        <v>11</v>
      </c>
      <c r="DB11" s="8" t="s">
        <v>12</v>
      </c>
      <c r="DC11" s="8" t="s">
        <v>13</v>
      </c>
      <c r="DD11" s="8" t="s">
        <v>14</v>
      </c>
      <c r="DE11" s="8" t="s">
        <v>15</v>
      </c>
      <c r="DF11" s="8" t="s">
        <v>14</v>
      </c>
      <c r="DG11" s="8" t="s">
        <v>16</v>
      </c>
      <c r="DH11" s="8" t="s">
        <v>14</v>
      </c>
      <c r="DI11" s="8" t="s">
        <v>17</v>
      </c>
      <c r="DJ11" s="8" t="s">
        <v>14</v>
      </c>
      <c r="DN11" s="9" t="s">
        <v>11</v>
      </c>
      <c r="DO11" s="9" t="s">
        <v>12</v>
      </c>
      <c r="DP11" s="9" t="s">
        <v>13</v>
      </c>
      <c r="DQ11" s="9" t="s">
        <v>14</v>
      </c>
      <c r="DR11" s="9" t="s">
        <v>15</v>
      </c>
      <c r="DS11" s="9" t="s">
        <v>14</v>
      </c>
      <c r="DT11" s="9" t="s">
        <v>16</v>
      </c>
      <c r="DU11" s="9" t="s">
        <v>14</v>
      </c>
      <c r="DV11" s="9" t="s">
        <v>17</v>
      </c>
      <c r="DW11" s="9" t="s">
        <v>14</v>
      </c>
      <c r="EA11" s="10" t="s">
        <v>11</v>
      </c>
      <c r="EB11" s="10" t="s">
        <v>12</v>
      </c>
      <c r="EC11" s="10" t="s">
        <v>13</v>
      </c>
      <c r="ED11" s="10" t="s">
        <v>14</v>
      </c>
      <c r="EE11" s="10" t="s">
        <v>15</v>
      </c>
      <c r="EF11" s="10" t="s">
        <v>14</v>
      </c>
      <c r="EG11" s="10" t="s">
        <v>16</v>
      </c>
      <c r="EH11" s="10" t="s">
        <v>14</v>
      </c>
      <c r="EI11" s="10" t="s">
        <v>17</v>
      </c>
      <c r="EJ11" s="10" t="s">
        <v>14</v>
      </c>
      <c r="EN11" s="11" t="s">
        <v>11</v>
      </c>
      <c r="EO11" s="11" t="s">
        <v>12</v>
      </c>
      <c r="EP11" s="11" t="s">
        <v>13</v>
      </c>
      <c r="EQ11" s="11" t="s">
        <v>14</v>
      </c>
      <c r="ER11" s="11" t="s">
        <v>15</v>
      </c>
      <c r="ES11" s="11" t="s">
        <v>14</v>
      </c>
      <c r="ET11" s="11" t="s">
        <v>16</v>
      </c>
      <c r="EU11" s="11" t="s">
        <v>14</v>
      </c>
      <c r="EV11" s="11" t="s">
        <v>17</v>
      </c>
      <c r="EW11" s="11" t="s">
        <v>14</v>
      </c>
    </row>
    <row r="12" spans="1:155" x14ac:dyDescent="0.2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>
        <v>11</v>
      </c>
      <c r="L12">
        <v>12</v>
      </c>
      <c r="M1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>
        <v>24</v>
      </c>
      <c r="Y12">
        <v>25</v>
      </c>
      <c r="Z12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3">
        <v>35</v>
      </c>
      <c r="AJ12" s="3">
        <v>36</v>
      </c>
      <c r="AK12">
        <v>37</v>
      </c>
      <c r="AL12">
        <v>38</v>
      </c>
      <c r="AM12">
        <v>39</v>
      </c>
      <c r="AN12" s="3">
        <v>40</v>
      </c>
      <c r="AO12" s="3">
        <v>41</v>
      </c>
      <c r="AP12" s="3">
        <v>42</v>
      </c>
      <c r="AQ12" s="3">
        <v>43</v>
      </c>
      <c r="AR12" s="3">
        <v>44</v>
      </c>
      <c r="AS12" s="3">
        <v>45</v>
      </c>
      <c r="AT12" s="3">
        <v>46</v>
      </c>
      <c r="AU12" s="3">
        <v>47</v>
      </c>
      <c r="AV12" s="3">
        <v>48</v>
      </c>
      <c r="AW12" s="3">
        <v>49</v>
      </c>
      <c r="AX12">
        <v>50</v>
      </c>
      <c r="AY12">
        <v>51</v>
      </c>
      <c r="AZ12">
        <v>52</v>
      </c>
      <c r="BA12" s="4">
        <v>53</v>
      </c>
      <c r="BB12" s="4">
        <v>54</v>
      </c>
      <c r="BC12" s="4">
        <v>55</v>
      </c>
      <c r="BD12" s="4">
        <v>56</v>
      </c>
      <c r="BE12" s="4">
        <v>57</v>
      </c>
      <c r="BF12" s="4">
        <v>58</v>
      </c>
      <c r="BG12" s="4">
        <v>59</v>
      </c>
      <c r="BH12" s="4">
        <v>60</v>
      </c>
      <c r="BI12" s="4">
        <v>61</v>
      </c>
      <c r="BJ12" s="4">
        <v>62</v>
      </c>
      <c r="BK12">
        <v>63</v>
      </c>
      <c r="BL12">
        <v>64</v>
      </c>
      <c r="BM12">
        <v>65</v>
      </c>
      <c r="BN12" s="5">
        <v>66</v>
      </c>
      <c r="BO12" s="5">
        <v>67</v>
      </c>
      <c r="BP12" s="5">
        <v>68</v>
      </c>
      <c r="BQ12" s="5">
        <v>69</v>
      </c>
      <c r="BR12" s="5">
        <v>70</v>
      </c>
      <c r="BS12" s="5">
        <v>71</v>
      </c>
      <c r="BT12" s="5">
        <v>72</v>
      </c>
      <c r="BU12" s="5">
        <v>73</v>
      </c>
      <c r="BV12" s="5">
        <v>74</v>
      </c>
      <c r="BW12" s="5">
        <v>75</v>
      </c>
      <c r="BX12">
        <v>76</v>
      </c>
      <c r="BY12">
        <v>77</v>
      </c>
      <c r="BZ12">
        <v>78</v>
      </c>
      <c r="CA12" s="6">
        <v>79</v>
      </c>
      <c r="CB12" s="6">
        <v>80</v>
      </c>
      <c r="CC12" s="6">
        <v>81</v>
      </c>
      <c r="CD12" s="6">
        <v>82</v>
      </c>
      <c r="CE12" s="6">
        <v>83</v>
      </c>
      <c r="CF12" s="6">
        <v>84</v>
      </c>
      <c r="CG12" s="6">
        <v>85</v>
      </c>
      <c r="CH12" s="6">
        <v>86</v>
      </c>
      <c r="CI12" s="6">
        <v>87</v>
      </c>
      <c r="CJ12" s="6">
        <v>88</v>
      </c>
      <c r="CK12">
        <v>89</v>
      </c>
      <c r="CL12">
        <v>90</v>
      </c>
      <c r="CM12">
        <v>91</v>
      </c>
      <c r="CN12" s="7">
        <v>92</v>
      </c>
      <c r="CO12" s="7">
        <v>93</v>
      </c>
      <c r="CP12" s="7">
        <v>94</v>
      </c>
      <c r="CQ12" s="7">
        <v>95</v>
      </c>
      <c r="CR12" s="7">
        <v>96</v>
      </c>
      <c r="CS12" s="7">
        <v>97</v>
      </c>
      <c r="CT12" s="7">
        <v>98</v>
      </c>
      <c r="CU12" s="7">
        <v>99</v>
      </c>
      <c r="CV12" s="7">
        <v>100</v>
      </c>
      <c r="CW12" s="7">
        <v>101</v>
      </c>
      <c r="CX12">
        <v>102</v>
      </c>
      <c r="CY12">
        <v>103</v>
      </c>
      <c r="CZ12">
        <v>104</v>
      </c>
      <c r="DA12" s="8">
        <v>105</v>
      </c>
      <c r="DB12" s="8">
        <v>106</v>
      </c>
      <c r="DC12" s="8">
        <v>107</v>
      </c>
      <c r="DD12" s="8">
        <v>108</v>
      </c>
      <c r="DE12" s="8">
        <v>109</v>
      </c>
      <c r="DF12" s="8">
        <v>110</v>
      </c>
      <c r="DG12" s="8">
        <v>111</v>
      </c>
      <c r="DH12" s="8">
        <v>112</v>
      </c>
      <c r="DI12" s="8">
        <v>113</v>
      </c>
      <c r="DJ12" s="8">
        <v>114</v>
      </c>
      <c r="DK12">
        <v>115</v>
      </c>
      <c r="DL12">
        <v>116</v>
      </c>
      <c r="DM12">
        <v>117</v>
      </c>
      <c r="DN12" s="9">
        <v>118</v>
      </c>
      <c r="DO12" s="9">
        <v>119</v>
      </c>
      <c r="DP12" s="9">
        <v>120</v>
      </c>
      <c r="DQ12" s="9">
        <v>121</v>
      </c>
      <c r="DR12" s="9">
        <v>122</v>
      </c>
      <c r="DS12" s="9">
        <v>123</v>
      </c>
      <c r="DT12" s="9">
        <v>124</v>
      </c>
      <c r="DU12" s="9">
        <v>125</v>
      </c>
      <c r="DV12" s="9">
        <v>126</v>
      </c>
      <c r="DW12" s="9">
        <v>127</v>
      </c>
      <c r="DX12">
        <v>128</v>
      </c>
      <c r="DY12">
        <v>129</v>
      </c>
      <c r="DZ12">
        <v>130</v>
      </c>
      <c r="EA12" s="10">
        <v>131</v>
      </c>
      <c r="EB12" s="10">
        <v>132</v>
      </c>
      <c r="EC12" s="10">
        <v>133</v>
      </c>
      <c r="ED12" s="10">
        <v>134</v>
      </c>
      <c r="EE12" s="10">
        <v>135</v>
      </c>
      <c r="EF12" s="10">
        <v>136</v>
      </c>
      <c r="EG12" s="10">
        <v>137</v>
      </c>
      <c r="EH12" s="10">
        <v>138</v>
      </c>
      <c r="EI12" s="10">
        <v>139</v>
      </c>
      <c r="EJ12" s="10">
        <v>140</v>
      </c>
      <c r="EK12">
        <v>141</v>
      </c>
      <c r="EL12">
        <v>142</v>
      </c>
      <c r="EM12">
        <v>143</v>
      </c>
      <c r="EN12" s="11">
        <v>144</v>
      </c>
      <c r="EO12" s="11">
        <v>145</v>
      </c>
      <c r="EP12" s="11">
        <v>146</v>
      </c>
      <c r="EQ12" s="11">
        <v>147</v>
      </c>
      <c r="ER12" s="11">
        <v>148</v>
      </c>
      <c r="ES12" s="11">
        <v>149</v>
      </c>
      <c r="ET12" s="11">
        <v>150</v>
      </c>
      <c r="EU12" s="11">
        <v>151</v>
      </c>
      <c r="EV12" s="11">
        <v>152</v>
      </c>
      <c r="EW12" s="11">
        <v>153</v>
      </c>
      <c r="EY12" t="b">
        <f>IF(A13=N13,(IF(N13=AA13,(IF(AA13=AN13,(IF(AN13=BA13,(IF(BA13=BN13,(IF(CA13=BN13,(IF(CA13=CN13,(IF(CN13=DA13,(IF(DA13=DN13,(IF(DN13=EA13,(IF(EA13=EN13,TRUE,FALSE)),FALSE)),FALSE)),FALSE)),FALSE)),FALSE)),FALSE)),FALSE)),FALSE)),FALSE)),FALSE)</f>
        <v>1</v>
      </c>
    </row>
    <row r="13" spans="1:155" x14ac:dyDescent="0.25">
      <c r="A13" s="1" t="s">
        <v>445</v>
      </c>
      <c r="B13" s="1" t="s">
        <v>18</v>
      </c>
      <c r="C13" s="1">
        <v>456.2</v>
      </c>
      <c r="D13" s="1">
        <v>11</v>
      </c>
      <c r="E13" s="1">
        <f>VLOOKUP(A13,Sheet1!$C$10:$L$428,6,FALSE)</f>
        <v>120000</v>
      </c>
      <c r="F13" s="1">
        <v>11</v>
      </c>
      <c r="G13" s="1">
        <v>24346</v>
      </c>
      <c r="H13" s="1">
        <v>14</v>
      </c>
      <c r="I13" s="1">
        <v>39.700000000000003</v>
      </c>
      <c r="J13" s="1">
        <v>1.6</v>
      </c>
      <c r="N13" s="2" t="s">
        <v>445</v>
      </c>
      <c r="O13" s="2" t="s">
        <v>18</v>
      </c>
      <c r="P13" s="2">
        <v>26000</v>
      </c>
      <c r="Q13" s="2">
        <v>8.1</v>
      </c>
      <c r="R13" s="2">
        <v>26000</v>
      </c>
      <c r="S13" s="2">
        <v>8.1</v>
      </c>
      <c r="T13" s="2">
        <v>23000</v>
      </c>
      <c r="U13" s="2">
        <v>12.6</v>
      </c>
      <c r="V13" s="2">
        <v>26000</v>
      </c>
      <c r="W13" s="2">
        <v>8.1</v>
      </c>
      <c r="AA13" s="3" t="s">
        <v>445</v>
      </c>
      <c r="AB13" s="3" t="s">
        <v>18</v>
      </c>
      <c r="AC13" s="3">
        <v>512.29999999999995</v>
      </c>
      <c r="AD13" s="3">
        <v>4.2</v>
      </c>
      <c r="AE13" s="3">
        <v>13.04</v>
      </c>
      <c r="AF13" s="3">
        <v>4.0999999999999996</v>
      </c>
      <c r="AG13" s="3">
        <v>26068</v>
      </c>
      <c r="AH13" s="3">
        <v>5.5</v>
      </c>
      <c r="AI13" s="3">
        <v>39.299999999999997</v>
      </c>
      <c r="AJ13" s="3">
        <v>1.1000000000000001</v>
      </c>
      <c r="AN13" s="3" t="s">
        <v>445</v>
      </c>
      <c r="AO13" s="3" t="s">
        <v>18</v>
      </c>
      <c r="AP13" s="3">
        <v>436.5</v>
      </c>
      <c r="AQ13" s="3">
        <v>7</v>
      </c>
      <c r="AR13" s="3">
        <v>10.98</v>
      </c>
      <c r="AS13" s="3">
        <v>8.6</v>
      </c>
      <c r="AT13" s="3">
        <v>23206</v>
      </c>
      <c r="AU13" s="3">
        <v>8.3000000000000007</v>
      </c>
      <c r="AV13" s="3">
        <v>37.5</v>
      </c>
      <c r="AW13" s="3">
        <v>1.7</v>
      </c>
      <c r="BA13" s="4" t="s">
        <v>445</v>
      </c>
      <c r="BB13" s="4" t="s">
        <v>18</v>
      </c>
      <c r="BC13" s="4">
        <v>39000</v>
      </c>
      <c r="BD13" s="4">
        <v>6.5</v>
      </c>
      <c r="BE13" s="4">
        <v>39000</v>
      </c>
      <c r="BF13" s="4">
        <v>6.5</v>
      </c>
      <c r="BG13" s="4">
        <v>34000</v>
      </c>
      <c r="BH13" s="4">
        <v>9.4</v>
      </c>
      <c r="BI13" s="4">
        <v>39000</v>
      </c>
      <c r="BJ13" s="4">
        <v>6.5</v>
      </c>
      <c r="BN13" s="5" t="s">
        <v>445</v>
      </c>
      <c r="BO13" s="5" t="s">
        <v>18</v>
      </c>
      <c r="BP13" s="5">
        <v>401.9</v>
      </c>
      <c r="BQ13" s="5">
        <v>4.5999999999999996</v>
      </c>
      <c r="BR13" s="5">
        <v>12.51</v>
      </c>
      <c r="BS13" s="5">
        <v>3.7</v>
      </c>
      <c r="BT13" s="5">
        <v>20741</v>
      </c>
      <c r="BU13" s="5">
        <v>6.4</v>
      </c>
      <c r="BV13" s="5">
        <v>32.1</v>
      </c>
      <c r="BW13" s="5">
        <v>2.4</v>
      </c>
      <c r="CA13" s="6" t="s">
        <v>445</v>
      </c>
      <c r="CB13" s="6" t="s">
        <v>18</v>
      </c>
      <c r="CC13" s="6">
        <v>347.8</v>
      </c>
      <c r="CD13" s="6">
        <v>6.4</v>
      </c>
      <c r="CE13" s="6">
        <v>9.7899999999999991</v>
      </c>
      <c r="CF13" s="6">
        <v>6.5</v>
      </c>
      <c r="CG13" s="6">
        <v>18509</v>
      </c>
      <c r="CH13" s="6">
        <v>7.7</v>
      </c>
      <c r="CI13" s="6">
        <v>37</v>
      </c>
      <c r="CJ13" s="6">
        <v>1.9</v>
      </c>
      <c r="CN13" s="7" t="s">
        <v>445</v>
      </c>
      <c r="CO13" s="7" t="s">
        <v>18</v>
      </c>
      <c r="CP13" s="7">
        <v>10000</v>
      </c>
      <c r="CQ13" s="7">
        <v>12.4</v>
      </c>
      <c r="CR13" s="7">
        <v>10000</v>
      </c>
      <c r="CS13" s="7">
        <v>12.4</v>
      </c>
      <c r="CT13" s="7">
        <v>9000</v>
      </c>
      <c r="CU13" s="7">
        <v>14.4</v>
      </c>
      <c r="CV13" s="7">
        <v>10000</v>
      </c>
      <c r="CW13" s="7">
        <v>12.4</v>
      </c>
      <c r="DA13" s="8" t="s">
        <v>445</v>
      </c>
      <c r="DB13" s="8" t="s">
        <v>18</v>
      </c>
      <c r="DC13" s="8">
        <v>448.4</v>
      </c>
      <c r="DD13" s="8">
        <v>4.7</v>
      </c>
      <c r="DE13" s="8">
        <v>12.11</v>
      </c>
      <c r="DF13" s="8">
        <v>4.9000000000000004</v>
      </c>
      <c r="DG13" s="8">
        <v>22723</v>
      </c>
      <c r="DH13" s="8">
        <v>6.1</v>
      </c>
      <c r="DI13" s="8">
        <v>37</v>
      </c>
      <c r="DJ13" s="8">
        <v>1.3</v>
      </c>
      <c r="DN13" s="9" t="s">
        <v>445</v>
      </c>
      <c r="DO13" s="9" t="s">
        <v>18</v>
      </c>
      <c r="DP13" s="9">
        <v>403.2</v>
      </c>
      <c r="DQ13" s="9">
        <v>13</v>
      </c>
      <c r="DR13" s="9">
        <v>10.75</v>
      </c>
      <c r="DS13" s="9">
        <v>12</v>
      </c>
      <c r="DT13" s="9">
        <v>20058</v>
      </c>
      <c r="DU13" s="9">
        <v>12</v>
      </c>
      <c r="DV13" s="9">
        <v>37.4</v>
      </c>
      <c r="DW13" s="9">
        <v>0.4</v>
      </c>
      <c r="EA13" s="10" t="s">
        <v>445</v>
      </c>
      <c r="EB13" s="10" t="s">
        <v>18</v>
      </c>
      <c r="EC13" s="10">
        <v>16000</v>
      </c>
      <c r="ED13" s="10">
        <v>10.7</v>
      </c>
      <c r="EE13" s="10">
        <f>VLOOKUP(EA13,Sheet1!$C$10:$L$428,10,FALSE)</f>
        <v>82000</v>
      </c>
      <c r="EF13" s="10">
        <v>10.7</v>
      </c>
      <c r="EG13" s="10">
        <v>13000</v>
      </c>
      <c r="EH13" s="10">
        <v>19.100000000000001</v>
      </c>
      <c r="EI13" s="10">
        <v>16000</v>
      </c>
      <c r="EJ13" s="10">
        <v>10.7</v>
      </c>
      <c r="EN13" s="11" t="s">
        <v>445</v>
      </c>
      <c r="EO13" s="11" t="s">
        <v>18</v>
      </c>
      <c r="EP13" s="11">
        <v>554.4</v>
      </c>
      <c r="EQ13" s="11">
        <v>5.8</v>
      </c>
      <c r="ER13" s="11">
        <f>VLOOKUP(EN13,Sheet1!$C$10:$L$428,2,FALSE)</f>
        <v>137102.63089005236</v>
      </c>
      <c r="ES13" s="11">
        <v>5.7</v>
      </c>
      <c r="ET13" s="11">
        <v>28456</v>
      </c>
      <c r="EU13" s="11">
        <v>7.1</v>
      </c>
      <c r="EV13" s="11">
        <v>40.799999999999997</v>
      </c>
      <c r="EW13" s="11">
        <v>1.4</v>
      </c>
      <c r="EY13" t="b">
        <f t="shared" ref="EY13:EY76" si="0">IF(A14=N14,(IF(N14=AA14,(IF(AA14=AN14,(IF(AN14=BA14,(IF(BA14=BN14,(IF(CA14=BN14,(IF(CA14=CN14,(IF(CN14=DA14,(IF(DA14=DN14,(IF(DN14=EA14,(IF(EA14=EN14,TRUE,FALSE)),FALSE)),FALSE)),FALSE)),FALSE)),FALSE)),FALSE)),FALSE)),FALSE)),FALSE)),FALSE)</f>
        <v>1</v>
      </c>
    </row>
    <row r="14" spans="1:155" x14ac:dyDescent="0.25">
      <c r="A14" s="1" t="s">
        <v>849</v>
      </c>
      <c r="B14" s="1" t="s">
        <v>19</v>
      </c>
      <c r="C14" s="1">
        <v>479.1</v>
      </c>
      <c r="D14" s="1">
        <v>3.6</v>
      </c>
      <c r="E14" s="1">
        <f>VLOOKUP(A14,Sheet1!$C$10:$L$428,6,FALSE)</f>
        <v>100000</v>
      </c>
      <c r="F14" s="1">
        <v>3.6</v>
      </c>
      <c r="G14" s="1">
        <v>25593</v>
      </c>
      <c r="H14" s="1">
        <v>4.8</v>
      </c>
      <c r="I14" s="1">
        <v>39</v>
      </c>
      <c r="J14" s="1">
        <v>1.2</v>
      </c>
      <c r="N14" s="2" t="s">
        <v>849</v>
      </c>
      <c r="O14" s="2" t="s">
        <v>19</v>
      </c>
      <c r="P14" s="2">
        <v>137000</v>
      </c>
      <c r="Q14" s="2">
        <v>3.5</v>
      </c>
      <c r="R14" s="2">
        <v>137000</v>
      </c>
      <c r="S14" s="2">
        <v>3.5</v>
      </c>
      <c r="T14" s="2">
        <v>122000</v>
      </c>
      <c r="U14" s="2">
        <v>5</v>
      </c>
      <c r="V14" s="2">
        <v>137000</v>
      </c>
      <c r="W14" s="2">
        <v>3.5</v>
      </c>
      <c r="AA14" s="3" t="s">
        <v>849</v>
      </c>
      <c r="AB14" s="3" t="s">
        <v>19</v>
      </c>
      <c r="AC14" s="3">
        <v>540.6</v>
      </c>
      <c r="AD14" s="3">
        <v>2.8</v>
      </c>
      <c r="AE14" s="3">
        <v>13.86</v>
      </c>
      <c r="AF14" s="3">
        <v>2.8</v>
      </c>
      <c r="AG14" s="3">
        <v>27856</v>
      </c>
      <c r="AH14" s="3">
        <v>2.8</v>
      </c>
      <c r="AI14" s="3">
        <v>39</v>
      </c>
      <c r="AJ14" s="3">
        <v>0.4</v>
      </c>
      <c r="AN14" s="3" t="s">
        <v>849</v>
      </c>
      <c r="AO14" s="3" t="s">
        <v>19</v>
      </c>
      <c r="AP14" s="3">
        <v>458</v>
      </c>
      <c r="AQ14" s="3">
        <v>2</v>
      </c>
      <c r="AR14" s="3">
        <v>11.76</v>
      </c>
      <c r="AS14" s="3">
        <v>2.9</v>
      </c>
      <c r="AT14" s="3">
        <v>23823</v>
      </c>
      <c r="AU14" s="3">
        <v>3</v>
      </c>
      <c r="AV14" s="3">
        <v>37.5</v>
      </c>
      <c r="AW14" s="3">
        <v>0.6</v>
      </c>
      <c r="BA14" s="4" t="s">
        <v>849</v>
      </c>
      <c r="BB14" s="4" t="s">
        <v>19</v>
      </c>
      <c r="BC14" s="4">
        <v>184000</v>
      </c>
      <c r="BD14" s="4">
        <v>3</v>
      </c>
      <c r="BE14" s="4">
        <v>184000</v>
      </c>
      <c r="BF14" s="4">
        <v>3</v>
      </c>
      <c r="BG14" s="4">
        <v>165000</v>
      </c>
      <c r="BH14" s="4">
        <v>4.4000000000000004</v>
      </c>
      <c r="BI14" s="4">
        <v>184000</v>
      </c>
      <c r="BJ14" s="4">
        <v>3</v>
      </c>
      <c r="BN14" s="5" t="s">
        <v>849</v>
      </c>
      <c r="BO14" s="5" t="s">
        <v>19</v>
      </c>
      <c r="BP14" s="5">
        <v>457.7</v>
      </c>
      <c r="BQ14" s="5">
        <v>2.7</v>
      </c>
      <c r="BR14" s="5">
        <v>13.53</v>
      </c>
      <c r="BS14" s="5">
        <v>2.6</v>
      </c>
      <c r="BT14" s="5">
        <v>23678</v>
      </c>
      <c r="BU14" s="5">
        <v>3.1</v>
      </c>
      <c r="BV14" s="5">
        <v>33.799999999999997</v>
      </c>
      <c r="BW14" s="5">
        <v>0.9</v>
      </c>
      <c r="CA14" s="6" t="s">
        <v>849</v>
      </c>
      <c r="CB14" s="6" t="s">
        <v>19</v>
      </c>
      <c r="CC14" s="6">
        <v>392.9</v>
      </c>
      <c r="CD14" s="6">
        <v>3.1</v>
      </c>
      <c r="CE14" s="6">
        <v>10.75</v>
      </c>
      <c r="CF14" s="6">
        <v>2.5</v>
      </c>
      <c r="CG14" s="6">
        <v>20622</v>
      </c>
      <c r="CH14" s="6">
        <v>4.2</v>
      </c>
      <c r="CI14" s="6">
        <v>37</v>
      </c>
      <c r="CJ14" s="6">
        <v>0.3</v>
      </c>
      <c r="CN14" s="7" t="s">
        <v>849</v>
      </c>
      <c r="CO14" s="7" t="s">
        <v>19</v>
      </c>
      <c r="CP14" s="7">
        <v>51000</v>
      </c>
      <c r="CQ14" s="7">
        <v>5.5</v>
      </c>
      <c r="CR14" s="7">
        <v>51000</v>
      </c>
      <c r="CS14" s="7">
        <v>5.5</v>
      </c>
      <c r="CT14" s="7">
        <v>46000</v>
      </c>
      <c r="CU14" s="7">
        <v>9.6</v>
      </c>
      <c r="CV14" s="7">
        <v>51000</v>
      </c>
      <c r="CW14" s="7">
        <v>5.5</v>
      </c>
      <c r="DA14" s="8" t="s">
        <v>849</v>
      </c>
      <c r="DB14" s="8" t="s">
        <v>19</v>
      </c>
      <c r="DC14" s="8">
        <v>468.5</v>
      </c>
      <c r="DD14" s="8">
        <v>2.7</v>
      </c>
      <c r="DE14" s="8">
        <v>12.49</v>
      </c>
      <c r="DF14" s="8">
        <v>2.7</v>
      </c>
      <c r="DG14" s="8">
        <v>24292</v>
      </c>
      <c r="DH14" s="8">
        <v>3.3</v>
      </c>
      <c r="DI14" s="8">
        <v>37.5</v>
      </c>
      <c r="DJ14" s="8">
        <v>0.5</v>
      </c>
      <c r="DN14" s="9" t="s">
        <v>849</v>
      </c>
      <c r="DO14" s="9" t="s">
        <v>19</v>
      </c>
      <c r="DP14" s="9">
        <v>417.8</v>
      </c>
      <c r="DQ14" s="9">
        <v>4.0999999999999996</v>
      </c>
      <c r="DR14" s="9">
        <v>11.1</v>
      </c>
      <c r="DS14" s="9">
        <v>4.2</v>
      </c>
      <c r="DT14" s="9">
        <v>21478</v>
      </c>
      <c r="DU14" s="9">
        <v>4</v>
      </c>
      <c r="DV14" s="9">
        <v>37</v>
      </c>
      <c r="DW14" s="9">
        <v>0.3</v>
      </c>
      <c r="EA14" s="10" t="s">
        <v>849</v>
      </c>
      <c r="EB14" s="10" t="s">
        <v>19</v>
      </c>
      <c r="EC14" s="10">
        <v>85000</v>
      </c>
      <c r="ED14" s="10">
        <v>4.5</v>
      </c>
      <c r="EE14" s="10">
        <f>VLOOKUP(EA14,Sheet1!$C$10:$L$428,10,FALSE)</f>
        <v>69000</v>
      </c>
      <c r="EF14" s="10">
        <v>4.5</v>
      </c>
      <c r="EG14" s="10">
        <v>76000</v>
      </c>
      <c r="EH14" s="10">
        <v>5.5</v>
      </c>
      <c r="EI14" s="10">
        <v>85000</v>
      </c>
      <c r="EJ14" s="10">
        <v>4.5</v>
      </c>
      <c r="EN14" s="11" t="s">
        <v>849</v>
      </c>
      <c r="EO14" s="11" t="s">
        <v>19</v>
      </c>
      <c r="EP14" s="11">
        <v>583.79999999999995</v>
      </c>
      <c r="EQ14" s="11">
        <v>3.9</v>
      </c>
      <c r="ER14" s="11">
        <f>VLOOKUP(EN14,Sheet1!$C$10:$L$428,2,FALSE)</f>
        <v>121512.88210765756</v>
      </c>
      <c r="ES14" s="11">
        <v>4</v>
      </c>
      <c r="ET14" s="11">
        <v>30042</v>
      </c>
      <c r="EU14" s="11">
        <v>3.9</v>
      </c>
      <c r="EV14" s="11">
        <v>39.9</v>
      </c>
      <c r="EW14" s="11">
        <v>0.6</v>
      </c>
      <c r="EY14" t="b">
        <f t="shared" si="0"/>
        <v>1</v>
      </c>
    </row>
    <row r="15" spans="1:155" x14ac:dyDescent="0.25">
      <c r="A15" s="1" t="s">
        <v>446</v>
      </c>
      <c r="B15" s="1" t="s">
        <v>20</v>
      </c>
      <c r="C15" s="1">
        <v>528.20000000000005</v>
      </c>
      <c r="D15" s="1">
        <v>9.4</v>
      </c>
      <c r="E15" s="1">
        <f>VLOOKUP(A15,Sheet1!$C$10:$L$428,6,FALSE)</f>
        <v>104995</v>
      </c>
      <c r="F15" s="1">
        <v>7.4</v>
      </c>
      <c r="G15" s="1">
        <v>28028</v>
      </c>
      <c r="H15" s="1">
        <v>8.1</v>
      </c>
      <c r="I15" s="1">
        <v>39</v>
      </c>
      <c r="J15" s="1">
        <v>1.7</v>
      </c>
      <c r="N15" s="2" t="s">
        <v>446</v>
      </c>
      <c r="O15" s="2" t="s">
        <v>20</v>
      </c>
      <c r="P15" s="2">
        <v>24000</v>
      </c>
      <c r="Q15" s="2">
        <v>8.3000000000000007</v>
      </c>
      <c r="R15" s="2">
        <v>24000</v>
      </c>
      <c r="S15" s="2">
        <v>8.3000000000000007</v>
      </c>
      <c r="T15" s="2">
        <v>23000</v>
      </c>
      <c r="U15" s="2">
        <v>9.6</v>
      </c>
      <c r="V15" s="2">
        <v>24000</v>
      </c>
      <c r="W15" s="2">
        <v>8.3000000000000007</v>
      </c>
      <c r="AA15" s="3" t="s">
        <v>446</v>
      </c>
      <c r="AB15" s="3" t="s">
        <v>20</v>
      </c>
      <c r="AC15" s="3">
        <v>550.6</v>
      </c>
      <c r="AD15" s="3">
        <v>4.7</v>
      </c>
      <c r="AE15" s="3">
        <v>13.98</v>
      </c>
      <c r="AF15" s="3">
        <v>4.8</v>
      </c>
      <c r="AG15" s="3">
        <v>29844</v>
      </c>
      <c r="AH15" s="3">
        <v>5.9</v>
      </c>
      <c r="AI15" s="3">
        <v>39.4</v>
      </c>
      <c r="AJ15" s="3">
        <v>1.4</v>
      </c>
      <c r="AN15" s="3" t="s">
        <v>446</v>
      </c>
      <c r="AO15" s="3" t="s">
        <v>20</v>
      </c>
      <c r="AP15" s="3">
        <v>506.1</v>
      </c>
      <c r="AQ15" s="3">
        <v>7.4</v>
      </c>
      <c r="AR15" s="3">
        <v>12.55</v>
      </c>
      <c r="AS15" s="3">
        <v>6.3</v>
      </c>
      <c r="AT15" s="3">
        <v>25744</v>
      </c>
      <c r="AU15" s="3">
        <v>7.4</v>
      </c>
      <c r="AV15" s="3">
        <v>37.5</v>
      </c>
      <c r="AW15" s="3">
        <v>1.4</v>
      </c>
      <c r="BA15" s="4" t="s">
        <v>446</v>
      </c>
      <c r="BB15" s="4" t="s">
        <v>20</v>
      </c>
      <c r="BC15" s="4">
        <v>35000</v>
      </c>
      <c r="BD15" s="4">
        <v>6.8</v>
      </c>
      <c r="BE15" s="4">
        <v>35000</v>
      </c>
      <c r="BF15" s="4">
        <v>6.8</v>
      </c>
      <c r="BG15" s="4">
        <v>32000</v>
      </c>
      <c r="BH15" s="4">
        <v>11.1</v>
      </c>
      <c r="BI15" s="4">
        <v>35000</v>
      </c>
      <c r="BJ15" s="4">
        <v>6.8</v>
      </c>
      <c r="BN15" s="5" t="s">
        <v>446</v>
      </c>
      <c r="BO15" s="5" t="s">
        <v>20</v>
      </c>
      <c r="BP15" s="5">
        <v>430.9</v>
      </c>
      <c r="BQ15" s="5">
        <v>5.0999999999999996</v>
      </c>
      <c r="BR15" s="5">
        <v>13.22</v>
      </c>
      <c r="BS15" s="5">
        <v>4.4000000000000004</v>
      </c>
      <c r="BT15" s="5">
        <v>23794</v>
      </c>
      <c r="BU15" s="5">
        <v>6.8</v>
      </c>
      <c r="BV15" s="5">
        <v>32.6</v>
      </c>
      <c r="BW15" s="5">
        <v>2.5</v>
      </c>
      <c r="CA15" s="6" t="s">
        <v>446</v>
      </c>
      <c r="CB15" s="6" t="s">
        <v>20</v>
      </c>
      <c r="CC15" s="6">
        <v>383.8</v>
      </c>
      <c r="CD15" s="6">
        <v>9.8000000000000007</v>
      </c>
      <c r="CE15" s="6">
        <v>10.87</v>
      </c>
      <c r="CF15" s="6">
        <v>7.7</v>
      </c>
      <c r="CG15" s="6">
        <v>20988</v>
      </c>
      <c r="CH15" s="6">
        <v>10</v>
      </c>
      <c r="CI15" s="6">
        <v>37</v>
      </c>
      <c r="CJ15" s="6">
        <v>1.4</v>
      </c>
      <c r="CN15" s="7" t="s">
        <v>446</v>
      </c>
      <c r="CO15" s="7" t="s">
        <v>20</v>
      </c>
      <c r="CP15" s="7">
        <v>10000</v>
      </c>
      <c r="CQ15" s="7">
        <v>12.6</v>
      </c>
      <c r="CR15" s="7">
        <v>10000</v>
      </c>
      <c r="CS15" s="7">
        <v>12.6</v>
      </c>
      <c r="CT15" s="7">
        <v>10000</v>
      </c>
      <c r="CU15" s="7">
        <v>14.6</v>
      </c>
      <c r="CV15" s="7">
        <v>10000</v>
      </c>
      <c r="CW15" s="7">
        <v>12.6</v>
      </c>
      <c r="DA15" s="8" t="s">
        <v>446</v>
      </c>
      <c r="DB15" s="8" t="s">
        <v>20</v>
      </c>
      <c r="DC15" s="8">
        <v>486.7</v>
      </c>
      <c r="DD15" s="8">
        <v>5.7</v>
      </c>
      <c r="DE15" s="8">
        <v>13.31</v>
      </c>
      <c r="DF15" s="8">
        <v>6</v>
      </c>
      <c r="DG15" s="8">
        <v>25227</v>
      </c>
      <c r="DH15" s="8">
        <v>6.5</v>
      </c>
      <c r="DI15" s="8">
        <v>36.6</v>
      </c>
      <c r="DJ15" s="8">
        <v>1.3</v>
      </c>
      <c r="DN15" s="9" t="s">
        <v>446</v>
      </c>
      <c r="DO15" s="9" t="s">
        <v>20</v>
      </c>
      <c r="DP15" s="9">
        <v>437.9</v>
      </c>
      <c r="DQ15" s="9">
        <v>12</v>
      </c>
      <c r="DR15" s="9">
        <v>12.1</v>
      </c>
      <c r="DS15" s="9">
        <v>12</v>
      </c>
      <c r="DT15" s="9">
        <v>22511</v>
      </c>
      <c r="DU15" s="9">
        <v>13</v>
      </c>
      <c r="DV15" s="9">
        <v>37</v>
      </c>
      <c r="DW15" s="9" t="s">
        <v>858</v>
      </c>
      <c r="EA15" s="10" t="s">
        <v>446</v>
      </c>
      <c r="EB15" s="10" t="s">
        <v>20</v>
      </c>
      <c r="EC15" s="10">
        <v>14000</v>
      </c>
      <c r="ED15" s="10">
        <v>11</v>
      </c>
      <c r="EE15" s="10">
        <f>VLOOKUP(EA15,Sheet1!$C$10:$L$428,10,FALSE)</f>
        <v>70000</v>
      </c>
      <c r="EF15" s="10">
        <v>11</v>
      </c>
      <c r="EG15" s="10">
        <v>13000</v>
      </c>
      <c r="EH15" s="10">
        <v>12.7</v>
      </c>
      <c r="EI15" s="10">
        <v>14000</v>
      </c>
      <c r="EJ15" s="10">
        <v>11</v>
      </c>
      <c r="EN15" s="11" t="s">
        <v>446</v>
      </c>
      <c r="EO15" s="11" t="s">
        <v>20</v>
      </c>
      <c r="EP15" s="11">
        <v>598.29999999999995</v>
      </c>
      <c r="EQ15" s="11">
        <v>6.5</v>
      </c>
      <c r="ER15" s="11">
        <f>VLOOKUP(EN15,Sheet1!$C$10:$L$428,2,FALSE)</f>
        <v>121795.10148232608</v>
      </c>
      <c r="ES15" s="11">
        <v>6.8</v>
      </c>
      <c r="ET15" s="11">
        <v>33236</v>
      </c>
      <c r="EU15" s="11">
        <v>8.1999999999999993</v>
      </c>
      <c r="EV15" s="11">
        <v>41.5</v>
      </c>
      <c r="EW15" s="11">
        <v>2</v>
      </c>
      <c r="EY15" t="b">
        <f t="shared" si="0"/>
        <v>1</v>
      </c>
    </row>
    <row r="16" spans="1:155" x14ac:dyDescent="0.25">
      <c r="A16" s="1" t="s">
        <v>447</v>
      </c>
      <c r="B16" s="1" t="s">
        <v>21</v>
      </c>
      <c r="C16" s="1">
        <v>457.1</v>
      </c>
      <c r="D16" s="1">
        <v>9</v>
      </c>
      <c r="E16" s="1">
        <f>VLOOKUP(A16,Sheet1!$C$10:$L$428,6,FALSE)</f>
        <v>102500</v>
      </c>
      <c r="F16" s="1">
        <v>9.6999999999999993</v>
      </c>
      <c r="G16" s="1">
        <v>24477</v>
      </c>
      <c r="H16" s="1">
        <v>15</v>
      </c>
      <c r="I16" s="1">
        <v>39.9</v>
      </c>
      <c r="J16" s="1">
        <v>1.9</v>
      </c>
      <c r="N16" s="2" t="s">
        <v>447</v>
      </c>
      <c r="O16" s="2" t="s">
        <v>21</v>
      </c>
      <c r="P16" s="2">
        <v>32000</v>
      </c>
      <c r="Q16" s="2">
        <v>7.2</v>
      </c>
      <c r="R16" s="2">
        <v>32000</v>
      </c>
      <c r="S16" s="2">
        <v>7.2</v>
      </c>
      <c r="T16" s="2">
        <v>28000</v>
      </c>
      <c r="U16" s="2">
        <v>10.199999999999999</v>
      </c>
      <c r="V16" s="2">
        <v>32000</v>
      </c>
      <c r="W16" s="2">
        <v>7.2</v>
      </c>
      <c r="AA16" s="3" t="s">
        <v>447</v>
      </c>
      <c r="AB16" s="3" t="s">
        <v>21</v>
      </c>
      <c r="AC16" s="3">
        <v>494.4</v>
      </c>
      <c r="AD16" s="3">
        <v>4</v>
      </c>
      <c r="AE16" s="3">
        <v>12.53</v>
      </c>
      <c r="AF16" s="3">
        <v>3.9</v>
      </c>
      <c r="AG16" s="3">
        <v>26448</v>
      </c>
      <c r="AH16" s="3">
        <v>5.5</v>
      </c>
      <c r="AI16" s="3">
        <v>39.4</v>
      </c>
      <c r="AJ16" s="3">
        <v>0.9</v>
      </c>
      <c r="AN16" s="3" t="s">
        <v>447</v>
      </c>
      <c r="AO16" s="3" t="s">
        <v>21</v>
      </c>
      <c r="AP16" s="3">
        <v>409.9</v>
      </c>
      <c r="AQ16" s="3">
        <v>6.1</v>
      </c>
      <c r="AR16" s="3">
        <v>10.45</v>
      </c>
      <c r="AS16" s="3">
        <v>6.2</v>
      </c>
      <c r="AT16" s="3">
        <v>22786</v>
      </c>
      <c r="AU16" s="3">
        <v>6</v>
      </c>
      <c r="AV16" s="3">
        <v>37.5</v>
      </c>
      <c r="AW16" s="3">
        <v>1.5</v>
      </c>
      <c r="BA16" s="4" t="s">
        <v>447</v>
      </c>
      <c r="BB16" s="4" t="s">
        <v>21</v>
      </c>
      <c r="BC16" s="4">
        <v>47000</v>
      </c>
      <c r="BD16" s="4">
        <v>5.9</v>
      </c>
      <c r="BE16" s="4">
        <v>47000</v>
      </c>
      <c r="BF16" s="4">
        <v>5.9</v>
      </c>
      <c r="BG16" s="4">
        <v>43000</v>
      </c>
      <c r="BH16" s="4">
        <v>9.1999999999999993</v>
      </c>
      <c r="BI16" s="4">
        <v>47000</v>
      </c>
      <c r="BJ16" s="4">
        <v>5.9</v>
      </c>
      <c r="BN16" s="5" t="s">
        <v>447</v>
      </c>
      <c r="BO16" s="5" t="s">
        <v>21</v>
      </c>
      <c r="BP16" s="5">
        <v>379.2</v>
      </c>
      <c r="BQ16" s="5">
        <v>4.4000000000000004</v>
      </c>
      <c r="BR16" s="5">
        <v>11.78</v>
      </c>
      <c r="BS16" s="5">
        <v>3.5</v>
      </c>
      <c r="BT16" s="5">
        <v>20343</v>
      </c>
      <c r="BU16" s="5">
        <v>6.6</v>
      </c>
      <c r="BV16" s="5">
        <v>32.200000000000003</v>
      </c>
      <c r="BW16" s="5">
        <v>2.2000000000000002</v>
      </c>
      <c r="CA16" s="6" t="s">
        <v>447</v>
      </c>
      <c r="CB16" s="6" t="s">
        <v>21</v>
      </c>
      <c r="CC16" s="6">
        <v>340.4</v>
      </c>
      <c r="CD16" s="6">
        <v>5.3</v>
      </c>
      <c r="CE16" s="6">
        <v>9.31</v>
      </c>
      <c r="CF16" s="6">
        <v>3.8</v>
      </c>
      <c r="CG16" s="6">
        <v>18109</v>
      </c>
      <c r="CH16" s="6">
        <v>9.4</v>
      </c>
      <c r="CI16" s="6">
        <v>37</v>
      </c>
      <c r="CJ16" s="6">
        <v>1.7</v>
      </c>
      <c r="CN16" s="7" t="s">
        <v>447</v>
      </c>
      <c r="CO16" s="7" t="s">
        <v>21</v>
      </c>
      <c r="CP16" s="7">
        <v>13000</v>
      </c>
      <c r="CQ16" s="7">
        <v>11</v>
      </c>
      <c r="CR16" s="7">
        <v>13000</v>
      </c>
      <c r="CS16" s="7">
        <v>11</v>
      </c>
      <c r="CT16" s="7">
        <v>12000</v>
      </c>
      <c r="CU16" s="7">
        <v>13</v>
      </c>
      <c r="CV16" s="7">
        <v>13000</v>
      </c>
      <c r="CW16" s="7">
        <v>11</v>
      </c>
      <c r="DA16" s="8" t="s">
        <v>447</v>
      </c>
      <c r="DB16" s="8" t="s">
        <v>21</v>
      </c>
      <c r="DC16" s="8">
        <v>430.1</v>
      </c>
      <c r="DD16" s="8">
        <v>5</v>
      </c>
      <c r="DE16" s="8">
        <v>11.52</v>
      </c>
      <c r="DF16" s="8">
        <v>5.0999999999999996</v>
      </c>
      <c r="DG16" s="8">
        <v>23114</v>
      </c>
      <c r="DH16" s="8">
        <v>6.1</v>
      </c>
      <c r="DI16" s="8">
        <v>37.299999999999997</v>
      </c>
      <c r="DJ16" s="8">
        <v>1</v>
      </c>
      <c r="DN16" s="9" t="s">
        <v>447</v>
      </c>
      <c r="DO16" s="9" t="s">
        <v>21</v>
      </c>
      <c r="DP16" s="9">
        <v>378.7</v>
      </c>
      <c r="DQ16" s="9">
        <v>8.5</v>
      </c>
      <c r="DR16" s="9">
        <v>10.39</v>
      </c>
      <c r="DS16" s="9">
        <v>7</v>
      </c>
      <c r="DT16" s="9">
        <v>20648</v>
      </c>
      <c r="DU16" s="9">
        <v>8.1999999999999993</v>
      </c>
      <c r="DV16" s="9">
        <v>37.5</v>
      </c>
      <c r="DW16" s="9">
        <v>0.3</v>
      </c>
      <c r="EA16" s="10" t="s">
        <v>447</v>
      </c>
      <c r="EB16" s="10" t="s">
        <v>21</v>
      </c>
      <c r="EC16" s="10">
        <v>18000</v>
      </c>
      <c r="ED16" s="10">
        <v>9.6</v>
      </c>
      <c r="EE16" s="10">
        <f>VLOOKUP(EA16,Sheet1!$C$10:$L$428,10,FALSE)</f>
        <v>69000</v>
      </c>
      <c r="EF16" s="10">
        <v>9.6</v>
      </c>
      <c r="EG16" s="10">
        <v>17000</v>
      </c>
      <c r="EH16" s="10">
        <v>14.7</v>
      </c>
      <c r="EI16" s="10">
        <v>18000</v>
      </c>
      <c r="EJ16" s="10">
        <v>9.6</v>
      </c>
      <c r="EN16" s="11" t="s">
        <v>447</v>
      </c>
      <c r="EO16" s="11" t="s">
        <v>21</v>
      </c>
      <c r="EP16" s="11">
        <v>540.4</v>
      </c>
      <c r="EQ16" s="11">
        <v>5.4</v>
      </c>
      <c r="ER16" s="11">
        <f>VLOOKUP(EN16,Sheet1!$C$10:$L$428,2,FALSE)</f>
        <v>113097.55766423364</v>
      </c>
      <c r="ES16" s="11">
        <v>5.4</v>
      </c>
      <c r="ET16" s="11">
        <v>28782</v>
      </c>
      <c r="EU16" s="11">
        <v>7.8</v>
      </c>
      <c r="EV16" s="11">
        <v>40.9</v>
      </c>
      <c r="EW16" s="11">
        <v>1.3</v>
      </c>
      <c r="EY16" t="b">
        <f t="shared" si="0"/>
        <v>1</v>
      </c>
    </row>
    <row r="17" spans="1:155" x14ac:dyDescent="0.25">
      <c r="A17" s="1" t="s">
        <v>448</v>
      </c>
      <c r="B17" s="1" t="s">
        <v>22</v>
      </c>
      <c r="C17" s="1">
        <v>518.29999999999995</v>
      </c>
      <c r="D17" s="1">
        <v>4.2</v>
      </c>
      <c r="E17" s="1">
        <f>VLOOKUP(A17,Sheet1!$C$10:$L$428,6,FALSE)</f>
        <v>136500</v>
      </c>
      <c r="F17" s="1">
        <v>5.4</v>
      </c>
      <c r="G17" s="1">
        <v>26531</v>
      </c>
      <c r="H17" s="1">
        <v>4.5999999999999996</v>
      </c>
      <c r="I17" s="1">
        <v>38.200000000000003</v>
      </c>
      <c r="J17" s="1">
        <v>1</v>
      </c>
      <c r="N17" s="2" t="s">
        <v>448</v>
      </c>
      <c r="O17" s="2" t="s">
        <v>22</v>
      </c>
      <c r="P17" s="2">
        <v>83000</v>
      </c>
      <c r="Q17" s="2">
        <v>4.5</v>
      </c>
      <c r="R17" s="2">
        <v>83000</v>
      </c>
      <c r="S17" s="2">
        <v>4.5</v>
      </c>
      <c r="T17" s="2">
        <v>74000</v>
      </c>
      <c r="U17" s="2">
        <v>6.5</v>
      </c>
      <c r="V17" s="2">
        <v>83000</v>
      </c>
      <c r="W17" s="2">
        <v>4.5</v>
      </c>
      <c r="AA17" s="3" t="s">
        <v>448</v>
      </c>
      <c r="AB17" s="3" t="s">
        <v>22</v>
      </c>
      <c r="AC17" s="3">
        <v>573</v>
      </c>
      <c r="AD17" s="3">
        <v>3.1</v>
      </c>
      <c r="AE17" s="3">
        <v>14.74</v>
      </c>
      <c r="AF17" s="3">
        <v>3.1</v>
      </c>
      <c r="AG17" s="3">
        <v>30267</v>
      </c>
      <c r="AH17" s="3">
        <v>4.3</v>
      </c>
      <c r="AI17" s="3">
        <v>38.9</v>
      </c>
      <c r="AJ17" s="3">
        <v>0.7</v>
      </c>
      <c r="AN17" s="3" t="s">
        <v>448</v>
      </c>
      <c r="AO17" s="3" t="s">
        <v>22</v>
      </c>
      <c r="AP17" s="3">
        <v>465.2</v>
      </c>
      <c r="AQ17" s="3">
        <v>4.7</v>
      </c>
      <c r="AR17" s="3">
        <v>11.72</v>
      </c>
      <c r="AS17" s="3">
        <v>3.5</v>
      </c>
      <c r="AT17" s="3">
        <v>24484</v>
      </c>
      <c r="AU17" s="3">
        <v>5.3</v>
      </c>
      <c r="AV17" s="3">
        <v>37.5</v>
      </c>
      <c r="AW17" s="3">
        <v>0</v>
      </c>
      <c r="BA17" s="4" t="s">
        <v>448</v>
      </c>
      <c r="BB17" s="4" t="s">
        <v>22</v>
      </c>
      <c r="BC17" s="4">
        <v>120000</v>
      </c>
      <c r="BD17" s="4">
        <v>3.7</v>
      </c>
      <c r="BE17" s="4">
        <v>120000</v>
      </c>
      <c r="BF17" s="4">
        <v>3.7</v>
      </c>
      <c r="BG17" s="4">
        <v>108000</v>
      </c>
      <c r="BH17" s="4">
        <v>5.3</v>
      </c>
      <c r="BI17" s="4">
        <v>120000</v>
      </c>
      <c r="BJ17" s="4">
        <v>3.7</v>
      </c>
      <c r="BN17" s="5" t="s">
        <v>448</v>
      </c>
      <c r="BO17" s="5" t="s">
        <v>22</v>
      </c>
      <c r="BP17" s="5">
        <v>463.3</v>
      </c>
      <c r="BQ17" s="5">
        <v>3.2</v>
      </c>
      <c r="BR17" s="5">
        <v>14.13</v>
      </c>
      <c r="BS17" s="5">
        <v>2.9</v>
      </c>
      <c r="BT17" s="5">
        <v>24904</v>
      </c>
      <c r="BU17" s="5">
        <v>4.5</v>
      </c>
      <c r="BV17" s="5">
        <v>32.799999999999997</v>
      </c>
      <c r="BW17" s="5">
        <v>1.2</v>
      </c>
      <c r="CA17" s="6" t="s">
        <v>448</v>
      </c>
      <c r="CB17" s="6" t="s">
        <v>22</v>
      </c>
      <c r="CC17" s="6">
        <v>382.2</v>
      </c>
      <c r="CD17" s="6">
        <v>3.7</v>
      </c>
      <c r="CE17" s="6">
        <v>10.52</v>
      </c>
      <c r="CF17" s="6">
        <v>2.6</v>
      </c>
      <c r="CG17" s="6">
        <v>19901</v>
      </c>
      <c r="CH17" s="6">
        <v>5.6</v>
      </c>
      <c r="CI17" s="6">
        <v>37</v>
      </c>
      <c r="CJ17" s="6">
        <v>0.4</v>
      </c>
      <c r="CN17" s="7" t="s">
        <v>448</v>
      </c>
      <c r="CO17" s="7" t="s">
        <v>22</v>
      </c>
      <c r="CP17" s="7">
        <v>32000</v>
      </c>
      <c r="CQ17" s="7">
        <v>7</v>
      </c>
      <c r="CR17" s="7">
        <v>32000</v>
      </c>
      <c r="CS17" s="7">
        <v>7</v>
      </c>
      <c r="CT17" s="7">
        <v>28000</v>
      </c>
      <c r="CU17" s="7">
        <v>11</v>
      </c>
      <c r="CV17" s="7">
        <v>32000</v>
      </c>
      <c r="CW17" s="7">
        <v>7</v>
      </c>
      <c r="DA17" s="8" t="s">
        <v>448</v>
      </c>
      <c r="DB17" s="8" t="s">
        <v>22</v>
      </c>
      <c r="DC17" s="8">
        <v>489.8</v>
      </c>
      <c r="DD17" s="8">
        <v>4.8</v>
      </c>
      <c r="DE17" s="8">
        <v>13.25</v>
      </c>
      <c r="DF17" s="8">
        <v>4.9000000000000004</v>
      </c>
      <c r="DG17" s="8">
        <v>25761</v>
      </c>
      <c r="DH17" s="8">
        <v>6.5</v>
      </c>
      <c r="DI17" s="8">
        <v>37</v>
      </c>
      <c r="DJ17" s="8">
        <v>0.8</v>
      </c>
      <c r="DN17" s="9" t="s">
        <v>448</v>
      </c>
      <c r="DO17" s="9" t="s">
        <v>22</v>
      </c>
      <c r="DP17" s="9">
        <v>401</v>
      </c>
      <c r="DQ17" s="9">
        <v>3.3</v>
      </c>
      <c r="DR17" s="9">
        <v>10.84</v>
      </c>
      <c r="DS17" s="9">
        <v>3.4</v>
      </c>
      <c r="DT17" s="9">
        <v>21325</v>
      </c>
      <c r="DU17" s="9">
        <v>9.9</v>
      </c>
      <c r="DV17" s="9">
        <v>37</v>
      </c>
      <c r="DW17" s="9">
        <v>0.3</v>
      </c>
      <c r="EA17" s="10" t="s">
        <v>448</v>
      </c>
      <c r="EB17" s="10" t="s">
        <v>22</v>
      </c>
      <c r="EC17" s="10">
        <v>50000</v>
      </c>
      <c r="ED17" s="10">
        <v>6</v>
      </c>
      <c r="EE17" s="10">
        <f>VLOOKUP(EA17,Sheet1!$C$10:$L$428,10,FALSE)</f>
        <v>90000</v>
      </c>
      <c r="EF17" s="10">
        <v>6</v>
      </c>
      <c r="EG17" s="10">
        <v>46000</v>
      </c>
      <c r="EH17" s="10">
        <v>8.1</v>
      </c>
      <c r="EI17" s="10">
        <v>50000</v>
      </c>
      <c r="EJ17" s="10">
        <v>6</v>
      </c>
      <c r="EN17" s="11" t="s">
        <v>448</v>
      </c>
      <c r="EO17" s="11" t="s">
        <v>22</v>
      </c>
      <c r="EP17" s="11">
        <v>626.79999999999995</v>
      </c>
      <c r="EQ17" s="11">
        <v>3.8</v>
      </c>
      <c r="ER17" s="11">
        <f>VLOOKUP(EN17,Sheet1!$C$10:$L$428,2,FALSE)</f>
        <v>169904.04603886357</v>
      </c>
      <c r="ES17" s="11">
        <v>3.9</v>
      </c>
      <c r="ET17" s="11">
        <v>33040</v>
      </c>
      <c r="EU17" s="11">
        <v>5.2</v>
      </c>
      <c r="EV17" s="11">
        <v>40.1</v>
      </c>
      <c r="EW17" s="11">
        <v>0.9</v>
      </c>
      <c r="EY17" t="b">
        <f t="shared" si="0"/>
        <v>1</v>
      </c>
    </row>
    <row r="18" spans="1:155" x14ac:dyDescent="0.25">
      <c r="A18" s="1" t="s">
        <v>449</v>
      </c>
      <c r="B18" s="1" t="s">
        <v>23</v>
      </c>
      <c r="C18" s="1">
        <v>479.5</v>
      </c>
      <c r="D18" s="1">
        <v>6.8</v>
      </c>
      <c r="E18" s="1">
        <f>VLOOKUP(A18,Sheet1!$C$10:$L$428,6,FALSE)</f>
        <v>110000</v>
      </c>
      <c r="F18" s="1">
        <v>8</v>
      </c>
      <c r="G18" s="1">
        <v>23980</v>
      </c>
      <c r="H18" s="1">
        <v>13</v>
      </c>
      <c r="I18" s="1">
        <v>39</v>
      </c>
      <c r="J18" s="1">
        <v>1.6</v>
      </c>
      <c r="N18" s="2" t="s">
        <v>449</v>
      </c>
      <c r="O18" s="2" t="s">
        <v>23</v>
      </c>
      <c r="P18" s="2">
        <v>30000</v>
      </c>
      <c r="Q18" s="2">
        <v>7.4</v>
      </c>
      <c r="R18" s="2">
        <v>30000</v>
      </c>
      <c r="S18" s="2">
        <v>7.4</v>
      </c>
      <c r="T18" s="2">
        <v>26000</v>
      </c>
      <c r="U18" s="2">
        <v>10.1</v>
      </c>
      <c r="V18" s="2">
        <v>30000</v>
      </c>
      <c r="W18" s="2">
        <v>7.4</v>
      </c>
      <c r="AA18" s="3" t="s">
        <v>449</v>
      </c>
      <c r="AB18" s="3" t="s">
        <v>23</v>
      </c>
      <c r="AC18" s="3">
        <v>493</v>
      </c>
      <c r="AD18" s="3">
        <v>3.6</v>
      </c>
      <c r="AE18" s="3">
        <v>12.43</v>
      </c>
      <c r="AF18" s="3">
        <v>3.5</v>
      </c>
      <c r="AG18" s="3">
        <v>25363</v>
      </c>
      <c r="AH18" s="3">
        <v>5.9</v>
      </c>
      <c r="AI18" s="3">
        <v>39.6</v>
      </c>
      <c r="AJ18" s="3">
        <v>1.3</v>
      </c>
      <c r="AN18" s="3" t="s">
        <v>449</v>
      </c>
      <c r="AO18" s="3" t="s">
        <v>23</v>
      </c>
      <c r="AP18" s="3">
        <v>439.2</v>
      </c>
      <c r="AQ18" s="3">
        <v>5.6</v>
      </c>
      <c r="AR18" s="3">
        <v>11.25</v>
      </c>
      <c r="AS18" s="3">
        <v>5.7</v>
      </c>
      <c r="AT18" s="3">
        <v>22163</v>
      </c>
      <c r="AU18" s="3">
        <v>11</v>
      </c>
      <c r="AV18" s="3">
        <v>37.5</v>
      </c>
      <c r="AW18" s="3">
        <v>1.3</v>
      </c>
      <c r="BA18" s="4" t="s">
        <v>449</v>
      </c>
      <c r="BB18" s="4" t="s">
        <v>23</v>
      </c>
      <c r="BC18" s="4">
        <v>46000</v>
      </c>
      <c r="BD18" s="4">
        <v>6</v>
      </c>
      <c r="BE18" s="4">
        <v>46000</v>
      </c>
      <c r="BF18" s="4">
        <v>6</v>
      </c>
      <c r="BG18" s="4">
        <v>40000</v>
      </c>
      <c r="BH18" s="4">
        <v>7.8</v>
      </c>
      <c r="BI18" s="4">
        <v>46000</v>
      </c>
      <c r="BJ18" s="4">
        <v>6</v>
      </c>
      <c r="BN18" s="5" t="s">
        <v>449</v>
      </c>
      <c r="BO18" s="5" t="s">
        <v>23</v>
      </c>
      <c r="BP18" s="5">
        <v>382.5</v>
      </c>
      <c r="BQ18" s="5">
        <v>4</v>
      </c>
      <c r="BR18" s="5">
        <v>11.73</v>
      </c>
      <c r="BS18" s="5">
        <v>3.2</v>
      </c>
      <c r="BT18" s="5">
        <v>19835</v>
      </c>
      <c r="BU18" s="5">
        <v>5.4</v>
      </c>
      <c r="BV18" s="5">
        <v>32.6</v>
      </c>
      <c r="BW18" s="5">
        <v>2.2000000000000002</v>
      </c>
      <c r="CA18" s="6" t="s">
        <v>449</v>
      </c>
      <c r="CB18" s="6" t="s">
        <v>23</v>
      </c>
      <c r="CC18" s="6">
        <v>333.7</v>
      </c>
      <c r="CD18" s="6">
        <v>6.9</v>
      </c>
      <c r="CE18" s="6">
        <v>9.2899999999999991</v>
      </c>
      <c r="CF18" s="6">
        <v>4.8</v>
      </c>
      <c r="CG18" s="6">
        <v>17232</v>
      </c>
      <c r="CH18" s="6">
        <v>9.3000000000000007</v>
      </c>
      <c r="CI18" s="6">
        <v>37</v>
      </c>
      <c r="CJ18" s="6">
        <v>1.4</v>
      </c>
      <c r="CN18" s="7" t="s">
        <v>449</v>
      </c>
      <c r="CO18" s="7" t="s">
        <v>23</v>
      </c>
      <c r="CP18" s="7">
        <v>12000</v>
      </c>
      <c r="CQ18" s="7">
        <v>11.4</v>
      </c>
      <c r="CR18" s="7">
        <v>12000</v>
      </c>
      <c r="CS18" s="7">
        <v>11.4</v>
      </c>
      <c r="CT18" s="7">
        <v>10000</v>
      </c>
      <c r="CU18" s="7">
        <v>18.2</v>
      </c>
      <c r="CV18" s="7">
        <v>12000</v>
      </c>
      <c r="CW18" s="7">
        <v>11.4</v>
      </c>
      <c r="DA18" s="8" t="s">
        <v>449</v>
      </c>
      <c r="DB18" s="8" t="s">
        <v>23</v>
      </c>
      <c r="DC18" s="8">
        <v>430.8</v>
      </c>
      <c r="DD18" s="8">
        <v>5.6</v>
      </c>
      <c r="DE18" s="8">
        <v>11.72</v>
      </c>
      <c r="DF18" s="8">
        <v>5.8</v>
      </c>
      <c r="DG18" s="8">
        <v>22535</v>
      </c>
      <c r="DH18" s="8">
        <v>12</v>
      </c>
      <c r="DI18" s="8">
        <v>36.700000000000003</v>
      </c>
      <c r="DJ18" s="8">
        <v>1.1000000000000001</v>
      </c>
      <c r="DN18" s="9" t="s">
        <v>449</v>
      </c>
      <c r="DO18" s="9" t="s">
        <v>23</v>
      </c>
      <c r="DP18" s="9">
        <v>380.3</v>
      </c>
      <c r="DQ18" s="9">
        <v>7.5</v>
      </c>
      <c r="DR18" s="9">
        <v>10.039999999999999</v>
      </c>
      <c r="DS18" s="9">
        <v>8</v>
      </c>
      <c r="DT18" s="9" t="s">
        <v>858</v>
      </c>
      <c r="DU18" s="9" t="s">
        <v>858</v>
      </c>
      <c r="DV18" s="9">
        <v>37</v>
      </c>
      <c r="DW18" s="9">
        <v>0.9</v>
      </c>
      <c r="EA18" s="10" t="s">
        <v>449</v>
      </c>
      <c r="EB18" s="10" t="s">
        <v>23</v>
      </c>
      <c r="EC18" s="10">
        <v>18000</v>
      </c>
      <c r="ED18" s="10">
        <v>9.6999999999999993</v>
      </c>
      <c r="EE18" s="10">
        <f>VLOOKUP(EA18,Sheet1!$C$10:$L$428,10,FALSE)</f>
        <v>79995</v>
      </c>
      <c r="EF18" s="10">
        <v>9.6999999999999993</v>
      </c>
      <c r="EG18" s="10">
        <v>16000</v>
      </c>
      <c r="EH18" s="10">
        <v>11.6</v>
      </c>
      <c r="EI18" s="10">
        <v>18000</v>
      </c>
      <c r="EJ18" s="10">
        <v>9.6999999999999993</v>
      </c>
      <c r="EN18" s="11" t="s">
        <v>449</v>
      </c>
      <c r="EO18" s="11" t="s">
        <v>23</v>
      </c>
      <c r="EP18" s="11">
        <v>533.29999999999995</v>
      </c>
      <c r="EQ18" s="11">
        <v>4.4000000000000004</v>
      </c>
      <c r="ER18" s="11">
        <f>VLOOKUP(EN18,Sheet1!$C$10:$L$428,2,FALSE)</f>
        <v>122293.14773519164</v>
      </c>
      <c r="ES18" s="11">
        <v>4.4000000000000004</v>
      </c>
      <c r="ET18" s="11">
        <v>27232</v>
      </c>
      <c r="EU18" s="11">
        <v>5.5</v>
      </c>
      <c r="EV18" s="11">
        <v>41.5</v>
      </c>
      <c r="EW18" s="11">
        <v>1.8</v>
      </c>
      <c r="EY18" t="b">
        <f t="shared" si="0"/>
        <v>1</v>
      </c>
    </row>
    <row r="19" spans="1:155" x14ac:dyDescent="0.25">
      <c r="A19" s="1" t="s">
        <v>450</v>
      </c>
      <c r="B19" s="1" t="s">
        <v>24</v>
      </c>
      <c r="C19" s="1">
        <v>562.4</v>
      </c>
      <c r="D19" s="1">
        <v>6</v>
      </c>
      <c r="E19" s="1">
        <f>VLOOKUP(A19,Sheet1!$C$10:$L$428,6,FALSE)</f>
        <v>124000</v>
      </c>
      <c r="F19" s="1">
        <v>6.2</v>
      </c>
      <c r="G19" s="1">
        <v>27773</v>
      </c>
      <c r="H19" s="1">
        <v>7.3</v>
      </c>
      <c r="I19" s="1">
        <v>39</v>
      </c>
      <c r="J19" s="1">
        <v>1.6</v>
      </c>
      <c r="N19" s="2" t="s">
        <v>450</v>
      </c>
      <c r="O19" s="2" t="s">
        <v>24</v>
      </c>
      <c r="P19" s="2">
        <v>54000</v>
      </c>
      <c r="Q19" s="2">
        <v>5.7</v>
      </c>
      <c r="R19" s="2">
        <v>54000</v>
      </c>
      <c r="S19" s="2">
        <v>5.7</v>
      </c>
      <c r="T19" s="2">
        <v>48000</v>
      </c>
      <c r="U19" s="2">
        <v>6.6</v>
      </c>
      <c r="V19" s="2">
        <v>54000</v>
      </c>
      <c r="W19" s="2">
        <v>5.7</v>
      </c>
      <c r="AA19" s="3" t="s">
        <v>450</v>
      </c>
      <c r="AB19" s="3" t="s">
        <v>24</v>
      </c>
      <c r="AC19" s="3">
        <v>564.20000000000005</v>
      </c>
      <c r="AD19" s="3">
        <v>3.4</v>
      </c>
      <c r="AE19" s="3">
        <v>14.34</v>
      </c>
      <c r="AF19" s="3">
        <v>3.4</v>
      </c>
      <c r="AG19" s="3">
        <v>29018</v>
      </c>
      <c r="AH19" s="3">
        <v>4.3</v>
      </c>
      <c r="AI19" s="3">
        <v>39.299999999999997</v>
      </c>
      <c r="AJ19" s="3">
        <v>0.9</v>
      </c>
      <c r="AN19" s="3" t="s">
        <v>450</v>
      </c>
      <c r="AO19" s="3" t="s">
        <v>24</v>
      </c>
      <c r="AP19" s="3">
        <v>484.6</v>
      </c>
      <c r="AQ19" s="3">
        <v>4.4000000000000004</v>
      </c>
      <c r="AR19" s="3">
        <v>12.5</v>
      </c>
      <c r="AS19" s="3">
        <v>4.5</v>
      </c>
      <c r="AT19" s="3">
        <v>24681</v>
      </c>
      <c r="AU19" s="3">
        <v>5.6</v>
      </c>
      <c r="AV19" s="3">
        <v>37.5</v>
      </c>
      <c r="AW19" s="3">
        <v>0.3</v>
      </c>
      <c r="BA19" s="4" t="s">
        <v>450</v>
      </c>
      <c r="BB19" s="4" t="s">
        <v>24</v>
      </c>
      <c r="BC19" s="4">
        <v>74000</v>
      </c>
      <c r="BD19" s="4">
        <v>4.7</v>
      </c>
      <c r="BE19" s="4">
        <v>74000</v>
      </c>
      <c r="BF19" s="4">
        <v>4.7</v>
      </c>
      <c r="BG19" s="4">
        <v>66000</v>
      </c>
      <c r="BH19" s="4">
        <v>5.6</v>
      </c>
      <c r="BI19" s="4">
        <v>74000</v>
      </c>
      <c r="BJ19" s="4">
        <v>4.7</v>
      </c>
      <c r="BN19" s="5" t="s">
        <v>450</v>
      </c>
      <c r="BO19" s="5" t="s">
        <v>24</v>
      </c>
      <c r="BP19" s="5">
        <v>458.5</v>
      </c>
      <c r="BQ19" s="5">
        <v>3.6</v>
      </c>
      <c r="BR19" s="5">
        <v>13.6</v>
      </c>
      <c r="BS19" s="5">
        <v>3.1</v>
      </c>
      <c r="BT19" s="5">
        <v>24135</v>
      </c>
      <c r="BU19" s="5">
        <v>4.3</v>
      </c>
      <c r="BV19" s="5">
        <v>33.700000000000003</v>
      </c>
      <c r="BW19" s="5">
        <v>1.6</v>
      </c>
      <c r="CA19" s="6" t="s">
        <v>450</v>
      </c>
      <c r="CB19" s="6" t="s">
        <v>24</v>
      </c>
      <c r="CC19" s="6">
        <v>405.2</v>
      </c>
      <c r="CD19" s="6">
        <v>6.4</v>
      </c>
      <c r="CE19" s="6">
        <v>11.02</v>
      </c>
      <c r="CF19" s="6">
        <v>4.8</v>
      </c>
      <c r="CG19" s="6">
        <v>20753</v>
      </c>
      <c r="CH19" s="6">
        <v>6.4</v>
      </c>
      <c r="CI19" s="6">
        <v>37</v>
      </c>
      <c r="CJ19" s="6">
        <v>0.8</v>
      </c>
      <c r="CN19" s="7" t="s">
        <v>450</v>
      </c>
      <c r="CO19" s="7" t="s">
        <v>24</v>
      </c>
      <c r="CP19" s="7">
        <v>20000</v>
      </c>
      <c r="CQ19" s="7">
        <v>8.9</v>
      </c>
      <c r="CR19" s="7">
        <v>20000</v>
      </c>
      <c r="CS19" s="7">
        <v>8.9</v>
      </c>
      <c r="CT19" s="7">
        <v>18000</v>
      </c>
      <c r="CU19" s="7">
        <v>10.5</v>
      </c>
      <c r="CV19" s="7">
        <v>20000</v>
      </c>
      <c r="CW19" s="7">
        <v>8.9</v>
      </c>
      <c r="DA19" s="8" t="s">
        <v>450</v>
      </c>
      <c r="DB19" s="8" t="s">
        <v>24</v>
      </c>
      <c r="DC19" s="8">
        <v>460.5</v>
      </c>
      <c r="DD19" s="8">
        <v>4.4000000000000004</v>
      </c>
      <c r="DE19" s="8">
        <v>12.47</v>
      </c>
      <c r="DF19" s="8">
        <v>4.4000000000000004</v>
      </c>
      <c r="DG19" s="8">
        <v>23456</v>
      </c>
      <c r="DH19" s="8">
        <v>5.0999999999999996</v>
      </c>
      <c r="DI19" s="8">
        <v>36.9</v>
      </c>
      <c r="DJ19" s="8">
        <v>1</v>
      </c>
      <c r="DN19" s="9" t="s">
        <v>450</v>
      </c>
      <c r="DO19" s="9" t="s">
        <v>24</v>
      </c>
      <c r="DP19" s="9">
        <v>407.5</v>
      </c>
      <c r="DQ19" s="9">
        <v>6.7</v>
      </c>
      <c r="DR19" s="9">
        <v>11.11</v>
      </c>
      <c r="DS19" s="9">
        <v>7.5</v>
      </c>
      <c r="DT19" s="9">
        <v>21407</v>
      </c>
      <c r="DU19" s="9">
        <v>8</v>
      </c>
      <c r="DV19" s="9">
        <v>37</v>
      </c>
      <c r="DW19" s="9">
        <v>0.4</v>
      </c>
      <c r="EA19" s="10" t="s">
        <v>450</v>
      </c>
      <c r="EB19" s="10" t="s">
        <v>24</v>
      </c>
      <c r="EC19" s="10">
        <v>34000</v>
      </c>
      <c r="ED19" s="10">
        <v>7.3</v>
      </c>
      <c r="EE19" s="10">
        <f>VLOOKUP(EA19,Sheet1!$C$10:$L$428,10,FALSE)</f>
        <v>86000</v>
      </c>
      <c r="EF19" s="10">
        <v>7.3</v>
      </c>
      <c r="EG19" s="10">
        <v>30000</v>
      </c>
      <c r="EH19" s="10">
        <v>8.5</v>
      </c>
      <c r="EI19" s="10">
        <v>34000</v>
      </c>
      <c r="EJ19" s="10">
        <v>7.3</v>
      </c>
      <c r="EN19" s="11" t="s">
        <v>450</v>
      </c>
      <c r="EO19" s="11" t="s">
        <v>24</v>
      </c>
      <c r="EP19" s="11">
        <v>625.5</v>
      </c>
      <c r="EQ19" s="11">
        <v>4.3</v>
      </c>
      <c r="ER19" s="11">
        <f>VLOOKUP(EN19,Sheet1!$C$10:$L$428,2,FALSE)</f>
        <v>137794.52617801056</v>
      </c>
      <c r="ES19" s="11">
        <v>4.4000000000000004</v>
      </c>
      <c r="ET19" s="11">
        <v>32276</v>
      </c>
      <c r="EU19" s="11">
        <v>5.6</v>
      </c>
      <c r="EV19" s="11">
        <v>40.799999999999997</v>
      </c>
      <c r="EW19" s="11">
        <v>1.2</v>
      </c>
      <c r="EY19" t="b">
        <f t="shared" si="0"/>
        <v>1</v>
      </c>
    </row>
    <row r="20" spans="1:155" x14ac:dyDescent="0.25">
      <c r="A20" s="1" t="s">
        <v>451</v>
      </c>
      <c r="B20" s="1" t="s">
        <v>25</v>
      </c>
      <c r="C20" s="1">
        <v>482.3</v>
      </c>
      <c r="D20" s="1">
        <v>5.3</v>
      </c>
      <c r="E20" s="1">
        <f>VLOOKUP(A20,Sheet1!$C$10:$L$428,6,FALSE)</f>
        <v>116000</v>
      </c>
      <c r="F20" s="1">
        <v>6.6</v>
      </c>
      <c r="G20" s="1">
        <v>24874</v>
      </c>
      <c r="H20" s="1">
        <v>11</v>
      </c>
      <c r="I20" s="1">
        <v>38.9</v>
      </c>
      <c r="J20" s="1">
        <v>1.5</v>
      </c>
      <c r="N20" s="2" t="s">
        <v>451</v>
      </c>
      <c r="O20" s="2" t="s">
        <v>25</v>
      </c>
      <c r="P20" s="2">
        <v>59000</v>
      </c>
      <c r="Q20" s="2">
        <v>5.4</v>
      </c>
      <c r="R20" s="2">
        <v>59000</v>
      </c>
      <c r="S20" s="2">
        <v>5.4</v>
      </c>
      <c r="T20" s="2">
        <v>53000</v>
      </c>
      <c r="U20" s="2">
        <v>7.3</v>
      </c>
      <c r="V20" s="2">
        <v>59000</v>
      </c>
      <c r="W20" s="2">
        <v>5.4</v>
      </c>
      <c r="AA20" s="3" t="s">
        <v>451</v>
      </c>
      <c r="AB20" s="3" t="s">
        <v>25</v>
      </c>
      <c r="AC20" s="3">
        <v>537.9</v>
      </c>
      <c r="AD20" s="3">
        <v>3</v>
      </c>
      <c r="AE20" s="3">
        <v>13.74</v>
      </c>
      <c r="AF20" s="3">
        <v>2.9</v>
      </c>
      <c r="AG20" s="3">
        <v>27988</v>
      </c>
      <c r="AH20" s="3">
        <v>4.4000000000000004</v>
      </c>
      <c r="AI20" s="3">
        <v>39.200000000000003</v>
      </c>
      <c r="AJ20" s="3">
        <v>0.8</v>
      </c>
      <c r="AN20" s="3" t="s">
        <v>451</v>
      </c>
      <c r="AO20" s="3" t="s">
        <v>25</v>
      </c>
      <c r="AP20" s="3">
        <v>465.2</v>
      </c>
      <c r="AQ20" s="3">
        <v>4.5</v>
      </c>
      <c r="AR20" s="3">
        <v>11.57</v>
      </c>
      <c r="AS20" s="3">
        <v>5.4</v>
      </c>
      <c r="AT20" s="3">
        <v>24415</v>
      </c>
      <c r="AU20" s="3">
        <v>6.8</v>
      </c>
      <c r="AV20" s="3">
        <v>37.5</v>
      </c>
      <c r="AW20" s="3">
        <v>1</v>
      </c>
      <c r="BA20" s="4" t="s">
        <v>451</v>
      </c>
      <c r="BB20" s="4" t="s">
        <v>25</v>
      </c>
      <c r="BC20" s="4">
        <v>81000</v>
      </c>
      <c r="BD20" s="4">
        <v>4.5</v>
      </c>
      <c r="BE20" s="4">
        <v>81000</v>
      </c>
      <c r="BF20" s="4">
        <v>4.5</v>
      </c>
      <c r="BG20" s="4">
        <v>74000</v>
      </c>
      <c r="BH20" s="4">
        <v>5.9</v>
      </c>
      <c r="BI20" s="4">
        <v>81000</v>
      </c>
      <c r="BJ20" s="4">
        <v>4.5</v>
      </c>
      <c r="BN20" s="5" t="s">
        <v>451</v>
      </c>
      <c r="BO20" s="5" t="s">
        <v>25</v>
      </c>
      <c r="BP20" s="5">
        <v>440</v>
      </c>
      <c r="BQ20" s="5">
        <v>3.2</v>
      </c>
      <c r="BR20" s="5">
        <v>13.03</v>
      </c>
      <c r="BS20" s="5">
        <v>2.7</v>
      </c>
      <c r="BT20" s="5">
        <v>22927</v>
      </c>
      <c r="BU20" s="5">
        <v>4.0999999999999996</v>
      </c>
      <c r="BV20" s="5">
        <v>33.799999999999997</v>
      </c>
      <c r="BW20" s="5">
        <v>1.4</v>
      </c>
      <c r="CA20" s="6" t="s">
        <v>451</v>
      </c>
      <c r="CB20" s="6" t="s">
        <v>25</v>
      </c>
      <c r="CC20" s="6">
        <v>387.1</v>
      </c>
      <c r="CD20" s="6">
        <v>4.5999999999999996</v>
      </c>
      <c r="CE20" s="6">
        <v>10.5</v>
      </c>
      <c r="CF20" s="6">
        <v>3</v>
      </c>
      <c r="CG20" s="6">
        <v>20197</v>
      </c>
      <c r="CH20" s="6">
        <v>6.8</v>
      </c>
      <c r="CI20" s="6">
        <v>37</v>
      </c>
      <c r="CJ20" s="6">
        <v>0.4</v>
      </c>
      <c r="CN20" s="7" t="s">
        <v>451</v>
      </c>
      <c r="CO20" s="7" t="s">
        <v>25</v>
      </c>
      <c r="CP20" s="7">
        <v>20000</v>
      </c>
      <c r="CQ20" s="7">
        <v>8.8000000000000007</v>
      </c>
      <c r="CR20" s="7">
        <v>20000</v>
      </c>
      <c r="CS20" s="7">
        <v>8.8000000000000007</v>
      </c>
      <c r="CT20" s="7">
        <v>18000</v>
      </c>
      <c r="CU20" s="7">
        <v>10.3</v>
      </c>
      <c r="CV20" s="7">
        <v>20000</v>
      </c>
      <c r="CW20" s="7">
        <v>8.8000000000000007</v>
      </c>
      <c r="DA20" s="8" t="s">
        <v>451</v>
      </c>
      <c r="DB20" s="8" t="s">
        <v>25</v>
      </c>
      <c r="DC20" s="8">
        <v>501.5</v>
      </c>
      <c r="DD20" s="8">
        <v>3.9</v>
      </c>
      <c r="DE20" s="8">
        <v>13.35</v>
      </c>
      <c r="DF20" s="8">
        <v>4</v>
      </c>
      <c r="DG20" s="8">
        <v>25639</v>
      </c>
      <c r="DH20" s="8">
        <v>4.8</v>
      </c>
      <c r="DI20" s="8">
        <v>37.6</v>
      </c>
      <c r="DJ20" s="8">
        <v>0.8</v>
      </c>
      <c r="DN20" s="9" t="s">
        <v>451</v>
      </c>
      <c r="DO20" s="9" t="s">
        <v>25</v>
      </c>
      <c r="DP20" s="9">
        <v>440.8</v>
      </c>
      <c r="DQ20" s="9">
        <v>6.8</v>
      </c>
      <c r="DR20" s="9">
        <v>11.49</v>
      </c>
      <c r="DS20" s="9">
        <v>7</v>
      </c>
      <c r="DT20" s="9">
        <v>23094</v>
      </c>
      <c r="DU20" s="9">
        <v>8.1</v>
      </c>
      <c r="DV20" s="9">
        <v>37.4</v>
      </c>
      <c r="DW20" s="9">
        <v>0.3</v>
      </c>
      <c r="EA20" s="10" t="s">
        <v>451</v>
      </c>
      <c r="EB20" s="10" t="s">
        <v>25</v>
      </c>
      <c r="EC20" s="10">
        <v>39000</v>
      </c>
      <c r="ED20" s="10">
        <v>6.8</v>
      </c>
      <c r="EE20" s="10">
        <f>VLOOKUP(EA20,Sheet1!$C$10:$L$428,10,FALSE)</f>
        <v>83000</v>
      </c>
      <c r="EF20" s="10">
        <v>6.8</v>
      </c>
      <c r="EG20" s="10">
        <v>35000</v>
      </c>
      <c r="EH20" s="10">
        <v>9.8000000000000007</v>
      </c>
      <c r="EI20" s="10">
        <v>39000</v>
      </c>
      <c r="EJ20" s="10">
        <v>6.8</v>
      </c>
      <c r="EN20" s="11" t="s">
        <v>451</v>
      </c>
      <c r="EO20" s="11" t="s">
        <v>25</v>
      </c>
      <c r="EP20" s="11">
        <v>556.9</v>
      </c>
      <c r="EQ20" s="11">
        <v>4</v>
      </c>
      <c r="ER20" s="11">
        <f>VLOOKUP(EN20,Sheet1!$C$10:$L$428,2,FALSE)</f>
        <v>131575.97531512607</v>
      </c>
      <c r="ES20" s="11">
        <v>3.9</v>
      </c>
      <c r="ET20" s="11">
        <v>29239</v>
      </c>
      <c r="EU20" s="11">
        <v>6.2</v>
      </c>
      <c r="EV20" s="11">
        <v>40</v>
      </c>
      <c r="EW20" s="11">
        <v>1.1000000000000001</v>
      </c>
      <c r="EY20" t="b">
        <f t="shared" si="0"/>
        <v>1</v>
      </c>
    </row>
    <row r="21" spans="1:155" x14ac:dyDescent="0.25">
      <c r="A21" s="1" t="s">
        <v>452</v>
      </c>
      <c r="B21" s="1" t="s">
        <v>26</v>
      </c>
      <c r="C21" s="1">
        <v>490.6</v>
      </c>
      <c r="D21" s="1">
        <v>5.5</v>
      </c>
      <c r="E21" s="1">
        <f>VLOOKUP(A21,Sheet1!$C$10:$L$428,6,FALSE)</f>
        <v>130000</v>
      </c>
      <c r="F21" s="1">
        <v>5.8</v>
      </c>
      <c r="G21" s="1">
        <v>25233</v>
      </c>
      <c r="H21" s="1">
        <v>11</v>
      </c>
      <c r="I21" s="1">
        <v>37.799999999999997</v>
      </c>
      <c r="J21" s="1">
        <v>1.1000000000000001</v>
      </c>
      <c r="N21" s="2" t="s">
        <v>452</v>
      </c>
      <c r="O21" s="2" t="s">
        <v>26</v>
      </c>
      <c r="P21" s="2">
        <v>64000</v>
      </c>
      <c r="Q21" s="2">
        <v>5.0999999999999996</v>
      </c>
      <c r="R21" s="2">
        <v>64000</v>
      </c>
      <c r="S21" s="2">
        <v>5.0999999999999996</v>
      </c>
      <c r="T21" s="2">
        <v>58000</v>
      </c>
      <c r="U21" s="2">
        <v>10.8</v>
      </c>
      <c r="V21" s="2">
        <v>64000</v>
      </c>
      <c r="W21" s="2">
        <v>5.0999999999999996</v>
      </c>
      <c r="AA21" s="3" t="s">
        <v>452</v>
      </c>
      <c r="AB21" s="3" t="s">
        <v>26</v>
      </c>
      <c r="AC21" s="3">
        <v>561</v>
      </c>
      <c r="AD21" s="3">
        <v>3.4</v>
      </c>
      <c r="AE21" s="3">
        <v>14.43</v>
      </c>
      <c r="AF21" s="3">
        <v>3.5</v>
      </c>
      <c r="AG21" s="3">
        <v>29408</v>
      </c>
      <c r="AH21" s="3">
        <v>7.3</v>
      </c>
      <c r="AI21" s="3">
        <v>38.9</v>
      </c>
      <c r="AJ21" s="3">
        <v>0.8</v>
      </c>
      <c r="AN21" s="3" t="s">
        <v>452</v>
      </c>
      <c r="AO21" s="3" t="s">
        <v>26</v>
      </c>
      <c r="AP21" s="3">
        <v>469.7</v>
      </c>
      <c r="AQ21" s="3">
        <v>4.4000000000000004</v>
      </c>
      <c r="AR21" s="3">
        <v>11.91</v>
      </c>
      <c r="AS21" s="3">
        <v>5.8</v>
      </c>
      <c r="AT21" s="3">
        <v>23332</v>
      </c>
      <c r="AU21" s="3">
        <v>8.3000000000000007</v>
      </c>
      <c r="AV21" s="3">
        <v>37.5</v>
      </c>
      <c r="AW21" s="3">
        <v>0.5</v>
      </c>
      <c r="BA21" s="4" t="s">
        <v>452</v>
      </c>
      <c r="BB21" s="4" t="s">
        <v>26</v>
      </c>
      <c r="BC21" s="4">
        <v>98000</v>
      </c>
      <c r="BD21" s="4">
        <v>4.0999999999999996</v>
      </c>
      <c r="BE21" s="4">
        <v>98000</v>
      </c>
      <c r="BF21" s="4">
        <v>4.0999999999999996</v>
      </c>
      <c r="BG21" s="4">
        <v>86000</v>
      </c>
      <c r="BH21" s="4">
        <v>7.9</v>
      </c>
      <c r="BI21" s="4">
        <v>98000</v>
      </c>
      <c r="BJ21" s="4">
        <v>4.0999999999999996</v>
      </c>
      <c r="BN21" s="5" t="s">
        <v>452</v>
      </c>
      <c r="BO21" s="5" t="s">
        <v>26</v>
      </c>
      <c r="BP21" s="5">
        <v>444.3</v>
      </c>
      <c r="BQ21" s="5">
        <v>3.9</v>
      </c>
      <c r="BR21" s="5">
        <v>13.95</v>
      </c>
      <c r="BS21" s="5">
        <v>3.7</v>
      </c>
      <c r="BT21" s="5">
        <v>23501</v>
      </c>
      <c r="BU21" s="5">
        <v>7.4</v>
      </c>
      <c r="BV21" s="5">
        <v>31.9</v>
      </c>
      <c r="BW21" s="5">
        <v>1.5</v>
      </c>
      <c r="CA21" s="6" t="s">
        <v>452</v>
      </c>
      <c r="CB21" s="6" t="s">
        <v>26</v>
      </c>
      <c r="CC21" s="6">
        <v>345</v>
      </c>
      <c r="CD21" s="6">
        <v>5.2</v>
      </c>
      <c r="CE21" s="6">
        <v>10.23</v>
      </c>
      <c r="CF21" s="6">
        <v>4.5</v>
      </c>
      <c r="CG21" s="6">
        <v>18553</v>
      </c>
      <c r="CH21" s="6">
        <v>6.1</v>
      </c>
      <c r="CI21" s="6">
        <v>36.9</v>
      </c>
      <c r="CJ21" s="6">
        <v>1.4</v>
      </c>
      <c r="CN21" s="7" t="s">
        <v>452</v>
      </c>
      <c r="CO21" s="7" t="s">
        <v>26</v>
      </c>
      <c r="CP21" s="7">
        <v>25000</v>
      </c>
      <c r="CQ21" s="7">
        <v>7.9</v>
      </c>
      <c r="CR21" s="7">
        <v>25000</v>
      </c>
      <c r="CS21" s="7">
        <v>7.9</v>
      </c>
      <c r="CT21" s="7">
        <v>24000</v>
      </c>
      <c r="CU21" s="7">
        <v>16.8</v>
      </c>
      <c r="CV21" s="7">
        <v>25000</v>
      </c>
      <c r="CW21" s="7">
        <v>7.9</v>
      </c>
      <c r="DA21" s="8" t="s">
        <v>452</v>
      </c>
      <c r="DB21" s="8" t="s">
        <v>26</v>
      </c>
      <c r="DC21" s="8">
        <v>526</v>
      </c>
      <c r="DD21" s="8">
        <v>6.3</v>
      </c>
      <c r="DE21" s="8">
        <v>13.99</v>
      </c>
      <c r="DF21" s="8">
        <v>6.5</v>
      </c>
      <c r="DG21" s="8">
        <v>27032</v>
      </c>
      <c r="DH21" s="8">
        <v>8.1</v>
      </c>
      <c r="DI21" s="8">
        <v>37.6</v>
      </c>
      <c r="DJ21" s="8">
        <v>1</v>
      </c>
      <c r="DN21" s="9" t="s">
        <v>452</v>
      </c>
      <c r="DO21" s="9" t="s">
        <v>26</v>
      </c>
      <c r="DP21" s="9">
        <v>386.3</v>
      </c>
      <c r="DQ21" s="9">
        <v>9.9</v>
      </c>
      <c r="DR21" s="9">
        <v>10.24</v>
      </c>
      <c r="DS21" s="9">
        <v>9.6999999999999993</v>
      </c>
      <c r="DT21" s="9">
        <v>20684</v>
      </c>
      <c r="DU21" s="9">
        <v>14</v>
      </c>
      <c r="DV21" s="9">
        <v>37</v>
      </c>
      <c r="DW21" s="9">
        <v>0.4</v>
      </c>
      <c r="EA21" s="10" t="s">
        <v>452</v>
      </c>
      <c r="EB21" s="10" t="s">
        <v>26</v>
      </c>
      <c r="EC21" s="10">
        <v>40000</v>
      </c>
      <c r="ED21" s="10">
        <v>6.7</v>
      </c>
      <c r="EE21" s="10">
        <f>VLOOKUP(EA21,Sheet1!$C$10:$L$428,10,FALSE)</f>
        <v>94000</v>
      </c>
      <c r="EF21" s="10">
        <v>6.7</v>
      </c>
      <c r="EG21" s="10">
        <v>34000</v>
      </c>
      <c r="EH21" s="10">
        <v>14.2</v>
      </c>
      <c r="EI21" s="10">
        <v>40000</v>
      </c>
      <c r="EJ21" s="10">
        <v>6.7</v>
      </c>
      <c r="EN21" s="11" t="s">
        <v>452</v>
      </c>
      <c r="EO21" s="11" t="s">
        <v>26</v>
      </c>
      <c r="EP21" s="11">
        <v>582.70000000000005</v>
      </c>
      <c r="EQ21" s="11">
        <v>3.9</v>
      </c>
      <c r="ER21" s="11">
        <f>VLOOKUP(EN21,Sheet1!$C$10:$L$428,2,FALSE)</f>
        <v>164414.92773805041</v>
      </c>
      <c r="ES21" s="11">
        <v>4</v>
      </c>
      <c r="ET21" s="11">
        <v>31048</v>
      </c>
      <c r="EU21" s="11">
        <v>10</v>
      </c>
      <c r="EV21" s="11">
        <v>39.700000000000003</v>
      </c>
      <c r="EW21" s="11">
        <v>1.2</v>
      </c>
      <c r="EY21" t="b">
        <f t="shared" si="0"/>
        <v>1</v>
      </c>
    </row>
    <row r="22" spans="1:155" x14ac:dyDescent="0.25">
      <c r="A22" s="1" t="s">
        <v>453</v>
      </c>
      <c r="B22" s="1" t="s">
        <v>27</v>
      </c>
      <c r="C22" s="1">
        <v>511.6</v>
      </c>
      <c r="D22" s="1">
        <v>6.2</v>
      </c>
      <c r="E22" s="1">
        <f>VLOOKUP(A22,Sheet1!$C$10:$L$428,6,FALSE)</f>
        <v>130000</v>
      </c>
      <c r="F22" s="1">
        <v>6.6</v>
      </c>
      <c r="G22" s="1">
        <v>26442</v>
      </c>
      <c r="H22" s="1">
        <v>8.1</v>
      </c>
      <c r="I22" s="1">
        <v>37.5</v>
      </c>
      <c r="J22" s="1">
        <v>1.1000000000000001</v>
      </c>
      <c r="N22" s="2" t="s">
        <v>453</v>
      </c>
      <c r="O22" s="2" t="s">
        <v>27</v>
      </c>
      <c r="P22" s="2">
        <v>58000</v>
      </c>
      <c r="Q22" s="2">
        <v>5.3</v>
      </c>
      <c r="R22" s="2">
        <v>58000</v>
      </c>
      <c r="S22" s="2">
        <v>5.3</v>
      </c>
      <c r="T22" s="2">
        <v>53000</v>
      </c>
      <c r="U22" s="2">
        <v>6.6</v>
      </c>
      <c r="V22" s="2">
        <v>58000</v>
      </c>
      <c r="W22" s="2">
        <v>5.3</v>
      </c>
      <c r="AA22" s="3" t="s">
        <v>453</v>
      </c>
      <c r="AB22" s="3" t="s">
        <v>27</v>
      </c>
      <c r="AC22" s="3">
        <v>525.79999999999995</v>
      </c>
      <c r="AD22" s="3">
        <v>3.1</v>
      </c>
      <c r="AE22" s="3">
        <v>13.63</v>
      </c>
      <c r="AF22" s="3">
        <v>3.1</v>
      </c>
      <c r="AG22" s="3">
        <v>27198</v>
      </c>
      <c r="AH22" s="3">
        <v>3.9</v>
      </c>
      <c r="AI22" s="3">
        <v>38.6</v>
      </c>
      <c r="AJ22" s="3">
        <v>0.7</v>
      </c>
      <c r="AN22" s="3" t="s">
        <v>453</v>
      </c>
      <c r="AO22" s="3" t="s">
        <v>27</v>
      </c>
      <c r="AP22" s="3">
        <v>454.4</v>
      </c>
      <c r="AQ22" s="3">
        <v>5.7</v>
      </c>
      <c r="AR22" s="3">
        <v>11.87</v>
      </c>
      <c r="AS22" s="3">
        <v>4</v>
      </c>
      <c r="AT22" s="3">
        <v>23835</v>
      </c>
      <c r="AU22" s="3">
        <v>6.1</v>
      </c>
      <c r="AV22" s="3">
        <v>37.5</v>
      </c>
      <c r="AW22" s="3">
        <v>0.3</v>
      </c>
      <c r="BA22" s="4" t="s">
        <v>453</v>
      </c>
      <c r="BB22" s="4" t="s">
        <v>27</v>
      </c>
      <c r="BC22" s="4">
        <v>84000</v>
      </c>
      <c r="BD22" s="4">
        <v>4.4000000000000004</v>
      </c>
      <c r="BE22" s="4">
        <v>84000</v>
      </c>
      <c r="BF22" s="4">
        <v>4.4000000000000004</v>
      </c>
      <c r="BG22" s="4">
        <v>75000</v>
      </c>
      <c r="BH22" s="4">
        <v>5.4</v>
      </c>
      <c r="BI22" s="4">
        <v>84000</v>
      </c>
      <c r="BJ22" s="4">
        <v>4.4000000000000004</v>
      </c>
      <c r="BN22" s="5" t="s">
        <v>453</v>
      </c>
      <c r="BO22" s="5" t="s">
        <v>27</v>
      </c>
      <c r="BP22" s="5">
        <v>421.4</v>
      </c>
      <c r="BQ22" s="5">
        <v>3.3</v>
      </c>
      <c r="BR22" s="5">
        <v>12.99</v>
      </c>
      <c r="BS22" s="5">
        <v>2.8</v>
      </c>
      <c r="BT22" s="5">
        <v>22335</v>
      </c>
      <c r="BU22" s="5">
        <v>3.9</v>
      </c>
      <c r="BV22" s="5">
        <v>32.4</v>
      </c>
      <c r="BW22" s="5">
        <v>1.5</v>
      </c>
      <c r="CA22" s="6" t="s">
        <v>453</v>
      </c>
      <c r="CB22" s="6" t="s">
        <v>27</v>
      </c>
      <c r="CC22" s="6">
        <v>365.6</v>
      </c>
      <c r="CD22" s="6">
        <v>4.5</v>
      </c>
      <c r="CE22" s="6">
        <v>10.4</v>
      </c>
      <c r="CF22" s="6">
        <v>3.4</v>
      </c>
      <c r="CG22" s="6">
        <v>19286</v>
      </c>
      <c r="CH22" s="6">
        <v>6.3</v>
      </c>
      <c r="CI22" s="6">
        <v>37</v>
      </c>
      <c r="CJ22" s="6">
        <v>0.6</v>
      </c>
      <c r="CN22" s="7" t="s">
        <v>453</v>
      </c>
      <c r="CO22" s="7" t="s">
        <v>27</v>
      </c>
      <c r="CP22" s="7">
        <v>25000</v>
      </c>
      <c r="CQ22" s="7">
        <v>7.9</v>
      </c>
      <c r="CR22" s="7">
        <v>25000</v>
      </c>
      <c r="CS22" s="7">
        <v>7.9</v>
      </c>
      <c r="CT22" s="7">
        <v>24000</v>
      </c>
      <c r="CU22" s="7">
        <v>9.1</v>
      </c>
      <c r="CV22" s="7">
        <v>25000</v>
      </c>
      <c r="CW22" s="7">
        <v>7.9</v>
      </c>
      <c r="DA22" s="8" t="s">
        <v>453</v>
      </c>
      <c r="DB22" s="8" t="s">
        <v>27</v>
      </c>
      <c r="DC22" s="8">
        <v>476.3</v>
      </c>
      <c r="DD22" s="8">
        <v>4</v>
      </c>
      <c r="DE22" s="8">
        <v>12.72</v>
      </c>
      <c r="DF22" s="8">
        <v>4.0999999999999996</v>
      </c>
      <c r="DG22" s="8">
        <v>24885</v>
      </c>
      <c r="DH22" s="8">
        <v>4.5999999999999996</v>
      </c>
      <c r="DI22" s="8">
        <v>37.5</v>
      </c>
      <c r="DJ22" s="8">
        <v>1</v>
      </c>
      <c r="DN22" s="9" t="s">
        <v>453</v>
      </c>
      <c r="DO22" s="9" t="s">
        <v>27</v>
      </c>
      <c r="DP22" s="9">
        <v>409</v>
      </c>
      <c r="DQ22" s="9">
        <v>6</v>
      </c>
      <c r="DR22" s="9">
        <v>10.85</v>
      </c>
      <c r="DS22" s="9">
        <v>6.8</v>
      </c>
      <c r="DT22" s="9">
        <v>21610</v>
      </c>
      <c r="DU22" s="9">
        <v>7.4</v>
      </c>
      <c r="DV22" s="9">
        <v>37</v>
      </c>
      <c r="DW22" s="9">
        <v>0.4</v>
      </c>
      <c r="EA22" s="10" t="s">
        <v>453</v>
      </c>
      <c r="EB22" s="10" t="s">
        <v>27</v>
      </c>
      <c r="EC22" s="10">
        <v>33000</v>
      </c>
      <c r="ED22" s="10">
        <v>7.2</v>
      </c>
      <c r="EE22" s="10">
        <f>VLOOKUP(EA22,Sheet1!$C$10:$L$428,10,FALSE)</f>
        <v>94950</v>
      </c>
      <c r="EF22" s="10">
        <v>7.2</v>
      </c>
      <c r="EG22" s="10">
        <v>29000</v>
      </c>
      <c r="EH22" s="10">
        <v>9.4</v>
      </c>
      <c r="EI22" s="10">
        <v>33000</v>
      </c>
      <c r="EJ22" s="10">
        <v>7.2</v>
      </c>
      <c r="EN22" s="11" t="s">
        <v>453</v>
      </c>
      <c r="EO22" s="11" t="s">
        <v>27</v>
      </c>
      <c r="EP22" s="11">
        <v>562.79999999999995</v>
      </c>
      <c r="EQ22" s="11">
        <v>4.3</v>
      </c>
      <c r="ER22" s="11">
        <f>VLOOKUP(EN22,Sheet1!$C$10:$L$428,2,FALSE)</f>
        <v>148254.70888620793</v>
      </c>
      <c r="ES22" s="11">
        <v>4.2</v>
      </c>
      <c r="ET22" s="11">
        <v>29053</v>
      </c>
      <c r="EU22" s="11">
        <v>5.8</v>
      </c>
      <c r="EV22" s="11">
        <v>39.4</v>
      </c>
      <c r="EW22" s="11">
        <v>0.9</v>
      </c>
      <c r="EY22" t="b">
        <f t="shared" si="0"/>
        <v>1</v>
      </c>
    </row>
    <row r="23" spans="1:155" x14ac:dyDescent="0.25">
      <c r="A23" s="1" t="s">
        <v>454</v>
      </c>
      <c r="B23" s="1" t="s">
        <v>28</v>
      </c>
      <c r="C23" s="1">
        <v>498.5</v>
      </c>
      <c r="D23" s="1">
        <v>8.4</v>
      </c>
      <c r="E23" s="1">
        <f>VLOOKUP(A23,Sheet1!$C$10:$L$428,6,FALSE)</f>
        <v>104000</v>
      </c>
      <c r="F23" s="1">
        <v>8.1999999999999993</v>
      </c>
      <c r="G23" s="1">
        <v>25011</v>
      </c>
      <c r="H23" s="1">
        <v>15</v>
      </c>
      <c r="I23" s="1">
        <v>38.5</v>
      </c>
      <c r="J23" s="1">
        <v>1.7</v>
      </c>
      <c r="N23" s="2" t="s">
        <v>454</v>
      </c>
      <c r="O23" s="2" t="s">
        <v>28</v>
      </c>
      <c r="P23" s="2">
        <v>38000</v>
      </c>
      <c r="Q23" s="2">
        <v>6.6</v>
      </c>
      <c r="R23" s="2">
        <v>38000</v>
      </c>
      <c r="S23" s="2">
        <v>6.6</v>
      </c>
      <c r="T23" s="2">
        <v>35000</v>
      </c>
      <c r="U23" s="2">
        <v>9.4</v>
      </c>
      <c r="V23" s="2">
        <v>38000</v>
      </c>
      <c r="W23" s="2">
        <v>6.6</v>
      </c>
      <c r="AA23" s="3" t="s">
        <v>454</v>
      </c>
      <c r="AB23" s="3" t="s">
        <v>28</v>
      </c>
      <c r="AC23" s="3">
        <v>536.5</v>
      </c>
      <c r="AD23" s="3">
        <v>4.5</v>
      </c>
      <c r="AE23" s="3">
        <v>13.7</v>
      </c>
      <c r="AF23" s="3">
        <v>4.3</v>
      </c>
      <c r="AG23" s="3">
        <v>27437</v>
      </c>
      <c r="AH23" s="3">
        <v>5.9</v>
      </c>
      <c r="AI23" s="3">
        <v>39.200000000000003</v>
      </c>
      <c r="AJ23" s="3">
        <v>1.1000000000000001</v>
      </c>
      <c r="AN23" s="3" t="s">
        <v>454</v>
      </c>
      <c r="AO23" s="3" t="s">
        <v>28</v>
      </c>
      <c r="AP23" s="3">
        <v>450.1</v>
      </c>
      <c r="AQ23" s="3">
        <v>5.0999999999999996</v>
      </c>
      <c r="AR23" s="3">
        <v>11.4</v>
      </c>
      <c r="AS23" s="3">
        <v>4.8</v>
      </c>
      <c r="AT23" s="3">
        <v>23192</v>
      </c>
      <c r="AU23" s="3">
        <v>10</v>
      </c>
      <c r="AV23" s="3">
        <v>37.5</v>
      </c>
      <c r="AW23" s="3">
        <v>0.2</v>
      </c>
      <c r="BA23" s="4" t="s">
        <v>454</v>
      </c>
      <c r="BB23" s="4" t="s">
        <v>28</v>
      </c>
      <c r="BC23" s="4">
        <v>53000</v>
      </c>
      <c r="BD23" s="4">
        <v>5.6</v>
      </c>
      <c r="BE23" s="4">
        <v>53000</v>
      </c>
      <c r="BF23" s="4">
        <v>5.6</v>
      </c>
      <c r="BG23" s="4">
        <v>47000</v>
      </c>
      <c r="BH23" s="4">
        <v>7.6</v>
      </c>
      <c r="BI23" s="4">
        <v>53000</v>
      </c>
      <c r="BJ23" s="4">
        <v>5.6</v>
      </c>
      <c r="BN23" s="5" t="s">
        <v>454</v>
      </c>
      <c r="BO23" s="5" t="s">
        <v>28</v>
      </c>
      <c r="BP23" s="5">
        <v>440.9</v>
      </c>
      <c r="BQ23" s="5">
        <v>4.5999999999999996</v>
      </c>
      <c r="BR23" s="5">
        <v>13.23</v>
      </c>
      <c r="BS23" s="5">
        <v>3.9</v>
      </c>
      <c r="BT23" s="5">
        <v>22585</v>
      </c>
      <c r="BU23" s="5">
        <v>5.7</v>
      </c>
      <c r="BV23" s="5">
        <v>33.299999999999997</v>
      </c>
      <c r="BW23" s="5">
        <v>1.9</v>
      </c>
      <c r="CA23" s="6" t="s">
        <v>454</v>
      </c>
      <c r="CB23" s="6" t="s">
        <v>28</v>
      </c>
      <c r="CC23" s="6">
        <v>378.1</v>
      </c>
      <c r="CD23" s="6">
        <v>5.5</v>
      </c>
      <c r="CE23" s="6">
        <v>10.58</v>
      </c>
      <c r="CF23" s="6">
        <v>4.4000000000000004</v>
      </c>
      <c r="CG23" s="6">
        <v>19156</v>
      </c>
      <c r="CH23" s="6">
        <v>8.6</v>
      </c>
      <c r="CI23" s="6">
        <v>37</v>
      </c>
      <c r="CJ23" s="6">
        <v>0.4</v>
      </c>
      <c r="CN23" s="7" t="s">
        <v>454</v>
      </c>
      <c r="CO23" s="7" t="s">
        <v>28</v>
      </c>
      <c r="CP23" s="7">
        <v>15000</v>
      </c>
      <c r="CQ23" s="7">
        <v>10.199999999999999</v>
      </c>
      <c r="CR23" s="7">
        <v>15000</v>
      </c>
      <c r="CS23" s="7">
        <v>10.199999999999999</v>
      </c>
      <c r="CT23" s="7">
        <v>14000</v>
      </c>
      <c r="CU23" s="7">
        <v>11.7</v>
      </c>
      <c r="CV23" s="7">
        <v>15000</v>
      </c>
      <c r="CW23" s="7">
        <v>10.199999999999999</v>
      </c>
      <c r="DA23" s="8" t="s">
        <v>454</v>
      </c>
      <c r="DB23" s="8" t="s">
        <v>28</v>
      </c>
      <c r="DC23" s="8">
        <v>468.2</v>
      </c>
      <c r="DD23" s="8">
        <v>5.4</v>
      </c>
      <c r="DE23" s="8">
        <v>12.66</v>
      </c>
      <c r="DF23" s="8">
        <v>5.5</v>
      </c>
      <c r="DG23" s="8">
        <v>23426</v>
      </c>
      <c r="DH23" s="8">
        <v>6.1</v>
      </c>
      <c r="DI23" s="8">
        <v>37</v>
      </c>
      <c r="DJ23" s="8">
        <v>1</v>
      </c>
      <c r="DN23" s="9" t="s">
        <v>454</v>
      </c>
      <c r="DO23" s="9" t="s">
        <v>28</v>
      </c>
      <c r="DP23" s="9">
        <v>412.1</v>
      </c>
      <c r="DQ23" s="9">
        <v>6</v>
      </c>
      <c r="DR23" s="9">
        <v>10.39</v>
      </c>
      <c r="DS23" s="9">
        <v>7.4</v>
      </c>
      <c r="DT23" s="9">
        <v>19853</v>
      </c>
      <c r="DU23" s="9">
        <v>9</v>
      </c>
      <c r="DV23" s="9">
        <v>37.299999999999997</v>
      </c>
      <c r="DW23" s="9">
        <v>0.3</v>
      </c>
      <c r="EA23" s="10" t="s">
        <v>454</v>
      </c>
      <c r="EB23" s="10" t="s">
        <v>28</v>
      </c>
      <c r="EC23" s="10">
        <v>23000</v>
      </c>
      <c r="ED23" s="10">
        <v>8.6999999999999993</v>
      </c>
      <c r="EE23" s="10">
        <f>VLOOKUP(EA23,Sheet1!$C$10:$L$428,10,FALSE)</f>
        <v>76000</v>
      </c>
      <c r="EF23" s="10">
        <v>8.6999999999999993</v>
      </c>
      <c r="EG23" s="10">
        <v>21000</v>
      </c>
      <c r="EH23" s="10">
        <v>13.6</v>
      </c>
      <c r="EI23" s="10">
        <v>23000</v>
      </c>
      <c r="EJ23" s="10">
        <v>8.6999999999999993</v>
      </c>
      <c r="EN23" s="11" t="s">
        <v>454</v>
      </c>
      <c r="EO23" s="11" t="s">
        <v>28</v>
      </c>
      <c r="EP23" s="11">
        <v>581.5</v>
      </c>
      <c r="EQ23" s="11">
        <v>6.1</v>
      </c>
      <c r="ER23" s="11">
        <f>VLOOKUP(EN23,Sheet1!$C$10:$L$428,2,FALSE)</f>
        <v>124864.79880774966</v>
      </c>
      <c r="ES23" s="11">
        <v>5.8</v>
      </c>
      <c r="ET23" s="11">
        <v>30123</v>
      </c>
      <c r="EU23" s="11">
        <v>8.6</v>
      </c>
      <c r="EV23" s="11">
        <v>40.6</v>
      </c>
      <c r="EW23" s="11">
        <v>1.5</v>
      </c>
      <c r="EY23" t="b">
        <f t="shared" si="0"/>
        <v>1</v>
      </c>
    </row>
    <row r="24" spans="1:155" x14ac:dyDescent="0.25">
      <c r="A24" s="1" t="s">
        <v>455</v>
      </c>
      <c r="B24" s="1" t="s">
        <v>29</v>
      </c>
      <c r="C24" s="1">
        <v>440</v>
      </c>
      <c r="D24" s="1">
        <v>3.9</v>
      </c>
      <c r="E24" s="1">
        <f>VLOOKUP(A24,Sheet1!$C$10:$L$428,6,FALSE)</f>
        <v>105000</v>
      </c>
      <c r="F24" s="1">
        <v>3.8</v>
      </c>
      <c r="G24" s="1">
        <v>23074</v>
      </c>
      <c r="H24" s="1">
        <v>5.5</v>
      </c>
      <c r="I24" s="1">
        <v>38.799999999999997</v>
      </c>
      <c r="J24" s="1">
        <v>1.4</v>
      </c>
      <c r="N24" s="2" t="s">
        <v>455</v>
      </c>
      <c r="O24" s="2" t="s">
        <v>29</v>
      </c>
      <c r="P24" s="2">
        <v>83000</v>
      </c>
      <c r="Q24" s="2">
        <v>4.4000000000000004</v>
      </c>
      <c r="R24" s="2">
        <v>83000</v>
      </c>
      <c r="S24" s="2">
        <v>4.4000000000000004</v>
      </c>
      <c r="T24" s="2">
        <v>75000</v>
      </c>
      <c r="U24" s="2">
        <v>5.2</v>
      </c>
      <c r="V24" s="2">
        <v>83000</v>
      </c>
      <c r="W24" s="2">
        <v>4.4000000000000004</v>
      </c>
      <c r="AA24" s="3" t="s">
        <v>455</v>
      </c>
      <c r="AB24" s="3" t="s">
        <v>29</v>
      </c>
      <c r="AC24" s="3">
        <v>489.7</v>
      </c>
      <c r="AD24" s="3">
        <v>2.2000000000000002</v>
      </c>
      <c r="AE24" s="3">
        <v>12.57</v>
      </c>
      <c r="AF24" s="3">
        <v>2.2000000000000002</v>
      </c>
      <c r="AG24" s="3">
        <v>25855</v>
      </c>
      <c r="AH24" s="3">
        <v>2.7</v>
      </c>
      <c r="AI24" s="3">
        <v>39</v>
      </c>
      <c r="AJ24" s="3">
        <v>0.6</v>
      </c>
      <c r="AN24" s="3" t="s">
        <v>455</v>
      </c>
      <c r="AO24" s="3" t="s">
        <v>29</v>
      </c>
      <c r="AP24" s="3">
        <v>424</v>
      </c>
      <c r="AQ24" s="3">
        <v>3.3</v>
      </c>
      <c r="AR24" s="3">
        <v>10.88</v>
      </c>
      <c r="AS24" s="3">
        <v>3.1</v>
      </c>
      <c r="AT24" s="3">
        <v>22639</v>
      </c>
      <c r="AU24" s="3">
        <v>3.7</v>
      </c>
      <c r="AV24" s="3">
        <v>37.5</v>
      </c>
      <c r="AW24" s="3">
        <v>0.2</v>
      </c>
      <c r="BA24" s="4" t="s">
        <v>455</v>
      </c>
      <c r="BB24" s="4" t="s">
        <v>29</v>
      </c>
      <c r="BC24" s="4">
        <v>112000</v>
      </c>
      <c r="BD24" s="4">
        <v>3.8</v>
      </c>
      <c r="BE24" s="4">
        <v>112000</v>
      </c>
      <c r="BF24" s="4">
        <v>3.8</v>
      </c>
      <c r="BG24" s="4">
        <v>101000</v>
      </c>
      <c r="BH24" s="4">
        <v>5.0999999999999996</v>
      </c>
      <c r="BI24" s="4">
        <v>112000</v>
      </c>
      <c r="BJ24" s="4">
        <v>3.8</v>
      </c>
      <c r="BN24" s="5" t="s">
        <v>455</v>
      </c>
      <c r="BO24" s="5" t="s">
        <v>29</v>
      </c>
      <c r="BP24" s="5">
        <v>411.2</v>
      </c>
      <c r="BQ24" s="5">
        <v>2.4</v>
      </c>
      <c r="BR24" s="5">
        <v>12.14</v>
      </c>
      <c r="BS24" s="5">
        <v>2</v>
      </c>
      <c r="BT24" s="5">
        <v>21777</v>
      </c>
      <c r="BU24" s="5">
        <v>3.6</v>
      </c>
      <c r="BV24" s="5">
        <v>33.9</v>
      </c>
      <c r="BW24" s="5">
        <v>1.2</v>
      </c>
      <c r="CA24" s="6" t="s">
        <v>455</v>
      </c>
      <c r="CB24" s="6" t="s">
        <v>29</v>
      </c>
      <c r="CC24" s="6">
        <v>366.5</v>
      </c>
      <c r="CD24" s="6">
        <v>3</v>
      </c>
      <c r="CE24" s="6">
        <v>10.18</v>
      </c>
      <c r="CF24" s="6">
        <v>2.7</v>
      </c>
      <c r="CG24" s="6">
        <v>19912</v>
      </c>
      <c r="CH24" s="6">
        <v>4.8</v>
      </c>
      <c r="CI24" s="6">
        <v>37</v>
      </c>
      <c r="CJ24" s="6">
        <v>0</v>
      </c>
      <c r="CN24" s="7" t="s">
        <v>455</v>
      </c>
      <c r="CO24" s="7" t="s">
        <v>29</v>
      </c>
      <c r="CP24" s="7">
        <v>32000</v>
      </c>
      <c r="CQ24" s="7">
        <v>7</v>
      </c>
      <c r="CR24" s="7">
        <v>32000</v>
      </c>
      <c r="CS24" s="7">
        <v>7</v>
      </c>
      <c r="CT24" s="7">
        <v>30000</v>
      </c>
      <c r="CU24" s="7">
        <v>8.1999999999999993</v>
      </c>
      <c r="CV24" s="7">
        <v>32000</v>
      </c>
      <c r="CW24" s="7">
        <v>7</v>
      </c>
      <c r="DA24" s="8" t="s">
        <v>455</v>
      </c>
      <c r="DB24" s="8" t="s">
        <v>29</v>
      </c>
      <c r="DC24" s="8">
        <v>474.2</v>
      </c>
      <c r="DD24" s="8">
        <v>3.7</v>
      </c>
      <c r="DE24" s="8">
        <v>12.74</v>
      </c>
      <c r="DF24" s="8">
        <v>3.7</v>
      </c>
      <c r="DG24" s="8">
        <v>24756</v>
      </c>
      <c r="DH24" s="8">
        <v>4.5999999999999996</v>
      </c>
      <c r="DI24" s="8">
        <v>37.200000000000003</v>
      </c>
      <c r="DJ24" s="8">
        <v>0.8</v>
      </c>
      <c r="DN24" s="9" t="s">
        <v>455</v>
      </c>
      <c r="DO24" s="9" t="s">
        <v>29</v>
      </c>
      <c r="DP24" s="9">
        <v>399.3</v>
      </c>
      <c r="DQ24" s="9">
        <v>5.8</v>
      </c>
      <c r="DR24" s="9">
        <v>10.61</v>
      </c>
      <c r="DS24" s="9">
        <v>6.1</v>
      </c>
      <c r="DT24" s="9">
        <v>21865</v>
      </c>
      <c r="DU24" s="9">
        <v>5.2</v>
      </c>
      <c r="DV24" s="9">
        <v>37</v>
      </c>
      <c r="DW24" s="9">
        <v>0.3</v>
      </c>
      <c r="EA24" s="10" t="s">
        <v>455</v>
      </c>
      <c r="EB24" s="10" t="s">
        <v>29</v>
      </c>
      <c r="EC24" s="10">
        <v>50000</v>
      </c>
      <c r="ED24" s="10">
        <v>5.8</v>
      </c>
      <c r="EE24" s="10">
        <f>VLOOKUP(EA24,Sheet1!$C$10:$L$428,10,FALSE)</f>
        <v>75000</v>
      </c>
      <c r="EF24" s="10">
        <v>5.8</v>
      </c>
      <c r="EG24" s="10">
        <v>46000</v>
      </c>
      <c r="EH24" s="10">
        <v>6.8</v>
      </c>
      <c r="EI24" s="10">
        <v>50000</v>
      </c>
      <c r="EJ24" s="10">
        <v>5.8</v>
      </c>
      <c r="EN24" s="11" t="s">
        <v>455</v>
      </c>
      <c r="EO24" s="11" t="s">
        <v>29</v>
      </c>
      <c r="EP24" s="11">
        <v>499.7</v>
      </c>
      <c r="EQ24" s="11">
        <v>2.7</v>
      </c>
      <c r="ER24" s="11">
        <f>VLOOKUP(EN24,Sheet1!$C$10:$L$428,2,FALSE)</f>
        <v>119789.48213552361</v>
      </c>
      <c r="ES24" s="11">
        <v>2.7</v>
      </c>
      <c r="ET24" s="11">
        <v>26567</v>
      </c>
      <c r="EU24" s="11">
        <v>3.3</v>
      </c>
      <c r="EV24" s="11">
        <v>40.1</v>
      </c>
      <c r="EW24" s="11">
        <v>0.8</v>
      </c>
      <c r="EY24" t="b">
        <f t="shared" si="0"/>
        <v>1</v>
      </c>
    </row>
    <row r="25" spans="1:155" x14ac:dyDescent="0.25">
      <c r="A25" s="1" t="s">
        <v>456</v>
      </c>
      <c r="B25" s="1" t="s">
        <v>30</v>
      </c>
      <c r="C25" s="1">
        <v>422.6</v>
      </c>
      <c r="D25" s="1">
        <v>7.2</v>
      </c>
      <c r="E25" s="1">
        <f>VLOOKUP(A25,Sheet1!$C$10:$L$428,6,FALSE)</f>
        <v>92500</v>
      </c>
      <c r="F25" s="1">
        <v>8.6999999999999993</v>
      </c>
      <c r="G25" s="1">
        <v>21924</v>
      </c>
      <c r="H25" s="1">
        <v>8.8000000000000007</v>
      </c>
      <c r="I25" s="1">
        <v>38</v>
      </c>
      <c r="J25" s="1">
        <v>1.7</v>
      </c>
      <c r="N25" s="2" t="s">
        <v>456</v>
      </c>
      <c r="O25" s="2" t="s">
        <v>30</v>
      </c>
      <c r="P25" s="2">
        <v>29000</v>
      </c>
      <c r="Q25" s="2">
        <v>7.7</v>
      </c>
      <c r="R25" s="2">
        <v>29000</v>
      </c>
      <c r="S25" s="2">
        <v>7.7</v>
      </c>
      <c r="T25" s="2">
        <v>25000</v>
      </c>
      <c r="U25" s="2">
        <v>9</v>
      </c>
      <c r="V25" s="2">
        <v>29000</v>
      </c>
      <c r="W25" s="2">
        <v>7.7</v>
      </c>
      <c r="AA25" s="3" t="s">
        <v>456</v>
      </c>
      <c r="AB25" s="3" t="s">
        <v>30</v>
      </c>
      <c r="AC25" s="3">
        <v>477.1</v>
      </c>
      <c r="AD25" s="3">
        <v>4</v>
      </c>
      <c r="AE25" s="3">
        <v>12.41</v>
      </c>
      <c r="AF25" s="3">
        <v>4</v>
      </c>
      <c r="AG25" s="3">
        <v>25917</v>
      </c>
      <c r="AH25" s="3">
        <v>5</v>
      </c>
      <c r="AI25" s="3">
        <v>38.4</v>
      </c>
      <c r="AJ25" s="3">
        <v>1</v>
      </c>
      <c r="AN25" s="3" t="s">
        <v>456</v>
      </c>
      <c r="AO25" s="3" t="s">
        <v>30</v>
      </c>
      <c r="AP25" s="3">
        <v>416.8</v>
      </c>
      <c r="AQ25" s="3">
        <v>6</v>
      </c>
      <c r="AR25" s="3">
        <v>10.74</v>
      </c>
      <c r="AS25" s="3">
        <v>7.6</v>
      </c>
      <c r="AT25" s="3">
        <v>21886</v>
      </c>
      <c r="AU25" s="3">
        <v>7.5</v>
      </c>
      <c r="AV25" s="3">
        <v>37.5</v>
      </c>
      <c r="AW25" s="3">
        <v>0.4</v>
      </c>
      <c r="BA25" s="4" t="s">
        <v>456</v>
      </c>
      <c r="BB25" s="4" t="s">
        <v>30</v>
      </c>
      <c r="BC25" s="4">
        <v>43000</v>
      </c>
      <c r="BD25" s="4">
        <v>6.2</v>
      </c>
      <c r="BE25" s="4">
        <v>43000</v>
      </c>
      <c r="BF25" s="4">
        <v>6.2</v>
      </c>
      <c r="BG25" s="4">
        <v>38000</v>
      </c>
      <c r="BH25" s="4">
        <v>7.3</v>
      </c>
      <c r="BI25" s="4">
        <v>43000</v>
      </c>
      <c r="BJ25" s="4">
        <v>6.2</v>
      </c>
      <c r="BN25" s="5" t="s">
        <v>456</v>
      </c>
      <c r="BO25" s="5" t="s">
        <v>30</v>
      </c>
      <c r="BP25" s="5">
        <v>373.7</v>
      </c>
      <c r="BQ25" s="5">
        <v>4.3</v>
      </c>
      <c r="BR25" s="5">
        <v>11.7</v>
      </c>
      <c r="BS25" s="5">
        <v>3.6</v>
      </c>
      <c r="BT25" s="5">
        <v>20298</v>
      </c>
      <c r="BU25" s="5">
        <v>5.3</v>
      </c>
      <c r="BV25" s="5">
        <v>32</v>
      </c>
      <c r="BW25" s="5">
        <v>2.2000000000000002</v>
      </c>
      <c r="CA25" s="6" t="s">
        <v>456</v>
      </c>
      <c r="CB25" s="6" t="s">
        <v>30</v>
      </c>
      <c r="CC25" s="6">
        <v>317.2</v>
      </c>
      <c r="CD25" s="6">
        <v>7.1</v>
      </c>
      <c r="CE25" s="6">
        <v>9.15</v>
      </c>
      <c r="CF25" s="6">
        <v>5.0999999999999996</v>
      </c>
      <c r="CG25" s="6">
        <v>16957</v>
      </c>
      <c r="CH25" s="6">
        <v>7</v>
      </c>
      <c r="CI25" s="6">
        <v>36.200000000000003</v>
      </c>
      <c r="CJ25" s="6">
        <v>1.6</v>
      </c>
      <c r="CN25" s="7" t="s">
        <v>456</v>
      </c>
      <c r="CO25" s="7" t="s">
        <v>30</v>
      </c>
      <c r="CP25" s="7">
        <v>10000</v>
      </c>
      <c r="CQ25" s="7">
        <v>12.4</v>
      </c>
      <c r="CR25" s="7">
        <v>10000</v>
      </c>
      <c r="CS25" s="7">
        <v>12.4</v>
      </c>
      <c r="CT25" s="7">
        <v>9000</v>
      </c>
      <c r="CU25" s="7">
        <v>14.5</v>
      </c>
      <c r="CV25" s="7">
        <v>10000</v>
      </c>
      <c r="CW25" s="7">
        <v>12.4</v>
      </c>
      <c r="DA25" s="8" t="s">
        <v>456</v>
      </c>
      <c r="DB25" s="8" t="s">
        <v>30</v>
      </c>
      <c r="DC25" s="8">
        <v>487.9</v>
      </c>
      <c r="DD25" s="8">
        <v>7.7</v>
      </c>
      <c r="DE25" s="8">
        <v>13.36</v>
      </c>
      <c r="DF25" s="8">
        <v>8</v>
      </c>
      <c r="DG25" s="8">
        <v>27027</v>
      </c>
      <c r="DH25" s="8">
        <v>9.1</v>
      </c>
      <c r="DI25" s="8">
        <v>36.5</v>
      </c>
      <c r="DJ25" s="8">
        <v>1.3</v>
      </c>
      <c r="DN25" s="9" t="s">
        <v>456</v>
      </c>
      <c r="DO25" s="9" t="s">
        <v>30</v>
      </c>
      <c r="DP25" s="9">
        <v>385.1</v>
      </c>
      <c r="DQ25" s="9">
        <v>11</v>
      </c>
      <c r="DR25" s="9">
        <v>10.26</v>
      </c>
      <c r="DS25" s="9">
        <v>13</v>
      </c>
      <c r="DT25" s="9" t="s">
        <v>858</v>
      </c>
      <c r="DU25" s="9" t="s">
        <v>858</v>
      </c>
      <c r="DV25" s="9">
        <v>37</v>
      </c>
      <c r="DW25" s="9">
        <v>1.2</v>
      </c>
      <c r="EA25" s="10" t="s">
        <v>456</v>
      </c>
      <c r="EB25" s="10" t="s">
        <v>30</v>
      </c>
      <c r="EC25" s="10">
        <v>19000</v>
      </c>
      <c r="ED25" s="10">
        <v>9.6999999999999993</v>
      </c>
      <c r="EE25" s="10">
        <f>VLOOKUP(EA25,Sheet1!$C$10:$L$428,10,FALSE)</f>
        <v>66000</v>
      </c>
      <c r="EF25" s="10">
        <v>9.6999999999999993</v>
      </c>
      <c r="EG25" s="10">
        <v>16000</v>
      </c>
      <c r="EH25" s="10">
        <v>11.5</v>
      </c>
      <c r="EI25" s="10">
        <v>19000</v>
      </c>
      <c r="EJ25" s="10">
        <v>9.6999999999999993</v>
      </c>
      <c r="EN25" s="11" t="s">
        <v>456</v>
      </c>
      <c r="EO25" s="11" t="s">
        <v>30</v>
      </c>
      <c r="EP25" s="11">
        <v>471.3</v>
      </c>
      <c r="EQ25" s="11">
        <v>4.4000000000000004</v>
      </c>
      <c r="ER25" s="11">
        <f>VLOOKUP(EN25,Sheet1!$C$10:$L$428,2,FALSE)</f>
        <v>111051.96182572612</v>
      </c>
      <c r="ES25" s="11">
        <v>4.4000000000000004</v>
      </c>
      <c r="ET25" s="11">
        <v>25276</v>
      </c>
      <c r="EU25" s="11">
        <v>5.9</v>
      </c>
      <c r="EV25" s="11">
        <v>39.5</v>
      </c>
      <c r="EW25" s="11">
        <v>1.4</v>
      </c>
      <c r="EY25" t="b">
        <f t="shared" si="0"/>
        <v>1</v>
      </c>
    </row>
    <row r="26" spans="1:155" x14ac:dyDescent="0.25">
      <c r="A26" s="1" t="s">
        <v>457</v>
      </c>
      <c r="B26" s="1" t="s">
        <v>31</v>
      </c>
      <c r="C26" s="1">
        <v>395.5</v>
      </c>
      <c r="D26" s="1">
        <v>6.6</v>
      </c>
      <c r="E26" s="1">
        <f>VLOOKUP(A26,Sheet1!$C$10:$L$428,6,FALSE)</f>
        <v>97000</v>
      </c>
      <c r="F26" s="1">
        <v>5.5</v>
      </c>
      <c r="G26" s="1">
        <v>20387</v>
      </c>
      <c r="H26" s="1">
        <v>13</v>
      </c>
      <c r="I26" s="1">
        <v>39</v>
      </c>
      <c r="J26" s="1">
        <v>1.6</v>
      </c>
      <c r="N26" s="2" t="s">
        <v>457</v>
      </c>
      <c r="O26" s="2" t="s">
        <v>31</v>
      </c>
      <c r="P26" s="2">
        <v>33000</v>
      </c>
      <c r="Q26" s="2">
        <v>7.1</v>
      </c>
      <c r="R26" s="2">
        <v>33000</v>
      </c>
      <c r="S26" s="2">
        <v>7.1</v>
      </c>
      <c r="T26" s="2">
        <v>29000</v>
      </c>
      <c r="U26" s="2">
        <v>9.9</v>
      </c>
      <c r="V26" s="2">
        <v>33000</v>
      </c>
      <c r="W26" s="2">
        <v>7.1</v>
      </c>
      <c r="AA26" s="3" t="s">
        <v>457</v>
      </c>
      <c r="AB26" s="3" t="s">
        <v>31</v>
      </c>
      <c r="AC26" s="3">
        <v>421.8</v>
      </c>
      <c r="AD26" s="3">
        <v>3.2</v>
      </c>
      <c r="AE26" s="3">
        <v>10.74</v>
      </c>
      <c r="AF26" s="3">
        <v>3.2</v>
      </c>
      <c r="AG26" s="3">
        <v>21415</v>
      </c>
      <c r="AH26" s="3">
        <v>4.8</v>
      </c>
      <c r="AI26" s="3">
        <v>39.299999999999997</v>
      </c>
      <c r="AJ26" s="3">
        <v>0.9</v>
      </c>
      <c r="AN26" s="3" t="s">
        <v>457</v>
      </c>
      <c r="AO26" s="3" t="s">
        <v>31</v>
      </c>
      <c r="AP26" s="3">
        <v>376.7</v>
      </c>
      <c r="AQ26" s="3">
        <v>5.4</v>
      </c>
      <c r="AR26" s="3">
        <v>9.2899999999999991</v>
      </c>
      <c r="AS26" s="3">
        <v>4.4000000000000004</v>
      </c>
      <c r="AT26" s="3">
        <v>19245</v>
      </c>
      <c r="AU26" s="3">
        <v>7.8</v>
      </c>
      <c r="AV26" s="3">
        <v>38</v>
      </c>
      <c r="AW26" s="3">
        <v>1.1000000000000001</v>
      </c>
      <c r="BA26" s="4" t="s">
        <v>457</v>
      </c>
      <c r="BB26" s="4" t="s">
        <v>31</v>
      </c>
      <c r="BC26" s="4">
        <v>48000</v>
      </c>
      <c r="BD26" s="4">
        <v>5.8</v>
      </c>
      <c r="BE26" s="4">
        <v>48000</v>
      </c>
      <c r="BF26" s="4">
        <v>5.8</v>
      </c>
      <c r="BG26" s="4">
        <v>44000</v>
      </c>
      <c r="BH26" s="4">
        <v>7.6</v>
      </c>
      <c r="BI26" s="4">
        <v>48000</v>
      </c>
      <c r="BJ26" s="4">
        <v>5.8</v>
      </c>
      <c r="BN26" s="5" t="s">
        <v>457</v>
      </c>
      <c r="BO26" s="5" t="s">
        <v>31</v>
      </c>
      <c r="BP26" s="5">
        <v>342.2</v>
      </c>
      <c r="BQ26" s="5">
        <v>3.4</v>
      </c>
      <c r="BR26" s="5">
        <v>10.36</v>
      </c>
      <c r="BS26" s="5">
        <v>2.8</v>
      </c>
      <c r="BT26" s="5">
        <v>17528</v>
      </c>
      <c r="BU26" s="5">
        <v>4.4000000000000004</v>
      </c>
      <c r="BV26" s="5">
        <v>33</v>
      </c>
      <c r="BW26" s="5">
        <v>1.9</v>
      </c>
      <c r="CA26" s="6" t="s">
        <v>457</v>
      </c>
      <c r="CB26" s="6" t="s">
        <v>31</v>
      </c>
      <c r="CC26" s="6">
        <v>314.39999999999998</v>
      </c>
      <c r="CD26" s="6">
        <v>4.5999999999999996</v>
      </c>
      <c r="CE26" s="6">
        <v>8.82</v>
      </c>
      <c r="CF26" s="6">
        <v>4.0999999999999996</v>
      </c>
      <c r="CG26" s="6">
        <v>15996</v>
      </c>
      <c r="CH26" s="6">
        <v>7.4</v>
      </c>
      <c r="CI26" s="6">
        <v>37</v>
      </c>
      <c r="CJ26" s="6">
        <v>1.1000000000000001</v>
      </c>
      <c r="CN26" s="7" t="s">
        <v>457</v>
      </c>
      <c r="CO26" s="7" t="s">
        <v>31</v>
      </c>
      <c r="CP26" s="7">
        <v>13000</v>
      </c>
      <c r="CQ26" s="7">
        <v>10.7</v>
      </c>
      <c r="CR26" s="7">
        <v>13000</v>
      </c>
      <c r="CS26" s="7">
        <v>10.7</v>
      </c>
      <c r="CT26" s="7">
        <v>12000</v>
      </c>
      <c r="CU26" s="7">
        <v>12.5</v>
      </c>
      <c r="CV26" s="7">
        <v>13000</v>
      </c>
      <c r="CW26" s="7">
        <v>10.7</v>
      </c>
      <c r="DA26" s="8" t="s">
        <v>457</v>
      </c>
      <c r="DB26" s="8" t="s">
        <v>31</v>
      </c>
      <c r="DC26" s="8">
        <v>402.7</v>
      </c>
      <c r="DD26" s="8">
        <v>5.2</v>
      </c>
      <c r="DE26" s="8">
        <v>10.65</v>
      </c>
      <c r="DF26" s="8">
        <v>5.3</v>
      </c>
      <c r="DG26" s="8">
        <v>20215</v>
      </c>
      <c r="DH26" s="8">
        <v>5.2</v>
      </c>
      <c r="DI26" s="8">
        <v>37.799999999999997</v>
      </c>
      <c r="DJ26" s="8">
        <v>1.2</v>
      </c>
      <c r="DN26" s="9" t="s">
        <v>457</v>
      </c>
      <c r="DO26" s="9" t="s">
        <v>31</v>
      </c>
      <c r="DP26" s="9">
        <v>338.4</v>
      </c>
      <c r="DQ26" s="9">
        <v>7.1</v>
      </c>
      <c r="DR26" s="9">
        <v>9</v>
      </c>
      <c r="DS26" s="9">
        <v>7.7</v>
      </c>
      <c r="DT26" s="9">
        <v>17432</v>
      </c>
      <c r="DU26" s="9">
        <v>8.1</v>
      </c>
      <c r="DV26" s="9">
        <v>37.5</v>
      </c>
      <c r="DW26" s="9">
        <v>0.7</v>
      </c>
      <c r="EA26" s="10" t="s">
        <v>457</v>
      </c>
      <c r="EB26" s="10" t="s">
        <v>31</v>
      </c>
      <c r="EC26" s="10">
        <v>19000</v>
      </c>
      <c r="ED26" s="10">
        <v>9.4</v>
      </c>
      <c r="EE26" s="10">
        <f>VLOOKUP(EA26,Sheet1!$C$10:$L$428,10,FALSE)</f>
        <v>74000</v>
      </c>
      <c r="EF26" s="10">
        <v>9.4</v>
      </c>
      <c r="EG26" s="10">
        <v>17000</v>
      </c>
      <c r="EH26" s="10">
        <v>14.5</v>
      </c>
      <c r="EI26" s="10">
        <v>19000</v>
      </c>
      <c r="EJ26" s="10">
        <v>9.4</v>
      </c>
      <c r="EN26" s="11" t="s">
        <v>457</v>
      </c>
      <c r="EO26" s="11" t="s">
        <v>31</v>
      </c>
      <c r="EP26" s="11">
        <v>435.1</v>
      </c>
      <c r="EQ26" s="11">
        <v>4</v>
      </c>
      <c r="ER26" s="11">
        <f>VLOOKUP(EN26,Sheet1!$C$10:$L$428,2,FALSE)</f>
        <v>106218.28459530028</v>
      </c>
      <c r="ES26" s="11">
        <v>4.0999999999999996</v>
      </c>
      <c r="ET26" s="11">
        <v>22276</v>
      </c>
      <c r="EU26" s="11">
        <v>7.4</v>
      </c>
      <c r="EV26" s="11">
        <v>40.299999999999997</v>
      </c>
      <c r="EW26" s="11">
        <v>1.2</v>
      </c>
      <c r="EY26" t="b">
        <f t="shared" si="0"/>
        <v>1</v>
      </c>
    </row>
    <row r="27" spans="1:155" x14ac:dyDescent="0.25">
      <c r="A27" s="1" t="s">
        <v>458</v>
      </c>
      <c r="B27" s="1" t="s">
        <v>32</v>
      </c>
      <c r="C27" s="1">
        <v>574.9</v>
      </c>
      <c r="D27" s="1">
        <v>5</v>
      </c>
      <c r="E27" s="1">
        <f>VLOOKUP(A27,Sheet1!$C$10:$L$428,6,FALSE)</f>
        <v>170000</v>
      </c>
      <c r="F27" s="1">
        <v>6.4</v>
      </c>
      <c r="G27" s="1">
        <v>30867</v>
      </c>
      <c r="H27" s="1">
        <v>7.6</v>
      </c>
      <c r="I27" s="1">
        <v>38</v>
      </c>
      <c r="J27" s="1">
        <v>1.4</v>
      </c>
      <c r="N27" s="2" t="s">
        <v>458</v>
      </c>
      <c r="O27" s="2" t="s">
        <v>32</v>
      </c>
      <c r="P27" s="2">
        <v>107000</v>
      </c>
      <c r="Q27" s="2">
        <v>4</v>
      </c>
      <c r="R27" s="2">
        <v>107000</v>
      </c>
      <c r="S27" s="2">
        <v>4</v>
      </c>
      <c r="T27" s="2">
        <v>92000</v>
      </c>
      <c r="U27" s="2">
        <v>5.3</v>
      </c>
      <c r="V27" s="2">
        <v>107000</v>
      </c>
      <c r="W27" s="2">
        <v>4</v>
      </c>
      <c r="AA27" s="3" t="s">
        <v>458</v>
      </c>
      <c r="AB27" s="3" t="s">
        <v>32</v>
      </c>
      <c r="AC27" s="3">
        <v>630.1</v>
      </c>
      <c r="AD27" s="3">
        <v>2.7</v>
      </c>
      <c r="AE27" s="3">
        <v>16.28</v>
      </c>
      <c r="AF27" s="3">
        <v>2.8</v>
      </c>
      <c r="AG27" s="3">
        <v>33665</v>
      </c>
      <c r="AH27" s="3">
        <v>3.8</v>
      </c>
      <c r="AI27" s="3">
        <v>38.700000000000003</v>
      </c>
      <c r="AJ27" s="3">
        <v>0.5</v>
      </c>
      <c r="AN27" s="3" t="s">
        <v>458</v>
      </c>
      <c r="AO27" s="3" t="s">
        <v>32</v>
      </c>
      <c r="AP27" s="3">
        <v>499.6</v>
      </c>
      <c r="AQ27" s="3">
        <v>4.4000000000000004</v>
      </c>
      <c r="AR27" s="3">
        <v>12.76</v>
      </c>
      <c r="AS27" s="3">
        <v>4</v>
      </c>
      <c r="AT27" s="3">
        <v>26984</v>
      </c>
      <c r="AU27" s="3">
        <v>6.6</v>
      </c>
      <c r="AV27" s="3">
        <v>37.5</v>
      </c>
      <c r="AW27" s="3">
        <v>1</v>
      </c>
      <c r="BA27" s="4" t="s">
        <v>458</v>
      </c>
      <c r="BB27" s="4" t="s">
        <v>32</v>
      </c>
      <c r="BC27" s="4">
        <v>151000</v>
      </c>
      <c r="BD27" s="4">
        <v>3.3</v>
      </c>
      <c r="BE27" s="4">
        <v>151000</v>
      </c>
      <c r="BF27" s="4">
        <v>3.3</v>
      </c>
      <c r="BG27" s="4">
        <v>130000</v>
      </c>
      <c r="BH27" s="4">
        <v>4.5999999999999996</v>
      </c>
      <c r="BI27" s="4">
        <v>151000</v>
      </c>
      <c r="BJ27" s="4">
        <v>3.3</v>
      </c>
      <c r="BN27" s="5" t="s">
        <v>458</v>
      </c>
      <c r="BO27" s="5" t="s">
        <v>32</v>
      </c>
      <c r="BP27" s="5">
        <v>506.1</v>
      </c>
      <c r="BQ27" s="5">
        <v>2.8</v>
      </c>
      <c r="BR27" s="5">
        <v>15.6</v>
      </c>
      <c r="BS27" s="5">
        <v>2.5</v>
      </c>
      <c r="BT27" s="5">
        <v>27582</v>
      </c>
      <c r="BU27" s="5">
        <v>3.9</v>
      </c>
      <c r="BV27" s="5">
        <v>32.5</v>
      </c>
      <c r="BW27" s="5">
        <v>1.2</v>
      </c>
      <c r="CA27" s="6" t="s">
        <v>458</v>
      </c>
      <c r="CB27" s="6" t="s">
        <v>32</v>
      </c>
      <c r="CC27" s="6">
        <v>401.9</v>
      </c>
      <c r="CD27" s="6">
        <v>3.3</v>
      </c>
      <c r="CE27" s="6">
        <v>11.31</v>
      </c>
      <c r="CF27" s="6">
        <v>3.5</v>
      </c>
      <c r="CG27" s="6">
        <v>21087</v>
      </c>
      <c r="CH27" s="6">
        <v>6.1</v>
      </c>
      <c r="CI27" s="6">
        <v>37</v>
      </c>
      <c r="CJ27" s="6">
        <v>0.7</v>
      </c>
      <c r="CN27" s="7" t="s">
        <v>458</v>
      </c>
      <c r="CO27" s="7" t="s">
        <v>32</v>
      </c>
      <c r="CP27" s="7">
        <v>42000</v>
      </c>
      <c r="CQ27" s="7">
        <v>6.2</v>
      </c>
      <c r="CR27" s="7">
        <v>42000</v>
      </c>
      <c r="CS27" s="7">
        <v>6.2</v>
      </c>
      <c r="CT27" s="7">
        <v>36000</v>
      </c>
      <c r="CU27" s="7">
        <v>8.4</v>
      </c>
      <c r="CV27" s="7">
        <v>42000</v>
      </c>
      <c r="CW27" s="7">
        <v>6.2</v>
      </c>
      <c r="DA27" s="8" t="s">
        <v>458</v>
      </c>
      <c r="DB27" s="8" t="s">
        <v>32</v>
      </c>
      <c r="DC27" s="8">
        <v>507.7</v>
      </c>
      <c r="DD27" s="8">
        <v>3.6</v>
      </c>
      <c r="DE27" s="8">
        <v>13.75</v>
      </c>
      <c r="DF27" s="8">
        <v>3.7</v>
      </c>
      <c r="DG27" s="8">
        <v>26492</v>
      </c>
      <c r="DH27" s="8">
        <v>5</v>
      </c>
      <c r="DI27" s="8">
        <v>36.9</v>
      </c>
      <c r="DJ27" s="8">
        <v>0.8</v>
      </c>
      <c r="DN27" s="9" t="s">
        <v>458</v>
      </c>
      <c r="DO27" s="9" t="s">
        <v>32</v>
      </c>
      <c r="DP27" s="9">
        <v>428.7</v>
      </c>
      <c r="DQ27" s="9">
        <v>5.9</v>
      </c>
      <c r="DR27" s="9">
        <v>11.07</v>
      </c>
      <c r="DS27" s="9">
        <v>5.9</v>
      </c>
      <c r="DT27" s="9">
        <v>21856</v>
      </c>
      <c r="DU27" s="9">
        <v>8.6999999999999993</v>
      </c>
      <c r="DV27" s="9">
        <v>37</v>
      </c>
      <c r="DW27" s="9">
        <v>0.4</v>
      </c>
      <c r="EA27" s="10" t="s">
        <v>458</v>
      </c>
      <c r="EB27" s="10" t="s">
        <v>32</v>
      </c>
      <c r="EC27" s="10">
        <v>65000</v>
      </c>
      <c r="ED27" s="10">
        <v>5.2</v>
      </c>
      <c r="EE27" s="10">
        <f>VLOOKUP(EA27,Sheet1!$C$10:$L$428,10,FALSE)</f>
        <v>120000</v>
      </c>
      <c r="EF27" s="10">
        <v>5.2</v>
      </c>
      <c r="EG27" s="10">
        <v>56000</v>
      </c>
      <c r="EH27" s="10">
        <v>6.9</v>
      </c>
      <c r="EI27" s="10">
        <v>65000</v>
      </c>
      <c r="EJ27" s="10">
        <v>5.2</v>
      </c>
      <c r="EN27" s="11" t="s">
        <v>458</v>
      </c>
      <c r="EO27" s="11" t="s">
        <v>32</v>
      </c>
      <c r="EP27" s="11">
        <v>708</v>
      </c>
      <c r="EQ27" s="11">
        <v>3.5</v>
      </c>
      <c r="ER27" s="11">
        <f>VLOOKUP(EN27,Sheet1!$C$10:$L$428,2,FALSE)</f>
        <v>217462.48947480341</v>
      </c>
      <c r="ES27" s="11">
        <v>3.6</v>
      </c>
      <c r="ET27" s="11">
        <v>38180</v>
      </c>
      <c r="EU27" s="11">
        <v>4.9000000000000004</v>
      </c>
      <c r="EV27" s="11">
        <v>39.799999999999997</v>
      </c>
      <c r="EW27" s="11">
        <v>0.7</v>
      </c>
      <c r="EY27" t="b">
        <f t="shared" si="0"/>
        <v>1</v>
      </c>
    </row>
    <row r="28" spans="1:155" x14ac:dyDescent="0.25">
      <c r="A28" s="1" t="s">
        <v>459</v>
      </c>
      <c r="B28" s="1" t="s">
        <v>33</v>
      </c>
      <c r="C28" s="1">
        <v>594.9</v>
      </c>
      <c r="D28" s="1">
        <v>4.9000000000000004</v>
      </c>
      <c r="E28" s="1">
        <f>VLOOKUP(A28,Sheet1!$C$10:$L$428,6,FALSE)</f>
        <v>155000</v>
      </c>
      <c r="F28" s="1">
        <v>5.7</v>
      </c>
      <c r="G28" s="1">
        <v>30199</v>
      </c>
      <c r="H28" s="1">
        <v>6.3</v>
      </c>
      <c r="I28" s="1">
        <v>37.700000000000003</v>
      </c>
      <c r="J28" s="1">
        <v>1</v>
      </c>
      <c r="N28" s="2" t="s">
        <v>459</v>
      </c>
      <c r="O28" s="2" t="s">
        <v>33</v>
      </c>
      <c r="P28" s="2">
        <v>92000</v>
      </c>
      <c r="Q28" s="2">
        <v>4.3</v>
      </c>
      <c r="R28" s="2">
        <v>92000</v>
      </c>
      <c r="S28" s="2">
        <v>4.3</v>
      </c>
      <c r="T28" s="2">
        <v>82000</v>
      </c>
      <c r="U28" s="2">
        <v>5.6</v>
      </c>
      <c r="V28" s="2">
        <v>92000</v>
      </c>
      <c r="W28" s="2">
        <v>4.3</v>
      </c>
      <c r="AA28" s="3" t="s">
        <v>459</v>
      </c>
      <c r="AB28" s="3" t="s">
        <v>33</v>
      </c>
      <c r="AC28" s="3">
        <v>611.79999999999995</v>
      </c>
      <c r="AD28" s="3">
        <v>2.7</v>
      </c>
      <c r="AE28" s="3">
        <v>15.83</v>
      </c>
      <c r="AF28" s="3">
        <v>2.9</v>
      </c>
      <c r="AG28" s="3">
        <v>32424</v>
      </c>
      <c r="AH28" s="3">
        <v>4.3</v>
      </c>
      <c r="AI28" s="3">
        <v>38.6</v>
      </c>
      <c r="AJ28" s="3">
        <v>0.8</v>
      </c>
      <c r="AN28" s="3" t="s">
        <v>459</v>
      </c>
      <c r="AO28" s="3" t="s">
        <v>33</v>
      </c>
      <c r="AP28" s="3">
        <v>523.20000000000005</v>
      </c>
      <c r="AQ28" s="3">
        <v>5</v>
      </c>
      <c r="AR28" s="3">
        <v>13.23</v>
      </c>
      <c r="AS28" s="3">
        <v>5.6</v>
      </c>
      <c r="AT28" s="3">
        <v>26946</v>
      </c>
      <c r="AU28" s="3">
        <v>5.5</v>
      </c>
      <c r="AV28" s="3">
        <v>37.5</v>
      </c>
      <c r="AW28" s="3">
        <v>0</v>
      </c>
      <c r="BA28" s="4" t="s">
        <v>459</v>
      </c>
      <c r="BB28" s="4" t="s">
        <v>33</v>
      </c>
      <c r="BC28" s="4">
        <v>130000</v>
      </c>
      <c r="BD28" s="4">
        <v>3.6</v>
      </c>
      <c r="BE28" s="4">
        <v>130000</v>
      </c>
      <c r="BF28" s="4">
        <v>3.6</v>
      </c>
      <c r="BG28" s="4">
        <v>113000</v>
      </c>
      <c r="BH28" s="4">
        <v>4.9000000000000004</v>
      </c>
      <c r="BI28" s="4">
        <v>130000</v>
      </c>
      <c r="BJ28" s="4">
        <v>3.6</v>
      </c>
      <c r="BN28" s="5" t="s">
        <v>459</v>
      </c>
      <c r="BO28" s="5" t="s">
        <v>33</v>
      </c>
      <c r="BP28" s="5">
        <v>487.4</v>
      </c>
      <c r="BQ28" s="5">
        <v>2.9</v>
      </c>
      <c r="BR28" s="5">
        <v>14.94</v>
      </c>
      <c r="BS28" s="5">
        <v>2.7</v>
      </c>
      <c r="BT28" s="5">
        <v>26442</v>
      </c>
      <c r="BU28" s="5">
        <v>4.5</v>
      </c>
      <c r="BV28" s="5">
        <v>32.6</v>
      </c>
      <c r="BW28" s="5">
        <v>1.4</v>
      </c>
      <c r="CA28" s="6" t="s">
        <v>459</v>
      </c>
      <c r="CB28" s="6" t="s">
        <v>33</v>
      </c>
      <c r="CC28" s="6">
        <v>398.7</v>
      </c>
      <c r="CD28" s="6">
        <v>4.4000000000000004</v>
      </c>
      <c r="CE28" s="6">
        <v>11.45</v>
      </c>
      <c r="CF28" s="6">
        <v>4.5</v>
      </c>
      <c r="CG28" s="6">
        <v>21312</v>
      </c>
      <c r="CH28" s="6">
        <v>7.4</v>
      </c>
      <c r="CI28" s="6">
        <v>36.799999999999997</v>
      </c>
      <c r="CJ28" s="6">
        <v>0.7</v>
      </c>
      <c r="CN28" s="7" t="s">
        <v>459</v>
      </c>
      <c r="CO28" s="7" t="s">
        <v>33</v>
      </c>
      <c r="CP28" s="7">
        <v>37000</v>
      </c>
      <c r="CQ28" s="7">
        <v>6.6</v>
      </c>
      <c r="CR28" s="7">
        <v>37000</v>
      </c>
      <c r="CS28" s="7">
        <v>6.6</v>
      </c>
      <c r="CT28" s="7">
        <v>33000</v>
      </c>
      <c r="CU28" s="7">
        <v>10</v>
      </c>
      <c r="CV28" s="7">
        <v>37000</v>
      </c>
      <c r="CW28" s="7">
        <v>6.6</v>
      </c>
      <c r="DA28" s="8" t="s">
        <v>459</v>
      </c>
      <c r="DB28" s="8" t="s">
        <v>33</v>
      </c>
      <c r="DC28" s="8">
        <v>507.2</v>
      </c>
      <c r="DD28" s="8">
        <v>3.8</v>
      </c>
      <c r="DE28" s="8">
        <v>13.72</v>
      </c>
      <c r="DF28" s="8">
        <v>3.9</v>
      </c>
      <c r="DG28" s="8">
        <v>26829</v>
      </c>
      <c r="DH28" s="8">
        <v>6.7</v>
      </c>
      <c r="DI28" s="8">
        <v>37</v>
      </c>
      <c r="DJ28" s="8">
        <v>0.7</v>
      </c>
      <c r="DN28" s="9" t="s">
        <v>459</v>
      </c>
      <c r="DO28" s="9" t="s">
        <v>33</v>
      </c>
      <c r="DP28" s="9">
        <v>410.4</v>
      </c>
      <c r="DQ28" s="9">
        <v>6.6</v>
      </c>
      <c r="DR28" s="9">
        <v>11.13</v>
      </c>
      <c r="DS28" s="9">
        <v>6.6</v>
      </c>
      <c r="DT28" s="9">
        <v>21869</v>
      </c>
      <c r="DU28" s="9">
        <v>9.6</v>
      </c>
      <c r="DV28" s="9">
        <v>37</v>
      </c>
      <c r="DW28" s="9">
        <v>0.4</v>
      </c>
      <c r="EA28" s="10" t="s">
        <v>459</v>
      </c>
      <c r="EB28" s="10" t="s">
        <v>33</v>
      </c>
      <c r="EC28" s="10">
        <v>55000</v>
      </c>
      <c r="ED28" s="10">
        <v>5.7</v>
      </c>
      <c r="EE28" s="10">
        <f>VLOOKUP(EA28,Sheet1!$C$10:$L$428,10,FALSE)</f>
        <v>116500</v>
      </c>
      <c r="EF28" s="10">
        <v>5.7</v>
      </c>
      <c r="EG28" s="10">
        <v>50000</v>
      </c>
      <c r="EH28" s="10">
        <v>6.7</v>
      </c>
      <c r="EI28" s="10">
        <v>55000</v>
      </c>
      <c r="EJ28" s="10">
        <v>5.7</v>
      </c>
      <c r="EN28" s="11" t="s">
        <v>459</v>
      </c>
      <c r="EO28" s="11" t="s">
        <v>33</v>
      </c>
      <c r="EP28" s="11">
        <v>681.2</v>
      </c>
      <c r="EQ28" s="11">
        <v>3.4</v>
      </c>
      <c r="ER28" s="11">
        <f>VLOOKUP(EN28,Sheet1!$C$10:$L$428,2,FALSE)</f>
        <v>190367.28975363963</v>
      </c>
      <c r="ES28" s="11">
        <v>3.8</v>
      </c>
      <c r="ET28" s="11">
        <v>36087</v>
      </c>
      <c r="EU28" s="11">
        <v>5.4</v>
      </c>
      <c r="EV28" s="11">
        <v>39.700000000000003</v>
      </c>
      <c r="EW28" s="11">
        <v>1.3</v>
      </c>
      <c r="EY28" t="b">
        <f t="shared" si="0"/>
        <v>1</v>
      </c>
    </row>
    <row r="29" spans="1:155" x14ac:dyDescent="0.25">
      <c r="A29" s="1" t="s">
        <v>460</v>
      </c>
      <c r="B29" s="1" t="s">
        <v>34</v>
      </c>
      <c r="C29" s="1">
        <v>499.6</v>
      </c>
      <c r="D29" s="1">
        <v>8.8000000000000007</v>
      </c>
      <c r="E29" s="1">
        <f>VLOOKUP(A29,Sheet1!$C$10:$L$428,6,FALSE)</f>
        <v>115000</v>
      </c>
      <c r="F29" s="1">
        <v>11</v>
      </c>
      <c r="G29" s="1">
        <v>26658</v>
      </c>
      <c r="H29" s="1">
        <v>13</v>
      </c>
      <c r="I29" s="1">
        <v>38.700000000000003</v>
      </c>
      <c r="J29" s="1">
        <v>1.7</v>
      </c>
      <c r="N29" s="2" t="s">
        <v>460</v>
      </c>
      <c r="O29" s="2" t="s">
        <v>34</v>
      </c>
      <c r="P29" s="2">
        <v>36000</v>
      </c>
      <c r="Q29" s="2">
        <v>6.8</v>
      </c>
      <c r="R29" s="2">
        <v>36000</v>
      </c>
      <c r="S29" s="2">
        <v>6.8</v>
      </c>
      <c r="T29" s="2">
        <v>33000</v>
      </c>
      <c r="U29" s="2">
        <v>9.8000000000000007</v>
      </c>
      <c r="V29" s="2">
        <v>36000</v>
      </c>
      <c r="W29" s="2">
        <v>6.8</v>
      </c>
      <c r="AA29" s="3" t="s">
        <v>460</v>
      </c>
      <c r="AB29" s="3" t="s">
        <v>34</v>
      </c>
      <c r="AC29" s="3">
        <v>520.70000000000005</v>
      </c>
      <c r="AD29" s="3">
        <v>3.3</v>
      </c>
      <c r="AE29" s="3">
        <v>13.41</v>
      </c>
      <c r="AF29" s="3">
        <v>3.3</v>
      </c>
      <c r="AG29" s="3">
        <v>28124</v>
      </c>
      <c r="AH29" s="3">
        <v>5.7</v>
      </c>
      <c r="AI29" s="3">
        <v>38.799999999999997</v>
      </c>
      <c r="AJ29" s="3">
        <v>0.9</v>
      </c>
      <c r="AN29" s="3" t="s">
        <v>460</v>
      </c>
      <c r="AO29" s="3" t="s">
        <v>34</v>
      </c>
      <c r="AP29" s="3">
        <v>452.2</v>
      </c>
      <c r="AQ29" s="3">
        <v>6.5</v>
      </c>
      <c r="AR29" s="3">
        <v>11.31</v>
      </c>
      <c r="AS29" s="3">
        <v>6.1</v>
      </c>
      <c r="AT29" s="3">
        <v>23778</v>
      </c>
      <c r="AU29" s="3">
        <v>12</v>
      </c>
      <c r="AV29" s="3">
        <v>37.5</v>
      </c>
      <c r="AW29" s="3">
        <v>1.1000000000000001</v>
      </c>
      <c r="BA29" s="4" t="s">
        <v>460</v>
      </c>
      <c r="BB29" s="4" t="s">
        <v>34</v>
      </c>
      <c r="BC29" s="4">
        <v>47000</v>
      </c>
      <c r="BD29" s="4">
        <v>5.9</v>
      </c>
      <c r="BE29" s="4">
        <v>47000</v>
      </c>
      <c r="BF29" s="4">
        <v>5.9</v>
      </c>
      <c r="BG29" s="4">
        <v>43000</v>
      </c>
      <c r="BH29" s="4">
        <v>8.6</v>
      </c>
      <c r="BI29" s="4">
        <v>47000</v>
      </c>
      <c r="BJ29" s="4">
        <v>5.9</v>
      </c>
      <c r="BN29" s="5" t="s">
        <v>460</v>
      </c>
      <c r="BO29" s="5" t="s">
        <v>34</v>
      </c>
      <c r="BP29" s="5">
        <v>438.7</v>
      </c>
      <c r="BQ29" s="5">
        <v>3.7</v>
      </c>
      <c r="BR29" s="5">
        <v>12.9</v>
      </c>
      <c r="BS29" s="5">
        <v>3.1</v>
      </c>
      <c r="BT29" s="5">
        <v>23905</v>
      </c>
      <c r="BU29" s="5">
        <v>5.4</v>
      </c>
      <c r="BV29" s="5">
        <v>34</v>
      </c>
      <c r="BW29" s="5">
        <v>1.8</v>
      </c>
      <c r="CA29" s="6" t="s">
        <v>460</v>
      </c>
      <c r="CB29" s="6" t="s">
        <v>34</v>
      </c>
      <c r="CC29" s="6">
        <v>377</v>
      </c>
      <c r="CD29" s="6">
        <v>5.6</v>
      </c>
      <c r="CE29" s="6">
        <v>10.43</v>
      </c>
      <c r="CF29" s="6">
        <v>4.4000000000000004</v>
      </c>
      <c r="CG29" s="6">
        <v>19754</v>
      </c>
      <c r="CH29" s="6">
        <v>10</v>
      </c>
      <c r="CI29" s="6">
        <v>37</v>
      </c>
      <c r="CJ29" s="6">
        <v>0.8</v>
      </c>
      <c r="CN29" s="7" t="s">
        <v>460</v>
      </c>
      <c r="CO29" s="7" t="s">
        <v>34</v>
      </c>
      <c r="CP29" s="7">
        <v>14000</v>
      </c>
      <c r="CQ29" s="7">
        <v>10.5</v>
      </c>
      <c r="CR29" s="7">
        <v>14000</v>
      </c>
      <c r="CS29" s="7">
        <v>10.5</v>
      </c>
      <c r="CT29" s="7">
        <v>13000</v>
      </c>
      <c r="CU29" s="7">
        <v>17.3</v>
      </c>
      <c r="CV29" s="7">
        <v>14000</v>
      </c>
      <c r="CW29" s="7">
        <v>10.5</v>
      </c>
      <c r="DA29" s="8" t="s">
        <v>460</v>
      </c>
      <c r="DB29" s="8" t="s">
        <v>34</v>
      </c>
      <c r="DC29" s="8">
        <v>458.1</v>
      </c>
      <c r="DD29" s="8">
        <v>4.5999999999999996</v>
      </c>
      <c r="DE29" s="8">
        <v>12.23</v>
      </c>
      <c r="DF29" s="8">
        <v>4.5999999999999996</v>
      </c>
      <c r="DG29" s="8">
        <v>24053</v>
      </c>
      <c r="DH29" s="8">
        <v>6.8</v>
      </c>
      <c r="DI29" s="8">
        <v>37.5</v>
      </c>
      <c r="DJ29" s="8">
        <v>1.1000000000000001</v>
      </c>
      <c r="DN29" s="9" t="s">
        <v>460</v>
      </c>
      <c r="DO29" s="9" t="s">
        <v>34</v>
      </c>
      <c r="DP29" s="9">
        <v>411.4</v>
      </c>
      <c r="DQ29" s="9">
        <v>7.3</v>
      </c>
      <c r="DR29" s="9">
        <v>10.57</v>
      </c>
      <c r="DS29" s="9">
        <v>7.4</v>
      </c>
      <c r="DT29" s="9">
        <v>21107</v>
      </c>
      <c r="DU29" s="9">
        <v>17</v>
      </c>
      <c r="DV29" s="9">
        <v>37</v>
      </c>
      <c r="DW29" s="9">
        <v>0.4</v>
      </c>
      <c r="EA29" s="10" t="s">
        <v>460</v>
      </c>
      <c r="EB29" s="10" t="s">
        <v>34</v>
      </c>
      <c r="EC29" s="10">
        <v>22000</v>
      </c>
      <c r="ED29" s="10">
        <v>8.9</v>
      </c>
      <c r="EE29" s="10">
        <f>VLOOKUP(EA29,Sheet1!$C$10:$L$428,10,FALSE)</f>
        <v>80087</v>
      </c>
      <c r="EF29" s="10">
        <v>8.9</v>
      </c>
      <c r="EG29" s="10">
        <v>20000</v>
      </c>
      <c r="EH29" s="10">
        <v>11.7</v>
      </c>
      <c r="EI29" s="10">
        <v>22000</v>
      </c>
      <c r="EJ29" s="10">
        <v>8.9</v>
      </c>
      <c r="EN29" s="11" t="s">
        <v>460</v>
      </c>
      <c r="EO29" s="11" t="s">
        <v>34</v>
      </c>
      <c r="EP29" s="11">
        <v>561.6</v>
      </c>
      <c r="EQ29" s="11">
        <v>4.3</v>
      </c>
      <c r="ER29" s="11">
        <f>VLOOKUP(EN29,Sheet1!$C$10:$L$428,2,FALSE)</f>
        <v>133642.56030701729</v>
      </c>
      <c r="ES29" s="11">
        <v>4.3</v>
      </c>
      <c r="ET29" s="11">
        <v>30772</v>
      </c>
      <c r="EU29" s="11">
        <v>7.7</v>
      </c>
      <c r="EV29" s="11">
        <v>39.700000000000003</v>
      </c>
      <c r="EW29" s="11">
        <v>1.2</v>
      </c>
      <c r="EY29" t="b">
        <f t="shared" si="0"/>
        <v>1</v>
      </c>
    </row>
    <row r="30" spans="1:155" x14ac:dyDescent="0.25">
      <c r="A30" s="1" t="s">
        <v>461</v>
      </c>
      <c r="B30" s="1" t="s">
        <v>35</v>
      </c>
      <c r="C30" s="1">
        <v>530.1</v>
      </c>
      <c r="D30" s="1">
        <v>7.1</v>
      </c>
      <c r="E30" s="1">
        <f>VLOOKUP(A30,Sheet1!$C$10:$L$428,6,FALSE)</f>
        <v>148000</v>
      </c>
      <c r="F30" s="1">
        <v>7.8</v>
      </c>
      <c r="G30" s="1">
        <v>28803</v>
      </c>
      <c r="H30" s="1">
        <v>9.1999999999999993</v>
      </c>
      <c r="I30" s="1">
        <v>38.799999999999997</v>
      </c>
      <c r="J30" s="1">
        <v>1.7</v>
      </c>
      <c r="N30" s="2" t="s">
        <v>461</v>
      </c>
      <c r="O30" s="2" t="s">
        <v>35</v>
      </c>
      <c r="P30" s="2">
        <v>65000</v>
      </c>
      <c r="Q30" s="2">
        <v>5.0999999999999996</v>
      </c>
      <c r="R30" s="2">
        <v>65000</v>
      </c>
      <c r="S30" s="2">
        <v>5.0999999999999996</v>
      </c>
      <c r="T30" s="2">
        <v>56000</v>
      </c>
      <c r="U30" s="2">
        <v>7</v>
      </c>
      <c r="V30" s="2">
        <v>65000</v>
      </c>
      <c r="W30" s="2">
        <v>5.0999999999999996</v>
      </c>
      <c r="AA30" s="3" t="s">
        <v>461</v>
      </c>
      <c r="AB30" s="3" t="s">
        <v>35</v>
      </c>
      <c r="AC30" s="3">
        <v>598.1</v>
      </c>
      <c r="AD30" s="3">
        <v>3.3</v>
      </c>
      <c r="AE30" s="3">
        <v>15.27</v>
      </c>
      <c r="AF30" s="3">
        <v>3.3</v>
      </c>
      <c r="AG30" s="3">
        <v>32214</v>
      </c>
      <c r="AH30" s="3">
        <v>11</v>
      </c>
      <c r="AI30" s="3">
        <v>39.200000000000003</v>
      </c>
      <c r="AJ30" s="3">
        <v>0.8</v>
      </c>
      <c r="AN30" s="3" t="s">
        <v>461</v>
      </c>
      <c r="AO30" s="3" t="s">
        <v>35</v>
      </c>
      <c r="AP30" s="3">
        <v>492.3</v>
      </c>
      <c r="AQ30" s="3">
        <v>5</v>
      </c>
      <c r="AR30" s="3">
        <v>12.31</v>
      </c>
      <c r="AS30" s="3">
        <v>5.2</v>
      </c>
      <c r="AT30" s="3">
        <v>26561</v>
      </c>
      <c r="AU30" s="3">
        <v>6.5</v>
      </c>
      <c r="AV30" s="3">
        <v>37.5</v>
      </c>
      <c r="AW30" s="3">
        <v>0.3</v>
      </c>
      <c r="BA30" s="4" t="s">
        <v>461</v>
      </c>
      <c r="BB30" s="4" t="s">
        <v>35</v>
      </c>
      <c r="BC30" s="4">
        <v>90000</v>
      </c>
      <c r="BD30" s="4">
        <v>4.3</v>
      </c>
      <c r="BE30" s="4">
        <v>90000</v>
      </c>
      <c r="BF30" s="4">
        <v>4.3</v>
      </c>
      <c r="BG30" s="4">
        <v>78000</v>
      </c>
      <c r="BH30" s="4">
        <v>6.8</v>
      </c>
      <c r="BI30" s="4">
        <v>90000</v>
      </c>
      <c r="BJ30" s="4">
        <v>4.3</v>
      </c>
      <c r="BN30" s="5" t="s">
        <v>461</v>
      </c>
      <c r="BO30" s="5" t="s">
        <v>35</v>
      </c>
      <c r="BP30" s="5">
        <v>495.9</v>
      </c>
      <c r="BQ30" s="5">
        <v>3.4</v>
      </c>
      <c r="BR30" s="5">
        <v>14.78</v>
      </c>
      <c r="BS30" s="5">
        <v>3.1</v>
      </c>
      <c r="BT30" s="5">
        <v>26820</v>
      </c>
      <c r="BU30" s="5">
        <v>11</v>
      </c>
      <c r="BV30" s="5">
        <v>33.6</v>
      </c>
      <c r="BW30" s="5">
        <v>1.5</v>
      </c>
      <c r="CA30" s="6" t="s">
        <v>461</v>
      </c>
      <c r="CB30" s="6" t="s">
        <v>35</v>
      </c>
      <c r="CC30" s="6">
        <v>410.7</v>
      </c>
      <c r="CD30" s="6">
        <v>4.9000000000000004</v>
      </c>
      <c r="CE30" s="6">
        <v>11.09</v>
      </c>
      <c r="CF30" s="6">
        <v>4.7</v>
      </c>
      <c r="CG30" s="6">
        <v>21780</v>
      </c>
      <c r="CH30" s="6">
        <v>8.1</v>
      </c>
      <c r="CI30" s="6">
        <v>37</v>
      </c>
      <c r="CJ30" s="6">
        <v>0.6</v>
      </c>
      <c r="CN30" s="7" t="s">
        <v>461</v>
      </c>
      <c r="CO30" s="7" t="s">
        <v>35</v>
      </c>
      <c r="CP30" s="7">
        <v>26000</v>
      </c>
      <c r="CQ30" s="7">
        <v>7.9</v>
      </c>
      <c r="CR30" s="7">
        <v>26000</v>
      </c>
      <c r="CS30" s="7">
        <v>7.9</v>
      </c>
      <c r="CT30" s="7">
        <v>22000</v>
      </c>
      <c r="CU30" s="7">
        <v>9.5</v>
      </c>
      <c r="CV30" s="7">
        <v>26000</v>
      </c>
      <c r="CW30" s="7">
        <v>7.9</v>
      </c>
      <c r="DA30" s="8" t="s">
        <v>461</v>
      </c>
      <c r="DB30" s="8" t="s">
        <v>35</v>
      </c>
      <c r="DC30" s="8">
        <v>541.29999999999995</v>
      </c>
      <c r="DD30" s="8">
        <v>4.5999999999999996</v>
      </c>
      <c r="DE30" s="8">
        <v>14.57</v>
      </c>
      <c r="DF30" s="8">
        <v>4.5</v>
      </c>
      <c r="DG30" s="8">
        <v>28552</v>
      </c>
      <c r="DH30" s="8">
        <v>5.9</v>
      </c>
      <c r="DI30" s="8">
        <v>37.1</v>
      </c>
      <c r="DJ30" s="8">
        <v>0.8</v>
      </c>
      <c r="DN30" s="9" t="s">
        <v>461</v>
      </c>
      <c r="DO30" s="9" t="s">
        <v>35</v>
      </c>
      <c r="DP30" s="9">
        <v>455.8</v>
      </c>
      <c r="DQ30" s="9">
        <v>6.5</v>
      </c>
      <c r="DR30" s="9">
        <v>12.28</v>
      </c>
      <c r="DS30" s="9">
        <v>6.6</v>
      </c>
      <c r="DT30" s="9">
        <v>23848</v>
      </c>
      <c r="DU30" s="9">
        <v>8.1</v>
      </c>
      <c r="DV30" s="9">
        <v>37</v>
      </c>
      <c r="DW30" s="9">
        <v>0.4</v>
      </c>
      <c r="EA30" s="10" t="s">
        <v>461</v>
      </c>
      <c r="EB30" s="10" t="s">
        <v>35</v>
      </c>
      <c r="EC30" s="10">
        <v>40000</v>
      </c>
      <c r="ED30" s="10">
        <v>6.7</v>
      </c>
      <c r="EE30" s="10">
        <f>VLOOKUP(EA30,Sheet1!$C$10:$L$428,10,FALSE)</f>
        <v>105000</v>
      </c>
      <c r="EF30" s="10">
        <v>6.7</v>
      </c>
      <c r="EG30" s="10">
        <v>34000</v>
      </c>
      <c r="EH30" s="10">
        <v>9.6999999999999993</v>
      </c>
      <c r="EI30" s="10">
        <v>40000</v>
      </c>
      <c r="EJ30" s="10">
        <v>6.7</v>
      </c>
      <c r="EN30" s="11" t="s">
        <v>461</v>
      </c>
      <c r="EO30" s="11" t="s">
        <v>35</v>
      </c>
      <c r="EP30" s="11">
        <v>634.6</v>
      </c>
      <c r="EQ30" s="11">
        <v>4.4000000000000004</v>
      </c>
      <c r="ER30" s="11">
        <f>VLOOKUP(EN30,Sheet1!$C$10:$L$428,2,FALSE)</f>
        <v>182866.52815901581</v>
      </c>
      <c r="ES30" s="11">
        <v>4.5</v>
      </c>
      <c r="ET30" s="11">
        <v>34522</v>
      </c>
      <c r="EU30" s="11">
        <v>16</v>
      </c>
      <c r="EV30" s="11">
        <v>40.5</v>
      </c>
      <c r="EW30" s="11">
        <v>1</v>
      </c>
      <c r="EY30" t="b">
        <f t="shared" si="0"/>
        <v>1</v>
      </c>
    </row>
    <row r="31" spans="1:155" x14ac:dyDescent="0.25">
      <c r="A31" s="1" t="s">
        <v>462</v>
      </c>
      <c r="B31" s="1" t="s">
        <v>36</v>
      </c>
      <c r="C31" s="1">
        <v>523.5</v>
      </c>
      <c r="D31" s="1">
        <v>9.1999999999999993</v>
      </c>
      <c r="E31" s="1">
        <f>VLOOKUP(A31,Sheet1!$C$10:$L$428,6,FALSE)</f>
        <v>129500</v>
      </c>
      <c r="F31" s="1">
        <v>8.8000000000000007</v>
      </c>
      <c r="G31" s="1">
        <v>26173</v>
      </c>
      <c r="H31" s="1">
        <v>13</v>
      </c>
      <c r="I31" s="1">
        <v>39</v>
      </c>
      <c r="J31" s="1">
        <v>0.8</v>
      </c>
      <c r="N31" s="2" t="s">
        <v>462</v>
      </c>
      <c r="O31" s="2" t="s">
        <v>36</v>
      </c>
      <c r="P31" s="2">
        <v>26000</v>
      </c>
      <c r="Q31" s="2">
        <v>8.1</v>
      </c>
      <c r="R31" s="2">
        <v>26000</v>
      </c>
      <c r="S31" s="2">
        <v>8.1</v>
      </c>
      <c r="T31" s="2">
        <v>23000</v>
      </c>
      <c r="U31" s="2">
        <v>9.6</v>
      </c>
      <c r="V31" s="2">
        <v>26000</v>
      </c>
      <c r="W31" s="2">
        <v>8.1</v>
      </c>
      <c r="AA31" s="3" t="s">
        <v>462</v>
      </c>
      <c r="AB31" s="3" t="s">
        <v>36</v>
      </c>
      <c r="AC31" s="3">
        <v>550.20000000000005</v>
      </c>
      <c r="AD31" s="3">
        <v>4.5</v>
      </c>
      <c r="AE31" s="3">
        <v>13.85</v>
      </c>
      <c r="AF31" s="3">
        <v>4.4000000000000004</v>
      </c>
      <c r="AG31" s="3">
        <v>29333</v>
      </c>
      <c r="AH31" s="3">
        <v>6.1</v>
      </c>
      <c r="AI31" s="3">
        <v>39.700000000000003</v>
      </c>
      <c r="AJ31" s="3">
        <v>1.1000000000000001</v>
      </c>
      <c r="AN31" s="3" t="s">
        <v>462</v>
      </c>
      <c r="AO31" s="3" t="s">
        <v>36</v>
      </c>
      <c r="AP31" s="3">
        <v>465.2</v>
      </c>
      <c r="AQ31" s="3">
        <v>8.6</v>
      </c>
      <c r="AR31" s="3">
        <v>12.03</v>
      </c>
      <c r="AS31" s="3">
        <v>9.1</v>
      </c>
      <c r="AT31" s="3">
        <v>23745</v>
      </c>
      <c r="AU31" s="3">
        <v>9.6</v>
      </c>
      <c r="AV31" s="3">
        <v>38.799999999999997</v>
      </c>
      <c r="AW31" s="3">
        <v>1.2</v>
      </c>
      <c r="BA31" s="4" t="s">
        <v>462</v>
      </c>
      <c r="BB31" s="4" t="s">
        <v>36</v>
      </c>
      <c r="BC31" s="4">
        <v>42000</v>
      </c>
      <c r="BD31" s="4">
        <v>6.3</v>
      </c>
      <c r="BE31" s="4">
        <v>42000</v>
      </c>
      <c r="BF31" s="4">
        <v>6.3</v>
      </c>
      <c r="BG31" s="4">
        <v>36000</v>
      </c>
      <c r="BH31" s="4">
        <v>7.5</v>
      </c>
      <c r="BI31" s="4">
        <v>42000</v>
      </c>
      <c r="BJ31" s="4">
        <v>6.3</v>
      </c>
      <c r="BN31" s="5" t="s">
        <v>462</v>
      </c>
      <c r="BO31" s="5" t="s">
        <v>36</v>
      </c>
      <c r="BP31" s="5">
        <v>407.8</v>
      </c>
      <c r="BQ31" s="5">
        <v>5</v>
      </c>
      <c r="BR31" s="5">
        <v>12.97</v>
      </c>
      <c r="BS31" s="5">
        <v>4</v>
      </c>
      <c r="BT31" s="5">
        <v>21901</v>
      </c>
      <c r="BU31" s="5">
        <v>6.3</v>
      </c>
      <c r="BV31" s="5">
        <v>31.4</v>
      </c>
      <c r="BW31" s="5">
        <v>2.5</v>
      </c>
      <c r="CA31" s="6" t="s">
        <v>462</v>
      </c>
      <c r="CB31" s="6" t="s">
        <v>36</v>
      </c>
      <c r="CC31" s="6">
        <v>343.3</v>
      </c>
      <c r="CD31" s="6">
        <v>9.3000000000000007</v>
      </c>
      <c r="CE31" s="6">
        <v>9.43</v>
      </c>
      <c r="CF31" s="6">
        <v>6.2</v>
      </c>
      <c r="CG31" s="6">
        <v>17619</v>
      </c>
      <c r="CH31" s="6">
        <v>10</v>
      </c>
      <c r="CI31" s="6">
        <v>37</v>
      </c>
      <c r="CJ31" s="6">
        <v>2.8</v>
      </c>
      <c r="CN31" s="7" t="s">
        <v>462</v>
      </c>
      <c r="CO31" s="7" t="s">
        <v>36</v>
      </c>
      <c r="CP31" s="7">
        <v>8000</v>
      </c>
      <c r="CQ31" s="7">
        <v>14.4</v>
      </c>
      <c r="CR31" s="7">
        <v>8000</v>
      </c>
      <c r="CS31" s="7">
        <v>14.4</v>
      </c>
      <c r="CT31" s="7">
        <v>7000</v>
      </c>
      <c r="CU31" s="7">
        <v>17.2</v>
      </c>
      <c r="CV31" s="7">
        <v>8000</v>
      </c>
      <c r="CW31" s="7">
        <v>14.4</v>
      </c>
      <c r="DA31" s="8" t="s">
        <v>462</v>
      </c>
      <c r="DB31" s="8" t="s">
        <v>36</v>
      </c>
      <c r="DC31" s="8">
        <v>438.2</v>
      </c>
      <c r="DD31" s="8">
        <v>7.2</v>
      </c>
      <c r="DE31" s="8">
        <v>11.73</v>
      </c>
      <c r="DF31" s="8">
        <v>7.3</v>
      </c>
      <c r="DG31" s="8">
        <v>25141</v>
      </c>
      <c r="DH31" s="8">
        <v>9.3000000000000007</v>
      </c>
      <c r="DI31" s="8">
        <v>37.4</v>
      </c>
      <c r="DJ31" s="8">
        <v>1.5</v>
      </c>
      <c r="DN31" s="9" t="s">
        <v>462</v>
      </c>
      <c r="DO31" s="9" t="s">
        <v>36</v>
      </c>
      <c r="DP31" s="9">
        <v>381.7</v>
      </c>
      <c r="DQ31" s="9">
        <v>11</v>
      </c>
      <c r="DR31" s="9">
        <v>9.4700000000000006</v>
      </c>
      <c r="DS31" s="9">
        <v>13</v>
      </c>
      <c r="DT31" s="9">
        <v>21666</v>
      </c>
      <c r="DU31" s="9">
        <v>17</v>
      </c>
      <c r="DV31" s="9">
        <v>37.5</v>
      </c>
      <c r="DW31" s="9">
        <v>2.6</v>
      </c>
      <c r="EA31" s="10" t="s">
        <v>462</v>
      </c>
      <c r="EB31" s="10" t="s">
        <v>36</v>
      </c>
      <c r="EC31" s="10">
        <v>18000</v>
      </c>
      <c r="ED31" s="10">
        <v>9.8000000000000007</v>
      </c>
      <c r="EE31" s="10">
        <f>VLOOKUP(EA31,Sheet1!$C$10:$L$428,10,FALSE)</f>
        <v>87300</v>
      </c>
      <c r="EF31" s="10">
        <v>9.8000000000000007</v>
      </c>
      <c r="EG31" s="10">
        <v>16000</v>
      </c>
      <c r="EH31" s="10">
        <v>11.6</v>
      </c>
      <c r="EI31" s="10">
        <v>18000</v>
      </c>
      <c r="EJ31" s="10">
        <v>9.8000000000000007</v>
      </c>
      <c r="EN31" s="11" t="s">
        <v>462</v>
      </c>
      <c r="EO31" s="11" t="s">
        <v>36</v>
      </c>
      <c r="EP31" s="11">
        <v>598.29999999999995</v>
      </c>
      <c r="EQ31" s="11">
        <v>5.3</v>
      </c>
      <c r="ER31" s="11">
        <f>VLOOKUP(EN31,Sheet1!$C$10:$L$428,2,FALSE)</f>
        <v>157336.48537477158</v>
      </c>
      <c r="ES31" s="11">
        <v>5.3</v>
      </c>
      <c r="ET31" s="11">
        <v>31141</v>
      </c>
      <c r="EU31" s="11">
        <v>7.5</v>
      </c>
      <c r="EV31" s="11">
        <v>40.700000000000003</v>
      </c>
      <c r="EW31" s="11">
        <v>1.3</v>
      </c>
      <c r="EY31" t="b">
        <f t="shared" si="0"/>
        <v>1</v>
      </c>
    </row>
    <row r="32" spans="1:155" x14ac:dyDescent="0.25">
      <c r="A32" s="1" t="s">
        <v>463</v>
      </c>
      <c r="B32" s="1" t="s">
        <v>37</v>
      </c>
      <c r="C32" s="1">
        <v>530.70000000000005</v>
      </c>
      <c r="D32" s="1">
        <v>9.1</v>
      </c>
      <c r="E32" s="1">
        <f>VLOOKUP(A32,Sheet1!$C$10:$L$428,6,FALSE)</f>
        <v>95000</v>
      </c>
      <c r="F32" s="1">
        <v>7.8</v>
      </c>
      <c r="G32" s="1">
        <v>27618</v>
      </c>
      <c r="H32" s="1">
        <v>18</v>
      </c>
      <c r="I32" s="1">
        <v>38.799999999999997</v>
      </c>
      <c r="J32" s="1">
        <v>2.1</v>
      </c>
      <c r="N32" s="2" t="s">
        <v>463</v>
      </c>
      <c r="O32" s="2" t="s">
        <v>37</v>
      </c>
      <c r="P32" s="2">
        <v>19000</v>
      </c>
      <c r="Q32" s="2">
        <v>9.6</v>
      </c>
      <c r="R32" s="2">
        <v>19000</v>
      </c>
      <c r="S32" s="2">
        <v>9.6</v>
      </c>
      <c r="T32" s="2">
        <v>17000</v>
      </c>
      <c r="U32" s="2">
        <v>13.6</v>
      </c>
      <c r="V32" s="2">
        <v>19000</v>
      </c>
      <c r="W32" s="2">
        <v>9.6</v>
      </c>
      <c r="AA32" s="3" t="s">
        <v>463</v>
      </c>
      <c r="AB32" s="3" t="s">
        <v>37</v>
      </c>
      <c r="AC32" s="3">
        <v>524.29999999999995</v>
      </c>
      <c r="AD32" s="3">
        <v>3.9</v>
      </c>
      <c r="AE32" s="3">
        <v>13.32</v>
      </c>
      <c r="AF32" s="3">
        <v>3.9</v>
      </c>
      <c r="AG32" s="3">
        <v>26979</v>
      </c>
      <c r="AH32" s="3">
        <v>5.4</v>
      </c>
      <c r="AI32" s="3">
        <v>39.4</v>
      </c>
      <c r="AJ32" s="3">
        <v>1.4</v>
      </c>
      <c r="AN32" s="3" t="s">
        <v>463</v>
      </c>
      <c r="AO32" s="3" t="s">
        <v>37</v>
      </c>
      <c r="AP32" s="3">
        <v>491</v>
      </c>
      <c r="AQ32" s="3">
        <v>8.4</v>
      </c>
      <c r="AR32" s="3">
        <v>12.41</v>
      </c>
      <c r="AS32" s="3">
        <v>7.6</v>
      </c>
      <c r="AT32" s="3">
        <v>25325</v>
      </c>
      <c r="AU32" s="3">
        <v>14</v>
      </c>
      <c r="AV32" s="3">
        <v>37.5</v>
      </c>
      <c r="AW32" s="3">
        <v>1.9</v>
      </c>
      <c r="BA32" s="4" t="s">
        <v>463</v>
      </c>
      <c r="BB32" s="4" t="s">
        <v>37</v>
      </c>
      <c r="BC32" s="4">
        <v>30000</v>
      </c>
      <c r="BD32" s="4">
        <v>7.5</v>
      </c>
      <c r="BE32" s="4">
        <v>30000</v>
      </c>
      <c r="BF32" s="4">
        <v>7.5</v>
      </c>
      <c r="BG32" s="4">
        <v>27000</v>
      </c>
      <c r="BH32" s="4">
        <v>10.1</v>
      </c>
      <c r="BI32" s="4">
        <v>30000</v>
      </c>
      <c r="BJ32" s="4">
        <v>7.5</v>
      </c>
      <c r="BN32" s="5" t="s">
        <v>463</v>
      </c>
      <c r="BO32" s="5" t="s">
        <v>37</v>
      </c>
      <c r="BP32" s="5">
        <v>399.5</v>
      </c>
      <c r="BQ32" s="5">
        <v>4.7</v>
      </c>
      <c r="BR32" s="5">
        <v>12.25</v>
      </c>
      <c r="BS32" s="5">
        <v>3.6</v>
      </c>
      <c r="BT32" s="5">
        <v>20923</v>
      </c>
      <c r="BU32" s="5">
        <v>5.7</v>
      </c>
      <c r="BV32" s="5">
        <v>32.6</v>
      </c>
      <c r="BW32" s="5">
        <v>2.5</v>
      </c>
      <c r="CA32" s="6" t="s">
        <v>463</v>
      </c>
      <c r="CB32" s="6" t="s">
        <v>37</v>
      </c>
      <c r="CC32" s="6">
        <v>339.3</v>
      </c>
      <c r="CD32" s="6">
        <v>11</v>
      </c>
      <c r="CE32" s="6">
        <v>10.07</v>
      </c>
      <c r="CF32" s="6">
        <v>8.5</v>
      </c>
      <c r="CG32" s="6">
        <v>17846</v>
      </c>
      <c r="CH32" s="6">
        <v>13</v>
      </c>
      <c r="CI32" s="6">
        <v>37</v>
      </c>
      <c r="CJ32" s="6">
        <v>2.6</v>
      </c>
      <c r="CN32" s="7" t="s">
        <v>463</v>
      </c>
      <c r="CO32" s="7" t="s">
        <v>37</v>
      </c>
      <c r="CP32" s="7">
        <v>6000</v>
      </c>
      <c r="CQ32" s="7">
        <v>16.2</v>
      </c>
      <c r="CR32" s="7">
        <v>6000</v>
      </c>
      <c r="CS32" s="7">
        <v>16.2</v>
      </c>
      <c r="CT32" s="7">
        <v>6000</v>
      </c>
      <c r="CU32" s="7">
        <v>19</v>
      </c>
      <c r="CV32" s="7">
        <v>6000</v>
      </c>
      <c r="CW32" s="7">
        <v>16.2</v>
      </c>
      <c r="DA32" s="8" t="s">
        <v>463</v>
      </c>
      <c r="DB32" s="8" t="s">
        <v>37</v>
      </c>
      <c r="DC32" s="8">
        <v>452.2</v>
      </c>
      <c r="DD32" s="8">
        <v>7.4</v>
      </c>
      <c r="DE32" s="8">
        <v>12.15</v>
      </c>
      <c r="DF32" s="8">
        <v>7.6</v>
      </c>
      <c r="DG32" s="8">
        <v>22782</v>
      </c>
      <c r="DH32" s="8">
        <v>9.9</v>
      </c>
      <c r="DI32" s="8">
        <v>37.200000000000003</v>
      </c>
      <c r="DJ32" s="8">
        <v>1.6</v>
      </c>
      <c r="DN32" s="9" t="s">
        <v>463</v>
      </c>
      <c r="DO32" s="9" t="s">
        <v>37</v>
      </c>
      <c r="DP32" s="9">
        <v>382.1</v>
      </c>
      <c r="DQ32" s="9">
        <v>18</v>
      </c>
      <c r="DR32" s="9">
        <v>10.15</v>
      </c>
      <c r="DS32" s="9">
        <v>17</v>
      </c>
      <c r="DT32" s="9">
        <v>19810</v>
      </c>
      <c r="DU32" s="9">
        <v>19</v>
      </c>
      <c r="DV32" s="9">
        <v>37</v>
      </c>
      <c r="DW32" s="9">
        <v>2.2000000000000002</v>
      </c>
      <c r="EA32" s="10" t="s">
        <v>463</v>
      </c>
      <c r="EB32" s="10" t="s">
        <v>37</v>
      </c>
      <c r="EC32" s="10">
        <v>13000</v>
      </c>
      <c r="ED32" s="10">
        <v>11.8</v>
      </c>
      <c r="EE32" s="10">
        <f>VLOOKUP(EA32,Sheet1!$C$10:$L$428,10,FALSE)</f>
        <v>70000</v>
      </c>
      <c r="EF32" s="10">
        <v>11.8</v>
      </c>
      <c r="EG32" s="10">
        <v>12000</v>
      </c>
      <c r="EH32" s="10">
        <v>18</v>
      </c>
      <c r="EI32" s="10">
        <v>13000</v>
      </c>
      <c r="EJ32" s="10">
        <v>11.8</v>
      </c>
      <c r="EN32" s="11" t="s">
        <v>463</v>
      </c>
      <c r="EO32" s="11" t="s">
        <v>37</v>
      </c>
      <c r="EP32" s="11">
        <v>558.5</v>
      </c>
      <c r="EQ32" s="11">
        <v>4.5</v>
      </c>
      <c r="ER32" s="11">
        <f>VLOOKUP(EN32,Sheet1!$C$10:$L$428,2,FALSE)</f>
        <v>111161.81334723665</v>
      </c>
      <c r="ES32" s="11">
        <v>4.5</v>
      </c>
      <c r="ET32" s="11">
        <v>29011</v>
      </c>
      <c r="EU32" s="11">
        <v>6.4</v>
      </c>
      <c r="EV32" s="11">
        <v>40.4</v>
      </c>
      <c r="EW32" s="11">
        <v>1.8</v>
      </c>
      <c r="EY32" t="b">
        <f t="shared" si="0"/>
        <v>1</v>
      </c>
    </row>
    <row r="33" spans="1:155" x14ac:dyDescent="0.25">
      <c r="A33" s="1" t="s">
        <v>464</v>
      </c>
      <c r="B33" s="1" t="s">
        <v>38</v>
      </c>
      <c r="C33" s="1">
        <v>461.5</v>
      </c>
      <c r="D33" s="1">
        <v>6.8</v>
      </c>
      <c r="E33" s="1">
        <f>VLOOKUP(A33,Sheet1!$C$10:$L$428,6,FALSE)</f>
        <v>120000</v>
      </c>
      <c r="F33" s="1">
        <v>7</v>
      </c>
      <c r="G33" s="1">
        <v>24576</v>
      </c>
      <c r="H33" s="1">
        <v>6.3</v>
      </c>
      <c r="I33" s="1">
        <v>39.9</v>
      </c>
      <c r="J33" s="1">
        <v>2.1</v>
      </c>
      <c r="N33" s="2" t="s">
        <v>464</v>
      </c>
      <c r="O33" s="2" t="s">
        <v>38</v>
      </c>
      <c r="P33" s="2">
        <v>29000</v>
      </c>
      <c r="Q33" s="2">
        <v>7.5</v>
      </c>
      <c r="R33" s="2">
        <v>29000</v>
      </c>
      <c r="S33" s="2">
        <v>7.5</v>
      </c>
      <c r="T33" s="2">
        <v>25000</v>
      </c>
      <c r="U33" s="2">
        <v>9.1</v>
      </c>
      <c r="V33" s="2">
        <v>29000</v>
      </c>
      <c r="W33" s="2">
        <v>7.5</v>
      </c>
      <c r="AA33" s="3" t="s">
        <v>464</v>
      </c>
      <c r="AB33" s="3" t="s">
        <v>38</v>
      </c>
      <c r="AC33" s="3">
        <v>499.6</v>
      </c>
      <c r="AD33" s="3">
        <v>3.8</v>
      </c>
      <c r="AE33" s="3">
        <v>12.41</v>
      </c>
      <c r="AF33" s="3">
        <v>3.8</v>
      </c>
      <c r="AG33" s="3">
        <v>26449</v>
      </c>
      <c r="AH33" s="3">
        <v>5.3</v>
      </c>
      <c r="AI33" s="3">
        <v>40.200000000000003</v>
      </c>
      <c r="AJ33" s="3">
        <v>1.1000000000000001</v>
      </c>
      <c r="AN33" s="3" t="s">
        <v>464</v>
      </c>
      <c r="AO33" s="3" t="s">
        <v>38</v>
      </c>
      <c r="AP33" s="3">
        <v>420.7</v>
      </c>
      <c r="AQ33" s="3">
        <v>5.6</v>
      </c>
      <c r="AR33" s="3">
        <v>10.47</v>
      </c>
      <c r="AS33" s="3">
        <v>5</v>
      </c>
      <c r="AT33" s="3">
        <v>22660</v>
      </c>
      <c r="AU33" s="3">
        <v>5.7</v>
      </c>
      <c r="AV33" s="3">
        <v>38.4</v>
      </c>
      <c r="AW33" s="3">
        <v>1.6</v>
      </c>
      <c r="BA33" s="4" t="s">
        <v>464</v>
      </c>
      <c r="BB33" s="4" t="s">
        <v>38</v>
      </c>
      <c r="BC33" s="4">
        <v>46000</v>
      </c>
      <c r="BD33" s="4">
        <v>5.9</v>
      </c>
      <c r="BE33" s="4">
        <v>46000</v>
      </c>
      <c r="BF33" s="4">
        <v>5.9</v>
      </c>
      <c r="BG33" s="4">
        <v>39000</v>
      </c>
      <c r="BH33" s="4">
        <v>7.1</v>
      </c>
      <c r="BI33" s="4">
        <v>46000</v>
      </c>
      <c r="BJ33" s="4">
        <v>5.9</v>
      </c>
      <c r="BN33" s="5" t="s">
        <v>464</v>
      </c>
      <c r="BO33" s="5" t="s">
        <v>38</v>
      </c>
      <c r="BP33" s="5">
        <v>394.7</v>
      </c>
      <c r="BQ33" s="5">
        <v>4.4000000000000004</v>
      </c>
      <c r="BR33" s="5">
        <v>12.06</v>
      </c>
      <c r="BS33" s="5">
        <v>4</v>
      </c>
      <c r="BT33" s="5">
        <v>20709</v>
      </c>
      <c r="BU33" s="5">
        <v>5.3</v>
      </c>
      <c r="BV33" s="5">
        <v>32.700000000000003</v>
      </c>
      <c r="BW33" s="5">
        <v>2.2000000000000002</v>
      </c>
      <c r="CA33" s="6" t="s">
        <v>464</v>
      </c>
      <c r="CB33" s="6" t="s">
        <v>38</v>
      </c>
      <c r="CC33" s="6">
        <v>340.2</v>
      </c>
      <c r="CD33" s="6">
        <v>5.5</v>
      </c>
      <c r="CE33" s="6">
        <v>9.59</v>
      </c>
      <c r="CF33" s="6">
        <v>3.3</v>
      </c>
      <c r="CG33" s="6">
        <v>18155</v>
      </c>
      <c r="CH33" s="6">
        <v>6.5</v>
      </c>
      <c r="CI33" s="6">
        <v>37</v>
      </c>
      <c r="CJ33" s="6">
        <v>1.2</v>
      </c>
      <c r="CN33" s="7" t="s">
        <v>464</v>
      </c>
      <c r="CO33" s="7" t="s">
        <v>38</v>
      </c>
      <c r="CP33" s="7">
        <v>11000</v>
      </c>
      <c r="CQ33" s="7">
        <v>11.8</v>
      </c>
      <c r="CR33" s="7">
        <v>11000</v>
      </c>
      <c r="CS33" s="7">
        <v>11.8</v>
      </c>
      <c r="CT33" s="7">
        <v>9000</v>
      </c>
      <c r="CU33" s="7">
        <v>14.6</v>
      </c>
      <c r="CV33" s="7">
        <v>11000</v>
      </c>
      <c r="CW33" s="7">
        <v>11.8</v>
      </c>
      <c r="DA33" s="8" t="s">
        <v>464</v>
      </c>
      <c r="DB33" s="8" t="s">
        <v>38</v>
      </c>
      <c r="DC33" s="8">
        <v>465.9</v>
      </c>
      <c r="DD33" s="8">
        <v>6.1</v>
      </c>
      <c r="DE33" s="8">
        <v>12.31</v>
      </c>
      <c r="DF33" s="8">
        <v>6.3</v>
      </c>
      <c r="DG33" s="8">
        <v>24343</v>
      </c>
      <c r="DH33" s="8">
        <v>9.8000000000000007</v>
      </c>
      <c r="DI33" s="8">
        <v>37.799999999999997</v>
      </c>
      <c r="DJ33" s="8">
        <v>1.2</v>
      </c>
      <c r="DN33" s="9" t="s">
        <v>464</v>
      </c>
      <c r="DO33" s="9" t="s">
        <v>38</v>
      </c>
      <c r="DP33" s="9">
        <v>382.5</v>
      </c>
      <c r="DQ33" s="9">
        <v>4.2</v>
      </c>
      <c r="DR33" s="9">
        <v>10.19</v>
      </c>
      <c r="DS33" s="9">
        <v>5.3</v>
      </c>
      <c r="DT33" s="9">
        <v>20196</v>
      </c>
      <c r="DU33" s="9">
        <v>6.8</v>
      </c>
      <c r="DV33" s="9">
        <v>37.5</v>
      </c>
      <c r="DW33" s="9">
        <v>1.4</v>
      </c>
      <c r="EA33" s="10" t="s">
        <v>464</v>
      </c>
      <c r="EB33" s="10" t="s">
        <v>38</v>
      </c>
      <c r="EC33" s="10">
        <v>18000</v>
      </c>
      <c r="ED33" s="10">
        <v>9.6</v>
      </c>
      <c r="EE33" s="10">
        <f>VLOOKUP(EA33,Sheet1!$C$10:$L$428,10,FALSE)</f>
        <v>86000</v>
      </c>
      <c r="EF33" s="10">
        <v>9.6</v>
      </c>
      <c r="EG33" s="10">
        <v>16000</v>
      </c>
      <c r="EH33" s="10">
        <v>11.6</v>
      </c>
      <c r="EI33" s="10">
        <v>18000</v>
      </c>
      <c r="EJ33" s="10">
        <v>9.6</v>
      </c>
      <c r="EN33" s="11" t="s">
        <v>464</v>
      </c>
      <c r="EO33" s="11" t="s">
        <v>38</v>
      </c>
      <c r="EP33" s="11">
        <v>520.29999999999995</v>
      </c>
      <c r="EQ33" s="11">
        <v>4.7</v>
      </c>
      <c r="ER33" s="11">
        <f>VLOOKUP(EN33,Sheet1!$C$10:$L$428,2,FALSE)</f>
        <v>139951.99239543715</v>
      </c>
      <c r="ES33" s="11">
        <v>4.8</v>
      </c>
      <c r="ET33" s="11">
        <v>27673</v>
      </c>
      <c r="EU33" s="11">
        <v>6.2</v>
      </c>
      <c r="EV33" s="11">
        <v>41.7</v>
      </c>
      <c r="EW33" s="11">
        <v>1.5</v>
      </c>
      <c r="EY33" t="b">
        <f t="shared" si="0"/>
        <v>1</v>
      </c>
    </row>
    <row r="34" spans="1:155" x14ac:dyDescent="0.25">
      <c r="A34" s="1" t="s">
        <v>465</v>
      </c>
      <c r="B34" s="1" t="s">
        <v>39</v>
      </c>
      <c r="C34" s="1">
        <v>736.3</v>
      </c>
      <c r="D34" s="1">
        <v>11</v>
      </c>
      <c r="E34" s="1">
        <f>VLOOKUP(A34,Sheet1!$C$10:$L$428,6,FALSE)</f>
        <v>112995</v>
      </c>
      <c r="F34" s="1">
        <v>11</v>
      </c>
      <c r="G34" s="1">
        <v>36484</v>
      </c>
      <c r="H34" s="1" t="s">
        <v>858</v>
      </c>
      <c r="I34" s="1">
        <v>38.799999999999997</v>
      </c>
      <c r="J34" s="1">
        <v>0.7</v>
      </c>
      <c r="N34" s="2" t="s">
        <v>465</v>
      </c>
      <c r="O34" s="2" t="s">
        <v>39</v>
      </c>
      <c r="P34" s="2">
        <v>19000</v>
      </c>
      <c r="Q34" s="2">
        <v>9.6</v>
      </c>
      <c r="R34" s="2">
        <v>19000</v>
      </c>
      <c r="S34" s="2">
        <v>9.6</v>
      </c>
      <c r="T34" s="2" t="s">
        <v>858</v>
      </c>
      <c r="U34" s="2" t="s">
        <v>858</v>
      </c>
      <c r="V34" s="2">
        <v>19000</v>
      </c>
      <c r="W34" s="2">
        <v>9.6</v>
      </c>
      <c r="AA34" s="3" t="s">
        <v>465</v>
      </c>
      <c r="AB34" s="3" t="s">
        <v>39</v>
      </c>
      <c r="AC34" s="3">
        <v>688.8</v>
      </c>
      <c r="AD34" s="3">
        <v>4.5999999999999996</v>
      </c>
      <c r="AE34" s="3">
        <v>17.079999999999998</v>
      </c>
      <c r="AF34" s="3">
        <v>4.5</v>
      </c>
      <c r="AG34" s="3">
        <v>36125</v>
      </c>
      <c r="AH34" s="3">
        <v>7.5</v>
      </c>
      <c r="AI34" s="3">
        <v>40.299999999999997</v>
      </c>
      <c r="AJ34" s="3">
        <v>1.7</v>
      </c>
      <c r="AN34" s="3" t="s">
        <v>465</v>
      </c>
      <c r="AO34" s="3" t="s">
        <v>39</v>
      </c>
      <c r="AP34" s="3">
        <v>653.70000000000005</v>
      </c>
      <c r="AQ34" s="3">
        <v>11</v>
      </c>
      <c r="AR34" s="3">
        <v>16.079999999999998</v>
      </c>
      <c r="AS34" s="3">
        <v>9.6999999999999993</v>
      </c>
      <c r="AT34" s="3">
        <v>34652</v>
      </c>
      <c r="AU34" s="3">
        <v>14</v>
      </c>
      <c r="AV34" s="3">
        <v>38.799999999999997</v>
      </c>
      <c r="AW34" s="3">
        <v>0.2</v>
      </c>
      <c r="BA34" s="4" t="s">
        <v>465</v>
      </c>
      <c r="BB34" s="4" t="s">
        <v>39</v>
      </c>
      <c r="BC34" s="4">
        <v>28000</v>
      </c>
      <c r="BD34" s="4">
        <v>7.7</v>
      </c>
      <c r="BE34" s="4">
        <v>28000</v>
      </c>
      <c r="BF34" s="4">
        <v>7.7</v>
      </c>
      <c r="BG34" s="4">
        <v>23000</v>
      </c>
      <c r="BH34" s="4">
        <v>18.7</v>
      </c>
      <c r="BI34" s="4">
        <v>28000</v>
      </c>
      <c r="BJ34" s="4">
        <v>7.7</v>
      </c>
      <c r="BN34" s="5" t="s">
        <v>465</v>
      </c>
      <c r="BO34" s="5" t="s">
        <v>39</v>
      </c>
      <c r="BP34" s="5">
        <v>538.4</v>
      </c>
      <c r="BQ34" s="5">
        <v>5.3</v>
      </c>
      <c r="BR34" s="5">
        <v>15.97</v>
      </c>
      <c r="BS34" s="5">
        <v>4.4000000000000004</v>
      </c>
      <c r="BT34" s="5">
        <v>28238</v>
      </c>
      <c r="BU34" s="5">
        <v>13</v>
      </c>
      <c r="BV34" s="5">
        <v>33.700000000000003</v>
      </c>
      <c r="BW34" s="5">
        <v>2.8</v>
      </c>
      <c r="CA34" s="6" t="s">
        <v>465</v>
      </c>
      <c r="CB34" s="6" t="s">
        <v>39</v>
      </c>
      <c r="CC34" s="6">
        <v>477.5</v>
      </c>
      <c r="CD34" s="6">
        <v>11</v>
      </c>
      <c r="CE34" s="6">
        <v>12.87</v>
      </c>
      <c r="CF34" s="6">
        <v>11</v>
      </c>
      <c r="CG34" s="6" t="s">
        <v>858</v>
      </c>
      <c r="CH34" s="6" t="s">
        <v>858</v>
      </c>
      <c r="CI34" s="6">
        <v>38.799999999999997</v>
      </c>
      <c r="CJ34" s="6" t="s">
        <v>858</v>
      </c>
      <c r="CN34" s="7" t="s">
        <v>465</v>
      </c>
      <c r="CO34" s="7" t="s">
        <v>39</v>
      </c>
      <c r="CP34" s="7">
        <v>7000</v>
      </c>
      <c r="CQ34" s="7">
        <v>15.3</v>
      </c>
      <c r="CR34" s="7">
        <v>7000</v>
      </c>
      <c r="CS34" s="7">
        <v>15.3</v>
      </c>
      <c r="CT34" s="7">
        <v>5000</v>
      </c>
      <c r="CU34" s="7">
        <v>19.899999999999999</v>
      </c>
      <c r="CV34" s="7">
        <v>7000</v>
      </c>
      <c r="CW34" s="7">
        <v>15.3</v>
      </c>
      <c r="DA34" s="8" t="s">
        <v>465</v>
      </c>
      <c r="DB34" s="8" t="s">
        <v>39</v>
      </c>
      <c r="DC34" s="8">
        <v>617.4</v>
      </c>
      <c r="DD34" s="8">
        <v>8.1999999999999993</v>
      </c>
      <c r="DE34" s="8">
        <v>15.88</v>
      </c>
      <c r="DF34" s="8">
        <v>8.1999999999999993</v>
      </c>
      <c r="DG34" s="8">
        <v>33745</v>
      </c>
      <c r="DH34" s="8">
        <v>12</v>
      </c>
      <c r="DI34" s="8">
        <v>38.9</v>
      </c>
      <c r="DJ34" s="8">
        <v>1.2</v>
      </c>
      <c r="DN34" s="9" t="s">
        <v>465</v>
      </c>
      <c r="DO34" s="9" t="s">
        <v>39</v>
      </c>
      <c r="DP34" s="9">
        <v>588.4</v>
      </c>
      <c r="DQ34" s="9">
        <v>12</v>
      </c>
      <c r="DR34" s="9">
        <v>15.41</v>
      </c>
      <c r="DS34" s="9">
        <v>14</v>
      </c>
      <c r="DT34" s="9">
        <v>30262</v>
      </c>
      <c r="DU34" s="9">
        <v>19</v>
      </c>
      <c r="DV34" s="9">
        <v>38.799999999999997</v>
      </c>
      <c r="DW34" s="9" t="s">
        <v>858</v>
      </c>
      <c r="EA34" s="10" t="s">
        <v>465</v>
      </c>
      <c r="EB34" s="10" t="s">
        <v>39</v>
      </c>
      <c r="EC34" s="10">
        <v>12000</v>
      </c>
      <c r="ED34" s="10">
        <v>12.3</v>
      </c>
      <c r="EE34" s="10">
        <f>VLOOKUP(EA34,Sheet1!$C$10:$L$428,10,FALSE)</f>
        <v>77000</v>
      </c>
      <c r="EF34" s="10">
        <v>12.3</v>
      </c>
      <c r="EG34" s="10" t="s">
        <v>858</v>
      </c>
      <c r="EH34" s="10" t="s">
        <v>858</v>
      </c>
      <c r="EI34" s="10">
        <v>12000</v>
      </c>
      <c r="EJ34" s="10">
        <v>12.3</v>
      </c>
      <c r="EN34" s="11" t="s">
        <v>465</v>
      </c>
      <c r="EO34" s="11" t="s">
        <v>39</v>
      </c>
      <c r="EP34" s="11">
        <v>732</v>
      </c>
      <c r="EQ34" s="11">
        <v>5.3</v>
      </c>
      <c r="ER34" s="11">
        <f>VLOOKUP(EN34,Sheet1!$C$10:$L$428,2,FALSE)</f>
        <v>129660.21914357669</v>
      </c>
      <c r="ES34" s="11">
        <v>5.3</v>
      </c>
      <c r="ET34" s="11">
        <v>37310</v>
      </c>
      <c r="EU34" s="11">
        <v>8.8000000000000007</v>
      </c>
      <c r="EV34" s="11">
        <v>41.2</v>
      </c>
      <c r="EW34" s="11">
        <v>2.6</v>
      </c>
      <c r="EY34" t="b">
        <f t="shared" si="0"/>
        <v>1</v>
      </c>
    </row>
    <row r="35" spans="1:155" x14ac:dyDescent="0.25">
      <c r="A35" s="1" t="s">
        <v>466</v>
      </c>
      <c r="B35" s="1" t="s">
        <v>41</v>
      </c>
      <c r="C35" s="1">
        <v>514.6</v>
      </c>
      <c r="D35" s="1">
        <v>14</v>
      </c>
      <c r="E35" s="1">
        <f>VLOOKUP(A35,Sheet1!$C$10:$L$428,6,FALSE)</f>
        <v>170000</v>
      </c>
      <c r="F35" s="1">
        <v>14</v>
      </c>
      <c r="G35" s="1">
        <v>24725</v>
      </c>
      <c r="H35" s="1">
        <v>17</v>
      </c>
      <c r="I35" s="1">
        <v>39.9</v>
      </c>
      <c r="J35" s="1">
        <v>3.5</v>
      </c>
      <c r="N35" s="2" t="s">
        <v>466</v>
      </c>
      <c r="O35" s="2" t="s">
        <v>41</v>
      </c>
      <c r="P35" s="2">
        <v>14000</v>
      </c>
      <c r="Q35" s="2">
        <v>11.1</v>
      </c>
      <c r="R35" s="2">
        <v>14000</v>
      </c>
      <c r="S35" s="2">
        <v>11.1</v>
      </c>
      <c r="T35" s="2">
        <v>12000</v>
      </c>
      <c r="U35" s="2">
        <v>16.8</v>
      </c>
      <c r="V35" s="2">
        <v>14000</v>
      </c>
      <c r="W35" s="2">
        <v>11.1</v>
      </c>
      <c r="AA35" s="3" t="s">
        <v>466</v>
      </c>
      <c r="AB35" s="3" t="s">
        <v>41</v>
      </c>
      <c r="AC35" s="3">
        <v>487.7</v>
      </c>
      <c r="AD35" s="3">
        <v>5.0999999999999996</v>
      </c>
      <c r="AE35" s="3">
        <v>12.4</v>
      </c>
      <c r="AF35" s="3">
        <v>5.2</v>
      </c>
      <c r="AG35" s="3">
        <v>24096</v>
      </c>
      <c r="AH35" s="3">
        <v>8</v>
      </c>
      <c r="AI35" s="3">
        <v>39.299999999999997</v>
      </c>
      <c r="AJ35" s="3">
        <v>1.7</v>
      </c>
      <c r="AN35" s="3" t="s">
        <v>466</v>
      </c>
      <c r="AO35" s="3" t="s">
        <v>41</v>
      </c>
      <c r="AP35" s="3">
        <v>431</v>
      </c>
      <c r="AQ35" s="3">
        <v>12</v>
      </c>
      <c r="AR35" s="3">
        <v>11.29</v>
      </c>
      <c r="AS35" s="3">
        <v>11</v>
      </c>
      <c r="AT35" s="3">
        <v>21405</v>
      </c>
      <c r="AU35" s="3">
        <v>20</v>
      </c>
      <c r="AV35" s="3">
        <v>37.5</v>
      </c>
      <c r="AW35" s="3">
        <v>2.1</v>
      </c>
      <c r="BA35" s="4" t="s">
        <v>466</v>
      </c>
      <c r="BB35" s="4" t="s">
        <v>41</v>
      </c>
      <c r="BC35" s="4">
        <v>22000</v>
      </c>
      <c r="BD35" s="4">
        <v>8.8000000000000007</v>
      </c>
      <c r="BE35" s="4">
        <v>22000</v>
      </c>
      <c r="BF35" s="4">
        <v>8.8000000000000007</v>
      </c>
      <c r="BG35" s="4">
        <v>18000</v>
      </c>
      <c r="BH35" s="4">
        <v>16.600000000000001</v>
      </c>
      <c r="BI35" s="4">
        <v>22000</v>
      </c>
      <c r="BJ35" s="4">
        <v>8.8000000000000007</v>
      </c>
      <c r="BN35" s="5" t="s">
        <v>466</v>
      </c>
      <c r="BO35" s="5" t="s">
        <v>41</v>
      </c>
      <c r="BP35" s="5">
        <v>372.5</v>
      </c>
      <c r="BQ35" s="5">
        <v>6</v>
      </c>
      <c r="BR35" s="5">
        <v>11.82</v>
      </c>
      <c r="BS35" s="5">
        <v>4.5999999999999996</v>
      </c>
      <c r="BT35" s="5">
        <v>18600</v>
      </c>
      <c r="BU35" s="5">
        <v>12</v>
      </c>
      <c r="BV35" s="5">
        <v>31.5</v>
      </c>
      <c r="BW35" s="5">
        <v>3.5</v>
      </c>
      <c r="CA35" s="6" t="s">
        <v>466</v>
      </c>
      <c r="CB35" s="6" t="s">
        <v>41</v>
      </c>
      <c r="CC35" s="6">
        <v>330</v>
      </c>
      <c r="CD35" s="6">
        <v>11</v>
      </c>
      <c r="CE35" s="6">
        <v>9.1199999999999992</v>
      </c>
      <c r="CF35" s="6">
        <v>9.1</v>
      </c>
      <c r="CG35" s="6" t="s">
        <v>858</v>
      </c>
      <c r="CH35" s="6" t="s">
        <v>858</v>
      </c>
      <c r="CI35" s="6">
        <v>35</v>
      </c>
      <c r="CJ35" s="6">
        <v>3.9</v>
      </c>
      <c r="CN35" s="7" t="s">
        <v>466</v>
      </c>
      <c r="CO35" s="7" t="s">
        <v>41</v>
      </c>
      <c r="CP35" s="7">
        <v>5000</v>
      </c>
      <c r="CQ35" s="7">
        <v>18</v>
      </c>
      <c r="CR35" s="7">
        <v>5000</v>
      </c>
      <c r="CS35" s="7">
        <v>18</v>
      </c>
      <c r="CT35" s="7" t="s">
        <v>858</v>
      </c>
      <c r="CU35" s="7" t="s">
        <v>858</v>
      </c>
      <c r="CV35" s="7">
        <v>5000</v>
      </c>
      <c r="CW35" s="7">
        <v>18</v>
      </c>
      <c r="DA35" s="8" t="s">
        <v>466</v>
      </c>
      <c r="DB35" s="8" t="s">
        <v>41</v>
      </c>
      <c r="DC35" s="8">
        <v>372.8</v>
      </c>
      <c r="DD35" s="8">
        <v>6.9</v>
      </c>
      <c r="DE35" s="8">
        <v>10.18</v>
      </c>
      <c r="DF35" s="8">
        <v>6.8</v>
      </c>
      <c r="DG35" s="8">
        <v>17282</v>
      </c>
      <c r="DH35" s="8">
        <v>11</v>
      </c>
      <c r="DI35" s="8">
        <v>36.6</v>
      </c>
      <c r="DJ35" s="8">
        <v>1.8</v>
      </c>
      <c r="DN35" s="9" t="s">
        <v>466</v>
      </c>
      <c r="DO35" s="9" t="s">
        <v>41</v>
      </c>
      <c r="DP35" s="9">
        <v>337.4</v>
      </c>
      <c r="DQ35" s="9">
        <v>14</v>
      </c>
      <c r="DR35" s="9">
        <v>8.66</v>
      </c>
      <c r="DS35" s="9">
        <v>16</v>
      </c>
      <c r="DT35" s="9">
        <v>13984</v>
      </c>
      <c r="DU35" s="9" t="s">
        <v>858</v>
      </c>
      <c r="DV35" s="9">
        <v>36.5</v>
      </c>
      <c r="DW35" s="9">
        <v>2.9</v>
      </c>
      <c r="EA35" s="10" t="s">
        <v>466</v>
      </c>
      <c r="EB35" s="10" t="s">
        <v>41</v>
      </c>
      <c r="EC35" s="10">
        <v>9000</v>
      </c>
      <c r="ED35" s="10">
        <v>14.1</v>
      </c>
      <c r="EE35" s="10">
        <f>VLOOKUP(EA35,Sheet1!$C$10:$L$428,10,FALSE)</f>
        <v>128000</v>
      </c>
      <c r="EF35" s="10">
        <v>14.1</v>
      </c>
      <c r="EG35" s="10">
        <v>7000</v>
      </c>
      <c r="EH35" s="10">
        <v>17.7</v>
      </c>
      <c r="EI35" s="10">
        <v>9000</v>
      </c>
      <c r="EJ35" s="10">
        <v>14.1</v>
      </c>
      <c r="EN35" s="11" t="s">
        <v>466</v>
      </c>
      <c r="EO35" s="11" t="s">
        <v>41</v>
      </c>
      <c r="EP35" s="11">
        <v>552.29999999999995</v>
      </c>
      <c r="EQ35" s="11">
        <v>5.9</v>
      </c>
      <c r="ER35" s="11">
        <f>VLOOKUP(EN35,Sheet1!$C$10:$L$428,2,FALSE)</f>
        <v>202147.82421227207</v>
      </c>
      <c r="ES35" s="11">
        <v>6.4</v>
      </c>
      <c r="ET35" s="11">
        <v>28480</v>
      </c>
      <c r="EU35" s="11">
        <v>7.8</v>
      </c>
      <c r="EV35" s="11">
        <v>40.9</v>
      </c>
      <c r="EW35" s="11">
        <v>2.2000000000000002</v>
      </c>
      <c r="EY35" t="b">
        <f t="shared" si="0"/>
        <v>1</v>
      </c>
    </row>
    <row r="36" spans="1:155" x14ac:dyDescent="0.25">
      <c r="A36" s="1" t="s">
        <v>467</v>
      </c>
      <c r="B36" s="1" t="s">
        <v>42</v>
      </c>
      <c r="C36" s="1">
        <v>516</v>
      </c>
      <c r="D36" s="1">
        <v>11</v>
      </c>
      <c r="E36" s="1">
        <f>VLOOKUP(A36,Sheet1!$C$10:$L$428,6,FALSE)</f>
        <v>192000</v>
      </c>
      <c r="F36" s="1">
        <v>12</v>
      </c>
      <c r="G36" s="1">
        <v>27458</v>
      </c>
      <c r="H36" s="1">
        <v>12</v>
      </c>
      <c r="I36" s="1">
        <v>39</v>
      </c>
      <c r="J36" s="1">
        <v>1.6</v>
      </c>
      <c r="N36" s="2" t="s">
        <v>467</v>
      </c>
      <c r="O36" s="2" t="s">
        <v>42</v>
      </c>
      <c r="P36" s="2">
        <v>30000</v>
      </c>
      <c r="Q36" s="2">
        <v>7.6</v>
      </c>
      <c r="R36" s="2">
        <v>30000</v>
      </c>
      <c r="S36" s="2">
        <v>7.6</v>
      </c>
      <c r="T36" s="2">
        <v>27000</v>
      </c>
      <c r="U36" s="2">
        <v>10.4</v>
      </c>
      <c r="V36" s="2">
        <v>30000</v>
      </c>
      <c r="W36" s="2">
        <v>7.6</v>
      </c>
      <c r="AA36" s="3" t="s">
        <v>467</v>
      </c>
      <c r="AB36" s="3" t="s">
        <v>42</v>
      </c>
      <c r="AC36" s="3">
        <v>550</v>
      </c>
      <c r="AD36" s="3">
        <v>4.7</v>
      </c>
      <c r="AE36" s="3">
        <v>14.17</v>
      </c>
      <c r="AF36" s="3">
        <v>4.8</v>
      </c>
      <c r="AG36" s="3">
        <v>28891</v>
      </c>
      <c r="AH36" s="3">
        <v>5.8</v>
      </c>
      <c r="AI36" s="3">
        <v>38.799999999999997</v>
      </c>
      <c r="AJ36" s="3">
        <v>1</v>
      </c>
      <c r="AN36" s="3" t="s">
        <v>467</v>
      </c>
      <c r="AO36" s="3" t="s">
        <v>42</v>
      </c>
      <c r="AP36" s="3">
        <v>478.6</v>
      </c>
      <c r="AQ36" s="3">
        <v>8.4</v>
      </c>
      <c r="AR36" s="3">
        <v>11.29</v>
      </c>
      <c r="AS36" s="3">
        <v>11</v>
      </c>
      <c r="AT36" s="3">
        <v>25000</v>
      </c>
      <c r="AU36" s="3">
        <v>9.3000000000000007</v>
      </c>
      <c r="AV36" s="3">
        <v>37.5</v>
      </c>
      <c r="AW36" s="3">
        <v>1.7</v>
      </c>
      <c r="BA36" s="4" t="s">
        <v>467</v>
      </c>
      <c r="BB36" s="4" t="s">
        <v>42</v>
      </c>
      <c r="BC36" s="4">
        <v>43000</v>
      </c>
      <c r="BD36" s="4">
        <v>6.3</v>
      </c>
      <c r="BE36" s="4">
        <v>43000</v>
      </c>
      <c r="BF36" s="4">
        <v>6.3</v>
      </c>
      <c r="BG36" s="4">
        <v>37000</v>
      </c>
      <c r="BH36" s="4">
        <v>8.5</v>
      </c>
      <c r="BI36" s="4">
        <v>43000</v>
      </c>
      <c r="BJ36" s="4">
        <v>6.3</v>
      </c>
      <c r="BN36" s="5" t="s">
        <v>467</v>
      </c>
      <c r="BO36" s="5" t="s">
        <v>42</v>
      </c>
      <c r="BP36" s="5">
        <v>441.7</v>
      </c>
      <c r="BQ36" s="5">
        <v>4.9000000000000004</v>
      </c>
      <c r="BR36" s="5">
        <v>13.58</v>
      </c>
      <c r="BS36" s="5">
        <v>4.3</v>
      </c>
      <c r="BT36" s="5">
        <v>23891</v>
      </c>
      <c r="BU36" s="5">
        <v>5.9</v>
      </c>
      <c r="BV36" s="5">
        <v>32.5</v>
      </c>
      <c r="BW36" s="5">
        <v>2.2999999999999998</v>
      </c>
      <c r="CA36" s="6" t="s">
        <v>467</v>
      </c>
      <c r="CB36" s="6" t="s">
        <v>42</v>
      </c>
      <c r="CC36" s="6">
        <v>356.8</v>
      </c>
      <c r="CD36" s="6">
        <v>7.4</v>
      </c>
      <c r="CE36" s="6">
        <v>9.94</v>
      </c>
      <c r="CF36" s="6">
        <v>8</v>
      </c>
      <c r="CG36" s="6">
        <v>19288</v>
      </c>
      <c r="CH36" s="6">
        <v>11</v>
      </c>
      <c r="CI36" s="6">
        <v>37</v>
      </c>
      <c r="CJ36" s="6">
        <v>0.4</v>
      </c>
      <c r="CN36" s="7" t="s">
        <v>467</v>
      </c>
      <c r="CO36" s="7" t="s">
        <v>42</v>
      </c>
      <c r="CP36" s="7">
        <v>12000</v>
      </c>
      <c r="CQ36" s="7">
        <v>11.6</v>
      </c>
      <c r="CR36" s="7">
        <v>12000</v>
      </c>
      <c r="CS36" s="7">
        <v>11.6</v>
      </c>
      <c r="CT36" s="7">
        <v>11000</v>
      </c>
      <c r="CU36" s="7">
        <v>13.6</v>
      </c>
      <c r="CV36" s="7">
        <v>12000</v>
      </c>
      <c r="CW36" s="7">
        <v>11.6</v>
      </c>
      <c r="DA36" s="8" t="s">
        <v>467</v>
      </c>
      <c r="DB36" s="8" t="s">
        <v>42</v>
      </c>
      <c r="DC36" s="8">
        <v>487.3</v>
      </c>
      <c r="DD36" s="8">
        <v>6.9</v>
      </c>
      <c r="DE36" s="8">
        <v>13.14</v>
      </c>
      <c r="DF36" s="8">
        <v>7.2</v>
      </c>
      <c r="DG36" s="8">
        <v>25607</v>
      </c>
      <c r="DH36" s="8">
        <v>9.1999999999999993</v>
      </c>
      <c r="DI36" s="8">
        <v>37.1</v>
      </c>
      <c r="DJ36" s="8">
        <v>1.5</v>
      </c>
      <c r="DN36" s="9" t="s">
        <v>467</v>
      </c>
      <c r="DO36" s="9" t="s">
        <v>42</v>
      </c>
      <c r="DP36" s="9">
        <v>409.5</v>
      </c>
      <c r="DQ36" s="9">
        <v>14</v>
      </c>
      <c r="DR36" s="9">
        <v>10.49</v>
      </c>
      <c r="DS36" s="9">
        <v>16</v>
      </c>
      <c r="DT36" s="9">
        <v>21564</v>
      </c>
      <c r="DU36" s="9">
        <v>15</v>
      </c>
      <c r="DV36" s="9">
        <v>37</v>
      </c>
      <c r="DW36" s="9">
        <v>1.9</v>
      </c>
      <c r="EA36" s="10" t="s">
        <v>467</v>
      </c>
      <c r="EB36" s="10" t="s">
        <v>42</v>
      </c>
      <c r="EC36" s="10">
        <v>18000</v>
      </c>
      <c r="ED36" s="10">
        <v>10</v>
      </c>
      <c r="EE36" s="10">
        <f>VLOOKUP(EA36,Sheet1!$C$10:$L$428,10,FALSE)</f>
        <v>145000</v>
      </c>
      <c r="EF36" s="10">
        <v>10</v>
      </c>
      <c r="EG36" s="10">
        <v>16000</v>
      </c>
      <c r="EH36" s="10">
        <v>14.9</v>
      </c>
      <c r="EI36" s="10">
        <v>18000</v>
      </c>
      <c r="EJ36" s="10">
        <v>10</v>
      </c>
      <c r="EN36" s="11" t="s">
        <v>467</v>
      </c>
      <c r="EO36" s="11" t="s">
        <v>42</v>
      </c>
      <c r="EP36" s="11">
        <v>592.20000000000005</v>
      </c>
      <c r="EQ36" s="11">
        <v>6</v>
      </c>
      <c r="ER36" s="11">
        <f>VLOOKUP(EN36,Sheet1!$C$10:$L$428,2,FALSE)</f>
        <v>224594.96574344023</v>
      </c>
      <c r="ES36" s="11">
        <v>6.2</v>
      </c>
      <c r="ET36" s="11">
        <v>31185</v>
      </c>
      <c r="EU36" s="11">
        <v>7.3</v>
      </c>
      <c r="EV36" s="11">
        <v>40</v>
      </c>
      <c r="EW36" s="11">
        <v>1.2</v>
      </c>
      <c r="EY36" t="b">
        <f t="shared" si="0"/>
        <v>1</v>
      </c>
    </row>
    <row r="37" spans="1:155" x14ac:dyDescent="0.25">
      <c r="A37" s="1" t="s">
        <v>468</v>
      </c>
      <c r="B37" s="1" t="s">
        <v>43</v>
      </c>
      <c r="C37" s="1">
        <v>457.7</v>
      </c>
      <c r="D37" s="1">
        <v>6.2</v>
      </c>
      <c r="E37" s="1">
        <f>VLOOKUP(A37,Sheet1!$C$10:$L$428,6,FALSE)</f>
        <v>105000</v>
      </c>
      <c r="F37" s="1">
        <v>5.3</v>
      </c>
      <c r="G37" s="1">
        <v>23668</v>
      </c>
      <c r="H37" s="1">
        <v>7.4</v>
      </c>
      <c r="I37" s="1">
        <v>38.9</v>
      </c>
      <c r="J37" s="1">
        <v>1.6</v>
      </c>
      <c r="N37" s="2" t="s">
        <v>468</v>
      </c>
      <c r="O37" s="2" t="s">
        <v>43</v>
      </c>
      <c r="P37" s="2">
        <v>74000</v>
      </c>
      <c r="Q37" s="2">
        <v>4.8</v>
      </c>
      <c r="R37" s="2">
        <v>74000</v>
      </c>
      <c r="S37" s="2">
        <v>4.8</v>
      </c>
      <c r="T37" s="2">
        <v>64000</v>
      </c>
      <c r="U37" s="2">
        <v>5.7</v>
      </c>
      <c r="V37" s="2">
        <v>74000</v>
      </c>
      <c r="W37" s="2">
        <v>4.8</v>
      </c>
      <c r="AA37" s="3" t="s">
        <v>468</v>
      </c>
      <c r="AB37" s="3" t="s">
        <v>43</v>
      </c>
      <c r="AC37" s="3">
        <v>514.4</v>
      </c>
      <c r="AD37" s="3">
        <v>2.7</v>
      </c>
      <c r="AE37" s="3">
        <v>13.38</v>
      </c>
      <c r="AF37" s="3">
        <v>2.7</v>
      </c>
      <c r="AG37" s="3">
        <v>26823</v>
      </c>
      <c r="AH37" s="3">
        <v>3.6</v>
      </c>
      <c r="AI37" s="3">
        <v>38.5</v>
      </c>
      <c r="AJ37" s="3">
        <v>0.7</v>
      </c>
      <c r="AN37" s="3" t="s">
        <v>468</v>
      </c>
      <c r="AO37" s="3" t="s">
        <v>43</v>
      </c>
      <c r="AP37" s="3">
        <v>432.1</v>
      </c>
      <c r="AQ37" s="3">
        <v>4.2</v>
      </c>
      <c r="AR37" s="3">
        <v>11.13</v>
      </c>
      <c r="AS37" s="3">
        <v>4.0999999999999996</v>
      </c>
      <c r="AT37" s="3">
        <v>22593</v>
      </c>
      <c r="AU37" s="3">
        <v>5.9</v>
      </c>
      <c r="AV37" s="3">
        <v>37.5</v>
      </c>
      <c r="AW37" s="3">
        <v>0</v>
      </c>
      <c r="BA37" s="4" t="s">
        <v>468</v>
      </c>
      <c r="BB37" s="4" t="s">
        <v>43</v>
      </c>
      <c r="BC37" s="4">
        <v>101000</v>
      </c>
      <c r="BD37" s="4">
        <v>4.0999999999999996</v>
      </c>
      <c r="BE37" s="4">
        <v>101000</v>
      </c>
      <c r="BF37" s="4">
        <v>4.0999999999999996</v>
      </c>
      <c r="BG37" s="4">
        <v>87000</v>
      </c>
      <c r="BH37" s="4">
        <v>4.8</v>
      </c>
      <c r="BI37" s="4">
        <v>101000</v>
      </c>
      <c r="BJ37" s="4">
        <v>4.0999999999999996</v>
      </c>
      <c r="BN37" s="5" t="s">
        <v>468</v>
      </c>
      <c r="BO37" s="5" t="s">
        <v>43</v>
      </c>
      <c r="BP37" s="5">
        <v>424.7</v>
      </c>
      <c r="BQ37" s="5">
        <v>2.9</v>
      </c>
      <c r="BR37" s="5">
        <v>12.9</v>
      </c>
      <c r="BS37" s="5">
        <v>2.5</v>
      </c>
      <c r="BT37" s="5">
        <v>22299</v>
      </c>
      <c r="BU37" s="5">
        <v>3.7</v>
      </c>
      <c r="BV37" s="5">
        <v>32.9</v>
      </c>
      <c r="BW37" s="5">
        <v>1.4</v>
      </c>
      <c r="CA37" s="6" t="s">
        <v>468</v>
      </c>
      <c r="CB37" s="6" t="s">
        <v>43</v>
      </c>
      <c r="CC37" s="6">
        <v>359.9</v>
      </c>
      <c r="CD37" s="6">
        <v>4.0999999999999996</v>
      </c>
      <c r="CE37" s="6">
        <v>10.09</v>
      </c>
      <c r="CF37" s="6">
        <v>3.2</v>
      </c>
      <c r="CG37" s="6">
        <v>18847</v>
      </c>
      <c r="CH37" s="6">
        <v>5</v>
      </c>
      <c r="CI37" s="6">
        <v>37</v>
      </c>
      <c r="CJ37" s="6">
        <v>0.8</v>
      </c>
      <c r="CN37" s="7" t="s">
        <v>468</v>
      </c>
      <c r="CO37" s="7" t="s">
        <v>43</v>
      </c>
      <c r="CP37" s="7">
        <v>31000</v>
      </c>
      <c r="CQ37" s="7">
        <v>7.1</v>
      </c>
      <c r="CR37" s="7">
        <v>31000</v>
      </c>
      <c r="CS37" s="7">
        <v>7.1</v>
      </c>
      <c r="CT37" s="7">
        <v>28000</v>
      </c>
      <c r="CU37" s="7">
        <v>8.4</v>
      </c>
      <c r="CV37" s="7">
        <v>31000</v>
      </c>
      <c r="CW37" s="7">
        <v>7.1</v>
      </c>
      <c r="DA37" s="8" t="s">
        <v>468</v>
      </c>
      <c r="DB37" s="8" t="s">
        <v>43</v>
      </c>
      <c r="DC37" s="8">
        <v>454.6</v>
      </c>
      <c r="DD37" s="8">
        <v>3.2</v>
      </c>
      <c r="DE37" s="8">
        <v>12.49</v>
      </c>
      <c r="DF37" s="8">
        <v>3.2</v>
      </c>
      <c r="DG37" s="8">
        <v>23800</v>
      </c>
      <c r="DH37" s="8">
        <v>3.9</v>
      </c>
      <c r="DI37" s="8">
        <v>36.4</v>
      </c>
      <c r="DJ37" s="8">
        <v>0.8</v>
      </c>
      <c r="DN37" s="9" t="s">
        <v>468</v>
      </c>
      <c r="DO37" s="9" t="s">
        <v>43</v>
      </c>
      <c r="DP37" s="9">
        <v>401.3</v>
      </c>
      <c r="DQ37" s="9">
        <v>5.6</v>
      </c>
      <c r="DR37" s="9">
        <v>11.22</v>
      </c>
      <c r="DS37" s="9">
        <v>6.3</v>
      </c>
      <c r="DT37" s="9">
        <v>21132</v>
      </c>
      <c r="DU37" s="9">
        <v>7.9</v>
      </c>
      <c r="DV37" s="9">
        <v>37.1</v>
      </c>
      <c r="DW37" s="9">
        <v>0.9</v>
      </c>
      <c r="EA37" s="10" t="s">
        <v>468</v>
      </c>
      <c r="EB37" s="10" t="s">
        <v>43</v>
      </c>
      <c r="EC37" s="10">
        <v>42000</v>
      </c>
      <c r="ED37" s="10">
        <v>6.4</v>
      </c>
      <c r="EE37" s="10">
        <f>VLOOKUP(EA37,Sheet1!$C$10:$L$428,10,FALSE)</f>
        <v>73000</v>
      </c>
      <c r="EF37" s="10">
        <v>6.4</v>
      </c>
      <c r="EG37" s="10">
        <v>36000</v>
      </c>
      <c r="EH37" s="10">
        <v>7.8</v>
      </c>
      <c r="EI37" s="10">
        <v>42000</v>
      </c>
      <c r="EJ37" s="10">
        <v>6.4</v>
      </c>
      <c r="EN37" s="11" t="s">
        <v>468</v>
      </c>
      <c r="EO37" s="11" t="s">
        <v>43</v>
      </c>
      <c r="EP37" s="11">
        <v>558.79999999999995</v>
      </c>
      <c r="EQ37" s="11">
        <v>3.8</v>
      </c>
      <c r="ER37" s="11">
        <f>VLOOKUP(EN37,Sheet1!$C$10:$L$428,2,FALSE)</f>
        <v>126941.5833976835</v>
      </c>
      <c r="ES37" s="11">
        <v>3.9</v>
      </c>
      <c r="ET37" s="11">
        <v>29202</v>
      </c>
      <c r="EU37" s="11">
        <v>5.2</v>
      </c>
      <c r="EV37" s="11">
        <v>40</v>
      </c>
      <c r="EW37" s="11">
        <v>0.9</v>
      </c>
      <c r="EY37" t="b">
        <f t="shared" si="0"/>
        <v>1</v>
      </c>
    </row>
    <row r="38" spans="1:155" x14ac:dyDescent="0.25">
      <c r="A38" s="1" t="s">
        <v>469</v>
      </c>
      <c r="B38" s="1" t="s">
        <v>44</v>
      </c>
      <c r="C38" s="1">
        <v>510</v>
      </c>
      <c r="D38" s="1">
        <v>6.4</v>
      </c>
      <c r="E38" s="1">
        <f>VLOOKUP(A38,Sheet1!$C$10:$L$428,6,FALSE)</f>
        <v>120000</v>
      </c>
      <c r="F38" s="1">
        <v>7.8</v>
      </c>
      <c r="G38" s="1">
        <v>26367</v>
      </c>
      <c r="H38" s="1">
        <v>8</v>
      </c>
      <c r="I38" s="1">
        <v>37.5</v>
      </c>
      <c r="J38" s="1">
        <v>1.7</v>
      </c>
      <c r="N38" s="2" t="s">
        <v>469</v>
      </c>
      <c r="O38" s="2" t="s">
        <v>44</v>
      </c>
      <c r="P38" s="2">
        <v>53000</v>
      </c>
      <c r="Q38" s="2">
        <v>5.6</v>
      </c>
      <c r="R38" s="2">
        <v>53000</v>
      </c>
      <c r="S38" s="2">
        <v>5.6</v>
      </c>
      <c r="T38" s="2">
        <v>48000</v>
      </c>
      <c r="U38" s="2">
        <v>7.1</v>
      </c>
      <c r="V38" s="2">
        <v>53000</v>
      </c>
      <c r="W38" s="2">
        <v>5.6</v>
      </c>
      <c r="AA38" s="3" t="s">
        <v>469</v>
      </c>
      <c r="AB38" s="3" t="s">
        <v>44</v>
      </c>
      <c r="AC38" s="3">
        <v>550.5</v>
      </c>
      <c r="AD38" s="3">
        <v>2.7</v>
      </c>
      <c r="AE38" s="3">
        <v>14.18</v>
      </c>
      <c r="AF38" s="3">
        <v>2.8</v>
      </c>
      <c r="AG38" s="3">
        <v>28228</v>
      </c>
      <c r="AH38" s="3">
        <v>4</v>
      </c>
      <c r="AI38" s="3">
        <v>38.799999999999997</v>
      </c>
      <c r="AJ38" s="3">
        <v>0.9</v>
      </c>
      <c r="AN38" s="3" t="s">
        <v>469</v>
      </c>
      <c r="AO38" s="3" t="s">
        <v>44</v>
      </c>
      <c r="AP38" s="3">
        <v>496.7</v>
      </c>
      <c r="AQ38" s="3">
        <v>5.0999999999999996</v>
      </c>
      <c r="AR38" s="3">
        <v>12.7</v>
      </c>
      <c r="AS38" s="3">
        <v>5.7</v>
      </c>
      <c r="AT38" s="3">
        <v>26111</v>
      </c>
      <c r="AU38" s="3">
        <v>5.9</v>
      </c>
      <c r="AV38" s="3">
        <v>37.5</v>
      </c>
      <c r="AW38" s="3">
        <v>0.2</v>
      </c>
      <c r="BA38" s="4" t="s">
        <v>469</v>
      </c>
      <c r="BB38" s="4" t="s">
        <v>44</v>
      </c>
      <c r="BC38" s="4">
        <v>73000</v>
      </c>
      <c r="BD38" s="4">
        <v>4.8</v>
      </c>
      <c r="BE38" s="4">
        <v>73000</v>
      </c>
      <c r="BF38" s="4">
        <v>4.8</v>
      </c>
      <c r="BG38" s="4">
        <v>64000</v>
      </c>
      <c r="BH38" s="4">
        <v>6.3</v>
      </c>
      <c r="BI38" s="4">
        <v>73000</v>
      </c>
      <c r="BJ38" s="4">
        <v>4.8</v>
      </c>
      <c r="BN38" s="5" t="s">
        <v>469</v>
      </c>
      <c r="BO38" s="5" t="s">
        <v>44</v>
      </c>
      <c r="BP38" s="5">
        <v>458.2</v>
      </c>
      <c r="BQ38" s="5">
        <v>3</v>
      </c>
      <c r="BR38" s="5">
        <v>13.86</v>
      </c>
      <c r="BS38" s="5">
        <v>2.6</v>
      </c>
      <c r="BT38" s="5">
        <v>23833</v>
      </c>
      <c r="BU38" s="5">
        <v>4.0999999999999996</v>
      </c>
      <c r="BV38" s="5">
        <v>33.1</v>
      </c>
      <c r="BW38" s="5">
        <v>1.7</v>
      </c>
      <c r="CA38" s="6" t="s">
        <v>469</v>
      </c>
      <c r="CB38" s="6" t="s">
        <v>44</v>
      </c>
      <c r="CC38" s="6">
        <v>403.7</v>
      </c>
      <c r="CD38" s="6">
        <v>6</v>
      </c>
      <c r="CE38" s="6">
        <v>11.66</v>
      </c>
      <c r="CF38" s="6">
        <v>5.9</v>
      </c>
      <c r="CG38" s="6">
        <v>21762</v>
      </c>
      <c r="CH38" s="6">
        <v>7</v>
      </c>
      <c r="CI38" s="6">
        <v>36.799999999999997</v>
      </c>
      <c r="CJ38" s="6">
        <v>1.5</v>
      </c>
      <c r="CN38" s="7" t="s">
        <v>469</v>
      </c>
      <c r="CO38" s="7" t="s">
        <v>44</v>
      </c>
      <c r="CP38" s="7">
        <v>23000</v>
      </c>
      <c r="CQ38" s="7">
        <v>8.4</v>
      </c>
      <c r="CR38" s="7">
        <v>23000</v>
      </c>
      <c r="CS38" s="7">
        <v>8.4</v>
      </c>
      <c r="CT38" s="7">
        <v>19000</v>
      </c>
      <c r="CU38" s="7">
        <v>10.1</v>
      </c>
      <c r="CV38" s="7">
        <v>23000</v>
      </c>
      <c r="CW38" s="7">
        <v>8.4</v>
      </c>
      <c r="DA38" s="8" t="s">
        <v>469</v>
      </c>
      <c r="DB38" s="8" t="s">
        <v>44</v>
      </c>
      <c r="DC38" s="8">
        <v>517</v>
      </c>
      <c r="DD38" s="8">
        <v>3.8</v>
      </c>
      <c r="DE38" s="8">
        <v>13.93</v>
      </c>
      <c r="DF38" s="8">
        <v>3.9</v>
      </c>
      <c r="DG38" s="8">
        <v>26495</v>
      </c>
      <c r="DH38" s="8">
        <v>4.5999999999999996</v>
      </c>
      <c r="DI38" s="8">
        <v>37.1</v>
      </c>
      <c r="DJ38" s="8">
        <v>1</v>
      </c>
      <c r="DN38" s="9" t="s">
        <v>469</v>
      </c>
      <c r="DO38" s="9" t="s">
        <v>44</v>
      </c>
      <c r="DP38" s="9">
        <v>486.4</v>
      </c>
      <c r="DQ38" s="9">
        <v>7.5</v>
      </c>
      <c r="DR38" s="9">
        <v>12.96</v>
      </c>
      <c r="DS38" s="9">
        <v>7.8</v>
      </c>
      <c r="DT38" s="9">
        <v>24919</v>
      </c>
      <c r="DU38" s="9">
        <v>7.3</v>
      </c>
      <c r="DV38" s="9">
        <v>37.200000000000003</v>
      </c>
      <c r="DW38" s="9">
        <v>0.5</v>
      </c>
      <c r="EA38" s="10" t="s">
        <v>469</v>
      </c>
      <c r="EB38" s="10" t="s">
        <v>44</v>
      </c>
      <c r="EC38" s="10">
        <v>31000</v>
      </c>
      <c r="ED38" s="10">
        <v>7.5</v>
      </c>
      <c r="EE38" s="10">
        <f>VLOOKUP(EA38,Sheet1!$C$10:$L$428,10,FALSE)</f>
        <v>90000</v>
      </c>
      <c r="EF38" s="10">
        <v>7.5</v>
      </c>
      <c r="EG38" s="10">
        <v>29000</v>
      </c>
      <c r="EH38" s="10">
        <v>9.6999999999999993</v>
      </c>
      <c r="EI38" s="10">
        <v>31000</v>
      </c>
      <c r="EJ38" s="10">
        <v>7.5</v>
      </c>
      <c r="EN38" s="11" t="s">
        <v>469</v>
      </c>
      <c r="EO38" s="11" t="s">
        <v>44</v>
      </c>
      <c r="EP38" s="11">
        <v>575.20000000000005</v>
      </c>
      <c r="EQ38" s="11">
        <v>3.6</v>
      </c>
      <c r="ER38" s="11">
        <f>VLOOKUP(EN38,Sheet1!$C$10:$L$428,2,FALSE)</f>
        <v>141853.16383881215</v>
      </c>
      <c r="ES38" s="11">
        <v>3.8</v>
      </c>
      <c r="ET38" s="11">
        <v>29391</v>
      </c>
      <c r="EU38" s="11">
        <v>5.8</v>
      </c>
      <c r="EV38" s="11">
        <v>40.1</v>
      </c>
      <c r="EW38" s="11">
        <v>1.3</v>
      </c>
      <c r="EY38" t="b">
        <f t="shared" si="0"/>
        <v>1</v>
      </c>
    </row>
    <row r="39" spans="1:155" x14ac:dyDescent="0.25">
      <c r="A39" s="1" t="s">
        <v>470</v>
      </c>
      <c r="B39" s="1" t="s">
        <v>45</v>
      </c>
      <c r="C39" s="1">
        <v>475.6</v>
      </c>
      <c r="D39" s="1">
        <v>5.3</v>
      </c>
      <c r="E39" s="1">
        <f>VLOOKUP(A39,Sheet1!$C$10:$L$428,6,FALSE)</f>
        <v>128000</v>
      </c>
      <c r="F39" s="1">
        <v>4.5999999999999996</v>
      </c>
      <c r="G39" s="1">
        <v>25504</v>
      </c>
      <c r="H39" s="1">
        <v>6.2</v>
      </c>
      <c r="I39" s="1">
        <v>37.5</v>
      </c>
      <c r="J39" s="1">
        <v>1.4</v>
      </c>
      <c r="N39" s="2" t="s">
        <v>470</v>
      </c>
      <c r="O39" s="2" t="s">
        <v>45</v>
      </c>
      <c r="P39" s="2">
        <v>115000</v>
      </c>
      <c r="Q39" s="2">
        <v>3.8</v>
      </c>
      <c r="R39" s="2">
        <v>115000</v>
      </c>
      <c r="S39" s="2">
        <v>3.8</v>
      </c>
      <c r="T39" s="2">
        <v>94000</v>
      </c>
      <c r="U39" s="2">
        <v>5.5</v>
      </c>
      <c r="V39" s="2">
        <v>115000</v>
      </c>
      <c r="W39" s="2">
        <v>3.8</v>
      </c>
      <c r="AA39" s="3" t="s">
        <v>470</v>
      </c>
      <c r="AB39" s="3" t="s">
        <v>45</v>
      </c>
      <c r="AC39" s="3">
        <v>516.79999999999995</v>
      </c>
      <c r="AD39" s="3">
        <v>2.1</v>
      </c>
      <c r="AE39" s="3">
        <v>13.54</v>
      </c>
      <c r="AF39" s="3">
        <v>2.1</v>
      </c>
      <c r="AG39" s="3">
        <v>26991</v>
      </c>
      <c r="AH39" s="3">
        <v>2.8</v>
      </c>
      <c r="AI39" s="3">
        <v>38.200000000000003</v>
      </c>
      <c r="AJ39" s="3">
        <v>0.5</v>
      </c>
      <c r="AN39" s="3" t="s">
        <v>470</v>
      </c>
      <c r="AO39" s="3" t="s">
        <v>45</v>
      </c>
      <c r="AP39" s="3">
        <v>458</v>
      </c>
      <c r="AQ39" s="3">
        <v>3.8</v>
      </c>
      <c r="AR39" s="3">
        <v>11.98</v>
      </c>
      <c r="AS39" s="3">
        <v>3.6</v>
      </c>
      <c r="AT39" s="3">
        <v>24256</v>
      </c>
      <c r="AU39" s="3">
        <v>4.9000000000000004</v>
      </c>
      <c r="AV39" s="3">
        <v>37.5</v>
      </c>
      <c r="AW39" s="3">
        <v>0.1</v>
      </c>
      <c r="BA39" s="4" t="s">
        <v>470</v>
      </c>
      <c r="BB39" s="4" t="s">
        <v>45</v>
      </c>
      <c r="BC39" s="4">
        <v>166000</v>
      </c>
      <c r="BD39" s="4">
        <v>3.1</v>
      </c>
      <c r="BE39" s="4">
        <v>166000</v>
      </c>
      <c r="BF39" s="4">
        <v>3.1</v>
      </c>
      <c r="BG39" s="4">
        <v>133000</v>
      </c>
      <c r="BH39" s="4">
        <v>5.0999999999999996</v>
      </c>
      <c r="BI39" s="4">
        <v>166000</v>
      </c>
      <c r="BJ39" s="4">
        <v>3.1</v>
      </c>
      <c r="BN39" s="5" t="s">
        <v>470</v>
      </c>
      <c r="BO39" s="5" t="s">
        <v>45</v>
      </c>
      <c r="BP39" s="5">
        <v>413.1</v>
      </c>
      <c r="BQ39" s="5">
        <v>2.2999999999999998</v>
      </c>
      <c r="BR39" s="5">
        <v>12.91</v>
      </c>
      <c r="BS39" s="5">
        <v>1.9</v>
      </c>
      <c r="BT39" s="5">
        <v>22006</v>
      </c>
      <c r="BU39" s="5">
        <v>3.6</v>
      </c>
      <c r="BV39" s="5">
        <v>32</v>
      </c>
      <c r="BW39" s="5">
        <v>1.1000000000000001</v>
      </c>
      <c r="CA39" s="6" t="s">
        <v>470</v>
      </c>
      <c r="CB39" s="6" t="s">
        <v>45</v>
      </c>
      <c r="CC39" s="6">
        <v>362.6</v>
      </c>
      <c r="CD39" s="6">
        <v>3.2</v>
      </c>
      <c r="CE39" s="6">
        <v>10.44</v>
      </c>
      <c r="CF39" s="6">
        <v>3</v>
      </c>
      <c r="CG39" s="6">
        <v>19560</v>
      </c>
      <c r="CH39" s="6">
        <v>6.8</v>
      </c>
      <c r="CI39" s="6">
        <v>35.799999999999997</v>
      </c>
      <c r="CJ39" s="6">
        <v>1.3</v>
      </c>
      <c r="CN39" s="7" t="s">
        <v>470</v>
      </c>
      <c r="CO39" s="7" t="s">
        <v>45</v>
      </c>
      <c r="CP39" s="7">
        <v>50000</v>
      </c>
      <c r="CQ39" s="7">
        <v>5.6</v>
      </c>
      <c r="CR39" s="7">
        <v>50000</v>
      </c>
      <c r="CS39" s="7">
        <v>5.6</v>
      </c>
      <c r="CT39" s="7">
        <v>40000</v>
      </c>
      <c r="CU39" s="7">
        <v>7.8</v>
      </c>
      <c r="CV39" s="7">
        <v>50000</v>
      </c>
      <c r="CW39" s="7">
        <v>5.6</v>
      </c>
      <c r="DA39" s="8" t="s">
        <v>470</v>
      </c>
      <c r="DB39" s="8" t="s">
        <v>45</v>
      </c>
      <c r="DC39" s="8">
        <v>473.9</v>
      </c>
      <c r="DD39" s="8">
        <v>2.4</v>
      </c>
      <c r="DE39" s="8">
        <v>12.88</v>
      </c>
      <c r="DF39" s="8">
        <v>2.6</v>
      </c>
      <c r="DG39" s="8">
        <v>24471</v>
      </c>
      <c r="DH39" s="8">
        <v>3.2</v>
      </c>
      <c r="DI39" s="8">
        <v>36.799999999999997</v>
      </c>
      <c r="DJ39" s="8">
        <v>0.7</v>
      </c>
      <c r="DN39" s="9" t="s">
        <v>470</v>
      </c>
      <c r="DO39" s="9" t="s">
        <v>45</v>
      </c>
      <c r="DP39" s="9">
        <v>427.8</v>
      </c>
      <c r="DQ39" s="9">
        <v>5.8</v>
      </c>
      <c r="DR39" s="9">
        <v>11.59</v>
      </c>
      <c r="DS39" s="9">
        <v>5.5</v>
      </c>
      <c r="DT39" s="9">
        <v>22265</v>
      </c>
      <c r="DU39" s="9">
        <v>7.6</v>
      </c>
      <c r="DV39" s="9">
        <v>37</v>
      </c>
      <c r="DW39" s="9">
        <v>0.5</v>
      </c>
      <c r="EA39" s="10" t="s">
        <v>470</v>
      </c>
      <c r="EB39" s="10" t="s">
        <v>45</v>
      </c>
      <c r="EC39" s="10">
        <v>66000</v>
      </c>
      <c r="ED39" s="10">
        <v>5.2</v>
      </c>
      <c r="EE39" s="10">
        <f>VLOOKUP(EA39,Sheet1!$C$10:$L$428,10,FALSE)</f>
        <v>87000</v>
      </c>
      <c r="EF39" s="10">
        <v>5.2</v>
      </c>
      <c r="EG39" s="10">
        <v>53000</v>
      </c>
      <c r="EH39" s="10">
        <v>7.7</v>
      </c>
      <c r="EI39" s="10">
        <v>66000</v>
      </c>
      <c r="EJ39" s="10">
        <v>5.2</v>
      </c>
      <c r="EN39" s="11" t="s">
        <v>470</v>
      </c>
      <c r="EO39" s="11" t="s">
        <v>45</v>
      </c>
      <c r="EP39" s="11">
        <v>549.4</v>
      </c>
      <c r="EQ39" s="11">
        <v>3</v>
      </c>
      <c r="ER39" s="11">
        <f>VLOOKUP(EN39,Sheet1!$C$10:$L$428,2,FALSE)</f>
        <v>145263.74341377057</v>
      </c>
      <c r="ES39" s="11">
        <v>3.1</v>
      </c>
      <c r="ET39" s="11">
        <v>28902</v>
      </c>
      <c r="EU39" s="11">
        <v>4</v>
      </c>
      <c r="EV39" s="11">
        <v>39.200000000000003</v>
      </c>
      <c r="EW39" s="11">
        <v>0.8</v>
      </c>
      <c r="EY39" t="b">
        <f t="shared" si="0"/>
        <v>1</v>
      </c>
    </row>
    <row r="40" spans="1:155" x14ac:dyDescent="0.25">
      <c r="A40" s="1" t="s">
        <v>471</v>
      </c>
      <c r="B40" s="1" t="s">
        <v>46</v>
      </c>
      <c r="C40" s="1">
        <v>463.5</v>
      </c>
      <c r="D40" s="1">
        <v>5.6</v>
      </c>
      <c r="E40" s="1">
        <f>VLOOKUP(A40,Sheet1!$C$10:$L$428,6,FALSE)</f>
        <v>103500</v>
      </c>
      <c r="F40" s="1">
        <v>4.7</v>
      </c>
      <c r="G40" s="1">
        <v>24654</v>
      </c>
      <c r="H40" s="1">
        <v>6.4</v>
      </c>
      <c r="I40" s="1">
        <v>38.9</v>
      </c>
      <c r="J40" s="1">
        <v>1.6</v>
      </c>
      <c r="N40" s="2" t="s">
        <v>471</v>
      </c>
      <c r="O40" s="2" t="s">
        <v>46</v>
      </c>
      <c r="P40" s="2">
        <v>56000</v>
      </c>
      <c r="Q40" s="2">
        <v>5.4</v>
      </c>
      <c r="R40" s="2">
        <v>56000</v>
      </c>
      <c r="S40" s="2">
        <v>5.4</v>
      </c>
      <c r="T40" s="2">
        <v>52000</v>
      </c>
      <c r="U40" s="2">
        <v>8.3000000000000007</v>
      </c>
      <c r="V40" s="2">
        <v>56000</v>
      </c>
      <c r="W40" s="2">
        <v>5.4</v>
      </c>
      <c r="AA40" s="3" t="s">
        <v>471</v>
      </c>
      <c r="AB40" s="3" t="s">
        <v>46</v>
      </c>
      <c r="AC40" s="3">
        <v>505.7</v>
      </c>
      <c r="AD40" s="3">
        <v>3.4</v>
      </c>
      <c r="AE40" s="3">
        <v>13.01</v>
      </c>
      <c r="AF40" s="3">
        <v>3.4</v>
      </c>
      <c r="AG40" s="3">
        <v>25924</v>
      </c>
      <c r="AH40" s="3">
        <v>6.1</v>
      </c>
      <c r="AI40" s="3">
        <v>38.9</v>
      </c>
      <c r="AJ40" s="3">
        <v>0.9</v>
      </c>
      <c r="AN40" s="3" t="s">
        <v>471</v>
      </c>
      <c r="AO40" s="3" t="s">
        <v>46</v>
      </c>
      <c r="AP40" s="3">
        <v>426.1</v>
      </c>
      <c r="AQ40" s="3">
        <v>4.4000000000000004</v>
      </c>
      <c r="AR40" s="3">
        <v>10.87</v>
      </c>
      <c r="AS40" s="3">
        <v>3.8</v>
      </c>
      <c r="AT40" s="3">
        <v>22044</v>
      </c>
      <c r="AU40" s="3">
        <v>7.3</v>
      </c>
      <c r="AV40" s="3">
        <v>37.5</v>
      </c>
      <c r="AW40" s="3">
        <v>0.3</v>
      </c>
      <c r="BA40" s="4" t="s">
        <v>471</v>
      </c>
      <c r="BB40" s="4" t="s">
        <v>46</v>
      </c>
      <c r="BC40" s="4">
        <v>79000</v>
      </c>
      <c r="BD40" s="4">
        <v>4.5</v>
      </c>
      <c r="BE40" s="4">
        <v>79000</v>
      </c>
      <c r="BF40" s="4">
        <v>4.5</v>
      </c>
      <c r="BG40" s="4">
        <v>72000</v>
      </c>
      <c r="BH40" s="4">
        <v>6.6</v>
      </c>
      <c r="BI40" s="4">
        <v>79000</v>
      </c>
      <c r="BJ40" s="4">
        <v>4.5</v>
      </c>
      <c r="BN40" s="5" t="s">
        <v>471</v>
      </c>
      <c r="BO40" s="5" t="s">
        <v>46</v>
      </c>
      <c r="BP40" s="5">
        <v>407.8</v>
      </c>
      <c r="BQ40" s="5">
        <v>3.5</v>
      </c>
      <c r="BR40" s="5">
        <v>12.43</v>
      </c>
      <c r="BS40" s="5">
        <v>3.1</v>
      </c>
      <c r="BT40" s="5">
        <v>21581</v>
      </c>
      <c r="BU40" s="5">
        <v>5.9</v>
      </c>
      <c r="BV40" s="5">
        <v>32.799999999999997</v>
      </c>
      <c r="BW40" s="5">
        <v>1.6</v>
      </c>
      <c r="CA40" s="6" t="s">
        <v>471</v>
      </c>
      <c r="CB40" s="6" t="s">
        <v>46</v>
      </c>
      <c r="CC40" s="6">
        <v>353.7</v>
      </c>
      <c r="CD40" s="6">
        <v>4</v>
      </c>
      <c r="CE40" s="6">
        <v>9.81</v>
      </c>
      <c r="CF40" s="6">
        <v>3.5</v>
      </c>
      <c r="CG40" s="6">
        <v>18285</v>
      </c>
      <c r="CH40" s="6">
        <v>5</v>
      </c>
      <c r="CI40" s="6">
        <v>35.9</v>
      </c>
      <c r="CJ40" s="6">
        <v>1.2</v>
      </c>
      <c r="CN40" s="7" t="s">
        <v>471</v>
      </c>
      <c r="CO40" s="7" t="s">
        <v>46</v>
      </c>
      <c r="CP40" s="7">
        <v>24000</v>
      </c>
      <c r="CQ40" s="7">
        <v>8.1</v>
      </c>
      <c r="CR40" s="7">
        <v>24000</v>
      </c>
      <c r="CS40" s="7">
        <v>8.1</v>
      </c>
      <c r="CT40" s="7">
        <v>23000</v>
      </c>
      <c r="CU40" s="7">
        <v>14.1</v>
      </c>
      <c r="CV40" s="7">
        <v>24000</v>
      </c>
      <c r="CW40" s="7">
        <v>8.1</v>
      </c>
      <c r="DA40" s="8" t="s">
        <v>471</v>
      </c>
      <c r="DB40" s="8" t="s">
        <v>46</v>
      </c>
      <c r="DC40" s="8">
        <v>460</v>
      </c>
      <c r="DD40" s="8">
        <v>4.7</v>
      </c>
      <c r="DE40" s="8">
        <v>12.52</v>
      </c>
      <c r="DF40" s="8">
        <v>4.8</v>
      </c>
      <c r="DG40" s="8">
        <v>23329</v>
      </c>
      <c r="DH40" s="8">
        <v>6.6</v>
      </c>
      <c r="DI40" s="8">
        <v>36.700000000000003</v>
      </c>
      <c r="DJ40" s="8">
        <v>1.2</v>
      </c>
      <c r="DN40" s="9" t="s">
        <v>471</v>
      </c>
      <c r="DO40" s="9" t="s">
        <v>46</v>
      </c>
      <c r="DP40" s="9">
        <v>373.5</v>
      </c>
      <c r="DQ40" s="9">
        <v>6.4</v>
      </c>
      <c r="DR40" s="9">
        <v>10.28</v>
      </c>
      <c r="DS40" s="9">
        <v>6.2</v>
      </c>
      <c r="DT40" s="9">
        <v>19339</v>
      </c>
      <c r="DU40" s="9" t="s">
        <v>858</v>
      </c>
      <c r="DV40" s="9">
        <v>36.700000000000003</v>
      </c>
      <c r="DW40" s="9">
        <v>1.2</v>
      </c>
      <c r="EA40" s="10" t="s">
        <v>471</v>
      </c>
      <c r="EB40" s="10" t="s">
        <v>46</v>
      </c>
      <c r="EC40" s="10">
        <v>32000</v>
      </c>
      <c r="ED40" s="10">
        <v>7.3</v>
      </c>
      <c r="EE40" s="10">
        <f>VLOOKUP(EA40,Sheet1!$C$10:$L$428,10,FALSE)</f>
        <v>72500</v>
      </c>
      <c r="EF40" s="10">
        <v>7.3</v>
      </c>
      <c r="EG40" s="10">
        <v>29000</v>
      </c>
      <c r="EH40" s="10">
        <v>9.8000000000000007</v>
      </c>
      <c r="EI40" s="10">
        <v>32000</v>
      </c>
      <c r="EJ40" s="10">
        <v>7.3</v>
      </c>
      <c r="EN40" s="11" t="s">
        <v>471</v>
      </c>
      <c r="EO40" s="11" t="s">
        <v>46</v>
      </c>
      <c r="EP40" s="11">
        <v>539.6</v>
      </c>
      <c r="EQ40" s="11">
        <v>4.5999999999999996</v>
      </c>
      <c r="ER40" s="11">
        <f>VLOOKUP(EN40,Sheet1!$C$10:$L$428,2,FALSE)</f>
        <v>119789.99028571422</v>
      </c>
      <c r="ES40" s="11">
        <v>4.7</v>
      </c>
      <c r="ET40" s="11">
        <v>27941</v>
      </c>
      <c r="EU40" s="11">
        <v>8.6</v>
      </c>
      <c r="EV40" s="11">
        <v>40.4</v>
      </c>
      <c r="EW40" s="11">
        <v>1.3</v>
      </c>
      <c r="EY40" t="b">
        <f t="shared" si="0"/>
        <v>1</v>
      </c>
    </row>
    <row r="41" spans="1:155" x14ac:dyDescent="0.25">
      <c r="A41" s="1" t="s">
        <v>472</v>
      </c>
      <c r="B41" s="1" t="s">
        <v>47</v>
      </c>
      <c r="C41" s="1">
        <v>498.6</v>
      </c>
      <c r="D41" s="1">
        <v>7.5</v>
      </c>
      <c r="E41" s="1">
        <f>VLOOKUP(A41,Sheet1!$C$10:$L$428,6,FALSE)</f>
        <v>105000</v>
      </c>
      <c r="F41" s="1">
        <v>7.2</v>
      </c>
      <c r="G41" s="1">
        <v>25580</v>
      </c>
      <c r="H41" s="1">
        <v>8.5</v>
      </c>
      <c r="I41" s="1">
        <v>39.799999999999997</v>
      </c>
      <c r="J41" s="1">
        <v>1.3</v>
      </c>
      <c r="N41" s="2" t="s">
        <v>472</v>
      </c>
      <c r="O41" s="2" t="s">
        <v>47</v>
      </c>
      <c r="P41" s="2">
        <v>53000</v>
      </c>
      <c r="Q41" s="2">
        <v>5.6</v>
      </c>
      <c r="R41" s="2">
        <v>53000</v>
      </c>
      <c r="S41" s="2">
        <v>5.6</v>
      </c>
      <c r="T41" s="2">
        <v>48000</v>
      </c>
      <c r="U41" s="2">
        <v>6.5</v>
      </c>
      <c r="V41" s="2">
        <v>53000</v>
      </c>
      <c r="W41" s="2">
        <v>5.6</v>
      </c>
      <c r="AA41" s="3" t="s">
        <v>472</v>
      </c>
      <c r="AB41" s="3" t="s">
        <v>47</v>
      </c>
      <c r="AC41" s="3">
        <v>541.4</v>
      </c>
      <c r="AD41" s="3">
        <v>3.1</v>
      </c>
      <c r="AE41" s="3">
        <v>13.75</v>
      </c>
      <c r="AF41" s="3">
        <v>3.1</v>
      </c>
      <c r="AG41" s="3">
        <v>27736</v>
      </c>
      <c r="AH41" s="3">
        <v>3.4</v>
      </c>
      <c r="AI41" s="3">
        <v>39.4</v>
      </c>
      <c r="AJ41" s="3">
        <v>0.9</v>
      </c>
      <c r="AN41" s="3" t="s">
        <v>472</v>
      </c>
      <c r="AO41" s="3" t="s">
        <v>47</v>
      </c>
      <c r="AP41" s="3">
        <v>477.3</v>
      </c>
      <c r="AQ41" s="3">
        <v>5.3</v>
      </c>
      <c r="AR41" s="3">
        <v>11.99</v>
      </c>
      <c r="AS41" s="3">
        <v>6.1</v>
      </c>
      <c r="AT41" s="3">
        <v>24215</v>
      </c>
      <c r="AU41" s="3">
        <v>5.5</v>
      </c>
      <c r="AV41" s="3">
        <v>37.5</v>
      </c>
      <c r="AW41" s="3">
        <v>1</v>
      </c>
      <c r="BA41" s="4" t="s">
        <v>472</v>
      </c>
      <c r="BB41" s="4" t="s">
        <v>47</v>
      </c>
      <c r="BC41" s="4">
        <v>72000</v>
      </c>
      <c r="BD41" s="4">
        <v>4.7</v>
      </c>
      <c r="BE41" s="4">
        <v>72000</v>
      </c>
      <c r="BF41" s="4">
        <v>4.7</v>
      </c>
      <c r="BG41" s="4">
        <v>67000</v>
      </c>
      <c r="BH41" s="4">
        <v>5.5</v>
      </c>
      <c r="BI41" s="4">
        <v>72000</v>
      </c>
      <c r="BJ41" s="4">
        <v>4.7</v>
      </c>
      <c r="BN41" s="5" t="s">
        <v>472</v>
      </c>
      <c r="BO41" s="5" t="s">
        <v>47</v>
      </c>
      <c r="BP41" s="5">
        <v>442</v>
      </c>
      <c r="BQ41" s="5">
        <v>3.4</v>
      </c>
      <c r="BR41" s="5">
        <v>13.06</v>
      </c>
      <c r="BS41" s="5">
        <v>2.9</v>
      </c>
      <c r="BT41" s="5">
        <v>22616</v>
      </c>
      <c r="BU41" s="5">
        <v>3.7</v>
      </c>
      <c r="BV41" s="5">
        <v>33.799999999999997</v>
      </c>
      <c r="BW41" s="5">
        <v>1.6</v>
      </c>
      <c r="CA41" s="6" t="s">
        <v>472</v>
      </c>
      <c r="CB41" s="6" t="s">
        <v>47</v>
      </c>
      <c r="CC41" s="6">
        <v>382.7</v>
      </c>
      <c r="CD41" s="6">
        <v>4.5999999999999996</v>
      </c>
      <c r="CE41" s="6">
        <v>10.36</v>
      </c>
      <c r="CF41" s="6">
        <v>3.8</v>
      </c>
      <c r="CG41" s="6">
        <v>20124</v>
      </c>
      <c r="CH41" s="6">
        <v>4.9000000000000004</v>
      </c>
      <c r="CI41" s="6">
        <v>37</v>
      </c>
      <c r="CJ41" s="6">
        <v>1</v>
      </c>
      <c r="CN41" s="7" t="s">
        <v>472</v>
      </c>
      <c r="CO41" s="7" t="s">
        <v>47</v>
      </c>
      <c r="CP41" s="7">
        <v>22000</v>
      </c>
      <c r="CQ41" s="7">
        <v>8.6</v>
      </c>
      <c r="CR41" s="7">
        <v>22000</v>
      </c>
      <c r="CS41" s="7">
        <v>8.6</v>
      </c>
      <c r="CT41" s="7">
        <v>20000</v>
      </c>
      <c r="CU41" s="7">
        <v>10</v>
      </c>
      <c r="CV41" s="7">
        <v>22000</v>
      </c>
      <c r="CW41" s="7">
        <v>8.6</v>
      </c>
      <c r="DA41" s="8" t="s">
        <v>472</v>
      </c>
      <c r="DB41" s="8" t="s">
        <v>47</v>
      </c>
      <c r="DC41" s="8">
        <v>490.4</v>
      </c>
      <c r="DD41" s="8">
        <v>3.9</v>
      </c>
      <c r="DE41" s="8">
        <v>13.1</v>
      </c>
      <c r="DF41" s="8">
        <v>4</v>
      </c>
      <c r="DG41" s="8">
        <v>25182</v>
      </c>
      <c r="DH41" s="8">
        <v>4.8</v>
      </c>
      <c r="DI41" s="8">
        <v>37.4</v>
      </c>
      <c r="DJ41" s="8">
        <v>1.5</v>
      </c>
      <c r="DN41" s="9" t="s">
        <v>472</v>
      </c>
      <c r="DO41" s="9" t="s">
        <v>47</v>
      </c>
      <c r="DP41" s="9">
        <v>456.9</v>
      </c>
      <c r="DQ41" s="9">
        <v>6.9</v>
      </c>
      <c r="DR41" s="9">
        <v>11.92</v>
      </c>
      <c r="DS41" s="9">
        <v>8.1999999999999993</v>
      </c>
      <c r="DT41" s="9">
        <v>21998</v>
      </c>
      <c r="DU41" s="9">
        <v>8.5</v>
      </c>
      <c r="DV41" s="9">
        <v>37</v>
      </c>
      <c r="DW41" s="9">
        <v>0.9</v>
      </c>
      <c r="EA41" s="10" t="s">
        <v>472</v>
      </c>
      <c r="EB41" s="10" t="s">
        <v>47</v>
      </c>
      <c r="EC41" s="10">
        <v>31000</v>
      </c>
      <c r="ED41" s="10">
        <v>7.4</v>
      </c>
      <c r="EE41" s="10">
        <f>VLOOKUP(EA41,Sheet1!$C$10:$L$428,10,FALSE)</f>
        <v>75000</v>
      </c>
      <c r="EF41" s="10">
        <v>7.4</v>
      </c>
      <c r="EG41" s="10">
        <v>28000</v>
      </c>
      <c r="EH41" s="10">
        <v>8.6</v>
      </c>
      <c r="EI41" s="10">
        <v>31000</v>
      </c>
      <c r="EJ41" s="10">
        <v>7.4</v>
      </c>
      <c r="EN41" s="11" t="s">
        <v>472</v>
      </c>
      <c r="EO41" s="11" t="s">
        <v>47</v>
      </c>
      <c r="EP41" s="11">
        <v>577.1</v>
      </c>
      <c r="EQ41" s="11">
        <v>4.4000000000000004</v>
      </c>
      <c r="ER41" s="11">
        <f>VLOOKUP(EN41,Sheet1!$C$10:$L$428,2,FALSE)</f>
        <v>122831.77061132932</v>
      </c>
      <c r="ES41" s="11">
        <v>4.4000000000000004</v>
      </c>
      <c r="ET41" s="11">
        <v>29512</v>
      </c>
      <c r="EU41" s="11">
        <v>4.5</v>
      </c>
      <c r="EV41" s="11">
        <v>40.700000000000003</v>
      </c>
      <c r="EW41" s="11">
        <v>1</v>
      </c>
      <c r="EY41" t="b">
        <f t="shared" si="0"/>
        <v>1</v>
      </c>
    </row>
    <row r="42" spans="1:155" x14ac:dyDescent="0.25">
      <c r="A42" s="1" t="s">
        <v>473</v>
      </c>
      <c r="B42" s="1" t="s">
        <v>48</v>
      </c>
      <c r="C42" s="1">
        <v>460</v>
      </c>
      <c r="D42" s="1">
        <v>5.5</v>
      </c>
      <c r="E42" s="1">
        <f>VLOOKUP(A42,Sheet1!$C$10:$L$428,6,FALSE)</f>
        <v>110000</v>
      </c>
      <c r="F42" s="1">
        <v>6.7</v>
      </c>
      <c r="G42" s="1">
        <v>24665</v>
      </c>
      <c r="H42" s="1">
        <v>6.6</v>
      </c>
      <c r="I42" s="1">
        <v>39</v>
      </c>
      <c r="J42" s="1">
        <v>1.6</v>
      </c>
      <c r="N42" s="2" t="s">
        <v>473</v>
      </c>
      <c r="O42" s="2" t="s">
        <v>48</v>
      </c>
      <c r="P42" s="2">
        <v>70000</v>
      </c>
      <c r="Q42" s="2">
        <v>4.9000000000000004</v>
      </c>
      <c r="R42" s="2">
        <v>70000</v>
      </c>
      <c r="S42" s="2">
        <v>4.9000000000000004</v>
      </c>
      <c r="T42" s="2">
        <v>60000</v>
      </c>
      <c r="U42" s="2">
        <v>7.9</v>
      </c>
      <c r="V42" s="2">
        <v>70000</v>
      </c>
      <c r="W42" s="2">
        <v>4.9000000000000004</v>
      </c>
      <c r="AA42" s="3" t="s">
        <v>473</v>
      </c>
      <c r="AB42" s="3" t="s">
        <v>48</v>
      </c>
      <c r="AC42" s="3">
        <v>542</v>
      </c>
      <c r="AD42" s="3">
        <v>3.7</v>
      </c>
      <c r="AE42" s="3">
        <v>13.84</v>
      </c>
      <c r="AF42" s="3">
        <v>3.7</v>
      </c>
      <c r="AG42" s="3">
        <v>28034</v>
      </c>
      <c r="AH42" s="3">
        <v>7.9</v>
      </c>
      <c r="AI42" s="3">
        <v>39.200000000000003</v>
      </c>
      <c r="AJ42" s="3">
        <v>0.8</v>
      </c>
      <c r="AN42" s="3" t="s">
        <v>473</v>
      </c>
      <c r="AO42" s="3" t="s">
        <v>48</v>
      </c>
      <c r="AP42" s="3">
        <v>452.4</v>
      </c>
      <c r="AQ42" s="3">
        <v>3.8</v>
      </c>
      <c r="AR42" s="3">
        <v>11.48</v>
      </c>
      <c r="AS42" s="3">
        <v>4.8</v>
      </c>
      <c r="AT42" s="3">
        <v>23870</v>
      </c>
      <c r="AU42" s="3">
        <v>5.0999999999999996</v>
      </c>
      <c r="AV42" s="3">
        <v>37.5</v>
      </c>
      <c r="AW42" s="3">
        <v>1</v>
      </c>
      <c r="BA42" s="4" t="s">
        <v>473</v>
      </c>
      <c r="BB42" s="4" t="s">
        <v>48</v>
      </c>
      <c r="BC42" s="4">
        <v>93000</v>
      </c>
      <c r="BD42" s="4">
        <v>4.2</v>
      </c>
      <c r="BE42" s="4">
        <v>93000</v>
      </c>
      <c r="BF42" s="4">
        <v>4.2</v>
      </c>
      <c r="BG42" s="4">
        <v>79000</v>
      </c>
      <c r="BH42" s="4">
        <v>6.7</v>
      </c>
      <c r="BI42" s="4">
        <v>93000</v>
      </c>
      <c r="BJ42" s="4">
        <v>4.2</v>
      </c>
      <c r="BN42" s="5" t="s">
        <v>473</v>
      </c>
      <c r="BO42" s="5" t="s">
        <v>48</v>
      </c>
      <c r="BP42" s="5">
        <v>447.3</v>
      </c>
      <c r="BQ42" s="5">
        <v>3.7</v>
      </c>
      <c r="BR42" s="5">
        <v>13.24</v>
      </c>
      <c r="BS42" s="5">
        <v>3.4</v>
      </c>
      <c r="BT42" s="5">
        <v>23477</v>
      </c>
      <c r="BU42" s="5">
        <v>7.8</v>
      </c>
      <c r="BV42" s="5">
        <v>33.799999999999997</v>
      </c>
      <c r="BW42" s="5">
        <v>1.4</v>
      </c>
      <c r="CA42" s="6" t="s">
        <v>473</v>
      </c>
      <c r="CB42" s="6" t="s">
        <v>48</v>
      </c>
      <c r="CC42" s="6">
        <v>378.6</v>
      </c>
      <c r="CD42" s="6">
        <v>4.5</v>
      </c>
      <c r="CE42" s="6">
        <v>10.06</v>
      </c>
      <c r="CF42" s="6">
        <v>4</v>
      </c>
      <c r="CG42" s="6">
        <v>19904</v>
      </c>
      <c r="CH42" s="6">
        <v>6.2</v>
      </c>
      <c r="CI42" s="6">
        <v>37.4</v>
      </c>
      <c r="CJ42" s="6">
        <v>0.9</v>
      </c>
      <c r="CN42" s="7" t="s">
        <v>473</v>
      </c>
      <c r="CO42" s="7" t="s">
        <v>48</v>
      </c>
      <c r="CP42" s="7">
        <v>28000</v>
      </c>
      <c r="CQ42" s="7">
        <v>7.6</v>
      </c>
      <c r="CR42" s="7">
        <v>28000</v>
      </c>
      <c r="CS42" s="7">
        <v>7.6</v>
      </c>
      <c r="CT42" s="7">
        <v>25000</v>
      </c>
      <c r="CU42" s="7">
        <v>11.9</v>
      </c>
      <c r="CV42" s="7">
        <v>28000</v>
      </c>
      <c r="CW42" s="7">
        <v>7.6</v>
      </c>
      <c r="DA42" s="8" t="s">
        <v>473</v>
      </c>
      <c r="DB42" s="8" t="s">
        <v>48</v>
      </c>
      <c r="DC42" s="8">
        <v>482.2</v>
      </c>
      <c r="DD42" s="8">
        <v>3.6</v>
      </c>
      <c r="DE42" s="8">
        <v>12.81</v>
      </c>
      <c r="DF42" s="8">
        <v>3.8</v>
      </c>
      <c r="DG42" s="8">
        <v>24628</v>
      </c>
      <c r="DH42" s="8">
        <v>18</v>
      </c>
      <c r="DI42" s="8">
        <v>37.6</v>
      </c>
      <c r="DJ42" s="8">
        <v>1</v>
      </c>
      <c r="DN42" s="9" t="s">
        <v>473</v>
      </c>
      <c r="DO42" s="9" t="s">
        <v>48</v>
      </c>
      <c r="DP42" s="9">
        <v>443.3</v>
      </c>
      <c r="DQ42" s="9">
        <v>6.5</v>
      </c>
      <c r="DR42" s="9">
        <v>11.6</v>
      </c>
      <c r="DS42" s="9">
        <v>6.3</v>
      </c>
      <c r="DT42" s="9">
        <v>21460</v>
      </c>
      <c r="DU42" s="9">
        <v>7.6</v>
      </c>
      <c r="DV42" s="9">
        <v>37.5</v>
      </c>
      <c r="DW42" s="9">
        <v>0.3</v>
      </c>
      <c r="EA42" s="10" t="s">
        <v>473</v>
      </c>
      <c r="EB42" s="10" t="s">
        <v>48</v>
      </c>
      <c r="EC42" s="10">
        <v>42000</v>
      </c>
      <c r="ED42" s="10">
        <v>6.4</v>
      </c>
      <c r="EE42" s="10">
        <f>VLOOKUP(EA42,Sheet1!$C$10:$L$428,10,FALSE)</f>
        <v>80000</v>
      </c>
      <c r="EF42" s="10">
        <v>6.4</v>
      </c>
      <c r="EG42" s="10">
        <v>35000</v>
      </c>
      <c r="EH42" s="10">
        <v>10.5</v>
      </c>
      <c r="EI42" s="10">
        <v>42000</v>
      </c>
      <c r="EJ42" s="10">
        <v>6.4</v>
      </c>
      <c r="EN42" s="11" t="s">
        <v>473</v>
      </c>
      <c r="EO42" s="11" t="s">
        <v>48</v>
      </c>
      <c r="EP42" s="11">
        <v>581.4</v>
      </c>
      <c r="EQ42" s="11">
        <v>5.3</v>
      </c>
      <c r="ER42" s="11">
        <f>VLOOKUP(EN42,Sheet1!$C$10:$L$428,2,FALSE)</f>
        <v>127182.84924623126</v>
      </c>
      <c r="ES42" s="11">
        <v>5.2</v>
      </c>
      <c r="ET42" s="11">
        <v>30475</v>
      </c>
      <c r="EU42" s="11">
        <v>7.4</v>
      </c>
      <c r="EV42" s="11">
        <v>40.1</v>
      </c>
      <c r="EW42" s="11">
        <v>1</v>
      </c>
      <c r="EY42" t="b">
        <f t="shared" si="0"/>
        <v>1</v>
      </c>
    </row>
    <row r="43" spans="1:155" x14ac:dyDescent="0.25">
      <c r="A43" s="1" t="s">
        <v>474</v>
      </c>
      <c r="B43" s="1" t="s">
        <v>49</v>
      </c>
      <c r="C43" s="1">
        <v>573.9</v>
      </c>
      <c r="D43" s="1">
        <v>6.9</v>
      </c>
      <c r="E43" s="1">
        <f>VLOOKUP(A43,Sheet1!$C$10:$L$428,6,FALSE)</f>
        <v>158000</v>
      </c>
      <c r="F43" s="1">
        <v>7.9</v>
      </c>
      <c r="G43" s="1">
        <v>29968</v>
      </c>
      <c r="H43" s="1">
        <v>8.6999999999999993</v>
      </c>
      <c r="I43" s="1">
        <v>37.5</v>
      </c>
      <c r="J43" s="1">
        <v>1</v>
      </c>
      <c r="N43" s="2" t="s">
        <v>474</v>
      </c>
      <c r="O43" s="2" t="s">
        <v>49</v>
      </c>
      <c r="P43" s="2">
        <v>76000</v>
      </c>
      <c r="Q43" s="2">
        <v>4.7</v>
      </c>
      <c r="R43" s="2">
        <v>76000</v>
      </c>
      <c r="S43" s="2">
        <v>4.7</v>
      </c>
      <c r="T43" s="2">
        <v>68000</v>
      </c>
      <c r="U43" s="2">
        <v>6.7</v>
      </c>
      <c r="V43" s="2">
        <v>76000</v>
      </c>
      <c r="W43" s="2">
        <v>4.7</v>
      </c>
      <c r="AA43" s="3" t="s">
        <v>474</v>
      </c>
      <c r="AB43" s="3" t="s">
        <v>49</v>
      </c>
      <c r="AC43" s="3">
        <v>626.4</v>
      </c>
      <c r="AD43" s="3">
        <v>2.8</v>
      </c>
      <c r="AE43" s="3">
        <v>16.43</v>
      </c>
      <c r="AF43" s="3">
        <v>2.9</v>
      </c>
      <c r="AG43" s="3">
        <v>32400</v>
      </c>
      <c r="AH43" s="3">
        <v>4.4000000000000004</v>
      </c>
      <c r="AI43" s="3">
        <v>38.1</v>
      </c>
      <c r="AJ43" s="3">
        <v>0.6</v>
      </c>
      <c r="AN43" s="3" t="s">
        <v>474</v>
      </c>
      <c r="AO43" s="3" t="s">
        <v>49</v>
      </c>
      <c r="AP43" s="3">
        <v>517.5</v>
      </c>
      <c r="AQ43" s="3">
        <v>4.0999999999999996</v>
      </c>
      <c r="AR43" s="3">
        <v>13.35</v>
      </c>
      <c r="AS43" s="3">
        <v>4.5</v>
      </c>
      <c r="AT43" s="3">
        <v>26739</v>
      </c>
      <c r="AU43" s="3">
        <v>6.1</v>
      </c>
      <c r="AV43" s="3">
        <v>37.5</v>
      </c>
      <c r="AW43" s="3">
        <v>0.2</v>
      </c>
      <c r="BA43" s="4" t="s">
        <v>474</v>
      </c>
      <c r="BB43" s="4" t="s">
        <v>49</v>
      </c>
      <c r="BC43" s="4">
        <v>111000</v>
      </c>
      <c r="BD43" s="4">
        <v>3.9</v>
      </c>
      <c r="BE43" s="4">
        <v>111000</v>
      </c>
      <c r="BF43" s="4">
        <v>3.9</v>
      </c>
      <c r="BG43" s="4">
        <v>99000</v>
      </c>
      <c r="BH43" s="4">
        <v>5.3</v>
      </c>
      <c r="BI43" s="4">
        <v>111000</v>
      </c>
      <c r="BJ43" s="4">
        <v>3.9</v>
      </c>
      <c r="BN43" s="5" t="s">
        <v>474</v>
      </c>
      <c r="BO43" s="5" t="s">
        <v>49</v>
      </c>
      <c r="BP43" s="5">
        <v>501.1</v>
      </c>
      <c r="BQ43" s="5">
        <v>3</v>
      </c>
      <c r="BR43" s="5">
        <v>15.67</v>
      </c>
      <c r="BS43" s="5">
        <v>2.7</v>
      </c>
      <c r="BT43" s="5">
        <v>26254</v>
      </c>
      <c r="BU43" s="5">
        <v>4.3</v>
      </c>
      <c r="BV43" s="5">
        <v>32</v>
      </c>
      <c r="BW43" s="5">
        <v>1.3</v>
      </c>
      <c r="CA43" s="6" t="s">
        <v>474</v>
      </c>
      <c r="CB43" s="6" t="s">
        <v>49</v>
      </c>
      <c r="CC43" s="6">
        <v>413</v>
      </c>
      <c r="CD43" s="6">
        <v>4.7</v>
      </c>
      <c r="CE43" s="6">
        <v>11.89</v>
      </c>
      <c r="CF43" s="6">
        <v>3.6</v>
      </c>
      <c r="CG43" s="6">
        <v>21646</v>
      </c>
      <c r="CH43" s="6">
        <v>6.6</v>
      </c>
      <c r="CI43" s="6">
        <v>36</v>
      </c>
      <c r="CJ43" s="6">
        <v>1.4</v>
      </c>
      <c r="CN43" s="7" t="s">
        <v>474</v>
      </c>
      <c r="CO43" s="7" t="s">
        <v>49</v>
      </c>
      <c r="CP43" s="7">
        <v>32000</v>
      </c>
      <c r="CQ43" s="7">
        <v>7.1</v>
      </c>
      <c r="CR43" s="7">
        <v>32000</v>
      </c>
      <c r="CS43" s="7">
        <v>7.1</v>
      </c>
      <c r="CT43" s="7">
        <v>28000</v>
      </c>
      <c r="CU43" s="7">
        <v>11.5</v>
      </c>
      <c r="CV43" s="7">
        <v>32000</v>
      </c>
      <c r="CW43" s="7">
        <v>7.1</v>
      </c>
      <c r="DA43" s="8" t="s">
        <v>474</v>
      </c>
      <c r="DB43" s="8" t="s">
        <v>49</v>
      </c>
      <c r="DC43" s="8">
        <v>543.70000000000005</v>
      </c>
      <c r="DD43" s="8">
        <v>4.4000000000000004</v>
      </c>
      <c r="DE43" s="8">
        <v>14.89</v>
      </c>
      <c r="DF43" s="8">
        <v>4.4000000000000004</v>
      </c>
      <c r="DG43" s="8">
        <v>27626</v>
      </c>
      <c r="DH43" s="8">
        <v>8.6999999999999993</v>
      </c>
      <c r="DI43" s="8">
        <v>36.5</v>
      </c>
      <c r="DJ43" s="8">
        <v>0.6</v>
      </c>
      <c r="DN43" s="9" t="s">
        <v>474</v>
      </c>
      <c r="DO43" s="9" t="s">
        <v>49</v>
      </c>
      <c r="DP43" s="9">
        <v>454.3</v>
      </c>
      <c r="DQ43" s="9">
        <v>6.1</v>
      </c>
      <c r="DR43" s="9">
        <v>12.23</v>
      </c>
      <c r="DS43" s="9">
        <v>6.7</v>
      </c>
      <c r="DT43" s="9">
        <v>22768</v>
      </c>
      <c r="DU43" s="9">
        <v>9.5</v>
      </c>
      <c r="DV43" s="9">
        <v>37</v>
      </c>
      <c r="DW43" s="9">
        <v>1</v>
      </c>
      <c r="EA43" s="10" t="s">
        <v>474</v>
      </c>
      <c r="EB43" s="10" t="s">
        <v>49</v>
      </c>
      <c r="EC43" s="10">
        <v>45000</v>
      </c>
      <c r="ED43" s="10">
        <v>6.3</v>
      </c>
      <c r="EE43" s="10">
        <f>VLOOKUP(EA43,Sheet1!$C$10:$L$428,10,FALSE)</f>
        <v>112500</v>
      </c>
      <c r="EF43" s="10">
        <v>6.3</v>
      </c>
      <c r="EG43" s="10">
        <v>40000</v>
      </c>
      <c r="EH43" s="10">
        <v>8.1</v>
      </c>
      <c r="EI43" s="10">
        <v>45000</v>
      </c>
      <c r="EJ43" s="10">
        <v>6.3</v>
      </c>
      <c r="EN43" s="11" t="s">
        <v>474</v>
      </c>
      <c r="EO43" s="11" t="s">
        <v>49</v>
      </c>
      <c r="EP43" s="11">
        <v>685.1</v>
      </c>
      <c r="EQ43" s="11">
        <v>3.6</v>
      </c>
      <c r="ER43" s="11">
        <f>VLOOKUP(EN43,Sheet1!$C$10:$L$428,2,FALSE)</f>
        <v>186086.93981481483</v>
      </c>
      <c r="ES43" s="11">
        <v>3.8</v>
      </c>
      <c r="ET43" s="11">
        <v>35777</v>
      </c>
      <c r="EU43" s="11">
        <v>5</v>
      </c>
      <c r="EV43" s="11">
        <v>39.299999999999997</v>
      </c>
      <c r="EW43" s="11">
        <v>0.9</v>
      </c>
      <c r="EY43" t="b">
        <f t="shared" si="0"/>
        <v>1</v>
      </c>
    </row>
    <row r="44" spans="1:155" x14ac:dyDescent="0.25">
      <c r="A44" s="1" t="s">
        <v>475</v>
      </c>
      <c r="B44" s="1" t="s">
        <v>50</v>
      </c>
      <c r="C44" s="1">
        <v>475.1</v>
      </c>
      <c r="D44" s="1">
        <v>6.8</v>
      </c>
      <c r="E44" s="1">
        <f>VLOOKUP(A44,Sheet1!$C$10:$L$428,6,FALSE)</f>
        <v>108000</v>
      </c>
      <c r="F44" s="1">
        <v>4.8</v>
      </c>
      <c r="G44" s="1">
        <v>24421</v>
      </c>
      <c r="H44" s="1">
        <v>6.7</v>
      </c>
      <c r="I44" s="1">
        <v>39</v>
      </c>
      <c r="J44" s="1">
        <v>1.2</v>
      </c>
      <c r="N44" s="2" t="s">
        <v>475</v>
      </c>
      <c r="O44" s="2" t="s">
        <v>50</v>
      </c>
      <c r="P44" s="2">
        <v>59000</v>
      </c>
      <c r="Q44" s="2">
        <v>5.3</v>
      </c>
      <c r="R44" s="2">
        <v>59000</v>
      </c>
      <c r="S44" s="2">
        <v>5.3</v>
      </c>
      <c r="T44" s="2">
        <v>52000</v>
      </c>
      <c r="U44" s="2">
        <v>7.3</v>
      </c>
      <c r="V44" s="2">
        <v>59000</v>
      </c>
      <c r="W44" s="2">
        <v>5.3</v>
      </c>
      <c r="AA44" s="3" t="s">
        <v>475</v>
      </c>
      <c r="AB44" s="3" t="s">
        <v>50</v>
      </c>
      <c r="AC44" s="3">
        <v>491.3</v>
      </c>
      <c r="AD44" s="3">
        <v>2.7</v>
      </c>
      <c r="AE44" s="3">
        <v>12.47</v>
      </c>
      <c r="AF44" s="3">
        <v>2.7</v>
      </c>
      <c r="AG44" s="3">
        <v>25903</v>
      </c>
      <c r="AH44" s="3">
        <v>3.2</v>
      </c>
      <c r="AI44" s="3">
        <v>39.4</v>
      </c>
      <c r="AJ44" s="3">
        <v>0.7</v>
      </c>
      <c r="AN44" s="3" t="s">
        <v>475</v>
      </c>
      <c r="AO44" s="3" t="s">
        <v>50</v>
      </c>
      <c r="AP44" s="3">
        <v>430.5</v>
      </c>
      <c r="AQ44" s="3">
        <v>4.5999999999999996</v>
      </c>
      <c r="AR44" s="3">
        <v>10.94</v>
      </c>
      <c r="AS44" s="3">
        <v>3.7</v>
      </c>
      <c r="AT44" s="3">
        <v>23389</v>
      </c>
      <c r="AU44" s="3">
        <v>5.7</v>
      </c>
      <c r="AV44" s="3">
        <v>37.5</v>
      </c>
      <c r="AW44" s="3">
        <v>1</v>
      </c>
      <c r="BA44" s="4" t="s">
        <v>475</v>
      </c>
      <c r="BB44" s="4" t="s">
        <v>50</v>
      </c>
      <c r="BC44" s="4">
        <v>79000</v>
      </c>
      <c r="BD44" s="4">
        <v>4.5999999999999996</v>
      </c>
      <c r="BE44" s="4">
        <v>79000</v>
      </c>
      <c r="BF44" s="4">
        <v>4.5999999999999996</v>
      </c>
      <c r="BG44" s="4">
        <v>70000</v>
      </c>
      <c r="BH44" s="4">
        <v>6.8</v>
      </c>
      <c r="BI44" s="4">
        <v>79000</v>
      </c>
      <c r="BJ44" s="4">
        <v>4.5999999999999996</v>
      </c>
      <c r="BN44" s="5" t="s">
        <v>475</v>
      </c>
      <c r="BO44" s="5" t="s">
        <v>50</v>
      </c>
      <c r="BP44" s="5">
        <v>422.5</v>
      </c>
      <c r="BQ44" s="5">
        <v>2.9</v>
      </c>
      <c r="BR44" s="5">
        <v>12.33</v>
      </c>
      <c r="BS44" s="5">
        <v>2.5</v>
      </c>
      <c r="BT44" s="5">
        <v>22511</v>
      </c>
      <c r="BU44" s="5">
        <v>3.7</v>
      </c>
      <c r="BV44" s="5">
        <v>34.299999999999997</v>
      </c>
      <c r="BW44" s="5">
        <v>1.4</v>
      </c>
      <c r="CA44" s="6" t="s">
        <v>475</v>
      </c>
      <c r="CB44" s="6" t="s">
        <v>50</v>
      </c>
      <c r="CC44" s="6">
        <v>376.1</v>
      </c>
      <c r="CD44" s="6">
        <v>3.9</v>
      </c>
      <c r="CE44" s="6">
        <v>10.23</v>
      </c>
      <c r="CF44" s="6">
        <v>3.8</v>
      </c>
      <c r="CG44" s="6">
        <v>20328</v>
      </c>
      <c r="CH44" s="6">
        <v>6.9</v>
      </c>
      <c r="CI44" s="6">
        <v>37</v>
      </c>
      <c r="CJ44" s="6">
        <v>1</v>
      </c>
      <c r="CN44" s="7" t="s">
        <v>475</v>
      </c>
      <c r="CO44" s="7" t="s">
        <v>50</v>
      </c>
      <c r="CP44" s="7">
        <v>23000</v>
      </c>
      <c r="CQ44" s="7">
        <v>8.3000000000000007</v>
      </c>
      <c r="CR44" s="7">
        <v>23000</v>
      </c>
      <c r="CS44" s="7">
        <v>8.3000000000000007</v>
      </c>
      <c r="CT44" s="7">
        <v>20000</v>
      </c>
      <c r="CU44" s="7">
        <v>12.8</v>
      </c>
      <c r="CV44" s="7">
        <v>23000</v>
      </c>
      <c r="CW44" s="7">
        <v>8.3000000000000007</v>
      </c>
      <c r="DA44" s="8" t="s">
        <v>475</v>
      </c>
      <c r="DB44" s="8" t="s">
        <v>50</v>
      </c>
      <c r="DC44" s="8">
        <v>415.8</v>
      </c>
      <c r="DD44" s="8">
        <v>3.3</v>
      </c>
      <c r="DE44" s="8">
        <v>11.11</v>
      </c>
      <c r="DF44" s="8">
        <v>3.2</v>
      </c>
      <c r="DG44" s="8">
        <v>22269</v>
      </c>
      <c r="DH44" s="8">
        <v>3.9</v>
      </c>
      <c r="DI44" s="8">
        <v>37.4</v>
      </c>
      <c r="DJ44" s="8">
        <v>0.9</v>
      </c>
      <c r="DN44" s="9" t="s">
        <v>475</v>
      </c>
      <c r="DO44" s="9" t="s">
        <v>50</v>
      </c>
      <c r="DP44" s="9">
        <v>366.2</v>
      </c>
      <c r="DQ44" s="9">
        <v>7.1</v>
      </c>
      <c r="DR44" s="9">
        <v>9.7899999999999991</v>
      </c>
      <c r="DS44" s="9">
        <v>6.9</v>
      </c>
      <c r="DT44" s="9">
        <v>19927</v>
      </c>
      <c r="DU44" s="9">
        <v>8.5</v>
      </c>
      <c r="DV44" s="9">
        <v>37</v>
      </c>
      <c r="DW44" s="9">
        <v>1</v>
      </c>
      <c r="EA44" s="10" t="s">
        <v>475</v>
      </c>
      <c r="EB44" s="10" t="s">
        <v>50</v>
      </c>
      <c r="EC44" s="10">
        <v>36000</v>
      </c>
      <c r="ED44" s="10">
        <v>7</v>
      </c>
      <c r="EE44" s="10">
        <f>VLOOKUP(EA44,Sheet1!$C$10:$L$428,10,FALSE)</f>
        <v>82500</v>
      </c>
      <c r="EF44" s="10">
        <v>7</v>
      </c>
      <c r="EG44" s="10">
        <v>32000</v>
      </c>
      <c r="EH44" s="10">
        <v>8.6999999999999993</v>
      </c>
      <c r="EI44" s="10">
        <v>36000</v>
      </c>
      <c r="EJ44" s="10">
        <v>7</v>
      </c>
      <c r="EN44" s="11" t="s">
        <v>475</v>
      </c>
      <c r="EO44" s="11" t="s">
        <v>50</v>
      </c>
      <c r="EP44" s="11">
        <v>540.79999999999995</v>
      </c>
      <c r="EQ44" s="11">
        <v>3.5</v>
      </c>
      <c r="ER44" s="11">
        <f>VLOOKUP(EN44,Sheet1!$C$10:$L$428,2,FALSE)</f>
        <v>121147.71953675743</v>
      </c>
      <c r="ES44" s="11">
        <v>3.6</v>
      </c>
      <c r="ET44" s="11">
        <v>28125</v>
      </c>
      <c r="EU44" s="11">
        <v>4.0999999999999996</v>
      </c>
      <c r="EV44" s="11">
        <v>40.700000000000003</v>
      </c>
      <c r="EW44" s="11">
        <v>1</v>
      </c>
      <c r="EY44" t="b">
        <f t="shared" si="0"/>
        <v>1</v>
      </c>
    </row>
    <row r="45" spans="1:155" x14ac:dyDescent="0.25">
      <c r="A45" s="1" t="s">
        <v>476</v>
      </c>
      <c r="B45" s="1" t="s">
        <v>51</v>
      </c>
      <c r="C45" s="1">
        <v>665.7</v>
      </c>
      <c r="D45" s="1">
        <v>7.6</v>
      </c>
      <c r="E45" s="1">
        <f>VLOOKUP(A45,Sheet1!$C$10:$L$428,6,FALSE)</f>
        <v>185000</v>
      </c>
      <c r="F45" s="1">
        <v>8.6999999999999993</v>
      </c>
      <c r="G45" s="1">
        <v>34187</v>
      </c>
      <c r="H45" s="1">
        <v>9.3000000000000007</v>
      </c>
      <c r="I45" s="1">
        <v>37.5</v>
      </c>
      <c r="J45" s="1">
        <v>1.2</v>
      </c>
      <c r="N45" s="2" t="s">
        <v>476</v>
      </c>
      <c r="O45" s="2" t="s">
        <v>51</v>
      </c>
      <c r="P45" s="2">
        <v>62000</v>
      </c>
      <c r="Q45" s="2">
        <v>5.2</v>
      </c>
      <c r="R45" s="2">
        <v>62000</v>
      </c>
      <c r="S45" s="2">
        <v>5.2</v>
      </c>
      <c r="T45" s="2">
        <v>56000</v>
      </c>
      <c r="U45" s="2">
        <v>6.5</v>
      </c>
      <c r="V45" s="2">
        <v>62000</v>
      </c>
      <c r="W45" s="2">
        <v>5.2</v>
      </c>
      <c r="AA45" s="3" t="s">
        <v>476</v>
      </c>
      <c r="AB45" s="3" t="s">
        <v>51</v>
      </c>
      <c r="AC45" s="3">
        <v>678.9</v>
      </c>
      <c r="AD45" s="3">
        <v>4.0999999999999996</v>
      </c>
      <c r="AE45" s="3">
        <v>17.809999999999999</v>
      </c>
      <c r="AF45" s="3">
        <v>4.0999999999999996</v>
      </c>
      <c r="AG45" s="3">
        <v>36443</v>
      </c>
      <c r="AH45" s="3">
        <v>5.9</v>
      </c>
      <c r="AI45" s="3">
        <v>38.1</v>
      </c>
      <c r="AJ45" s="3">
        <v>0.8</v>
      </c>
      <c r="AN45" s="3" t="s">
        <v>476</v>
      </c>
      <c r="AO45" s="3" t="s">
        <v>51</v>
      </c>
      <c r="AP45" s="3">
        <v>567.1</v>
      </c>
      <c r="AQ45" s="3">
        <v>4.3</v>
      </c>
      <c r="AR45" s="3">
        <v>14.63</v>
      </c>
      <c r="AS45" s="3">
        <v>5.2</v>
      </c>
      <c r="AT45" s="3">
        <v>30090</v>
      </c>
      <c r="AU45" s="3">
        <v>6.6</v>
      </c>
      <c r="AV45" s="3">
        <v>37.5</v>
      </c>
      <c r="AW45" s="3">
        <v>0.3</v>
      </c>
      <c r="BA45" s="4" t="s">
        <v>476</v>
      </c>
      <c r="BB45" s="4" t="s">
        <v>51</v>
      </c>
      <c r="BC45" s="4">
        <v>90000</v>
      </c>
      <c r="BD45" s="4">
        <v>4.3</v>
      </c>
      <c r="BE45" s="4">
        <v>90000</v>
      </c>
      <c r="BF45" s="4">
        <v>4.3</v>
      </c>
      <c r="BG45" s="4">
        <v>80000</v>
      </c>
      <c r="BH45" s="4">
        <v>5.6</v>
      </c>
      <c r="BI45" s="4">
        <v>90000</v>
      </c>
      <c r="BJ45" s="4">
        <v>4.3</v>
      </c>
      <c r="BN45" s="5" t="s">
        <v>476</v>
      </c>
      <c r="BO45" s="5" t="s">
        <v>51</v>
      </c>
      <c r="BP45" s="5">
        <v>538.20000000000005</v>
      </c>
      <c r="BQ45" s="5">
        <v>4.0999999999999996</v>
      </c>
      <c r="BR45" s="5">
        <v>16.829999999999998</v>
      </c>
      <c r="BS45" s="5">
        <v>3.7</v>
      </c>
      <c r="BT45" s="5">
        <v>29228</v>
      </c>
      <c r="BU45" s="5">
        <v>5.8</v>
      </c>
      <c r="BV45" s="5">
        <v>32</v>
      </c>
      <c r="BW45" s="5">
        <v>1.5</v>
      </c>
      <c r="CA45" s="6" t="s">
        <v>476</v>
      </c>
      <c r="CB45" s="6" t="s">
        <v>51</v>
      </c>
      <c r="CC45" s="6">
        <v>435.5</v>
      </c>
      <c r="CD45" s="6">
        <v>6.2</v>
      </c>
      <c r="CE45" s="6">
        <v>12.77</v>
      </c>
      <c r="CF45" s="6">
        <v>5.7</v>
      </c>
      <c r="CG45" s="6">
        <v>23086</v>
      </c>
      <c r="CH45" s="6">
        <v>8.4</v>
      </c>
      <c r="CI45" s="6">
        <v>36</v>
      </c>
      <c r="CJ45" s="6">
        <v>1.4</v>
      </c>
      <c r="CN45" s="7" t="s">
        <v>476</v>
      </c>
      <c r="CO45" s="7" t="s">
        <v>51</v>
      </c>
      <c r="CP45" s="7">
        <v>26000</v>
      </c>
      <c r="CQ45" s="7">
        <v>7.8</v>
      </c>
      <c r="CR45" s="7">
        <v>26000</v>
      </c>
      <c r="CS45" s="7">
        <v>7.8</v>
      </c>
      <c r="CT45" s="7">
        <v>23000</v>
      </c>
      <c r="CU45" s="7">
        <v>9.3000000000000007</v>
      </c>
      <c r="CV45" s="7">
        <v>26000</v>
      </c>
      <c r="CW45" s="7">
        <v>7.8</v>
      </c>
      <c r="DA45" s="8" t="s">
        <v>476</v>
      </c>
      <c r="DB45" s="8" t="s">
        <v>51</v>
      </c>
      <c r="DC45" s="8">
        <v>541.70000000000005</v>
      </c>
      <c r="DD45" s="8">
        <v>3.8</v>
      </c>
      <c r="DE45" s="8">
        <v>14.74</v>
      </c>
      <c r="DF45" s="8">
        <v>3.9</v>
      </c>
      <c r="DG45" s="8">
        <v>28176</v>
      </c>
      <c r="DH45" s="8">
        <v>5.0999999999999996</v>
      </c>
      <c r="DI45" s="8">
        <v>36.700000000000003</v>
      </c>
      <c r="DJ45" s="8">
        <v>0.9</v>
      </c>
      <c r="DN45" s="9" t="s">
        <v>476</v>
      </c>
      <c r="DO45" s="9" t="s">
        <v>51</v>
      </c>
      <c r="DP45" s="9">
        <v>499.7</v>
      </c>
      <c r="DQ45" s="9">
        <v>6.9</v>
      </c>
      <c r="DR45" s="9">
        <v>13.24</v>
      </c>
      <c r="DS45" s="9">
        <v>8.1</v>
      </c>
      <c r="DT45" s="9">
        <v>25504</v>
      </c>
      <c r="DU45" s="9">
        <v>7.1</v>
      </c>
      <c r="DV45" s="9">
        <v>37</v>
      </c>
      <c r="DW45" s="9">
        <v>0.9</v>
      </c>
      <c r="EA45" s="10" t="s">
        <v>476</v>
      </c>
      <c r="EB45" s="10" t="s">
        <v>51</v>
      </c>
      <c r="EC45" s="10">
        <v>37000</v>
      </c>
      <c r="ED45" s="10">
        <v>6.9</v>
      </c>
      <c r="EE45" s="10">
        <f>VLOOKUP(EA45,Sheet1!$C$10:$L$428,10,FALSE)</f>
        <v>136000</v>
      </c>
      <c r="EF45" s="10">
        <v>6.9</v>
      </c>
      <c r="EG45" s="10">
        <v>34000</v>
      </c>
      <c r="EH45" s="10">
        <v>8.9</v>
      </c>
      <c r="EI45" s="10">
        <v>37000</v>
      </c>
      <c r="EJ45" s="10">
        <v>6.9</v>
      </c>
      <c r="EN45" s="11" t="s">
        <v>476</v>
      </c>
      <c r="EO45" s="11" t="s">
        <v>51</v>
      </c>
      <c r="EP45" s="11">
        <v>775.9</v>
      </c>
      <c r="EQ45" s="11">
        <v>5.6</v>
      </c>
      <c r="ER45" s="11">
        <f>VLOOKUP(EN45,Sheet1!$C$10:$L$428,2,FALSE)</f>
        <v>244374.50726798325</v>
      </c>
      <c r="ES45" s="11">
        <v>5.7</v>
      </c>
      <c r="ET45" s="11">
        <v>41969</v>
      </c>
      <c r="EU45" s="11">
        <v>8.1999999999999993</v>
      </c>
      <c r="EV45" s="11">
        <v>39.1</v>
      </c>
      <c r="EW45" s="11">
        <v>1.1000000000000001</v>
      </c>
      <c r="EY45" t="b">
        <f t="shared" si="0"/>
        <v>1</v>
      </c>
    </row>
    <row r="46" spans="1:155" x14ac:dyDescent="0.25">
      <c r="A46" s="1" t="s">
        <v>477</v>
      </c>
      <c r="B46" s="1" t="s">
        <v>52</v>
      </c>
      <c r="C46" s="1">
        <v>506.2</v>
      </c>
      <c r="D46" s="1">
        <v>4.3</v>
      </c>
      <c r="E46" s="1">
        <f>VLOOKUP(A46,Sheet1!$C$10:$L$428,6,FALSE)</f>
        <v>109000</v>
      </c>
      <c r="F46" s="1">
        <v>5.0999999999999996</v>
      </c>
      <c r="G46" s="1">
        <v>26299</v>
      </c>
      <c r="H46" s="1">
        <v>5.8</v>
      </c>
      <c r="I46" s="1">
        <v>39.1</v>
      </c>
      <c r="J46" s="1">
        <v>1.1000000000000001</v>
      </c>
      <c r="N46" s="2" t="s">
        <v>477</v>
      </c>
      <c r="O46" s="2" t="s">
        <v>52</v>
      </c>
      <c r="P46" s="2">
        <v>89000</v>
      </c>
      <c r="Q46" s="2">
        <v>4.3</v>
      </c>
      <c r="R46" s="2">
        <v>89000</v>
      </c>
      <c r="S46" s="2">
        <v>4.3</v>
      </c>
      <c r="T46" s="2">
        <v>82000</v>
      </c>
      <c r="U46" s="2">
        <v>6.2</v>
      </c>
      <c r="V46" s="2">
        <v>89000</v>
      </c>
      <c r="W46" s="2">
        <v>4.3</v>
      </c>
      <c r="AA46" s="3" t="s">
        <v>477</v>
      </c>
      <c r="AB46" s="3" t="s">
        <v>52</v>
      </c>
      <c r="AC46" s="3">
        <v>559.1</v>
      </c>
      <c r="AD46" s="3">
        <v>5.9</v>
      </c>
      <c r="AE46" s="3">
        <v>14.17</v>
      </c>
      <c r="AF46" s="3">
        <v>5.9</v>
      </c>
      <c r="AG46" s="3">
        <v>28293</v>
      </c>
      <c r="AH46" s="3">
        <v>5</v>
      </c>
      <c r="AI46" s="3">
        <v>39.5</v>
      </c>
      <c r="AJ46" s="3">
        <v>0.6</v>
      </c>
      <c r="AN46" s="3" t="s">
        <v>477</v>
      </c>
      <c r="AO46" s="3" t="s">
        <v>52</v>
      </c>
      <c r="AP46" s="3">
        <v>471.2</v>
      </c>
      <c r="AQ46" s="3">
        <v>4.0999999999999996</v>
      </c>
      <c r="AR46" s="3">
        <v>11.5</v>
      </c>
      <c r="AS46" s="3">
        <v>3.3</v>
      </c>
      <c r="AT46" s="3">
        <v>23829</v>
      </c>
      <c r="AU46" s="3">
        <v>6.3</v>
      </c>
      <c r="AV46" s="3">
        <v>37.5</v>
      </c>
      <c r="AW46" s="3">
        <v>0.9</v>
      </c>
      <c r="BA46" s="4" t="s">
        <v>477</v>
      </c>
      <c r="BB46" s="4" t="s">
        <v>52</v>
      </c>
      <c r="BC46" s="4">
        <v>127000</v>
      </c>
      <c r="BD46" s="4">
        <v>3.6</v>
      </c>
      <c r="BE46" s="4">
        <v>127000</v>
      </c>
      <c r="BF46" s="4">
        <v>3.6</v>
      </c>
      <c r="BG46" s="4">
        <v>116000</v>
      </c>
      <c r="BH46" s="4">
        <v>5.3</v>
      </c>
      <c r="BI46" s="4">
        <v>127000</v>
      </c>
      <c r="BJ46" s="4">
        <v>3.6</v>
      </c>
      <c r="BN46" s="5" t="s">
        <v>477</v>
      </c>
      <c r="BO46" s="5" t="s">
        <v>52</v>
      </c>
      <c r="BP46" s="5">
        <v>466.2</v>
      </c>
      <c r="BQ46" s="5">
        <v>5.4</v>
      </c>
      <c r="BR46" s="5">
        <v>13.91</v>
      </c>
      <c r="BS46" s="5">
        <v>5.3</v>
      </c>
      <c r="BT46" s="5">
        <v>23889</v>
      </c>
      <c r="BU46" s="5">
        <v>4.9000000000000004</v>
      </c>
      <c r="BV46" s="5">
        <v>33.5</v>
      </c>
      <c r="BW46" s="5">
        <v>1.2</v>
      </c>
      <c r="CA46" s="6" t="s">
        <v>477</v>
      </c>
      <c r="CB46" s="6" t="s">
        <v>52</v>
      </c>
      <c r="CC46" s="6">
        <v>383.3</v>
      </c>
      <c r="CD46" s="6">
        <v>4</v>
      </c>
      <c r="CE46" s="6">
        <v>10.5</v>
      </c>
      <c r="CF46" s="6">
        <v>2.6</v>
      </c>
      <c r="CG46" s="6">
        <v>20615</v>
      </c>
      <c r="CH46" s="6">
        <v>4.9000000000000004</v>
      </c>
      <c r="CI46" s="6">
        <v>37</v>
      </c>
      <c r="CJ46" s="6">
        <v>0.5</v>
      </c>
      <c r="CN46" s="7" t="s">
        <v>477</v>
      </c>
      <c r="CO46" s="7" t="s">
        <v>52</v>
      </c>
      <c r="CP46" s="7">
        <v>36000</v>
      </c>
      <c r="CQ46" s="7">
        <v>6.6</v>
      </c>
      <c r="CR46" s="7">
        <v>36000</v>
      </c>
      <c r="CS46" s="7">
        <v>6.6</v>
      </c>
      <c r="CT46" s="7">
        <v>33000</v>
      </c>
      <c r="CU46" s="7">
        <v>10.7</v>
      </c>
      <c r="CV46" s="7">
        <v>36000</v>
      </c>
      <c r="CW46" s="7">
        <v>6.6</v>
      </c>
      <c r="DA46" s="8" t="s">
        <v>477</v>
      </c>
      <c r="DB46" s="8" t="s">
        <v>52</v>
      </c>
      <c r="DC46" s="8">
        <v>466.3</v>
      </c>
      <c r="DD46" s="8">
        <v>3</v>
      </c>
      <c r="DE46" s="8">
        <v>12.39</v>
      </c>
      <c r="DF46" s="8">
        <v>3</v>
      </c>
      <c r="DG46" s="8">
        <v>23397</v>
      </c>
      <c r="DH46" s="8">
        <v>4.0999999999999996</v>
      </c>
      <c r="DI46" s="8">
        <v>37.6</v>
      </c>
      <c r="DJ46" s="8">
        <v>0.7</v>
      </c>
      <c r="DN46" s="9" t="s">
        <v>477</v>
      </c>
      <c r="DO46" s="9" t="s">
        <v>52</v>
      </c>
      <c r="DP46" s="9">
        <v>396.4</v>
      </c>
      <c r="DQ46" s="9">
        <v>4.8</v>
      </c>
      <c r="DR46" s="9">
        <v>10.62</v>
      </c>
      <c r="DS46" s="9">
        <v>4.3</v>
      </c>
      <c r="DT46" s="9">
        <v>20765</v>
      </c>
      <c r="DU46" s="9">
        <v>6.7</v>
      </c>
      <c r="DV46" s="9">
        <v>37.5</v>
      </c>
      <c r="DW46" s="9">
        <v>0.3</v>
      </c>
      <c r="EA46" s="10" t="s">
        <v>477</v>
      </c>
      <c r="EB46" s="10" t="s">
        <v>52</v>
      </c>
      <c r="EC46" s="10">
        <v>53000</v>
      </c>
      <c r="ED46" s="10">
        <v>5.7</v>
      </c>
      <c r="EE46" s="10">
        <f>VLOOKUP(EA46,Sheet1!$C$10:$L$428,10,FALSE)</f>
        <v>75000</v>
      </c>
      <c r="EF46" s="10">
        <v>5.7</v>
      </c>
      <c r="EG46" s="10">
        <v>49000</v>
      </c>
      <c r="EH46" s="10">
        <v>7.5</v>
      </c>
      <c r="EI46" s="10">
        <v>53000</v>
      </c>
      <c r="EJ46" s="10">
        <v>5.7</v>
      </c>
      <c r="EN46" s="11" t="s">
        <v>477</v>
      </c>
      <c r="EO46" s="11" t="s">
        <v>52</v>
      </c>
      <c r="EP46" s="11">
        <v>621.1</v>
      </c>
      <c r="EQ46" s="11">
        <v>8.6</v>
      </c>
      <c r="ER46" s="11">
        <f>VLOOKUP(EN46,Sheet1!$C$10:$L$428,2,FALSE)</f>
        <v>120382.06345436054</v>
      </c>
      <c r="ES46" s="11">
        <v>8.6999999999999993</v>
      </c>
      <c r="ET46" s="11">
        <v>31597</v>
      </c>
      <c r="EU46" s="11">
        <v>6.9</v>
      </c>
      <c r="EV46" s="11">
        <v>40.700000000000003</v>
      </c>
      <c r="EW46" s="11">
        <v>0.9</v>
      </c>
      <c r="EY46" t="b">
        <f t="shared" si="0"/>
        <v>1</v>
      </c>
    </row>
    <row r="47" spans="1:155" x14ac:dyDescent="0.25">
      <c r="A47" s="1" t="s">
        <v>478</v>
      </c>
      <c r="B47" s="1" t="s">
        <v>53</v>
      </c>
      <c r="C47" s="1">
        <v>482.2</v>
      </c>
      <c r="D47" s="1">
        <v>9.6999999999999993</v>
      </c>
      <c r="E47" s="1">
        <f>VLOOKUP(A47,Sheet1!$C$10:$L$428,6,FALSE)</f>
        <v>75000</v>
      </c>
      <c r="F47" s="1">
        <v>9.5</v>
      </c>
      <c r="G47" s="1">
        <v>23953</v>
      </c>
      <c r="H47" s="1" t="s">
        <v>858</v>
      </c>
      <c r="I47" s="1">
        <v>38.799999999999997</v>
      </c>
      <c r="J47" s="1">
        <v>2</v>
      </c>
      <c r="N47" s="2" t="s">
        <v>478</v>
      </c>
      <c r="O47" s="2" t="s">
        <v>53</v>
      </c>
      <c r="P47" s="2">
        <v>22000</v>
      </c>
      <c r="Q47" s="2">
        <v>8.8000000000000007</v>
      </c>
      <c r="R47" s="2">
        <v>22000</v>
      </c>
      <c r="S47" s="2">
        <v>8.8000000000000007</v>
      </c>
      <c r="T47" s="2">
        <v>19000</v>
      </c>
      <c r="U47" s="2">
        <v>18.600000000000001</v>
      </c>
      <c r="V47" s="2">
        <v>22000</v>
      </c>
      <c r="W47" s="2">
        <v>8.8000000000000007</v>
      </c>
      <c r="AA47" s="3" t="s">
        <v>478</v>
      </c>
      <c r="AB47" s="3" t="s">
        <v>53</v>
      </c>
      <c r="AC47" s="3">
        <v>521.1</v>
      </c>
      <c r="AD47" s="3">
        <v>4.8</v>
      </c>
      <c r="AE47" s="3">
        <v>13.25</v>
      </c>
      <c r="AF47" s="3">
        <v>5</v>
      </c>
      <c r="AG47" s="3">
        <v>26400</v>
      </c>
      <c r="AH47" s="3">
        <v>5.4</v>
      </c>
      <c r="AI47" s="3">
        <v>39.299999999999997</v>
      </c>
      <c r="AJ47" s="3">
        <v>1.6</v>
      </c>
      <c r="AN47" s="3" t="s">
        <v>478</v>
      </c>
      <c r="AO47" s="3" t="s">
        <v>53</v>
      </c>
      <c r="AP47" s="3">
        <v>443.9</v>
      </c>
      <c r="AQ47" s="3">
        <v>8</v>
      </c>
      <c r="AR47" s="3">
        <v>11.2</v>
      </c>
      <c r="AS47" s="3">
        <v>8.1</v>
      </c>
      <c r="AT47" s="3">
        <v>22632</v>
      </c>
      <c r="AU47" s="3" t="s">
        <v>858</v>
      </c>
      <c r="AV47" s="3">
        <v>37.5</v>
      </c>
      <c r="AW47" s="3">
        <v>1.7</v>
      </c>
      <c r="BA47" s="4" t="s">
        <v>478</v>
      </c>
      <c r="BB47" s="4" t="s">
        <v>53</v>
      </c>
      <c r="BC47" s="4">
        <v>29000</v>
      </c>
      <c r="BD47" s="4">
        <v>7.6</v>
      </c>
      <c r="BE47" s="4">
        <v>29000</v>
      </c>
      <c r="BF47" s="4">
        <v>7.6</v>
      </c>
      <c r="BG47" s="4">
        <v>26000</v>
      </c>
      <c r="BH47" s="4">
        <v>16.899999999999999</v>
      </c>
      <c r="BI47" s="4">
        <v>29000</v>
      </c>
      <c r="BJ47" s="4">
        <v>7.6</v>
      </c>
      <c r="BN47" s="5" t="s">
        <v>478</v>
      </c>
      <c r="BO47" s="5" t="s">
        <v>53</v>
      </c>
      <c r="BP47" s="5">
        <v>433.9</v>
      </c>
      <c r="BQ47" s="5">
        <v>5.2</v>
      </c>
      <c r="BR47" s="5">
        <v>12.81</v>
      </c>
      <c r="BS47" s="5">
        <v>4.5999999999999996</v>
      </c>
      <c r="BT47" s="5">
        <v>22079</v>
      </c>
      <c r="BU47" s="5">
        <v>6.5</v>
      </c>
      <c r="BV47" s="5">
        <v>33.9</v>
      </c>
      <c r="BW47" s="5">
        <v>2.8</v>
      </c>
      <c r="CA47" s="6" t="s">
        <v>478</v>
      </c>
      <c r="CB47" s="6" t="s">
        <v>53</v>
      </c>
      <c r="CC47" s="6">
        <v>367.3</v>
      </c>
      <c r="CD47" s="6">
        <v>8.4</v>
      </c>
      <c r="CE47" s="6">
        <v>9.9499999999999993</v>
      </c>
      <c r="CF47" s="6">
        <v>7.5</v>
      </c>
      <c r="CG47" s="6">
        <v>18892</v>
      </c>
      <c r="CH47" s="6">
        <v>16</v>
      </c>
      <c r="CI47" s="6">
        <v>37</v>
      </c>
      <c r="CJ47" s="6">
        <v>0.9</v>
      </c>
      <c r="CN47" s="7" t="s">
        <v>478</v>
      </c>
      <c r="CO47" s="7" t="s">
        <v>53</v>
      </c>
      <c r="CP47" s="7">
        <v>7000</v>
      </c>
      <c r="CQ47" s="7">
        <v>14.9</v>
      </c>
      <c r="CR47" s="7">
        <v>7000</v>
      </c>
      <c r="CS47" s="7">
        <v>14.9</v>
      </c>
      <c r="CT47" s="7">
        <v>6000</v>
      </c>
      <c r="CU47" s="7">
        <v>17.899999999999999</v>
      </c>
      <c r="CV47" s="7">
        <v>7000</v>
      </c>
      <c r="CW47" s="7">
        <v>14.9</v>
      </c>
      <c r="DA47" s="8" t="s">
        <v>478</v>
      </c>
      <c r="DB47" s="8" t="s">
        <v>53</v>
      </c>
      <c r="DC47" s="8">
        <v>462.5</v>
      </c>
      <c r="DD47" s="8">
        <v>6.2</v>
      </c>
      <c r="DE47" s="8">
        <v>12.38</v>
      </c>
      <c r="DF47" s="8">
        <v>6.5</v>
      </c>
      <c r="DG47" s="8">
        <v>23659</v>
      </c>
      <c r="DH47" s="8">
        <v>8.1</v>
      </c>
      <c r="DI47" s="8">
        <v>37.4</v>
      </c>
      <c r="DJ47" s="8">
        <v>2.2999999999999998</v>
      </c>
      <c r="DN47" s="9" t="s">
        <v>478</v>
      </c>
      <c r="DO47" s="9" t="s">
        <v>53</v>
      </c>
      <c r="DP47" s="9">
        <v>407.9</v>
      </c>
      <c r="DQ47" s="9">
        <v>12</v>
      </c>
      <c r="DR47" s="9">
        <v>11.27</v>
      </c>
      <c r="DS47" s="9">
        <v>11</v>
      </c>
      <c r="DT47" s="9">
        <v>20712</v>
      </c>
      <c r="DU47" s="9">
        <v>15</v>
      </c>
      <c r="DV47" s="9">
        <v>37.200000000000003</v>
      </c>
      <c r="DW47" s="9">
        <v>1.5</v>
      </c>
      <c r="EA47" s="10" t="s">
        <v>478</v>
      </c>
      <c r="EB47" s="10" t="s">
        <v>53</v>
      </c>
      <c r="EC47" s="10">
        <v>15000</v>
      </c>
      <c r="ED47" s="10">
        <v>10.9</v>
      </c>
      <c r="EE47" s="10">
        <f>VLOOKUP(EA47,Sheet1!$C$10:$L$428,10,FALSE)</f>
        <v>47500</v>
      </c>
      <c r="EF47" s="10">
        <v>10.9</v>
      </c>
      <c r="EG47" s="10" t="s">
        <v>858</v>
      </c>
      <c r="EH47" s="10" t="s">
        <v>858</v>
      </c>
      <c r="EI47" s="10">
        <v>15000</v>
      </c>
      <c r="EJ47" s="10">
        <v>10.9</v>
      </c>
      <c r="EN47" s="11" t="s">
        <v>478</v>
      </c>
      <c r="EO47" s="11" t="s">
        <v>53</v>
      </c>
      <c r="EP47" s="11">
        <v>549.4</v>
      </c>
      <c r="EQ47" s="11">
        <v>6.2</v>
      </c>
      <c r="ER47" s="11">
        <f>VLOOKUP(EN47,Sheet1!$C$10:$L$428,2,FALSE)</f>
        <v>90030.001089324578</v>
      </c>
      <c r="ES47" s="11">
        <v>6.5</v>
      </c>
      <c r="ET47" s="11">
        <v>27672</v>
      </c>
      <c r="EU47" s="11">
        <v>6.7</v>
      </c>
      <c r="EV47" s="11">
        <v>40.299999999999997</v>
      </c>
      <c r="EW47" s="11">
        <v>2</v>
      </c>
      <c r="EY47" t="b">
        <f t="shared" si="0"/>
        <v>1</v>
      </c>
    </row>
    <row r="48" spans="1:155" x14ac:dyDescent="0.25">
      <c r="A48" s="1" t="s">
        <v>479</v>
      </c>
      <c r="B48" s="1" t="s">
        <v>54</v>
      </c>
      <c r="C48" s="1">
        <v>503.4</v>
      </c>
      <c r="D48" s="1">
        <v>7.4</v>
      </c>
      <c r="E48" s="1">
        <f>VLOOKUP(A48,Sheet1!$C$10:$L$428,6,FALSE)</f>
        <v>145950</v>
      </c>
      <c r="F48" s="1">
        <v>7.3</v>
      </c>
      <c r="G48" s="1">
        <v>26607</v>
      </c>
      <c r="H48" s="1">
        <v>18</v>
      </c>
      <c r="I48" s="1">
        <v>38.200000000000003</v>
      </c>
      <c r="J48" s="1">
        <v>1.6</v>
      </c>
      <c r="N48" s="2" t="s">
        <v>479</v>
      </c>
      <c r="O48" s="2" t="s">
        <v>54</v>
      </c>
      <c r="P48" s="2">
        <v>31000</v>
      </c>
      <c r="Q48" s="2">
        <v>7.4</v>
      </c>
      <c r="R48" s="2">
        <v>31000</v>
      </c>
      <c r="S48" s="2">
        <v>7.4</v>
      </c>
      <c r="T48" s="2">
        <v>29000</v>
      </c>
      <c r="U48" s="2">
        <v>12.9</v>
      </c>
      <c r="V48" s="2">
        <v>31000</v>
      </c>
      <c r="W48" s="2">
        <v>7.4</v>
      </c>
      <c r="AA48" s="3" t="s">
        <v>479</v>
      </c>
      <c r="AB48" s="3" t="s">
        <v>54</v>
      </c>
      <c r="AC48" s="3">
        <v>557.1</v>
      </c>
      <c r="AD48" s="3">
        <v>3.7</v>
      </c>
      <c r="AE48" s="3">
        <v>14.38</v>
      </c>
      <c r="AF48" s="3">
        <v>3.8</v>
      </c>
      <c r="AG48" s="3">
        <v>28727</v>
      </c>
      <c r="AH48" s="3">
        <v>6.3</v>
      </c>
      <c r="AI48" s="3">
        <v>38.700000000000003</v>
      </c>
      <c r="AJ48" s="3">
        <v>1.1000000000000001</v>
      </c>
      <c r="AN48" s="3" t="s">
        <v>479</v>
      </c>
      <c r="AO48" s="3" t="s">
        <v>54</v>
      </c>
      <c r="AP48" s="3">
        <v>495</v>
      </c>
      <c r="AQ48" s="3">
        <v>6.1</v>
      </c>
      <c r="AR48" s="3">
        <v>13.03</v>
      </c>
      <c r="AS48" s="3">
        <v>6.9</v>
      </c>
      <c r="AT48" s="3">
        <v>25731</v>
      </c>
      <c r="AU48" s="3">
        <v>10</v>
      </c>
      <c r="AV48" s="3">
        <v>37.5</v>
      </c>
      <c r="AW48" s="3">
        <v>1.5</v>
      </c>
      <c r="BA48" s="4" t="s">
        <v>479</v>
      </c>
      <c r="BB48" s="4" t="s">
        <v>54</v>
      </c>
      <c r="BC48" s="4">
        <v>45000</v>
      </c>
      <c r="BD48" s="4">
        <v>6</v>
      </c>
      <c r="BE48" s="4">
        <v>45000</v>
      </c>
      <c r="BF48" s="4">
        <v>6</v>
      </c>
      <c r="BG48" s="4">
        <v>41000</v>
      </c>
      <c r="BH48" s="4">
        <v>10.3</v>
      </c>
      <c r="BI48" s="4">
        <v>45000</v>
      </c>
      <c r="BJ48" s="4">
        <v>6</v>
      </c>
      <c r="BN48" s="5" t="s">
        <v>479</v>
      </c>
      <c r="BO48" s="5" t="s">
        <v>54</v>
      </c>
      <c r="BP48" s="5">
        <v>452.3</v>
      </c>
      <c r="BQ48" s="5">
        <v>4.0999999999999996</v>
      </c>
      <c r="BR48" s="5">
        <v>13.79</v>
      </c>
      <c r="BS48" s="5">
        <v>3.5</v>
      </c>
      <c r="BT48" s="5">
        <v>23923</v>
      </c>
      <c r="BU48" s="5">
        <v>6.8</v>
      </c>
      <c r="BV48" s="5">
        <v>32.799999999999997</v>
      </c>
      <c r="BW48" s="5">
        <v>2.1</v>
      </c>
      <c r="CA48" s="6" t="s">
        <v>479</v>
      </c>
      <c r="CB48" s="6" t="s">
        <v>54</v>
      </c>
      <c r="CC48" s="6">
        <v>410.9</v>
      </c>
      <c r="CD48" s="6">
        <v>7</v>
      </c>
      <c r="CE48" s="6">
        <v>11.06</v>
      </c>
      <c r="CF48" s="6">
        <v>6.3</v>
      </c>
      <c r="CG48" s="6">
        <v>21467</v>
      </c>
      <c r="CH48" s="6">
        <v>9.9</v>
      </c>
      <c r="CI48" s="6">
        <v>37</v>
      </c>
      <c r="CJ48" s="6">
        <v>0.9</v>
      </c>
      <c r="CN48" s="7" t="s">
        <v>479</v>
      </c>
      <c r="CO48" s="7" t="s">
        <v>54</v>
      </c>
      <c r="CP48" s="7">
        <v>13000</v>
      </c>
      <c r="CQ48" s="7">
        <v>11.3</v>
      </c>
      <c r="CR48" s="7">
        <v>13000</v>
      </c>
      <c r="CS48" s="7">
        <v>11.3</v>
      </c>
      <c r="CT48" s="7">
        <v>12000</v>
      </c>
      <c r="CU48" s="7">
        <v>12.9</v>
      </c>
      <c r="CV48" s="7">
        <v>13000</v>
      </c>
      <c r="CW48" s="7">
        <v>11.3</v>
      </c>
      <c r="DA48" s="8" t="s">
        <v>479</v>
      </c>
      <c r="DB48" s="8" t="s">
        <v>54</v>
      </c>
      <c r="DC48" s="8">
        <v>516.5</v>
      </c>
      <c r="DD48" s="8">
        <v>5.4</v>
      </c>
      <c r="DE48" s="8">
        <v>13.86</v>
      </c>
      <c r="DF48" s="8">
        <v>5.6</v>
      </c>
      <c r="DG48" s="8">
        <v>26089</v>
      </c>
      <c r="DH48" s="8">
        <v>6.2</v>
      </c>
      <c r="DI48" s="8">
        <v>37.299999999999997</v>
      </c>
      <c r="DJ48" s="8">
        <v>1.3</v>
      </c>
      <c r="DN48" s="9" t="s">
        <v>479</v>
      </c>
      <c r="DO48" s="9" t="s">
        <v>54</v>
      </c>
      <c r="DP48" s="9">
        <v>487.7</v>
      </c>
      <c r="DQ48" s="9">
        <v>9.1</v>
      </c>
      <c r="DR48" s="9">
        <v>12.82</v>
      </c>
      <c r="DS48" s="9">
        <v>11</v>
      </c>
      <c r="DT48" s="9">
        <v>23396</v>
      </c>
      <c r="DU48" s="9">
        <v>9.9</v>
      </c>
      <c r="DV48" s="9">
        <v>37</v>
      </c>
      <c r="DW48" s="9">
        <v>0.9</v>
      </c>
      <c r="EA48" s="10" t="s">
        <v>479</v>
      </c>
      <c r="EB48" s="10" t="s">
        <v>54</v>
      </c>
      <c r="EC48" s="10">
        <v>19000</v>
      </c>
      <c r="ED48" s="10">
        <v>9.6999999999999993</v>
      </c>
      <c r="EE48" s="10">
        <f>VLOOKUP(EA48,Sheet1!$C$10:$L$428,10,FALSE)</f>
        <v>106649.5</v>
      </c>
      <c r="EF48" s="10">
        <v>9.6999999999999993</v>
      </c>
      <c r="EG48" s="10" t="s">
        <v>858</v>
      </c>
      <c r="EH48" s="10" t="s">
        <v>858</v>
      </c>
      <c r="EI48" s="10">
        <v>19000</v>
      </c>
      <c r="EJ48" s="10">
        <v>9.6999999999999993</v>
      </c>
      <c r="EN48" s="11" t="s">
        <v>479</v>
      </c>
      <c r="EO48" s="11" t="s">
        <v>54</v>
      </c>
      <c r="EP48" s="11">
        <v>584.5</v>
      </c>
      <c r="EQ48" s="11">
        <v>4.9000000000000004</v>
      </c>
      <c r="ER48" s="11">
        <f>VLOOKUP(EN48,Sheet1!$C$10:$L$428,2,FALSE)</f>
        <v>167140.89713541651</v>
      </c>
      <c r="ES48" s="11">
        <v>5.0999999999999996</v>
      </c>
      <c r="ET48" s="11">
        <v>30696</v>
      </c>
      <c r="EU48" s="11">
        <v>9</v>
      </c>
      <c r="EV48" s="11">
        <v>39.799999999999997</v>
      </c>
      <c r="EW48" s="11">
        <v>1.6</v>
      </c>
      <c r="EY48" t="b">
        <f t="shared" si="0"/>
        <v>1</v>
      </c>
    </row>
    <row r="49" spans="1:155" x14ac:dyDescent="0.25">
      <c r="A49" s="1" t="s">
        <v>480</v>
      </c>
      <c r="B49" s="1" t="s">
        <v>55</v>
      </c>
      <c r="C49" s="1">
        <v>639.70000000000005</v>
      </c>
      <c r="D49" s="1">
        <v>9.9</v>
      </c>
      <c r="E49" s="1">
        <f>VLOOKUP(A49,Sheet1!$C$10:$L$428,6,FALSE)</f>
        <v>155000</v>
      </c>
      <c r="F49" s="1">
        <v>12</v>
      </c>
      <c r="G49" s="1">
        <v>33303</v>
      </c>
      <c r="H49" s="1">
        <v>12</v>
      </c>
      <c r="I49" s="1">
        <v>38</v>
      </c>
      <c r="J49" s="1">
        <v>1.7</v>
      </c>
      <c r="N49" s="2" t="s">
        <v>480</v>
      </c>
      <c r="O49" s="2" t="s">
        <v>55</v>
      </c>
      <c r="P49" s="2">
        <v>22000</v>
      </c>
      <c r="Q49" s="2">
        <v>8.8000000000000007</v>
      </c>
      <c r="R49" s="2">
        <v>22000</v>
      </c>
      <c r="S49" s="2">
        <v>8.8000000000000007</v>
      </c>
      <c r="T49" s="2">
        <v>20000</v>
      </c>
      <c r="U49" s="2">
        <v>12</v>
      </c>
      <c r="V49" s="2">
        <v>22000</v>
      </c>
      <c r="W49" s="2">
        <v>8.8000000000000007</v>
      </c>
      <c r="AA49" s="3" t="s">
        <v>480</v>
      </c>
      <c r="AB49" s="3" t="s">
        <v>55</v>
      </c>
      <c r="AC49" s="3">
        <v>635.20000000000005</v>
      </c>
      <c r="AD49" s="3">
        <v>6</v>
      </c>
      <c r="AE49" s="3">
        <v>16.18</v>
      </c>
      <c r="AF49" s="3">
        <v>6</v>
      </c>
      <c r="AG49" s="3">
        <v>32396</v>
      </c>
      <c r="AH49" s="3">
        <v>8.3000000000000007</v>
      </c>
      <c r="AI49" s="3">
        <v>39.299999999999997</v>
      </c>
      <c r="AJ49" s="3">
        <v>1.6</v>
      </c>
      <c r="AN49" s="3" t="s">
        <v>480</v>
      </c>
      <c r="AO49" s="3" t="s">
        <v>55</v>
      </c>
      <c r="AP49" s="3">
        <v>533.1</v>
      </c>
      <c r="AQ49" s="3">
        <v>11</v>
      </c>
      <c r="AR49" s="3">
        <v>13.34</v>
      </c>
      <c r="AS49" s="3">
        <v>9.6</v>
      </c>
      <c r="AT49" s="3">
        <v>27692</v>
      </c>
      <c r="AU49" s="3">
        <v>14</v>
      </c>
      <c r="AV49" s="3">
        <v>37.5</v>
      </c>
      <c r="AW49" s="3">
        <v>1.7</v>
      </c>
      <c r="BA49" s="4" t="s">
        <v>480</v>
      </c>
      <c r="BB49" s="4" t="s">
        <v>55</v>
      </c>
      <c r="BC49" s="4">
        <v>31000</v>
      </c>
      <c r="BD49" s="4">
        <v>7.4</v>
      </c>
      <c r="BE49" s="4">
        <v>31000</v>
      </c>
      <c r="BF49" s="4">
        <v>7.4</v>
      </c>
      <c r="BG49" s="4">
        <v>27000</v>
      </c>
      <c r="BH49" s="4">
        <v>9.6999999999999993</v>
      </c>
      <c r="BI49" s="4">
        <v>31000</v>
      </c>
      <c r="BJ49" s="4">
        <v>7.4</v>
      </c>
      <c r="BN49" s="5" t="s">
        <v>480</v>
      </c>
      <c r="BO49" s="5" t="s">
        <v>55</v>
      </c>
      <c r="BP49" s="5">
        <v>519.70000000000005</v>
      </c>
      <c r="BQ49" s="5">
        <v>6.1</v>
      </c>
      <c r="BR49" s="5">
        <v>15.52</v>
      </c>
      <c r="BS49" s="5">
        <v>5.5</v>
      </c>
      <c r="BT49" s="5">
        <v>26772</v>
      </c>
      <c r="BU49" s="5">
        <v>7.8</v>
      </c>
      <c r="BV49" s="5">
        <v>33.5</v>
      </c>
      <c r="BW49" s="5">
        <v>2.6</v>
      </c>
      <c r="CA49" s="6" t="s">
        <v>480</v>
      </c>
      <c r="CB49" s="6" t="s">
        <v>55</v>
      </c>
      <c r="CC49" s="6">
        <v>405.8</v>
      </c>
      <c r="CD49" s="6">
        <v>9.1</v>
      </c>
      <c r="CE49" s="6">
        <v>11.77</v>
      </c>
      <c r="CF49" s="6">
        <v>8</v>
      </c>
      <c r="CG49" s="6">
        <v>21897</v>
      </c>
      <c r="CH49" s="6">
        <v>14</v>
      </c>
      <c r="CI49" s="6">
        <v>37</v>
      </c>
      <c r="CJ49" s="6">
        <v>0.9</v>
      </c>
      <c r="CN49" s="7" t="s">
        <v>480</v>
      </c>
      <c r="CO49" s="7" t="s">
        <v>55</v>
      </c>
      <c r="CP49" s="7">
        <v>8000</v>
      </c>
      <c r="CQ49" s="7">
        <v>14.1</v>
      </c>
      <c r="CR49" s="7">
        <v>8000</v>
      </c>
      <c r="CS49" s="7">
        <v>14.1</v>
      </c>
      <c r="CT49" s="7" t="s">
        <v>858</v>
      </c>
      <c r="CU49" s="7" t="s">
        <v>858</v>
      </c>
      <c r="CV49" s="7">
        <v>8000</v>
      </c>
      <c r="CW49" s="7">
        <v>14.1</v>
      </c>
      <c r="DA49" s="8" t="s">
        <v>480</v>
      </c>
      <c r="DB49" s="8" t="s">
        <v>55</v>
      </c>
      <c r="DC49" s="8">
        <v>434.3</v>
      </c>
      <c r="DD49" s="8">
        <v>6.7</v>
      </c>
      <c r="DE49" s="8">
        <v>11.99</v>
      </c>
      <c r="DF49" s="8">
        <v>6.7</v>
      </c>
      <c r="DG49" s="8">
        <v>22209</v>
      </c>
      <c r="DH49" s="8">
        <v>13</v>
      </c>
      <c r="DI49" s="8">
        <v>36.200000000000003</v>
      </c>
      <c r="DJ49" s="8">
        <v>1.3</v>
      </c>
      <c r="DN49" s="9" t="s">
        <v>480</v>
      </c>
      <c r="DO49" s="9" t="s">
        <v>55</v>
      </c>
      <c r="DP49" s="9">
        <v>365.8</v>
      </c>
      <c r="DQ49" s="9">
        <v>9.1</v>
      </c>
      <c r="DR49" s="9">
        <v>10.44</v>
      </c>
      <c r="DS49" s="9">
        <v>9</v>
      </c>
      <c r="DT49" s="9" t="s">
        <v>858</v>
      </c>
      <c r="DU49" s="9" t="s">
        <v>858</v>
      </c>
      <c r="DV49" s="9">
        <v>37</v>
      </c>
      <c r="DW49" s="9">
        <v>1.7</v>
      </c>
      <c r="EA49" s="10" t="s">
        <v>480</v>
      </c>
      <c r="EB49" s="10" t="s">
        <v>55</v>
      </c>
      <c r="EC49" s="10">
        <v>14000</v>
      </c>
      <c r="ED49" s="10">
        <v>11.2</v>
      </c>
      <c r="EE49" s="10">
        <f>VLOOKUP(EA49,Sheet1!$C$10:$L$428,10,FALSE)</f>
        <v>118000</v>
      </c>
      <c r="EF49" s="10">
        <v>11.2</v>
      </c>
      <c r="EG49" s="10">
        <v>12000</v>
      </c>
      <c r="EH49" s="10">
        <v>13.5</v>
      </c>
      <c r="EI49" s="10">
        <v>14000</v>
      </c>
      <c r="EJ49" s="10">
        <v>11.2</v>
      </c>
      <c r="EN49" s="11" t="s">
        <v>480</v>
      </c>
      <c r="EO49" s="11" t="s">
        <v>55</v>
      </c>
      <c r="EP49" s="11">
        <v>748.3</v>
      </c>
      <c r="EQ49" s="11">
        <v>7</v>
      </c>
      <c r="ER49" s="11">
        <f>VLOOKUP(EN49,Sheet1!$C$10:$L$428,2,FALSE)</f>
        <v>192498.7</v>
      </c>
      <c r="ES49" s="11">
        <v>7.4</v>
      </c>
      <c r="ET49" s="11">
        <v>38737</v>
      </c>
      <c r="EU49" s="11">
        <v>8.1</v>
      </c>
      <c r="EV49" s="11">
        <v>41</v>
      </c>
      <c r="EW49" s="11">
        <v>2.2000000000000002</v>
      </c>
      <c r="EY49" t="b">
        <f t="shared" si="0"/>
        <v>1</v>
      </c>
    </row>
    <row r="50" spans="1:155" x14ac:dyDescent="0.25">
      <c r="A50" s="1" t="s">
        <v>481</v>
      </c>
      <c r="B50" s="1" t="s">
        <v>56</v>
      </c>
      <c r="C50" s="1">
        <v>411.8</v>
      </c>
      <c r="D50" s="1">
        <v>13</v>
      </c>
      <c r="E50" s="1">
        <f>VLOOKUP(A50,Sheet1!$C$10:$L$428,6,FALSE)</f>
        <v>85000</v>
      </c>
      <c r="F50" s="1">
        <v>11</v>
      </c>
      <c r="G50" s="1">
        <v>21277</v>
      </c>
      <c r="H50" s="1">
        <v>15</v>
      </c>
      <c r="I50" s="1">
        <v>39.5</v>
      </c>
      <c r="J50" s="1">
        <v>2</v>
      </c>
      <c r="N50" s="2" t="s">
        <v>481</v>
      </c>
      <c r="O50" s="2" t="s">
        <v>56</v>
      </c>
      <c r="P50" s="2">
        <v>19000</v>
      </c>
      <c r="Q50" s="2">
        <v>9.4</v>
      </c>
      <c r="R50" s="2">
        <v>19000</v>
      </c>
      <c r="S50" s="2">
        <v>9.4</v>
      </c>
      <c r="T50" s="2">
        <v>17000</v>
      </c>
      <c r="U50" s="2">
        <v>10.8</v>
      </c>
      <c r="V50" s="2">
        <v>19000</v>
      </c>
      <c r="W50" s="2">
        <v>9.4</v>
      </c>
      <c r="AA50" s="3" t="s">
        <v>481</v>
      </c>
      <c r="AB50" s="3" t="s">
        <v>56</v>
      </c>
      <c r="AC50" s="3">
        <v>510</v>
      </c>
      <c r="AD50" s="3">
        <v>6.1</v>
      </c>
      <c r="AE50" s="3">
        <v>13.12</v>
      </c>
      <c r="AF50" s="3">
        <v>6</v>
      </c>
      <c r="AG50" s="3">
        <v>25588</v>
      </c>
      <c r="AH50" s="3">
        <v>7.3</v>
      </c>
      <c r="AI50" s="3">
        <v>38.9</v>
      </c>
      <c r="AJ50" s="3">
        <v>1.7</v>
      </c>
      <c r="AN50" s="3" t="s">
        <v>481</v>
      </c>
      <c r="AO50" s="3" t="s">
        <v>56</v>
      </c>
      <c r="AP50" s="3">
        <v>399.6</v>
      </c>
      <c r="AQ50" s="3">
        <v>7.5</v>
      </c>
      <c r="AR50" s="3">
        <v>10.29</v>
      </c>
      <c r="AS50" s="3">
        <v>6.7</v>
      </c>
      <c r="AT50" s="3">
        <v>20631</v>
      </c>
      <c r="AU50" s="3">
        <v>10</v>
      </c>
      <c r="AV50" s="3">
        <v>37.5</v>
      </c>
      <c r="AW50" s="3">
        <v>1.4</v>
      </c>
      <c r="BA50" s="4" t="s">
        <v>481</v>
      </c>
      <c r="BB50" s="4" t="s">
        <v>56</v>
      </c>
      <c r="BC50" s="4">
        <v>28000</v>
      </c>
      <c r="BD50" s="4">
        <v>7.8</v>
      </c>
      <c r="BE50" s="4">
        <v>28000</v>
      </c>
      <c r="BF50" s="4">
        <v>7.8</v>
      </c>
      <c r="BG50" s="4">
        <v>24000</v>
      </c>
      <c r="BH50" s="4">
        <v>11</v>
      </c>
      <c r="BI50" s="4">
        <v>28000</v>
      </c>
      <c r="BJ50" s="4">
        <v>7.8</v>
      </c>
      <c r="BN50" s="5" t="s">
        <v>481</v>
      </c>
      <c r="BO50" s="5" t="s">
        <v>56</v>
      </c>
      <c r="BP50" s="5">
        <v>408.3</v>
      </c>
      <c r="BQ50" s="5">
        <v>6</v>
      </c>
      <c r="BR50" s="5">
        <v>12.35</v>
      </c>
      <c r="BS50" s="5">
        <v>5.3</v>
      </c>
      <c r="BT50" s="5">
        <v>21353</v>
      </c>
      <c r="BU50" s="5">
        <v>8.8000000000000007</v>
      </c>
      <c r="BV50" s="5">
        <v>33.1</v>
      </c>
      <c r="BW50" s="5">
        <v>2.6</v>
      </c>
      <c r="CA50" s="6" t="s">
        <v>481</v>
      </c>
      <c r="CB50" s="6" t="s">
        <v>56</v>
      </c>
      <c r="CC50" s="6">
        <v>336.4</v>
      </c>
      <c r="CD50" s="6">
        <v>6.5</v>
      </c>
      <c r="CE50" s="6">
        <v>9.4700000000000006</v>
      </c>
      <c r="CF50" s="6">
        <v>6.5</v>
      </c>
      <c r="CG50" s="6">
        <v>17555</v>
      </c>
      <c r="CH50" s="6">
        <v>11</v>
      </c>
      <c r="CI50" s="6">
        <v>36.700000000000003</v>
      </c>
      <c r="CJ50" s="6">
        <v>2.2000000000000002</v>
      </c>
      <c r="CN50" s="7" t="s">
        <v>481</v>
      </c>
      <c r="CO50" s="7" t="s">
        <v>56</v>
      </c>
      <c r="CP50" s="7">
        <v>8000</v>
      </c>
      <c r="CQ50" s="7">
        <v>13.7</v>
      </c>
      <c r="CR50" s="7">
        <v>8000</v>
      </c>
      <c r="CS50" s="7">
        <v>13.7</v>
      </c>
      <c r="CT50" s="7">
        <v>8000</v>
      </c>
      <c r="CU50" s="7">
        <v>15.7</v>
      </c>
      <c r="CV50" s="7">
        <v>8000</v>
      </c>
      <c r="CW50" s="7">
        <v>13.7</v>
      </c>
      <c r="DA50" s="8" t="s">
        <v>481</v>
      </c>
      <c r="DB50" s="8" t="s">
        <v>56</v>
      </c>
      <c r="DC50" s="8">
        <v>493.3</v>
      </c>
      <c r="DD50" s="8">
        <v>9.1</v>
      </c>
      <c r="DE50" s="8">
        <v>13.52</v>
      </c>
      <c r="DF50" s="8">
        <v>9.3000000000000007</v>
      </c>
      <c r="DG50" s="8">
        <v>24537</v>
      </c>
      <c r="DH50" s="8">
        <v>11</v>
      </c>
      <c r="DI50" s="8">
        <v>36.5</v>
      </c>
      <c r="DJ50" s="8">
        <v>1.1000000000000001</v>
      </c>
      <c r="DN50" s="9" t="s">
        <v>481</v>
      </c>
      <c r="DO50" s="9" t="s">
        <v>56</v>
      </c>
      <c r="DP50" s="9">
        <v>388.2</v>
      </c>
      <c r="DQ50" s="9">
        <v>14</v>
      </c>
      <c r="DR50" s="9">
        <v>10.4</v>
      </c>
      <c r="DS50" s="9">
        <v>14</v>
      </c>
      <c r="DT50" s="9">
        <v>19262</v>
      </c>
      <c r="DU50" s="9">
        <v>15</v>
      </c>
      <c r="DV50" s="9">
        <v>37</v>
      </c>
      <c r="DW50" s="9">
        <v>0.9</v>
      </c>
      <c r="EA50" s="10" t="s">
        <v>481</v>
      </c>
      <c r="EB50" s="10" t="s">
        <v>56</v>
      </c>
      <c r="EC50" s="10">
        <v>11000</v>
      </c>
      <c r="ED50" s="10">
        <v>12.8</v>
      </c>
      <c r="EE50" s="10">
        <f>VLOOKUP(EA50,Sheet1!$C$10:$L$428,10,FALSE)</f>
        <v>60000</v>
      </c>
      <c r="EF50" s="10">
        <v>12.8</v>
      </c>
      <c r="EG50" s="10">
        <v>10000</v>
      </c>
      <c r="EH50" s="10">
        <v>15</v>
      </c>
      <c r="EI50" s="10">
        <v>11000</v>
      </c>
      <c r="EJ50" s="10">
        <v>12.8</v>
      </c>
      <c r="EN50" s="11" t="s">
        <v>481</v>
      </c>
      <c r="EO50" s="11" t="s">
        <v>56</v>
      </c>
      <c r="EP50" s="11">
        <v>523.20000000000005</v>
      </c>
      <c r="EQ50" s="11">
        <v>8.1</v>
      </c>
      <c r="ER50" s="11">
        <f>VLOOKUP(EN50,Sheet1!$C$10:$L$428,2,FALSE)</f>
        <v>96629.646453089343</v>
      </c>
      <c r="ES50" s="11">
        <v>7.9</v>
      </c>
      <c r="ET50" s="11">
        <v>26450</v>
      </c>
      <c r="EU50" s="11">
        <v>9.6</v>
      </c>
      <c r="EV50" s="11">
        <v>40.700000000000003</v>
      </c>
      <c r="EW50" s="11">
        <v>2.6</v>
      </c>
      <c r="EY50" t="b">
        <f t="shared" si="0"/>
        <v>1</v>
      </c>
    </row>
    <row r="51" spans="1:155" x14ac:dyDescent="0.25">
      <c r="A51" s="1" t="s">
        <v>482</v>
      </c>
      <c r="B51" s="1" t="s">
        <v>57</v>
      </c>
      <c r="C51" s="1">
        <v>501</v>
      </c>
      <c r="D51" s="1">
        <v>9.1999999999999993</v>
      </c>
      <c r="E51" s="1">
        <f>VLOOKUP(A51,Sheet1!$C$10:$L$428,6,FALSE)</f>
        <v>125000</v>
      </c>
      <c r="F51" s="1">
        <v>10</v>
      </c>
      <c r="G51" s="1">
        <v>28682</v>
      </c>
      <c r="H51" s="1">
        <v>10</v>
      </c>
      <c r="I51" s="1">
        <v>37.5</v>
      </c>
      <c r="J51" s="1">
        <v>1.7</v>
      </c>
      <c r="N51" s="2" t="s">
        <v>482</v>
      </c>
      <c r="O51" s="2" t="s">
        <v>57</v>
      </c>
      <c r="P51" s="2">
        <v>39000</v>
      </c>
      <c r="Q51" s="2">
        <v>6.6</v>
      </c>
      <c r="R51" s="2">
        <v>39000</v>
      </c>
      <c r="S51" s="2">
        <v>6.6</v>
      </c>
      <c r="T51" s="2">
        <v>34000</v>
      </c>
      <c r="U51" s="2">
        <v>7.8</v>
      </c>
      <c r="V51" s="2">
        <v>39000</v>
      </c>
      <c r="W51" s="2">
        <v>6.6</v>
      </c>
      <c r="AA51" s="3" t="s">
        <v>482</v>
      </c>
      <c r="AB51" s="3" t="s">
        <v>57</v>
      </c>
      <c r="AC51" s="3">
        <v>578.1</v>
      </c>
      <c r="AD51" s="3">
        <v>4.3</v>
      </c>
      <c r="AE51" s="3">
        <v>14.58</v>
      </c>
      <c r="AF51" s="3">
        <v>4.3</v>
      </c>
      <c r="AG51" s="3">
        <v>30372</v>
      </c>
      <c r="AH51" s="3">
        <v>4.9000000000000004</v>
      </c>
      <c r="AI51" s="3">
        <v>39.6</v>
      </c>
      <c r="AJ51" s="3">
        <v>2</v>
      </c>
      <c r="AN51" s="3" t="s">
        <v>482</v>
      </c>
      <c r="AO51" s="3" t="s">
        <v>57</v>
      </c>
      <c r="AP51" s="3">
        <v>458.6</v>
      </c>
      <c r="AQ51" s="3">
        <v>7.9</v>
      </c>
      <c r="AR51" s="3">
        <v>11.51</v>
      </c>
      <c r="AS51" s="3">
        <v>9</v>
      </c>
      <c r="AT51" s="3">
        <v>24094</v>
      </c>
      <c r="AU51" s="3">
        <v>9.8000000000000007</v>
      </c>
      <c r="AV51" s="3">
        <v>37.5</v>
      </c>
      <c r="AW51" s="3">
        <v>0.6</v>
      </c>
      <c r="BA51" s="4" t="s">
        <v>482</v>
      </c>
      <c r="BB51" s="4" t="s">
        <v>57</v>
      </c>
      <c r="BC51" s="4">
        <v>55000</v>
      </c>
      <c r="BD51" s="4">
        <v>5.5</v>
      </c>
      <c r="BE51" s="4">
        <v>55000</v>
      </c>
      <c r="BF51" s="4">
        <v>5.5</v>
      </c>
      <c r="BG51" s="4">
        <v>47000</v>
      </c>
      <c r="BH51" s="4">
        <v>6.6</v>
      </c>
      <c r="BI51" s="4">
        <v>55000</v>
      </c>
      <c r="BJ51" s="4">
        <v>5.5</v>
      </c>
      <c r="BN51" s="5" t="s">
        <v>482</v>
      </c>
      <c r="BO51" s="5" t="s">
        <v>57</v>
      </c>
      <c r="BP51" s="5">
        <v>467.8</v>
      </c>
      <c r="BQ51" s="5">
        <v>4.4000000000000004</v>
      </c>
      <c r="BR51" s="5">
        <v>14.04</v>
      </c>
      <c r="BS51" s="5">
        <v>3.8</v>
      </c>
      <c r="BT51" s="5">
        <v>25318</v>
      </c>
      <c r="BU51" s="5">
        <v>5</v>
      </c>
      <c r="BV51" s="5">
        <v>33.299999999999997</v>
      </c>
      <c r="BW51" s="5">
        <v>2.4</v>
      </c>
      <c r="CA51" s="6" t="s">
        <v>482</v>
      </c>
      <c r="CB51" s="6" t="s">
        <v>57</v>
      </c>
      <c r="CC51" s="6">
        <v>364.7</v>
      </c>
      <c r="CD51" s="6">
        <v>6.1</v>
      </c>
      <c r="CE51" s="6">
        <v>10.44</v>
      </c>
      <c r="CF51" s="6">
        <v>6.6</v>
      </c>
      <c r="CG51" s="6">
        <v>19629</v>
      </c>
      <c r="CH51" s="6">
        <v>6.7</v>
      </c>
      <c r="CI51" s="6">
        <v>36.9</v>
      </c>
      <c r="CJ51" s="6">
        <v>0.7</v>
      </c>
      <c r="CN51" s="7" t="s">
        <v>482</v>
      </c>
      <c r="CO51" s="7" t="s">
        <v>57</v>
      </c>
      <c r="CP51" s="7">
        <v>14000</v>
      </c>
      <c r="CQ51" s="7">
        <v>10.7</v>
      </c>
      <c r="CR51" s="7">
        <v>14000</v>
      </c>
      <c r="CS51" s="7">
        <v>10.7</v>
      </c>
      <c r="CT51" s="7">
        <v>12000</v>
      </c>
      <c r="CU51" s="7">
        <v>12.7</v>
      </c>
      <c r="CV51" s="7">
        <v>14000</v>
      </c>
      <c r="CW51" s="7">
        <v>10.7</v>
      </c>
      <c r="DA51" s="8" t="s">
        <v>482</v>
      </c>
      <c r="DB51" s="8" t="s">
        <v>57</v>
      </c>
      <c r="DC51" s="8">
        <v>520.29999999999995</v>
      </c>
      <c r="DD51" s="8">
        <v>7.4</v>
      </c>
      <c r="DE51" s="8">
        <v>13.42</v>
      </c>
      <c r="DF51" s="8">
        <v>7.3</v>
      </c>
      <c r="DG51" s="8">
        <v>25800</v>
      </c>
      <c r="DH51" s="8">
        <v>9.6999999999999993</v>
      </c>
      <c r="DI51" s="8">
        <v>38.799999999999997</v>
      </c>
      <c r="DJ51" s="8">
        <v>4</v>
      </c>
      <c r="DN51" s="9" t="s">
        <v>482</v>
      </c>
      <c r="DO51" s="9" t="s">
        <v>57</v>
      </c>
      <c r="DP51" s="9">
        <v>404.7</v>
      </c>
      <c r="DQ51" s="9">
        <v>9.6</v>
      </c>
      <c r="DR51" s="9">
        <v>10.41</v>
      </c>
      <c r="DS51" s="9">
        <v>9.6</v>
      </c>
      <c r="DT51" s="9">
        <v>19397</v>
      </c>
      <c r="DU51" s="9">
        <v>12</v>
      </c>
      <c r="DV51" s="9">
        <v>37.4</v>
      </c>
      <c r="DW51" s="9">
        <v>0.7</v>
      </c>
      <c r="EA51" s="10" t="s">
        <v>482</v>
      </c>
      <c r="EB51" s="10" t="s">
        <v>57</v>
      </c>
      <c r="EC51" s="10">
        <v>25000</v>
      </c>
      <c r="ED51" s="10">
        <v>8.3000000000000007</v>
      </c>
      <c r="EE51" s="10">
        <f>VLOOKUP(EA51,Sheet1!$C$10:$L$428,10,FALSE)</f>
        <v>97000</v>
      </c>
      <c r="EF51" s="10">
        <v>8.3000000000000007</v>
      </c>
      <c r="EG51" s="10">
        <v>22000</v>
      </c>
      <c r="EH51" s="10">
        <v>9.8000000000000007</v>
      </c>
      <c r="EI51" s="10">
        <v>25000</v>
      </c>
      <c r="EJ51" s="10">
        <v>8.3000000000000007</v>
      </c>
      <c r="EN51" s="11" t="s">
        <v>482</v>
      </c>
      <c r="EO51" s="11" t="s">
        <v>57</v>
      </c>
      <c r="EP51" s="11">
        <v>609.70000000000005</v>
      </c>
      <c r="EQ51" s="11">
        <v>5.3</v>
      </c>
      <c r="ER51" s="11">
        <f>VLOOKUP(EN51,Sheet1!$C$10:$L$428,2,FALSE)</f>
        <v>145807.77680043975</v>
      </c>
      <c r="ES51" s="11">
        <v>5.2</v>
      </c>
      <c r="ET51" s="11">
        <v>32841</v>
      </c>
      <c r="EU51" s="11">
        <v>5.5</v>
      </c>
      <c r="EV51" s="11">
        <v>40.1</v>
      </c>
      <c r="EW51" s="11">
        <v>2.1</v>
      </c>
      <c r="EY51" t="b">
        <f t="shared" si="0"/>
        <v>1</v>
      </c>
    </row>
    <row r="52" spans="1:155" x14ac:dyDescent="0.25">
      <c r="A52" s="1" t="s">
        <v>483</v>
      </c>
      <c r="B52" s="1" t="s">
        <v>58</v>
      </c>
      <c r="C52" s="1">
        <v>438.7</v>
      </c>
      <c r="D52" s="1">
        <v>9.1</v>
      </c>
      <c r="E52" s="1">
        <f>VLOOKUP(A52,Sheet1!$C$10:$L$428,6,FALSE)</f>
        <v>83000</v>
      </c>
      <c r="F52" s="1">
        <v>11</v>
      </c>
      <c r="G52" s="1">
        <v>23071</v>
      </c>
      <c r="H52" s="1">
        <v>10</v>
      </c>
      <c r="I52" s="1">
        <v>38.799999999999997</v>
      </c>
      <c r="J52" s="1">
        <v>2.1</v>
      </c>
      <c r="N52" s="2" t="s">
        <v>483</v>
      </c>
      <c r="O52" s="2" t="s">
        <v>58</v>
      </c>
      <c r="P52" s="2">
        <v>20000</v>
      </c>
      <c r="Q52" s="2">
        <v>9</v>
      </c>
      <c r="R52" s="2">
        <v>20000</v>
      </c>
      <c r="S52" s="2">
        <v>9</v>
      </c>
      <c r="T52" s="2">
        <v>19000</v>
      </c>
      <c r="U52" s="2">
        <v>10.4</v>
      </c>
      <c r="V52" s="2">
        <v>20000</v>
      </c>
      <c r="W52" s="2">
        <v>9</v>
      </c>
      <c r="AA52" s="3" t="s">
        <v>483</v>
      </c>
      <c r="AB52" s="3" t="s">
        <v>58</v>
      </c>
      <c r="AC52" s="3">
        <v>493</v>
      </c>
      <c r="AD52" s="3">
        <v>4.5999999999999996</v>
      </c>
      <c r="AE52" s="3">
        <v>12.47</v>
      </c>
      <c r="AF52" s="3">
        <v>4.5999999999999996</v>
      </c>
      <c r="AG52" s="3">
        <v>25455</v>
      </c>
      <c r="AH52" s="3">
        <v>6.3</v>
      </c>
      <c r="AI52" s="3">
        <v>39.5</v>
      </c>
      <c r="AJ52" s="3">
        <v>1.2</v>
      </c>
      <c r="AN52" s="3" t="s">
        <v>483</v>
      </c>
      <c r="AO52" s="3" t="s">
        <v>58</v>
      </c>
      <c r="AP52" s="3">
        <v>429.5</v>
      </c>
      <c r="AQ52" s="3">
        <v>6.7</v>
      </c>
      <c r="AR52" s="3">
        <v>10.84</v>
      </c>
      <c r="AS52" s="3">
        <v>6.3</v>
      </c>
      <c r="AT52" s="3">
        <v>21661</v>
      </c>
      <c r="AU52" s="3">
        <v>7.9</v>
      </c>
      <c r="AV52" s="3">
        <v>37.5</v>
      </c>
      <c r="AW52" s="3">
        <v>1.4</v>
      </c>
      <c r="BA52" s="4" t="s">
        <v>483</v>
      </c>
      <c r="BB52" s="4" t="s">
        <v>58</v>
      </c>
      <c r="BC52" s="4">
        <v>28000</v>
      </c>
      <c r="BD52" s="4">
        <v>7.6</v>
      </c>
      <c r="BE52" s="4">
        <v>28000</v>
      </c>
      <c r="BF52" s="4">
        <v>7.6</v>
      </c>
      <c r="BG52" s="4">
        <v>25000</v>
      </c>
      <c r="BH52" s="4">
        <v>8.9</v>
      </c>
      <c r="BI52" s="4">
        <v>28000</v>
      </c>
      <c r="BJ52" s="4">
        <v>7.6</v>
      </c>
      <c r="BN52" s="5" t="s">
        <v>483</v>
      </c>
      <c r="BO52" s="5" t="s">
        <v>58</v>
      </c>
      <c r="BP52" s="5">
        <v>401.8</v>
      </c>
      <c r="BQ52" s="5">
        <v>5.2</v>
      </c>
      <c r="BR52" s="5">
        <v>12.03</v>
      </c>
      <c r="BS52" s="5">
        <v>4.3</v>
      </c>
      <c r="BT52" s="5">
        <v>21136</v>
      </c>
      <c r="BU52" s="5">
        <v>6.4</v>
      </c>
      <c r="BV52" s="5">
        <v>33.4</v>
      </c>
      <c r="BW52" s="5">
        <v>2.7</v>
      </c>
      <c r="CA52" s="6" t="s">
        <v>483</v>
      </c>
      <c r="CB52" s="6" t="s">
        <v>58</v>
      </c>
      <c r="CC52" s="6">
        <v>362.4</v>
      </c>
      <c r="CD52" s="6">
        <v>9</v>
      </c>
      <c r="CE52" s="6">
        <v>9.93</v>
      </c>
      <c r="CF52" s="6">
        <v>6.3</v>
      </c>
      <c r="CG52" s="6">
        <v>18111</v>
      </c>
      <c r="CH52" s="6">
        <v>9.1999999999999993</v>
      </c>
      <c r="CI52" s="6">
        <v>37</v>
      </c>
      <c r="CJ52" s="6">
        <v>1</v>
      </c>
      <c r="CN52" s="7" t="s">
        <v>483</v>
      </c>
      <c r="CO52" s="7" t="s">
        <v>58</v>
      </c>
      <c r="CP52" s="7">
        <v>9000</v>
      </c>
      <c r="CQ52" s="7">
        <v>13.5</v>
      </c>
      <c r="CR52" s="7">
        <v>9000</v>
      </c>
      <c r="CS52" s="7">
        <v>13.5</v>
      </c>
      <c r="CT52" s="7">
        <v>8000</v>
      </c>
      <c r="CU52" s="7">
        <v>15.6</v>
      </c>
      <c r="CV52" s="7">
        <v>9000</v>
      </c>
      <c r="CW52" s="7">
        <v>13.5</v>
      </c>
      <c r="DA52" s="8" t="s">
        <v>483</v>
      </c>
      <c r="DB52" s="8" t="s">
        <v>58</v>
      </c>
      <c r="DC52" s="8">
        <v>472.1</v>
      </c>
      <c r="DD52" s="8">
        <v>7.4</v>
      </c>
      <c r="DE52" s="8">
        <v>12.44</v>
      </c>
      <c r="DF52" s="8">
        <v>7.5</v>
      </c>
      <c r="DG52" s="8">
        <v>23409</v>
      </c>
      <c r="DH52" s="8">
        <v>9.5</v>
      </c>
      <c r="DI52" s="8">
        <v>37.9</v>
      </c>
      <c r="DJ52" s="8">
        <v>1.5</v>
      </c>
      <c r="DN52" s="9" t="s">
        <v>483</v>
      </c>
      <c r="DO52" s="9" t="s">
        <v>58</v>
      </c>
      <c r="DP52" s="9">
        <v>417.9</v>
      </c>
      <c r="DQ52" s="9">
        <v>12</v>
      </c>
      <c r="DR52" s="9">
        <v>10.53</v>
      </c>
      <c r="DS52" s="9">
        <v>13</v>
      </c>
      <c r="DT52" s="9">
        <v>21175</v>
      </c>
      <c r="DU52" s="9">
        <v>12</v>
      </c>
      <c r="DV52" s="9">
        <v>37.5</v>
      </c>
      <c r="DW52" s="9">
        <v>1.4</v>
      </c>
      <c r="EA52" s="10" t="s">
        <v>483</v>
      </c>
      <c r="EB52" s="10" t="s">
        <v>58</v>
      </c>
      <c r="EC52" s="10">
        <v>12000</v>
      </c>
      <c r="ED52" s="10">
        <v>12</v>
      </c>
      <c r="EE52" s="10">
        <f>VLOOKUP(EA52,Sheet1!$C$10:$L$428,10,FALSE)</f>
        <v>55000</v>
      </c>
      <c r="EF52" s="10">
        <v>12</v>
      </c>
      <c r="EG52" s="10">
        <v>10000</v>
      </c>
      <c r="EH52" s="10">
        <v>14.1</v>
      </c>
      <c r="EI52" s="10">
        <v>12000</v>
      </c>
      <c r="EJ52" s="10">
        <v>12</v>
      </c>
      <c r="EN52" s="11" t="s">
        <v>483</v>
      </c>
      <c r="EO52" s="11" t="s">
        <v>58</v>
      </c>
      <c r="EP52" s="11">
        <v>509</v>
      </c>
      <c r="EQ52" s="11">
        <v>5.8</v>
      </c>
      <c r="ER52" s="11">
        <f>VLOOKUP(EN52,Sheet1!$C$10:$L$428,2,FALSE)</f>
        <v>106787.50699999991</v>
      </c>
      <c r="ES52" s="11">
        <v>5.9</v>
      </c>
      <c r="ET52" s="11">
        <v>27077</v>
      </c>
      <c r="EU52" s="11">
        <v>8.1999999999999993</v>
      </c>
      <c r="EV52" s="11">
        <v>40.700000000000003</v>
      </c>
      <c r="EW52" s="11">
        <v>1.7</v>
      </c>
      <c r="EY52" t="b">
        <f t="shared" si="0"/>
        <v>1</v>
      </c>
    </row>
    <row r="53" spans="1:155" x14ac:dyDescent="0.25">
      <c r="A53" s="1" t="s">
        <v>484</v>
      </c>
      <c r="B53" s="1" t="s">
        <v>59</v>
      </c>
      <c r="C53" s="1">
        <v>475.2</v>
      </c>
      <c r="D53" s="1">
        <v>6.5</v>
      </c>
      <c r="E53" s="1">
        <f>VLOOKUP(A53,Sheet1!$C$10:$L$428,6,FALSE)</f>
        <v>115000</v>
      </c>
      <c r="F53" s="1">
        <v>8</v>
      </c>
      <c r="G53" s="1">
        <v>26632</v>
      </c>
      <c r="H53" s="1">
        <v>8</v>
      </c>
      <c r="I53" s="1">
        <v>39</v>
      </c>
      <c r="J53" s="1">
        <v>1.6</v>
      </c>
      <c r="N53" s="2" t="s">
        <v>484</v>
      </c>
      <c r="O53" s="2" t="s">
        <v>59</v>
      </c>
      <c r="P53" s="2">
        <v>35000</v>
      </c>
      <c r="Q53" s="2">
        <v>6.9</v>
      </c>
      <c r="R53" s="2">
        <v>35000</v>
      </c>
      <c r="S53" s="2">
        <v>6.9</v>
      </c>
      <c r="T53" s="2">
        <v>31000</v>
      </c>
      <c r="U53" s="2">
        <v>8.1</v>
      </c>
      <c r="V53" s="2">
        <v>35000</v>
      </c>
      <c r="W53" s="2">
        <v>6.9</v>
      </c>
      <c r="AA53" s="3" t="s">
        <v>484</v>
      </c>
      <c r="AB53" s="3" t="s">
        <v>59</v>
      </c>
      <c r="AC53" s="3">
        <v>521.1</v>
      </c>
      <c r="AD53" s="3">
        <v>4.7</v>
      </c>
      <c r="AE53" s="3">
        <v>13.2</v>
      </c>
      <c r="AF53" s="3">
        <v>4.8</v>
      </c>
      <c r="AG53" s="3">
        <v>27855</v>
      </c>
      <c r="AH53" s="3">
        <v>6.6</v>
      </c>
      <c r="AI53" s="3">
        <v>39.5</v>
      </c>
      <c r="AJ53" s="3">
        <v>0.9</v>
      </c>
      <c r="AN53" s="3" t="s">
        <v>484</v>
      </c>
      <c r="AO53" s="3" t="s">
        <v>59</v>
      </c>
      <c r="AP53" s="3">
        <v>434.4</v>
      </c>
      <c r="AQ53" s="3">
        <v>7</v>
      </c>
      <c r="AR53" s="3">
        <v>10.99</v>
      </c>
      <c r="AS53" s="3">
        <v>6.1</v>
      </c>
      <c r="AT53" s="3">
        <v>22908</v>
      </c>
      <c r="AU53" s="3">
        <v>8.9</v>
      </c>
      <c r="AV53" s="3">
        <v>37.9</v>
      </c>
      <c r="AW53" s="3">
        <v>1</v>
      </c>
      <c r="BA53" s="4" t="s">
        <v>484</v>
      </c>
      <c r="BB53" s="4" t="s">
        <v>59</v>
      </c>
      <c r="BC53" s="4">
        <v>52000</v>
      </c>
      <c r="BD53" s="4">
        <v>5.6</v>
      </c>
      <c r="BE53" s="4">
        <v>52000</v>
      </c>
      <c r="BF53" s="4">
        <v>5.6</v>
      </c>
      <c r="BG53" s="4">
        <v>46000</v>
      </c>
      <c r="BH53" s="4">
        <v>6.7</v>
      </c>
      <c r="BI53" s="4">
        <v>52000</v>
      </c>
      <c r="BJ53" s="4">
        <v>5.6</v>
      </c>
      <c r="BN53" s="5" t="s">
        <v>484</v>
      </c>
      <c r="BO53" s="5" t="s">
        <v>59</v>
      </c>
      <c r="BP53" s="5">
        <v>399.3</v>
      </c>
      <c r="BQ53" s="5">
        <v>5</v>
      </c>
      <c r="BR53" s="5">
        <v>12.46</v>
      </c>
      <c r="BS53" s="5">
        <v>4.3</v>
      </c>
      <c r="BT53" s="5">
        <v>21691</v>
      </c>
      <c r="BU53" s="5">
        <v>6.5</v>
      </c>
      <c r="BV53" s="5">
        <v>32.1</v>
      </c>
      <c r="BW53" s="5">
        <v>2.1</v>
      </c>
      <c r="CA53" s="6" t="s">
        <v>484</v>
      </c>
      <c r="CB53" s="6" t="s">
        <v>59</v>
      </c>
      <c r="CC53" s="6">
        <v>331.6</v>
      </c>
      <c r="CD53" s="6">
        <v>5.2</v>
      </c>
      <c r="CE53" s="6">
        <v>9.51</v>
      </c>
      <c r="CF53" s="6">
        <v>4.2</v>
      </c>
      <c r="CG53" s="6">
        <v>17449</v>
      </c>
      <c r="CH53" s="6">
        <v>6.6</v>
      </c>
      <c r="CI53" s="6">
        <v>37</v>
      </c>
      <c r="CJ53" s="6">
        <v>0.4</v>
      </c>
      <c r="CN53" s="7" t="s">
        <v>484</v>
      </c>
      <c r="CO53" s="7" t="s">
        <v>59</v>
      </c>
      <c r="CP53" s="7">
        <v>12000</v>
      </c>
      <c r="CQ53" s="7">
        <v>11.2</v>
      </c>
      <c r="CR53" s="7">
        <v>12000</v>
      </c>
      <c r="CS53" s="7">
        <v>11.2</v>
      </c>
      <c r="CT53" s="7">
        <v>12000</v>
      </c>
      <c r="CU53" s="7">
        <v>13</v>
      </c>
      <c r="CV53" s="7">
        <v>12000</v>
      </c>
      <c r="CW53" s="7">
        <v>11.2</v>
      </c>
      <c r="DA53" s="8" t="s">
        <v>484</v>
      </c>
      <c r="DB53" s="8" t="s">
        <v>59</v>
      </c>
      <c r="DC53" s="8">
        <v>496.6</v>
      </c>
      <c r="DD53" s="8">
        <v>10</v>
      </c>
      <c r="DE53" s="8">
        <v>13.1</v>
      </c>
      <c r="DF53" s="8">
        <v>10</v>
      </c>
      <c r="DG53" s="8">
        <v>24682</v>
      </c>
      <c r="DH53" s="8">
        <v>12</v>
      </c>
      <c r="DI53" s="8">
        <v>37.9</v>
      </c>
      <c r="DJ53" s="8">
        <v>1</v>
      </c>
      <c r="DN53" s="9" t="s">
        <v>484</v>
      </c>
      <c r="DO53" s="9" t="s">
        <v>59</v>
      </c>
      <c r="DP53" s="9">
        <v>365.8</v>
      </c>
      <c r="DQ53" s="9">
        <v>9.6</v>
      </c>
      <c r="DR53" s="9">
        <v>9.82</v>
      </c>
      <c r="DS53" s="9">
        <v>9.1999999999999993</v>
      </c>
      <c r="DT53" s="9">
        <v>19287</v>
      </c>
      <c r="DU53" s="9">
        <v>9.8000000000000007</v>
      </c>
      <c r="DV53" s="9">
        <v>37.5</v>
      </c>
      <c r="DW53" s="9">
        <v>0.3</v>
      </c>
      <c r="EA53" s="10" t="s">
        <v>484</v>
      </c>
      <c r="EB53" s="10" t="s">
        <v>59</v>
      </c>
      <c r="EC53" s="10">
        <v>23000</v>
      </c>
      <c r="ED53" s="10">
        <v>8.8000000000000007</v>
      </c>
      <c r="EE53" s="10">
        <f>VLOOKUP(EA53,Sheet1!$C$10:$L$428,10,FALSE)</f>
        <v>82000</v>
      </c>
      <c r="EF53" s="10">
        <v>8.8000000000000007</v>
      </c>
      <c r="EG53" s="10">
        <v>20000</v>
      </c>
      <c r="EH53" s="10">
        <v>10.4</v>
      </c>
      <c r="EI53" s="10">
        <v>23000</v>
      </c>
      <c r="EJ53" s="10">
        <v>8.8000000000000007</v>
      </c>
      <c r="EN53" s="11" t="s">
        <v>484</v>
      </c>
      <c r="EO53" s="11" t="s">
        <v>59</v>
      </c>
      <c r="EP53" s="11">
        <v>534.5</v>
      </c>
      <c r="EQ53" s="11">
        <v>5</v>
      </c>
      <c r="ER53" s="11">
        <f>VLOOKUP(EN53,Sheet1!$C$10:$L$428,2,FALSE)</f>
        <v>132755.0819061799</v>
      </c>
      <c r="ES53" s="11">
        <v>5.0999999999999996</v>
      </c>
      <c r="ET53" s="11">
        <v>29698</v>
      </c>
      <c r="EU53" s="11">
        <v>7.7</v>
      </c>
      <c r="EV53" s="11">
        <v>40.299999999999997</v>
      </c>
      <c r="EW53" s="11">
        <v>1.2</v>
      </c>
      <c r="EY53" t="b">
        <f t="shared" si="0"/>
        <v>1</v>
      </c>
    </row>
    <row r="54" spans="1:155" x14ac:dyDescent="0.25">
      <c r="A54" s="1" t="s">
        <v>485</v>
      </c>
      <c r="B54" s="1" t="s">
        <v>60</v>
      </c>
      <c r="C54" s="1">
        <v>603.70000000000005</v>
      </c>
      <c r="D54" s="1">
        <v>13</v>
      </c>
      <c r="E54" s="1">
        <f>VLOOKUP(A54,Sheet1!$C$10:$L$428,6,FALSE)</f>
        <v>184995</v>
      </c>
      <c r="F54" s="1">
        <v>15</v>
      </c>
      <c r="G54" s="1">
        <v>31568</v>
      </c>
      <c r="H54" s="1">
        <v>14</v>
      </c>
      <c r="I54" s="1">
        <v>38</v>
      </c>
      <c r="J54" s="1">
        <v>2</v>
      </c>
      <c r="N54" s="2" t="s">
        <v>485</v>
      </c>
      <c r="O54" s="2" t="s">
        <v>60</v>
      </c>
      <c r="P54" s="2">
        <v>18000</v>
      </c>
      <c r="Q54" s="2">
        <v>9.6999999999999993</v>
      </c>
      <c r="R54" s="2">
        <v>18000</v>
      </c>
      <c r="S54" s="2">
        <v>9.6999999999999993</v>
      </c>
      <c r="T54" s="2">
        <v>17000</v>
      </c>
      <c r="U54" s="2">
        <v>11.2</v>
      </c>
      <c r="V54" s="2">
        <v>18000</v>
      </c>
      <c r="W54" s="2">
        <v>9.6999999999999993</v>
      </c>
      <c r="AA54" s="3" t="s">
        <v>485</v>
      </c>
      <c r="AB54" s="3" t="s">
        <v>60</v>
      </c>
      <c r="AC54" s="3">
        <v>631.9</v>
      </c>
      <c r="AD54" s="3">
        <v>6.6</v>
      </c>
      <c r="AE54" s="3">
        <v>16.25</v>
      </c>
      <c r="AF54" s="3">
        <v>6.7</v>
      </c>
      <c r="AG54" s="3">
        <v>32457</v>
      </c>
      <c r="AH54" s="3">
        <v>8.4</v>
      </c>
      <c r="AI54" s="3">
        <v>38.9</v>
      </c>
      <c r="AJ54" s="3">
        <v>1.5</v>
      </c>
      <c r="AN54" s="3" t="s">
        <v>485</v>
      </c>
      <c r="AO54" s="3" t="s">
        <v>60</v>
      </c>
      <c r="AP54" s="3">
        <v>507.9</v>
      </c>
      <c r="AQ54" s="3">
        <v>11</v>
      </c>
      <c r="AR54" s="3">
        <v>13.11</v>
      </c>
      <c r="AS54" s="3">
        <v>12</v>
      </c>
      <c r="AT54" s="3">
        <v>26292</v>
      </c>
      <c r="AU54" s="3">
        <v>11</v>
      </c>
      <c r="AV54" s="3">
        <v>37.5</v>
      </c>
      <c r="AW54" s="3">
        <v>1.3</v>
      </c>
      <c r="BA54" s="4" t="s">
        <v>485</v>
      </c>
      <c r="BB54" s="4" t="s">
        <v>60</v>
      </c>
      <c r="BC54" s="4">
        <v>24000</v>
      </c>
      <c r="BD54" s="4">
        <v>8.4</v>
      </c>
      <c r="BE54" s="4">
        <v>24000</v>
      </c>
      <c r="BF54" s="4">
        <v>8.4</v>
      </c>
      <c r="BG54" s="4">
        <v>22000</v>
      </c>
      <c r="BH54" s="4">
        <v>9.6999999999999993</v>
      </c>
      <c r="BI54" s="4">
        <v>24000</v>
      </c>
      <c r="BJ54" s="4">
        <v>8.4</v>
      </c>
      <c r="BN54" s="5" t="s">
        <v>485</v>
      </c>
      <c r="BO54" s="5" t="s">
        <v>60</v>
      </c>
      <c r="BP54" s="5">
        <v>553.79999999999995</v>
      </c>
      <c r="BQ54" s="5">
        <v>6.5</v>
      </c>
      <c r="BR54" s="5">
        <v>16.100000000000001</v>
      </c>
      <c r="BS54" s="5">
        <v>6.1</v>
      </c>
      <c r="BT54" s="5">
        <v>28661</v>
      </c>
      <c r="BU54" s="5">
        <v>8</v>
      </c>
      <c r="BV54" s="5">
        <v>34.4</v>
      </c>
      <c r="BW54" s="5">
        <v>2.5</v>
      </c>
      <c r="CA54" s="6" t="s">
        <v>485</v>
      </c>
      <c r="CB54" s="6" t="s">
        <v>60</v>
      </c>
      <c r="CC54" s="6">
        <v>440.2</v>
      </c>
      <c r="CD54" s="6">
        <v>11</v>
      </c>
      <c r="CE54" s="6">
        <v>12.92</v>
      </c>
      <c r="CF54" s="6">
        <v>10</v>
      </c>
      <c r="CG54" s="6">
        <v>22528</v>
      </c>
      <c r="CH54" s="6">
        <v>11</v>
      </c>
      <c r="CI54" s="6">
        <v>37</v>
      </c>
      <c r="CJ54" s="6">
        <v>1</v>
      </c>
      <c r="CN54" s="7" t="s">
        <v>485</v>
      </c>
      <c r="CO54" s="7" t="s">
        <v>60</v>
      </c>
      <c r="CP54" s="7">
        <v>8000</v>
      </c>
      <c r="CQ54" s="7">
        <v>14.4</v>
      </c>
      <c r="CR54" s="7">
        <v>8000</v>
      </c>
      <c r="CS54" s="7">
        <v>14.4</v>
      </c>
      <c r="CT54" s="7">
        <v>7000</v>
      </c>
      <c r="CU54" s="7">
        <v>16.5</v>
      </c>
      <c r="CV54" s="7">
        <v>8000</v>
      </c>
      <c r="CW54" s="7">
        <v>14.4</v>
      </c>
      <c r="DA54" s="8" t="s">
        <v>485</v>
      </c>
      <c r="DB54" s="8" t="s">
        <v>60</v>
      </c>
      <c r="DC54" s="8">
        <v>511.3</v>
      </c>
      <c r="DD54" s="8">
        <v>7.4</v>
      </c>
      <c r="DE54" s="8">
        <v>13.9</v>
      </c>
      <c r="DF54" s="8">
        <v>7.5</v>
      </c>
      <c r="DG54" s="8">
        <v>24477</v>
      </c>
      <c r="DH54" s="8">
        <v>9.3000000000000007</v>
      </c>
      <c r="DI54" s="8">
        <v>36.799999999999997</v>
      </c>
      <c r="DJ54" s="8">
        <v>1.5</v>
      </c>
      <c r="DN54" s="9" t="s">
        <v>485</v>
      </c>
      <c r="DO54" s="9" t="s">
        <v>60</v>
      </c>
      <c r="DP54" s="9">
        <v>441.2</v>
      </c>
      <c r="DQ54" s="9">
        <v>14</v>
      </c>
      <c r="DR54" s="9">
        <v>12.53</v>
      </c>
      <c r="DS54" s="9">
        <v>13</v>
      </c>
      <c r="DT54" s="9">
        <v>20810</v>
      </c>
      <c r="DU54" s="9">
        <v>16</v>
      </c>
      <c r="DV54" s="9">
        <v>37</v>
      </c>
      <c r="DW54" s="9">
        <v>1.7</v>
      </c>
      <c r="EA54" s="10" t="s">
        <v>485</v>
      </c>
      <c r="EB54" s="10" t="s">
        <v>60</v>
      </c>
      <c r="EC54" s="10">
        <v>10000</v>
      </c>
      <c r="ED54" s="10">
        <v>13.2</v>
      </c>
      <c r="EE54" s="10">
        <f>VLOOKUP(EA54,Sheet1!$C$10:$L$428,10,FALSE)</f>
        <v>130000</v>
      </c>
      <c r="EF54" s="10">
        <v>13.2</v>
      </c>
      <c r="EG54" s="10">
        <v>10000</v>
      </c>
      <c r="EH54" s="10">
        <v>15.3</v>
      </c>
      <c r="EI54" s="10">
        <v>10000</v>
      </c>
      <c r="EJ54" s="10">
        <v>13.2</v>
      </c>
      <c r="EN54" s="11" t="s">
        <v>485</v>
      </c>
      <c r="EO54" s="11" t="s">
        <v>60</v>
      </c>
      <c r="EP54" s="11">
        <v>719.9</v>
      </c>
      <c r="EQ54" s="11">
        <v>8.9</v>
      </c>
      <c r="ER54" s="11">
        <f>VLOOKUP(EN54,Sheet1!$C$10:$L$428,2,FALSE)</f>
        <v>222784.87080536917</v>
      </c>
      <c r="ES54" s="11">
        <v>9.3000000000000007</v>
      </c>
      <c r="ET54" s="11">
        <v>38408</v>
      </c>
      <c r="EU54" s="11">
        <v>11</v>
      </c>
      <c r="EV54" s="11">
        <v>40.4</v>
      </c>
      <c r="EW54" s="11">
        <v>2.2000000000000002</v>
      </c>
      <c r="EY54" t="b">
        <f t="shared" si="0"/>
        <v>1</v>
      </c>
    </row>
    <row r="55" spans="1:155" x14ac:dyDescent="0.25">
      <c r="A55" s="1" t="s">
        <v>486</v>
      </c>
      <c r="B55" s="1" t="s">
        <v>61</v>
      </c>
      <c r="C55" s="1">
        <v>485.7</v>
      </c>
      <c r="D55" s="1">
        <v>18</v>
      </c>
      <c r="E55" s="1">
        <f>VLOOKUP(A55,Sheet1!$C$10:$L$428,6,FALSE)</f>
        <v>112975</v>
      </c>
      <c r="F55" s="1">
        <v>17</v>
      </c>
      <c r="G55" s="1">
        <v>27090</v>
      </c>
      <c r="H55" s="1">
        <v>18</v>
      </c>
      <c r="I55" s="1">
        <v>39</v>
      </c>
      <c r="J55" s="1">
        <v>1.7</v>
      </c>
      <c r="N55" s="2" t="s">
        <v>486</v>
      </c>
      <c r="O55" s="2" t="s">
        <v>61</v>
      </c>
      <c r="P55" s="2">
        <v>18000</v>
      </c>
      <c r="Q55" s="2">
        <v>9.6999999999999993</v>
      </c>
      <c r="R55" s="2">
        <v>18000</v>
      </c>
      <c r="S55" s="2">
        <v>9.6999999999999993</v>
      </c>
      <c r="T55" s="2">
        <v>15000</v>
      </c>
      <c r="U55" s="2">
        <v>11.8</v>
      </c>
      <c r="V55" s="2">
        <v>18000</v>
      </c>
      <c r="W55" s="2">
        <v>9.6999999999999993</v>
      </c>
      <c r="AA55" s="3" t="s">
        <v>486</v>
      </c>
      <c r="AB55" s="3" t="s">
        <v>61</v>
      </c>
      <c r="AC55" s="3">
        <v>577.20000000000005</v>
      </c>
      <c r="AD55" s="3">
        <v>7</v>
      </c>
      <c r="AE55" s="3">
        <v>14.62</v>
      </c>
      <c r="AF55" s="3">
        <v>7</v>
      </c>
      <c r="AG55" s="3">
        <v>29510</v>
      </c>
      <c r="AH55" s="3">
        <v>7.2</v>
      </c>
      <c r="AI55" s="3">
        <v>39.5</v>
      </c>
      <c r="AJ55" s="3">
        <v>1.4</v>
      </c>
      <c r="AN55" s="3" t="s">
        <v>486</v>
      </c>
      <c r="AO55" s="3" t="s">
        <v>61</v>
      </c>
      <c r="AP55" s="3">
        <v>432.1</v>
      </c>
      <c r="AQ55" s="3">
        <v>9.9</v>
      </c>
      <c r="AR55" s="3">
        <v>10.75</v>
      </c>
      <c r="AS55" s="3">
        <v>13</v>
      </c>
      <c r="AT55" s="3">
        <v>24573</v>
      </c>
      <c r="AU55" s="3">
        <v>13</v>
      </c>
      <c r="AV55" s="3">
        <v>37.9</v>
      </c>
      <c r="AW55" s="3">
        <v>1.7</v>
      </c>
      <c r="BA55" s="4" t="s">
        <v>486</v>
      </c>
      <c r="BB55" s="4" t="s">
        <v>61</v>
      </c>
      <c r="BC55" s="4">
        <v>25000</v>
      </c>
      <c r="BD55" s="4">
        <v>8.1999999999999993</v>
      </c>
      <c r="BE55" s="4">
        <v>25000</v>
      </c>
      <c r="BF55" s="4">
        <v>8.1999999999999993</v>
      </c>
      <c r="BG55" s="4">
        <v>22000</v>
      </c>
      <c r="BH55" s="4">
        <v>11.9</v>
      </c>
      <c r="BI55" s="4">
        <v>25000</v>
      </c>
      <c r="BJ55" s="4">
        <v>8.1999999999999993</v>
      </c>
      <c r="BN55" s="5" t="s">
        <v>486</v>
      </c>
      <c r="BO55" s="5" t="s">
        <v>61</v>
      </c>
      <c r="BP55" s="5">
        <v>480.1</v>
      </c>
      <c r="BQ55" s="5">
        <v>7</v>
      </c>
      <c r="BR55" s="5">
        <v>14</v>
      </c>
      <c r="BS55" s="5">
        <v>6.5</v>
      </c>
      <c r="BT55" s="5">
        <v>24105</v>
      </c>
      <c r="BU55" s="5">
        <v>7.3</v>
      </c>
      <c r="BV55" s="5">
        <v>34.299999999999997</v>
      </c>
      <c r="BW55" s="5">
        <v>2.6</v>
      </c>
      <c r="CA55" s="6" t="s">
        <v>486</v>
      </c>
      <c r="CB55" s="6" t="s">
        <v>61</v>
      </c>
      <c r="CC55" s="6">
        <v>378.7</v>
      </c>
      <c r="CD55" s="6">
        <v>8</v>
      </c>
      <c r="CE55" s="6">
        <v>9.94</v>
      </c>
      <c r="CF55" s="6">
        <v>6.6</v>
      </c>
      <c r="CG55" s="6">
        <v>18777</v>
      </c>
      <c r="CH55" s="6">
        <v>13</v>
      </c>
      <c r="CI55" s="6">
        <v>37</v>
      </c>
      <c r="CJ55" s="6">
        <v>1.8</v>
      </c>
      <c r="CN55" s="7" t="s">
        <v>486</v>
      </c>
      <c r="CO55" s="7" t="s">
        <v>61</v>
      </c>
      <c r="CP55" s="7">
        <v>8000</v>
      </c>
      <c r="CQ55" s="7">
        <v>14.3</v>
      </c>
      <c r="CR55" s="7">
        <v>8000</v>
      </c>
      <c r="CS55" s="7">
        <v>14.3</v>
      </c>
      <c r="CT55" s="7">
        <v>6000</v>
      </c>
      <c r="CU55" s="7">
        <v>17.8</v>
      </c>
      <c r="CV55" s="7">
        <v>8000</v>
      </c>
      <c r="CW55" s="7">
        <v>14.3</v>
      </c>
      <c r="DA55" s="8" t="s">
        <v>486</v>
      </c>
      <c r="DB55" s="8" t="s">
        <v>61</v>
      </c>
      <c r="DC55" s="8">
        <v>579.5</v>
      </c>
      <c r="DD55" s="8">
        <v>13</v>
      </c>
      <c r="DE55" s="8">
        <v>15.15</v>
      </c>
      <c r="DF55" s="8">
        <v>13</v>
      </c>
      <c r="DG55" s="8">
        <v>27888</v>
      </c>
      <c r="DH55" s="8">
        <v>11</v>
      </c>
      <c r="DI55" s="8">
        <v>38.200000000000003</v>
      </c>
      <c r="DJ55" s="8">
        <v>2</v>
      </c>
      <c r="DN55" s="9" t="s">
        <v>486</v>
      </c>
      <c r="DO55" s="9" t="s">
        <v>61</v>
      </c>
      <c r="DP55" s="9">
        <v>396.3</v>
      </c>
      <c r="DQ55" s="9">
        <v>15</v>
      </c>
      <c r="DR55" s="9">
        <v>10.47</v>
      </c>
      <c r="DS55" s="9">
        <v>14</v>
      </c>
      <c r="DT55" s="9">
        <v>20179</v>
      </c>
      <c r="DU55" s="9">
        <v>20</v>
      </c>
      <c r="DV55" s="9">
        <v>37.5</v>
      </c>
      <c r="DW55" s="9">
        <v>2.5</v>
      </c>
      <c r="EA55" s="10" t="s">
        <v>486</v>
      </c>
      <c r="EB55" s="10" t="s">
        <v>61</v>
      </c>
      <c r="EC55" s="10">
        <v>10000</v>
      </c>
      <c r="ED55" s="10">
        <v>13.1</v>
      </c>
      <c r="EE55" s="10">
        <f>VLOOKUP(EA55,Sheet1!$C$10:$L$428,10,FALSE)</f>
        <v>76500</v>
      </c>
      <c r="EF55" s="10">
        <v>13.1</v>
      </c>
      <c r="EG55" s="10">
        <v>9000</v>
      </c>
      <c r="EH55" s="10">
        <v>15.7</v>
      </c>
      <c r="EI55" s="10">
        <v>10000</v>
      </c>
      <c r="EJ55" s="10">
        <v>13.1</v>
      </c>
      <c r="EN55" s="11" t="s">
        <v>486</v>
      </c>
      <c r="EO55" s="11" t="s">
        <v>61</v>
      </c>
      <c r="EP55" s="11">
        <v>575.5</v>
      </c>
      <c r="EQ55" s="11">
        <v>7.4</v>
      </c>
      <c r="ER55" s="11">
        <f>VLOOKUP(EN55,Sheet1!$C$10:$L$428,2,FALSE)</f>
        <v>127879.83429394795</v>
      </c>
      <c r="ES55" s="11">
        <v>7.6</v>
      </c>
      <c r="ET55" s="11">
        <v>30628</v>
      </c>
      <c r="EU55" s="11">
        <v>9.5</v>
      </c>
      <c r="EV55" s="11">
        <v>40.4</v>
      </c>
      <c r="EW55" s="11">
        <v>1.9</v>
      </c>
      <c r="EY55" t="b">
        <f t="shared" si="0"/>
        <v>1</v>
      </c>
    </row>
    <row r="56" spans="1:155" x14ac:dyDescent="0.25">
      <c r="A56" s="1" t="s">
        <v>487</v>
      </c>
      <c r="B56" s="1" t="s">
        <v>62</v>
      </c>
      <c r="C56" s="1">
        <v>515.79999999999995</v>
      </c>
      <c r="D56" s="1">
        <v>6.6</v>
      </c>
      <c r="E56" s="1">
        <f>VLOOKUP(A56,Sheet1!$C$10:$L$428,6,FALSE)</f>
        <v>139500</v>
      </c>
      <c r="F56" s="1">
        <v>8.4</v>
      </c>
      <c r="G56" s="1">
        <v>27580</v>
      </c>
      <c r="H56" s="1">
        <v>7.7</v>
      </c>
      <c r="I56" s="1">
        <v>38.799999999999997</v>
      </c>
      <c r="J56" s="1">
        <v>1.6</v>
      </c>
      <c r="N56" s="2" t="s">
        <v>487</v>
      </c>
      <c r="O56" s="2" t="s">
        <v>62</v>
      </c>
      <c r="P56" s="2">
        <v>35000</v>
      </c>
      <c r="Q56" s="2">
        <v>7</v>
      </c>
      <c r="R56" s="2">
        <v>35000</v>
      </c>
      <c r="S56" s="2">
        <v>7</v>
      </c>
      <c r="T56" s="2">
        <v>30000</v>
      </c>
      <c r="U56" s="2">
        <v>8.3000000000000007</v>
      </c>
      <c r="V56" s="2">
        <v>35000</v>
      </c>
      <c r="W56" s="2">
        <v>7</v>
      </c>
      <c r="AA56" s="3" t="s">
        <v>487</v>
      </c>
      <c r="AB56" s="3" t="s">
        <v>62</v>
      </c>
      <c r="AC56" s="3">
        <v>566.20000000000005</v>
      </c>
      <c r="AD56" s="3">
        <v>5.3</v>
      </c>
      <c r="AE56" s="3">
        <v>14.47</v>
      </c>
      <c r="AF56" s="3">
        <v>5.5</v>
      </c>
      <c r="AG56" s="3">
        <v>30676</v>
      </c>
      <c r="AH56" s="3">
        <v>6.8</v>
      </c>
      <c r="AI56" s="3">
        <v>39.1</v>
      </c>
      <c r="AJ56" s="3">
        <v>1</v>
      </c>
      <c r="AN56" s="3" t="s">
        <v>487</v>
      </c>
      <c r="AO56" s="3" t="s">
        <v>62</v>
      </c>
      <c r="AP56" s="3">
        <v>454.2</v>
      </c>
      <c r="AQ56" s="3">
        <v>6.7</v>
      </c>
      <c r="AR56" s="3">
        <v>11.25</v>
      </c>
      <c r="AS56" s="3">
        <v>6.8</v>
      </c>
      <c r="AT56" s="3">
        <v>25246</v>
      </c>
      <c r="AU56" s="3">
        <v>6.8</v>
      </c>
      <c r="AV56" s="3">
        <v>37.5</v>
      </c>
      <c r="AW56" s="3">
        <v>1</v>
      </c>
      <c r="BA56" s="4" t="s">
        <v>487</v>
      </c>
      <c r="BB56" s="4" t="s">
        <v>62</v>
      </c>
      <c r="BC56" s="4">
        <v>47000</v>
      </c>
      <c r="BD56" s="4">
        <v>6</v>
      </c>
      <c r="BE56" s="4">
        <v>47000</v>
      </c>
      <c r="BF56" s="4">
        <v>6</v>
      </c>
      <c r="BG56" s="4">
        <v>40000</v>
      </c>
      <c r="BH56" s="4">
        <v>7.2</v>
      </c>
      <c r="BI56" s="4">
        <v>47000</v>
      </c>
      <c r="BJ56" s="4">
        <v>6</v>
      </c>
      <c r="BN56" s="5" t="s">
        <v>487</v>
      </c>
      <c r="BO56" s="5" t="s">
        <v>62</v>
      </c>
      <c r="BP56" s="5">
        <v>468.7</v>
      </c>
      <c r="BQ56" s="5">
        <v>5.4</v>
      </c>
      <c r="BR56" s="5">
        <v>13.86</v>
      </c>
      <c r="BS56" s="5">
        <v>5.0999999999999996</v>
      </c>
      <c r="BT56" s="5">
        <v>25672</v>
      </c>
      <c r="BU56" s="5">
        <v>6.7</v>
      </c>
      <c r="BV56" s="5">
        <v>33.799999999999997</v>
      </c>
      <c r="BW56" s="5">
        <v>2</v>
      </c>
      <c r="CA56" s="6" t="s">
        <v>487</v>
      </c>
      <c r="CB56" s="6" t="s">
        <v>62</v>
      </c>
      <c r="CC56" s="6">
        <v>373.4</v>
      </c>
      <c r="CD56" s="6">
        <v>6.8</v>
      </c>
      <c r="CE56" s="6">
        <v>10.210000000000001</v>
      </c>
      <c r="CF56" s="6">
        <v>5</v>
      </c>
      <c r="CG56" s="6">
        <v>20228</v>
      </c>
      <c r="CH56" s="6">
        <v>7.7</v>
      </c>
      <c r="CI56" s="6">
        <v>37</v>
      </c>
      <c r="CJ56" s="6">
        <v>0.4</v>
      </c>
      <c r="CN56" s="7" t="s">
        <v>487</v>
      </c>
      <c r="CO56" s="7" t="s">
        <v>62</v>
      </c>
      <c r="CP56" s="7">
        <v>14000</v>
      </c>
      <c r="CQ56" s="7">
        <v>10.4</v>
      </c>
      <c r="CR56" s="7">
        <v>14000</v>
      </c>
      <c r="CS56" s="7">
        <v>10.4</v>
      </c>
      <c r="CT56" s="7">
        <v>13000</v>
      </c>
      <c r="CU56" s="7">
        <v>12.3</v>
      </c>
      <c r="CV56" s="7">
        <v>14000</v>
      </c>
      <c r="CW56" s="7">
        <v>10.4</v>
      </c>
      <c r="DA56" s="8" t="s">
        <v>487</v>
      </c>
      <c r="DB56" s="8" t="s">
        <v>62</v>
      </c>
      <c r="DC56" s="8">
        <v>475.7</v>
      </c>
      <c r="DD56" s="8">
        <v>5.7</v>
      </c>
      <c r="DE56" s="8">
        <v>12.64</v>
      </c>
      <c r="DF56" s="8">
        <v>5.9</v>
      </c>
      <c r="DG56" s="8">
        <v>25097</v>
      </c>
      <c r="DH56" s="8">
        <v>7</v>
      </c>
      <c r="DI56" s="8">
        <v>37.6</v>
      </c>
      <c r="DJ56" s="8">
        <v>1.5</v>
      </c>
      <c r="DN56" s="9" t="s">
        <v>487</v>
      </c>
      <c r="DO56" s="9" t="s">
        <v>62</v>
      </c>
      <c r="DP56" s="9">
        <v>393</v>
      </c>
      <c r="DQ56" s="9">
        <v>8.6999999999999993</v>
      </c>
      <c r="DR56" s="9">
        <v>10.25</v>
      </c>
      <c r="DS56" s="9">
        <v>9.8000000000000007</v>
      </c>
      <c r="DT56" s="9">
        <v>21073</v>
      </c>
      <c r="DU56" s="9">
        <v>9.9</v>
      </c>
      <c r="DV56" s="9">
        <v>37</v>
      </c>
      <c r="DW56" s="9">
        <v>0.4</v>
      </c>
      <c r="EA56" s="10" t="s">
        <v>487</v>
      </c>
      <c r="EB56" s="10" t="s">
        <v>62</v>
      </c>
      <c r="EC56" s="10">
        <v>21000</v>
      </c>
      <c r="ED56" s="10">
        <v>9.3000000000000007</v>
      </c>
      <c r="EE56" s="10">
        <f>VLOOKUP(EA56,Sheet1!$C$10:$L$428,10,FALSE)</f>
        <v>107000</v>
      </c>
      <c r="EF56" s="10">
        <v>9.3000000000000007</v>
      </c>
      <c r="EG56" s="10">
        <v>18000</v>
      </c>
      <c r="EH56" s="10">
        <v>11.3</v>
      </c>
      <c r="EI56" s="10">
        <v>21000</v>
      </c>
      <c r="EJ56" s="10">
        <v>9.3000000000000007</v>
      </c>
      <c r="EN56" s="11" t="s">
        <v>487</v>
      </c>
      <c r="EO56" s="11" t="s">
        <v>62</v>
      </c>
      <c r="EP56" s="11">
        <v>627.70000000000005</v>
      </c>
      <c r="EQ56" s="11">
        <v>7.4</v>
      </c>
      <c r="ER56" s="11">
        <f>VLOOKUP(EN56,Sheet1!$C$10:$L$428,2,FALSE)</f>
        <v>154781.09527754746</v>
      </c>
      <c r="ES56" s="11">
        <v>7.7</v>
      </c>
      <c r="ET56" s="11">
        <v>34701</v>
      </c>
      <c r="EU56" s="11">
        <v>9.4</v>
      </c>
      <c r="EV56" s="11">
        <v>40.1</v>
      </c>
      <c r="EW56" s="11">
        <v>1.4</v>
      </c>
      <c r="EY56" t="b">
        <f t="shared" si="0"/>
        <v>1</v>
      </c>
    </row>
    <row r="57" spans="1:155" x14ac:dyDescent="0.25">
      <c r="A57" s="1" t="s">
        <v>488</v>
      </c>
      <c r="B57" s="1" t="s">
        <v>63</v>
      </c>
      <c r="C57" s="1">
        <v>495</v>
      </c>
      <c r="D57" s="1">
        <v>6.5</v>
      </c>
      <c r="E57" s="1">
        <f>VLOOKUP(A57,Sheet1!$C$10:$L$428,6,FALSE)</f>
        <v>157000</v>
      </c>
      <c r="F57" s="1">
        <v>7</v>
      </c>
      <c r="G57" s="1">
        <v>25166</v>
      </c>
      <c r="H57" s="1">
        <v>8.8000000000000007</v>
      </c>
      <c r="I57" s="1">
        <v>37.5</v>
      </c>
      <c r="J57" s="1">
        <v>1.7</v>
      </c>
      <c r="N57" s="2" t="s">
        <v>488</v>
      </c>
      <c r="O57" s="2" t="s">
        <v>63</v>
      </c>
      <c r="P57" s="2">
        <v>30000</v>
      </c>
      <c r="Q57" s="2">
        <v>7.5</v>
      </c>
      <c r="R57" s="2">
        <v>30000</v>
      </c>
      <c r="S57" s="2">
        <v>7.5</v>
      </c>
      <c r="T57" s="2">
        <v>27000</v>
      </c>
      <c r="U57" s="2">
        <v>10.5</v>
      </c>
      <c r="V57" s="2">
        <v>30000</v>
      </c>
      <c r="W57" s="2">
        <v>7.5</v>
      </c>
      <c r="AA57" s="3" t="s">
        <v>488</v>
      </c>
      <c r="AB57" s="3" t="s">
        <v>63</v>
      </c>
      <c r="AC57" s="3">
        <v>551.9</v>
      </c>
      <c r="AD57" s="3">
        <v>4.0999999999999996</v>
      </c>
      <c r="AE57" s="3">
        <v>14.33</v>
      </c>
      <c r="AF57" s="3">
        <v>4.2</v>
      </c>
      <c r="AG57" s="3">
        <v>29527</v>
      </c>
      <c r="AH57" s="3">
        <v>5.9</v>
      </c>
      <c r="AI57" s="3">
        <v>38.5</v>
      </c>
      <c r="AJ57" s="3">
        <v>1</v>
      </c>
      <c r="AN57" s="3" t="s">
        <v>488</v>
      </c>
      <c r="AO57" s="3" t="s">
        <v>63</v>
      </c>
      <c r="AP57" s="3">
        <v>488.2</v>
      </c>
      <c r="AQ57" s="3">
        <v>4.7</v>
      </c>
      <c r="AR57" s="3">
        <v>12.7</v>
      </c>
      <c r="AS57" s="3">
        <v>5.0999999999999996</v>
      </c>
      <c r="AT57" s="3">
        <v>25205</v>
      </c>
      <c r="AU57" s="3">
        <v>7.3</v>
      </c>
      <c r="AV57" s="3">
        <v>37.5</v>
      </c>
      <c r="AW57" s="3">
        <v>1.1000000000000001</v>
      </c>
      <c r="BA57" s="4" t="s">
        <v>488</v>
      </c>
      <c r="BB57" s="4" t="s">
        <v>63</v>
      </c>
      <c r="BC57" s="4">
        <v>41000</v>
      </c>
      <c r="BD57" s="4">
        <v>6.4</v>
      </c>
      <c r="BE57" s="4">
        <v>41000</v>
      </c>
      <c r="BF57" s="4">
        <v>6.4</v>
      </c>
      <c r="BG57" s="4">
        <v>36000</v>
      </c>
      <c r="BH57" s="4">
        <v>8.6999999999999993</v>
      </c>
      <c r="BI57" s="4">
        <v>41000</v>
      </c>
      <c r="BJ57" s="4">
        <v>6.4</v>
      </c>
      <c r="BN57" s="5" t="s">
        <v>488</v>
      </c>
      <c r="BO57" s="5" t="s">
        <v>63</v>
      </c>
      <c r="BP57" s="5">
        <v>459.5</v>
      </c>
      <c r="BQ57" s="5">
        <v>4.4000000000000004</v>
      </c>
      <c r="BR57" s="5">
        <v>13.85</v>
      </c>
      <c r="BS57" s="5">
        <v>3.9</v>
      </c>
      <c r="BT57" s="5">
        <v>25352</v>
      </c>
      <c r="BU57" s="5">
        <v>6.1</v>
      </c>
      <c r="BV57" s="5">
        <v>33.200000000000003</v>
      </c>
      <c r="BW57" s="5">
        <v>2</v>
      </c>
      <c r="CA57" s="6" t="s">
        <v>488</v>
      </c>
      <c r="CB57" s="6" t="s">
        <v>63</v>
      </c>
      <c r="CC57" s="6">
        <v>425.7</v>
      </c>
      <c r="CD57" s="6">
        <v>7</v>
      </c>
      <c r="CE57" s="6">
        <v>11.47</v>
      </c>
      <c r="CF57" s="6">
        <v>6.4</v>
      </c>
      <c r="CG57" s="6">
        <v>22919</v>
      </c>
      <c r="CH57" s="6">
        <v>5.8</v>
      </c>
      <c r="CI57" s="6">
        <v>37</v>
      </c>
      <c r="CJ57" s="6">
        <v>1.7</v>
      </c>
      <c r="CN57" s="7" t="s">
        <v>488</v>
      </c>
      <c r="CO57" s="7" t="s">
        <v>63</v>
      </c>
      <c r="CP57" s="7">
        <v>13000</v>
      </c>
      <c r="CQ57" s="7">
        <v>11.1</v>
      </c>
      <c r="CR57" s="7">
        <v>13000</v>
      </c>
      <c r="CS57" s="7">
        <v>11.1</v>
      </c>
      <c r="CT57" s="7">
        <v>12000</v>
      </c>
      <c r="CU57" s="7">
        <v>18.600000000000001</v>
      </c>
      <c r="CV57" s="7">
        <v>13000</v>
      </c>
      <c r="CW57" s="7">
        <v>11.1</v>
      </c>
      <c r="DA57" s="8" t="s">
        <v>488</v>
      </c>
      <c r="DB57" s="8" t="s">
        <v>63</v>
      </c>
      <c r="DC57" s="8">
        <v>509.2</v>
      </c>
      <c r="DD57" s="8">
        <v>4.7</v>
      </c>
      <c r="DE57" s="8">
        <v>13.62</v>
      </c>
      <c r="DF57" s="8">
        <v>5</v>
      </c>
      <c r="DG57" s="8">
        <v>27548</v>
      </c>
      <c r="DH57" s="8">
        <v>7.5</v>
      </c>
      <c r="DI57" s="8">
        <v>37.4</v>
      </c>
      <c r="DJ57" s="8">
        <v>1.4</v>
      </c>
      <c r="DN57" s="9" t="s">
        <v>488</v>
      </c>
      <c r="DO57" s="9" t="s">
        <v>63</v>
      </c>
      <c r="DP57" s="9">
        <v>476.6</v>
      </c>
      <c r="DQ57" s="9">
        <v>11</v>
      </c>
      <c r="DR57" s="9">
        <v>12.68</v>
      </c>
      <c r="DS57" s="9">
        <v>13</v>
      </c>
      <c r="DT57" s="9">
        <v>25157</v>
      </c>
      <c r="DU57" s="9">
        <v>10</v>
      </c>
      <c r="DV57" s="9">
        <v>37.5</v>
      </c>
      <c r="DW57" s="9">
        <v>0.7</v>
      </c>
      <c r="EA57" s="10" t="s">
        <v>488</v>
      </c>
      <c r="EB57" s="10" t="s">
        <v>63</v>
      </c>
      <c r="EC57" s="10">
        <v>17000</v>
      </c>
      <c r="ED57" s="10">
        <v>10.199999999999999</v>
      </c>
      <c r="EE57" s="10">
        <f>VLOOKUP(EA57,Sheet1!$C$10:$L$428,10,FALSE)</f>
        <v>119700</v>
      </c>
      <c r="EF57" s="10">
        <v>10.199999999999999</v>
      </c>
      <c r="EG57" s="10">
        <v>15000</v>
      </c>
      <c r="EH57" s="10">
        <v>12</v>
      </c>
      <c r="EI57" s="10">
        <v>17000</v>
      </c>
      <c r="EJ57" s="10">
        <v>10.199999999999999</v>
      </c>
      <c r="EN57" s="11" t="s">
        <v>488</v>
      </c>
      <c r="EO57" s="11" t="s">
        <v>63</v>
      </c>
      <c r="EP57" s="11">
        <v>585.29999999999995</v>
      </c>
      <c r="EQ57" s="11">
        <v>6</v>
      </c>
      <c r="ER57" s="11">
        <f>VLOOKUP(EN57,Sheet1!$C$10:$L$428,2,FALSE)</f>
        <v>191192.77433628324</v>
      </c>
      <c r="ES57" s="11">
        <v>6.2</v>
      </c>
      <c r="ET57" s="11">
        <v>31025</v>
      </c>
      <c r="EU57" s="11">
        <v>8.6999999999999993</v>
      </c>
      <c r="EV57" s="11">
        <v>39.4</v>
      </c>
      <c r="EW57" s="11">
        <v>1.3</v>
      </c>
      <c r="EY57" t="b">
        <f t="shared" si="0"/>
        <v>1</v>
      </c>
    </row>
    <row r="58" spans="1:155" x14ac:dyDescent="0.25">
      <c r="A58" s="1" t="s">
        <v>489</v>
      </c>
      <c r="B58" s="1" t="s">
        <v>64</v>
      </c>
      <c r="C58" s="1">
        <v>542.4</v>
      </c>
      <c r="D58" s="1">
        <v>13</v>
      </c>
      <c r="E58" s="1">
        <f>VLOOKUP(A58,Sheet1!$C$10:$L$428,6,FALSE)</f>
        <v>135000</v>
      </c>
      <c r="F58" s="1">
        <v>14</v>
      </c>
      <c r="G58" s="1">
        <v>29856</v>
      </c>
      <c r="H58" s="1">
        <v>16</v>
      </c>
      <c r="I58" s="1">
        <v>38.5</v>
      </c>
      <c r="J58" s="1">
        <v>2</v>
      </c>
      <c r="N58" s="2" t="s">
        <v>489</v>
      </c>
      <c r="O58" s="2" t="s">
        <v>64</v>
      </c>
      <c r="P58" s="2">
        <v>22000</v>
      </c>
      <c r="Q58" s="2">
        <v>8.6999999999999993</v>
      </c>
      <c r="R58" s="2">
        <v>22000</v>
      </c>
      <c r="S58" s="2">
        <v>8.6999999999999993</v>
      </c>
      <c r="T58" s="2">
        <v>20000</v>
      </c>
      <c r="U58" s="2">
        <v>10.1</v>
      </c>
      <c r="V58" s="2">
        <v>22000</v>
      </c>
      <c r="W58" s="2">
        <v>8.6999999999999993</v>
      </c>
      <c r="AA58" s="3" t="s">
        <v>489</v>
      </c>
      <c r="AB58" s="3" t="s">
        <v>64</v>
      </c>
      <c r="AC58" s="3">
        <v>561</v>
      </c>
      <c r="AD58" s="3">
        <v>5.0999999999999996</v>
      </c>
      <c r="AE58" s="3">
        <v>14.62</v>
      </c>
      <c r="AF58" s="3">
        <v>5.2</v>
      </c>
      <c r="AG58" s="3">
        <v>29933</v>
      </c>
      <c r="AH58" s="3">
        <v>6.2</v>
      </c>
      <c r="AI58" s="3">
        <v>38.4</v>
      </c>
      <c r="AJ58" s="3">
        <v>1.2</v>
      </c>
      <c r="AN58" s="3" t="s">
        <v>489</v>
      </c>
      <c r="AO58" s="3" t="s">
        <v>64</v>
      </c>
      <c r="AP58" s="3">
        <v>481.8</v>
      </c>
      <c r="AQ58" s="3">
        <v>10</v>
      </c>
      <c r="AR58" s="3">
        <v>12.15</v>
      </c>
      <c r="AS58" s="3">
        <v>9.6</v>
      </c>
      <c r="AT58" s="3">
        <v>27235</v>
      </c>
      <c r="AU58" s="3">
        <v>10</v>
      </c>
      <c r="AV58" s="3">
        <v>37.5</v>
      </c>
      <c r="AW58" s="3">
        <v>1.1000000000000001</v>
      </c>
      <c r="BA58" s="4" t="s">
        <v>489</v>
      </c>
      <c r="BB58" s="4" t="s">
        <v>64</v>
      </c>
      <c r="BC58" s="4">
        <v>33000</v>
      </c>
      <c r="BD58" s="4">
        <v>7</v>
      </c>
      <c r="BE58" s="4">
        <v>33000</v>
      </c>
      <c r="BF58" s="4">
        <v>7</v>
      </c>
      <c r="BG58" s="4">
        <v>30000</v>
      </c>
      <c r="BH58" s="4">
        <v>8.1999999999999993</v>
      </c>
      <c r="BI58" s="4">
        <v>33000</v>
      </c>
      <c r="BJ58" s="4">
        <v>7</v>
      </c>
      <c r="BN58" s="5" t="s">
        <v>489</v>
      </c>
      <c r="BO58" s="5" t="s">
        <v>64</v>
      </c>
      <c r="BP58" s="5">
        <v>434.8</v>
      </c>
      <c r="BQ58" s="5">
        <v>5.4</v>
      </c>
      <c r="BR58" s="5">
        <v>13.74</v>
      </c>
      <c r="BS58" s="5">
        <v>4.5999999999999996</v>
      </c>
      <c r="BT58" s="5">
        <v>23549</v>
      </c>
      <c r="BU58" s="5">
        <v>6.4</v>
      </c>
      <c r="BV58" s="5">
        <v>31.6</v>
      </c>
      <c r="BW58" s="5">
        <v>2.6</v>
      </c>
      <c r="CA58" s="6" t="s">
        <v>489</v>
      </c>
      <c r="CB58" s="6" t="s">
        <v>64</v>
      </c>
      <c r="CC58" s="6">
        <v>355.9</v>
      </c>
      <c r="CD58" s="6">
        <v>7.2</v>
      </c>
      <c r="CE58" s="6">
        <v>10.84</v>
      </c>
      <c r="CF58" s="6">
        <v>7</v>
      </c>
      <c r="CG58" s="6">
        <v>19146</v>
      </c>
      <c r="CH58" s="6">
        <v>8.6999999999999993</v>
      </c>
      <c r="CI58" s="6">
        <v>36.299999999999997</v>
      </c>
      <c r="CJ58" s="6">
        <v>2.5</v>
      </c>
      <c r="CN58" s="7" t="s">
        <v>489</v>
      </c>
      <c r="CO58" s="7" t="s">
        <v>64</v>
      </c>
      <c r="CP58" s="7">
        <v>11000</v>
      </c>
      <c r="CQ58" s="7">
        <v>11.8</v>
      </c>
      <c r="CR58" s="7">
        <v>11000</v>
      </c>
      <c r="CS58" s="7">
        <v>11.8</v>
      </c>
      <c r="CT58" s="7">
        <v>10000</v>
      </c>
      <c r="CU58" s="7">
        <v>13.6</v>
      </c>
      <c r="CV58" s="7">
        <v>11000</v>
      </c>
      <c r="CW58" s="7">
        <v>11.8</v>
      </c>
      <c r="DA58" s="8" t="s">
        <v>489</v>
      </c>
      <c r="DB58" s="8" t="s">
        <v>64</v>
      </c>
      <c r="DC58" s="8">
        <v>502.9</v>
      </c>
      <c r="DD58" s="8">
        <v>5.3</v>
      </c>
      <c r="DE58" s="8">
        <v>13.41</v>
      </c>
      <c r="DF58" s="8">
        <v>5.4</v>
      </c>
      <c r="DG58" s="8">
        <v>24926</v>
      </c>
      <c r="DH58" s="8">
        <v>6.1</v>
      </c>
      <c r="DI58" s="8">
        <v>37.5</v>
      </c>
      <c r="DJ58" s="8">
        <v>1.3</v>
      </c>
      <c r="DN58" s="9" t="s">
        <v>489</v>
      </c>
      <c r="DO58" s="9" t="s">
        <v>64</v>
      </c>
      <c r="DP58" s="9">
        <v>428.9</v>
      </c>
      <c r="DQ58" s="9">
        <v>14</v>
      </c>
      <c r="DR58" s="9">
        <v>11.6</v>
      </c>
      <c r="DS58" s="9">
        <v>13</v>
      </c>
      <c r="DT58" s="9">
        <v>21480</v>
      </c>
      <c r="DU58" s="9">
        <v>13</v>
      </c>
      <c r="DV58" s="9">
        <v>37</v>
      </c>
      <c r="DW58" s="9">
        <v>0.5</v>
      </c>
      <c r="EA58" s="10" t="s">
        <v>489</v>
      </c>
      <c r="EB58" s="10" t="s">
        <v>64</v>
      </c>
      <c r="EC58" s="10">
        <v>11000</v>
      </c>
      <c r="ED58" s="10">
        <v>12.8</v>
      </c>
      <c r="EE58" s="10">
        <f>VLOOKUP(EA58,Sheet1!$C$10:$L$428,10,FALSE)</f>
        <v>104210</v>
      </c>
      <c r="EF58" s="10">
        <v>12.8</v>
      </c>
      <c r="EG58" s="10">
        <v>10000</v>
      </c>
      <c r="EH58" s="10">
        <v>15</v>
      </c>
      <c r="EI58" s="10">
        <v>11000</v>
      </c>
      <c r="EJ58" s="10">
        <v>12.8</v>
      </c>
      <c r="EN58" s="11" t="s">
        <v>489</v>
      </c>
      <c r="EO58" s="11" t="s">
        <v>64</v>
      </c>
      <c r="EP58" s="11">
        <v>621.9</v>
      </c>
      <c r="EQ58" s="11">
        <v>8.1</v>
      </c>
      <c r="ER58" s="11">
        <f>VLOOKUP(EN58,Sheet1!$C$10:$L$428,2,FALSE)</f>
        <v>158707.29438893165</v>
      </c>
      <c r="ES58" s="11">
        <v>8.3000000000000007</v>
      </c>
      <c r="ET58" s="11">
        <v>35337</v>
      </c>
      <c r="EU58" s="11">
        <v>9.3000000000000007</v>
      </c>
      <c r="EV58" s="11">
        <v>39.299999999999997</v>
      </c>
      <c r="EW58" s="11">
        <v>1.9</v>
      </c>
      <c r="EY58" t="b">
        <f t="shared" si="0"/>
        <v>1</v>
      </c>
    </row>
    <row r="59" spans="1:155" x14ac:dyDescent="0.25">
      <c r="A59" s="1" t="s">
        <v>490</v>
      </c>
      <c r="B59" s="1" t="s">
        <v>65</v>
      </c>
      <c r="C59" s="1">
        <v>502.4</v>
      </c>
      <c r="D59" s="1">
        <v>6.1</v>
      </c>
      <c r="E59" s="1">
        <f>VLOOKUP(A59,Sheet1!$C$10:$L$428,6,FALSE)</f>
        <v>105000</v>
      </c>
      <c r="F59" s="1">
        <v>8.6999999999999993</v>
      </c>
      <c r="G59" s="1">
        <v>27088</v>
      </c>
      <c r="H59" s="1">
        <v>7.9</v>
      </c>
      <c r="I59" s="1">
        <v>38.700000000000003</v>
      </c>
      <c r="J59" s="1">
        <v>1.7</v>
      </c>
      <c r="N59" s="2" t="s">
        <v>490</v>
      </c>
      <c r="O59" s="2" t="s">
        <v>65</v>
      </c>
      <c r="P59" s="2">
        <v>36000</v>
      </c>
      <c r="Q59" s="2">
        <v>6.8</v>
      </c>
      <c r="R59" s="2">
        <v>36000</v>
      </c>
      <c r="S59" s="2">
        <v>6.8</v>
      </c>
      <c r="T59" s="2">
        <v>32000</v>
      </c>
      <c r="U59" s="2">
        <v>8</v>
      </c>
      <c r="V59" s="2">
        <v>36000</v>
      </c>
      <c r="W59" s="2">
        <v>6.8</v>
      </c>
      <c r="AA59" s="3" t="s">
        <v>490</v>
      </c>
      <c r="AB59" s="3" t="s">
        <v>65</v>
      </c>
      <c r="AC59" s="3">
        <v>502.6</v>
      </c>
      <c r="AD59" s="3">
        <v>3.2</v>
      </c>
      <c r="AE59" s="3">
        <v>12.75</v>
      </c>
      <c r="AF59" s="3">
        <v>3.4</v>
      </c>
      <c r="AG59" s="3">
        <v>26326</v>
      </c>
      <c r="AH59" s="3">
        <v>4</v>
      </c>
      <c r="AI59" s="3">
        <v>39.4</v>
      </c>
      <c r="AJ59" s="3">
        <v>1.1000000000000001</v>
      </c>
      <c r="AN59" s="3" t="s">
        <v>490</v>
      </c>
      <c r="AO59" s="3" t="s">
        <v>65</v>
      </c>
      <c r="AP59" s="3">
        <v>450.8</v>
      </c>
      <c r="AQ59" s="3">
        <v>4.7</v>
      </c>
      <c r="AR59" s="3">
        <v>11.14</v>
      </c>
      <c r="AS59" s="3">
        <v>5.0999999999999996</v>
      </c>
      <c r="AT59" s="3">
        <v>23265</v>
      </c>
      <c r="AU59" s="3">
        <v>7</v>
      </c>
      <c r="AV59" s="3">
        <v>37.5</v>
      </c>
      <c r="AW59" s="3">
        <v>0.8</v>
      </c>
      <c r="BA59" s="4" t="s">
        <v>490</v>
      </c>
      <c r="BB59" s="4" t="s">
        <v>65</v>
      </c>
      <c r="BC59" s="4">
        <v>50000</v>
      </c>
      <c r="BD59" s="4">
        <v>5.7</v>
      </c>
      <c r="BE59" s="4">
        <v>50000</v>
      </c>
      <c r="BF59" s="4">
        <v>5.7</v>
      </c>
      <c r="BG59" s="4">
        <v>43000</v>
      </c>
      <c r="BH59" s="4">
        <v>6.8</v>
      </c>
      <c r="BI59" s="4">
        <v>50000</v>
      </c>
      <c r="BJ59" s="4">
        <v>5.7</v>
      </c>
      <c r="BN59" s="5" t="s">
        <v>490</v>
      </c>
      <c r="BO59" s="5" t="s">
        <v>65</v>
      </c>
      <c r="BP59" s="5">
        <v>412.7</v>
      </c>
      <c r="BQ59" s="5">
        <v>3.6</v>
      </c>
      <c r="BR59" s="5">
        <v>12.22</v>
      </c>
      <c r="BS59" s="5">
        <v>3.1</v>
      </c>
      <c r="BT59" s="5">
        <v>22440</v>
      </c>
      <c r="BU59" s="5">
        <v>4.3</v>
      </c>
      <c r="BV59" s="5">
        <v>33.799999999999997</v>
      </c>
      <c r="BW59" s="5">
        <v>1.9</v>
      </c>
      <c r="CA59" s="6" t="s">
        <v>490</v>
      </c>
      <c r="CB59" s="6" t="s">
        <v>65</v>
      </c>
      <c r="CC59" s="6">
        <v>377.8</v>
      </c>
      <c r="CD59" s="6">
        <v>5.8</v>
      </c>
      <c r="CE59" s="6">
        <v>9.86</v>
      </c>
      <c r="CF59" s="6">
        <v>4.3</v>
      </c>
      <c r="CG59" s="6">
        <v>20272</v>
      </c>
      <c r="CH59" s="6">
        <v>6.1</v>
      </c>
      <c r="CI59" s="6">
        <v>36.799999999999997</v>
      </c>
      <c r="CJ59" s="6">
        <v>1.6</v>
      </c>
      <c r="CN59" s="7" t="s">
        <v>490</v>
      </c>
      <c r="CO59" s="7" t="s">
        <v>65</v>
      </c>
      <c r="CP59" s="7">
        <v>16000</v>
      </c>
      <c r="CQ59" s="7">
        <v>9.8000000000000007</v>
      </c>
      <c r="CR59" s="7">
        <v>16000</v>
      </c>
      <c r="CS59" s="7">
        <v>9.8000000000000007</v>
      </c>
      <c r="CT59" s="7">
        <v>15000</v>
      </c>
      <c r="CU59" s="7">
        <v>11.4</v>
      </c>
      <c r="CV59" s="7">
        <v>16000</v>
      </c>
      <c r="CW59" s="7">
        <v>9.8000000000000007</v>
      </c>
      <c r="DA59" s="8" t="s">
        <v>490</v>
      </c>
      <c r="DB59" s="8" t="s">
        <v>65</v>
      </c>
      <c r="DC59" s="8">
        <v>444.3</v>
      </c>
      <c r="DD59" s="8">
        <v>4.2</v>
      </c>
      <c r="DE59" s="8">
        <v>11.75</v>
      </c>
      <c r="DF59" s="8">
        <v>4.5</v>
      </c>
      <c r="DG59" s="8">
        <v>22530</v>
      </c>
      <c r="DH59" s="8">
        <v>5.2</v>
      </c>
      <c r="DI59" s="8">
        <v>37.799999999999997</v>
      </c>
      <c r="DJ59" s="8">
        <v>1.6</v>
      </c>
      <c r="DN59" s="9" t="s">
        <v>490</v>
      </c>
      <c r="DO59" s="9" t="s">
        <v>65</v>
      </c>
      <c r="DP59" s="9">
        <v>387.2</v>
      </c>
      <c r="DQ59" s="9">
        <v>7.1</v>
      </c>
      <c r="DR59" s="9">
        <v>10.039999999999999</v>
      </c>
      <c r="DS59" s="9">
        <v>6.8</v>
      </c>
      <c r="DT59" s="9">
        <v>19961</v>
      </c>
      <c r="DU59" s="9">
        <v>8.1</v>
      </c>
      <c r="DV59" s="9">
        <v>37</v>
      </c>
      <c r="DW59" s="9">
        <v>1.2</v>
      </c>
      <c r="EA59" s="10" t="s">
        <v>490</v>
      </c>
      <c r="EB59" s="10" t="s">
        <v>65</v>
      </c>
      <c r="EC59" s="10">
        <v>19000</v>
      </c>
      <c r="ED59" s="10">
        <v>9.3000000000000007</v>
      </c>
      <c r="EE59" s="10">
        <f>VLOOKUP(EA59,Sheet1!$C$10:$L$428,10,FALSE)</f>
        <v>78000</v>
      </c>
      <c r="EF59" s="10">
        <v>9.3000000000000007</v>
      </c>
      <c r="EG59" s="10">
        <v>17000</v>
      </c>
      <c r="EH59" s="10">
        <v>11.1</v>
      </c>
      <c r="EI59" s="10">
        <v>19000</v>
      </c>
      <c r="EJ59" s="10">
        <v>9.3000000000000007</v>
      </c>
      <c r="EN59" s="11" t="s">
        <v>490</v>
      </c>
      <c r="EO59" s="11" t="s">
        <v>65</v>
      </c>
      <c r="EP59" s="11">
        <v>551.79999999999995</v>
      </c>
      <c r="EQ59" s="11">
        <v>4.3</v>
      </c>
      <c r="ER59" s="11">
        <f>VLOOKUP(EN59,Sheet1!$C$10:$L$428,2,FALSE)</f>
        <v>116116.5462459195</v>
      </c>
      <c r="ES59" s="11">
        <v>4.7</v>
      </c>
      <c r="ET59" s="11">
        <v>29703</v>
      </c>
      <c r="EU59" s="11">
        <v>5.3</v>
      </c>
      <c r="EV59" s="11">
        <v>40.799999999999997</v>
      </c>
      <c r="EW59" s="11">
        <v>1.4</v>
      </c>
      <c r="EY59" t="b">
        <f t="shared" si="0"/>
        <v>1</v>
      </c>
    </row>
    <row r="60" spans="1:155" x14ac:dyDescent="0.25">
      <c r="A60" s="1" t="s">
        <v>491</v>
      </c>
      <c r="B60" s="1" t="s">
        <v>66</v>
      </c>
      <c r="C60" s="1">
        <v>478</v>
      </c>
      <c r="D60" s="1">
        <v>4.5</v>
      </c>
      <c r="E60" s="1">
        <f>VLOOKUP(A60,Sheet1!$C$10:$L$428,6,FALSE)</f>
        <v>110850</v>
      </c>
      <c r="F60" s="1">
        <v>4.5</v>
      </c>
      <c r="G60" s="1">
        <v>24951</v>
      </c>
      <c r="H60" s="1">
        <v>4.3</v>
      </c>
      <c r="I60" s="1">
        <v>38.5</v>
      </c>
      <c r="J60" s="1">
        <v>1.6</v>
      </c>
      <c r="N60" s="2" t="s">
        <v>491</v>
      </c>
      <c r="O60" s="2" t="s">
        <v>66</v>
      </c>
      <c r="P60" s="2">
        <v>112000</v>
      </c>
      <c r="Q60" s="2">
        <v>3.8</v>
      </c>
      <c r="R60" s="2">
        <v>112000</v>
      </c>
      <c r="S60" s="2">
        <v>3.8</v>
      </c>
      <c r="T60" s="2">
        <v>98000</v>
      </c>
      <c r="U60" s="2">
        <v>4.8</v>
      </c>
      <c r="V60" s="2">
        <v>112000</v>
      </c>
      <c r="W60" s="2">
        <v>3.8</v>
      </c>
      <c r="AA60" s="3" t="s">
        <v>491</v>
      </c>
      <c r="AB60" s="3" t="s">
        <v>66</v>
      </c>
      <c r="AC60" s="3">
        <v>525.20000000000005</v>
      </c>
      <c r="AD60" s="3">
        <v>2.1</v>
      </c>
      <c r="AE60" s="3">
        <v>13.5</v>
      </c>
      <c r="AF60" s="3">
        <v>2.1</v>
      </c>
      <c r="AG60" s="3">
        <v>27017</v>
      </c>
      <c r="AH60" s="3">
        <v>2.5</v>
      </c>
      <c r="AI60" s="3">
        <v>38.9</v>
      </c>
      <c r="AJ60" s="3">
        <v>0.6</v>
      </c>
      <c r="AN60" s="3" t="s">
        <v>491</v>
      </c>
      <c r="AO60" s="3" t="s">
        <v>66</v>
      </c>
      <c r="AP60" s="3">
        <v>463.9</v>
      </c>
      <c r="AQ60" s="3">
        <v>3.2</v>
      </c>
      <c r="AR60" s="3">
        <v>12.05</v>
      </c>
      <c r="AS60" s="3">
        <v>3.5</v>
      </c>
      <c r="AT60" s="3">
        <v>23980</v>
      </c>
      <c r="AU60" s="3">
        <v>3.1</v>
      </c>
      <c r="AV60" s="3">
        <v>37.5</v>
      </c>
      <c r="AW60" s="3">
        <v>0</v>
      </c>
      <c r="BA60" s="4" t="s">
        <v>491</v>
      </c>
      <c r="BB60" s="4" t="s">
        <v>66</v>
      </c>
      <c r="BC60" s="4">
        <v>158000</v>
      </c>
      <c r="BD60" s="4">
        <v>3.2</v>
      </c>
      <c r="BE60" s="4">
        <v>158000</v>
      </c>
      <c r="BF60" s="4">
        <v>3.2</v>
      </c>
      <c r="BG60" s="4">
        <v>137000</v>
      </c>
      <c r="BH60" s="4">
        <v>4.3</v>
      </c>
      <c r="BI60" s="4">
        <v>158000</v>
      </c>
      <c r="BJ60" s="4">
        <v>3.2</v>
      </c>
      <c r="BN60" s="5" t="s">
        <v>491</v>
      </c>
      <c r="BO60" s="5" t="s">
        <v>66</v>
      </c>
      <c r="BP60" s="5">
        <v>423.5</v>
      </c>
      <c r="BQ60" s="5">
        <v>2.2000000000000002</v>
      </c>
      <c r="BR60" s="5">
        <v>12.86</v>
      </c>
      <c r="BS60" s="5">
        <v>1.9</v>
      </c>
      <c r="BT60" s="5">
        <v>22282</v>
      </c>
      <c r="BU60" s="5">
        <v>2.9</v>
      </c>
      <c r="BV60" s="5">
        <v>32.9</v>
      </c>
      <c r="BW60" s="5">
        <v>1.1000000000000001</v>
      </c>
      <c r="CA60" s="6" t="s">
        <v>491</v>
      </c>
      <c r="CB60" s="6" t="s">
        <v>66</v>
      </c>
      <c r="CC60" s="6">
        <v>372.1</v>
      </c>
      <c r="CD60" s="6">
        <v>3.7</v>
      </c>
      <c r="CE60" s="6">
        <v>10.36</v>
      </c>
      <c r="CF60" s="6">
        <v>2.6</v>
      </c>
      <c r="CG60" s="6">
        <v>20007</v>
      </c>
      <c r="CH60" s="6">
        <v>5</v>
      </c>
      <c r="CI60" s="6">
        <v>36.200000000000003</v>
      </c>
      <c r="CJ60" s="6">
        <v>1.4</v>
      </c>
      <c r="CN60" s="7" t="s">
        <v>491</v>
      </c>
      <c r="CO60" s="7" t="s">
        <v>66</v>
      </c>
      <c r="CP60" s="7">
        <v>49000</v>
      </c>
      <c r="CQ60" s="7">
        <v>5.7</v>
      </c>
      <c r="CR60" s="7">
        <v>49000</v>
      </c>
      <c r="CS60" s="7">
        <v>5.7</v>
      </c>
      <c r="CT60" s="7">
        <v>45000</v>
      </c>
      <c r="CU60" s="7">
        <v>7.4</v>
      </c>
      <c r="CV60" s="7">
        <v>49000</v>
      </c>
      <c r="CW60" s="7">
        <v>5.7</v>
      </c>
      <c r="DA60" s="8" t="s">
        <v>491</v>
      </c>
      <c r="DB60" s="8" t="s">
        <v>66</v>
      </c>
      <c r="DC60" s="8">
        <v>494.1</v>
      </c>
      <c r="DD60" s="8">
        <v>2.6</v>
      </c>
      <c r="DE60" s="8">
        <v>13.2</v>
      </c>
      <c r="DF60" s="8">
        <v>2.7</v>
      </c>
      <c r="DG60" s="8">
        <v>25244</v>
      </c>
      <c r="DH60" s="8">
        <v>3.1</v>
      </c>
      <c r="DI60" s="8">
        <v>37.4</v>
      </c>
      <c r="DJ60" s="8">
        <v>0.8</v>
      </c>
      <c r="DN60" s="9" t="s">
        <v>491</v>
      </c>
      <c r="DO60" s="9" t="s">
        <v>66</v>
      </c>
      <c r="DP60" s="9">
        <v>448.9</v>
      </c>
      <c r="DQ60" s="9">
        <v>4.4000000000000004</v>
      </c>
      <c r="DR60" s="9">
        <v>12</v>
      </c>
      <c r="DS60" s="9">
        <v>5</v>
      </c>
      <c r="DT60" s="9">
        <v>22770</v>
      </c>
      <c r="DU60" s="9">
        <v>5.2</v>
      </c>
      <c r="DV60" s="9">
        <v>37</v>
      </c>
      <c r="DW60" s="9">
        <v>0.4</v>
      </c>
      <c r="EA60" s="10" t="s">
        <v>491</v>
      </c>
      <c r="EB60" s="10" t="s">
        <v>66</v>
      </c>
      <c r="EC60" s="10">
        <v>63000</v>
      </c>
      <c r="ED60" s="10">
        <v>5.2</v>
      </c>
      <c r="EE60" s="10">
        <f>VLOOKUP(EA60,Sheet1!$C$10:$L$428,10,FALSE)</f>
        <v>73500</v>
      </c>
      <c r="EF60" s="10">
        <v>5.2</v>
      </c>
      <c r="EG60" s="10">
        <v>53000</v>
      </c>
      <c r="EH60" s="10">
        <v>6.3</v>
      </c>
      <c r="EI60" s="10">
        <v>63000</v>
      </c>
      <c r="EJ60" s="10">
        <v>5.2</v>
      </c>
      <c r="EN60" s="11" t="s">
        <v>491</v>
      </c>
      <c r="EO60" s="11" t="s">
        <v>66</v>
      </c>
      <c r="EP60" s="11">
        <v>549.1</v>
      </c>
      <c r="EQ60" s="11">
        <v>2.9</v>
      </c>
      <c r="ER60" s="11">
        <f>VLOOKUP(EN60,Sheet1!$C$10:$L$428,2,FALSE)</f>
        <v>128204.77395374449</v>
      </c>
      <c r="ES60" s="11">
        <v>3.1</v>
      </c>
      <c r="ET60" s="11">
        <v>28520</v>
      </c>
      <c r="EU60" s="11">
        <v>3.6</v>
      </c>
      <c r="EV60" s="11">
        <v>40</v>
      </c>
      <c r="EW60" s="11">
        <v>0.8</v>
      </c>
      <c r="EY60" t="b">
        <f t="shared" si="0"/>
        <v>1</v>
      </c>
    </row>
    <row r="61" spans="1:155" x14ac:dyDescent="0.25">
      <c r="A61" s="1" t="s">
        <v>492</v>
      </c>
      <c r="B61" s="1" t="s">
        <v>67</v>
      </c>
      <c r="C61" s="1">
        <v>527.20000000000005</v>
      </c>
      <c r="D61" s="1">
        <v>4.7</v>
      </c>
      <c r="E61" s="1">
        <f>VLOOKUP(A61,Sheet1!$C$10:$L$428,6,FALSE)</f>
        <v>140000</v>
      </c>
      <c r="F61" s="1">
        <v>6.3</v>
      </c>
      <c r="G61" s="1">
        <v>28997</v>
      </c>
      <c r="H61" s="1">
        <v>6.3</v>
      </c>
      <c r="I61" s="1">
        <v>38.4</v>
      </c>
      <c r="J61" s="1">
        <v>1.6</v>
      </c>
      <c r="N61" s="2" t="s">
        <v>492</v>
      </c>
      <c r="O61" s="2" t="s">
        <v>67</v>
      </c>
      <c r="P61" s="2">
        <v>71000</v>
      </c>
      <c r="Q61" s="2">
        <v>4.8</v>
      </c>
      <c r="R61" s="2">
        <v>71000</v>
      </c>
      <c r="S61" s="2">
        <v>4.8</v>
      </c>
      <c r="T61" s="2">
        <v>63000</v>
      </c>
      <c r="U61" s="2">
        <v>6.2</v>
      </c>
      <c r="V61" s="2">
        <v>71000</v>
      </c>
      <c r="W61" s="2">
        <v>4.8</v>
      </c>
      <c r="AA61" s="3" t="s">
        <v>492</v>
      </c>
      <c r="AB61" s="3" t="s">
        <v>67</v>
      </c>
      <c r="AC61" s="3">
        <v>533.4</v>
      </c>
      <c r="AD61" s="3">
        <v>2.6</v>
      </c>
      <c r="AE61" s="3">
        <v>13.79</v>
      </c>
      <c r="AF61" s="3">
        <v>2.7</v>
      </c>
      <c r="AG61" s="3">
        <v>28378</v>
      </c>
      <c r="AH61" s="3">
        <v>3.3</v>
      </c>
      <c r="AI61" s="3">
        <v>38.700000000000003</v>
      </c>
      <c r="AJ61" s="3">
        <v>0.7</v>
      </c>
      <c r="AN61" s="3" t="s">
        <v>492</v>
      </c>
      <c r="AO61" s="3" t="s">
        <v>67</v>
      </c>
      <c r="AP61" s="3">
        <v>480.1</v>
      </c>
      <c r="AQ61" s="3">
        <v>4.2</v>
      </c>
      <c r="AR61" s="3">
        <v>11.98</v>
      </c>
      <c r="AS61" s="3">
        <v>4.7</v>
      </c>
      <c r="AT61" s="3">
        <v>25222</v>
      </c>
      <c r="AU61" s="3">
        <v>6.3</v>
      </c>
      <c r="AV61" s="3">
        <v>37.5</v>
      </c>
      <c r="AW61" s="3">
        <v>0</v>
      </c>
      <c r="BA61" s="4" t="s">
        <v>492</v>
      </c>
      <c r="BB61" s="4" t="s">
        <v>67</v>
      </c>
      <c r="BC61" s="4">
        <v>103000</v>
      </c>
      <c r="BD61" s="4">
        <v>4</v>
      </c>
      <c r="BE61" s="4">
        <v>103000</v>
      </c>
      <c r="BF61" s="4">
        <v>4</v>
      </c>
      <c r="BG61" s="4">
        <v>91000</v>
      </c>
      <c r="BH61" s="4">
        <v>5.6</v>
      </c>
      <c r="BI61" s="4">
        <v>103000</v>
      </c>
      <c r="BJ61" s="4">
        <v>4</v>
      </c>
      <c r="BN61" s="5" t="s">
        <v>492</v>
      </c>
      <c r="BO61" s="5" t="s">
        <v>67</v>
      </c>
      <c r="BP61" s="5">
        <v>433.4</v>
      </c>
      <c r="BQ61" s="5">
        <v>2.8</v>
      </c>
      <c r="BR61" s="5">
        <v>13.19</v>
      </c>
      <c r="BS61" s="5">
        <v>2.4</v>
      </c>
      <c r="BT61" s="5">
        <v>23026</v>
      </c>
      <c r="BU61" s="5">
        <v>3.6</v>
      </c>
      <c r="BV61" s="5">
        <v>32.9</v>
      </c>
      <c r="BW61" s="5">
        <v>1.3</v>
      </c>
      <c r="CA61" s="6" t="s">
        <v>492</v>
      </c>
      <c r="CB61" s="6" t="s">
        <v>67</v>
      </c>
      <c r="CC61" s="6">
        <v>378</v>
      </c>
      <c r="CD61" s="6">
        <v>4.3</v>
      </c>
      <c r="CE61" s="6">
        <v>10.53</v>
      </c>
      <c r="CF61" s="6">
        <v>3.7</v>
      </c>
      <c r="CG61" s="6">
        <v>19955</v>
      </c>
      <c r="CH61" s="6">
        <v>5.8</v>
      </c>
      <c r="CI61" s="6">
        <v>36</v>
      </c>
      <c r="CJ61" s="6">
        <v>1.4</v>
      </c>
      <c r="CN61" s="7" t="s">
        <v>492</v>
      </c>
      <c r="CO61" s="7" t="s">
        <v>67</v>
      </c>
      <c r="CP61" s="7">
        <v>31000</v>
      </c>
      <c r="CQ61" s="7">
        <v>7.1</v>
      </c>
      <c r="CR61" s="7">
        <v>31000</v>
      </c>
      <c r="CS61" s="7">
        <v>7.1</v>
      </c>
      <c r="CT61" s="7">
        <v>28000</v>
      </c>
      <c r="CU61" s="7">
        <v>9.8000000000000007</v>
      </c>
      <c r="CV61" s="7">
        <v>31000</v>
      </c>
      <c r="CW61" s="7">
        <v>7.1</v>
      </c>
      <c r="DA61" s="8" t="s">
        <v>492</v>
      </c>
      <c r="DB61" s="8" t="s">
        <v>67</v>
      </c>
      <c r="DC61" s="8">
        <v>470.5</v>
      </c>
      <c r="DD61" s="8">
        <v>3.1</v>
      </c>
      <c r="DE61" s="8">
        <v>12.73</v>
      </c>
      <c r="DF61" s="8">
        <v>3.2</v>
      </c>
      <c r="DG61" s="8">
        <v>24184</v>
      </c>
      <c r="DH61" s="8">
        <v>3.5</v>
      </c>
      <c r="DI61" s="8">
        <v>37</v>
      </c>
      <c r="DJ61" s="8">
        <v>0.8</v>
      </c>
      <c r="DN61" s="9" t="s">
        <v>492</v>
      </c>
      <c r="DO61" s="9" t="s">
        <v>67</v>
      </c>
      <c r="DP61" s="9">
        <v>410.7</v>
      </c>
      <c r="DQ61" s="9">
        <v>5.8</v>
      </c>
      <c r="DR61" s="9">
        <v>11.15</v>
      </c>
      <c r="DS61" s="9">
        <v>6.2</v>
      </c>
      <c r="DT61" s="9">
        <v>21554</v>
      </c>
      <c r="DU61" s="9">
        <v>8.4</v>
      </c>
      <c r="DV61" s="9">
        <v>37</v>
      </c>
      <c r="DW61" s="9">
        <v>0.9</v>
      </c>
      <c r="EA61" s="10" t="s">
        <v>492</v>
      </c>
      <c r="EB61" s="10" t="s">
        <v>67</v>
      </c>
      <c r="EC61" s="10">
        <v>40000</v>
      </c>
      <c r="ED61" s="10">
        <v>6.6</v>
      </c>
      <c r="EE61" s="10">
        <f>VLOOKUP(EA61,Sheet1!$C$10:$L$428,10,FALSE)</f>
        <v>102500</v>
      </c>
      <c r="EF61" s="10">
        <v>6.6</v>
      </c>
      <c r="EG61" s="10">
        <v>34000</v>
      </c>
      <c r="EH61" s="10">
        <v>7.9</v>
      </c>
      <c r="EI61" s="10">
        <v>40000</v>
      </c>
      <c r="EJ61" s="10">
        <v>6.6</v>
      </c>
      <c r="EN61" s="11" t="s">
        <v>492</v>
      </c>
      <c r="EO61" s="11" t="s">
        <v>67</v>
      </c>
      <c r="EP61" s="11">
        <v>581.6</v>
      </c>
      <c r="EQ61" s="11">
        <v>3.6</v>
      </c>
      <c r="ER61" s="11">
        <f>VLOOKUP(EN61,Sheet1!$C$10:$L$428,2,FALSE)</f>
        <v>159744.51416035078</v>
      </c>
      <c r="ES61" s="11">
        <v>3.8</v>
      </c>
      <c r="ET61" s="11">
        <v>31844</v>
      </c>
      <c r="EU61" s="11">
        <v>4.5999999999999996</v>
      </c>
      <c r="EV61" s="11">
        <v>40</v>
      </c>
      <c r="EW61" s="11">
        <v>1</v>
      </c>
      <c r="EY61" t="b">
        <f t="shared" si="0"/>
        <v>1</v>
      </c>
    </row>
    <row r="62" spans="1:155" x14ac:dyDescent="0.25">
      <c r="A62" s="1" t="s">
        <v>493</v>
      </c>
      <c r="B62" s="1" t="s">
        <v>68</v>
      </c>
      <c r="C62" s="1">
        <v>498.4</v>
      </c>
      <c r="D62" s="1">
        <v>5.9</v>
      </c>
      <c r="E62" s="1">
        <f>VLOOKUP(A62,Sheet1!$C$10:$L$428,6,FALSE)</f>
        <v>106500</v>
      </c>
      <c r="F62" s="1">
        <v>6.7</v>
      </c>
      <c r="G62" s="1">
        <v>26139</v>
      </c>
      <c r="H62" s="1">
        <v>15</v>
      </c>
      <c r="I62" s="1">
        <v>39</v>
      </c>
      <c r="J62" s="1">
        <v>1.6</v>
      </c>
      <c r="N62" s="2" t="s">
        <v>493</v>
      </c>
      <c r="O62" s="2" t="s">
        <v>68</v>
      </c>
      <c r="P62" s="2">
        <v>48000</v>
      </c>
      <c r="Q62" s="2">
        <v>5.9</v>
      </c>
      <c r="R62" s="2">
        <v>48000</v>
      </c>
      <c r="S62" s="2">
        <v>5.9</v>
      </c>
      <c r="T62" s="2">
        <v>45000</v>
      </c>
      <c r="U62" s="2">
        <v>9.9</v>
      </c>
      <c r="V62" s="2">
        <v>48000</v>
      </c>
      <c r="W62" s="2">
        <v>5.9</v>
      </c>
      <c r="AA62" s="3" t="s">
        <v>493</v>
      </c>
      <c r="AB62" s="3" t="s">
        <v>68</v>
      </c>
      <c r="AC62" s="3">
        <v>518.4</v>
      </c>
      <c r="AD62" s="3">
        <v>3.1</v>
      </c>
      <c r="AE62" s="3">
        <v>13.28</v>
      </c>
      <c r="AF62" s="3">
        <v>3.1</v>
      </c>
      <c r="AG62" s="3">
        <v>27444</v>
      </c>
      <c r="AH62" s="3">
        <v>6.2</v>
      </c>
      <c r="AI62" s="3">
        <v>39</v>
      </c>
      <c r="AJ62" s="3">
        <v>0.9</v>
      </c>
      <c r="AN62" s="3" t="s">
        <v>493</v>
      </c>
      <c r="AO62" s="3" t="s">
        <v>68</v>
      </c>
      <c r="AP62" s="3">
        <v>479.2</v>
      </c>
      <c r="AQ62" s="3">
        <v>5.7</v>
      </c>
      <c r="AR62" s="3">
        <v>11.9</v>
      </c>
      <c r="AS62" s="3">
        <v>5.6</v>
      </c>
      <c r="AT62" s="3">
        <v>25001</v>
      </c>
      <c r="AU62" s="3">
        <v>11</v>
      </c>
      <c r="AV62" s="3">
        <v>37.5</v>
      </c>
      <c r="AW62" s="3">
        <v>0.2</v>
      </c>
      <c r="BA62" s="4" t="s">
        <v>493</v>
      </c>
      <c r="BB62" s="4" t="s">
        <v>68</v>
      </c>
      <c r="BC62" s="4">
        <v>64000</v>
      </c>
      <c r="BD62" s="4">
        <v>5.0999999999999996</v>
      </c>
      <c r="BE62" s="4">
        <v>64000</v>
      </c>
      <c r="BF62" s="4">
        <v>5.0999999999999996</v>
      </c>
      <c r="BG62" s="4">
        <v>59000</v>
      </c>
      <c r="BH62" s="4">
        <v>8</v>
      </c>
      <c r="BI62" s="4">
        <v>64000</v>
      </c>
      <c r="BJ62" s="4">
        <v>5.0999999999999996</v>
      </c>
      <c r="BN62" s="5" t="s">
        <v>493</v>
      </c>
      <c r="BO62" s="5" t="s">
        <v>68</v>
      </c>
      <c r="BP62" s="5">
        <v>432.5</v>
      </c>
      <c r="BQ62" s="5">
        <v>3.3</v>
      </c>
      <c r="BR62" s="5">
        <v>12.65</v>
      </c>
      <c r="BS62" s="5">
        <v>2.9</v>
      </c>
      <c r="BT62" s="5">
        <v>23073</v>
      </c>
      <c r="BU62" s="5">
        <v>5.4</v>
      </c>
      <c r="BV62" s="5">
        <v>34.200000000000003</v>
      </c>
      <c r="BW62" s="5">
        <v>1.6</v>
      </c>
      <c r="CA62" s="6" t="s">
        <v>493</v>
      </c>
      <c r="CB62" s="6" t="s">
        <v>68</v>
      </c>
      <c r="CC62" s="6">
        <v>386.8</v>
      </c>
      <c r="CD62" s="6">
        <v>6</v>
      </c>
      <c r="CE62" s="6">
        <v>10.32</v>
      </c>
      <c r="CF62" s="6">
        <v>4.5999999999999996</v>
      </c>
      <c r="CG62" s="6">
        <v>20749</v>
      </c>
      <c r="CH62" s="6">
        <v>12</v>
      </c>
      <c r="CI62" s="6">
        <v>37</v>
      </c>
      <c r="CJ62" s="6">
        <v>0.6</v>
      </c>
      <c r="CN62" s="7" t="s">
        <v>493</v>
      </c>
      <c r="CO62" s="7" t="s">
        <v>68</v>
      </c>
      <c r="CP62" s="7">
        <v>19000</v>
      </c>
      <c r="CQ62" s="7">
        <v>9.1</v>
      </c>
      <c r="CR62" s="7">
        <v>19000</v>
      </c>
      <c r="CS62" s="7">
        <v>9.1</v>
      </c>
      <c r="CT62" s="7">
        <v>18000</v>
      </c>
      <c r="CU62" s="7">
        <v>10.6</v>
      </c>
      <c r="CV62" s="7">
        <v>19000</v>
      </c>
      <c r="CW62" s="7">
        <v>9.1</v>
      </c>
      <c r="DA62" s="8" t="s">
        <v>493</v>
      </c>
      <c r="DB62" s="8" t="s">
        <v>68</v>
      </c>
      <c r="DC62" s="8">
        <v>474.6</v>
      </c>
      <c r="DD62" s="8">
        <v>4.2</v>
      </c>
      <c r="DE62" s="8">
        <v>12.86</v>
      </c>
      <c r="DF62" s="8">
        <v>4.3</v>
      </c>
      <c r="DG62" s="8">
        <v>25475</v>
      </c>
      <c r="DH62" s="8">
        <v>4.8</v>
      </c>
      <c r="DI62" s="8">
        <v>36.9</v>
      </c>
      <c r="DJ62" s="8">
        <v>1</v>
      </c>
      <c r="DN62" s="9" t="s">
        <v>493</v>
      </c>
      <c r="DO62" s="9" t="s">
        <v>68</v>
      </c>
      <c r="DP62" s="9">
        <v>418.3</v>
      </c>
      <c r="DQ62" s="9">
        <v>9.3000000000000007</v>
      </c>
      <c r="DR62" s="9">
        <v>11.41</v>
      </c>
      <c r="DS62" s="9">
        <v>10</v>
      </c>
      <c r="DT62" s="9">
        <v>23396</v>
      </c>
      <c r="DU62" s="9">
        <v>11</v>
      </c>
      <c r="DV62" s="9">
        <v>37</v>
      </c>
      <c r="DW62" s="9">
        <v>0.9</v>
      </c>
      <c r="EA62" s="10" t="s">
        <v>493</v>
      </c>
      <c r="EB62" s="10" t="s">
        <v>68</v>
      </c>
      <c r="EC62" s="10">
        <v>29000</v>
      </c>
      <c r="ED62" s="10">
        <v>7.8</v>
      </c>
      <c r="EE62" s="10">
        <f>VLOOKUP(EA62,Sheet1!$C$10:$L$428,10,FALSE)</f>
        <v>74475</v>
      </c>
      <c r="EF62" s="10">
        <v>7.8</v>
      </c>
      <c r="EG62" s="10">
        <v>27000</v>
      </c>
      <c r="EH62" s="10">
        <v>14.7</v>
      </c>
      <c r="EI62" s="10">
        <v>29000</v>
      </c>
      <c r="EJ62" s="10">
        <v>7.8</v>
      </c>
      <c r="EN62" s="11" t="s">
        <v>493</v>
      </c>
      <c r="EO62" s="11" t="s">
        <v>68</v>
      </c>
      <c r="EP62" s="11">
        <v>547.5</v>
      </c>
      <c r="EQ62" s="11">
        <v>4.0999999999999996</v>
      </c>
      <c r="ER62" s="11">
        <f>VLOOKUP(EN62,Sheet1!$C$10:$L$428,2,FALSE)</f>
        <v>119796.72253521129</v>
      </c>
      <c r="ES62" s="11">
        <v>4.2</v>
      </c>
      <c r="ET62" s="11">
        <v>28714</v>
      </c>
      <c r="EU62" s="11">
        <v>9.6</v>
      </c>
      <c r="EV62" s="11">
        <v>40.5</v>
      </c>
      <c r="EW62" s="11">
        <v>1.3</v>
      </c>
      <c r="EY62" t="b">
        <f t="shared" si="0"/>
        <v>1</v>
      </c>
    </row>
    <row r="63" spans="1:155" x14ac:dyDescent="0.25">
      <c r="A63" s="1" t="s">
        <v>494</v>
      </c>
      <c r="B63" s="1" t="s">
        <v>69</v>
      </c>
      <c r="C63" s="1">
        <v>537.6</v>
      </c>
      <c r="D63" s="1">
        <v>5.2</v>
      </c>
      <c r="E63" s="1">
        <f>VLOOKUP(A63,Sheet1!$C$10:$L$428,6,FALSE)</f>
        <v>136000</v>
      </c>
      <c r="F63" s="1">
        <v>4.7</v>
      </c>
      <c r="G63" s="1">
        <v>28669</v>
      </c>
      <c r="H63" s="1">
        <v>6.1</v>
      </c>
      <c r="I63" s="1">
        <v>37.5</v>
      </c>
      <c r="J63" s="1">
        <v>1</v>
      </c>
      <c r="N63" s="2" t="s">
        <v>494</v>
      </c>
      <c r="O63" s="2" t="s">
        <v>69</v>
      </c>
      <c r="P63" s="2">
        <v>75000</v>
      </c>
      <c r="Q63" s="2">
        <v>4.7</v>
      </c>
      <c r="R63" s="2">
        <v>75000</v>
      </c>
      <c r="S63" s="2">
        <v>4.7</v>
      </c>
      <c r="T63" s="2">
        <v>67000</v>
      </c>
      <c r="U63" s="2">
        <v>5.6</v>
      </c>
      <c r="V63" s="2">
        <v>75000</v>
      </c>
      <c r="W63" s="2">
        <v>4.7</v>
      </c>
      <c r="AA63" s="3" t="s">
        <v>494</v>
      </c>
      <c r="AB63" s="3" t="s">
        <v>69</v>
      </c>
      <c r="AC63" s="3">
        <v>583.1</v>
      </c>
      <c r="AD63" s="3">
        <v>3.1</v>
      </c>
      <c r="AE63" s="3">
        <v>15.18</v>
      </c>
      <c r="AF63" s="3">
        <v>3.1</v>
      </c>
      <c r="AG63" s="3">
        <v>31042</v>
      </c>
      <c r="AH63" s="3">
        <v>4</v>
      </c>
      <c r="AI63" s="3">
        <v>38.4</v>
      </c>
      <c r="AJ63" s="3">
        <v>0.6</v>
      </c>
      <c r="AN63" s="3" t="s">
        <v>494</v>
      </c>
      <c r="AO63" s="3" t="s">
        <v>69</v>
      </c>
      <c r="AP63" s="3">
        <v>498.1</v>
      </c>
      <c r="AQ63" s="3">
        <v>3.7</v>
      </c>
      <c r="AR63" s="3">
        <v>13.21</v>
      </c>
      <c r="AS63" s="3">
        <v>3.8</v>
      </c>
      <c r="AT63" s="3">
        <v>25733</v>
      </c>
      <c r="AU63" s="3">
        <v>5.0999999999999996</v>
      </c>
      <c r="AV63" s="3">
        <v>37.5</v>
      </c>
      <c r="AW63" s="3">
        <v>0.3</v>
      </c>
      <c r="BA63" s="4" t="s">
        <v>494</v>
      </c>
      <c r="BB63" s="4" t="s">
        <v>69</v>
      </c>
      <c r="BC63" s="4">
        <v>107000</v>
      </c>
      <c r="BD63" s="4">
        <v>3.9</v>
      </c>
      <c r="BE63" s="4">
        <v>107000</v>
      </c>
      <c r="BF63" s="4">
        <v>3.9</v>
      </c>
      <c r="BG63" s="4">
        <v>93000</v>
      </c>
      <c r="BH63" s="4">
        <v>4.7</v>
      </c>
      <c r="BI63" s="4">
        <v>107000</v>
      </c>
      <c r="BJ63" s="4">
        <v>3.9</v>
      </c>
      <c r="BN63" s="5" t="s">
        <v>494</v>
      </c>
      <c r="BO63" s="5" t="s">
        <v>69</v>
      </c>
      <c r="BP63" s="5">
        <v>474.4</v>
      </c>
      <c r="BQ63" s="5">
        <v>3.3</v>
      </c>
      <c r="BR63" s="5">
        <v>14.63</v>
      </c>
      <c r="BS63" s="5">
        <v>3</v>
      </c>
      <c r="BT63" s="5">
        <v>25746</v>
      </c>
      <c r="BU63" s="5">
        <v>4.0999999999999996</v>
      </c>
      <c r="BV63" s="5">
        <v>32.4</v>
      </c>
      <c r="BW63" s="5">
        <v>1.3</v>
      </c>
      <c r="CA63" s="6" t="s">
        <v>494</v>
      </c>
      <c r="CB63" s="6" t="s">
        <v>69</v>
      </c>
      <c r="CC63" s="6">
        <v>388.6</v>
      </c>
      <c r="CD63" s="6">
        <v>5.2</v>
      </c>
      <c r="CE63" s="6">
        <v>11.49</v>
      </c>
      <c r="CF63" s="6">
        <v>4.5999999999999996</v>
      </c>
      <c r="CG63" s="6">
        <v>21365</v>
      </c>
      <c r="CH63" s="6">
        <v>5.2</v>
      </c>
      <c r="CI63" s="6">
        <v>36</v>
      </c>
      <c r="CJ63" s="6">
        <v>1.4</v>
      </c>
      <c r="CN63" s="7" t="s">
        <v>494</v>
      </c>
      <c r="CO63" s="7" t="s">
        <v>69</v>
      </c>
      <c r="CP63" s="7">
        <v>29000</v>
      </c>
      <c r="CQ63" s="7">
        <v>7.3</v>
      </c>
      <c r="CR63" s="7">
        <v>29000</v>
      </c>
      <c r="CS63" s="7">
        <v>7.3</v>
      </c>
      <c r="CT63" s="7">
        <v>25000</v>
      </c>
      <c r="CU63" s="7">
        <v>8.6999999999999993</v>
      </c>
      <c r="CV63" s="7">
        <v>29000</v>
      </c>
      <c r="CW63" s="7">
        <v>7.3</v>
      </c>
      <c r="DA63" s="8" t="s">
        <v>494</v>
      </c>
      <c r="DB63" s="8" t="s">
        <v>69</v>
      </c>
      <c r="DC63" s="8">
        <v>494.1</v>
      </c>
      <c r="DD63" s="8">
        <v>4.3</v>
      </c>
      <c r="DE63" s="8">
        <v>13.26</v>
      </c>
      <c r="DF63" s="8">
        <v>4.2</v>
      </c>
      <c r="DG63" s="8">
        <v>25309</v>
      </c>
      <c r="DH63" s="8">
        <v>5.2</v>
      </c>
      <c r="DI63" s="8">
        <v>37.299999999999997</v>
      </c>
      <c r="DJ63" s="8">
        <v>0.8</v>
      </c>
      <c r="DN63" s="9" t="s">
        <v>494</v>
      </c>
      <c r="DO63" s="9" t="s">
        <v>69</v>
      </c>
      <c r="DP63" s="9">
        <v>437.6</v>
      </c>
      <c r="DQ63" s="9">
        <v>6.9</v>
      </c>
      <c r="DR63" s="9">
        <v>11.6</v>
      </c>
      <c r="DS63" s="9">
        <v>6.9</v>
      </c>
      <c r="DT63" s="9">
        <v>22116</v>
      </c>
      <c r="DU63" s="9">
        <v>7.2</v>
      </c>
      <c r="DV63" s="9">
        <v>37</v>
      </c>
      <c r="DW63" s="9">
        <v>0.8</v>
      </c>
      <c r="EA63" s="10" t="s">
        <v>494</v>
      </c>
      <c r="EB63" s="10" t="s">
        <v>69</v>
      </c>
      <c r="EC63" s="10">
        <v>46000</v>
      </c>
      <c r="ED63" s="10">
        <v>6.2</v>
      </c>
      <c r="EE63" s="10">
        <f>VLOOKUP(EA63,Sheet1!$C$10:$L$428,10,FALSE)</f>
        <v>98500</v>
      </c>
      <c r="EF63" s="10">
        <v>6.2</v>
      </c>
      <c r="EG63" s="10">
        <v>41000</v>
      </c>
      <c r="EH63" s="10">
        <v>7.3</v>
      </c>
      <c r="EI63" s="10">
        <v>46000</v>
      </c>
      <c r="EJ63" s="10">
        <v>6.2</v>
      </c>
      <c r="EN63" s="11" t="s">
        <v>494</v>
      </c>
      <c r="EO63" s="11" t="s">
        <v>69</v>
      </c>
      <c r="EP63" s="11">
        <v>639.5</v>
      </c>
      <c r="EQ63" s="11">
        <v>4.0999999999999996</v>
      </c>
      <c r="ER63" s="11">
        <f>VLOOKUP(EN63,Sheet1!$C$10:$L$428,2,FALSE)</f>
        <v>163309.88509705718</v>
      </c>
      <c r="ES63" s="11">
        <v>4.0999999999999996</v>
      </c>
      <c r="ET63" s="11">
        <v>34557</v>
      </c>
      <c r="EU63" s="11">
        <v>5.3</v>
      </c>
      <c r="EV63" s="11">
        <v>39.200000000000003</v>
      </c>
      <c r="EW63" s="11">
        <v>0.8</v>
      </c>
      <c r="EY63" t="b">
        <f t="shared" si="0"/>
        <v>1</v>
      </c>
    </row>
    <row r="64" spans="1:155" x14ac:dyDescent="0.25">
      <c r="A64" s="1" t="s">
        <v>495</v>
      </c>
      <c r="B64" s="1" t="s">
        <v>70</v>
      </c>
      <c r="C64" s="1">
        <v>538.6</v>
      </c>
      <c r="D64" s="1">
        <v>5.3</v>
      </c>
      <c r="E64" s="1">
        <f>VLOOKUP(A64,Sheet1!$C$10:$L$428,6,FALSE)</f>
        <v>138000</v>
      </c>
      <c r="F64" s="1">
        <v>6.4</v>
      </c>
      <c r="G64" s="1">
        <v>28337</v>
      </c>
      <c r="H64" s="1">
        <v>6.5</v>
      </c>
      <c r="I64" s="1">
        <v>39</v>
      </c>
      <c r="J64" s="1">
        <v>1</v>
      </c>
      <c r="N64" s="2" t="s">
        <v>495</v>
      </c>
      <c r="O64" s="2" t="s">
        <v>70</v>
      </c>
      <c r="P64" s="2">
        <v>96000</v>
      </c>
      <c r="Q64" s="2">
        <v>4.3</v>
      </c>
      <c r="R64" s="2">
        <v>96000</v>
      </c>
      <c r="S64" s="2">
        <v>4.3</v>
      </c>
      <c r="T64" s="2">
        <v>86000</v>
      </c>
      <c r="U64" s="2">
        <v>5.2</v>
      </c>
      <c r="V64" s="2">
        <v>96000</v>
      </c>
      <c r="W64" s="2">
        <v>4.3</v>
      </c>
      <c r="AA64" s="3" t="s">
        <v>495</v>
      </c>
      <c r="AB64" s="3" t="s">
        <v>70</v>
      </c>
      <c r="AC64" s="3">
        <v>596.29999999999995</v>
      </c>
      <c r="AD64" s="3">
        <v>3.4</v>
      </c>
      <c r="AE64" s="3">
        <v>15.11</v>
      </c>
      <c r="AF64" s="3">
        <v>3.4</v>
      </c>
      <c r="AG64" s="3">
        <v>31677</v>
      </c>
      <c r="AH64" s="3">
        <v>4.2</v>
      </c>
      <c r="AI64" s="3">
        <v>39.5</v>
      </c>
      <c r="AJ64" s="3">
        <v>0.6</v>
      </c>
      <c r="AN64" s="3" t="s">
        <v>495</v>
      </c>
      <c r="AO64" s="3" t="s">
        <v>70</v>
      </c>
      <c r="AP64" s="3">
        <v>499.9</v>
      </c>
      <c r="AQ64" s="3">
        <v>5.4</v>
      </c>
      <c r="AR64" s="3">
        <v>12.19</v>
      </c>
      <c r="AS64" s="3">
        <v>5.2</v>
      </c>
      <c r="AT64" s="3">
        <v>26470</v>
      </c>
      <c r="AU64" s="3">
        <v>5.5</v>
      </c>
      <c r="AV64" s="3">
        <v>37.5</v>
      </c>
      <c r="AW64" s="3">
        <v>1</v>
      </c>
      <c r="BA64" s="4" t="s">
        <v>495</v>
      </c>
      <c r="BB64" s="4" t="s">
        <v>70</v>
      </c>
      <c r="BC64" s="4">
        <v>136000</v>
      </c>
      <c r="BD64" s="4">
        <v>3.5</v>
      </c>
      <c r="BE64" s="4">
        <v>136000</v>
      </c>
      <c r="BF64" s="4">
        <v>3.5</v>
      </c>
      <c r="BG64" s="4">
        <v>121000</v>
      </c>
      <c r="BH64" s="4">
        <v>4.3</v>
      </c>
      <c r="BI64" s="4">
        <v>136000</v>
      </c>
      <c r="BJ64" s="4">
        <v>3.5</v>
      </c>
      <c r="BN64" s="5" t="s">
        <v>495</v>
      </c>
      <c r="BO64" s="5" t="s">
        <v>70</v>
      </c>
      <c r="BP64" s="5">
        <v>480.6</v>
      </c>
      <c r="BQ64" s="5">
        <v>3.3</v>
      </c>
      <c r="BR64" s="5">
        <v>14.38</v>
      </c>
      <c r="BS64" s="5">
        <v>3.1</v>
      </c>
      <c r="BT64" s="5">
        <v>25802</v>
      </c>
      <c r="BU64" s="5">
        <v>4.0999999999999996</v>
      </c>
      <c r="BV64" s="5">
        <v>33.4</v>
      </c>
      <c r="BW64" s="5">
        <v>1.2</v>
      </c>
      <c r="CA64" s="6" t="s">
        <v>495</v>
      </c>
      <c r="CB64" s="6" t="s">
        <v>70</v>
      </c>
      <c r="CC64" s="6">
        <v>397.6</v>
      </c>
      <c r="CD64" s="6">
        <v>3.9</v>
      </c>
      <c r="CE64" s="6">
        <v>10.62</v>
      </c>
      <c r="CF64" s="6">
        <v>3.8</v>
      </c>
      <c r="CG64" s="6">
        <v>20879</v>
      </c>
      <c r="CH64" s="6">
        <v>4.8</v>
      </c>
      <c r="CI64" s="6">
        <v>37</v>
      </c>
      <c r="CJ64" s="6">
        <v>0.1</v>
      </c>
      <c r="CN64" s="7" t="s">
        <v>495</v>
      </c>
      <c r="CO64" s="7" t="s">
        <v>70</v>
      </c>
      <c r="CP64" s="7">
        <v>30000</v>
      </c>
      <c r="CQ64" s="7">
        <v>7.3</v>
      </c>
      <c r="CR64" s="7">
        <v>30000</v>
      </c>
      <c r="CS64" s="7">
        <v>7.3</v>
      </c>
      <c r="CT64" s="7">
        <v>26000</v>
      </c>
      <c r="CU64" s="7">
        <v>8.6999999999999993</v>
      </c>
      <c r="CV64" s="7">
        <v>30000</v>
      </c>
      <c r="CW64" s="7">
        <v>7.3</v>
      </c>
      <c r="DA64" s="8" t="s">
        <v>495</v>
      </c>
      <c r="DB64" s="8" t="s">
        <v>70</v>
      </c>
      <c r="DC64" s="8">
        <v>496.3</v>
      </c>
      <c r="DD64" s="8">
        <v>3.7</v>
      </c>
      <c r="DE64" s="8">
        <v>13.31</v>
      </c>
      <c r="DF64" s="8">
        <v>3.7</v>
      </c>
      <c r="DG64" s="8">
        <v>25429</v>
      </c>
      <c r="DH64" s="8">
        <v>4.4000000000000004</v>
      </c>
      <c r="DI64" s="8">
        <v>37.299999999999997</v>
      </c>
      <c r="DJ64" s="8">
        <v>0.9</v>
      </c>
      <c r="DN64" s="9" t="s">
        <v>495</v>
      </c>
      <c r="DO64" s="9" t="s">
        <v>70</v>
      </c>
      <c r="DP64" s="9">
        <v>426.8</v>
      </c>
      <c r="DQ64" s="9">
        <v>8.6999999999999993</v>
      </c>
      <c r="DR64" s="9">
        <v>11.52</v>
      </c>
      <c r="DS64" s="9">
        <v>8.6999999999999993</v>
      </c>
      <c r="DT64" s="9">
        <v>22290</v>
      </c>
      <c r="DU64" s="9">
        <v>9.6999999999999993</v>
      </c>
      <c r="DV64" s="9">
        <v>37</v>
      </c>
      <c r="DW64" s="9">
        <v>0.4</v>
      </c>
      <c r="EA64" s="10" t="s">
        <v>495</v>
      </c>
      <c r="EB64" s="10" t="s">
        <v>70</v>
      </c>
      <c r="EC64" s="10">
        <v>66000</v>
      </c>
      <c r="ED64" s="10">
        <v>5.2</v>
      </c>
      <c r="EE64" s="10">
        <f>VLOOKUP(EA64,Sheet1!$C$10:$L$428,10,FALSE)</f>
        <v>106950</v>
      </c>
      <c r="EF64" s="10">
        <v>5.2</v>
      </c>
      <c r="EG64" s="10">
        <v>59000</v>
      </c>
      <c r="EH64" s="10">
        <v>6.4</v>
      </c>
      <c r="EI64" s="10">
        <v>66000</v>
      </c>
      <c r="EJ64" s="10">
        <v>5.2</v>
      </c>
      <c r="EN64" s="11" t="s">
        <v>495</v>
      </c>
      <c r="EO64" s="11" t="s">
        <v>70</v>
      </c>
      <c r="EP64" s="11">
        <v>641.79999999999995</v>
      </c>
      <c r="EQ64" s="11">
        <v>4.3</v>
      </c>
      <c r="ER64" s="11">
        <f>VLOOKUP(EN64,Sheet1!$C$10:$L$428,2,FALSE)</f>
        <v>163297.7488204898</v>
      </c>
      <c r="ES64" s="11">
        <v>4.4000000000000004</v>
      </c>
      <c r="ET64" s="11">
        <v>34437</v>
      </c>
      <c r="EU64" s="11">
        <v>5.4</v>
      </c>
      <c r="EV64" s="11">
        <v>40.5</v>
      </c>
      <c r="EW64" s="11">
        <v>0.8</v>
      </c>
      <c r="EY64" t="b">
        <f t="shared" si="0"/>
        <v>1</v>
      </c>
    </row>
    <row r="65" spans="1:155" x14ac:dyDescent="0.25">
      <c r="A65" s="1" t="s">
        <v>496</v>
      </c>
      <c r="B65" s="1" t="s">
        <v>71</v>
      </c>
      <c r="C65" s="1">
        <v>465.4</v>
      </c>
      <c r="D65" s="1">
        <v>4.7</v>
      </c>
      <c r="E65" s="1">
        <f>VLOOKUP(A65,Sheet1!$C$10:$L$428,6,FALSE)</f>
        <v>88000</v>
      </c>
      <c r="F65" s="1">
        <v>5.5</v>
      </c>
      <c r="G65" s="1">
        <v>24779</v>
      </c>
      <c r="H65" s="1">
        <v>5.7</v>
      </c>
      <c r="I65" s="1">
        <v>39</v>
      </c>
      <c r="J65" s="1">
        <v>1</v>
      </c>
      <c r="N65" s="2" t="s">
        <v>496</v>
      </c>
      <c r="O65" s="2" t="s">
        <v>71</v>
      </c>
      <c r="P65" s="2">
        <v>66000</v>
      </c>
      <c r="Q65" s="2">
        <v>5</v>
      </c>
      <c r="R65" s="2">
        <v>66000</v>
      </c>
      <c r="S65" s="2">
        <v>5</v>
      </c>
      <c r="T65" s="2">
        <v>58000</v>
      </c>
      <c r="U65" s="2">
        <v>7.9</v>
      </c>
      <c r="V65" s="2">
        <v>66000</v>
      </c>
      <c r="W65" s="2">
        <v>5</v>
      </c>
      <c r="AA65" s="3" t="s">
        <v>496</v>
      </c>
      <c r="AB65" s="3" t="s">
        <v>71</v>
      </c>
      <c r="AC65" s="3">
        <v>459.1</v>
      </c>
      <c r="AD65" s="3">
        <v>2.2000000000000002</v>
      </c>
      <c r="AE65" s="3">
        <v>11.49</v>
      </c>
      <c r="AF65" s="3">
        <v>2.2000000000000002</v>
      </c>
      <c r="AG65" s="3">
        <v>23931</v>
      </c>
      <c r="AH65" s="3">
        <v>3</v>
      </c>
      <c r="AI65" s="3">
        <v>39.9</v>
      </c>
      <c r="AJ65" s="3">
        <v>0.8</v>
      </c>
      <c r="AN65" s="3" t="s">
        <v>496</v>
      </c>
      <c r="AO65" s="3" t="s">
        <v>71</v>
      </c>
      <c r="AP65" s="3">
        <v>419</v>
      </c>
      <c r="AQ65" s="3">
        <v>4.5</v>
      </c>
      <c r="AR65" s="3">
        <v>10.42</v>
      </c>
      <c r="AS65" s="3">
        <v>4.9000000000000004</v>
      </c>
      <c r="AT65" s="3">
        <v>22208</v>
      </c>
      <c r="AU65" s="3">
        <v>5.3</v>
      </c>
      <c r="AV65" s="3">
        <v>37.6</v>
      </c>
      <c r="AW65" s="3">
        <v>0.9</v>
      </c>
      <c r="BA65" s="4" t="s">
        <v>496</v>
      </c>
      <c r="BB65" s="4" t="s">
        <v>71</v>
      </c>
      <c r="BC65" s="4">
        <v>99000</v>
      </c>
      <c r="BD65" s="4">
        <v>4</v>
      </c>
      <c r="BE65" s="4">
        <v>99000</v>
      </c>
      <c r="BF65" s="4">
        <v>4</v>
      </c>
      <c r="BG65" s="4">
        <v>87000</v>
      </c>
      <c r="BH65" s="4">
        <v>5.9</v>
      </c>
      <c r="BI65" s="4">
        <v>99000</v>
      </c>
      <c r="BJ65" s="4">
        <v>4</v>
      </c>
      <c r="BN65" s="5" t="s">
        <v>496</v>
      </c>
      <c r="BO65" s="5" t="s">
        <v>71</v>
      </c>
      <c r="BP65" s="5">
        <v>360.6</v>
      </c>
      <c r="BQ65" s="5">
        <v>2.6</v>
      </c>
      <c r="BR65" s="5">
        <v>10.95</v>
      </c>
      <c r="BS65" s="5">
        <v>2</v>
      </c>
      <c r="BT65" s="5">
        <v>19048</v>
      </c>
      <c r="BU65" s="5">
        <v>3.7</v>
      </c>
      <c r="BV65" s="5">
        <v>32.9</v>
      </c>
      <c r="BW65" s="5">
        <v>1.5</v>
      </c>
      <c r="CA65" s="6" t="s">
        <v>496</v>
      </c>
      <c r="CB65" s="6" t="s">
        <v>71</v>
      </c>
      <c r="CC65" s="6">
        <v>318.7</v>
      </c>
      <c r="CD65" s="6">
        <v>4.0999999999999996</v>
      </c>
      <c r="CE65" s="6">
        <v>8.76</v>
      </c>
      <c r="CF65" s="6">
        <v>3</v>
      </c>
      <c r="CG65" s="6">
        <v>17099</v>
      </c>
      <c r="CH65" s="6">
        <v>5.4</v>
      </c>
      <c r="CI65" s="6">
        <v>37</v>
      </c>
      <c r="CJ65" s="6">
        <v>0.5</v>
      </c>
      <c r="CN65" s="7" t="s">
        <v>496</v>
      </c>
      <c r="CO65" s="7" t="s">
        <v>71</v>
      </c>
      <c r="CP65" s="7">
        <v>26000</v>
      </c>
      <c r="CQ65" s="7">
        <v>7.8</v>
      </c>
      <c r="CR65" s="7">
        <v>26000</v>
      </c>
      <c r="CS65" s="7">
        <v>7.8</v>
      </c>
      <c r="CT65" s="7">
        <v>23000</v>
      </c>
      <c r="CU65" s="7">
        <v>9.1999999999999993</v>
      </c>
      <c r="CV65" s="7">
        <v>26000</v>
      </c>
      <c r="CW65" s="7">
        <v>7.8</v>
      </c>
      <c r="DA65" s="8" t="s">
        <v>496</v>
      </c>
      <c r="DB65" s="8" t="s">
        <v>71</v>
      </c>
      <c r="DC65" s="8">
        <v>411</v>
      </c>
      <c r="DD65" s="8">
        <v>3.7</v>
      </c>
      <c r="DE65" s="8">
        <v>10.83</v>
      </c>
      <c r="DF65" s="8">
        <v>3.7</v>
      </c>
      <c r="DG65" s="8">
        <v>21391</v>
      </c>
      <c r="DH65" s="8">
        <v>4.4000000000000004</v>
      </c>
      <c r="DI65" s="8">
        <v>38</v>
      </c>
      <c r="DJ65" s="8">
        <v>0.9</v>
      </c>
      <c r="DN65" s="9" t="s">
        <v>496</v>
      </c>
      <c r="DO65" s="9" t="s">
        <v>71</v>
      </c>
      <c r="DP65" s="9">
        <v>347</v>
      </c>
      <c r="DQ65" s="9">
        <v>7.3</v>
      </c>
      <c r="DR65" s="9">
        <v>9.17</v>
      </c>
      <c r="DS65" s="9">
        <v>7.9</v>
      </c>
      <c r="DT65" s="9">
        <v>19063</v>
      </c>
      <c r="DU65" s="9">
        <v>8.3000000000000007</v>
      </c>
      <c r="DV65" s="9">
        <v>37.5</v>
      </c>
      <c r="DW65" s="9">
        <v>0.3</v>
      </c>
      <c r="EA65" s="10" t="s">
        <v>496</v>
      </c>
      <c r="EB65" s="10" t="s">
        <v>71</v>
      </c>
      <c r="EC65" s="10">
        <v>40000</v>
      </c>
      <c r="ED65" s="10">
        <v>6.5</v>
      </c>
      <c r="EE65" s="10">
        <f>VLOOKUP(EA65,Sheet1!$C$10:$L$428,10,FALSE)</f>
        <v>65000</v>
      </c>
      <c r="EF65" s="10">
        <v>6.5</v>
      </c>
      <c r="EG65" s="10">
        <v>35000</v>
      </c>
      <c r="EH65" s="10">
        <v>11.6</v>
      </c>
      <c r="EI65" s="10">
        <v>40000</v>
      </c>
      <c r="EJ65" s="10">
        <v>6.5</v>
      </c>
      <c r="EN65" s="11" t="s">
        <v>496</v>
      </c>
      <c r="EO65" s="11" t="s">
        <v>71</v>
      </c>
      <c r="EP65" s="11">
        <v>490.1</v>
      </c>
      <c r="EQ65" s="11">
        <v>2.7</v>
      </c>
      <c r="ER65" s="11">
        <f>VLOOKUP(EN65,Sheet1!$C$10:$L$428,2,FALSE)</f>
        <v>97786.320626853121</v>
      </c>
      <c r="ES65" s="11">
        <v>2.8</v>
      </c>
      <c r="ET65" s="11">
        <v>25604</v>
      </c>
      <c r="EU65" s="11">
        <v>3.6</v>
      </c>
      <c r="EV65" s="11">
        <v>41.2</v>
      </c>
      <c r="EW65" s="11">
        <v>1.2</v>
      </c>
      <c r="EY65" t="b">
        <f t="shared" si="0"/>
        <v>1</v>
      </c>
    </row>
    <row r="66" spans="1:155" x14ac:dyDescent="0.25">
      <c r="A66" s="1" t="s">
        <v>497</v>
      </c>
      <c r="B66" s="1" t="s">
        <v>72</v>
      </c>
      <c r="C66" s="1">
        <v>517</v>
      </c>
      <c r="D66" s="1">
        <v>7.8</v>
      </c>
      <c r="E66" s="1">
        <f>VLOOKUP(A66,Sheet1!$C$10:$L$428,6,FALSE)</f>
        <v>110000</v>
      </c>
      <c r="F66" s="1">
        <v>7.3</v>
      </c>
      <c r="G66" s="1">
        <v>27833</v>
      </c>
      <c r="H66" s="1">
        <v>8.1999999999999993</v>
      </c>
      <c r="I66" s="1">
        <v>39.799999999999997</v>
      </c>
      <c r="J66" s="1">
        <v>1.3</v>
      </c>
      <c r="N66" s="2" t="s">
        <v>497</v>
      </c>
      <c r="O66" s="2" t="s">
        <v>72</v>
      </c>
      <c r="P66" s="2">
        <v>36000</v>
      </c>
      <c r="Q66" s="2">
        <v>6.8</v>
      </c>
      <c r="R66" s="2">
        <v>36000</v>
      </c>
      <c r="S66" s="2">
        <v>6.8</v>
      </c>
      <c r="T66" s="2">
        <v>33000</v>
      </c>
      <c r="U66" s="2">
        <v>11</v>
      </c>
      <c r="V66" s="2">
        <v>36000</v>
      </c>
      <c r="W66" s="2">
        <v>6.8</v>
      </c>
      <c r="AA66" s="3" t="s">
        <v>497</v>
      </c>
      <c r="AB66" s="3" t="s">
        <v>72</v>
      </c>
      <c r="AC66" s="3">
        <v>511.3</v>
      </c>
      <c r="AD66" s="3">
        <v>3.3</v>
      </c>
      <c r="AE66" s="3">
        <v>12.74</v>
      </c>
      <c r="AF66" s="3">
        <v>3.4</v>
      </c>
      <c r="AG66" s="3">
        <v>27617</v>
      </c>
      <c r="AH66" s="3">
        <v>8.5</v>
      </c>
      <c r="AI66" s="3">
        <v>40.1</v>
      </c>
      <c r="AJ66" s="3">
        <v>1.1000000000000001</v>
      </c>
      <c r="AN66" s="3" t="s">
        <v>497</v>
      </c>
      <c r="AO66" s="3" t="s">
        <v>72</v>
      </c>
      <c r="AP66" s="3">
        <v>458.7</v>
      </c>
      <c r="AQ66" s="3">
        <v>6.6</v>
      </c>
      <c r="AR66" s="3">
        <v>11.13</v>
      </c>
      <c r="AS66" s="3">
        <v>6.7</v>
      </c>
      <c r="AT66" s="3">
        <v>24586</v>
      </c>
      <c r="AU66" s="3">
        <v>7.2</v>
      </c>
      <c r="AV66" s="3">
        <v>38.9</v>
      </c>
      <c r="AW66" s="3">
        <v>1.6</v>
      </c>
      <c r="BA66" s="4" t="s">
        <v>497</v>
      </c>
      <c r="BB66" s="4" t="s">
        <v>72</v>
      </c>
      <c r="BC66" s="4">
        <v>53000</v>
      </c>
      <c r="BD66" s="4">
        <v>5.6</v>
      </c>
      <c r="BE66" s="4">
        <v>53000</v>
      </c>
      <c r="BF66" s="4">
        <v>5.6</v>
      </c>
      <c r="BG66" s="4">
        <v>46000</v>
      </c>
      <c r="BH66" s="4">
        <v>8.6</v>
      </c>
      <c r="BI66" s="4">
        <v>53000</v>
      </c>
      <c r="BJ66" s="4">
        <v>5.6</v>
      </c>
      <c r="BN66" s="5" t="s">
        <v>497</v>
      </c>
      <c r="BO66" s="5" t="s">
        <v>72</v>
      </c>
      <c r="BP66" s="5">
        <v>391.9</v>
      </c>
      <c r="BQ66" s="5">
        <v>4</v>
      </c>
      <c r="BR66" s="5">
        <v>11.96</v>
      </c>
      <c r="BS66" s="5">
        <v>3.2</v>
      </c>
      <c r="BT66" s="5">
        <v>22161</v>
      </c>
      <c r="BU66" s="5">
        <v>9</v>
      </c>
      <c r="BV66" s="5">
        <v>32.799999999999997</v>
      </c>
      <c r="BW66" s="5">
        <v>2.2000000000000002</v>
      </c>
      <c r="CA66" s="6" t="s">
        <v>497</v>
      </c>
      <c r="CB66" s="6" t="s">
        <v>72</v>
      </c>
      <c r="CC66" s="6">
        <v>340.8</v>
      </c>
      <c r="CD66" s="6">
        <v>6.6</v>
      </c>
      <c r="CE66" s="6">
        <v>9.0500000000000007</v>
      </c>
      <c r="CF66" s="6">
        <v>5.6</v>
      </c>
      <c r="CG66" s="6">
        <v>19402</v>
      </c>
      <c r="CH66" s="6">
        <v>7</v>
      </c>
      <c r="CI66" s="6">
        <v>37</v>
      </c>
      <c r="CJ66" s="6">
        <v>1.7</v>
      </c>
      <c r="CN66" s="7" t="s">
        <v>497</v>
      </c>
      <c r="CO66" s="7" t="s">
        <v>72</v>
      </c>
      <c r="CP66" s="7">
        <v>13000</v>
      </c>
      <c r="CQ66" s="7">
        <v>11.3</v>
      </c>
      <c r="CR66" s="7">
        <v>13000</v>
      </c>
      <c r="CS66" s="7">
        <v>11.3</v>
      </c>
      <c r="CT66" s="7">
        <v>11000</v>
      </c>
      <c r="CU66" s="7">
        <v>19</v>
      </c>
      <c r="CV66" s="7">
        <v>13000</v>
      </c>
      <c r="CW66" s="7">
        <v>11.3</v>
      </c>
      <c r="DA66" s="8" t="s">
        <v>497</v>
      </c>
      <c r="DB66" s="8" t="s">
        <v>72</v>
      </c>
      <c r="DC66" s="8">
        <v>407.8</v>
      </c>
      <c r="DD66" s="8">
        <v>5.0999999999999996</v>
      </c>
      <c r="DE66" s="8">
        <v>10.79</v>
      </c>
      <c r="DF66" s="8">
        <v>5.4</v>
      </c>
      <c r="DG66" s="8">
        <v>21286</v>
      </c>
      <c r="DH66" s="8">
        <v>7.4</v>
      </c>
      <c r="DI66" s="8">
        <v>37.799999999999997</v>
      </c>
      <c r="DJ66" s="8">
        <v>1.6</v>
      </c>
      <c r="DN66" s="9" t="s">
        <v>497</v>
      </c>
      <c r="DO66" s="9" t="s">
        <v>72</v>
      </c>
      <c r="DP66" s="9">
        <v>351.7</v>
      </c>
      <c r="DQ66" s="9">
        <v>9.6</v>
      </c>
      <c r="DR66" s="9">
        <v>9.26</v>
      </c>
      <c r="DS66" s="9">
        <v>10</v>
      </c>
      <c r="DT66" s="9">
        <v>18038</v>
      </c>
      <c r="DU66" s="9">
        <v>10</v>
      </c>
      <c r="DV66" s="9">
        <v>37</v>
      </c>
      <c r="DW66" s="9">
        <v>1.6</v>
      </c>
      <c r="EA66" s="10" t="s">
        <v>497</v>
      </c>
      <c r="EB66" s="10" t="s">
        <v>72</v>
      </c>
      <c r="EC66" s="10">
        <v>24000</v>
      </c>
      <c r="ED66" s="10">
        <v>8.5</v>
      </c>
      <c r="EE66" s="10">
        <f>VLOOKUP(EA66,Sheet1!$C$10:$L$428,10,FALSE)</f>
        <v>72750</v>
      </c>
      <c r="EF66" s="10">
        <v>8.5</v>
      </c>
      <c r="EG66" s="10">
        <v>22000</v>
      </c>
      <c r="EH66" s="10">
        <v>13.5</v>
      </c>
      <c r="EI66" s="10">
        <v>24000</v>
      </c>
      <c r="EJ66" s="10">
        <v>8.5</v>
      </c>
      <c r="EN66" s="11" t="s">
        <v>497</v>
      </c>
      <c r="EO66" s="11" t="s">
        <v>72</v>
      </c>
      <c r="EP66" s="11">
        <v>565.5</v>
      </c>
      <c r="EQ66" s="11">
        <v>3.9</v>
      </c>
      <c r="ER66" s="11">
        <f>VLOOKUP(EN66,Sheet1!$C$10:$L$428,2,FALSE)</f>
        <v>120309.10880262424</v>
      </c>
      <c r="ES66" s="11">
        <v>4.0999999999999996</v>
      </c>
      <c r="ET66" s="11">
        <v>30900</v>
      </c>
      <c r="EU66" s="11">
        <v>10</v>
      </c>
      <c r="EV66" s="11">
        <v>41.4</v>
      </c>
      <c r="EW66" s="11">
        <v>1.4</v>
      </c>
      <c r="EY66" t="b">
        <f t="shared" si="0"/>
        <v>1</v>
      </c>
    </row>
    <row r="67" spans="1:155" x14ac:dyDescent="0.25">
      <c r="A67" s="1" t="s">
        <v>498</v>
      </c>
      <c r="B67" s="1" t="s">
        <v>73</v>
      </c>
      <c r="C67" s="1">
        <v>558.79999999999995</v>
      </c>
      <c r="D67" s="1">
        <v>5.0999999999999996</v>
      </c>
      <c r="E67" s="1">
        <f>VLOOKUP(A67,Sheet1!$C$10:$L$428,6,FALSE)</f>
        <v>112000</v>
      </c>
      <c r="F67" s="1">
        <v>7.3</v>
      </c>
      <c r="G67" s="1">
        <v>29115</v>
      </c>
      <c r="H67" s="1">
        <v>5.5</v>
      </c>
      <c r="I67" s="1">
        <v>40</v>
      </c>
      <c r="J67" s="1">
        <v>0.4</v>
      </c>
      <c r="N67" s="2" t="s">
        <v>498</v>
      </c>
      <c r="O67" s="2" t="s">
        <v>73</v>
      </c>
      <c r="P67" s="2">
        <v>49000</v>
      </c>
      <c r="Q67" s="2">
        <v>5.9</v>
      </c>
      <c r="R67" s="2">
        <v>49000</v>
      </c>
      <c r="S67" s="2">
        <v>5.9</v>
      </c>
      <c r="T67" s="2">
        <v>42000</v>
      </c>
      <c r="U67" s="2">
        <v>7</v>
      </c>
      <c r="V67" s="2">
        <v>49000</v>
      </c>
      <c r="W67" s="2">
        <v>5.9</v>
      </c>
      <c r="AA67" s="3" t="s">
        <v>498</v>
      </c>
      <c r="AB67" s="3" t="s">
        <v>73</v>
      </c>
      <c r="AC67" s="3">
        <v>571.1</v>
      </c>
      <c r="AD67" s="3">
        <v>3.6</v>
      </c>
      <c r="AE67" s="3">
        <v>14.11</v>
      </c>
      <c r="AF67" s="3">
        <v>3.7</v>
      </c>
      <c r="AG67" s="3">
        <v>30352</v>
      </c>
      <c r="AH67" s="3">
        <v>4.5999999999999996</v>
      </c>
      <c r="AI67" s="3">
        <v>40.5</v>
      </c>
      <c r="AJ67" s="3">
        <v>1.1000000000000001</v>
      </c>
      <c r="AN67" s="3" t="s">
        <v>498</v>
      </c>
      <c r="AO67" s="3" t="s">
        <v>73</v>
      </c>
      <c r="AP67" s="3">
        <v>502</v>
      </c>
      <c r="AQ67" s="3">
        <v>5.7</v>
      </c>
      <c r="AR67" s="3">
        <v>11.8</v>
      </c>
      <c r="AS67" s="3">
        <v>6.2</v>
      </c>
      <c r="AT67" s="3">
        <v>26344</v>
      </c>
      <c r="AU67" s="3">
        <v>5.0999999999999996</v>
      </c>
      <c r="AV67" s="3">
        <v>39</v>
      </c>
      <c r="AW67" s="3">
        <v>1.6</v>
      </c>
      <c r="BA67" s="4" t="s">
        <v>498</v>
      </c>
      <c r="BB67" s="4" t="s">
        <v>73</v>
      </c>
      <c r="BC67" s="4">
        <v>65000</v>
      </c>
      <c r="BD67" s="4">
        <v>5.0999999999999996</v>
      </c>
      <c r="BE67" s="4">
        <v>65000</v>
      </c>
      <c r="BF67" s="4">
        <v>5.0999999999999996</v>
      </c>
      <c r="BG67" s="4">
        <v>57000</v>
      </c>
      <c r="BH67" s="4">
        <v>6</v>
      </c>
      <c r="BI67" s="4">
        <v>65000</v>
      </c>
      <c r="BJ67" s="4">
        <v>5.0999999999999996</v>
      </c>
      <c r="BN67" s="5" t="s">
        <v>498</v>
      </c>
      <c r="BO67" s="5" t="s">
        <v>73</v>
      </c>
      <c r="BP67" s="5">
        <v>473.3</v>
      </c>
      <c r="BQ67" s="5">
        <v>3.8</v>
      </c>
      <c r="BR67" s="5">
        <v>13.55</v>
      </c>
      <c r="BS67" s="5">
        <v>3.4</v>
      </c>
      <c r="BT67" s="5">
        <v>24923</v>
      </c>
      <c r="BU67" s="5">
        <v>4.8</v>
      </c>
      <c r="BV67" s="5">
        <v>34.9</v>
      </c>
      <c r="BW67" s="5">
        <v>1.8</v>
      </c>
      <c r="CA67" s="6" t="s">
        <v>498</v>
      </c>
      <c r="CB67" s="6" t="s">
        <v>73</v>
      </c>
      <c r="CC67" s="6">
        <v>403.6</v>
      </c>
      <c r="CD67" s="6">
        <v>6.7</v>
      </c>
      <c r="CE67" s="6">
        <v>10.61</v>
      </c>
      <c r="CF67" s="6">
        <v>5.0999999999999996</v>
      </c>
      <c r="CG67" s="6">
        <v>21564</v>
      </c>
      <c r="CH67" s="6">
        <v>7.3</v>
      </c>
      <c r="CI67" s="6">
        <v>37</v>
      </c>
      <c r="CJ67" s="6">
        <v>0.4</v>
      </c>
      <c r="CN67" s="7" t="s">
        <v>498</v>
      </c>
      <c r="CO67" s="7" t="s">
        <v>73</v>
      </c>
      <c r="CP67" s="7">
        <v>17000</v>
      </c>
      <c r="CQ67" s="7">
        <v>9.8000000000000007</v>
      </c>
      <c r="CR67" s="7">
        <v>17000</v>
      </c>
      <c r="CS67" s="7">
        <v>9.8000000000000007</v>
      </c>
      <c r="CT67" s="7">
        <v>16000</v>
      </c>
      <c r="CU67" s="7">
        <v>11.3</v>
      </c>
      <c r="CV67" s="7">
        <v>17000</v>
      </c>
      <c r="CW67" s="7">
        <v>9.8000000000000007</v>
      </c>
      <c r="DA67" s="8" t="s">
        <v>498</v>
      </c>
      <c r="DB67" s="8" t="s">
        <v>73</v>
      </c>
      <c r="DC67" s="8">
        <v>461.9</v>
      </c>
      <c r="DD67" s="8">
        <v>5.8</v>
      </c>
      <c r="DE67" s="8">
        <v>12.25</v>
      </c>
      <c r="DF67" s="8">
        <v>6.1</v>
      </c>
      <c r="DG67" s="8">
        <v>23879</v>
      </c>
      <c r="DH67" s="8">
        <v>6.8</v>
      </c>
      <c r="DI67" s="8">
        <v>37.700000000000003</v>
      </c>
      <c r="DJ67" s="8">
        <v>1.6</v>
      </c>
      <c r="DN67" s="9" t="s">
        <v>498</v>
      </c>
      <c r="DO67" s="9" t="s">
        <v>73</v>
      </c>
      <c r="DP67" s="9">
        <v>399.8</v>
      </c>
      <c r="DQ67" s="9">
        <v>9.5</v>
      </c>
      <c r="DR67" s="9">
        <v>10.050000000000001</v>
      </c>
      <c r="DS67" s="9">
        <v>9.3000000000000007</v>
      </c>
      <c r="DT67" s="9">
        <v>21358</v>
      </c>
      <c r="DU67" s="9">
        <v>9.3000000000000007</v>
      </c>
      <c r="DV67" s="9">
        <v>37</v>
      </c>
      <c r="DW67" s="9">
        <v>0.6</v>
      </c>
      <c r="EA67" s="10" t="s">
        <v>498</v>
      </c>
      <c r="EB67" s="10" t="s">
        <v>73</v>
      </c>
      <c r="EC67" s="10">
        <v>32000</v>
      </c>
      <c r="ED67" s="10">
        <v>7.4</v>
      </c>
      <c r="EE67" s="10">
        <f>VLOOKUP(EA67,Sheet1!$C$10:$L$428,10,FALSE)</f>
        <v>85000</v>
      </c>
      <c r="EF67" s="10">
        <v>7.4</v>
      </c>
      <c r="EG67" s="10">
        <v>26000</v>
      </c>
      <c r="EH67" s="10">
        <v>8.9</v>
      </c>
      <c r="EI67" s="10">
        <v>32000</v>
      </c>
      <c r="EJ67" s="10">
        <v>7.4</v>
      </c>
      <c r="EN67" s="11" t="s">
        <v>498</v>
      </c>
      <c r="EO67" s="11" t="s">
        <v>73</v>
      </c>
      <c r="EP67" s="11">
        <v>630.20000000000005</v>
      </c>
      <c r="EQ67" s="11">
        <v>4.3</v>
      </c>
      <c r="ER67" s="11">
        <f>VLOOKUP(EN67,Sheet1!$C$10:$L$428,2,FALSE)</f>
        <v>125992.6748538012</v>
      </c>
      <c r="ES67" s="11">
        <v>4.5</v>
      </c>
      <c r="ET67" s="11">
        <v>34209</v>
      </c>
      <c r="EU67" s="11">
        <v>5.6</v>
      </c>
      <c r="EV67" s="11">
        <v>42</v>
      </c>
      <c r="EW67" s="11">
        <v>1.3</v>
      </c>
      <c r="EY67" t="b">
        <f t="shared" si="0"/>
        <v>1</v>
      </c>
    </row>
    <row r="68" spans="1:155" x14ac:dyDescent="0.25">
      <c r="A68" s="1" t="s">
        <v>499</v>
      </c>
      <c r="B68" s="1" t="s">
        <v>74</v>
      </c>
      <c r="C68" s="1">
        <v>539.70000000000005</v>
      </c>
      <c r="D68" s="1">
        <v>5.2</v>
      </c>
      <c r="E68" s="1">
        <f>VLOOKUP(A68,Sheet1!$C$10:$L$428,6,FALSE)</f>
        <v>173250</v>
      </c>
      <c r="F68" s="1">
        <v>8.1999999999999993</v>
      </c>
      <c r="G68" s="1">
        <v>27872</v>
      </c>
      <c r="H68" s="1">
        <v>5.5</v>
      </c>
      <c r="I68" s="1">
        <v>37.5</v>
      </c>
      <c r="J68" s="1">
        <v>1</v>
      </c>
      <c r="N68" s="2" t="s">
        <v>499</v>
      </c>
      <c r="O68" s="2" t="s">
        <v>74</v>
      </c>
      <c r="P68" s="2">
        <v>61000</v>
      </c>
      <c r="Q68" s="2">
        <v>5.3</v>
      </c>
      <c r="R68" s="2">
        <v>61000</v>
      </c>
      <c r="S68" s="2">
        <v>5.3</v>
      </c>
      <c r="T68" s="2">
        <v>53000</v>
      </c>
      <c r="U68" s="2">
        <v>6.4</v>
      </c>
      <c r="V68" s="2">
        <v>61000</v>
      </c>
      <c r="W68" s="2">
        <v>5.3</v>
      </c>
      <c r="AA68" s="3" t="s">
        <v>499</v>
      </c>
      <c r="AB68" s="3" t="s">
        <v>74</v>
      </c>
      <c r="AC68" s="3">
        <v>588.5</v>
      </c>
      <c r="AD68" s="3">
        <v>3.5</v>
      </c>
      <c r="AE68" s="3">
        <v>15.21</v>
      </c>
      <c r="AF68" s="3">
        <v>3.5</v>
      </c>
      <c r="AG68" s="3">
        <v>31100</v>
      </c>
      <c r="AH68" s="3">
        <v>5.2</v>
      </c>
      <c r="AI68" s="3">
        <v>38.700000000000003</v>
      </c>
      <c r="AJ68" s="3">
        <v>0.9</v>
      </c>
      <c r="AN68" s="3" t="s">
        <v>499</v>
      </c>
      <c r="AO68" s="3" t="s">
        <v>74</v>
      </c>
      <c r="AP68" s="3">
        <v>519.4</v>
      </c>
      <c r="AQ68" s="3">
        <v>4.5999999999999996</v>
      </c>
      <c r="AR68" s="3">
        <v>13.19</v>
      </c>
      <c r="AS68" s="3">
        <v>6.5</v>
      </c>
      <c r="AT68" s="3">
        <v>26385</v>
      </c>
      <c r="AU68" s="3">
        <v>6.1</v>
      </c>
      <c r="AV68" s="3">
        <v>37.5</v>
      </c>
      <c r="AW68" s="3">
        <v>0.1</v>
      </c>
      <c r="BA68" s="4" t="s">
        <v>499</v>
      </c>
      <c r="BB68" s="4" t="s">
        <v>74</v>
      </c>
      <c r="BC68" s="4">
        <v>86000</v>
      </c>
      <c r="BD68" s="4">
        <v>4.4000000000000004</v>
      </c>
      <c r="BE68" s="4">
        <v>86000</v>
      </c>
      <c r="BF68" s="4">
        <v>4.4000000000000004</v>
      </c>
      <c r="BG68" s="4">
        <v>73000</v>
      </c>
      <c r="BH68" s="4">
        <v>5.6</v>
      </c>
      <c r="BI68" s="4">
        <v>86000</v>
      </c>
      <c r="BJ68" s="4">
        <v>4.4000000000000004</v>
      </c>
      <c r="BN68" s="5" t="s">
        <v>499</v>
      </c>
      <c r="BO68" s="5" t="s">
        <v>74</v>
      </c>
      <c r="BP68" s="5">
        <v>486.1</v>
      </c>
      <c r="BQ68" s="5">
        <v>3.8</v>
      </c>
      <c r="BR68" s="5">
        <v>14.95</v>
      </c>
      <c r="BS68" s="5">
        <v>3.5</v>
      </c>
      <c r="BT68" s="5">
        <v>26503</v>
      </c>
      <c r="BU68" s="5">
        <v>5.6</v>
      </c>
      <c r="BV68" s="5">
        <v>32.5</v>
      </c>
      <c r="BW68" s="5">
        <v>1.6</v>
      </c>
      <c r="CA68" s="6" t="s">
        <v>499</v>
      </c>
      <c r="CB68" s="6" t="s">
        <v>74</v>
      </c>
      <c r="CC68" s="6">
        <v>386.6</v>
      </c>
      <c r="CD68" s="6">
        <v>5.4</v>
      </c>
      <c r="CE68" s="6">
        <v>11.32</v>
      </c>
      <c r="CF68" s="6">
        <v>5.3</v>
      </c>
      <c r="CG68" s="6">
        <v>21376</v>
      </c>
      <c r="CH68" s="6">
        <v>7.7</v>
      </c>
      <c r="CI68" s="6">
        <v>37</v>
      </c>
      <c r="CJ68" s="6">
        <v>1.4</v>
      </c>
      <c r="CN68" s="7" t="s">
        <v>499</v>
      </c>
      <c r="CO68" s="7" t="s">
        <v>74</v>
      </c>
      <c r="CP68" s="7">
        <v>22000</v>
      </c>
      <c r="CQ68" s="7">
        <v>8.5</v>
      </c>
      <c r="CR68" s="7">
        <v>22000</v>
      </c>
      <c r="CS68" s="7">
        <v>8.5</v>
      </c>
      <c r="CT68" s="7">
        <v>19000</v>
      </c>
      <c r="CU68" s="7">
        <v>10.4</v>
      </c>
      <c r="CV68" s="7">
        <v>22000</v>
      </c>
      <c r="CW68" s="7">
        <v>8.5</v>
      </c>
      <c r="DA68" s="8" t="s">
        <v>499</v>
      </c>
      <c r="DB68" s="8" t="s">
        <v>74</v>
      </c>
      <c r="DC68" s="8">
        <v>521.5</v>
      </c>
      <c r="DD68" s="8">
        <v>4.0999999999999996</v>
      </c>
      <c r="DE68" s="8">
        <v>14.09</v>
      </c>
      <c r="DF68" s="8">
        <v>4.0999999999999996</v>
      </c>
      <c r="DG68" s="8">
        <v>26588</v>
      </c>
      <c r="DH68" s="8">
        <v>5.4</v>
      </c>
      <c r="DI68" s="8">
        <v>37</v>
      </c>
      <c r="DJ68" s="8">
        <v>0.9</v>
      </c>
      <c r="DN68" s="9" t="s">
        <v>499</v>
      </c>
      <c r="DO68" s="9" t="s">
        <v>74</v>
      </c>
      <c r="DP68" s="9">
        <v>461.8</v>
      </c>
      <c r="DQ68" s="9">
        <v>9.6</v>
      </c>
      <c r="DR68" s="9">
        <v>12.74</v>
      </c>
      <c r="DS68" s="9">
        <v>9.1</v>
      </c>
      <c r="DT68" s="9">
        <v>22827</v>
      </c>
      <c r="DU68" s="9">
        <v>11</v>
      </c>
      <c r="DV68" s="9">
        <v>37</v>
      </c>
      <c r="DW68" s="9">
        <v>0.4</v>
      </c>
      <c r="EA68" s="10" t="s">
        <v>499</v>
      </c>
      <c r="EB68" s="10" t="s">
        <v>74</v>
      </c>
      <c r="EC68" s="10">
        <v>39000</v>
      </c>
      <c r="ED68" s="10">
        <v>6.8</v>
      </c>
      <c r="EE68" s="10">
        <f>VLOOKUP(EA68,Sheet1!$C$10:$L$428,10,FALSE)</f>
        <v>140000</v>
      </c>
      <c r="EF68" s="10">
        <v>6.8</v>
      </c>
      <c r="EG68" s="10">
        <v>35000</v>
      </c>
      <c r="EH68" s="10">
        <v>8</v>
      </c>
      <c r="EI68" s="10">
        <v>39000</v>
      </c>
      <c r="EJ68" s="10">
        <v>6.8</v>
      </c>
      <c r="EN68" s="11" t="s">
        <v>499</v>
      </c>
      <c r="EO68" s="11" t="s">
        <v>74</v>
      </c>
      <c r="EP68" s="11">
        <v>626.9</v>
      </c>
      <c r="EQ68" s="11">
        <v>4.7</v>
      </c>
      <c r="ER68" s="11">
        <f>VLOOKUP(EN68,Sheet1!$C$10:$L$428,2,FALSE)</f>
        <v>201286.29274165788</v>
      </c>
      <c r="ES68" s="11">
        <v>4.7</v>
      </c>
      <c r="ET68" s="11">
        <v>33548</v>
      </c>
      <c r="EU68" s="11">
        <v>7</v>
      </c>
      <c r="EV68" s="11">
        <v>39.700000000000003</v>
      </c>
      <c r="EW68" s="11">
        <v>1.3</v>
      </c>
      <c r="EY68" t="b">
        <f t="shared" si="0"/>
        <v>1</v>
      </c>
    </row>
    <row r="69" spans="1:155" x14ac:dyDescent="0.25">
      <c r="A69" s="1" t="s">
        <v>500</v>
      </c>
      <c r="B69" s="1" t="s">
        <v>75</v>
      </c>
      <c r="C69" s="1">
        <v>478.4</v>
      </c>
      <c r="D69" s="1">
        <v>11</v>
      </c>
      <c r="E69" s="1">
        <f>VLOOKUP(A69,Sheet1!$C$10:$L$428,6,FALSE)</f>
        <v>175000</v>
      </c>
      <c r="F69" s="1">
        <v>13</v>
      </c>
      <c r="G69" s="1">
        <v>26332</v>
      </c>
      <c r="H69" s="1">
        <v>19</v>
      </c>
      <c r="I69" s="1">
        <v>38.799999999999997</v>
      </c>
      <c r="J69" s="1">
        <v>1.9</v>
      </c>
      <c r="N69" s="2" t="s">
        <v>500</v>
      </c>
      <c r="O69" s="2" t="s">
        <v>75</v>
      </c>
      <c r="P69" s="2">
        <v>15000</v>
      </c>
      <c r="Q69" s="2">
        <v>10.7</v>
      </c>
      <c r="R69" s="2">
        <v>15000</v>
      </c>
      <c r="S69" s="2">
        <v>10.7</v>
      </c>
      <c r="T69" s="2">
        <v>13000</v>
      </c>
      <c r="U69" s="2">
        <v>13</v>
      </c>
      <c r="V69" s="2">
        <v>15000</v>
      </c>
      <c r="W69" s="2">
        <v>10.7</v>
      </c>
      <c r="AA69" s="3" t="s">
        <v>500</v>
      </c>
      <c r="AB69" s="3" t="s">
        <v>75</v>
      </c>
      <c r="AC69" s="3">
        <v>572.70000000000005</v>
      </c>
      <c r="AD69" s="3">
        <v>9.3000000000000007</v>
      </c>
      <c r="AE69" s="3">
        <v>14.68</v>
      </c>
      <c r="AF69" s="3">
        <v>9.5</v>
      </c>
      <c r="AG69" s="3">
        <v>32957</v>
      </c>
      <c r="AH69" s="3">
        <v>17</v>
      </c>
      <c r="AI69" s="3">
        <v>39</v>
      </c>
      <c r="AJ69" s="3">
        <v>1.5</v>
      </c>
      <c r="AN69" s="3" t="s">
        <v>500</v>
      </c>
      <c r="AO69" s="3" t="s">
        <v>75</v>
      </c>
      <c r="AP69" s="3">
        <v>451</v>
      </c>
      <c r="AQ69" s="3">
        <v>8.1</v>
      </c>
      <c r="AR69" s="3">
        <v>11.01</v>
      </c>
      <c r="AS69" s="3">
        <v>9.5</v>
      </c>
      <c r="AT69" s="3">
        <v>23712</v>
      </c>
      <c r="AU69" s="3">
        <v>11</v>
      </c>
      <c r="AV69" s="3">
        <v>37.5</v>
      </c>
      <c r="AW69" s="3">
        <v>1.7</v>
      </c>
      <c r="BA69" s="4" t="s">
        <v>500</v>
      </c>
      <c r="BB69" s="4" t="s">
        <v>75</v>
      </c>
      <c r="BC69" s="4">
        <v>23000</v>
      </c>
      <c r="BD69" s="4">
        <v>8.5</v>
      </c>
      <c r="BE69" s="4">
        <v>23000</v>
      </c>
      <c r="BF69" s="4">
        <v>8.5</v>
      </c>
      <c r="BG69" s="4">
        <v>19000</v>
      </c>
      <c r="BH69" s="4">
        <v>10.4</v>
      </c>
      <c r="BI69" s="4">
        <v>23000</v>
      </c>
      <c r="BJ69" s="4">
        <v>8.5</v>
      </c>
      <c r="BN69" s="5" t="s">
        <v>500</v>
      </c>
      <c r="BO69" s="5" t="s">
        <v>75</v>
      </c>
      <c r="BP69" s="5">
        <v>441.4</v>
      </c>
      <c r="BQ69" s="5">
        <v>8.9</v>
      </c>
      <c r="BR69" s="5">
        <v>13.95</v>
      </c>
      <c r="BS69" s="5">
        <v>8.3000000000000007</v>
      </c>
      <c r="BT69" s="5">
        <v>25609</v>
      </c>
      <c r="BU69" s="5">
        <v>15</v>
      </c>
      <c r="BV69" s="5">
        <v>31.6</v>
      </c>
      <c r="BW69" s="5">
        <v>3.2</v>
      </c>
      <c r="CA69" s="6" t="s">
        <v>500</v>
      </c>
      <c r="CB69" s="6" t="s">
        <v>75</v>
      </c>
      <c r="CC69" s="6">
        <v>354.3</v>
      </c>
      <c r="CD69" s="6">
        <v>8.6999999999999993</v>
      </c>
      <c r="CE69" s="6">
        <v>9.92</v>
      </c>
      <c r="CF69" s="6">
        <v>7.5</v>
      </c>
      <c r="CG69" s="6">
        <v>19133</v>
      </c>
      <c r="CH69" s="6">
        <v>12</v>
      </c>
      <c r="CI69" s="6">
        <v>35.299999999999997</v>
      </c>
      <c r="CJ69" s="6">
        <v>3.7</v>
      </c>
      <c r="CN69" s="7" t="s">
        <v>500</v>
      </c>
      <c r="CO69" s="7" t="s">
        <v>75</v>
      </c>
      <c r="CP69" s="7">
        <v>7000</v>
      </c>
      <c r="CQ69" s="7">
        <v>15.8</v>
      </c>
      <c r="CR69" s="7">
        <v>7000</v>
      </c>
      <c r="CS69" s="7">
        <v>15.8</v>
      </c>
      <c r="CT69" s="7">
        <v>6000</v>
      </c>
      <c r="CU69" s="7">
        <v>19.2</v>
      </c>
      <c r="CV69" s="7">
        <v>7000</v>
      </c>
      <c r="CW69" s="7">
        <v>15.8</v>
      </c>
      <c r="DA69" s="8" t="s">
        <v>500</v>
      </c>
      <c r="DB69" s="8" t="s">
        <v>75</v>
      </c>
      <c r="DC69" s="8">
        <v>477.7</v>
      </c>
      <c r="DD69" s="8">
        <v>7.8</v>
      </c>
      <c r="DE69" s="8">
        <v>12.79</v>
      </c>
      <c r="DF69" s="8">
        <v>8.3000000000000007</v>
      </c>
      <c r="DG69" s="8">
        <v>24332</v>
      </c>
      <c r="DH69" s="8">
        <v>11</v>
      </c>
      <c r="DI69" s="8">
        <v>37.299999999999997</v>
      </c>
      <c r="DJ69" s="8">
        <v>1.7</v>
      </c>
      <c r="DN69" s="9" t="s">
        <v>500</v>
      </c>
      <c r="DO69" s="9" t="s">
        <v>75</v>
      </c>
      <c r="DP69" s="9">
        <v>401.9</v>
      </c>
      <c r="DQ69" s="9">
        <v>12</v>
      </c>
      <c r="DR69" s="9">
        <v>10.95</v>
      </c>
      <c r="DS69" s="9">
        <v>14</v>
      </c>
      <c r="DT69" s="9">
        <v>20051</v>
      </c>
      <c r="DU69" s="9">
        <v>14</v>
      </c>
      <c r="DV69" s="9">
        <v>37</v>
      </c>
      <c r="DW69" s="9">
        <v>2.4</v>
      </c>
      <c r="EA69" s="10" t="s">
        <v>500</v>
      </c>
      <c r="EB69" s="10" t="s">
        <v>75</v>
      </c>
      <c r="EC69" s="10">
        <v>9000</v>
      </c>
      <c r="ED69" s="10">
        <v>14.4</v>
      </c>
      <c r="EE69" s="10">
        <f>VLOOKUP(EA69,Sheet1!$C$10:$L$428,10,FALSE)</f>
        <v>125000</v>
      </c>
      <c r="EF69" s="10">
        <v>14.4</v>
      </c>
      <c r="EG69" s="10">
        <v>7000</v>
      </c>
      <c r="EH69" s="10">
        <v>17.5</v>
      </c>
      <c r="EI69" s="10">
        <v>9000</v>
      </c>
      <c r="EJ69" s="10">
        <v>14.4</v>
      </c>
      <c r="EN69" s="11" t="s">
        <v>500</v>
      </c>
      <c r="EO69" s="11" t="s">
        <v>75</v>
      </c>
      <c r="EP69" s="11">
        <v>643.70000000000005</v>
      </c>
      <c r="EQ69" s="11">
        <v>14</v>
      </c>
      <c r="ER69" s="11">
        <f>VLOOKUP(EN69,Sheet1!$C$10:$L$428,2,FALSE)</f>
        <v>202729.05850340126</v>
      </c>
      <c r="ES69" s="11">
        <v>14</v>
      </c>
      <c r="ET69" s="11" t="s">
        <v>858</v>
      </c>
      <c r="EU69" s="11" t="s">
        <v>858</v>
      </c>
      <c r="EV69" s="11">
        <v>40.299999999999997</v>
      </c>
      <c r="EW69" s="11">
        <v>2.1</v>
      </c>
      <c r="EY69" t="b">
        <f t="shared" si="0"/>
        <v>1</v>
      </c>
    </row>
    <row r="70" spans="1:155" x14ac:dyDescent="0.25">
      <c r="A70" s="1" t="s">
        <v>501</v>
      </c>
      <c r="B70" s="1" t="s">
        <v>76</v>
      </c>
      <c r="C70" s="1">
        <v>551.79999999999995</v>
      </c>
      <c r="D70" s="1">
        <v>13</v>
      </c>
      <c r="E70" s="1">
        <f>VLOOKUP(A70,Sheet1!$C$10:$L$428,6,FALSE)</f>
        <v>200000</v>
      </c>
      <c r="F70" s="1">
        <v>10</v>
      </c>
      <c r="G70" s="1">
        <v>28710</v>
      </c>
      <c r="H70" s="1">
        <v>12</v>
      </c>
      <c r="I70" s="1">
        <v>40</v>
      </c>
      <c r="J70" s="1">
        <v>2.6</v>
      </c>
      <c r="N70" s="2" t="s">
        <v>501</v>
      </c>
      <c r="O70" s="2" t="s">
        <v>76</v>
      </c>
      <c r="P70" s="2">
        <v>20000</v>
      </c>
      <c r="Q70" s="2">
        <v>9.3000000000000007</v>
      </c>
      <c r="R70" s="2">
        <v>20000</v>
      </c>
      <c r="S70" s="2">
        <v>9.3000000000000007</v>
      </c>
      <c r="T70" s="2">
        <v>19000</v>
      </c>
      <c r="U70" s="2">
        <v>10.6</v>
      </c>
      <c r="V70" s="2">
        <v>20000</v>
      </c>
      <c r="W70" s="2">
        <v>9.3000000000000007</v>
      </c>
      <c r="AA70" s="3" t="s">
        <v>501</v>
      </c>
      <c r="AB70" s="3" t="s">
        <v>76</v>
      </c>
      <c r="AC70" s="3">
        <v>600.20000000000005</v>
      </c>
      <c r="AD70" s="3">
        <v>5.9</v>
      </c>
      <c r="AE70" s="3">
        <v>15.13</v>
      </c>
      <c r="AF70" s="3">
        <v>6</v>
      </c>
      <c r="AG70" s="3">
        <v>30771</v>
      </c>
      <c r="AH70" s="3">
        <v>7.6</v>
      </c>
      <c r="AI70" s="3">
        <v>39.700000000000003</v>
      </c>
      <c r="AJ70" s="3">
        <v>1.3</v>
      </c>
      <c r="AN70" s="3" t="s">
        <v>501</v>
      </c>
      <c r="AO70" s="3" t="s">
        <v>76</v>
      </c>
      <c r="AP70" s="3">
        <v>484.5</v>
      </c>
      <c r="AQ70" s="3">
        <v>11</v>
      </c>
      <c r="AR70" s="3">
        <v>12</v>
      </c>
      <c r="AS70" s="3">
        <v>7.4</v>
      </c>
      <c r="AT70" s="3">
        <v>25549</v>
      </c>
      <c r="AU70" s="3">
        <v>11</v>
      </c>
      <c r="AV70" s="3">
        <v>39</v>
      </c>
      <c r="AW70" s="3">
        <v>1.6</v>
      </c>
      <c r="BA70" s="4" t="s">
        <v>501</v>
      </c>
      <c r="BB70" s="4" t="s">
        <v>76</v>
      </c>
      <c r="BC70" s="4">
        <v>30000</v>
      </c>
      <c r="BD70" s="4">
        <v>7.5</v>
      </c>
      <c r="BE70" s="4">
        <v>30000</v>
      </c>
      <c r="BF70" s="4">
        <v>7.5</v>
      </c>
      <c r="BG70" s="4">
        <v>27000</v>
      </c>
      <c r="BH70" s="4">
        <v>8.9</v>
      </c>
      <c r="BI70" s="4">
        <v>30000</v>
      </c>
      <c r="BJ70" s="4">
        <v>7.5</v>
      </c>
      <c r="BN70" s="5" t="s">
        <v>501</v>
      </c>
      <c r="BO70" s="5" t="s">
        <v>76</v>
      </c>
      <c r="BP70" s="5">
        <v>445.2</v>
      </c>
      <c r="BQ70" s="5">
        <v>6.5</v>
      </c>
      <c r="BR70" s="5">
        <v>14.12</v>
      </c>
      <c r="BS70" s="5">
        <v>5.5</v>
      </c>
      <c r="BT70" s="5">
        <v>24508</v>
      </c>
      <c r="BU70" s="5">
        <v>7.8</v>
      </c>
      <c r="BV70" s="5">
        <v>31.5</v>
      </c>
      <c r="BW70" s="5">
        <v>3</v>
      </c>
      <c r="CA70" s="6" t="s">
        <v>501</v>
      </c>
      <c r="CB70" s="6" t="s">
        <v>76</v>
      </c>
      <c r="CC70" s="6">
        <v>355.5</v>
      </c>
      <c r="CD70" s="6">
        <v>8.1999999999999993</v>
      </c>
      <c r="CE70" s="6">
        <v>10.4</v>
      </c>
      <c r="CF70" s="6">
        <v>8.6</v>
      </c>
      <c r="CG70" s="6">
        <v>18920</v>
      </c>
      <c r="CH70" s="6">
        <v>11</v>
      </c>
      <c r="CI70" s="6">
        <v>37</v>
      </c>
      <c r="CJ70" s="6">
        <v>1.8</v>
      </c>
      <c r="CN70" s="7" t="s">
        <v>501</v>
      </c>
      <c r="CO70" s="7" t="s">
        <v>76</v>
      </c>
      <c r="CP70" s="7">
        <v>7000</v>
      </c>
      <c r="CQ70" s="7">
        <v>15.1</v>
      </c>
      <c r="CR70" s="7">
        <v>7000</v>
      </c>
      <c r="CS70" s="7">
        <v>15.1</v>
      </c>
      <c r="CT70" s="7">
        <v>7000</v>
      </c>
      <c r="CU70" s="7">
        <v>17.2</v>
      </c>
      <c r="CV70" s="7">
        <v>7000</v>
      </c>
      <c r="CW70" s="7">
        <v>15.1</v>
      </c>
      <c r="DA70" s="8" t="s">
        <v>501</v>
      </c>
      <c r="DB70" s="8" t="s">
        <v>76</v>
      </c>
      <c r="DC70" s="8">
        <v>475</v>
      </c>
      <c r="DD70" s="8">
        <v>7.1</v>
      </c>
      <c r="DE70" s="8">
        <v>12.83</v>
      </c>
      <c r="DF70" s="8">
        <v>7.6</v>
      </c>
      <c r="DG70" s="8">
        <v>22863</v>
      </c>
      <c r="DH70" s="8">
        <v>9.1</v>
      </c>
      <c r="DI70" s="8">
        <v>37</v>
      </c>
      <c r="DJ70" s="8">
        <v>1.6</v>
      </c>
      <c r="DN70" s="9" t="s">
        <v>501</v>
      </c>
      <c r="DO70" s="9" t="s">
        <v>76</v>
      </c>
      <c r="DP70" s="9">
        <v>411.4</v>
      </c>
      <c r="DQ70" s="9">
        <v>15</v>
      </c>
      <c r="DR70" s="9">
        <v>11.13</v>
      </c>
      <c r="DS70" s="9">
        <v>13</v>
      </c>
      <c r="DT70" s="9">
        <v>18934</v>
      </c>
      <c r="DU70" s="9">
        <v>16</v>
      </c>
      <c r="DV70" s="9">
        <v>37</v>
      </c>
      <c r="DW70" s="9">
        <v>1.6</v>
      </c>
      <c r="EA70" s="10" t="s">
        <v>501</v>
      </c>
      <c r="EB70" s="10" t="s">
        <v>76</v>
      </c>
      <c r="EC70" s="10">
        <v>13000</v>
      </c>
      <c r="ED70" s="10">
        <v>11.9</v>
      </c>
      <c r="EE70" s="10">
        <f>VLOOKUP(EA70,Sheet1!$C$10:$L$428,10,FALSE)</f>
        <v>150000</v>
      </c>
      <c r="EF70" s="10">
        <v>11.9</v>
      </c>
      <c r="EG70" s="10">
        <v>12000</v>
      </c>
      <c r="EH70" s="10">
        <v>13.5</v>
      </c>
      <c r="EI70" s="10">
        <v>13000</v>
      </c>
      <c r="EJ70" s="10">
        <v>11.9</v>
      </c>
      <c r="EN70" s="11" t="s">
        <v>501</v>
      </c>
      <c r="EO70" s="11" t="s">
        <v>76</v>
      </c>
      <c r="EP70" s="11">
        <v>671.5</v>
      </c>
      <c r="EQ70" s="11">
        <v>7.5</v>
      </c>
      <c r="ER70" s="11">
        <f>VLOOKUP(EN70,Sheet1!$C$10:$L$428,2,FALSE)</f>
        <v>240055.70292044288</v>
      </c>
      <c r="ES70" s="11">
        <v>7.7</v>
      </c>
      <c r="ET70" s="11">
        <v>35295</v>
      </c>
      <c r="EU70" s="11">
        <v>9.3000000000000007</v>
      </c>
      <c r="EV70" s="11">
        <v>41.2</v>
      </c>
      <c r="EW70" s="11">
        <v>1.6</v>
      </c>
      <c r="EY70" t="b">
        <f t="shared" si="0"/>
        <v>1</v>
      </c>
    </row>
    <row r="71" spans="1:155" x14ac:dyDescent="0.25">
      <c r="A71" s="1" t="s">
        <v>502</v>
      </c>
      <c r="B71" s="1" t="s">
        <v>77</v>
      </c>
      <c r="C71" s="1">
        <v>518.9</v>
      </c>
      <c r="D71" s="1">
        <v>7.2</v>
      </c>
      <c r="E71" s="1">
        <f>VLOOKUP(A71,Sheet1!$C$10:$L$428,6,FALSE)</f>
        <v>215000</v>
      </c>
      <c r="F71" s="1">
        <v>7.7</v>
      </c>
      <c r="G71" s="1">
        <v>28335</v>
      </c>
      <c r="H71" s="1">
        <v>11</v>
      </c>
      <c r="I71" s="1">
        <v>38.5</v>
      </c>
      <c r="J71" s="1">
        <v>1.7</v>
      </c>
      <c r="N71" s="2" t="s">
        <v>502</v>
      </c>
      <c r="O71" s="2" t="s">
        <v>77</v>
      </c>
      <c r="P71" s="2">
        <v>43000</v>
      </c>
      <c r="Q71" s="2">
        <v>6.4</v>
      </c>
      <c r="R71" s="2">
        <v>43000</v>
      </c>
      <c r="S71" s="2">
        <v>6.4</v>
      </c>
      <c r="T71" s="2">
        <v>37000</v>
      </c>
      <c r="U71" s="2">
        <v>9.1</v>
      </c>
      <c r="V71" s="2">
        <v>43000</v>
      </c>
      <c r="W71" s="2">
        <v>6.4</v>
      </c>
      <c r="AA71" s="3" t="s">
        <v>502</v>
      </c>
      <c r="AB71" s="3" t="s">
        <v>77</v>
      </c>
      <c r="AC71" s="3">
        <v>622.70000000000005</v>
      </c>
      <c r="AD71" s="3">
        <v>7.5</v>
      </c>
      <c r="AE71" s="3">
        <v>16</v>
      </c>
      <c r="AF71" s="3">
        <v>7.5</v>
      </c>
      <c r="AG71" s="3" t="s">
        <v>858</v>
      </c>
      <c r="AH71" s="3" t="s">
        <v>858</v>
      </c>
      <c r="AI71" s="3">
        <v>38.9</v>
      </c>
      <c r="AJ71" s="3">
        <v>0.8</v>
      </c>
      <c r="AN71" s="3" t="s">
        <v>502</v>
      </c>
      <c r="AO71" s="3" t="s">
        <v>77</v>
      </c>
      <c r="AP71" s="3">
        <v>481.3</v>
      </c>
      <c r="AQ71" s="3">
        <v>6.4</v>
      </c>
      <c r="AR71" s="3">
        <v>12.08</v>
      </c>
      <c r="AS71" s="3">
        <v>7.2</v>
      </c>
      <c r="AT71" s="3">
        <v>24680</v>
      </c>
      <c r="AU71" s="3">
        <v>9</v>
      </c>
      <c r="AV71" s="3">
        <v>37.5</v>
      </c>
      <c r="AW71" s="3">
        <v>0.5</v>
      </c>
      <c r="BA71" s="4" t="s">
        <v>502</v>
      </c>
      <c r="BB71" s="4" t="s">
        <v>77</v>
      </c>
      <c r="BC71" s="4">
        <v>61000</v>
      </c>
      <c r="BD71" s="4">
        <v>5.3</v>
      </c>
      <c r="BE71" s="4">
        <v>61000</v>
      </c>
      <c r="BF71" s="4">
        <v>5.3</v>
      </c>
      <c r="BG71" s="4">
        <v>53000</v>
      </c>
      <c r="BH71" s="4">
        <v>7.5</v>
      </c>
      <c r="BI71" s="4">
        <v>61000</v>
      </c>
      <c r="BJ71" s="4">
        <v>5.3</v>
      </c>
      <c r="BN71" s="5" t="s">
        <v>502</v>
      </c>
      <c r="BO71" s="5" t="s">
        <v>77</v>
      </c>
      <c r="BP71" s="5">
        <v>513.4</v>
      </c>
      <c r="BQ71" s="5">
        <v>6.8</v>
      </c>
      <c r="BR71" s="5">
        <v>15.72</v>
      </c>
      <c r="BS71" s="5">
        <v>6.6</v>
      </c>
      <c r="BT71" s="5">
        <v>30518</v>
      </c>
      <c r="BU71" s="5">
        <v>20</v>
      </c>
      <c r="BV71" s="5">
        <v>32.700000000000003</v>
      </c>
      <c r="BW71" s="5">
        <v>1.8</v>
      </c>
      <c r="CA71" s="6" t="s">
        <v>502</v>
      </c>
      <c r="CB71" s="6" t="s">
        <v>77</v>
      </c>
      <c r="CC71" s="6">
        <v>408.2</v>
      </c>
      <c r="CD71" s="6">
        <v>5.0999999999999996</v>
      </c>
      <c r="CE71" s="6">
        <v>11.01</v>
      </c>
      <c r="CF71" s="6">
        <v>6.1</v>
      </c>
      <c r="CG71" s="6">
        <v>21265</v>
      </c>
      <c r="CH71" s="6">
        <v>6.6</v>
      </c>
      <c r="CI71" s="6">
        <v>37</v>
      </c>
      <c r="CJ71" s="6">
        <v>1.6</v>
      </c>
      <c r="CN71" s="7" t="s">
        <v>502</v>
      </c>
      <c r="CO71" s="7" t="s">
        <v>77</v>
      </c>
      <c r="CP71" s="7">
        <v>16000</v>
      </c>
      <c r="CQ71" s="7">
        <v>9.9</v>
      </c>
      <c r="CR71" s="7">
        <v>16000</v>
      </c>
      <c r="CS71" s="7">
        <v>9.9</v>
      </c>
      <c r="CT71" s="7">
        <v>14000</v>
      </c>
      <c r="CU71" s="7">
        <v>11.9</v>
      </c>
      <c r="CV71" s="7">
        <v>16000</v>
      </c>
      <c r="CW71" s="7">
        <v>9.9</v>
      </c>
      <c r="DA71" s="8" t="s">
        <v>502</v>
      </c>
      <c r="DB71" s="8" t="s">
        <v>77</v>
      </c>
      <c r="DC71" s="8">
        <v>507</v>
      </c>
      <c r="DD71" s="8">
        <v>5.6</v>
      </c>
      <c r="DE71" s="8">
        <v>13.72</v>
      </c>
      <c r="DF71" s="8">
        <v>5.7</v>
      </c>
      <c r="DG71" s="8">
        <v>26045</v>
      </c>
      <c r="DH71" s="8">
        <v>7.1</v>
      </c>
      <c r="DI71" s="8">
        <v>37</v>
      </c>
      <c r="DJ71" s="8">
        <v>1</v>
      </c>
      <c r="DN71" s="9" t="s">
        <v>502</v>
      </c>
      <c r="DO71" s="9" t="s">
        <v>77</v>
      </c>
      <c r="DP71" s="9">
        <v>421.9</v>
      </c>
      <c r="DQ71" s="9">
        <v>11</v>
      </c>
      <c r="DR71" s="9">
        <v>11.32</v>
      </c>
      <c r="DS71" s="9">
        <v>12</v>
      </c>
      <c r="DT71" s="9">
        <v>20872</v>
      </c>
      <c r="DU71" s="9">
        <v>12</v>
      </c>
      <c r="DV71" s="9">
        <v>37.1</v>
      </c>
      <c r="DW71" s="9">
        <v>0.4</v>
      </c>
      <c r="EA71" s="10" t="s">
        <v>502</v>
      </c>
      <c r="EB71" s="10" t="s">
        <v>77</v>
      </c>
      <c r="EC71" s="10">
        <v>26000</v>
      </c>
      <c r="ED71" s="10">
        <v>8.3000000000000007</v>
      </c>
      <c r="EE71" s="10">
        <f>VLOOKUP(EA71,Sheet1!$C$10:$L$428,10,FALSE)</f>
        <v>155000</v>
      </c>
      <c r="EF71" s="10">
        <v>8.3000000000000007</v>
      </c>
      <c r="EG71" s="10">
        <v>23000</v>
      </c>
      <c r="EH71" s="10">
        <v>12.6</v>
      </c>
      <c r="EI71" s="10">
        <v>26000</v>
      </c>
      <c r="EJ71" s="10">
        <v>8.3000000000000007</v>
      </c>
      <c r="EN71" s="11" t="s">
        <v>502</v>
      </c>
      <c r="EO71" s="11" t="s">
        <v>77</v>
      </c>
      <c r="EP71" s="11">
        <v>694.2</v>
      </c>
      <c r="EQ71" s="11">
        <v>11</v>
      </c>
      <c r="ER71" s="11">
        <f>VLOOKUP(EN71,Sheet1!$C$10:$L$428,2,FALSE)</f>
        <v>268479.62534059933</v>
      </c>
      <c r="ES71" s="11">
        <v>11</v>
      </c>
      <c r="ET71" s="11" t="s">
        <v>858</v>
      </c>
      <c r="EU71" s="11" t="s">
        <v>858</v>
      </c>
      <c r="EV71" s="11">
        <v>40.1</v>
      </c>
      <c r="EW71" s="11">
        <v>1.1000000000000001</v>
      </c>
      <c r="EY71" t="b">
        <f t="shared" si="0"/>
        <v>1</v>
      </c>
    </row>
    <row r="72" spans="1:155" x14ac:dyDescent="0.25">
      <c r="A72" s="1" t="s">
        <v>503</v>
      </c>
      <c r="B72" s="1" t="s">
        <v>78</v>
      </c>
      <c r="C72" s="1">
        <v>561.5</v>
      </c>
      <c r="D72" s="1">
        <v>17</v>
      </c>
      <c r="E72" s="1">
        <f>VLOOKUP(A72,Sheet1!$C$10:$L$428,6,FALSE)</f>
        <v>180000</v>
      </c>
      <c r="F72" s="1" t="s">
        <v>858</v>
      </c>
      <c r="G72" s="1">
        <v>28413</v>
      </c>
      <c r="H72" s="1">
        <v>17</v>
      </c>
      <c r="I72" s="1">
        <v>39.299999999999997</v>
      </c>
      <c r="J72" s="1">
        <v>3.6</v>
      </c>
      <c r="N72" s="2" t="s">
        <v>503</v>
      </c>
      <c r="O72" s="2" t="s">
        <v>78</v>
      </c>
      <c r="P72" s="2">
        <v>8000</v>
      </c>
      <c r="Q72" s="2">
        <v>14.5</v>
      </c>
      <c r="R72" s="2">
        <v>8000</v>
      </c>
      <c r="S72" s="2">
        <v>14.5</v>
      </c>
      <c r="T72" s="2">
        <v>7000</v>
      </c>
      <c r="U72" s="2">
        <v>17.100000000000001</v>
      </c>
      <c r="V72" s="2">
        <v>8000</v>
      </c>
      <c r="W72" s="2">
        <v>14.5</v>
      </c>
      <c r="AA72" s="3" t="s">
        <v>503</v>
      </c>
      <c r="AB72" s="3" t="s">
        <v>78</v>
      </c>
      <c r="AC72" s="3">
        <v>594.20000000000005</v>
      </c>
      <c r="AD72" s="3">
        <v>9.8000000000000007</v>
      </c>
      <c r="AE72" s="3">
        <v>14.74</v>
      </c>
      <c r="AF72" s="3">
        <v>10</v>
      </c>
      <c r="AG72" s="3">
        <v>29570</v>
      </c>
      <c r="AH72" s="3">
        <v>8</v>
      </c>
      <c r="AI72" s="3">
        <v>40.299999999999997</v>
      </c>
      <c r="AJ72" s="3">
        <v>2.7</v>
      </c>
      <c r="AN72" s="3" t="s">
        <v>503</v>
      </c>
      <c r="AO72" s="3" t="s">
        <v>78</v>
      </c>
      <c r="AP72" s="3">
        <v>506.7</v>
      </c>
      <c r="AQ72" s="3">
        <v>14</v>
      </c>
      <c r="AR72" s="3">
        <v>12.34</v>
      </c>
      <c r="AS72" s="3">
        <v>10</v>
      </c>
      <c r="AT72" s="3">
        <v>26722</v>
      </c>
      <c r="AU72" s="3">
        <v>16</v>
      </c>
      <c r="AV72" s="3">
        <v>37.5</v>
      </c>
      <c r="AW72" s="3">
        <v>2.1</v>
      </c>
      <c r="BA72" s="4" t="s">
        <v>503</v>
      </c>
      <c r="BB72" s="4" t="s">
        <v>78</v>
      </c>
      <c r="BC72" s="4">
        <v>13000</v>
      </c>
      <c r="BD72" s="4">
        <v>11</v>
      </c>
      <c r="BE72" s="4">
        <v>13000</v>
      </c>
      <c r="BF72" s="4">
        <v>11</v>
      </c>
      <c r="BG72" s="4">
        <v>11000</v>
      </c>
      <c r="BH72" s="4">
        <v>13.4</v>
      </c>
      <c r="BI72" s="4">
        <v>13000</v>
      </c>
      <c r="BJ72" s="4">
        <v>11</v>
      </c>
      <c r="BN72" s="5" t="s">
        <v>503</v>
      </c>
      <c r="BO72" s="5" t="s">
        <v>78</v>
      </c>
      <c r="BP72" s="5">
        <v>420.8</v>
      </c>
      <c r="BQ72" s="5">
        <v>10</v>
      </c>
      <c r="BR72" s="5">
        <v>13.53</v>
      </c>
      <c r="BS72" s="5">
        <v>8.6999999999999993</v>
      </c>
      <c r="BT72" s="5">
        <v>21857</v>
      </c>
      <c r="BU72" s="5">
        <v>9.6999999999999993</v>
      </c>
      <c r="BV72" s="5">
        <v>31.1</v>
      </c>
      <c r="BW72" s="5">
        <v>4.8</v>
      </c>
      <c r="CA72" s="6" t="s">
        <v>503</v>
      </c>
      <c r="CB72" s="6" t="s">
        <v>78</v>
      </c>
      <c r="CC72" s="6">
        <v>353.2</v>
      </c>
      <c r="CD72" s="6">
        <v>16</v>
      </c>
      <c r="CE72" s="6">
        <v>10.47</v>
      </c>
      <c r="CF72" s="6">
        <v>12</v>
      </c>
      <c r="CG72" s="6" t="s">
        <v>858</v>
      </c>
      <c r="CH72" s="6" t="s">
        <v>858</v>
      </c>
      <c r="CI72" s="6">
        <v>36.1</v>
      </c>
      <c r="CJ72" s="6">
        <v>8.1999999999999993</v>
      </c>
      <c r="CN72" s="7" t="s">
        <v>503</v>
      </c>
      <c r="CO72" s="7" t="s">
        <v>78</v>
      </c>
      <c r="CP72" s="7" t="s">
        <v>858</v>
      </c>
      <c r="CQ72" s="7" t="s">
        <v>858</v>
      </c>
      <c r="CR72" s="7" t="s">
        <v>858</v>
      </c>
      <c r="CS72" s="7" t="s">
        <v>858</v>
      </c>
      <c r="CT72" s="7" t="s">
        <v>858</v>
      </c>
      <c r="CU72" s="7" t="s">
        <v>858</v>
      </c>
      <c r="CV72" s="7" t="s">
        <v>858</v>
      </c>
      <c r="CW72" s="7" t="s">
        <v>858</v>
      </c>
      <c r="DA72" s="8" t="s">
        <v>503</v>
      </c>
      <c r="DB72" s="8" t="s">
        <v>78</v>
      </c>
      <c r="DC72" s="8">
        <v>469.2</v>
      </c>
      <c r="DD72" s="8">
        <v>9.4</v>
      </c>
      <c r="DE72" s="8">
        <v>12.64</v>
      </c>
      <c r="DF72" s="8">
        <v>8.5</v>
      </c>
      <c r="DG72" s="8">
        <v>23830</v>
      </c>
      <c r="DH72" s="8">
        <v>15</v>
      </c>
      <c r="DI72" s="8">
        <v>37.1</v>
      </c>
      <c r="DJ72" s="8">
        <v>2.2999999999999998</v>
      </c>
      <c r="DN72" s="9" t="s">
        <v>503</v>
      </c>
      <c r="DO72" s="9" t="s">
        <v>78</v>
      </c>
      <c r="DP72" s="9">
        <v>400.2</v>
      </c>
      <c r="DQ72" s="9">
        <v>20</v>
      </c>
      <c r="DR72" s="9">
        <v>11.77</v>
      </c>
      <c r="DS72" s="9">
        <v>18</v>
      </c>
      <c r="DT72" s="9" t="s">
        <v>858</v>
      </c>
      <c r="DU72" s="9" t="s">
        <v>858</v>
      </c>
      <c r="DV72" s="9">
        <v>37</v>
      </c>
      <c r="DW72" s="9" t="s">
        <v>858</v>
      </c>
      <c r="EA72" s="10" t="s">
        <v>503</v>
      </c>
      <c r="EB72" s="10" t="s">
        <v>78</v>
      </c>
      <c r="EC72" s="10">
        <v>5000</v>
      </c>
      <c r="ED72" s="10">
        <v>18.899999999999999</v>
      </c>
      <c r="EE72" s="10">
        <f>VLOOKUP(EA72,Sheet1!$C$10:$L$428,10,FALSE)</f>
        <v>135000</v>
      </c>
      <c r="EF72" s="10">
        <v>18.899999999999999</v>
      </c>
      <c r="EG72" s="10" t="s">
        <v>858</v>
      </c>
      <c r="EH72" s="10" t="s">
        <v>858</v>
      </c>
      <c r="EI72" s="10">
        <v>5000</v>
      </c>
      <c r="EJ72" s="10">
        <v>18.899999999999999</v>
      </c>
      <c r="EN72" s="11" t="s">
        <v>503</v>
      </c>
      <c r="EO72" s="11" t="s">
        <v>78</v>
      </c>
      <c r="EP72" s="11">
        <v>675.5</v>
      </c>
      <c r="EQ72" s="11">
        <v>13</v>
      </c>
      <c r="ER72" s="11">
        <f>VLOOKUP(EN72,Sheet1!$C$10:$L$428,2,FALSE)</f>
        <v>214401.87601626007</v>
      </c>
      <c r="ES72" s="11">
        <v>14</v>
      </c>
      <c r="ET72" s="11">
        <v>32671</v>
      </c>
      <c r="EU72" s="11">
        <v>9.1</v>
      </c>
      <c r="EV72" s="11">
        <v>42.4</v>
      </c>
      <c r="EW72" s="11">
        <v>3.8</v>
      </c>
      <c r="EY72" t="b">
        <f t="shared" si="0"/>
        <v>1</v>
      </c>
    </row>
    <row r="73" spans="1:155" x14ac:dyDescent="0.25">
      <c r="A73" s="1" t="s">
        <v>504</v>
      </c>
      <c r="B73" s="1" t="s">
        <v>80</v>
      </c>
      <c r="C73" s="1">
        <v>456.2</v>
      </c>
      <c r="D73" s="1">
        <v>19</v>
      </c>
      <c r="E73" s="1">
        <f>VLOOKUP(A73,Sheet1!$C$10:$L$428,6,FALSE)</f>
        <v>184000</v>
      </c>
      <c r="F73" s="1" t="s">
        <v>858</v>
      </c>
      <c r="G73" s="1" t="s">
        <v>858</v>
      </c>
      <c r="H73" s="1" t="s">
        <v>858</v>
      </c>
      <c r="I73" s="1">
        <v>40</v>
      </c>
      <c r="J73" s="1">
        <v>2.7</v>
      </c>
      <c r="N73" s="2" t="s">
        <v>504</v>
      </c>
      <c r="O73" s="2" t="s">
        <v>80</v>
      </c>
      <c r="P73" s="2">
        <v>12000</v>
      </c>
      <c r="Q73" s="2">
        <v>11.9</v>
      </c>
      <c r="R73" s="2">
        <v>12000</v>
      </c>
      <c r="S73" s="2">
        <v>11.9</v>
      </c>
      <c r="T73" s="2">
        <v>10000</v>
      </c>
      <c r="U73" s="2">
        <v>14.5</v>
      </c>
      <c r="V73" s="2">
        <v>12000</v>
      </c>
      <c r="W73" s="2">
        <v>11.9</v>
      </c>
      <c r="AA73" s="3" t="s">
        <v>504</v>
      </c>
      <c r="AB73" s="3" t="s">
        <v>80</v>
      </c>
      <c r="AC73" s="3">
        <v>583.70000000000005</v>
      </c>
      <c r="AD73" s="3">
        <v>11</v>
      </c>
      <c r="AE73" s="3">
        <v>14.7</v>
      </c>
      <c r="AF73" s="3">
        <v>11</v>
      </c>
      <c r="AG73" s="3">
        <v>30649</v>
      </c>
      <c r="AH73" s="3">
        <v>15</v>
      </c>
      <c r="AI73" s="3">
        <v>39.700000000000003</v>
      </c>
      <c r="AJ73" s="3">
        <v>2</v>
      </c>
      <c r="AN73" s="3" t="s">
        <v>504</v>
      </c>
      <c r="AO73" s="3" t="s">
        <v>80</v>
      </c>
      <c r="AP73" s="3">
        <v>399.7</v>
      </c>
      <c r="AQ73" s="3">
        <v>15</v>
      </c>
      <c r="AR73" s="3">
        <v>10.039999999999999</v>
      </c>
      <c r="AS73" s="3">
        <v>13</v>
      </c>
      <c r="AT73" s="3">
        <v>19940</v>
      </c>
      <c r="AU73" s="3">
        <v>13</v>
      </c>
      <c r="AV73" s="3">
        <v>39</v>
      </c>
      <c r="AW73" s="3">
        <v>2</v>
      </c>
      <c r="BA73" s="4" t="s">
        <v>504</v>
      </c>
      <c r="BB73" s="4" t="s">
        <v>80</v>
      </c>
      <c r="BC73" s="4">
        <v>18000</v>
      </c>
      <c r="BD73" s="4">
        <v>9.5</v>
      </c>
      <c r="BE73" s="4">
        <v>18000</v>
      </c>
      <c r="BF73" s="4">
        <v>9.5</v>
      </c>
      <c r="BG73" s="4">
        <v>15000</v>
      </c>
      <c r="BH73" s="4">
        <v>11.5</v>
      </c>
      <c r="BI73" s="4">
        <v>18000</v>
      </c>
      <c r="BJ73" s="4">
        <v>9.5</v>
      </c>
      <c r="BN73" s="5" t="s">
        <v>504</v>
      </c>
      <c r="BO73" s="5" t="s">
        <v>80</v>
      </c>
      <c r="BP73" s="5">
        <v>444.1</v>
      </c>
      <c r="BQ73" s="5">
        <v>10</v>
      </c>
      <c r="BR73" s="5">
        <v>13.93</v>
      </c>
      <c r="BS73" s="5">
        <v>9.3000000000000007</v>
      </c>
      <c r="BT73" s="5">
        <v>23208</v>
      </c>
      <c r="BU73" s="5">
        <v>14</v>
      </c>
      <c r="BV73" s="5">
        <v>31.9</v>
      </c>
      <c r="BW73" s="5">
        <v>3.8</v>
      </c>
      <c r="CA73" s="6" t="s">
        <v>504</v>
      </c>
      <c r="CB73" s="6" t="s">
        <v>80</v>
      </c>
      <c r="CC73" s="6">
        <v>343.1</v>
      </c>
      <c r="CD73" s="6">
        <v>10</v>
      </c>
      <c r="CE73" s="6">
        <v>9.52</v>
      </c>
      <c r="CF73" s="6">
        <v>6.4</v>
      </c>
      <c r="CG73" s="6">
        <v>17481</v>
      </c>
      <c r="CH73" s="6">
        <v>10</v>
      </c>
      <c r="CI73" s="6">
        <v>35.299999999999997</v>
      </c>
      <c r="CJ73" s="6">
        <v>4.3</v>
      </c>
      <c r="CN73" s="7" t="s">
        <v>504</v>
      </c>
      <c r="CO73" s="7" t="s">
        <v>80</v>
      </c>
      <c r="CP73" s="7">
        <v>4000</v>
      </c>
      <c r="CQ73" s="7">
        <v>19.8</v>
      </c>
      <c r="CR73" s="7">
        <v>4000</v>
      </c>
      <c r="CS73" s="7">
        <v>19.8</v>
      </c>
      <c r="CT73" s="7" t="s">
        <v>858</v>
      </c>
      <c r="CU73" s="7" t="s">
        <v>858</v>
      </c>
      <c r="CV73" s="7">
        <v>4000</v>
      </c>
      <c r="CW73" s="7">
        <v>19.8</v>
      </c>
      <c r="DA73" s="8" t="s">
        <v>504</v>
      </c>
      <c r="DB73" s="8" t="s">
        <v>80</v>
      </c>
      <c r="DC73" s="8">
        <v>413.4</v>
      </c>
      <c r="DD73" s="8">
        <v>8.9</v>
      </c>
      <c r="DE73" s="8">
        <v>11.36</v>
      </c>
      <c r="DF73" s="8">
        <v>8.9</v>
      </c>
      <c r="DG73" s="8">
        <v>21336</v>
      </c>
      <c r="DH73" s="8">
        <v>11</v>
      </c>
      <c r="DI73" s="8">
        <v>36.4</v>
      </c>
      <c r="DJ73" s="8">
        <v>2.2999999999999998</v>
      </c>
      <c r="DN73" s="9" t="s">
        <v>504</v>
      </c>
      <c r="DO73" s="9" t="s">
        <v>80</v>
      </c>
      <c r="DP73" s="9">
        <v>357.9</v>
      </c>
      <c r="DQ73" s="9">
        <v>15</v>
      </c>
      <c r="DR73" s="9">
        <v>9.65</v>
      </c>
      <c r="DS73" s="9">
        <v>16</v>
      </c>
      <c r="DT73" s="9">
        <v>19466</v>
      </c>
      <c r="DU73" s="9">
        <v>14</v>
      </c>
      <c r="DV73" s="9">
        <v>36.6</v>
      </c>
      <c r="DW73" s="9">
        <v>3.8</v>
      </c>
      <c r="EA73" s="10" t="s">
        <v>504</v>
      </c>
      <c r="EB73" s="10" t="s">
        <v>80</v>
      </c>
      <c r="EC73" s="10">
        <v>8000</v>
      </c>
      <c r="ED73" s="10">
        <v>15</v>
      </c>
      <c r="EE73" s="10">
        <f>VLOOKUP(EA73,Sheet1!$C$10:$L$428,10,FALSE)</f>
        <v>142500</v>
      </c>
      <c r="EF73" s="10">
        <v>15</v>
      </c>
      <c r="EG73" s="10">
        <v>7000</v>
      </c>
      <c r="EH73" s="10">
        <v>18</v>
      </c>
      <c r="EI73" s="10">
        <v>8000</v>
      </c>
      <c r="EJ73" s="10">
        <v>15</v>
      </c>
      <c r="EN73" s="11" t="s">
        <v>504</v>
      </c>
      <c r="EO73" s="11" t="s">
        <v>80</v>
      </c>
      <c r="EP73" s="11">
        <v>671.3</v>
      </c>
      <c r="EQ73" s="11">
        <v>13</v>
      </c>
      <c r="ER73" s="11">
        <f>VLOOKUP(EN73,Sheet1!$C$10:$L$428,2,FALSE)</f>
        <v>222768.71165644168</v>
      </c>
      <c r="ES73" s="11">
        <v>14</v>
      </c>
      <c r="ET73" s="11">
        <v>35313</v>
      </c>
      <c r="EU73" s="11">
        <v>18</v>
      </c>
      <c r="EV73" s="11">
        <v>41.4</v>
      </c>
      <c r="EW73" s="11">
        <v>2.5</v>
      </c>
      <c r="EY73" t="b">
        <f t="shared" si="0"/>
        <v>1</v>
      </c>
    </row>
    <row r="74" spans="1:155" x14ac:dyDescent="0.25">
      <c r="A74" s="1" t="s">
        <v>505</v>
      </c>
      <c r="B74" s="1" t="s">
        <v>81</v>
      </c>
      <c r="C74" s="1">
        <v>483.5</v>
      </c>
      <c r="D74" s="1">
        <v>8.5</v>
      </c>
      <c r="E74" s="1">
        <f>VLOOKUP(A74,Sheet1!$C$10:$L$428,6,FALSE)</f>
        <v>144500</v>
      </c>
      <c r="F74" s="1">
        <v>7.9</v>
      </c>
      <c r="G74" s="1">
        <v>26057</v>
      </c>
      <c r="H74" s="1">
        <v>14</v>
      </c>
      <c r="I74" s="1">
        <v>38.4</v>
      </c>
      <c r="J74" s="1">
        <v>1.7</v>
      </c>
      <c r="N74" s="2" t="s">
        <v>505</v>
      </c>
      <c r="O74" s="2" t="s">
        <v>81</v>
      </c>
      <c r="P74" s="2">
        <v>27000</v>
      </c>
      <c r="Q74" s="2">
        <v>8</v>
      </c>
      <c r="R74" s="2">
        <v>27000</v>
      </c>
      <c r="S74" s="2">
        <v>8</v>
      </c>
      <c r="T74" s="2">
        <v>23000</v>
      </c>
      <c r="U74" s="2">
        <v>14.8</v>
      </c>
      <c r="V74" s="2">
        <v>27000</v>
      </c>
      <c r="W74" s="2">
        <v>8</v>
      </c>
      <c r="AA74" s="3" t="s">
        <v>505</v>
      </c>
      <c r="AB74" s="3" t="s">
        <v>81</v>
      </c>
      <c r="AC74" s="3">
        <v>529.1</v>
      </c>
      <c r="AD74" s="3">
        <v>6</v>
      </c>
      <c r="AE74" s="3">
        <v>13.25</v>
      </c>
      <c r="AF74" s="3">
        <v>6.2</v>
      </c>
      <c r="AG74" s="3">
        <v>27814</v>
      </c>
      <c r="AH74" s="3">
        <v>12</v>
      </c>
      <c r="AI74" s="3">
        <v>39.9</v>
      </c>
      <c r="AJ74" s="3">
        <v>1.2</v>
      </c>
      <c r="AN74" s="3" t="s">
        <v>505</v>
      </c>
      <c r="AO74" s="3" t="s">
        <v>81</v>
      </c>
      <c r="AP74" s="3">
        <v>443.7</v>
      </c>
      <c r="AQ74" s="3">
        <v>7</v>
      </c>
      <c r="AR74" s="3">
        <v>10.88</v>
      </c>
      <c r="AS74" s="3">
        <v>6.6</v>
      </c>
      <c r="AT74" s="3">
        <v>24032</v>
      </c>
      <c r="AU74" s="3">
        <v>17</v>
      </c>
      <c r="AV74" s="3">
        <v>37.700000000000003</v>
      </c>
      <c r="AW74" s="3">
        <v>1.6</v>
      </c>
      <c r="BA74" s="4" t="s">
        <v>505</v>
      </c>
      <c r="BB74" s="4" t="s">
        <v>81</v>
      </c>
      <c r="BC74" s="4">
        <v>42000</v>
      </c>
      <c r="BD74" s="4">
        <v>6.2</v>
      </c>
      <c r="BE74" s="4">
        <v>42000</v>
      </c>
      <c r="BF74" s="4">
        <v>6.2</v>
      </c>
      <c r="BG74" s="4">
        <v>34000</v>
      </c>
      <c r="BH74" s="4">
        <v>12.5</v>
      </c>
      <c r="BI74" s="4">
        <v>42000</v>
      </c>
      <c r="BJ74" s="4">
        <v>6.2</v>
      </c>
      <c r="BN74" s="5" t="s">
        <v>505</v>
      </c>
      <c r="BO74" s="5" t="s">
        <v>81</v>
      </c>
      <c r="BP74" s="5">
        <v>399</v>
      </c>
      <c r="BQ74" s="5">
        <v>6</v>
      </c>
      <c r="BR74" s="5">
        <v>12.43</v>
      </c>
      <c r="BS74" s="5">
        <v>5.4</v>
      </c>
      <c r="BT74" s="5">
        <v>21685</v>
      </c>
      <c r="BU74" s="5">
        <v>11</v>
      </c>
      <c r="BV74" s="5">
        <v>32.1</v>
      </c>
      <c r="BW74" s="5">
        <v>2.5</v>
      </c>
      <c r="CA74" s="6" t="s">
        <v>505</v>
      </c>
      <c r="CB74" s="6" t="s">
        <v>81</v>
      </c>
      <c r="CC74" s="6">
        <v>334.4</v>
      </c>
      <c r="CD74" s="6">
        <v>7.3</v>
      </c>
      <c r="CE74" s="6">
        <v>9.5399999999999991</v>
      </c>
      <c r="CF74" s="6">
        <v>4.8</v>
      </c>
      <c r="CG74" s="6" t="s">
        <v>858</v>
      </c>
      <c r="CH74" s="6" t="s">
        <v>858</v>
      </c>
      <c r="CI74" s="6">
        <v>36.9</v>
      </c>
      <c r="CJ74" s="6">
        <v>2.4</v>
      </c>
      <c r="CN74" s="7" t="s">
        <v>505</v>
      </c>
      <c r="CO74" s="7" t="s">
        <v>81</v>
      </c>
      <c r="CP74" s="7">
        <v>9000</v>
      </c>
      <c r="CQ74" s="7">
        <v>12.9</v>
      </c>
      <c r="CR74" s="7">
        <v>9000</v>
      </c>
      <c r="CS74" s="7">
        <v>12.9</v>
      </c>
      <c r="CT74" s="7" t="s">
        <v>858</v>
      </c>
      <c r="CU74" s="7" t="s">
        <v>858</v>
      </c>
      <c r="CV74" s="7">
        <v>9000</v>
      </c>
      <c r="CW74" s="7">
        <v>12.9</v>
      </c>
      <c r="DA74" s="8" t="s">
        <v>505</v>
      </c>
      <c r="DB74" s="8" t="s">
        <v>81</v>
      </c>
      <c r="DC74" s="8">
        <v>417.3</v>
      </c>
      <c r="DD74" s="8">
        <v>6.1</v>
      </c>
      <c r="DE74" s="8">
        <v>10.99</v>
      </c>
      <c r="DF74" s="8">
        <v>5.8</v>
      </c>
      <c r="DG74" s="8" t="s">
        <v>858</v>
      </c>
      <c r="DH74" s="8" t="s">
        <v>858</v>
      </c>
      <c r="DI74" s="8">
        <v>38</v>
      </c>
      <c r="DJ74" s="8">
        <v>1.8</v>
      </c>
      <c r="DN74" s="9" t="s">
        <v>505</v>
      </c>
      <c r="DO74" s="9" t="s">
        <v>81</v>
      </c>
      <c r="DP74" s="9">
        <v>366.5</v>
      </c>
      <c r="DQ74" s="9">
        <v>13</v>
      </c>
      <c r="DR74" s="9">
        <v>9.43</v>
      </c>
      <c r="DS74" s="9">
        <v>12</v>
      </c>
      <c r="DT74" s="9" t="s">
        <v>858</v>
      </c>
      <c r="DU74" s="9" t="s">
        <v>858</v>
      </c>
      <c r="DV74" s="9">
        <v>37.5</v>
      </c>
      <c r="DW74" s="9">
        <v>2</v>
      </c>
      <c r="EA74" s="10" t="s">
        <v>505</v>
      </c>
      <c r="EB74" s="10" t="s">
        <v>81</v>
      </c>
      <c r="EC74" s="10">
        <v>18000</v>
      </c>
      <c r="ED74" s="10">
        <v>10.1</v>
      </c>
      <c r="EE74" s="10">
        <f>VLOOKUP(EA74,Sheet1!$C$10:$L$428,10,FALSE)</f>
        <v>105000</v>
      </c>
      <c r="EF74" s="10">
        <v>10.1</v>
      </c>
      <c r="EG74" s="10">
        <v>16000</v>
      </c>
      <c r="EH74" s="10">
        <v>15</v>
      </c>
      <c r="EI74" s="10">
        <v>18000</v>
      </c>
      <c r="EJ74" s="10">
        <v>10.1</v>
      </c>
      <c r="EN74" s="11" t="s">
        <v>505</v>
      </c>
      <c r="EO74" s="11" t="s">
        <v>81</v>
      </c>
      <c r="EP74" s="11">
        <v>588.70000000000005</v>
      </c>
      <c r="EQ74" s="11">
        <v>7.8</v>
      </c>
      <c r="ER74" s="11">
        <f>VLOOKUP(EN74,Sheet1!$C$10:$L$428,2,FALSE)</f>
        <v>163333.4180754227</v>
      </c>
      <c r="ES74" s="11">
        <v>8.1</v>
      </c>
      <c r="ET74" s="11">
        <v>30961</v>
      </c>
      <c r="EU74" s="11">
        <v>10</v>
      </c>
      <c r="EV74" s="11">
        <v>41</v>
      </c>
      <c r="EW74" s="11">
        <v>1.5</v>
      </c>
      <c r="EY74" t="b">
        <f t="shared" si="0"/>
        <v>1</v>
      </c>
    </row>
    <row r="75" spans="1:155" x14ac:dyDescent="0.25">
      <c r="A75" s="1" t="s">
        <v>506</v>
      </c>
      <c r="B75" s="1" t="s">
        <v>82</v>
      </c>
      <c r="C75" s="1">
        <v>529.70000000000005</v>
      </c>
      <c r="D75" s="1">
        <v>10</v>
      </c>
      <c r="E75" s="1">
        <f>VLOOKUP(A75,Sheet1!$C$10:$L$428,6,FALSE)</f>
        <v>156750</v>
      </c>
      <c r="F75" s="1">
        <v>12</v>
      </c>
      <c r="G75" s="1">
        <v>28998</v>
      </c>
      <c r="H75" s="1">
        <v>11</v>
      </c>
      <c r="I75" s="1">
        <v>38</v>
      </c>
      <c r="J75" s="1">
        <v>1.7</v>
      </c>
      <c r="N75" s="2" t="s">
        <v>506</v>
      </c>
      <c r="O75" s="2" t="s">
        <v>82</v>
      </c>
      <c r="P75" s="2">
        <v>26000</v>
      </c>
      <c r="Q75" s="2">
        <v>8</v>
      </c>
      <c r="R75" s="2">
        <v>26000</v>
      </c>
      <c r="S75" s="2">
        <v>8</v>
      </c>
      <c r="T75" s="2">
        <v>23000</v>
      </c>
      <c r="U75" s="2">
        <v>9.5</v>
      </c>
      <c r="V75" s="2">
        <v>26000</v>
      </c>
      <c r="W75" s="2">
        <v>8</v>
      </c>
      <c r="AA75" s="3" t="s">
        <v>506</v>
      </c>
      <c r="AB75" s="3" t="s">
        <v>82</v>
      </c>
      <c r="AC75" s="3">
        <v>615.9</v>
      </c>
      <c r="AD75" s="3">
        <v>6.1</v>
      </c>
      <c r="AE75" s="3">
        <v>15.69</v>
      </c>
      <c r="AF75" s="3">
        <v>6.3</v>
      </c>
      <c r="AG75" s="3">
        <v>35052</v>
      </c>
      <c r="AH75" s="3">
        <v>11</v>
      </c>
      <c r="AI75" s="3">
        <v>39.200000000000003</v>
      </c>
      <c r="AJ75" s="3">
        <v>1.2</v>
      </c>
      <c r="AN75" s="3" t="s">
        <v>506</v>
      </c>
      <c r="AO75" s="3" t="s">
        <v>82</v>
      </c>
      <c r="AP75" s="3">
        <v>513.20000000000005</v>
      </c>
      <c r="AQ75" s="3">
        <v>6.9</v>
      </c>
      <c r="AR75" s="3">
        <v>12.47</v>
      </c>
      <c r="AS75" s="3">
        <v>8.6</v>
      </c>
      <c r="AT75" s="3">
        <v>26718</v>
      </c>
      <c r="AU75" s="3">
        <v>8.1</v>
      </c>
      <c r="AV75" s="3">
        <v>37.5</v>
      </c>
      <c r="AW75" s="3">
        <v>0.7</v>
      </c>
      <c r="BA75" s="4" t="s">
        <v>506</v>
      </c>
      <c r="BB75" s="4" t="s">
        <v>82</v>
      </c>
      <c r="BC75" s="4">
        <v>37000</v>
      </c>
      <c r="BD75" s="4">
        <v>6.7</v>
      </c>
      <c r="BE75" s="4">
        <v>37000</v>
      </c>
      <c r="BF75" s="4">
        <v>6.7</v>
      </c>
      <c r="BG75" s="4">
        <v>33000</v>
      </c>
      <c r="BH75" s="4">
        <v>7.9</v>
      </c>
      <c r="BI75" s="4">
        <v>37000</v>
      </c>
      <c r="BJ75" s="4">
        <v>6.7</v>
      </c>
      <c r="BN75" s="5" t="s">
        <v>506</v>
      </c>
      <c r="BO75" s="5" t="s">
        <v>82</v>
      </c>
      <c r="BP75" s="5">
        <v>506.9</v>
      </c>
      <c r="BQ75" s="5">
        <v>6.1</v>
      </c>
      <c r="BR75" s="5">
        <v>15.36</v>
      </c>
      <c r="BS75" s="5">
        <v>5.6</v>
      </c>
      <c r="BT75" s="5">
        <v>28666</v>
      </c>
      <c r="BU75" s="5">
        <v>9.6999999999999993</v>
      </c>
      <c r="BV75" s="5">
        <v>33</v>
      </c>
      <c r="BW75" s="5">
        <v>2.4</v>
      </c>
      <c r="CA75" s="6" t="s">
        <v>506</v>
      </c>
      <c r="CB75" s="6" t="s">
        <v>82</v>
      </c>
      <c r="CC75" s="6">
        <v>424</v>
      </c>
      <c r="CD75" s="6">
        <v>7.8</v>
      </c>
      <c r="CE75" s="6">
        <v>11.6</v>
      </c>
      <c r="CF75" s="6">
        <v>8</v>
      </c>
      <c r="CG75" s="6">
        <v>22147</v>
      </c>
      <c r="CH75" s="6">
        <v>9.1999999999999993</v>
      </c>
      <c r="CI75" s="6">
        <v>37</v>
      </c>
      <c r="CJ75" s="6">
        <v>1.6</v>
      </c>
      <c r="CN75" s="7" t="s">
        <v>506</v>
      </c>
      <c r="CO75" s="7" t="s">
        <v>82</v>
      </c>
      <c r="CP75" s="7">
        <v>10000</v>
      </c>
      <c r="CQ75" s="7">
        <v>12.9</v>
      </c>
      <c r="CR75" s="7">
        <v>10000</v>
      </c>
      <c r="CS75" s="7">
        <v>12.9</v>
      </c>
      <c r="CT75" s="7">
        <v>8000</v>
      </c>
      <c r="CU75" s="7">
        <v>15.3</v>
      </c>
      <c r="CV75" s="7">
        <v>10000</v>
      </c>
      <c r="CW75" s="7">
        <v>12.9</v>
      </c>
      <c r="DA75" s="8" t="s">
        <v>506</v>
      </c>
      <c r="DB75" s="8" t="s">
        <v>82</v>
      </c>
      <c r="DC75" s="8">
        <v>534.1</v>
      </c>
      <c r="DD75" s="8">
        <v>6.5</v>
      </c>
      <c r="DE75" s="8">
        <v>14.37</v>
      </c>
      <c r="DF75" s="8">
        <v>6.8</v>
      </c>
      <c r="DG75" s="8">
        <v>28556</v>
      </c>
      <c r="DH75" s="8">
        <v>8.1</v>
      </c>
      <c r="DI75" s="8">
        <v>37.200000000000003</v>
      </c>
      <c r="DJ75" s="8">
        <v>1.4</v>
      </c>
      <c r="DN75" s="9" t="s">
        <v>506</v>
      </c>
      <c r="DO75" s="9" t="s">
        <v>82</v>
      </c>
      <c r="DP75" s="9">
        <v>467.2</v>
      </c>
      <c r="DQ75" s="9">
        <v>10</v>
      </c>
      <c r="DR75" s="9">
        <v>12.38</v>
      </c>
      <c r="DS75" s="9">
        <v>12</v>
      </c>
      <c r="DT75" s="9">
        <v>24146</v>
      </c>
      <c r="DU75" s="9">
        <v>10</v>
      </c>
      <c r="DV75" s="9">
        <v>37</v>
      </c>
      <c r="DW75" s="9">
        <v>0.4</v>
      </c>
      <c r="EA75" s="10" t="s">
        <v>506</v>
      </c>
      <c r="EB75" s="10" t="s">
        <v>82</v>
      </c>
      <c r="EC75" s="10">
        <v>17000</v>
      </c>
      <c r="ED75" s="10">
        <v>10.199999999999999</v>
      </c>
      <c r="EE75" s="10">
        <f>VLOOKUP(EA75,Sheet1!$C$10:$L$428,10,FALSE)</f>
        <v>116460</v>
      </c>
      <c r="EF75" s="10">
        <v>10.199999999999999</v>
      </c>
      <c r="EG75" s="10">
        <v>15000</v>
      </c>
      <c r="EH75" s="10">
        <v>12.1</v>
      </c>
      <c r="EI75" s="10">
        <v>17000</v>
      </c>
      <c r="EJ75" s="10">
        <v>10.199999999999999</v>
      </c>
      <c r="EN75" s="11" t="s">
        <v>506</v>
      </c>
      <c r="EO75" s="11" t="s">
        <v>82</v>
      </c>
      <c r="EP75" s="11">
        <v>662.2</v>
      </c>
      <c r="EQ75" s="11">
        <v>8.3000000000000007</v>
      </c>
      <c r="ER75" s="11">
        <f>VLOOKUP(EN75,Sheet1!$C$10:$L$428,2,FALSE)</f>
        <v>182442.96093023242</v>
      </c>
      <c r="ES75" s="11">
        <v>8.6</v>
      </c>
      <c r="ET75" s="11">
        <v>38642</v>
      </c>
      <c r="EU75" s="11">
        <v>14</v>
      </c>
      <c r="EV75" s="11">
        <v>40.4</v>
      </c>
      <c r="EW75" s="11">
        <v>1.6</v>
      </c>
      <c r="EY75" t="b">
        <f t="shared" si="0"/>
        <v>1</v>
      </c>
    </row>
    <row r="76" spans="1:155" x14ac:dyDescent="0.25">
      <c r="A76" s="1" t="s">
        <v>507</v>
      </c>
      <c r="B76" s="1" t="s">
        <v>83</v>
      </c>
      <c r="C76" s="1">
        <v>501</v>
      </c>
      <c r="D76" s="1">
        <v>4.8</v>
      </c>
      <c r="E76" s="1">
        <f>VLOOKUP(A76,Sheet1!$C$10:$L$428,6,FALSE)</f>
        <v>105000</v>
      </c>
      <c r="F76" s="1">
        <v>4.5</v>
      </c>
      <c r="G76" s="1">
        <v>26147</v>
      </c>
      <c r="H76" s="1">
        <v>6.4</v>
      </c>
      <c r="I76" s="1">
        <v>40</v>
      </c>
      <c r="J76" s="1">
        <v>0.7</v>
      </c>
      <c r="N76" s="2" t="s">
        <v>507</v>
      </c>
      <c r="O76" s="2" t="s">
        <v>83</v>
      </c>
      <c r="P76" s="2">
        <v>61000</v>
      </c>
      <c r="Q76" s="2">
        <v>5.3</v>
      </c>
      <c r="R76" s="2">
        <v>61000</v>
      </c>
      <c r="S76" s="2">
        <v>5.3</v>
      </c>
      <c r="T76" s="2">
        <v>55000</v>
      </c>
      <c r="U76" s="2">
        <v>6.2</v>
      </c>
      <c r="V76" s="2">
        <v>61000</v>
      </c>
      <c r="W76" s="2">
        <v>5.3</v>
      </c>
      <c r="AA76" s="3" t="s">
        <v>507</v>
      </c>
      <c r="AB76" s="3" t="s">
        <v>83</v>
      </c>
      <c r="AC76" s="3">
        <v>529</v>
      </c>
      <c r="AD76" s="3">
        <v>2.9</v>
      </c>
      <c r="AE76" s="3">
        <v>13.21</v>
      </c>
      <c r="AF76" s="3">
        <v>2.9</v>
      </c>
      <c r="AG76" s="3">
        <v>27420</v>
      </c>
      <c r="AH76" s="3">
        <v>3.7</v>
      </c>
      <c r="AI76" s="3">
        <v>40</v>
      </c>
      <c r="AJ76" s="3">
        <v>0.9</v>
      </c>
      <c r="AN76" s="3" t="s">
        <v>507</v>
      </c>
      <c r="AO76" s="3" t="s">
        <v>83</v>
      </c>
      <c r="AP76" s="3">
        <v>464.8</v>
      </c>
      <c r="AQ76" s="3">
        <v>3.8</v>
      </c>
      <c r="AR76" s="3">
        <v>11.58</v>
      </c>
      <c r="AS76" s="3">
        <v>4</v>
      </c>
      <c r="AT76" s="3">
        <v>23695</v>
      </c>
      <c r="AU76" s="3">
        <v>5.4</v>
      </c>
      <c r="AV76" s="3">
        <v>38.299999999999997</v>
      </c>
      <c r="AW76" s="3">
        <v>1.1000000000000001</v>
      </c>
      <c r="BA76" s="4" t="s">
        <v>507</v>
      </c>
      <c r="BB76" s="4" t="s">
        <v>83</v>
      </c>
      <c r="BC76" s="4">
        <v>85000</v>
      </c>
      <c r="BD76" s="4">
        <v>4.4000000000000004</v>
      </c>
      <c r="BE76" s="4">
        <v>85000</v>
      </c>
      <c r="BF76" s="4">
        <v>4.4000000000000004</v>
      </c>
      <c r="BG76" s="4">
        <v>76000</v>
      </c>
      <c r="BH76" s="4">
        <v>5.2</v>
      </c>
      <c r="BI76" s="4">
        <v>85000</v>
      </c>
      <c r="BJ76" s="4">
        <v>4.4000000000000004</v>
      </c>
      <c r="BN76" s="5" t="s">
        <v>507</v>
      </c>
      <c r="BO76" s="5" t="s">
        <v>83</v>
      </c>
      <c r="BP76" s="5">
        <v>434</v>
      </c>
      <c r="BQ76" s="5">
        <v>3.1</v>
      </c>
      <c r="BR76" s="5">
        <v>12.67</v>
      </c>
      <c r="BS76" s="5">
        <v>2.7</v>
      </c>
      <c r="BT76" s="5">
        <v>22403</v>
      </c>
      <c r="BU76" s="5">
        <v>3.8</v>
      </c>
      <c r="BV76" s="5">
        <v>34.200000000000003</v>
      </c>
      <c r="BW76" s="5">
        <v>1.5</v>
      </c>
      <c r="CA76" s="6" t="s">
        <v>507</v>
      </c>
      <c r="CB76" s="6" t="s">
        <v>83</v>
      </c>
      <c r="CC76" s="6">
        <v>387.2</v>
      </c>
      <c r="CD76" s="6">
        <v>5</v>
      </c>
      <c r="CE76" s="6">
        <v>10.18</v>
      </c>
      <c r="CF76" s="6">
        <v>3.9</v>
      </c>
      <c r="CG76" s="6">
        <v>20070</v>
      </c>
      <c r="CH76" s="6">
        <v>4.8</v>
      </c>
      <c r="CI76" s="6">
        <v>37</v>
      </c>
      <c r="CJ76" s="6">
        <v>0.6</v>
      </c>
      <c r="CN76" s="7" t="s">
        <v>507</v>
      </c>
      <c r="CO76" s="7" t="s">
        <v>83</v>
      </c>
      <c r="CP76" s="7">
        <v>22000</v>
      </c>
      <c r="CQ76" s="7">
        <v>8.5</v>
      </c>
      <c r="CR76" s="7">
        <v>22000</v>
      </c>
      <c r="CS76" s="7">
        <v>8.5</v>
      </c>
      <c r="CT76" s="7">
        <v>20000</v>
      </c>
      <c r="CU76" s="7">
        <v>10</v>
      </c>
      <c r="CV76" s="7">
        <v>22000</v>
      </c>
      <c r="CW76" s="7">
        <v>8.5</v>
      </c>
      <c r="DA76" s="8" t="s">
        <v>507</v>
      </c>
      <c r="DB76" s="8" t="s">
        <v>83</v>
      </c>
      <c r="DC76" s="8">
        <v>480.5</v>
      </c>
      <c r="DD76" s="8">
        <v>5.9</v>
      </c>
      <c r="DE76" s="8">
        <v>12.98</v>
      </c>
      <c r="DF76" s="8">
        <v>5.9</v>
      </c>
      <c r="DG76" s="8">
        <v>24203</v>
      </c>
      <c r="DH76" s="8">
        <v>7.1</v>
      </c>
      <c r="DI76" s="8">
        <v>37</v>
      </c>
      <c r="DJ76" s="8">
        <v>1.1000000000000001</v>
      </c>
      <c r="DN76" s="9" t="s">
        <v>507</v>
      </c>
      <c r="DO76" s="9" t="s">
        <v>83</v>
      </c>
      <c r="DP76" s="9">
        <v>399.7</v>
      </c>
      <c r="DQ76" s="9">
        <v>6.7</v>
      </c>
      <c r="DR76" s="9">
        <v>10.85</v>
      </c>
      <c r="DS76" s="9">
        <v>6.2</v>
      </c>
      <c r="DT76" s="9">
        <v>20742</v>
      </c>
      <c r="DU76" s="9">
        <v>5.7</v>
      </c>
      <c r="DV76" s="9">
        <v>37</v>
      </c>
      <c r="DW76" s="9">
        <v>0.9</v>
      </c>
      <c r="EA76" s="10" t="s">
        <v>507</v>
      </c>
      <c r="EB76" s="10" t="s">
        <v>83</v>
      </c>
      <c r="EC76" s="10">
        <v>39000</v>
      </c>
      <c r="ED76" s="10">
        <v>6.7</v>
      </c>
      <c r="EE76" s="10">
        <f>VLOOKUP(EA76,Sheet1!$C$10:$L$428,10,FALSE)</f>
        <v>73500</v>
      </c>
      <c r="EF76" s="10">
        <v>6.7</v>
      </c>
      <c r="EG76" s="10">
        <v>35000</v>
      </c>
      <c r="EH76" s="10">
        <v>7.9</v>
      </c>
      <c r="EI76" s="10">
        <v>39000</v>
      </c>
      <c r="EJ76" s="10">
        <v>6.7</v>
      </c>
      <c r="EN76" s="11" t="s">
        <v>507</v>
      </c>
      <c r="EO76" s="11" t="s">
        <v>83</v>
      </c>
      <c r="EP76" s="11">
        <v>556.29999999999995</v>
      </c>
      <c r="EQ76" s="11">
        <v>3.2</v>
      </c>
      <c r="ER76" s="11">
        <f>VLOOKUP(EN76,Sheet1!$C$10:$L$428,2,FALSE)</f>
        <v>117434.35097493044</v>
      </c>
      <c r="ES76" s="11">
        <v>3.2</v>
      </c>
      <c r="ET76" s="11">
        <v>29279</v>
      </c>
      <c r="EU76" s="11">
        <v>4.2</v>
      </c>
      <c r="EV76" s="11">
        <v>41.7</v>
      </c>
      <c r="EW76" s="11">
        <v>1.2</v>
      </c>
      <c r="EY76" t="b">
        <f t="shared" si="0"/>
        <v>1</v>
      </c>
    </row>
    <row r="77" spans="1:155" x14ac:dyDescent="0.25">
      <c r="A77" s="1" t="s">
        <v>508</v>
      </c>
      <c r="B77" s="1" t="s">
        <v>84</v>
      </c>
      <c r="C77" s="1">
        <v>485.2</v>
      </c>
      <c r="D77" s="1">
        <v>3.8</v>
      </c>
      <c r="E77" s="1">
        <f>VLOOKUP(A77,Sheet1!$C$10:$L$428,6,FALSE)</f>
        <v>110000</v>
      </c>
      <c r="F77" s="1">
        <v>4.8</v>
      </c>
      <c r="G77" s="1">
        <v>26585</v>
      </c>
      <c r="H77" s="1">
        <v>4.4000000000000004</v>
      </c>
      <c r="I77" s="1">
        <v>40</v>
      </c>
      <c r="J77" s="1">
        <v>0.7</v>
      </c>
      <c r="N77" s="2" t="s">
        <v>508</v>
      </c>
      <c r="O77" s="2" t="s">
        <v>84</v>
      </c>
      <c r="P77" s="2">
        <v>82000</v>
      </c>
      <c r="Q77" s="2">
        <v>4.5</v>
      </c>
      <c r="R77" s="2">
        <v>82000</v>
      </c>
      <c r="S77" s="2">
        <v>4.5</v>
      </c>
      <c r="T77" s="2">
        <v>70000</v>
      </c>
      <c r="U77" s="2">
        <v>5.6</v>
      </c>
      <c r="V77" s="2">
        <v>82000</v>
      </c>
      <c r="W77" s="2">
        <v>4.5</v>
      </c>
      <c r="AA77" s="3" t="s">
        <v>508</v>
      </c>
      <c r="AB77" s="3" t="s">
        <v>84</v>
      </c>
      <c r="AC77" s="3">
        <v>493.8</v>
      </c>
      <c r="AD77" s="3">
        <v>2.2000000000000002</v>
      </c>
      <c r="AE77" s="3">
        <v>12.5</v>
      </c>
      <c r="AF77" s="3">
        <v>2.2999999999999998</v>
      </c>
      <c r="AG77" s="3">
        <v>26880</v>
      </c>
      <c r="AH77" s="3">
        <v>3.7</v>
      </c>
      <c r="AI77" s="3">
        <v>39.5</v>
      </c>
      <c r="AJ77" s="3">
        <v>0.7</v>
      </c>
      <c r="AN77" s="3" t="s">
        <v>508</v>
      </c>
      <c r="AO77" s="3" t="s">
        <v>84</v>
      </c>
      <c r="AP77" s="3">
        <v>449.1</v>
      </c>
      <c r="AQ77" s="3">
        <v>3.6</v>
      </c>
      <c r="AR77" s="3">
        <v>11.13</v>
      </c>
      <c r="AS77" s="3">
        <v>3.8</v>
      </c>
      <c r="AT77" s="3">
        <v>23916</v>
      </c>
      <c r="AU77" s="3">
        <v>4.7</v>
      </c>
      <c r="AV77" s="3">
        <v>38</v>
      </c>
      <c r="AW77" s="3">
        <v>1</v>
      </c>
      <c r="BA77" s="4" t="s">
        <v>508</v>
      </c>
      <c r="BB77" s="4" t="s">
        <v>84</v>
      </c>
      <c r="BC77" s="4">
        <v>113000</v>
      </c>
      <c r="BD77" s="4">
        <v>3.8</v>
      </c>
      <c r="BE77" s="4">
        <v>113000</v>
      </c>
      <c r="BF77" s="4">
        <v>3.8</v>
      </c>
      <c r="BG77" s="4">
        <v>97000</v>
      </c>
      <c r="BH77" s="4">
        <v>4.7</v>
      </c>
      <c r="BI77" s="4">
        <v>113000</v>
      </c>
      <c r="BJ77" s="4">
        <v>3.8</v>
      </c>
      <c r="BN77" s="5" t="s">
        <v>508</v>
      </c>
      <c r="BO77" s="5" t="s">
        <v>84</v>
      </c>
      <c r="BP77" s="5">
        <v>409.3</v>
      </c>
      <c r="BQ77" s="5">
        <v>2.5</v>
      </c>
      <c r="BR77" s="5">
        <v>12.05</v>
      </c>
      <c r="BS77" s="5">
        <v>2.1</v>
      </c>
      <c r="BT77" s="5">
        <v>22376</v>
      </c>
      <c r="BU77" s="5">
        <v>3.7</v>
      </c>
      <c r="BV77" s="5">
        <v>34</v>
      </c>
      <c r="BW77" s="5">
        <v>1.2</v>
      </c>
      <c r="CA77" s="6" t="s">
        <v>508</v>
      </c>
      <c r="CB77" s="6" t="s">
        <v>84</v>
      </c>
      <c r="CC77" s="6">
        <v>361.8</v>
      </c>
      <c r="CD77" s="6">
        <v>5.5</v>
      </c>
      <c r="CE77" s="6">
        <v>9.91</v>
      </c>
      <c r="CF77" s="6">
        <v>3.4</v>
      </c>
      <c r="CG77" s="6">
        <v>19832</v>
      </c>
      <c r="CH77" s="6">
        <v>5.6</v>
      </c>
      <c r="CI77" s="6">
        <v>37</v>
      </c>
      <c r="CJ77" s="6">
        <v>0.3</v>
      </c>
      <c r="CN77" s="7" t="s">
        <v>508</v>
      </c>
      <c r="CO77" s="7" t="s">
        <v>84</v>
      </c>
      <c r="CP77" s="7">
        <v>32000</v>
      </c>
      <c r="CQ77" s="7">
        <v>7.1</v>
      </c>
      <c r="CR77" s="7">
        <v>32000</v>
      </c>
      <c r="CS77" s="7">
        <v>7.1</v>
      </c>
      <c r="CT77" s="7">
        <v>28000</v>
      </c>
      <c r="CU77" s="7">
        <v>8.5</v>
      </c>
      <c r="CV77" s="7">
        <v>32000</v>
      </c>
      <c r="CW77" s="7">
        <v>7.1</v>
      </c>
      <c r="DA77" s="8" t="s">
        <v>508</v>
      </c>
      <c r="DB77" s="8" t="s">
        <v>84</v>
      </c>
      <c r="DC77" s="8">
        <v>439.2</v>
      </c>
      <c r="DD77" s="8">
        <v>3.4</v>
      </c>
      <c r="DE77" s="8">
        <v>11.84</v>
      </c>
      <c r="DF77" s="8">
        <v>3.5</v>
      </c>
      <c r="DG77" s="8">
        <v>22631</v>
      </c>
      <c r="DH77" s="8">
        <v>4.5</v>
      </c>
      <c r="DI77" s="8">
        <v>37.1</v>
      </c>
      <c r="DJ77" s="8">
        <v>0.8</v>
      </c>
      <c r="DN77" s="9" t="s">
        <v>508</v>
      </c>
      <c r="DO77" s="9" t="s">
        <v>84</v>
      </c>
      <c r="DP77" s="9">
        <v>389.5</v>
      </c>
      <c r="DQ77" s="9">
        <v>6.9</v>
      </c>
      <c r="DR77" s="9">
        <v>10.55</v>
      </c>
      <c r="DS77" s="9">
        <v>7.7</v>
      </c>
      <c r="DT77" s="9">
        <v>20242</v>
      </c>
      <c r="DU77" s="9">
        <v>7</v>
      </c>
      <c r="DV77" s="9">
        <v>37.4</v>
      </c>
      <c r="DW77" s="9">
        <v>0.3</v>
      </c>
      <c r="EA77" s="10" t="s">
        <v>508</v>
      </c>
      <c r="EB77" s="10" t="s">
        <v>84</v>
      </c>
      <c r="EC77" s="10">
        <v>50000</v>
      </c>
      <c r="ED77" s="10">
        <v>5.8</v>
      </c>
      <c r="EE77" s="10">
        <f>VLOOKUP(EA77,Sheet1!$C$10:$L$428,10,FALSE)</f>
        <v>80000</v>
      </c>
      <c r="EF77" s="10">
        <v>5.8</v>
      </c>
      <c r="EG77" s="10">
        <v>43000</v>
      </c>
      <c r="EH77" s="10">
        <v>7.4</v>
      </c>
      <c r="EI77" s="10">
        <v>50000</v>
      </c>
      <c r="EJ77" s="10">
        <v>5.8</v>
      </c>
      <c r="EN77" s="11" t="s">
        <v>508</v>
      </c>
      <c r="EO77" s="11" t="s">
        <v>84</v>
      </c>
      <c r="EP77" s="11">
        <v>529.4</v>
      </c>
      <c r="EQ77" s="11">
        <v>2.9</v>
      </c>
      <c r="ER77" s="11">
        <f>VLOOKUP(EN77,Sheet1!$C$10:$L$428,2,FALSE)</f>
        <v>123131.572256429</v>
      </c>
      <c r="ES77" s="11">
        <v>3</v>
      </c>
      <c r="ET77" s="11">
        <v>29614</v>
      </c>
      <c r="EU77" s="11">
        <v>5</v>
      </c>
      <c r="EV77" s="11">
        <v>41.1</v>
      </c>
      <c r="EW77" s="11">
        <v>0.9</v>
      </c>
      <c r="EY77" t="b">
        <f t="shared" ref="EY77:EY140" si="1">IF(A78=N78,(IF(N78=AA78,(IF(AA78=AN78,(IF(AN78=BA78,(IF(BA78=BN78,(IF(CA78=BN78,(IF(CA78=CN78,(IF(CN78=DA78,(IF(DA78=DN78,(IF(DN78=EA78,(IF(EA78=EN78,TRUE,FALSE)),FALSE)),FALSE)),FALSE)),FALSE)),FALSE)),FALSE)),FALSE)),FALSE)),FALSE)),FALSE)</f>
        <v>1</v>
      </c>
    </row>
    <row r="78" spans="1:155" x14ac:dyDescent="0.25">
      <c r="A78" s="1" t="s">
        <v>509</v>
      </c>
      <c r="B78" s="1" t="s">
        <v>85</v>
      </c>
      <c r="C78" s="1">
        <v>498.4</v>
      </c>
      <c r="D78" s="1">
        <v>5.8</v>
      </c>
      <c r="E78" s="1">
        <f>VLOOKUP(A78,Sheet1!$C$10:$L$428,6,FALSE)</f>
        <v>115000</v>
      </c>
      <c r="F78" s="1">
        <v>4.8</v>
      </c>
      <c r="G78" s="1">
        <v>26729</v>
      </c>
      <c r="H78" s="1">
        <v>6</v>
      </c>
      <c r="I78" s="1">
        <v>39.9</v>
      </c>
      <c r="J78" s="1">
        <v>0.7</v>
      </c>
      <c r="N78" s="2" t="s">
        <v>509</v>
      </c>
      <c r="O78" s="2" t="s">
        <v>85</v>
      </c>
      <c r="P78" s="2">
        <v>66000</v>
      </c>
      <c r="Q78" s="2">
        <v>5</v>
      </c>
      <c r="R78" s="2">
        <v>66000</v>
      </c>
      <c r="S78" s="2">
        <v>5</v>
      </c>
      <c r="T78" s="2">
        <v>59000</v>
      </c>
      <c r="U78" s="2">
        <v>5.9</v>
      </c>
      <c r="V78" s="2">
        <v>66000</v>
      </c>
      <c r="W78" s="2">
        <v>5</v>
      </c>
      <c r="AA78" s="3" t="s">
        <v>509</v>
      </c>
      <c r="AB78" s="3" t="s">
        <v>85</v>
      </c>
      <c r="AC78" s="3">
        <v>524.1</v>
      </c>
      <c r="AD78" s="3">
        <v>2.6</v>
      </c>
      <c r="AE78" s="3">
        <v>13.18</v>
      </c>
      <c r="AF78" s="3">
        <v>2.6</v>
      </c>
      <c r="AG78" s="3">
        <v>27407</v>
      </c>
      <c r="AH78" s="3">
        <v>3.3</v>
      </c>
      <c r="AI78" s="3">
        <v>39.799999999999997</v>
      </c>
      <c r="AJ78" s="3">
        <v>0.8</v>
      </c>
      <c r="AN78" s="3" t="s">
        <v>509</v>
      </c>
      <c r="AO78" s="3" t="s">
        <v>85</v>
      </c>
      <c r="AP78" s="3">
        <v>465.7</v>
      </c>
      <c r="AQ78" s="3">
        <v>3.9</v>
      </c>
      <c r="AR78" s="3">
        <v>11.45</v>
      </c>
      <c r="AS78" s="3">
        <v>4.0999999999999996</v>
      </c>
      <c r="AT78" s="3">
        <v>23705</v>
      </c>
      <c r="AU78" s="3">
        <v>4.8</v>
      </c>
      <c r="AV78" s="3">
        <v>38.200000000000003</v>
      </c>
      <c r="AW78" s="3">
        <v>1.1000000000000001</v>
      </c>
      <c r="BA78" s="4" t="s">
        <v>509</v>
      </c>
      <c r="BB78" s="4" t="s">
        <v>85</v>
      </c>
      <c r="BC78" s="4">
        <v>97000</v>
      </c>
      <c r="BD78" s="4">
        <v>4</v>
      </c>
      <c r="BE78" s="4">
        <v>97000</v>
      </c>
      <c r="BF78" s="4">
        <v>4</v>
      </c>
      <c r="BG78" s="4">
        <v>86000</v>
      </c>
      <c r="BH78" s="4">
        <v>4.8</v>
      </c>
      <c r="BI78" s="4">
        <v>97000</v>
      </c>
      <c r="BJ78" s="4">
        <v>4</v>
      </c>
      <c r="BN78" s="5" t="s">
        <v>509</v>
      </c>
      <c r="BO78" s="5" t="s">
        <v>85</v>
      </c>
      <c r="BP78" s="5">
        <v>417.1</v>
      </c>
      <c r="BQ78" s="5">
        <v>2.8</v>
      </c>
      <c r="BR78" s="5">
        <v>12.44</v>
      </c>
      <c r="BS78" s="5">
        <v>2.4</v>
      </c>
      <c r="BT78" s="5">
        <v>22002</v>
      </c>
      <c r="BU78" s="5">
        <v>3.5</v>
      </c>
      <c r="BV78" s="5">
        <v>33.5</v>
      </c>
      <c r="BW78" s="5">
        <v>1.4</v>
      </c>
      <c r="CA78" s="6" t="s">
        <v>509</v>
      </c>
      <c r="CB78" s="6" t="s">
        <v>85</v>
      </c>
      <c r="CC78" s="6">
        <v>360</v>
      </c>
      <c r="CD78" s="6">
        <v>4.3</v>
      </c>
      <c r="CE78" s="6">
        <v>9.85</v>
      </c>
      <c r="CF78" s="6">
        <v>3.7</v>
      </c>
      <c r="CG78" s="6">
        <v>18541</v>
      </c>
      <c r="CH78" s="6">
        <v>5.4</v>
      </c>
      <c r="CI78" s="6">
        <v>37</v>
      </c>
      <c r="CJ78" s="6">
        <v>0.4</v>
      </c>
      <c r="CN78" s="7" t="s">
        <v>509</v>
      </c>
      <c r="CO78" s="7" t="s">
        <v>85</v>
      </c>
      <c r="CP78" s="7">
        <v>23000</v>
      </c>
      <c r="CQ78" s="7">
        <v>8.1</v>
      </c>
      <c r="CR78" s="7">
        <v>23000</v>
      </c>
      <c r="CS78" s="7">
        <v>8.1</v>
      </c>
      <c r="CT78" s="7">
        <v>21000</v>
      </c>
      <c r="CU78" s="7">
        <v>9.4</v>
      </c>
      <c r="CV78" s="7">
        <v>23000</v>
      </c>
      <c r="CW78" s="7">
        <v>8.1</v>
      </c>
      <c r="DA78" s="8" t="s">
        <v>509</v>
      </c>
      <c r="DB78" s="8" t="s">
        <v>85</v>
      </c>
      <c r="DC78" s="8">
        <v>443.2</v>
      </c>
      <c r="DD78" s="8">
        <v>3.9</v>
      </c>
      <c r="DE78" s="8">
        <v>11.78</v>
      </c>
      <c r="DF78" s="8">
        <v>4.0999999999999996</v>
      </c>
      <c r="DG78" s="8">
        <v>21966</v>
      </c>
      <c r="DH78" s="8">
        <v>4.5999999999999996</v>
      </c>
      <c r="DI78" s="8">
        <v>37.6</v>
      </c>
      <c r="DJ78" s="8">
        <v>1</v>
      </c>
      <c r="DN78" s="9" t="s">
        <v>509</v>
      </c>
      <c r="DO78" s="9" t="s">
        <v>85</v>
      </c>
      <c r="DP78" s="9">
        <v>389.5</v>
      </c>
      <c r="DQ78" s="9">
        <v>7.4</v>
      </c>
      <c r="DR78" s="9">
        <v>9.77</v>
      </c>
      <c r="DS78" s="9">
        <v>7.9</v>
      </c>
      <c r="DT78" s="9">
        <v>19341</v>
      </c>
      <c r="DU78" s="9">
        <v>7.7</v>
      </c>
      <c r="DV78" s="9">
        <v>37.4</v>
      </c>
      <c r="DW78" s="9">
        <v>0.3</v>
      </c>
      <c r="EA78" s="10" t="s">
        <v>509</v>
      </c>
      <c r="EB78" s="10" t="s">
        <v>85</v>
      </c>
      <c r="EC78" s="10">
        <v>43000</v>
      </c>
      <c r="ED78" s="10">
        <v>6.3</v>
      </c>
      <c r="EE78" s="10">
        <f>VLOOKUP(EA78,Sheet1!$C$10:$L$428,10,FALSE)</f>
        <v>84500</v>
      </c>
      <c r="EF78" s="10">
        <v>6.3</v>
      </c>
      <c r="EG78" s="10">
        <v>38000</v>
      </c>
      <c r="EH78" s="10">
        <v>7.5</v>
      </c>
      <c r="EI78" s="10">
        <v>43000</v>
      </c>
      <c r="EJ78" s="10">
        <v>6.3</v>
      </c>
      <c r="EN78" s="11" t="s">
        <v>509</v>
      </c>
      <c r="EO78" s="11" t="s">
        <v>85</v>
      </c>
      <c r="EP78" s="11">
        <v>568.20000000000005</v>
      </c>
      <c r="EQ78" s="11">
        <v>3.2</v>
      </c>
      <c r="ER78" s="11">
        <f>VLOOKUP(EN78,Sheet1!$C$10:$L$428,2,FALSE)</f>
        <v>127677.34234627138</v>
      </c>
      <c r="ES78" s="11">
        <v>3.3</v>
      </c>
      <c r="ET78" s="11">
        <v>30467</v>
      </c>
      <c r="EU78" s="11">
        <v>4</v>
      </c>
      <c r="EV78" s="11">
        <v>40.9</v>
      </c>
      <c r="EW78" s="11">
        <v>1</v>
      </c>
      <c r="EY78" t="b">
        <f t="shared" si="1"/>
        <v>1</v>
      </c>
    </row>
    <row r="79" spans="1:155" x14ac:dyDescent="0.25">
      <c r="A79" s="1" t="s">
        <v>510</v>
      </c>
      <c r="B79" s="1" t="s">
        <v>86</v>
      </c>
      <c r="C79" s="1">
        <v>498</v>
      </c>
      <c r="D79" s="1">
        <v>3.9</v>
      </c>
      <c r="E79" s="1">
        <f>VLOOKUP(A79,Sheet1!$C$10:$L$428,6,FALSE)</f>
        <v>122000</v>
      </c>
      <c r="F79" s="1">
        <v>4.4000000000000004</v>
      </c>
      <c r="G79" s="1">
        <v>26561</v>
      </c>
      <c r="H79" s="1">
        <v>4.8</v>
      </c>
      <c r="I79" s="1">
        <v>37.9</v>
      </c>
      <c r="J79" s="1">
        <v>1</v>
      </c>
      <c r="N79" s="2" t="s">
        <v>510</v>
      </c>
      <c r="O79" s="2" t="s">
        <v>86</v>
      </c>
      <c r="P79" s="2">
        <v>145000</v>
      </c>
      <c r="Q79" s="2">
        <v>3.4</v>
      </c>
      <c r="R79" s="2">
        <v>145000</v>
      </c>
      <c r="S79" s="2">
        <v>3.4</v>
      </c>
      <c r="T79" s="2">
        <v>126000</v>
      </c>
      <c r="U79" s="2">
        <v>4.4000000000000004</v>
      </c>
      <c r="V79" s="2">
        <v>145000</v>
      </c>
      <c r="W79" s="2">
        <v>3.4</v>
      </c>
      <c r="AA79" s="3" t="s">
        <v>510</v>
      </c>
      <c r="AB79" s="3" t="s">
        <v>86</v>
      </c>
      <c r="AC79" s="3">
        <v>553.4</v>
      </c>
      <c r="AD79" s="3">
        <v>2.1</v>
      </c>
      <c r="AE79" s="3">
        <v>14.31</v>
      </c>
      <c r="AF79" s="3">
        <v>2.1</v>
      </c>
      <c r="AG79" s="3">
        <v>28625</v>
      </c>
      <c r="AH79" s="3">
        <v>3</v>
      </c>
      <c r="AI79" s="3">
        <v>38.700000000000003</v>
      </c>
      <c r="AJ79" s="3">
        <v>0.5</v>
      </c>
      <c r="AN79" s="3" t="s">
        <v>510</v>
      </c>
      <c r="AO79" s="3" t="s">
        <v>86</v>
      </c>
      <c r="AP79" s="3">
        <v>471.4</v>
      </c>
      <c r="AQ79" s="3">
        <v>2.7</v>
      </c>
      <c r="AR79" s="3">
        <v>12.21</v>
      </c>
      <c r="AS79" s="3">
        <v>3.4</v>
      </c>
      <c r="AT79" s="3">
        <v>24447</v>
      </c>
      <c r="AU79" s="3">
        <v>4.2</v>
      </c>
      <c r="AV79" s="3">
        <v>37.5</v>
      </c>
      <c r="AW79" s="3">
        <v>0</v>
      </c>
      <c r="BA79" s="4" t="s">
        <v>510</v>
      </c>
      <c r="BB79" s="4" t="s">
        <v>86</v>
      </c>
      <c r="BC79" s="4">
        <v>209000</v>
      </c>
      <c r="BD79" s="4">
        <v>2.8</v>
      </c>
      <c r="BE79" s="4">
        <v>209000</v>
      </c>
      <c r="BF79" s="4">
        <v>2.8</v>
      </c>
      <c r="BG79" s="4">
        <v>180000</v>
      </c>
      <c r="BH79" s="4">
        <v>3.7</v>
      </c>
      <c r="BI79" s="4">
        <v>209000</v>
      </c>
      <c r="BJ79" s="4">
        <v>2.8</v>
      </c>
      <c r="BN79" s="5" t="s">
        <v>510</v>
      </c>
      <c r="BO79" s="5" t="s">
        <v>86</v>
      </c>
      <c r="BP79" s="5">
        <v>440.8</v>
      </c>
      <c r="BQ79" s="5">
        <v>2.2000000000000002</v>
      </c>
      <c r="BR79" s="5">
        <v>13.61</v>
      </c>
      <c r="BS79" s="5">
        <v>1.9</v>
      </c>
      <c r="BT79" s="5">
        <v>23095</v>
      </c>
      <c r="BU79" s="5">
        <v>3</v>
      </c>
      <c r="BV79" s="5">
        <v>32.4</v>
      </c>
      <c r="BW79" s="5">
        <v>1</v>
      </c>
      <c r="CA79" s="6" t="s">
        <v>510</v>
      </c>
      <c r="CB79" s="6" t="s">
        <v>86</v>
      </c>
      <c r="CC79" s="6">
        <v>375.8</v>
      </c>
      <c r="CD79" s="6">
        <v>3.6</v>
      </c>
      <c r="CE79" s="6">
        <v>10.57</v>
      </c>
      <c r="CF79" s="6">
        <v>2.8</v>
      </c>
      <c r="CG79" s="6">
        <v>19818</v>
      </c>
      <c r="CH79" s="6">
        <v>4.7</v>
      </c>
      <c r="CI79" s="6">
        <v>36.9</v>
      </c>
      <c r="CJ79" s="6">
        <v>0.7</v>
      </c>
      <c r="CN79" s="7" t="s">
        <v>510</v>
      </c>
      <c r="CO79" s="7" t="s">
        <v>86</v>
      </c>
      <c r="CP79" s="7">
        <v>55000</v>
      </c>
      <c r="CQ79" s="7">
        <v>5.4</v>
      </c>
      <c r="CR79" s="7">
        <v>55000</v>
      </c>
      <c r="CS79" s="7">
        <v>5.4</v>
      </c>
      <c r="CT79" s="7">
        <v>47000</v>
      </c>
      <c r="CU79" s="7">
        <v>7.7</v>
      </c>
      <c r="CV79" s="7">
        <v>55000</v>
      </c>
      <c r="CW79" s="7">
        <v>5.4</v>
      </c>
      <c r="DA79" s="8" t="s">
        <v>510</v>
      </c>
      <c r="DB79" s="8" t="s">
        <v>86</v>
      </c>
      <c r="DC79" s="8">
        <v>490.4</v>
      </c>
      <c r="DD79" s="8">
        <v>2.5</v>
      </c>
      <c r="DE79" s="8">
        <v>13.28</v>
      </c>
      <c r="DF79" s="8">
        <v>2.6</v>
      </c>
      <c r="DG79" s="8">
        <v>24608</v>
      </c>
      <c r="DH79" s="8">
        <v>3.9</v>
      </c>
      <c r="DI79" s="8">
        <v>36.9</v>
      </c>
      <c r="DJ79" s="8">
        <v>0.6</v>
      </c>
      <c r="DN79" s="9" t="s">
        <v>510</v>
      </c>
      <c r="DO79" s="9" t="s">
        <v>86</v>
      </c>
      <c r="DP79" s="9">
        <v>433.9</v>
      </c>
      <c r="DQ79" s="9">
        <v>4.4000000000000004</v>
      </c>
      <c r="DR79" s="9">
        <v>11.7</v>
      </c>
      <c r="DS79" s="9">
        <v>5.2</v>
      </c>
      <c r="DT79" s="9">
        <v>21723</v>
      </c>
      <c r="DU79" s="9">
        <v>7.8</v>
      </c>
      <c r="DV79" s="9">
        <v>37</v>
      </c>
      <c r="DW79" s="9">
        <v>0.3</v>
      </c>
      <c r="EA79" s="10" t="s">
        <v>510</v>
      </c>
      <c r="EB79" s="10" t="s">
        <v>86</v>
      </c>
      <c r="EC79" s="10">
        <v>90000</v>
      </c>
      <c r="ED79" s="10">
        <v>4.4000000000000004</v>
      </c>
      <c r="EE79" s="10">
        <f>VLOOKUP(EA79,Sheet1!$C$10:$L$428,10,FALSE)</f>
        <v>89000</v>
      </c>
      <c r="EF79" s="10">
        <v>4.4000000000000004</v>
      </c>
      <c r="EG79" s="10">
        <v>79000</v>
      </c>
      <c r="EH79" s="10">
        <v>5.2</v>
      </c>
      <c r="EI79" s="10">
        <v>90000</v>
      </c>
      <c r="EJ79" s="10">
        <v>4.4000000000000004</v>
      </c>
      <c r="EN79" s="11" t="s">
        <v>510</v>
      </c>
      <c r="EO79" s="11" t="s">
        <v>86</v>
      </c>
      <c r="EP79" s="11">
        <v>592.1</v>
      </c>
      <c r="EQ79" s="11">
        <v>2.9</v>
      </c>
      <c r="ER79" s="11">
        <f>VLOOKUP(EN79,Sheet1!$C$10:$L$428,2,FALSE)</f>
        <v>148838.51811664432</v>
      </c>
      <c r="ES79" s="11">
        <v>2.9</v>
      </c>
      <c r="ET79" s="11">
        <v>31010</v>
      </c>
      <c r="EU79" s="11">
        <v>3.8</v>
      </c>
      <c r="EV79" s="11">
        <v>39.799999999999997</v>
      </c>
      <c r="EW79" s="11">
        <v>0.6</v>
      </c>
      <c r="EY79" t="b">
        <f t="shared" si="1"/>
        <v>1</v>
      </c>
    </row>
    <row r="80" spans="1:155" x14ac:dyDescent="0.25">
      <c r="A80" s="1" t="s">
        <v>511</v>
      </c>
      <c r="B80" s="1" t="s">
        <v>87</v>
      </c>
      <c r="C80" s="1">
        <v>468</v>
      </c>
      <c r="D80" s="1">
        <v>4.0999999999999996</v>
      </c>
      <c r="E80" s="1">
        <f>VLOOKUP(A80,Sheet1!$C$10:$L$428,6,FALSE)</f>
        <v>118000</v>
      </c>
      <c r="F80" s="1">
        <v>4.2</v>
      </c>
      <c r="G80" s="1">
        <v>25298</v>
      </c>
      <c r="H80" s="1">
        <v>5.2</v>
      </c>
      <c r="I80" s="1">
        <v>38.5</v>
      </c>
      <c r="J80" s="1">
        <v>1</v>
      </c>
      <c r="N80" s="2" t="s">
        <v>511</v>
      </c>
      <c r="O80" s="2" t="s">
        <v>87</v>
      </c>
      <c r="P80" s="2">
        <v>122000</v>
      </c>
      <c r="Q80" s="2">
        <v>3.7</v>
      </c>
      <c r="R80" s="2">
        <v>122000</v>
      </c>
      <c r="S80" s="2">
        <v>3.7</v>
      </c>
      <c r="T80" s="2">
        <v>112000</v>
      </c>
      <c r="U80" s="2">
        <v>5</v>
      </c>
      <c r="V80" s="2">
        <v>122000</v>
      </c>
      <c r="W80" s="2">
        <v>3.7</v>
      </c>
      <c r="AA80" s="3" t="s">
        <v>511</v>
      </c>
      <c r="AB80" s="3" t="s">
        <v>87</v>
      </c>
      <c r="AC80" s="3">
        <v>502.1</v>
      </c>
      <c r="AD80" s="3">
        <v>2.2000000000000002</v>
      </c>
      <c r="AE80" s="3">
        <v>12.91</v>
      </c>
      <c r="AF80" s="3">
        <v>2.2000000000000002</v>
      </c>
      <c r="AG80" s="3">
        <v>26103</v>
      </c>
      <c r="AH80" s="3">
        <v>3.2</v>
      </c>
      <c r="AI80" s="3">
        <v>38.9</v>
      </c>
      <c r="AJ80" s="3">
        <v>0.5</v>
      </c>
      <c r="AN80" s="3" t="s">
        <v>511</v>
      </c>
      <c r="AO80" s="3" t="s">
        <v>87</v>
      </c>
      <c r="AP80" s="3">
        <v>426.7</v>
      </c>
      <c r="AQ80" s="3">
        <v>2.4</v>
      </c>
      <c r="AR80" s="3">
        <v>10.94</v>
      </c>
      <c r="AS80" s="3">
        <v>3.2</v>
      </c>
      <c r="AT80" s="3">
        <v>22183</v>
      </c>
      <c r="AU80" s="3">
        <v>3.2</v>
      </c>
      <c r="AV80" s="3">
        <v>37.5</v>
      </c>
      <c r="AW80" s="3">
        <v>0</v>
      </c>
      <c r="BA80" s="4" t="s">
        <v>511</v>
      </c>
      <c r="BB80" s="4" t="s">
        <v>87</v>
      </c>
      <c r="BC80" s="4">
        <v>178000</v>
      </c>
      <c r="BD80" s="4">
        <v>3</v>
      </c>
      <c r="BE80" s="4">
        <v>178000</v>
      </c>
      <c r="BF80" s="4">
        <v>3</v>
      </c>
      <c r="BG80" s="4">
        <v>159000</v>
      </c>
      <c r="BH80" s="4">
        <v>4.2</v>
      </c>
      <c r="BI80" s="4">
        <v>178000</v>
      </c>
      <c r="BJ80" s="4">
        <v>3</v>
      </c>
      <c r="BN80" s="5" t="s">
        <v>511</v>
      </c>
      <c r="BO80" s="5" t="s">
        <v>87</v>
      </c>
      <c r="BP80" s="5">
        <v>419.3</v>
      </c>
      <c r="BQ80" s="5">
        <v>2.4</v>
      </c>
      <c r="BR80" s="5">
        <v>12.81</v>
      </c>
      <c r="BS80" s="5">
        <v>2.2999999999999998</v>
      </c>
      <c r="BT80" s="5">
        <v>22267</v>
      </c>
      <c r="BU80" s="5">
        <v>3.4</v>
      </c>
      <c r="BV80" s="5">
        <v>32.700000000000003</v>
      </c>
      <c r="BW80" s="5">
        <v>1</v>
      </c>
      <c r="CA80" s="6" t="s">
        <v>511</v>
      </c>
      <c r="CB80" s="6" t="s">
        <v>87</v>
      </c>
      <c r="CC80" s="6">
        <v>362.4</v>
      </c>
      <c r="CD80" s="6">
        <v>3</v>
      </c>
      <c r="CE80" s="6">
        <v>9.9700000000000006</v>
      </c>
      <c r="CF80" s="6">
        <v>2.9</v>
      </c>
      <c r="CG80" s="6">
        <v>19193</v>
      </c>
      <c r="CH80" s="6">
        <v>3.7</v>
      </c>
      <c r="CI80" s="6">
        <v>37</v>
      </c>
      <c r="CJ80" s="6">
        <v>0.7</v>
      </c>
      <c r="CN80" s="7" t="s">
        <v>511</v>
      </c>
      <c r="CO80" s="7" t="s">
        <v>87</v>
      </c>
      <c r="CP80" s="7">
        <v>49000</v>
      </c>
      <c r="CQ80" s="7">
        <v>5.6</v>
      </c>
      <c r="CR80" s="7">
        <v>49000</v>
      </c>
      <c r="CS80" s="7">
        <v>5.6</v>
      </c>
      <c r="CT80" s="7">
        <v>46000</v>
      </c>
      <c r="CU80" s="7">
        <v>7.3</v>
      </c>
      <c r="CV80" s="7">
        <v>49000</v>
      </c>
      <c r="CW80" s="7">
        <v>5.6</v>
      </c>
      <c r="DA80" s="8" t="s">
        <v>511</v>
      </c>
      <c r="DB80" s="8" t="s">
        <v>87</v>
      </c>
      <c r="DC80" s="8">
        <v>437</v>
      </c>
      <c r="DD80" s="8">
        <v>3.1</v>
      </c>
      <c r="DE80" s="8">
        <v>11.67</v>
      </c>
      <c r="DF80" s="8">
        <v>3.1</v>
      </c>
      <c r="DG80" s="8">
        <v>21905</v>
      </c>
      <c r="DH80" s="8">
        <v>3.9</v>
      </c>
      <c r="DI80" s="8">
        <v>37.4</v>
      </c>
      <c r="DJ80" s="8">
        <v>0.9</v>
      </c>
      <c r="DN80" s="9" t="s">
        <v>511</v>
      </c>
      <c r="DO80" s="9" t="s">
        <v>87</v>
      </c>
      <c r="DP80" s="9">
        <v>378.2</v>
      </c>
      <c r="DQ80" s="9">
        <v>4</v>
      </c>
      <c r="DR80" s="9">
        <v>9.91</v>
      </c>
      <c r="DS80" s="9">
        <v>3.8</v>
      </c>
      <c r="DT80" s="9">
        <v>19253</v>
      </c>
      <c r="DU80" s="9">
        <v>4.4000000000000004</v>
      </c>
      <c r="DV80" s="9">
        <v>37</v>
      </c>
      <c r="DW80" s="9">
        <v>0.3</v>
      </c>
      <c r="EA80" s="10" t="s">
        <v>511</v>
      </c>
      <c r="EB80" s="10" t="s">
        <v>87</v>
      </c>
      <c r="EC80" s="10">
        <v>74000</v>
      </c>
      <c r="ED80" s="10">
        <v>4.9000000000000004</v>
      </c>
      <c r="EE80" s="10">
        <f>VLOOKUP(EA80,Sheet1!$C$10:$L$428,10,FALSE)</f>
        <v>82500</v>
      </c>
      <c r="EF80" s="10">
        <v>4.9000000000000004</v>
      </c>
      <c r="EG80" s="10">
        <v>66000</v>
      </c>
      <c r="EH80" s="10">
        <v>6.8</v>
      </c>
      <c r="EI80" s="10">
        <v>74000</v>
      </c>
      <c r="EJ80" s="10">
        <v>4.9000000000000004</v>
      </c>
      <c r="EN80" s="11" t="s">
        <v>511</v>
      </c>
      <c r="EO80" s="11" t="s">
        <v>87</v>
      </c>
      <c r="EP80" s="11">
        <v>545</v>
      </c>
      <c r="EQ80" s="11">
        <v>2.9</v>
      </c>
      <c r="ER80" s="11">
        <f>VLOOKUP(EN80,Sheet1!$C$10:$L$428,2,FALSE)</f>
        <v>142007.31135206897</v>
      </c>
      <c r="ES80" s="11">
        <v>3</v>
      </c>
      <c r="ET80" s="11">
        <v>28989</v>
      </c>
      <c r="EU80" s="11">
        <v>4.2</v>
      </c>
      <c r="EV80" s="11">
        <v>39.9</v>
      </c>
      <c r="EW80" s="11">
        <v>0.7</v>
      </c>
      <c r="EY80" t="b">
        <f t="shared" si="1"/>
        <v>1</v>
      </c>
    </row>
    <row r="81" spans="1:155" x14ac:dyDescent="0.25">
      <c r="A81" s="1" t="s">
        <v>512</v>
      </c>
      <c r="B81" s="1" t="s">
        <v>88</v>
      </c>
      <c r="C81" s="1">
        <v>557.20000000000005</v>
      </c>
      <c r="D81" s="1">
        <v>5.6</v>
      </c>
      <c r="E81" s="1">
        <f>VLOOKUP(A81,Sheet1!$C$10:$L$428,6,FALSE)</f>
        <v>117000</v>
      </c>
      <c r="F81" s="1">
        <v>6.9</v>
      </c>
      <c r="G81" s="1">
        <v>28917</v>
      </c>
      <c r="H81" s="1">
        <v>7.6</v>
      </c>
      <c r="I81" s="1">
        <v>37.5</v>
      </c>
      <c r="J81" s="1">
        <v>1.7</v>
      </c>
      <c r="N81" s="2" t="s">
        <v>512</v>
      </c>
      <c r="O81" s="2" t="s">
        <v>88</v>
      </c>
      <c r="P81" s="2">
        <v>55000</v>
      </c>
      <c r="Q81" s="2">
        <v>5.6</v>
      </c>
      <c r="R81" s="2">
        <v>55000</v>
      </c>
      <c r="S81" s="2">
        <v>5.6</v>
      </c>
      <c r="T81" s="2">
        <v>49000</v>
      </c>
      <c r="U81" s="2">
        <v>7</v>
      </c>
      <c r="V81" s="2">
        <v>55000</v>
      </c>
      <c r="W81" s="2">
        <v>5.6</v>
      </c>
      <c r="AA81" s="3" t="s">
        <v>512</v>
      </c>
      <c r="AB81" s="3" t="s">
        <v>88</v>
      </c>
      <c r="AC81" s="3">
        <v>555.79999999999995</v>
      </c>
      <c r="AD81" s="3">
        <v>2.9</v>
      </c>
      <c r="AE81" s="3">
        <v>14.46</v>
      </c>
      <c r="AF81" s="3">
        <v>2.9</v>
      </c>
      <c r="AG81" s="3">
        <v>28266</v>
      </c>
      <c r="AH81" s="3">
        <v>3.7</v>
      </c>
      <c r="AI81" s="3">
        <v>38.4</v>
      </c>
      <c r="AJ81" s="3">
        <v>0.8</v>
      </c>
      <c r="AN81" s="3" t="s">
        <v>512</v>
      </c>
      <c r="AO81" s="3" t="s">
        <v>88</v>
      </c>
      <c r="AP81" s="3">
        <v>508.6</v>
      </c>
      <c r="AQ81" s="3">
        <v>5.6</v>
      </c>
      <c r="AR81" s="3">
        <v>13.22</v>
      </c>
      <c r="AS81" s="3">
        <v>4.5999999999999996</v>
      </c>
      <c r="AT81" s="3">
        <v>25212</v>
      </c>
      <c r="AU81" s="3">
        <v>7.5</v>
      </c>
      <c r="AV81" s="3">
        <v>37.5</v>
      </c>
      <c r="AW81" s="3">
        <v>0.3</v>
      </c>
      <c r="BA81" s="4" t="s">
        <v>512</v>
      </c>
      <c r="BB81" s="4" t="s">
        <v>88</v>
      </c>
      <c r="BC81" s="4">
        <v>74000</v>
      </c>
      <c r="BD81" s="4">
        <v>4.7</v>
      </c>
      <c r="BE81" s="4">
        <v>74000</v>
      </c>
      <c r="BF81" s="4">
        <v>4.7</v>
      </c>
      <c r="BG81" s="4">
        <v>67000</v>
      </c>
      <c r="BH81" s="4">
        <v>6.1</v>
      </c>
      <c r="BI81" s="4">
        <v>74000</v>
      </c>
      <c r="BJ81" s="4">
        <v>4.7</v>
      </c>
      <c r="BN81" s="5" t="s">
        <v>512</v>
      </c>
      <c r="BO81" s="5" t="s">
        <v>88</v>
      </c>
      <c r="BP81" s="5">
        <v>464.9</v>
      </c>
      <c r="BQ81" s="5">
        <v>3.1</v>
      </c>
      <c r="BR81" s="5">
        <v>13.93</v>
      </c>
      <c r="BS81" s="5">
        <v>2.7</v>
      </c>
      <c r="BT81" s="5">
        <v>23808</v>
      </c>
      <c r="BU81" s="5">
        <v>4</v>
      </c>
      <c r="BV81" s="5">
        <v>33.4</v>
      </c>
      <c r="BW81" s="5">
        <v>1.5</v>
      </c>
      <c r="CA81" s="6" t="s">
        <v>512</v>
      </c>
      <c r="CB81" s="6" t="s">
        <v>88</v>
      </c>
      <c r="CC81" s="6">
        <v>415.1</v>
      </c>
      <c r="CD81" s="6">
        <v>5.7</v>
      </c>
      <c r="CE81" s="6">
        <v>11.66</v>
      </c>
      <c r="CF81" s="6">
        <v>5.7</v>
      </c>
      <c r="CG81" s="6">
        <v>21458</v>
      </c>
      <c r="CH81" s="6">
        <v>7.1</v>
      </c>
      <c r="CI81" s="6">
        <v>36.9</v>
      </c>
      <c r="CJ81" s="6">
        <v>1.4</v>
      </c>
      <c r="CN81" s="7" t="s">
        <v>512</v>
      </c>
      <c r="CO81" s="7" t="s">
        <v>88</v>
      </c>
      <c r="CP81" s="7">
        <v>21000</v>
      </c>
      <c r="CQ81" s="7">
        <v>8.6</v>
      </c>
      <c r="CR81" s="7">
        <v>21000</v>
      </c>
      <c r="CS81" s="7">
        <v>8.6</v>
      </c>
      <c r="CT81" s="7">
        <v>19000</v>
      </c>
      <c r="CU81" s="7">
        <v>11.9</v>
      </c>
      <c r="CV81" s="7">
        <v>21000</v>
      </c>
      <c r="CW81" s="7">
        <v>8.6</v>
      </c>
      <c r="DA81" s="8" t="s">
        <v>512</v>
      </c>
      <c r="DB81" s="8" t="s">
        <v>88</v>
      </c>
      <c r="DC81" s="8">
        <v>499.3</v>
      </c>
      <c r="DD81" s="8">
        <v>4.0999999999999996</v>
      </c>
      <c r="DE81" s="8">
        <v>13.58</v>
      </c>
      <c r="DF81" s="8">
        <v>4.0999999999999996</v>
      </c>
      <c r="DG81" s="8">
        <v>24789</v>
      </c>
      <c r="DH81" s="8">
        <v>5.0999999999999996</v>
      </c>
      <c r="DI81" s="8">
        <v>36.799999999999997</v>
      </c>
      <c r="DJ81" s="8">
        <v>1</v>
      </c>
      <c r="DN81" s="9" t="s">
        <v>512</v>
      </c>
      <c r="DO81" s="9" t="s">
        <v>88</v>
      </c>
      <c r="DP81" s="9">
        <v>456.6</v>
      </c>
      <c r="DQ81" s="9">
        <v>6.6</v>
      </c>
      <c r="DR81" s="9">
        <v>12.7</v>
      </c>
      <c r="DS81" s="9">
        <v>6.9</v>
      </c>
      <c r="DT81" s="9">
        <v>22549</v>
      </c>
      <c r="DU81" s="9">
        <v>12</v>
      </c>
      <c r="DV81" s="9">
        <v>37</v>
      </c>
      <c r="DW81" s="9">
        <v>0.9</v>
      </c>
      <c r="EA81" s="10" t="s">
        <v>512</v>
      </c>
      <c r="EB81" s="10" t="s">
        <v>88</v>
      </c>
      <c r="EC81" s="10">
        <v>33000</v>
      </c>
      <c r="ED81" s="10">
        <v>7.3</v>
      </c>
      <c r="EE81" s="10">
        <f>VLOOKUP(EA81,Sheet1!$C$10:$L$428,10,FALSE)</f>
        <v>82000</v>
      </c>
      <c r="EF81" s="10">
        <v>7.3</v>
      </c>
      <c r="EG81" s="10">
        <v>30000</v>
      </c>
      <c r="EH81" s="10">
        <v>8.6</v>
      </c>
      <c r="EI81" s="10">
        <v>33000</v>
      </c>
      <c r="EJ81" s="10">
        <v>7.3</v>
      </c>
      <c r="EN81" s="11" t="s">
        <v>512</v>
      </c>
      <c r="EO81" s="11" t="s">
        <v>88</v>
      </c>
      <c r="EP81" s="11">
        <v>592.4</v>
      </c>
      <c r="EQ81" s="11">
        <v>3.8</v>
      </c>
      <c r="ER81" s="11">
        <f>VLOOKUP(EN81,Sheet1!$C$10:$L$428,2,FALSE)</f>
        <v>139623.67047010519</v>
      </c>
      <c r="ES81" s="11">
        <v>3.9</v>
      </c>
      <c r="ET81" s="11">
        <v>30527</v>
      </c>
      <c r="EU81" s="11">
        <v>4.8</v>
      </c>
      <c r="EV81" s="11">
        <v>39.5</v>
      </c>
      <c r="EW81" s="11">
        <v>1.1000000000000001</v>
      </c>
      <c r="EY81" t="b">
        <f t="shared" si="1"/>
        <v>1</v>
      </c>
    </row>
    <row r="82" spans="1:155" x14ac:dyDescent="0.25">
      <c r="A82" s="1" t="s">
        <v>513</v>
      </c>
      <c r="B82" s="1" t="s">
        <v>89</v>
      </c>
      <c r="C82" s="1">
        <v>506.5</v>
      </c>
      <c r="D82" s="1">
        <v>5.2</v>
      </c>
      <c r="E82" s="1">
        <f>VLOOKUP(A82,Sheet1!$C$10:$L$428,6,FALSE)</f>
        <v>123000</v>
      </c>
      <c r="F82" s="1">
        <v>4.8</v>
      </c>
      <c r="G82" s="1">
        <v>26727</v>
      </c>
      <c r="H82" s="1">
        <v>9.6</v>
      </c>
      <c r="I82" s="1">
        <v>39</v>
      </c>
      <c r="J82" s="1">
        <v>1.6</v>
      </c>
      <c r="N82" s="2" t="s">
        <v>513</v>
      </c>
      <c r="O82" s="2" t="s">
        <v>89</v>
      </c>
      <c r="P82" s="2">
        <v>104000</v>
      </c>
      <c r="Q82" s="2">
        <v>4</v>
      </c>
      <c r="R82" s="2">
        <v>104000</v>
      </c>
      <c r="S82" s="2">
        <v>4</v>
      </c>
      <c r="T82" s="2">
        <v>91000</v>
      </c>
      <c r="U82" s="2">
        <v>7.3</v>
      </c>
      <c r="V82" s="2">
        <v>104000</v>
      </c>
      <c r="W82" s="2">
        <v>4</v>
      </c>
      <c r="AA82" s="3" t="s">
        <v>513</v>
      </c>
      <c r="AB82" s="3" t="s">
        <v>89</v>
      </c>
      <c r="AC82" s="3">
        <v>553.79999999999995</v>
      </c>
      <c r="AD82" s="3">
        <v>2.5</v>
      </c>
      <c r="AE82" s="3">
        <v>14.08</v>
      </c>
      <c r="AF82" s="3">
        <v>2.5</v>
      </c>
      <c r="AG82" s="3">
        <v>29190</v>
      </c>
      <c r="AH82" s="3">
        <v>10</v>
      </c>
      <c r="AI82" s="3">
        <v>39.299999999999997</v>
      </c>
      <c r="AJ82" s="3">
        <v>0.6</v>
      </c>
      <c r="AN82" s="3" t="s">
        <v>513</v>
      </c>
      <c r="AO82" s="3" t="s">
        <v>89</v>
      </c>
      <c r="AP82" s="3">
        <v>479.1</v>
      </c>
      <c r="AQ82" s="3">
        <v>4</v>
      </c>
      <c r="AR82" s="3">
        <v>11.79</v>
      </c>
      <c r="AS82" s="3">
        <v>3.7</v>
      </c>
      <c r="AT82" s="3">
        <v>25303</v>
      </c>
      <c r="AU82" s="3">
        <v>7.2</v>
      </c>
      <c r="AV82" s="3">
        <v>37.5</v>
      </c>
      <c r="AW82" s="3">
        <v>0.1</v>
      </c>
      <c r="BA82" s="4" t="s">
        <v>513</v>
      </c>
      <c r="BB82" s="4" t="s">
        <v>89</v>
      </c>
      <c r="BC82" s="4">
        <v>152000</v>
      </c>
      <c r="BD82" s="4">
        <v>3.3</v>
      </c>
      <c r="BE82" s="4">
        <v>152000</v>
      </c>
      <c r="BF82" s="4">
        <v>3.3</v>
      </c>
      <c r="BG82" s="4">
        <v>133000</v>
      </c>
      <c r="BH82" s="4">
        <v>5.5</v>
      </c>
      <c r="BI82" s="4">
        <v>152000</v>
      </c>
      <c r="BJ82" s="4">
        <v>3.3</v>
      </c>
      <c r="BN82" s="5" t="s">
        <v>513</v>
      </c>
      <c r="BO82" s="5" t="s">
        <v>89</v>
      </c>
      <c r="BP82" s="5">
        <v>442.3</v>
      </c>
      <c r="BQ82" s="5">
        <v>2.6</v>
      </c>
      <c r="BR82" s="5">
        <v>13.46</v>
      </c>
      <c r="BS82" s="5">
        <v>2.2999999999999998</v>
      </c>
      <c r="BT82" s="5">
        <v>23267</v>
      </c>
      <c r="BU82" s="5">
        <v>9.4</v>
      </c>
      <c r="BV82" s="5">
        <v>32.9</v>
      </c>
      <c r="BW82" s="5">
        <v>1.2</v>
      </c>
      <c r="CA82" s="6" t="s">
        <v>513</v>
      </c>
      <c r="CB82" s="6" t="s">
        <v>89</v>
      </c>
      <c r="CC82" s="6">
        <v>370.5</v>
      </c>
      <c r="CD82" s="6">
        <v>3.5</v>
      </c>
      <c r="CE82" s="6">
        <v>10.33</v>
      </c>
      <c r="CF82" s="6">
        <v>3.1</v>
      </c>
      <c r="CG82" s="6">
        <v>19537</v>
      </c>
      <c r="CH82" s="6">
        <v>6.6</v>
      </c>
      <c r="CI82" s="6">
        <v>37</v>
      </c>
      <c r="CJ82" s="6">
        <v>0.6</v>
      </c>
      <c r="CN82" s="7" t="s">
        <v>513</v>
      </c>
      <c r="CO82" s="7" t="s">
        <v>89</v>
      </c>
      <c r="CP82" s="7">
        <v>41000</v>
      </c>
      <c r="CQ82" s="7">
        <v>6.2</v>
      </c>
      <c r="CR82" s="7">
        <v>41000</v>
      </c>
      <c r="CS82" s="7">
        <v>6.2</v>
      </c>
      <c r="CT82" s="7">
        <v>35000</v>
      </c>
      <c r="CU82" s="7">
        <v>8.6</v>
      </c>
      <c r="CV82" s="7">
        <v>41000</v>
      </c>
      <c r="CW82" s="7">
        <v>6.2</v>
      </c>
      <c r="DA82" s="8" t="s">
        <v>513</v>
      </c>
      <c r="DB82" s="8" t="s">
        <v>89</v>
      </c>
      <c r="DC82" s="8">
        <v>490.1</v>
      </c>
      <c r="DD82" s="8">
        <v>3.6</v>
      </c>
      <c r="DE82" s="8">
        <v>13.1</v>
      </c>
      <c r="DF82" s="8">
        <v>3.6</v>
      </c>
      <c r="DG82" s="8">
        <v>24806</v>
      </c>
      <c r="DH82" s="8">
        <v>5</v>
      </c>
      <c r="DI82" s="8">
        <v>37.4</v>
      </c>
      <c r="DJ82" s="8">
        <v>0.9</v>
      </c>
      <c r="DN82" s="9" t="s">
        <v>513</v>
      </c>
      <c r="DO82" s="9" t="s">
        <v>89</v>
      </c>
      <c r="DP82" s="9">
        <v>413.8</v>
      </c>
      <c r="DQ82" s="9">
        <v>6.9</v>
      </c>
      <c r="DR82" s="9">
        <v>11.15</v>
      </c>
      <c r="DS82" s="9">
        <v>6.7</v>
      </c>
      <c r="DT82" s="9">
        <v>20976</v>
      </c>
      <c r="DU82" s="9">
        <v>9.1</v>
      </c>
      <c r="DV82" s="9">
        <v>37</v>
      </c>
      <c r="DW82" s="9">
        <v>0.3</v>
      </c>
      <c r="EA82" s="10" t="s">
        <v>513</v>
      </c>
      <c r="EB82" s="10" t="s">
        <v>89</v>
      </c>
      <c r="EC82" s="10">
        <v>63000</v>
      </c>
      <c r="ED82" s="10">
        <v>5.3</v>
      </c>
      <c r="EE82" s="10">
        <f>VLOOKUP(EA82,Sheet1!$C$10:$L$428,10,FALSE)</f>
        <v>89999</v>
      </c>
      <c r="EF82" s="10">
        <v>5.3</v>
      </c>
      <c r="EG82" s="10">
        <v>57000</v>
      </c>
      <c r="EH82" s="10">
        <v>10.4</v>
      </c>
      <c r="EI82" s="10">
        <v>63000</v>
      </c>
      <c r="EJ82" s="10">
        <v>5.3</v>
      </c>
      <c r="EN82" s="11" t="s">
        <v>513</v>
      </c>
      <c r="EO82" s="11" t="s">
        <v>89</v>
      </c>
      <c r="EP82" s="11">
        <v>595.20000000000005</v>
      </c>
      <c r="EQ82" s="11">
        <v>3.2</v>
      </c>
      <c r="ER82" s="11">
        <f>VLOOKUP(EN82,Sheet1!$C$10:$L$428,2,FALSE)</f>
        <v>143583.89664528787</v>
      </c>
      <c r="ES82" s="11">
        <v>3.4</v>
      </c>
      <c r="ET82" s="11">
        <v>31877</v>
      </c>
      <c r="EU82" s="11">
        <v>15</v>
      </c>
      <c r="EV82" s="11">
        <v>40.6</v>
      </c>
      <c r="EW82" s="11">
        <v>0.8</v>
      </c>
      <c r="EY82" t="b">
        <f t="shared" si="1"/>
        <v>1</v>
      </c>
    </row>
    <row r="83" spans="1:155" x14ac:dyDescent="0.25">
      <c r="A83" s="1" t="s">
        <v>514</v>
      </c>
      <c r="B83" s="1" t="s">
        <v>90</v>
      </c>
      <c r="C83" s="1">
        <v>506.1</v>
      </c>
      <c r="D83" s="1">
        <v>3.1</v>
      </c>
      <c r="E83" s="1">
        <f>VLOOKUP(A83,Sheet1!$C$10:$L$428,6,FALSE)</f>
        <v>140000</v>
      </c>
      <c r="F83" s="1">
        <v>3.1</v>
      </c>
      <c r="G83" s="1">
        <v>26590</v>
      </c>
      <c r="H83" s="1">
        <v>3.7</v>
      </c>
      <c r="I83" s="1">
        <v>37.700000000000003</v>
      </c>
      <c r="J83" s="1">
        <v>1</v>
      </c>
      <c r="N83" s="2" t="s">
        <v>514</v>
      </c>
      <c r="O83" s="2" t="s">
        <v>90</v>
      </c>
      <c r="P83" s="2">
        <v>225000</v>
      </c>
      <c r="Q83" s="2">
        <v>2.7</v>
      </c>
      <c r="R83" s="2">
        <v>225000</v>
      </c>
      <c r="S83" s="2">
        <v>2.7</v>
      </c>
      <c r="T83" s="2">
        <v>195000</v>
      </c>
      <c r="U83" s="2">
        <v>4</v>
      </c>
      <c r="V83" s="2">
        <v>225000</v>
      </c>
      <c r="W83" s="2">
        <v>2.7</v>
      </c>
      <c r="AA83" s="3" t="s">
        <v>514</v>
      </c>
      <c r="AB83" s="3" t="s">
        <v>90</v>
      </c>
      <c r="AC83" s="3">
        <v>568</v>
      </c>
      <c r="AD83" s="3">
        <v>1.9</v>
      </c>
      <c r="AE83" s="3">
        <v>14.56</v>
      </c>
      <c r="AF83" s="3">
        <v>1.9</v>
      </c>
      <c r="AG83" s="3">
        <v>29366</v>
      </c>
      <c r="AH83" s="3">
        <v>2.7</v>
      </c>
      <c r="AI83" s="3">
        <v>39</v>
      </c>
      <c r="AJ83" s="3">
        <v>0.5</v>
      </c>
      <c r="AN83" s="3" t="s">
        <v>514</v>
      </c>
      <c r="AO83" s="3" t="s">
        <v>90</v>
      </c>
      <c r="AP83" s="3">
        <v>475.6</v>
      </c>
      <c r="AQ83" s="3">
        <v>2.4</v>
      </c>
      <c r="AR83" s="3">
        <v>12.17</v>
      </c>
      <c r="AS83" s="3">
        <v>2.5</v>
      </c>
      <c r="AT83" s="3">
        <v>24583</v>
      </c>
      <c r="AU83" s="3">
        <v>3.8</v>
      </c>
      <c r="AV83" s="3">
        <v>37.5</v>
      </c>
      <c r="AW83" s="3">
        <v>0</v>
      </c>
      <c r="BA83" s="4" t="s">
        <v>514</v>
      </c>
      <c r="BB83" s="4" t="s">
        <v>90</v>
      </c>
      <c r="BC83" s="4">
        <v>311000</v>
      </c>
      <c r="BD83" s="4">
        <v>2.2999999999999998</v>
      </c>
      <c r="BE83" s="4">
        <v>311000</v>
      </c>
      <c r="BF83" s="4">
        <v>2.2999999999999998</v>
      </c>
      <c r="BG83" s="4">
        <v>268000</v>
      </c>
      <c r="BH83" s="4">
        <v>3.3</v>
      </c>
      <c r="BI83" s="4">
        <v>311000</v>
      </c>
      <c r="BJ83" s="4">
        <v>2.2999999999999998</v>
      </c>
      <c r="BN83" s="5" t="s">
        <v>514</v>
      </c>
      <c r="BO83" s="5" t="s">
        <v>90</v>
      </c>
      <c r="BP83" s="5">
        <v>472.9</v>
      </c>
      <c r="BQ83" s="5">
        <v>1.9</v>
      </c>
      <c r="BR83" s="5">
        <v>14.18</v>
      </c>
      <c r="BS83" s="5">
        <v>1.8</v>
      </c>
      <c r="BT83" s="5">
        <v>24647</v>
      </c>
      <c r="BU83" s="5">
        <v>2.5</v>
      </c>
      <c r="BV83" s="5">
        <v>33.299999999999997</v>
      </c>
      <c r="BW83" s="5">
        <v>0.8</v>
      </c>
      <c r="CA83" s="6" t="s">
        <v>514</v>
      </c>
      <c r="CB83" s="6" t="s">
        <v>90</v>
      </c>
      <c r="CC83" s="6">
        <v>407.6</v>
      </c>
      <c r="CD83" s="6">
        <v>1.9</v>
      </c>
      <c r="CE83" s="6">
        <v>11.16</v>
      </c>
      <c r="CF83" s="6">
        <v>1.8</v>
      </c>
      <c r="CG83" s="6">
        <v>21177</v>
      </c>
      <c r="CH83" s="6">
        <v>3.4</v>
      </c>
      <c r="CI83" s="6">
        <v>37</v>
      </c>
      <c r="CJ83" s="6">
        <v>0</v>
      </c>
      <c r="CN83" s="7" t="s">
        <v>514</v>
      </c>
      <c r="CO83" s="7" t="s">
        <v>90</v>
      </c>
      <c r="CP83" s="7">
        <v>89000</v>
      </c>
      <c r="CQ83" s="7">
        <v>4.2</v>
      </c>
      <c r="CR83" s="7">
        <v>89000</v>
      </c>
      <c r="CS83" s="7">
        <v>4.2</v>
      </c>
      <c r="CT83" s="7">
        <v>80000</v>
      </c>
      <c r="CU83" s="7">
        <v>6.8</v>
      </c>
      <c r="CV83" s="7">
        <v>89000</v>
      </c>
      <c r="CW83" s="7">
        <v>4.2</v>
      </c>
      <c r="DA83" s="8" t="s">
        <v>514</v>
      </c>
      <c r="DB83" s="8" t="s">
        <v>90</v>
      </c>
      <c r="DC83" s="8">
        <v>501.5</v>
      </c>
      <c r="DD83" s="8">
        <v>2.9</v>
      </c>
      <c r="DE83" s="8">
        <v>13.45</v>
      </c>
      <c r="DF83" s="8">
        <v>2.9</v>
      </c>
      <c r="DG83" s="8">
        <v>25498</v>
      </c>
      <c r="DH83" s="8">
        <v>4.5</v>
      </c>
      <c r="DI83" s="8">
        <v>37.299999999999997</v>
      </c>
      <c r="DJ83" s="8">
        <v>0.6</v>
      </c>
      <c r="DN83" s="9" t="s">
        <v>514</v>
      </c>
      <c r="DO83" s="9" t="s">
        <v>90</v>
      </c>
      <c r="DP83" s="9">
        <v>431.2</v>
      </c>
      <c r="DQ83" s="9">
        <v>3.3</v>
      </c>
      <c r="DR83" s="9">
        <v>11.51</v>
      </c>
      <c r="DS83" s="9">
        <v>3.3</v>
      </c>
      <c r="DT83" s="9">
        <v>21804</v>
      </c>
      <c r="DU83" s="9">
        <v>5.7</v>
      </c>
      <c r="DV83" s="9">
        <v>37</v>
      </c>
      <c r="DW83" s="9">
        <v>0.3</v>
      </c>
      <c r="EA83" s="10" t="s">
        <v>514</v>
      </c>
      <c r="EB83" s="10" t="s">
        <v>90</v>
      </c>
      <c r="EC83" s="10">
        <v>135000</v>
      </c>
      <c r="ED83" s="10">
        <v>3.6</v>
      </c>
      <c r="EE83" s="10">
        <f>VLOOKUP(EA83,Sheet1!$C$10:$L$428,10,FALSE)</f>
        <v>102000</v>
      </c>
      <c r="EF83" s="10">
        <v>3.6</v>
      </c>
      <c r="EG83" s="10">
        <v>115000</v>
      </c>
      <c r="EH83" s="10">
        <v>4.8</v>
      </c>
      <c r="EI83" s="10">
        <v>135000</v>
      </c>
      <c r="EJ83" s="10">
        <v>3.6</v>
      </c>
      <c r="EN83" s="11" t="s">
        <v>514</v>
      </c>
      <c r="EO83" s="11" t="s">
        <v>90</v>
      </c>
      <c r="EP83" s="11">
        <v>612</v>
      </c>
      <c r="EQ83" s="11">
        <v>2.4</v>
      </c>
      <c r="ER83" s="11">
        <f>VLOOKUP(EN83,Sheet1!$C$10:$L$428,2,FALSE)</f>
        <v>166155.27881899892</v>
      </c>
      <c r="ES83" s="11">
        <v>2.5</v>
      </c>
      <c r="ET83" s="11">
        <v>32052</v>
      </c>
      <c r="EU83" s="11">
        <v>3.1</v>
      </c>
      <c r="EV83" s="11">
        <v>40.1</v>
      </c>
      <c r="EW83" s="11">
        <v>0.7</v>
      </c>
      <c r="EY83" t="b">
        <f t="shared" si="1"/>
        <v>1</v>
      </c>
    </row>
    <row r="84" spans="1:155" x14ac:dyDescent="0.25">
      <c r="A84" s="1" t="s">
        <v>515</v>
      </c>
      <c r="B84" s="1" t="s">
        <v>91</v>
      </c>
      <c r="C84" s="1">
        <v>483</v>
      </c>
      <c r="D84" s="1">
        <v>4.8</v>
      </c>
      <c r="E84" s="1">
        <f>VLOOKUP(A84,Sheet1!$C$10:$L$428,6,FALSE)</f>
        <v>118000</v>
      </c>
      <c r="F84" s="1">
        <v>4.8</v>
      </c>
      <c r="G84" s="1">
        <v>26025</v>
      </c>
      <c r="H84" s="1">
        <v>5.6</v>
      </c>
      <c r="I84" s="1">
        <v>40</v>
      </c>
      <c r="J84" s="1">
        <v>1.3</v>
      </c>
      <c r="N84" s="2" t="s">
        <v>515</v>
      </c>
      <c r="O84" s="2" t="s">
        <v>91</v>
      </c>
      <c r="P84" s="2">
        <v>91000</v>
      </c>
      <c r="Q84" s="2">
        <v>4.3</v>
      </c>
      <c r="R84" s="2">
        <v>91000</v>
      </c>
      <c r="S84" s="2">
        <v>4.3</v>
      </c>
      <c r="T84" s="2">
        <v>80000</v>
      </c>
      <c r="U84" s="2">
        <v>7</v>
      </c>
      <c r="V84" s="2">
        <v>91000</v>
      </c>
      <c r="W84" s="2">
        <v>4.3</v>
      </c>
      <c r="AA84" s="3" t="s">
        <v>515</v>
      </c>
      <c r="AB84" s="3" t="s">
        <v>91</v>
      </c>
      <c r="AC84" s="3">
        <v>507.4</v>
      </c>
      <c r="AD84" s="3">
        <v>2.5</v>
      </c>
      <c r="AE84" s="3">
        <v>12.87</v>
      </c>
      <c r="AF84" s="3">
        <v>2.5</v>
      </c>
      <c r="AG84" s="3">
        <v>26601</v>
      </c>
      <c r="AH84" s="3">
        <v>3.3</v>
      </c>
      <c r="AI84" s="3">
        <v>39.4</v>
      </c>
      <c r="AJ84" s="3">
        <v>0.7</v>
      </c>
      <c r="AN84" s="3" t="s">
        <v>515</v>
      </c>
      <c r="AO84" s="3" t="s">
        <v>91</v>
      </c>
      <c r="AP84" s="3">
        <v>426.6</v>
      </c>
      <c r="AQ84" s="3">
        <v>3.7</v>
      </c>
      <c r="AR84" s="3">
        <v>10.6</v>
      </c>
      <c r="AS84" s="3">
        <v>3.3</v>
      </c>
      <c r="AT84" s="3">
        <v>22796</v>
      </c>
      <c r="AU84" s="3">
        <v>5.2</v>
      </c>
      <c r="AV84" s="3">
        <v>37.5</v>
      </c>
      <c r="AW84" s="3">
        <v>1</v>
      </c>
      <c r="BA84" s="4" t="s">
        <v>515</v>
      </c>
      <c r="BB84" s="4" t="s">
        <v>91</v>
      </c>
      <c r="BC84" s="4">
        <v>135000</v>
      </c>
      <c r="BD84" s="4">
        <v>3.5</v>
      </c>
      <c r="BE84" s="4">
        <v>135000</v>
      </c>
      <c r="BF84" s="4">
        <v>3.5</v>
      </c>
      <c r="BG84" s="4">
        <v>118000</v>
      </c>
      <c r="BH84" s="4">
        <v>5.5</v>
      </c>
      <c r="BI84" s="4">
        <v>135000</v>
      </c>
      <c r="BJ84" s="4">
        <v>3.5</v>
      </c>
      <c r="BN84" s="5" t="s">
        <v>515</v>
      </c>
      <c r="BO84" s="5" t="s">
        <v>91</v>
      </c>
      <c r="BP84" s="5">
        <v>401.8</v>
      </c>
      <c r="BQ84" s="5">
        <v>2.6</v>
      </c>
      <c r="BR84" s="5">
        <v>12.36</v>
      </c>
      <c r="BS84" s="5">
        <v>2.2000000000000002</v>
      </c>
      <c r="BT84" s="5">
        <v>21294</v>
      </c>
      <c r="BU84" s="5">
        <v>3.8</v>
      </c>
      <c r="BV84" s="5">
        <v>32.5</v>
      </c>
      <c r="BW84" s="5">
        <v>1.3</v>
      </c>
      <c r="CA84" s="6" t="s">
        <v>515</v>
      </c>
      <c r="CB84" s="6" t="s">
        <v>91</v>
      </c>
      <c r="CC84" s="6">
        <v>344.9</v>
      </c>
      <c r="CD84" s="6">
        <v>3.3</v>
      </c>
      <c r="CE84" s="6">
        <v>9.6300000000000008</v>
      </c>
      <c r="CF84" s="6">
        <v>2.4</v>
      </c>
      <c r="CG84" s="6">
        <v>18435</v>
      </c>
      <c r="CH84" s="6">
        <v>5</v>
      </c>
      <c r="CI84" s="6">
        <v>37</v>
      </c>
      <c r="CJ84" s="6">
        <v>0.7</v>
      </c>
      <c r="CN84" s="7" t="s">
        <v>515</v>
      </c>
      <c r="CO84" s="7" t="s">
        <v>91</v>
      </c>
      <c r="CP84" s="7">
        <v>37000</v>
      </c>
      <c r="CQ84" s="7">
        <v>6.5</v>
      </c>
      <c r="CR84" s="7">
        <v>37000</v>
      </c>
      <c r="CS84" s="7">
        <v>6.5</v>
      </c>
      <c r="CT84" s="7">
        <v>32000</v>
      </c>
      <c r="CU84" s="7">
        <v>7.8</v>
      </c>
      <c r="CV84" s="7">
        <v>37000</v>
      </c>
      <c r="CW84" s="7">
        <v>6.5</v>
      </c>
      <c r="DA84" s="8" t="s">
        <v>515</v>
      </c>
      <c r="DB84" s="8" t="s">
        <v>91</v>
      </c>
      <c r="DC84" s="8">
        <v>432.6</v>
      </c>
      <c r="DD84" s="8">
        <v>3.4</v>
      </c>
      <c r="DE84" s="8">
        <v>11.67</v>
      </c>
      <c r="DF84" s="8">
        <v>3.6</v>
      </c>
      <c r="DG84" s="8">
        <v>21967</v>
      </c>
      <c r="DH84" s="8">
        <v>4.0999999999999996</v>
      </c>
      <c r="DI84" s="8">
        <v>37.1</v>
      </c>
      <c r="DJ84" s="8">
        <v>0.7</v>
      </c>
      <c r="DN84" s="9" t="s">
        <v>515</v>
      </c>
      <c r="DO84" s="9" t="s">
        <v>91</v>
      </c>
      <c r="DP84" s="9">
        <v>363.2</v>
      </c>
      <c r="DQ84" s="9">
        <v>3.7</v>
      </c>
      <c r="DR84" s="9">
        <v>9.56</v>
      </c>
      <c r="DS84" s="9">
        <v>4.9000000000000004</v>
      </c>
      <c r="DT84" s="9">
        <v>19057</v>
      </c>
      <c r="DU84" s="9">
        <v>4.5</v>
      </c>
      <c r="DV84" s="9">
        <v>37.299999999999997</v>
      </c>
      <c r="DW84" s="9">
        <v>0.3</v>
      </c>
      <c r="EA84" s="10" t="s">
        <v>515</v>
      </c>
      <c r="EB84" s="10" t="s">
        <v>91</v>
      </c>
      <c r="EC84" s="10">
        <v>54000</v>
      </c>
      <c r="ED84" s="10">
        <v>5.6</v>
      </c>
      <c r="EE84" s="10">
        <f>VLOOKUP(EA84,Sheet1!$C$10:$L$428,10,FALSE)</f>
        <v>85000</v>
      </c>
      <c r="EF84" s="10">
        <v>5.6</v>
      </c>
      <c r="EG84" s="10">
        <v>48000</v>
      </c>
      <c r="EH84" s="10">
        <v>10.4</v>
      </c>
      <c r="EI84" s="10">
        <v>54000</v>
      </c>
      <c r="EJ84" s="10">
        <v>5.6</v>
      </c>
      <c r="EN84" s="11" t="s">
        <v>515</v>
      </c>
      <c r="EO84" s="11" t="s">
        <v>91</v>
      </c>
      <c r="EP84" s="11">
        <v>559</v>
      </c>
      <c r="EQ84" s="11">
        <v>3.2</v>
      </c>
      <c r="ER84" s="11">
        <f>VLOOKUP(EN84,Sheet1!$C$10:$L$428,2,FALSE)</f>
        <v>132560.09052631573</v>
      </c>
      <c r="ES84" s="11">
        <v>3.2</v>
      </c>
      <c r="ET84" s="11">
        <v>29673</v>
      </c>
      <c r="EU84" s="11">
        <v>4.4000000000000004</v>
      </c>
      <c r="EV84" s="11">
        <v>41.1</v>
      </c>
      <c r="EW84" s="11">
        <v>1</v>
      </c>
      <c r="EY84" t="b">
        <f t="shared" si="1"/>
        <v>1</v>
      </c>
    </row>
    <row r="85" spans="1:155" x14ac:dyDescent="0.25">
      <c r="A85" s="1" t="s">
        <v>516</v>
      </c>
      <c r="B85" s="1" t="s">
        <v>92</v>
      </c>
      <c r="C85" s="1">
        <v>542.5</v>
      </c>
      <c r="D85" s="1">
        <v>7.2</v>
      </c>
      <c r="E85" s="1">
        <f>VLOOKUP(A85,Sheet1!$C$10:$L$428,6,FALSE)</f>
        <v>119000</v>
      </c>
      <c r="F85" s="1">
        <v>7.3</v>
      </c>
      <c r="G85" s="1">
        <v>30137</v>
      </c>
      <c r="H85" s="1">
        <v>8.8000000000000007</v>
      </c>
      <c r="I85" s="1">
        <v>37.700000000000003</v>
      </c>
      <c r="J85" s="1">
        <v>1</v>
      </c>
      <c r="N85" s="2" t="s">
        <v>516</v>
      </c>
      <c r="O85" s="2" t="s">
        <v>92</v>
      </c>
      <c r="P85" s="2">
        <v>69000</v>
      </c>
      <c r="Q85" s="2">
        <v>5</v>
      </c>
      <c r="R85" s="2">
        <v>69000</v>
      </c>
      <c r="S85" s="2">
        <v>5</v>
      </c>
      <c r="T85" s="2">
        <v>57000</v>
      </c>
      <c r="U85" s="2">
        <v>7.2</v>
      </c>
      <c r="V85" s="2">
        <v>69000</v>
      </c>
      <c r="W85" s="2">
        <v>5</v>
      </c>
      <c r="AA85" s="3" t="s">
        <v>516</v>
      </c>
      <c r="AB85" s="3" t="s">
        <v>92</v>
      </c>
      <c r="AC85" s="3">
        <v>561.79999999999995</v>
      </c>
      <c r="AD85" s="3">
        <v>2.5</v>
      </c>
      <c r="AE85" s="3">
        <v>14.36</v>
      </c>
      <c r="AF85" s="3">
        <v>2.6</v>
      </c>
      <c r="AG85" s="3">
        <v>29891</v>
      </c>
      <c r="AH85" s="3">
        <v>3.3</v>
      </c>
      <c r="AI85" s="3">
        <v>39.1</v>
      </c>
      <c r="AJ85" s="3">
        <v>0.7</v>
      </c>
      <c r="AN85" s="3" t="s">
        <v>516</v>
      </c>
      <c r="AO85" s="3" t="s">
        <v>92</v>
      </c>
      <c r="AP85" s="3">
        <v>493.4</v>
      </c>
      <c r="AQ85" s="3">
        <v>5.5</v>
      </c>
      <c r="AR85" s="3">
        <v>12.49</v>
      </c>
      <c r="AS85" s="3">
        <v>5</v>
      </c>
      <c r="AT85" s="3">
        <v>27294</v>
      </c>
      <c r="AU85" s="3">
        <v>7.5</v>
      </c>
      <c r="AV85" s="3">
        <v>37.5</v>
      </c>
      <c r="AW85" s="3">
        <v>1</v>
      </c>
      <c r="BA85" s="4" t="s">
        <v>516</v>
      </c>
      <c r="BB85" s="4" t="s">
        <v>92</v>
      </c>
      <c r="BC85" s="4">
        <v>91000</v>
      </c>
      <c r="BD85" s="4">
        <v>4.3</v>
      </c>
      <c r="BE85" s="4">
        <v>91000</v>
      </c>
      <c r="BF85" s="4">
        <v>4.3</v>
      </c>
      <c r="BG85" s="4">
        <v>75000</v>
      </c>
      <c r="BH85" s="4">
        <v>6</v>
      </c>
      <c r="BI85" s="4">
        <v>91000</v>
      </c>
      <c r="BJ85" s="4">
        <v>4.3</v>
      </c>
      <c r="BN85" s="5" t="s">
        <v>516</v>
      </c>
      <c r="BO85" s="5" t="s">
        <v>92</v>
      </c>
      <c r="BP85" s="5">
        <v>470.5</v>
      </c>
      <c r="BQ85" s="5">
        <v>2.8</v>
      </c>
      <c r="BR85" s="5">
        <v>13.76</v>
      </c>
      <c r="BS85" s="5">
        <v>2.5</v>
      </c>
      <c r="BT85" s="5">
        <v>25015</v>
      </c>
      <c r="BU85" s="5">
        <v>3.5</v>
      </c>
      <c r="BV85" s="5">
        <v>34.200000000000003</v>
      </c>
      <c r="BW85" s="5">
        <v>1.3</v>
      </c>
      <c r="CA85" s="6" t="s">
        <v>516</v>
      </c>
      <c r="CB85" s="6" t="s">
        <v>92</v>
      </c>
      <c r="CC85" s="6">
        <v>412.4</v>
      </c>
      <c r="CD85" s="6">
        <v>4.2</v>
      </c>
      <c r="CE85" s="6">
        <v>11.13</v>
      </c>
      <c r="CF85" s="6">
        <v>4.5999999999999996</v>
      </c>
      <c r="CG85" s="6">
        <v>21770</v>
      </c>
      <c r="CH85" s="6">
        <v>8.4</v>
      </c>
      <c r="CI85" s="6">
        <v>37</v>
      </c>
      <c r="CJ85" s="6">
        <v>0.3</v>
      </c>
      <c r="CN85" s="7" t="s">
        <v>516</v>
      </c>
      <c r="CO85" s="7" t="s">
        <v>92</v>
      </c>
      <c r="CP85" s="7">
        <v>25000</v>
      </c>
      <c r="CQ85" s="7">
        <v>8</v>
      </c>
      <c r="CR85" s="7">
        <v>25000</v>
      </c>
      <c r="CS85" s="7">
        <v>8</v>
      </c>
      <c r="CT85" s="7">
        <v>21000</v>
      </c>
      <c r="CU85" s="7">
        <v>12.1</v>
      </c>
      <c r="CV85" s="7">
        <v>25000</v>
      </c>
      <c r="CW85" s="7">
        <v>8</v>
      </c>
      <c r="DA85" s="8" t="s">
        <v>516</v>
      </c>
      <c r="DB85" s="8" t="s">
        <v>92</v>
      </c>
      <c r="DC85" s="8">
        <v>502.1</v>
      </c>
      <c r="DD85" s="8">
        <v>4.0999999999999996</v>
      </c>
      <c r="DE85" s="8">
        <v>13.24</v>
      </c>
      <c r="DF85" s="8">
        <v>4.2</v>
      </c>
      <c r="DG85" s="8">
        <v>25653</v>
      </c>
      <c r="DH85" s="8">
        <v>5</v>
      </c>
      <c r="DI85" s="8">
        <v>37.9</v>
      </c>
      <c r="DJ85" s="8">
        <v>1.2</v>
      </c>
      <c r="DN85" s="9" t="s">
        <v>516</v>
      </c>
      <c r="DO85" s="9" t="s">
        <v>92</v>
      </c>
      <c r="DP85" s="9">
        <v>435</v>
      </c>
      <c r="DQ85" s="9">
        <v>6.2</v>
      </c>
      <c r="DR85" s="9">
        <v>11.82</v>
      </c>
      <c r="DS85" s="9">
        <v>7.1</v>
      </c>
      <c r="DT85" s="9">
        <v>22546</v>
      </c>
      <c r="DU85" s="9">
        <v>8.6</v>
      </c>
      <c r="DV85" s="9">
        <v>37.299999999999997</v>
      </c>
      <c r="DW85" s="9">
        <v>0.3</v>
      </c>
      <c r="EA85" s="10" t="s">
        <v>516</v>
      </c>
      <c r="EB85" s="10" t="s">
        <v>92</v>
      </c>
      <c r="EC85" s="10">
        <v>45000</v>
      </c>
      <c r="ED85" s="10">
        <v>6.3</v>
      </c>
      <c r="EE85" s="10">
        <f>VLOOKUP(EA85,Sheet1!$C$10:$L$428,10,FALSE)</f>
        <v>87500</v>
      </c>
      <c r="EF85" s="10">
        <v>6.3</v>
      </c>
      <c r="EG85" s="10">
        <v>36000</v>
      </c>
      <c r="EH85" s="10">
        <v>9</v>
      </c>
      <c r="EI85" s="10">
        <v>45000</v>
      </c>
      <c r="EJ85" s="10">
        <v>6.3</v>
      </c>
      <c r="EN85" s="11" t="s">
        <v>516</v>
      </c>
      <c r="EO85" s="11" t="s">
        <v>92</v>
      </c>
      <c r="EP85" s="11">
        <v>594.5</v>
      </c>
      <c r="EQ85" s="11">
        <v>3.2</v>
      </c>
      <c r="ER85" s="11">
        <f>VLOOKUP(EN85,Sheet1!$C$10:$L$428,2,FALSE)</f>
        <v>136104.13508832705</v>
      </c>
      <c r="ES85" s="11">
        <v>3.3</v>
      </c>
      <c r="ET85" s="11">
        <v>32344</v>
      </c>
      <c r="EU85" s="11">
        <v>4.3</v>
      </c>
      <c r="EV85" s="11">
        <v>39.799999999999997</v>
      </c>
      <c r="EW85" s="11">
        <v>0.8</v>
      </c>
      <c r="EY85" t="b">
        <f t="shared" si="1"/>
        <v>1</v>
      </c>
    </row>
    <row r="86" spans="1:155" x14ac:dyDescent="0.25">
      <c r="A86" s="1" t="s">
        <v>517</v>
      </c>
      <c r="B86" s="1" t="s">
        <v>93</v>
      </c>
      <c r="C86" s="1">
        <v>415.7</v>
      </c>
      <c r="D86" s="1">
        <v>4.2</v>
      </c>
      <c r="E86" s="1">
        <f>VLOOKUP(A86,Sheet1!$C$10:$L$428,6,FALSE)</f>
        <v>122500</v>
      </c>
      <c r="F86" s="1">
        <v>4</v>
      </c>
      <c r="G86" s="1">
        <v>22056</v>
      </c>
      <c r="H86" s="1">
        <v>6.2</v>
      </c>
      <c r="I86" s="1">
        <v>39.5</v>
      </c>
      <c r="J86" s="1">
        <v>1.3</v>
      </c>
      <c r="N86" s="2" t="s">
        <v>517</v>
      </c>
      <c r="O86" s="2" t="s">
        <v>93</v>
      </c>
      <c r="P86" s="2">
        <v>80000</v>
      </c>
      <c r="Q86" s="2">
        <v>4.5</v>
      </c>
      <c r="R86" s="2">
        <v>80000</v>
      </c>
      <c r="S86" s="2">
        <v>4.5</v>
      </c>
      <c r="T86" s="2">
        <v>66000</v>
      </c>
      <c r="U86" s="2">
        <v>7</v>
      </c>
      <c r="V86" s="2">
        <v>80000</v>
      </c>
      <c r="W86" s="2">
        <v>4.5</v>
      </c>
      <c r="AA86" s="3" t="s">
        <v>517</v>
      </c>
      <c r="AB86" s="3" t="s">
        <v>93</v>
      </c>
      <c r="AC86" s="3">
        <v>490.7</v>
      </c>
      <c r="AD86" s="3">
        <v>3</v>
      </c>
      <c r="AE86" s="3">
        <v>12.36</v>
      </c>
      <c r="AF86" s="3">
        <v>3</v>
      </c>
      <c r="AG86" s="3">
        <v>25274</v>
      </c>
      <c r="AH86" s="3">
        <v>11</v>
      </c>
      <c r="AI86" s="3">
        <v>39.700000000000003</v>
      </c>
      <c r="AJ86" s="3">
        <v>0.7</v>
      </c>
      <c r="AN86" s="3" t="s">
        <v>517</v>
      </c>
      <c r="AO86" s="3" t="s">
        <v>93</v>
      </c>
      <c r="AP86" s="3">
        <v>402.4</v>
      </c>
      <c r="AQ86" s="3">
        <v>3.5</v>
      </c>
      <c r="AR86" s="3">
        <v>9.98</v>
      </c>
      <c r="AS86" s="3">
        <v>3.2</v>
      </c>
      <c r="AT86" s="3">
        <v>20786</v>
      </c>
      <c r="AU86" s="3">
        <v>5.3</v>
      </c>
      <c r="AV86" s="3">
        <v>37.5</v>
      </c>
      <c r="AW86" s="3">
        <v>1</v>
      </c>
      <c r="BA86" s="4" t="s">
        <v>517</v>
      </c>
      <c r="BB86" s="4" t="s">
        <v>93</v>
      </c>
      <c r="BC86" s="4">
        <v>112000</v>
      </c>
      <c r="BD86" s="4">
        <v>3.8</v>
      </c>
      <c r="BE86" s="4">
        <v>112000</v>
      </c>
      <c r="BF86" s="4">
        <v>3.8</v>
      </c>
      <c r="BG86" s="4">
        <v>92000</v>
      </c>
      <c r="BH86" s="4">
        <v>6.9</v>
      </c>
      <c r="BI86" s="4">
        <v>112000</v>
      </c>
      <c r="BJ86" s="4">
        <v>3.8</v>
      </c>
      <c r="BN86" s="5" t="s">
        <v>517</v>
      </c>
      <c r="BO86" s="5" t="s">
        <v>93</v>
      </c>
      <c r="BP86" s="5">
        <v>399.9</v>
      </c>
      <c r="BQ86" s="5">
        <v>3.1</v>
      </c>
      <c r="BR86" s="5">
        <v>11.84</v>
      </c>
      <c r="BS86" s="5">
        <v>2.7</v>
      </c>
      <c r="BT86" s="5">
        <v>20539</v>
      </c>
      <c r="BU86" s="5">
        <v>11</v>
      </c>
      <c r="BV86" s="5">
        <v>33.799999999999997</v>
      </c>
      <c r="BW86" s="5">
        <v>1.3</v>
      </c>
      <c r="CA86" s="6" t="s">
        <v>517</v>
      </c>
      <c r="CB86" s="6" t="s">
        <v>93</v>
      </c>
      <c r="CC86" s="6">
        <v>341.9</v>
      </c>
      <c r="CD86" s="6">
        <v>3.3</v>
      </c>
      <c r="CE86" s="6">
        <v>9.1199999999999992</v>
      </c>
      <c r="CF86" s="6">
        <v>2.5</v>
      </c>
      <c r="CG86" s="6">
        <v>17806</v>
      </c>
      <c r="CH86" s="6">
        <v>7.1</v>
      </c>
      <c r="CI86" s="6">
        <v>37</v>
      </c>
      <c r="CJ86" s="6">
        <v>0.2</v>
      </c>
      <c r="CN86" s="7" t="s">
        <v>517</v>
      </c>
      <c r="CO86" s="7" t="s">
        <v>93</v>
      </c>
      <c r="CP86" s="7">
        <v>31000</v>
      </c>
      <c r="CQ86" s="7">
        <v>7.2</v>
      </c>
      <c r="CR86" s="7">
        <v>31000</v>
      </c>
      <c r="CS86" s="7">
        <v>7.2</v>
      </c>
      <c r="CT86" s="7">
        <v>26000</v>
      </c>
      <c r="CU86" s="7">
        <v>10.3</v>
      </c>
      <c r="CV86" s="7">
        <v>31000</v>
      </c>
      <c r="CW86" s="7">
        <v>7.2</v>
      </c>
      <c r="DA86" s="8" t="s">
        <v>517</v>
      </c>
      <c r="DB86" s="8" t="s">
        <v>93</v>
      </c>
      <c r="DC86" s="8">
        <v>442.7</v>
      </c>
      <c r="DD86" s="8">
        <v>3.8</v>
      </c>
      <c r="DE86" s="8">
        <v>11.74</v>
      </c>
      <c r="DF86" s="8">
        <v>3.8</v>
      </c>
      <c r="DG86" s="8">
        <v>21924</v>
      </c>
      <c r="DH86" s="8">
        <v>5.8</v>
      </c>
      <c r="DI86" s="8">
        <v>37.700000000000003</v>
      </c>
      <c r="DJ86" s="8">
        <v>0.8</v>
      </c>
      <c r="DN86" s="9" t="s">
        <v>517</v>
      </c>
      <c r="DO86" s="9" t="s">
        <v>93</v>
      </c>
      <c r="DP86" s="9">
        <v>375.3</v>
      </c>
      <c r="DQ86" s="9">
        <v>6.4</v>
      </c>
      <c r="DR86" s="9">
        <v>9.92</v>
      </c>
      <c r="DS86" s="9">
        <v>6</v>
      </c>
      <c r="DT86" s="9">
        <v>18874</v>
      </c>
      <c r="DU86" s="9">
        <v>9.5</v>
      </c>
      <c r="DV86" s="9">
        <v>37.4</v>
      </c>
      <c r="DW86" s="9">
        <v>0.3</v>
      </c>
      <c r="EA86" s="10" t="s">
        <v>517</v>
      </c>
      <c r="EB86" s="10" t="s">
        <v>93</v>
      </c>
      <c r="EC86" s="10">
        <v>50000</v>
      </c>
      <c r="ED86" s="10">
        <v>5.8</v>
      </c>
      <c r="EE86" s="10">
        <f>VLOOKUP(EA86,Sheet1!$C$10:$L$428,10,FALSE)</f>
        <v>95000</v>
      </c>
      <c r="EF86" s="10">
        <v>5.8</v>
      </c>
      <c r="EG86" s="10">
        <v>40000</v>
      </c>
      <c r="EH86" s="10">
        <v>9.5</v>
      </c>
      <c r="EI86" s="10">
        <v>50000</v>
      </c>
      <c r="EJ86" s="10">
        <v>5.8</v>
      </c>
      <c r="EN86" s="11" t="s">
        <v>517</v>
      </c>
      <c r="EO86" s="11" t="s">
        <v>93</v>
      </c>
      <c r="EP86" s="11">
        <v>520.4</v>
      </c>
      <c r="EQ86" s="11">
        <v>4</v>
      </c>
      <c r="ER86" s="11">
        <f>VLOOKUP(EN86,Sheet1!$C$10:$L$428,2,FALSE)</f>
        <v>139241.62071681788</v>
      </c>
      <c r="ES86" s="11">
        <v>4.0999999999999996</v>
      </c>
      <c r="ET86" s="11">
        <v>27412</v>
      </c>
      <c r="EU86" s="11">
        <v>15</v>
      </c>
      <c r="EV86" s="11">
        <v>40.9</v>
      </c>
      <c r="EW86" s="11">
        <v>0.9</v>
      </c>
      <c r="EY86" t="b">
        <f t="shared" si="1"/>
        <v>1</v>
      </c>
    </row>
    <row r="87" spans="1:155" x14ac:dyDescent="0.25">
      <c r="A87" s="1" t="s">
        <v>518</v>
      </c>
      <c r="B87" s="1" t="s">
        <v>94</v>
      </c>
      <c r="C87" s="1">
        <v>454.4</v>
      </c>
      <c r="D87" s="1">
        <v>5.7</v>
      </c>
      <c r="E87" s="1">
        <f>VLOOKUP(A87,Sheet1!$C$10:$L$428,6,FALSE)</f>
        <v>95000</v>
      </c>
      <c r="F87" s="1">
        <v>5.4</v>
      </c>
      <c r="G87" s="1">
        <v>23707</v>
      </c>
      <c r="H87" s="1">
        <v>13</v>
      </c>
      <c r="I87" s="1">
        <v>37.5</v>
      </c>
      <c r="J87" s="1">
        <v>1.1000000000000001</v>
      </c>
      <c r="N87" s="2" t="s">
        <v>518</v>
      </c>
      <c r="O87" s="2" t="s">
        <v>94</v>
      </c>
      <c r="P87" s="2">
        <v>63000</v>
      </c>
      <c r="Q87" s="2">
        <v>5.2</v>
      </c>
      <c r="R87" s="2">
        <v>63000</v>
      </c>
      <c r="S87" s="2">
        <v>5.2</v>
      </c>
      <c r="T87" s="2">
        <v>51000</v>
      </c>
      <c r="U87" s="2">
        <v>9.3000000000000007</v>
      </c>
      <c r="V87" s="2">
        <v>63000</v>
      </c>
      <c r="W87" s="2">
        <v>5.2</v>
      </c>
      <c r="AA87" s="3" t="s">
        <v>518</v>
      </c>
      <c r="AB87" s="3" t="s">
        <v>94</v>
      </c>
      <c r="AC87" s="3">
        <v>498.9</v>
      </c>
      <c r="AD87" s="3">
        <v>3</v>
      </c>
      <c r="AE87" s="3">
        <v>12.91</v>
      </c>
      <c r="AF87" s="3">
        <v>3.1</v>
      </c>
      <c r="AG87" s="3">
        <v>26349</v>
      </c>
      <c r="AH87" s="3">
        <v>6.3</v>
      </c>
      <c r="AI87" s="3">
        <v>38.6</v>
      </c>
      <c r="AJ87" s="3">
        <v>0.7</v>
      </c>
      <c r="AN87" s="3" t="s">
        <v>518</v>
      </c>
      <c r="AO87" s="3" t="s">
        <v>94</v>
      </c>
      <c r="AP87" s="3">
        <v>428.5</v>
      </c>
      <c r="AQ87" s="3">
        <v>4</v>
      </c>
      <c r="AR87" s="3">
        <v>11.23</v>
      </c>
      <c r="AS87" s="3">
        <v>3.8</v>
      </c>
      <c r="AT87" s="3">
        <v>22692</v>
      </c>
      <c r="AU87" s="3">
        <v>7.9</v>
      </c>
      <c r="AV87" s="3">
        <v>37.5</v>
      </c>
      <c r="AW87" s="3">
        <v>0.1</v>
      </c>
      <c r="BA87" s="4" t="s">
        <v>518</v>
      </c>
      <c r="BB87" s="4" t="s">
        <v>94</v>
      </c>
      <c r="BC87" s="4">
        <v>91000</v>
      </c>
      <c r="BD87" s="4">
        <v>4.3</v>
      </c>
      <c r="BE87" s="4">
        <v>91000</v>
      </c>
      <c r="BF87" s="4">
        <v>4.3</v>
      </c>
      <c r="BG87" s="4">
        <v>74000</v>
      </c>
      <c r="BH87" s="4">
        <v>7.1</v>
      </c>
      <c r="BI87" s="4">
        <v>91000</v>
      </c>
      <c r="BJ87" s="4">
        <v>4.3</v>
      </c>
      <c r="BN87" s="5" t="s">
        <v>518</v>
      </c>
      <c r="BO87" s="5" t="s">
        <v>94</v>
      </c>
      <c r="BP87" s="5">
        <v>400</v>
      </c>
      <c r="BQ87" s="5">
        <v>3.2</v>
      </c>
      <c r="BR87" s="5">
        <v>12.39</v>
      </c>
      <c r="BS87" s="5">
        <v>2.7</v>
      </c>
      <c r="BT87" s="5">
        <v>21675</v>
      </c>
      <c r="BU87" s="5">
        <v>5.2</v>
      </c>
      <c r="BV87" s="5">
        <v>32.299999999999997</v>
      </c>
      <c r="BW87" s="5">
        <v>1.5</v>
      </c>
      <c r="CA87" s="6" t="s">
        <v>518</v>
      </c>
      <c r="CB87" s="6" t="s">
        <v>94</v>
      </c>
      <c r="CC87" s="6">
        <v>352.5</v>
      </c>
      <c r="CD87" s="6">
        <v>4.9000000000000004</v>
      </c>
      <c r="CE87" s="6">
        <v>9.8699999999999992</v>
      </c>
      <c r="CF87" s="6">
        <v>3.5</v>
      </c>
      <c r="CG87" s="6">
        <v>19560</v>
      </c>
      <c r="CH87" s="6">
        <v>8</v>
      </c>
      <c r="CI87" s="6">
        <v>37</v>
      </c>
      <c r="CJ87" s="6">
        <v>0.9</v>
      </c>
      <c r="CN87" s="7" t="s">
        <v>518</v>
      </c>
      <c r="CO87" s="7" t="s">
        <v>94</v>
      </c>
      <c r="CP87" s="7">
        <v>25000</v>
      </c>
      <c r="CQ87" s="7">
        <v>7.9</v>
      </c>
      <c r="CR87" s="7">
        <v>25000</v>
      </c>
      <c r="CS87" s="7">
        <v>7.9</v>
      </c>
      <c r="CT87" s="7">
        <v>21000</v>
      </c>
      <c r="CU87" s="7">
        <v>9.6999999999999993</v>
      </c>
      <c r="CV87" s="7">
        <v>25000</v>
      </c>
      <c r="CW87" s="7">
        <v>7.9</v>
      </c>
      <c r="DA87" s="8" t="s">
        <v>518</v>
      </c>
      <c r="DB87" s="8" t="s">
        <v>94</v>
      </c>
      <c r="DC87" s="8">
        <v>465</v>
      </c>
      <c r="DD87" s="8">
        <v>5.3</v>
      </c>
      <c r="DE87" s="8">
        <v>12.44</v>
      </c>
      <c r="DF87" s="8">
        <v>5.3</v>
      </c>
      <c r="DG87" s="8">
        <v>24928</v>
      </c>
      <c r="DH87" s="8">
        <v>7</v>
      </c>
      <c r="DI87" s="8">
        <v>37.4</v>
      </c>
      <c r="DJ87" s="8">
        <v>0.9</v>
      </c>
      <c r="DN87" s="9" t="s">
        <v>518</v>
      </c>
      <c r="DO87" s="9" t="s">
        <v>94</v>
      </c>
      <c r="DP87" s="9">
        <v>396.7</v>
      </c>
      <c r="DQ87" s="9">
        <v>5</v>
      </c>
      <c r="DR87" s="9">
        <v>10.38</v>
      </c>
      <c r="DS87" s="9">
        <v>6.3</v>
      </c>
      <c r="DT87" s="9">
        <v>21382</v>
      </c>
      <c r="DU87" s="9">
        <v>7.7</v>
      </c>
      <c r="DV87" s="9">
        <v>37.4</v>
      </c>
      <c r="DW87" s="9">
        <v>0.3</v>
      </c>
      <c r="EA87" s="10" t="s">
        <v>518</v>
      </c>
      <c r="EB87" s="10" t="s">
        <v>94</v>
      </c>
      <c r="EC87" s="10">
        <v>37000</v>
      </c>
      <c r="ED87" s="10">
        <v>6.8</v>
      </c>
      <c r="EE87" s="10">
        <f>VLOOKUP(EA87,Sheet1!$C$10:$L$428,10,FALSE)</f>
        <v>72000</v>
      </c>
      <c r="EF87" s="10">
        <v>6.8</v>
      </c>
      <c r="EG87" s="10">
        <v>31000</v>
      </c>
      <c r="EH87" s="10">
        <v>14.1</v>
      </c>
      <c r="EI87" s="10">
        <v>37000</v>
      </c>
      <c r="EJ87" s="10">
        <v>6.8</v>
      </c>
      <c r="EN87" s="11" t="s">
        <v>518</v>
      </c>
      <c r="EO87" s="11" t="s">
        <v>94</v>
      </c>
      <c r="EP87" s="11">
        <v>521.79999999999995</v>
      </c>
      <c r="EQ87" s="11">
        <v>3.6</v>
      </c>
      <c r="ER87" s="11">
        <f>VLOOKUP(EN87,Sheet1!$C$10:$L$428,2,FALSE)</f>
        <v>118310.55373475622</v>
      </c>
      <c r="ES87" s="11">
        <v>3.7</v>
      </c>
      <c r="ET87" s="11">
        <v>27300</v>
      </c>
      <c r="EU87" s="11">
        <v>9.5</v>
      </c>
      <c r="EV87" s="11">
        <v>39.5</v>
      </c>
      <c r="EW87" s="11">
        <v>1</v>
      </c>
      <c r="EY87" t="b">
        <f t="shared" si="1"/>
        <v>1</v>
      </c>
    </row>
    <row r="88" spans="1:155" x14ac:dyDescent="0.25">
      <c r="A88" s="1" t="s">
        <v>519</v>
      </c>
      <c r="B88" s="1" t="s">
        <v>95</v>
      </c>
      <c r="C88" s="1">
        <v>552.79999999999995</v>
      </c>
      <c r="D88" s="1">
        <v>17</v>
      </c>
      <c r="E88" s="1">
        <f>VLOOKUP(A88,Sheet1!$C$10:$L$428,6,FALSE)</f>
        <v>205000</v>
      </c>
      <c r="F88" s="1">
        <v>16</v>
      </c>
      <c r="G88" s="1">
        <v>29875</v>
      </c>
      <c r="H88" s="1">
        <v>20</v>
      </c>
      <c r="I88" s="1">
        <v>37.5</v>
      </c>
      <c r="J88" s="1">
        <v>2.1</v>
      </c>
      <c r="N88" s="2" t="s">
        <v>519</v>
      </c>
      <c r="O88" s="2" t="s">
        <v>95</v>
      </c>
      <c r="P88" s="2">
        <v>9000</v>
      </c>
      <c r="Q88" s="2">
        <v>14.1</v>
      </c>
      <c r="R88" s="2">
        <v>9000</v>
      </c>
      <c r="S88" s="2">
        <v>14.1</v>
      </c>
      <c r="T88" s="2">
        <v>8000</v>
      </c>
      <c r="U88" s="2">
        <v>16.8</v>
      </c>
      <c r="V88" s="2">
        <v>9000</v>
      </c>
      <c r="W88" s="2">
        <v>14.1</v>
      </c>
      <c r="AA88" s="3" t="s">
        <v>519</v>
      </c>
      <c r="AB88" s="3" t="s">
        <v>95</v>
      </c>
      <c r="AC88" s="3">
        <v>650.9</v>
      </c>
      <c r="AD88" s="3">
        <v>12</v>
      </c>
      <c r="AE88" s="3">
        <v>16.95</v>
      </c>
      <c r="AF88" s="3">
        <v>12</v>
      </c>
      <c r="AG88" s="3">
        <v>36132</v>
      </c>
      <c r="AH88" s="3">
        <v>14</v>
      </c>
      <c r="AI88" s="3">
        <v>38.4</v>
      </c>
      <c r="AJ88" s="3">
        <v>1.5</v>
      </c>
      <c r="AN88" s="3" t="s">
        <v>519</v>
      </c>
      <c r="AO88" s="3" t="s">
        <v>95</v>
      </c>
      <c r="AP88" s="3">
        <v>475.9</v>
      </c>
      <c r="AQ88" s="3">
        <v>12</v>
      </c>
      <c r="AR88" s="3">
        <v>12.83</v>
      </c>
      <c r="AS88" s="3">
        <v>13</v>
      </c>
      <c r="AT88" s="3">
        <v>24271</v>
      </c>
      <c r="AU88" s="3">
        <v>18</v>
      </c>
      <c r="AV88" s="3">
        <v>37.5</v>
      </c>
      <c r="AW88" s="3">
        <v>1.9</v>
      </c>
      <c r="BA88" s="4" t="s">
        <v>519</v>
      </c>
      <c r="BB88" s="4" t="s">
        <v>95</v>
      </c>
      <c r="BC88" s="4">
        <v>11000</v>
      </c>
      <c r="BD88" s="4">
        <v>12.3</v>
      </c>
      <c r="BE88" s="4">
        <v>11000</v>
      </c>
      <c r="BF88" s="4">
        <v>12.3</v>
      </c>
      <c r="BG88" s="4">
        <v>10000</v>
      </c>
      <c r="BH88" s="4">
        <v>14.9</v>
      </c>
      <c r="BI88" s="4">
        <v>11000</v>
      </c>
      <c r="BJ88" s="4">
        <v>12.3</v>
      </c>
      <c r="BN88" s="5" t="s">
        <v>519</v>
      </c>
      <c r="BO88" s="5" t="s">
        <v>95</v>
      </c>
      <c r="BP88" s="5">
        <v>557.9</v>
      </c>
      <c r="BQ88" s="5">
        <v>11</v>
      </c>
      <c r="BR88" s="5">
        <v>16.32</v>
      </c>
      <c r="BS88" s="5">
        <v>11</v>
      </c>
      <c r="BT88" s="5">
        <v>31565</v>
      </c>
      <c r="BU88" s="5">
        <v>14</v>
      </c>
      <c r="BV88" s="5">
        <v>34.200000000000003</v>
      </c>
      <c r="BW88" s="5">
        <v>3.5</v>
      </c>
      <c r="CA88" s="6" t="s">
        <v>519</v>
      </c>
      <c r="CB88" s="6" t="s">
        <v>95</v>
      </c>
      <c r="CC88" s="6">
        <v>436</v>
      </c>
      <c r="CD88" s="6">
        <v>12</v>
      </c>
      <c r="CE88" s="6">
        <v>12.13</v>
      </c>
      <c r="CF88" s="6">
        <v>13</v>
      </c>
      <c r="CG88" s="6">
        <v>23223</v>
      </c>
      <c r="CH88" s="6">
        <v>12</v>
      </c>
      <c r="CI88" s="6">
        <v>37</v>
      </c>
      <c r="CJ88" s="6">
        <v>1.2</v>
      </c>
      <c r="CN88" s="7" t="s">
        <v>519</v>
      </c>
      <c r="CO88" s="7" t="s">
        <v>95</v>
      </c>
      <c r="CP88" s="7" t="s">
        <v>858</v>
      </c>
      <c r="CQ88" s="7" t="s">
        <v>858</v>
      </c>
      <c r="CR88" s="7" t="s">
        <v>858</v>
      </c>
      <c r="CS88" s="7" t="s">
        <v>858</v>
      </c>
      <c r="CT88" s="7" t="s">
        <v>858</v>
      </c>
      <c r="CU88" s="7" t="s">
        <v>858</v>
      </c>
      <c r="CV88" s="7" t="s">
        <v>858</v>
      </c>
      <c r="CW88" s="7" t="s">
        <v>858</v>
      </c>
      <c r="DA88" s="8" t="s">
        <v>519</v>
      </c>
      <c r="DB88" s="8" t="s">
        <v>95</v>
      </c>
      <c r="DC88" s="8">
        <v>494</v>
      </c>
      <c r="DD88" s="8">
        <v>14</v>
      </c>
      <c r="DE88" s="8">
        <v>12.97</v>
      </c>
      <c r="DF88" s="8">
        <v>14</v>
      </c>
      <c r="DG88" s="8">
        <v>25873</v>
      </c>
      <c r="DH88" s="8">
        <v>18</v>
      </c>
      <c r="DI88" s="8">
        <v>38.1</v>
      </c>
      <c r="DJ88" s="8">
        <v>2.2999999999999998</v>
      </c>
      <c r="DN88" s="9" t="s">
        <v>519</v>
      </c>
      <c r="DO88" s="9" t="s">
        <v>95</v>
      </c>
      <c r="DP88" s="9">
        <v>417.7</v>
      </c>
      <c r="DQ88" s="9">
        <v>11</v>
      </c>
      <c r="DR88" s="9">
        <v>10.210000000000001</v>
      </c>
      <c r="DS88" s="9">
        <v>11</v>
      </c>
      <c r="DT88" s="9">
        <v>20803</v>
      </c>
      <c r="DU88" s="9">
        <v>18</v>
      </c>
      <c r="DV88" s="9">
        <v>37.5</v>
      </c>
      <c r="DW88" s="9">
        <v>2.6</v>
      </c>
      <c r="EA88" s="10" t="s">
        <v>519</v>
      </c>
      <c r="EB88" s="10" t="s">
        <v>95</v>
      </c>
      <c r="EC88" s="10">
        <v>6000</v>
      </c>
      <c r="ED88" s="10">
        <v>18.3</v>
      </c>
      <c r="EE88" s="10">
        <f>VLOOKUP(EA88,Sheet1!$C$10:$L$428,10,FALSE)</f>
        <v>149000</v>
      </c>
      <c r="EF88" s="10">
        <v>18.3</v>
      </c>
      <c r="EG88" s="10" t="s">
        <v>858</v>
      </c>
      <c r="EH88" s="10" t="s">
        <v>858</v>
      </c>
      <c r="EI88" s="10">
        <v>6000</v>
      </c>
      <c r="EJ88" s="10">
        <v>18.3</v>
      </c>
      <c r="EN88" s="11" t="s">
        <v>519</v>
      </c>
      <c r="EO88" s="11" t="s">
        <v>95</v>
      </c>
      <c r="EP88" s="11">
        <v>745</v>
      </c>
      <c r="EQ88" s="11">
        <v>15</v>
      </c>
      <c r="ER88" s="11">
        <f>VLOOKUP(EN88,Sheet1!$C$10:$L$428,2,FALSE)</f>
        <v>252090.66157205237</v>
      </c>
      <c r="ES88" s="11">
        <v>15</v>
      </c>
      <c r="ET88" s="11">
        <v>41813</v>
      </c>
      <c r="EU88" s="11">
        <v>18</v>
      </c>
      <c r="EV88" s="11">
        <v>38.6</v>
      </c>
      <c r="EW88" s="11">
        <v>2.1</v>
      </c>
      <c r="EY88" t="b">
        <f t="shared" si="1"/>
        <v>1</v>
      </c>
    </row>
    <row r="89" spans="1:155" x14ac:dyDescent="0.25">
      <c r="A89" s="1" t="s">
        <v>520</v>
      </c>
      <c r="B89" s="1" t="s">
        <v>96</v>
      </c>
      <c r="C89" s="1">
        <v>510</v>
      </c>
      <c r="D89" s="1">
        <v>8.6</v>
      </c>
      <c r="E89" s="1">
        <f>VLOOKUP(A89,Sheet1!$C$10:$L$428,6,FALSE)</f>
        <v>125000</v>
      </c>
      <c r="F89" s="1">
        <v>8.8000000000000007</v>
      </c>
      <c r="G89" s="1">
        <v>26195</v>
      </c>
      <c r="H89" s="1">
        <v>12</v>
      </c>
      <c r="I89" s="1">
        <v>39</v>
      </c>
      <c r="J89" s="1">
        <v>1.6</v>
      </c>
      <c r="N89" s="2" t="s">
        <v>520</v>
      </c>
      <c r="O89" s="2" t="s">
        <v>96</v>
      </c>
      <c r="P89" s="2">
        <v>34000</v>
      </c>
      <c r="Q89" s="2">
        <v>7.1</v>
      </c>
      <c r="R89" s="2">
        <v>34000</v>
      </c>
      <c r="S89" s="2">
        <v>7.1</v>
      </c>
      <c r="T89" s="2">
        <v>32000</v>
      </c>
      <c r="U89" s="2">
        <v>8.9</v>
      </c>
      <c r="V89" s="2">
        <v>34000</v>
      </c>
      <c r="W89" s="2">
        <v>7.1</v>
      </c>
      <c r="AA89" s="3" t="s">
        <v>520</v>
      </c>
      <c r="AB89" s="3" t="s">
        <v>96</v>
      </c>
      <c r="AC89" s="3">
        <v>565.4</v>
      </c>
      <c r="AD89" s="3">
        <v>4.4000000000000004</v>
      </c>
      <c r="AE89" s="3">
        <v>14.32</v>
      </c>
      <c r="AF89" s="3">
        <v>4.5</v>
      </c>
      <c r="AG89" s="3">
        <v>30594</v>
      </c>
      <c r="AH89" s="3">
        <v>6.8</v>
      </c>
      <c r="AI89" s="3">
        <v>39.5</v>
      </c>
      <c r="AJ89" s="3">
        <v>1.2</v>
      </c>
      <c r="AN89" s="3" t="s">
        <v>520</v>
      </c>
      <c r="AO89" s="3" t="s">
        <v>96</v>
      </c>
      <c r="AP89" s="3">
        <v>478.9</v>
      </c>
      <c r="AQ89" s="3">
        <v>6.8</v>
      </c>
      <c r="AR89" s="3">
        <v>11.98</v>
      </c>
      <c r="AS89" s="3">
        <v>7.9</v>
      </c>
      <c r="AT89" s="3">
        <v>25275</v>
      </c>
      <c r="AU89" s="3">
        <v>9.6</v>
      </c>
      <c r="AV89" s="3">
        <v>37.5</v>
      </c>
      <c r="AW89" s="3">
        <v>1</v>
      </c>
      <c r="BA89" s="4" t="s">
        <v>520</v>
      </c>
      <c r="BB89" s="4" t="s">
        <v>96</v>
      </c>
      <c r="BC89" s="4">
        <v>47000</v>
      </c>
      <c r="BD89" s="4">
        <v>6</v>
      </c>
      <c r="BE89" s="4">
        <v>47000</v>
      </c>
      <c r="BF89" s="4">
        <v>6</v>
      </c>
      <c r="BG89" s="4">
        <v>43000</v>
      </c>
      <c r="BH89" s="4">
        <v>7.5</v>
      </c>
      <c r="BI89" s="4">
        <v>47000</v>
      </c>
      <c r="BJ89" s="4">
        <v>6</v>
      </c>
      <c r="BN89" s="5" t="s">
        <v>520</v>
      </c>
      <c r="BO89" s="5" t="s">
        <v>96</v>
      </c>
      <c r="BP89" s="5">
        <v>474</v>
      </c>
      <c r="BQ89" s="5">
        <v>4.5</v>
      </c>
      <c r="BR89" s="5">
        <v>13.9</v>
      </c>
      <c r="BS89" s="5">
        <v>4.0999999999999996</v>
      </c>
      <c r="BT89" s="5">
        <v>25838</v>
      </c>
      <c r="BU89" s="5">
        <v>6.4</v>
      </c>
      <c r="BV89" s="5">
        <v>34.1</v>
      </c>
      <c r="BW89" s="5">
        <v>2</v>
      </c>
      <c r="CA89" s="6" t="s">
        <v>520</v>
      </c>
      <c r="CB89" s="6" t="s">
        <v>96</v>
      </c>
      <c r="CC89" s="6">
        <v>389.1</v>
      </c>
      <c r="CD89" s="6">
        <v>6.7</v>
      </c>
      <c r="CE89" s="6">
        <v>10.69</v>
      </c>
      <c r="CF89" s="6">
        <v>7.2</v>
      </c>
      <c r="CG89" s="6">
        <v>20635</v>
      </c>
      <c r="CH89" s="6">
        <v>8.8000000000000007</v>
      </c>
      <c r="CI89" s="6">
        <v>37</v>
      </c>
      <c r="CJ89" s="6">
        <v>0.4</v>
      </c>
      <c r="CN89" s="7" t="s">
        <v>520</v>
      </c>
      <c r="CO89" s="7" t="s">
        <v>96</v>
      </c>
      <c r="CP89" s="7">
        <v>13000</v>
      </c>
      <c r="CQ89" s="7">
        <v>11.3</v>
      </c>
      <c r="CR89" s="7">
        <v>13000</v>
      </c>
      <c r="CS89" s="7">
        <v>11.3</v>
      </c>
      <c r="CT89" s="7">
        <v>12000</v>
      </c>
      <c r="CU89" s="7">
        <v>13</v>
      </c>
      <c r="CV89" s="7">
        <v>13000</v>
      </c>
      <c r="CW89" s="7">
        <v>11.3</v>
      </c>
      <c r="DA89" s="8" t="s">
        <v>520</v>
      </c>
      <c r="DB89" s="8" t="s">
        <v>96</v>
      </c>
      <c r="DC89" s="8">
        <v>457.7</v>
      </c>
      <c r="DD89" s="8">
        <v>5.5</v>
      </c>
      <c r="DE89" s="8">
        <v>12.19</v>
      </c>
      <c r="DF89" s="8">
        <v>5.6</v>
      </c>
      <c r="DG89" s="8">
        <v>24238</v>
      </c>
      <c r="DH89" s="8">
        <v>5.9</v>
      </c>
      <c r="DI89" s="8">
        <v>37.6</v>
      </c>
      <c r="DJ89" s="8">
        <v>1.2</v>
      </c>
      <c r="DN89" s="9" t="s">
        <v>520</v>
      </c>
      <c r="DO89" s="9" t="s">
        <v>96</v>
      </c>
      <c r="DP89" s="9">
        <v>375.2</v>
      </c>
      <c r="DQ89" s="9">
        <v>12</v>
      </c>
      <c r="DR89" s="9">
        <v>9.7799999999999994</v>
      </c>
      <c r="DS89" s="9">
        <v>13</v>
      </c>
      <c r="DT89" s="9">
        <v>20376</v>
      </c>
      <c r="DU89" s="9">
        <v>14</v>
      </c>
      <c r="DV89" s="9">
        <v>37</v>
      </c>
      <c r="DW89" s="9">
        <v>0.4</v>
      </c>
      <c r="EA89" s="10" t="s">
        <v>520</v>
      </c>
      <c r="EB89" s="10" t="s">
        <v>96</v>
      </c>
      <c r="EC89" s="10">
        <v>22000</v>
      </c>
      <c r="ED89" s="10">
        <v>9</v>
      </c>
      <c r="EE89" s="10">
        <f>VLOOKUP(EA89,Sheet1!$C$10:$L$428,10,FALSE)</f>
        <v>94000</v>
      </c>
      <c r="EF89" s="10">
        <v>9</v>
      </c>
      <c r="EG89" s="10">
        <v>20000</v>
      </c>
      <c r="EH89" s="10">
        <v>12</v>
      </c>
      <c r="EI89" s="10">
        <v>22000</v>
      </c>
      <c r="EJ89" s="10">
        <v>9</v>
      </c>
      <c r="EN89" s="11" t="s">
        <v>520</v>
      </c>
      <c r="EO89" s="11" t="s">
        <v>96</v>
      </c>
      <c r="EP89" s="11">
        <v>627.79999999999995</v>
      </c>
      <c r="EQ89" s="11">
        <v>5.7</v>
      </c>
      <c r="ER89" s="11">
        <f>VLOOKUP(EN89,Sheet1!$C$10:$L$428,2,FALSE)</f>
        <v>153567.85309617937</v>
      </c>
      <c r="ES89" s="11">
        <v>5.9</v>
      </c>
      <c r="ET89" s="11">
        <v>34268</v>
      </c>
      <c r="EU89" s="11">
        <v>9.3000000000000007</v>
      </c>
      <c r="EV89" s="11">
        <v>40.6</v>
      </c>
      <c r="EW89" s="11">
        <v>1.6</v>
      </c>
      <c r="EY89" t="b">
        <f t="shared" si="1"/>
        <v>1</v>
      </c>
    </row>
    <row r="90" spans="1:155" x14ac:dyDescent="0.25">
      <c r="A90" s="1" t="s">
        <v>521</v>
      </c>
      <c r="B90" s="1" t="s">
        <v>97</v>
      </c>
      <c r="C90" s="1">
        <v>470.2</v>
      </c>
      <c r="D90" s="1">
        <v>11</v>
      </c>
      <c r="E90" s="1">
        <f>VLOOKUP(A90,Sheet1!$C$10:$L$428,6,FALSE)</f>
        <v>95000</v>
      </c>
      <c r="F90" s="1">
        <v>11</v>
      </c>
      <c r="G90" s="1" t="s">
        <v>858</v>
      </c>
      <c r="H90" s="1" t="s">
        <v>858</v>
      </c>
      <c r="I90" s="1">
        <v>39.9</v>
      </c>
      <c r="J90" s="1">
        <v>2.4</v>
      </c>
      <c r="N90" s="2" t="s">
        <v>521</v>
      </c>
      <c r="O90" s="2" t="s">
        <v>97</v>
      </c>
      <c r="P90" s="2">
        <v>17000</v>
      </c>
      <c r="Q90" s="2">
        <v>9.8000000000000007</v>
      </c>
      <c r="R90" s="2">
        <v>17000</v>
      </c>
      <c r="S90" s="2">
        <v>9.8000000000000007</v>
      </c>
      <c r="T90" s="2">
        <v>15000</v>
      </c>
      <c r="U90" s="2">
        <v>19</v>
      </c>
      <c r="V90" s="2">
        <v>17000</v>
      </c>
      <c r="W90" s="2">
        <v>9.8000000000000007</v>
      </c>
      <c r="AA90" s="3" t="s">
        <v>521</v>
      </c>
      <c r="AB90" s="3" t="s">
        <v>97</v>
      </c>
      <c r="AC90" s="3">
        <v>514.4</v>
      </c>
      <c r="AD90" s="3">
        <v>5.3</v>
      </c>
      <c r="AE90" s="3">
        <v>12.89</v>
      </c>
      <c r="AF90" s="3">
        <v>5.3</v>
      </c>
      <c r="AG90" s="3">
        <v>27185</v>
      </c>
      <c r="AH90" s="3">
        <v>9.1999999999999993</v>
      </c>
      <c r="AI90" s="3">
        <v>39.9</v>
      </c>
      <c r="AJ90" s="3">
        <v>1.3</v>
      </c>
      <c r="AN90" s="3" t="s">
        <v>521</v>
      </c>
      <c r="AO90" s="3" t="s">
        <v>97</v>
      </c>
      <c r="AP90" s="3">
        <v>461.7</v>
      </c>
      <c r="AQ90" s="3">
        <v>9.4</v>
      </c>
      <c r="AR90" s="3">
        <v>11.31</v>
      </c>
      <c r="AS90" s="3">
        <v>9.1</v>
      </c>
      <c r="AT90" s="3">
        <v>25786</v>
      </c>
      <c r="AU90" s="3">
        <v>16</v>
      </c>
      <c r="AV90" s="3">
        <v>38.6</v>
      </c>
      <c r="AW90" s="3">
        <v>1.7</v>
      </c>
      <c r="BA90" s="4" t="s">
        <v>521</v>
      </c>
      <c r="BB90" s="4" t="s">
        <v>97</v>
      </c>
      <c r="BC90" s="4">
        <v>24000</v>
      </c>
      <c r="BD90" s="4">
        <v>8.1999999999999993</v>
      </c>
      <c r="BE90" s="4">
        <v>24000</v>
      </c>
      <c r="BF90" s="4">
        <v>8.1999999999999993</v>
      </c>
      <c r="BG90" s="4">
        <v>21000</v>
      </c>
      <c r="BH90" s="4">
        <v>14.4</v>
      </c>
      <c r="BI90" s="4">
        <v>24000</v>
      </c>
      <c r="BJ90" s="4">
        <v>8.1999999999999993</v>
      </c>
      <c r="BN90" s="5" t="s">
        <v>521</v>
      </c>
      <c r="BO90" s="5" t="s">
        <v>97</v>
      </c>
      <c r="BP90" s="5">
        <v>420.4</v>
      </c>
      <c r="BQ90" s="5">
        <v>5.8</v>
      </c>
      <c r="BR90" s="5">
        <v>12.51</v>
      </c>
      <c r="BS90" s="5">
        <v>4.9000000000000004</v>
      </c>
      <c r="BT90" s="5">
        <v>22687</v>
      </c>
      <c r="BU90" s="5">
        <v>9.5</v>
      </c>
      <c r="BV90" s="5">
        <v>33.6</v>
      </c>
      <c r="BW90" s="5">
        <v>2.9</v>
      </c>
      <c r="CA90" s="6" t="s">
        <v>521</v>
      </c>
      <c r="CB90" s="6" t="s">
        <v>97</v>
      </c>
      <c r="CC90" s="6">
        <v>353.9</v>
      </c>
      <c r="CD90" s="6">
        <v>12</v>
      </c>
      <c r="CE90" s="6">
        <v>9.3699999999999992</v>
      </c>
      <c r="CF90" s="6">
        <v>9.3000000000000007</v>
      </c>
      <c r="CG90" s="6">
        <v>19964</v>
      </c>
      <c r="CH90" s="6">
        <v>18</v>
      </c>
      <c r="CI90" s="6">
        <v>37.5</v>
      </c>
      <c r="CJ90" s="6">
        <v>1.2</v>
      </c>
      <c r="CN90" s="7" t="s">
        <v>521</v>
      </c>
      <c r="CO90" s="7" t="s">
        <v>97</v>
      </c>
      <c r="CP90" s="7">
        <v>6000</v>
      </c>
      <c r="CQ90" s="7">
        <v>15.9</v>
      </c>
      <c r="CR90" s="7">
        <v>6000</v>
      </c>
      <c r="CS90" s="7">
        <v>15.9</v>
      </c>
      <c r="CT90" s="7">
        <v>6000</v>
      </c>
      <c r="CU90" s="7">
        <v>18.600000000000001</v>
      </c>
      <c r="CV90" s="7">
        <v>6000</v>
      </c>
      <c r="CW90" s="7">
        <v>15.9</v>
      </c>
      <c r="DA90" s="8" t="s">
        <v>521</v>
      </c>
      <c r="DB90" s="8" t="s">
        <v>97</v>
      </c>
      <c r="DC90" s="8">
        <v>462.1</v>
      </c>
      <c r="DD90" s="8">
        <v>6.2</v>
      </c>
      <c r="DE90" s="8">
        <v>12.28</v>
      </c>
      <c r="DF90" s="8">
        <v>6.2</v>
      </c>
      <c r="DG90" s="8">
        <v>23573</v>
      </c>
      <c r="DH90" s="8">
        <v>8</v>
      </c>
      <c r="DI90" s="8">
        <v>37.6</v>
      </c>
      <c r="DJ90" s="8">
        <v>1.4</v>
      </c>
      <c r="DN90" s="9" t="s">
        <v>521</v>
      </c>
      <c r="DO90" s="9" t="s">
        <v>97</v>
      </c>
      <c r="DP90" s="9">
        <v>450</v>
      </c>
      <c r="DQ90" s="9">
        <v>13</v>
      </c>
      <c r="DR90" s="9">
        <v>11.9</v>
      </c>
      <c r="DS90" s="9">
        <v>13</v>
      </c>
      <c r="DT90" s="9">
        <v>20526</v>
      </c>
      <c r="DU90" s="9">
        <v>18</v>
      </c>
      <c r="DV90" s="9">
        <v>37.5</v>
      </c>
      <c r="DW90" s="9">
        <v>2.2000000000000002</v>
      </c>
      <c r="EA90" s="10" t="s">
        <v>521</v>
      </c>
      <c r="EB90" s="10" t="s">
        <v>97</v>
      </c>
      <c r="EC90" s="10">
        <v>11000</v>
      </c>
      <c r="ED90" s="10">
        <v>12.5</v>
      </c>
      <c r="EE90" s="10">
        <f>VLOOKUP(EA90,Sheet1!$C$10:$L$428,10,FALSE)</f>
        <v>70000</v>
      </c>
      <c r="EF90" s="10">
        <v>12.5</v>
      </c>
      <c r="EG90" s="10" t="s">
        <v>858</v>
      </c>
      <c r="EH90" s="10" t="s">
        <v>858</v>
      </c>
      <c r="EI90" s="10">
        <v>11000</v>
      </c>
      <c r="EJ90" s="10">
        <v>12.5</v>
      </c>
      <c r="EN90" s="11" t="s">
        <v>521</v>
      </c>
      <c r="EO90" s="11" t="s">
        <v>97</v>
      </c>
      <c r="EP90" s="11">
        <v>544.4</v>
      </c>
      <c r="EQ90" s="11">
        <v>7.1</v>
      </c>
      <c r="ER90" s="11">
        <f>VLOOKUP(EN90,Sheet1!$C$10:$L$428,2,FALSE)</f>
        <v>107503.71581450659</v>
      </c>
      <c r="ES90" s="11">
        <v>7.3</v>
      </c>
      <c r="ET90" s="11">
        <v>29446</v>
      </c>
      <c r="EU90" s="11">
        <v>13</v>
      </c>
      <c r="EV90" s="11">
        <v>41.2</v>
      </c>
      <c r="EW90" s="11">
        <v>1.8</v>
      </c>
      <c r="EY90" t="b">
        <f t="shared" si="1"/>
        <v>1</v>
      </c>
    </row>
    <row r="91" spans="1:155" x14ac:dyDescent="0.25">
      <c r="A91" s="1" t="s">
        <v>522</v>
      </c>
      <c r="B91" s="1" t="s">
        <v>98</v>
      </c>
      <c r="C91" s="1">
        <v>454</v>
      </c>
      <c r="D91" s="1">
        <v>8.3000000000000007</v>
      </c>
      <c r="E91" s="1">
        <f>VLOOKUP(A91,Sheet1!$C$10:$L$428,6,FALSE)</f>
        <v>117500</v>
      </c>
      <c r="F91" s="1">
        <v>9.3000000000000007</v>
      </c>
      <c r="G91" s="1">
        <v>25068</v>
      </c>
      <c r="H91" s="1">
        <v>9.1999999999999993</v>
      </c>
      <c r="I91" s="1">
        <v>40</v>
      </c>
      <c r="J91" s="1">
        <v>1.2</v>
      </c>
      <c r="N91" s="2" t="s">
        <v>522</v>
      </c>
      <c r="O91" s="2" t="s">
        <v>98</v>
      </c>
      <c r="P91" s="2">
        <v>26000</v>
      </c>
      <c r="Q91" s="2">
        <v>8.1</v>
      </c>
      <c r="R91" s="2">
        <v>26000</v>
      </c>
      <c r="S91" s="2">
        <v>8.1</v>
      </c>
      <c r="T91" s="2">
        <v>24000</v>
      </c>
      <c r="U91" s="2">
        <v>9.3000000000000007</v>
      </c>
      <c r="V91" s="2">
        <v>26000</v>
      </c>
      <c r="W91" s="2">
        <v>8.1</v>
      </c>
      <c r="AA91" s="3" t="s">
        <v>522</v>
      </c>
      <c r="AB91" s="3" t="s">
        <v>98</v>
      </c>
      <c r="AC91" s="3">
        <v>520.29999999999995</v>
      </c>
      <c r="AD91" s="3">
        <v>4.5999999999999996</v>
      </c>
      <c r="AE91" s="3">
        <v>12.87</v>
      </c>
      <c r="AF91" s="3">
        <v>4.7</v>
      </c>
      <c r="AG91" s="3">
        <v>27376</v>
      </c>
      <c r="AH91" s="3">
        <v>5.2</v>
      </c>
      <c r="AI91" s="3">
        <v>40.4</v>
      </c>
      <c r="AJ91" s="3">
        <v>1.4</v>
      </c>
      <c r="AN91" s="3" t="s">
        <v>522</v>
      </c>
      <c r="AO91" s="3" t="s">
        <v>98</v>
      </c>
      <c r="AP91" s="3">
        <v>442</v>
      </c>
      <c r="AQ91" s="3">
        <v>5.7</v>
      </c>
      <c r="AR91" s="3">
        <v>10.79</v>
      </c>
      <c r="AS91" s="3">
        <v>7.1</v>
      </c>
      <c r="AT91" s="3">
        <v>24092</v>
      </c>
      <c r="AU91" s="3">
        <v>5.6</v>
      </c>
      <c r="AV91" s="3">
        <v>39.1</v>
      </c>
      <c r="AW91" s="3">
        <v>1.6</v>
      </c>
      <c r="BA91" s="4" t="s">
        <v>522</v>
      </c>
      <c r="BB91" s="4" t="s">
        <v>98</v>
      </c>
      <c r="BC91" s="4">
        <v>38000</v>
      </c>
      <c r="BD91" s="4">
        <v>6.6</v>
      </c>
      <c r="BE91" s="4">
        <v>38000</v>
      </c>
      <c r="BF91" s="4">
        <v>6.6</v>
      </c>
      <c r="BG91" s="4">
        <v>35000</v>
      </c>
      <c r="BH91" s="4">
        <v>8.3000000000000007</v>
      </c>
      <c r="BI91" s="4">
        <v>38000</v>
      </c>
      <c r="BJ91" s="4">
        <v>6.6</v>
      </c>
      <c r="BN91" s="5" t="s">
        <v>522</v>
      </c>
      <c r="BO91" s="5" t="s">
        <v>98</v>
      </c>
      <c r="BP91" s="5">
        <v>411.1</v>
      </c>
      <c r="BQ91" s="5">
        <v>4.9000000000000004</v>
      </c>
      <c r="BR91" s="5">
        <v>12.35</v>
      </c>
      <c r="BS91" s="5">
        <v>4.0999999999999996</v>
      </c>
      <c r="BT91" s="5">
        <v>22375</v>
      </c>
      <c r="BU91" s="5">
        <v>5.9</v>
      </c>
      <c r="BV91" s="5">
        <v>33.299999999999997</v>
      </c>
      <c r="BW91" s="5">
        <v>2.5</v>
      </c>
      <c r="CA91" s="6" t="s">
        <v>522</v>
      </c>
      <c r="CB91" s="6" t="s">
        <v>98</v>
      </c>
      <c r="CC91" s="6">
        <v>360.7</v>
      </c>
      <c r="CD91" s="6">
        <v>7.9</v>
      </c>
      <c r="CE91" s="6">
        <v>9.74</v>
      </c>
      <c r="CF91" s="6">
        <v>4.5</v>
      </c>
      <c r="CG91" s="6">
        <v>19964</v>
      </c>
      <c r="CH91" s="6">
        <v>9.6999999999999993</v>
      </c>
      <c r="CI91" s="6">
        <v>37</v>
      </c>
      <c r="CJ91" s="6">
        <v>1.2</v>
      </c>
      <c r="CN91" s="7" t="s">
        <v>522</v>
      </c>
      <c r="CO91" s="7" t="s">
        <v>98</v>
      </c>
      <c r="CP91" s="7">
        <v>7000</v>
      </c>
      <c r="CQ91" s="7">
        <v>14.5</v>
      </c>
      <c r="CR91" s="7">
        <v>7000</v>
      </c>
      <c r="CS91" s="7">
        <v>14.5</v>
      </c>
      <c r="CT91" s="7">
        <v>7000</v>
      </c>
      <c r="CU91" s="7">
        <v>16.899999999999999</v>
      </c>
      <c r="CV91" s="7">
        <v>7000</v>
      </c>
      <c r="CW91" s="7">
        <v>14.5</v>
      </c>
      <c r="DA91" s="8" t="s">
        <v>522</v>
      </c>
      <c r="DB91" s="8" t="s">
        <v>98</v>
      </c>
      <c r="DC91" s="8">
        <v>447.6</v>
      </c>
      <c r="DD91" s="8">
        <v>6.5</v>
      </c>
      <c r="DE91" s="8">
        <v>11.9</v>
      </c>
      <c r="DF91" s="8">
        <v>6.4</v>
      </c>
      <c r="DG91" s="8">
        <v>22768</v>
      </c>
      <c r="DH91" s="8">
        <v>7.8</v>
      </c>
      <c r="DI91" s="8">
        <v>37.6</v>
      </c>
      <c r="DJ91" s="8">
        <v>1.9</v>
      </c>
      <c r="DN91" s="9" t="s">
        <v>522</v>
      </c>
      <c r="DO91" s="9" t="s">
        <v>98</v>
      </c>
      <c r="DP91" s="9">
        <v>417.5</v>
      </c>
      <c r="DQ91" s="9">
        <v>8.1999999999999993</v>
      </c>
      <c r="DR91" s="9">
        <v>10.79</v>
      </c>
      <c r="DS91" s="9">
        <v>9.3000000000000007</v>
      </c>
      <c r="DT91" s="9">
        <v>21402</v>
      </c>
      <c r="DU91" s="9">
        <v>9.6</v>
      </c>
      <c r="DV91" s="9">
        <v>37.5</v>
      </c>
      <c r="DW91" s="9">
        <v>1.8</v>
      </c>
      <c r="EA91" s="10" t="s">
        <v>522</v>
      </c>
      <c r="EB91" s="10" t="s">
        <v>98</v>
      </c>
      <c r="EC91" s="10">
        <v>18000</v>
      </c>
      <c r="ED91" s="10">
        <v>9.8000000000000007</v>
      </c>
      <c r="EE91" s="10">
        <f>VLOOKUP(EA91,Sheet1!$C$10:$L$428,10,FALSE)</f>
        <v>87000</v>
      </c>
      <c r="EF91" s="10">
        <v>9.8000000000000007</v>
      </c>
      <c r="EG91" s="10">
        <v>17000</v>
      </c>
      <c r="EH91" s="10">
        <v>11.2</v>
      </c>
      <c r="EI91" s="10">
        <v>18000</v>
      </c>
      <c r="EJ91" s="10">
        <v>9.8000000000000007</v>
      </c>
      <c r="EN91" s="11" t="s">
        <v>522</v>
      </c>
      <c r="EO91" s="11" t="s">
        <v>98</v>
      </c>
      <c r="EP91" s="11">
        <v>549.5</v>
      </c>
      <c r="EQ91" s="11">
        <v>5.6</v>
      </c>
      <c r="ER91" s="11">
        <f>VLOOKUP(EN91,Sheet1!$C$10:$L$428,2,FALSE)</f>
        <v>130815.01332064718</v>
      </c>
      <c r="ES91" s="11">
        <v>5.8</v>
      </c>
      <c r="ET91" s="11">
        <v>29166</v>
      </c>
      <c r="EU91" s="11">
        <v>6.3</v>
      </c>
      <c r="EV91" s="11">
        <v>41.5</v>
      </c>
      <c r="EW91" s="11">
        <v>1.8</v>
      </c>
      <c r="EY91" t="b">
        <f t="shared" si="1"/>
        <v>1</v>
      </c>
    </row>
    <row r="92" spans="1:155" x14ac:dyDescent="0.25">
      <c r="A92" s="1" t="s">
        <v>523</v>
      </c>
      <c r="B92" s="1" t="s">
        <v>99</v>
      </c>
      <c r="C92" s="1">
        <v>570.70000000000005</v>
      </c>
      <c r="D92" s="1">
        <v>14</v>
      </c>
      <c r="E92" s="1">
        <f>VLOOKUP(A92,Sheet1!$C$10:$L$428,6,FALSE)</f>
        <v>200000</v>
      </c>
      <c r="F92" s="1">
        <v>15</v>
      </c>
      <c r="G92" s="1" t="s">
        <v>858</v>
      </c>
      <c r="H92" s="1" t="s">
        <v>858</v>
      </c>
      <c r="I92" s="1">
        <v>39.1</v>
      </c>
      <c r="J92" s="1">
        <v>2</v>
      </c>
      <c r="N92" s="2" t="s">
        <v>523</v>
      </c>
      <c r="O92" s="2" t="s">
        <v>99</v>
      </c>
      <c r="P92" s="2">
        <v>18000</v>
      </c>
      <c r="Q92" s="2">
        <v>9.6999999999999993</v>
      </c>
      <c r="R92" s="2">
        <v>18000</v>
      </c>
      <c r="S92" s="2">
        <v>9.6999999999999993</v>
      </c>
      <c r="T92" s="2" t="s">
        <v>858</v>
      </c>
      <c r="U92" s="2" t="s">
        <v>858</v>
      </c>
      <c r="V92" s="2">
        <v>18000</v>
      </c>
      <c r="W92" s="2">
        <v>9.6999999999999993</v>
      </c>
      <c r="AA92" s="3" t="s">
        <v>523</v>
      </c>
      <c r="AB92" s="3" t="s">
        <v>99</v>
      </c>
      <c r="AC92" s="3" t="s">
        <v>858</v>
      </c>
      <c r="AD92" s="3" t="s">
        <v>858</v>
      </c>
      <c r="AE92" s="3" t="s">
        <v>858</v>
      </c>
      <c r="AF92" s="3" t="s">
        <v>858</v>
      </c>
      <c r="AG92" s="3" t="s">
        <v>858</v>
      </c>
      <c r="AH92" s="3" t="s">
        <v>858</v>
      </c>
      <c r="AI92" s="3">
        <v>39.799999999999997</v>
      </c>
      <c r="AJ92" s="3">
        <v>1.7</v>
      </c>
      <c r="AN92" s="3" t="s">
        <v>523</v>
      </c>
      <c r="AO92" s="3" t="s">
        <v>99</v>
      </c>
      <c r="AP92" s="3">
        <v>536.6</v>
      </c>
      <c r="AQ92" s="3">
        <v>9.1999999999999993</v>
      </c>
      <c r="AR92" s="3">
        <v>12.57</v>
      </c>
      <c r="AS92" s="3">
        <v>9.4</v>
      </c>
      <c r="AT92" s="3" t="s">
        <v>858</v>
      </c>
      <c r="AU92" s="3" t="s">
        <v>858</v>
      </c>
      <c r="AV92" s="3">
        <v>37.5</v>
      </c>
      <c r="AW92" s="3">
        <v>2</v>
      </c>
      <c r="BA92" s="4" t="s">
        <v>523</v>
      </c>
      <c r="BB92" s="4" t="s">
        <v>99</v>
      </c>
      <c r="BC92" s="4">
        <v>25000</v>
      </c>
      <c r="BD92" s="4">
        <v>8.1999999999999993</v>
      </c>
      <c r="BE92" s="4">
        <v>25000</v>
      </c>
      <c r="BF92" s="4">
        <v>8.1999999999999993</v>
      </c>
      <c r="BG92" s="4">
        <v>22000</v>
      </c>
      <c r="BH92" s="4">
        <v>19.5</v>
      </c>
      <c r="BI92" s="4">
        <v>25000</v>
      </c>
      <c r="BJ92" s="4">
        <v>8.1999999999999993</v>
      </c>
      <c r="BN92" s="5" t="s">
        <v>523</v>
      </c>
      <c r="BO92" s="5" t="s">
        <v>99</v>
      </c>
      <c r="BP92" s="5">
        <v>648.29999999999995</v>
      </c>
      <c r="BQ92" s="5">
        <v>19</v>
      </c>
      <c r="BR92" s="5">
        <v>19.07</v>
      </c>
      <c r="BS92" s="5">
        <v>19</v>
      </c>
      <c r="BT92" s="5" t="s">
        <v>858</v>
      </c>
      <c r="BU92" s="5" t="s">
        <v>858</v>
      </c>
      <c r="BV92" s="5">
        <v>34</v>
      </c>
      <c r="BW92" s="5">
        <v>2.9</v>
      </c>
      <c r="CA92" s="6" t="s">
        <v>523</v>
      </c>
      <c r="CB92" s="6" t="s">
        <v>99</v>
      </c>
      <c r="CC92" s="6">
        <v>413.7</v>
      </c>
      <c r="CD92" s="6">
        <v>12</v>
      </c>
      <c r="CE92" s="6">
        <v>11.16</v>
      </c>
      <c r="CF92" s="6">
        <v>9.9</v>
      </c>
      <c r="CG92" s="6" t="s">
        <v>858</v>
      </c>
      <c r="CH92" s="6" t="s">
        <v>858</v>
      </c>
      <c r="CI92" s="6">
        <v>37</v>
      </c>
      <c r="CJ92" s="6">
        <v>1.7</v>
      </c>
      <c r="CN92" s="7" t="s">
        <v>523</v>
      </c>
      <c r="CO92" s="7" t="s">
        <v>99</v>
      </c>
      <c r="CP92" s="7">
        <v>6000</v>
      </c>
      <c r="CQ92" s="7">
        <v>16.5</v>
      </c>
      <c r="CR92" s="7">
        <v>6000</v>
      </c>
      <c r="CS92" s="7">
        <v>16.5</v>
      </c>
      <c r="CT92" s="7" t="s">
        <v>858</v>
      </c>
      <c r="CU92" s="7" t="s">
        <v>858</v>
      </c>
      <c r="CV92" s="7">
        <v>6000</v>
      </c>
      <c r="CW92" s="7">
        <v>16.5</v>
      </c>
      <c r="DA92" s="8" t="s">
        <v>523</v>
      </c>
      <c r="DB92" s="8" t="s">
        <v>99</v>
      </c>
      <c r="DC92" s="8">
        <v>436.9</v>
      </c>
      <c r="DD92" s="8">
        <v>7.5</v>
      </c>
      <c r="DE92" s="8">
        <v>11.91</v>
      </c>
      <c r="DF92" s="8">
        <v>7.9</v>
      </c>
      <c r="DG92" s="8">
        <v>21802</v>
      </c>
      <c r="DH92" s="8">
        <v>10</v>
      </c>
      <c r="DI92" s="8">
        <v>36.700000000000003</v>
      </c>
      <c r="DJ92" s="8">
        <v>1.9</v>
      </c>
      <c r="DN92" s="9" t="s">
        <v>523</v>
      </c>
      <c r="DO92" s="9" t="s">
        <v>99</v>
      </c>
      <c r="DP92" s="9">
        <v>387.9</v>
      </c>
      <c r="DQ92" s="9">
        <v>18</v>
      </c>
      <c r="DR92" s="9">
        <v>9.19</v>
      </c>
      <c r="DS92" s="9">
        <v>17</v>
      </c>
      <c r="DT92" s="9">
        <v>18474</v>
      </c>
      <c r="DU92" s="9" t="s">
        <v>858</v>
      </c>
      <c r="DV92" s="9">
        <v>37</v>
      </c>
      <c r="DW92" s="9">
        <v>3.2</v>
      </c>
      <c r="EA92" s="10" t="s">
        <v>523</v>
      </c>
      <c r="EB92" s="10" t="s">
        <v>99</v>
      </c>
      <c r="EC92" s="10">
        <v>13000</v>
      </c>
      <c r="ED92" s="10">
        <v>11.9</v>
      </c>
      <c r="EE92" s="10">
        <f>VLOOKUP(EA92,Sheet1!$C$10:$L$428,10,FALSE)</f>
        <v>145000</v>
      </c>
      <c r="EF92" s="10">
        <v>11.9</v>
      </c>
      <c r="EG92" s="10" t="s">
        <v>858</v>
      </c>
      <c r="EH92" s="10" t="s">
        <v>858</v>
      </c>
      <c r="EI92" s="10">
        <v>13000</v>
      </c>
      <c r="EJ92" s="10">
        <v>11.9</v>
      </c>
      <c r="EN92" s="11" t="s">
        <v>523</v>
      </c>
      <c r="EO92" s="11" t="s">
        <v>99</v>
      </c>
      <c r="EP92" s="11" t="s">
        <v>858</v>
      </c>
      <c r="EQ92" s="11" t="s">
        <v>858</v>
      </c>
      <c r="ER92" s="11">
        <f>VLOOKUP(EN92,Sheet1!$C$10:$L$428,2,FALSE)</f>
        <v>237682.64987405532</v>
      </c>
      <c r="ES92" s="11" t="s">
        <v>858</v>
      </c>
      <c r="ET92" s="11" t="s">
        <v>858</v>
      </c>
      <c r="EU92" s="11" t="s">
        <v>858</v>
      </c>
      <c r="EV92" s="11">
        <v>41.2</v>
      </c>
      <c r="EW92" s="11">
        <v>2.2000000000000002</v>
      </c>
      <c r="EY92" t="b">
        <f t="shared" si="1"/>
        <v>1</v>
      </c>
    </row>
    <row r="93" spans="1:155" x14ac:dyDescent="0.25">
      <c r="A93" s="1" t="s">
        <v>524</v>
      </c>
      <c r="B93" s="1" t="s">
        <v>100</v>
      </c>
      <c r="C93" s="1">
        <v>556.1</v>
      </c>
      <c r="D93" s="1">
        <v>8.6</v>
      </c>
      <c r="E93" s="1">
        <f>VLOOKUP(A93,Sheet1!$C$10:$L$428,6,FALSE)</f>
        <v>117500</v>
      </c>
      <c r="F93" s="1">
        <v>9.8000000000000007</v>
      </c>
      <c r="G93" s="1">
        <v>28861</v>
      </c>
      <c r="H93" s="1">
        <v>10</v>
      </c>
      <c r="I93" s="1">
        <v>38.799999999999997</v>
      </c>
      <c r="J93" s="1">
        <v>1.6</v>
      </c>
      <c r="N93" s="2" t="s">
        <v>524</v>
      </c>
      <c r="O93" s="2" t="s">
        <v>100</v>
      </c>
      <c r="P93" s="2">
        <v>33000</v>
      </c>
      <c r="Q93" s="2">
        <v>7.2</v>
      </c>
      <c r="R93" s="2">
        <v>33000</v>
      </c>
      <c r="S93" s="2">
        <v>7.2</v>
      </c>
      <c r="T93" s="2">
        <v>31000</v>
      </c>
      <c r="U93" s="2">
        <v>8.3000000000000007</v>
      </c>
      <c r="V93" s="2">
        <v>33000</v>
      </c>
      <c r="W93" s="2">
        <v>7.2</v>
      </c>
      <c r="AA93" s="3" t="s">
        <v>524</v>
      </c>
      <c r="AB93" s="3" t="s">
        <v>100</v>
      </c>
      <c r="AC93" s="3">
        <v>577.79999999999995</v>
      </c>
      <c r="AD93" s="3">
        <v>3.4</v>
      </c>
      <c r="AE93" s="3">
        <v>14.74</v>
      </c>
      <c r="AF93" s="3">
        <v>3.5</v>
      </c>
      <c r="AG93" s="3">
        <v>28923</v>
      </c>
      <c r="AH93" s="3">
        <v>3.9</v>
      </c>
      <c r="AI93" s="3">
        <v>39.200000000000003</v>
      </c>
      <c r="AJ93" s="3">
        <v>0.9</v>
      </c>
      <c r="AN93" s="3" t="s">
        <v>524</v>
      </c>
      <c r="AO93" s="3" t="s">
        <v>100</v>
      </c>
      <c r="AP93" s="3">
        <v>519.1</v>
      </c>
      <c r="AQ93" s="3">
        <v>6.7</v>
      </c>
      <c r="AR93" s="3">
        <v>12.86</v>
      </c>
      <c r="AS93" s="3">
        <v>7.7</v>
      </c>
      <c r="AT93" s="3">
        <v>25967</v>
      </c>
      <c r="AU93" s="3">
        <v>8.1999999999999993</v>
      </c>
      <c r="AV93" s="3">
        <v>37.6</v>
      </c>
      <c r="AW93" s="3">
        <v>1</v>
      </c>
      <c r="BA93" s="4" t="s">
        <v>524</v>
      </c>
      <c r="BB93" s="4" t="s">
        <v>100</v>
      </c>
      <c r="BC93" s="4">
        <v>47000</v>
      </c>
      <c r="BD93" s="4">
        <v>6</v>
      </c>
      <c r="BE93" s="4">
        <v>47000</v>
      </c>
      <c r="BF93" s="4">
        <v>6</v>
      </c>
      <c r="BG93" s="4">
        <v>43000</v>
      </c>
      <c r="BH93" s="4">
        <v>7</v>
      </c>
      <c r="BI93" s="4">
        <v>47000</v>
      </c>
      <c r="BJ93" s="4">
        <v>6</v>
      </c>
      <c r="BN93" s="5" t="s">
        <v>524</v>
      </c>
      <c r="BO93" s="5" t="s">
        <v>100</v>
      </c>
      <c r="BP93" s="5">
        <v>467.1</v>
      </c>
      <c r="BQ93" s="5">
        <v>3.9</v>
      </c>
      <c r="BR93" s="5">
        <v>14</v>
      </c>
      <c r="BS93" s="5">
        <v>3.2</v>
      </c>
      <c r="BT93" s="5">
        <v>23937</v>
      </c>
      <c r="BU93" s="5">
        <v>4.3</v>
      </c>
      <c r="BV93" s="5">
        <v>33.4</v>
      </c>
      <c r="BW93" s="5">
        <v>2</v>
      </c>
      <c r="CA93" s="6" t="s">
        <v>524</v>
      </c>
      <c r="CB93" s="6" t="s">
        <v>100</v>
      </c>
      <c r="CC93" s="6">
        <v>403.4</v>
      </c>
      <c r="CD93" s="6">
        <v>7.2</v>
      </c>
      <c r="CE93" s="6">
        <v>11.39</v>
      </c>
      <c r="CF93" s="6">
        <v>6.2</v>
      </c>
      <c r="CG93" s="6">
        <v>20816</v>
      </c>
      <c r="CH93" s="6">
        <v>9.1</v>
      </c>
      <c r="CI93" s="6">
        <v>37</v>
      </c>
      <c r="CJ93" s="6">
        <v>0.8</v>
      </c>
      <c r="CN93" s="7" t="s">
        <v>524</v>
      </c>
      <c r="CO93" s="7" t="s">
        <v>100</v>
      </c>
      <c r="CP93" s="7">
        <v>10000</v>
      </c>
      <c r="CQ93" s="7">
        <v>12.8</v>
      </c>
      <c r="CR93" s="7">
        <v>10000</v>
      </c>
      <c r="CS93" s="7">
        <v>12.8</v>
      </c>
      <c r="CT93" s="7">
        <v>9000</v>
      </c>
      <c r="CU93" s="7">
        <v>14.8</v>
      </c>
      <c r="CV93" s="7">
        <v>10000</v>
      </c>
      <c r="CW93" s="7">
        <v>12.8</v>
      </c>
      <c r="DA93" s="8" t="s">
        <v>524</v>
      </c>
      <c r="DB93" s="8" t="s">
        <v>100</v>
      </c>
      <c r="DC93" s="8">
        <v>478.8</v>
      </c>
      <c r="DD93" s="8">
        <v>5.7</v>
      </c>
      <c r="DE93" s="8">
        <v>12.92</v>
      </c>
      <c r="DF93" s="8">
        <v>5.8</v>
      </c>
      <c r="DG93" s="8">
        <v>24291</v>
      </c>
      <c r="DH93" s="8">
        <v>7.6</v>
      </c>
      <c r="DI93" s="8">
        <v>37.1</v>
      </c>
      <c r="DJ93" s="8">
        <v>1.7</v>
      </c>
      <c r="DN93" s="9" t="s">
        <v>524</v>
      </c>
      <c r="DO93" s="9" t="s">
        <v>100</v>
      </c>
      <c r="DP93" s="9">
        <v>447.3</v>
      </c>
      <c r="DQ93" s="9">
        <v>9.8000000000000007</v>
      </c>
      <c r="DR93" s="9">
        <v>12.4</v>
      </c>
      <c r="DS93" s="9">
        <v>12</v>
      </c>
      <c r="DT93" s="9">
        <v>20155</v>
      </c>
      <c r="DU93" s="9">
        <v>12</v>
      </c>
      <c r="DV93" s="9">
        <v>37</v>
      </c>
      <c r="DW93" s="9">
        <v>1.8</v>
      </c>
      <c r="EA93" s="10" t="s">
        <v>524</v>
      </c>
      <c r="EB93" s="10" t="s">
        <v>100</v>
      </c>
      <c r="EC93" s="10">
        <v>24000</v>
      </c>
      <c r="ED93" s="10">
        <v>8.6999999999999993</v>
      </c>
      <c r="EE93" s="10">
        <f>VLOOKUP(EA93,Sheet1!$C$10:$L$428,10,FALSE)</f>
        <v>88000</v>
      </c>
      <c r="EF93" s="10">
        <v>8.6999999999999993</v>
      </c>
      <c r="EG93" s="10">
        <v>22000</v>
      </c>
      <c r="EH93" s="10">
        <v>10.1</v>
      </c>
      <c r="EI93" s="10">
        <v>24000</v>
      </c>
      <c r="EJ93" s="10">
        <v>8.6999999999999993</v>
      </c>
      <c r="EN93" s="11" t="s">
        <v>524</v>
      </c>
      <c r="EO93" s="11" t="s">
        <v>100</v>
      </c>
      <c r="EP93" s="11">
        <v>617.70000000000005</v>
      </c>
      <c r="EQ93" s="11">
        <v>4</v>
      </c>
      <c r="ER93" s="11">
        <f>VLOOKUP(EN93,Sheet1!$C$10:$L$428,2,FALSE)</f>
        <v>136340.91467823583</v>
      </c>
      <c r="ES93" s="11">
        <v>4.0999999999999996</v>
      </c>
      <c r="ET93" s="11">
        <v>30803</v>
      </c>
      <c r="EU93" s="11">
        <v>4.4000000000000004</v>
      </c>
      <c r="EV93" s="11">
        <v>40.1</v>
      </c>
      <c r="EW93" s="11">
        <v>1.1000000000000001</v>
      </c>
      <c r="EY93" t="b">
        <f t="shared" si="1"/>
        <v>1</v>
      </c>
    </row>
    <row r="94" spans="1:155" x14ac:dyDescent="0.25">
      <c r="A94" s="1" t="s">
        <v>525</v>
      </c>
      <c r="B94" s="1" t="s">
        <v>101</v>
      </c>
      <c r="C94" s="1">
        <v>561.4</v>
      </c>
      <c r="D94" s="1">
        <v>6.9</v>
      </c>
      <c r="E94" s="1">
        <f>VLOOKUP(A94,Sheet1!$C$10:$L$428,6,FALSE)</f>
        <v>149950</v>
      </c>
      <c r="F94" s="1">
        <v>7.3</v>
      </c>
      <c r="G94" s="1">
        <v>30238</v>
      </c>
      <c r="H94" s="1">
        <v>9.1</v>
      </c>
      <c r="I94" s="1">
        <v>38</v>
      </c>
      <c r="J94" s="1">
        <v>1.7</v>
      </c>
      <c r="N94" s="2" t="s">
        <v>525</v>
      </c>
      <c r="O94" s="2" t="s">
        <v>101</v>
      </c>
      <c r="P94" s="2">
        <v>24000</v>
      </c>
      <c r="Q94" s="2">
        <v>8.4</v>
      </c>
      <c r="R94" s="2">
        <v>24000</v>
      </c>
      <c r="S94" s="2">
        <v>8.4</v>
      </c>
      <c r="T94" s="2">
        <v>22000</v>
      </c>
      <c r="U94" s="2">
        <v>9.9</v>
      </c>
      <c r="V94" s="2">
        <v>24000</v>
      </c>
      <c r="W94" s="2">
        <v>8.4</v>
      </c>
      <c r="AA94" s="3" t="s">
        <v>525</v>
      </c>
      <c r="AB94" s="3" t="s">
        <v>101</v>
      </c>
      <c r="AC94" s="3">
        <v>576.29999999999995</v>
      </c>
      <c r="AD94" s="3">
        <v>4</v>
      </c>
      <c r="AE94" s="3">
        <v>14.67</v>
      </c>
      <c r="AF94" s="3">
        <v>4.0999999999999996</v>
      </c>
      <c r="AG94" s="3">
        <v>29697</v>
      </c>
      <c r="AH94" s="3">
        <v>5</v>
      </c>
      <c r="AI94" s="3">
        <v>39.299999999999997</v>
      </c>
      <c r="AJ94" s="3">
        <v>1.4</v>
      </c>
      <c r="AN94" s="3" t="s">
        <v>525</v>
      </c>
      <c r="AO94" s="3" t="s">
        <v>101</v>
      </c>
      <c r="AP94" s="3">
        <v>517</v>
      </c>
      <c r="AQ94" s="3">
        <v>6.4</v>
      </c>
      <c r="AR94" s="3">
        <v>13.43</v>
      </c>
      <c r="AS94" s="3">
        <v>4.9000000000000004</v>
      </c>
      <c r="AT94" s="3">
        <v>26214</v>
      </c>
      <c r="AU94" s="3">
        <v>9.9</v>
      </c>
      <c r="AV94" s="3">
        <v>37.5</v>
      </c>
      <c r="AW94" s="3">
        <v>1.1000000000000001</v>
      </c>
      <c r="BA94" s="4" t="s">
        <v>525</v>
      </c>
      <c r="BB94" s="4" t="s">
        <v>101</v>
      </c>
      <c r="BC94" s="4">
        <v>35000</v>
      </c>
      <c r="BD94" s="4">
        <v>6.9</v>
      </c>
      <c r="BE94" s="4">
        <v>35000</v>
      </c>
      <c r="BF94" s="4">
        <v>6.9</v>
      </c>
      <c r="BG94" s="4">
        <v>31000</v>
      </c>
      <c r="BH94" s="4">
        <v>8.1999999999999993</v>
      </c>
      <c r="BI94" s="4">
        <v>35000</v>
      </c>
      <c r="BJ94" s="4">
        <v>6.9</v>
      </c>
      <c r="BN94" s="5" t="s">
        <v>525</v>
      </c>
      <c r="BO94" s="5" t="s">
        <v>101</v>
      </c>
      <c r="BP94" s="5">
        <v>458.5</v>
      </c>
      <c r="BQ94" s="5">
        <v>4.5999999999999996</v>
      </c>
      <c r="BR94" s="5">
        <v>14.11</v>
      </c>
      <c r="BS94" s="5">
        <v>3.8</v>
      </c>
      <c r="BT94" s="5">
        <v>24408</v>
      </c>
      <c r="BU94" s="5">
        <v>5.3</v>
      </c>
      <c r="BV94" s="5">
        <v>32.5</v>
      </c>
      <c r="BW94" s="5">
        <v>2.6</v>
      </c>
      <c r="CA94" s="6" t="s">
        <v>525</v>
      </c>
      <c r="CB94" s="6" t="s">
        <v>101</v>
      </c>
      <c r="CC94" s="6">
        <v>421</v>
      </c>
      <c r="CD94" s="6">
        <v>8.4</v>
      </c>
      <c r="CE94" s="6">
        <v>11.9</v>
      </c>
      <c r="CF94" s="6">
        <v>5.8</v>
      </c>
      <c r="CG94" s="6">
        <v>20845</v>
      </c>
      <c r="CH94" s="6">
        <v>9.8000000000000007</v>
      </c>
      <c r="CI94" s="6">
        <v>36</v>
      </c>
      <c r="CJ94" s="6">
        <v>1.8</v>
      </c>
      <c r="CN94" s="7" t="s">
        <v>525</v>
      </c>
      <c r="CO94" s="7" t="s">
        <v>101</v>
      </c>
      <c r="CP94" s="7">
        <v>10000</v>
      </c>
      <c r="CQ94" s="7">
        <v>12.7</v>
      </c>
      <c r="CR94" s="7">
        <v>10000</v>
      </c>
      <c r="CS94" s="7">
        <v>12.7</v>
      </c>
      <c r="CT94" s="7">
        <v>9000</v>
      </c>
      <c r="CU94" s="7">
        <v>15</v>
      </c>
      <c r="CV94" s="7">
        <v>10000</v>
      </c>
      <c r="CW94" s="7">
        <v>12.7</v>
      </c>
      <c r="DA94" s="8" t="s">
        <v>525</v>
      </c>
      <c r="DB94" s="8" t="s">
        <v>101</v>
      </c>
      <c r="DC94" s="8">
        <v>532.20000000000005</v>
      </c>
      <c r="DD94" s="8">
        <v>6.9</v>
      </c>
      <c r="DE94" s="8">
        <v>14.28</v>
      </c>
      <c r="DF94" s="8">
        <v>7.2</v>
      </c>
      <c r="DG94" s="8">
        <v>27774</v>
      </c>
      <c r="DH94" s="8">
        <v>8.6999999999999993</v>
      </c>
      <c r="DI94" s="8">
        <v>37.299999999999997</v>
      </c>
      <c r="DJ94" s="8">
        <v>2</v>
      </c>
      <c r="DN94" s="9" t="s">
        <v>525</v>
      </c>
      <c r="DO94" s="9" t="s">
        <v>101</v>
      </c>
      <c r="DP94" s="9">
        <v>454.3</v>
      </c>
      <c r="DQ94" s="9">
        <v>7.2</v>
      </c>
      <c r="DR94" s="9">
        <v>12.03</v>
      </c>
      <c r="DS94" s="9">
        <v>9.6999999999999993</v>
      </c>
      <c r="DT94" s="9">
        <v>22652</v>
      </c>
      <c r="DU94" s="9">
        <v>13</v>
      </c>
      <c r="DV94" s="9">
        <v>37</v>
      </c>
      <c r="DW94" s="9">
        <v>1.7</v>
      </c>
      <c r="EA94" s="10" t="s">
        <v>525</v>
      </c>
      <c r="EB94" s="10" t="s">
        <v>101</v>
      </c>
      <c r="EC94" s="10">
        <v>14000</v>
      </c>
      <c r="ED94" s="10">
        <v>11.3</v>
      </c>
      <c r="EE94" s="10">
        <f>VLOOKUP(EA94,Sheet1!$C$10:$L$428,10,FALSE)</f>
        <v>115000</v>
      </c>
      <c r="EF94" s="10">
        <v>11.3</v>
      </c>
      <c r="EG94" s="10">
        <v>13000</v>
      </c>
      <c r="EH94" s="10">
        <v>13.1</v>
      </c>
      <c r="EI94" s="10">
        <v>14000</v>
      </c>
      <c r="EJ94" s="10">
        <v>11.3</v>
      </c>
      <c r="EN94" s="11" t="s">
        <v>525</v>
      </c>
      <c r="EO94" s="11" t="s">
        <v>101</v>
      </c>
      <c r="EP94" s="11">
        <v>607</v>
      </c>
      <c r="EQ94" s="11">
        <v>4.7</v>
      </c>
      <c r="ER94" s="11">
        <f>VLOOKUP(EN94,Sheet1!$C$10:$L$428,2,FALSE)</f>
        <v>176001.47203140368</v>
      </c>
      <c r="ES94" s="11">
        <v>5</v>
      </c>
      <c r="ET94" s="11">
        <v>31013</v>
      </c>
      <c r="EU94" s="11">
        <v>6</v>
      </c>
      <c r="EV94" s="11">
        <v>40.700000000000003</v>
      </c>
      <c r="EW94" s="11">
        <v>1.9</v>
      </c>
      <c r="EY94" t="b">
        <f t="shared" si="1"/>
        <v>1</v>
      </c>
    </row>
    <row r="95" spans="1:155" x14ac:dyDescent="0.25">
      <c r="A95" s="1" t="s">
        <v>526</v>
      </c>
      <c r="B95" s="1" t="s">
        <v>102</v>
      </c>
      <c r="C95" s="1">
        <v>573</v>
      </c>
      <c r="D95" s="1">
        <v>9.5</v>
      </c>
      <c r="E95" s="1">
        <f>VLOOKUP(A95,Sheet1!$C$10:$L$428,6,FALSE)</f>
        <v>142258</v>
      </c>
      <c r="F95" s="1">
        <v>9.1999999999999993</v>
      </c>
      <c r="G95" s="1">
        <v>28940</v>
      </c>
      <c r="H95" s="1">
        <v>10</v>
      </c>
      <c r="I95" s="1">
        <v>37.700000000000003</v>
      </c>
      <c r="J95" s="1">
        <v>1.8</v>
      </c>
      <c r="N95" s="2" t="s">
        <v>526</v>
      </c>
      <c r="O95" s="2" t="s">
        <v>102</v>
      </c>
      <c r="P95" s="2">
        <v>24000</v>
      </c>
      <c r="Q95" s="2">
        <v>8.1999999999999993</v>
      </c>
      <c r="R95" s="2">
        <v>24000</v>
      </c>
      <c r="S95" s="2">
        <v>8.1999999999999993</v>
      </c>
      <c r="T95" s="2">
        <v>23000</v>
      </c>
      <c r="U95" s="2">
        <v>9.4</v>
      </c>
      <c r="V95" s="2">
        <v>24000</v>
      </c>
      <c r="W95" s="2">
        <v>8.1999999999999993</v>
      </c>
      <c r="AA95" s="3" t="s">
        <v>526</v>
      </c>
      <c r="AB95" s="3" t="s">
        <v>102</v>
      </c>
      <c r="AC95" s="3">
        <v>573.70000000000005</v>
      </c>
      <c r="AD95" s="3">
        <v>4</v>
      </c>
      <c r="AE95" s="3">
        <v>14.75</v>
      </c>
      <c r="AF95" s="3">
        <v>4</v>
      </c>
      <c r="AG95" s="3">
        <v>29105</v>
      </c>
      <c r="AH95" s="3">
        <v>4.9000000000000004</v>
      </c>
      <c r="AI95" s="3">
        <v>38.9</v>
      </c>
      <c r="AJ95" s="3">
        <v>1.1000000000000001</v>
      </c>
      <c r="AN95" s="3" t="s">
        <v>526</v>
      </c>
      <c r="AO95" s="3" t="s">
        <v>102</v>
      </c>
      <c r="AP95" s="3">
        <v>486.4</v>
      </c>
      <c r="AQ95" s="3">
        <v>7.5</v>
      </c>
      <c r="AR95" s="3">
        <v>12.88</v>
      </c>
      <c r="AS95" s="3">
        <v>7</v>
      </c>
      <c r="AT95" s="3">
        <v>24791</v>
      </c>
      <c r="AU95" s="3">
        <v>7.7</v>
      </c>
      <c r="AV95" s="3">
        <v>37.5</v>
      </c>
      <c r="AW95" s="3">
        <v>0.9</v>
      </c>
      <c r="BA95" s="4" t="s">
        <v>526</v>
      </c>
      <c r="BB95" s="4" t="s">
        <v>102</v>
      </c>
      <c r="BC95" s="4">
        <v>34000</v>
      </c>
      <c r="BD95" s="4">
        <v>6.9</v>
      </c>
      <c r="BE95" s="4">
        <v>34000</v>
      </c>
      <c r="BF95" s="4">
        <v>6.9</v>
      </c>
      <c r="BG95" s="4">
        <v>32000</v>
      </c>
      <c r="BH95" s="4">
        <v>8.6999999999999993</v>
      </c>
      <c r="BI95" s="4">
        <v>34000</v>
      </c>
      <c r="BJ95" s="4">
        <v>6.9</v>
      </c>
      <c r="BN95" s="5" t="s">
        <v>526</v>
      </c>
      <c r="BO95" s="5" t="s">
        <v>102</v>
      </c>
      <c r="BP95" s="5">
        <v>467.8</v>
      </c>
      <c r="BQ95" s="5">
        <v>4.5</v>
      </c>
      <c r="BR95" s="5">
        <v>14.12</v>
      </c>
      <c r="BS95" s="5">
        <v>3.6</v>
      </c>
      <c r="BT95" s="5">
        <v>24064</v>
      </c>
      <c r="BU95" s="5">
        <v>5.8</v>
      </c>
      <c r="BV95" s="5">
        <v>33.1</v>
      </c>
      <c r="BW95" s="5">
        <v>2.2999999999999998</v>
      </c>
      <c r="CA95" s="6" t="s">
        <v>526</v>
      </c>
      <c r="CB95" s="6" t="s">
        <v>102</v>
      </c>
      <c r="CC95" s="6">
        <v>420.3</v>
      </c>
      <c r="CD95" s="6">
        <v>6.1</v>
      </c>
      <c r="CE95" s="6">
        <v>11.98</v>
      </c>
      <c r="CF95" s="6">
        <v>6.5</v>
      </c>
      <c r="CG95" s="6">
        <v>21821</v>
      </c>
      <c r="CH95" s="6">
        <v>9.8000000000000007</v>
      </c>
      <c r="CI95" s="6">
        <v>37</v>
      </c>
      <c r="CJ95" s="6">
        <v>1.6</v>
      </c>
      <c r="CN95" s="7" t="s">
        <v>526</v>
      </c>
      <c r="CO95" s="7" t="s">
        <v>102</v>
      </c>
      <c r="CP95" s="7">
        <v>9000</v>
      </c>
      <c r="CQ95" s="7">
        <v>13.3</v>
      </c>
      <c r="CR95" s="7">
        <v>9000</v>
      </c>
      <c r="CS95" s="7">
        <v>13.3</v>
      </c>
      <c r="CT95" s="7">
        <v>8000</v>
      </c>
      <c r="CU95" s="7">
        <v>15.4</v>
      </c>
      <c r="CV95" s="7">
        <v>9000</v>
      </c>
      <c r="CW95" s="7">
        <v>13.3</v>
      </c>
      <c r="DA95" s="8" t="s">
        <v>526</v>
      </c>
      <c r="DB95" s="8" t="s">
        <v>102</v>
      </c>
      <c r="DC95" s="8">
        <v>475.6</v>
      </c>
      <c r="DD95" s="8">
        <v>5.9</v>
      </c>
      <c r="DE95" s="8">
        <v>12.93</v>
      </c>
      <c r="DF95" s="8">
        <v>5.7</v>
      </c>
      <c r="DG95" s="8">
        <v>22977</v>
      </c>
      <c r="DH95" s="8">
        <v>6.7</v>
      </c>
      <c r="DI95" s="8">
        <v>36.799999999999997</v>
      </c>
      <c r="DJ95" s="8">
        <v>1.2</v>
      </c>
      <c r="DN95" s="9" t="s">
        <v>526</v>
      </c>
      <c r="DO95" s="9" t="s">
        <v>102</v>
      </c>
      <c r="DP95" s="9">
        <v>438.9</v>
      </c>
      <c r="DQ95" s="9">
        <v>12</v>
      </c>
      <c r="DR95" s="9">
        <v>11.87</v>
      </c>
      <c r="DS95" s="9">
        <v>13</v>
      </c>
      <c r="DT95" s="9">
        <v>21177</v>
      </c>
      <c r="DU95" s="9">
        <v>13</v>
      </c>
      <c r="DV95" s="9">
        <v>37</v>
      </c>
      <c r="DW95" s="9">
        <v>0.9</v>
      </c>
      <c r="EA95" s="10" t="s">
        <v>526</v>
      </c>
      <c r="EB95" s="10" t="s">
        <v>102</v>
      </c>
      <c r="EC95" s="10">
        <v>15000</v>
      </c>
      <c r="ED95" s="10">
        <v>10.4</v>
      </c>
      <c r="EE95" s="10">
        <f>VLOOKUP(EA95,Sheet1!$C$10:$L$428,10,FALSE)</f>
        <v>105000</v>
      </c>
      <c r="EF95" s="10">
        <v>10.4</v>
      </c>
      <c r="EG95" s="10">
        <v>15000</v>
      </c>
      <c r="EH95" s="10">
        <v>11.9</v>
      </c>
      <c r="EI95" s="10">
        <v>15000</v>
      </c>
      <c r="EJ95" s="10">
        <v>10.4</v>
      </c>
      <c r="EN95" s="11" t="s">
        <v>526</v>
      </c>
      <c r="EO95" s="11" t="s">
        <v>102</v>
      </c>
      <c r="EP95" s="11">
        <v>629.4</v>
      </c>
      <c r="EQ95" s="11">
        <v>4.9000000000000004</v>
      </c>
      <c r="ER95" s="11">
        <f>VLOOKUP(EN95,Sheet1!$C$10:$L$428,2,FALSE)</f>
        <v>167637.48017148991</v>
      </c>
      <c r="ES95" s="11">
        <v>5</v>
      </c>
      <c r="ET95" s="11">
        <v>32456</v>
      </c>
      <c r="EU95" s="11">
        <v>5.9</v>
      </c>
      <c r="EV95" s="11">
        <v>40.1</v>
      </c>
      <c r="EW95" s="11">
        <v>1.5</v>
      </c>
      <c r="EY95" t="b">
        <f t="shared" si="1"/>
        <v>1</v>
      </c>
    </row>
    <row r="96" spans="1:155" x14ac:dyDescent="0.25">
      <c r="A96" s="1" t="s">
        <v>527</v>
      </c>
      <c r="B96" s="1" t="s">
        <v>103</v>
      </c>
      <c r="C96" s="1">
        <v>558.5</v>
      </c>
      <c r="D96" s="1">
        <v>8.3000000000000007</v>
      </c>
      <c r="E96" s="1">
        <f>VLOOKUP(A96,Sheet1!$C$10:$L$428,6,FALSE)</f>
        <v>142500</v>
      </c>
      <c r="F96" s="1">
        <v>8.6</v>
      </c>
      <c r="G96" s="1">
        <v>29270</v>
      </c>
      <c r="H96" s="1">
        <v>11</v>
      </c>
      <c r="I96" s="1">
        <v>39.5</v>
      </c>
      <c r="J96" s="1">
        <v>1.8</v>
      </c>
      <c r="N96" s="2" t="s">
        <v>527</v>
      </c>
      <c r="O96" s="2" t="s">
        <v>103</v>
      </c>
      <c r="P96" s="2">
        <v>26000</v>
      </c>
      <c r="Q96" s="2">
        <v>8</v>
      </c>
      <c r="R96" s="2">
        <v>26000</v>
      </c>
      <c r="S96" s="2">
        <v>8</v>
      </c>
      <c r="T96" s="2">
        <v>24000</v>
      </c>
      <c r="U96" s="2">
        <v>9.5</v>
      </c>
      <c r="V96" s="2">
        <v>26000</v>
      </c>
      <c r="W96" s="2">
        <v>8</v>
      </c>
      <c r="AA96" s="3" t="s">
        <v>527</v>
      </c>
      <c r="AB96" s="3" t="s">
        <v>103</v>
      </c>
      <c r="AC96" s="3">
        <v>595.9</v>
      </c>
      <c r="AD96" s="3">
        <v>4.7</v>
      </c>
      <c r="AE96" s="3">
        <v>14.99</v>
      </c>
      <c r="AF96" s="3">
        <v>4.8</v>
      </c>
      <c r="AG96" s="3">
        <v>32042</v>
      </c>
      <c r="AH96" s="3">
        <v>6.9</v>
      </c>
      <c r="AI96" s="3">
        <v>39.799999999999997</v>
      </c>
      <c r="AJ96" s="3">
        <v>1.2</v>
      </c>
      <c r="AN96" s="3" t="s">
        <v>527</v>
      </c>
      <c r="AO96" s="3" t="s">
        <v>103</v>
      </c>
      <c r="AP96" s="3">
        <v>500</v>
      </c>
      <c r="AQ96" s="3">
        <v>6.9</v>
      </c>
      <c r="AR96" s="3">
        <v>12.77</v>
      </c>
      <c r="AS96" s="3">
        <v>7.1</v>
      </c>
      <c r="AT96" s="3">
        <v>26382</v>
      </c>
      <c r="AU96" s="3">
        <v>9.1999999999999993</v>
      </c>
      <c r="AV96" s="3">
        <v>37.5</v>
      </c>
      <c r="AW96" s="3">
        <v>1.6</v>
      </c>
      <c r="BA96" s="4" t="s">
        <v>527</v>
      </c>
      <c r="BB96" s="4" t="s">
        <v>103</v>
      </c>
      <c r="BC96" s="4">
        <v>36000</v>
      </c>
      <c r="BD96" s="4">
        <v>6.9</v>
      </c>
      <c r="BE96" s="4">
        <v>36000</v>
      </c>
      <c r="BF96" s="4">
        <v>6.9</v>
      </c>
      <c r="BG96" s="4">
        <v>32000</v>
      </c>
      <c r="BH96" s="4">
        <v>8.9</v>
      </c>
      <c r="BI96" s="4">
        <v>36000</v>
      </c>
      <c r="BJ96" s="4">
        <v>6.9</v>
      </c>
      <c r="BN96" s="5" t="s">
        <v>527</v>
      </c>
      <c r="BO96" s="5" t="s">
        <v>103</v>
      </c>
      <c r="BP96" s="5">
        <v>488.3</v>
      </c>
      <c r="BQ96" s="5">
        <v>5.0999999999999996</v>
      </c>
      <c r="BR96" s="5">
        <v>14.25</v>
      </c>
      <c r="BS96" s="5">
        <v>4.5</v>
      </c>
      <c r="BT96" s="5">
        <v>26622</v>
      </c>
      <c r="BU96" s="5">
        <v>7.6</v>
      </c>
      <c r="BV96" s="5">
        <v>34.299999999999997</v>
      </c>
      <c r="BW96" s="5">
        <v>2.4</v>
      </c>
      <c r="CA96" s="6" t="s">
        <v>527</v>
      </c>
      <c r="CB96" s="6" t="s">
        <v>103</v>
      </c>
      <c r="CC96" s="6">
        <v>414.1</v>
      </c>
      <c r="CD96" s="6">
        <v>6.6</v>
      </c>
      <c r="CE96" s="6">
        <v>11.58</v>
      </c>
      <c r="CF96" s="6">
        <v>6.3</v>
      </c>
      <c r="CG96" s="6">
        <v>21479</v>
      </c>
      <c r="CH96" s="6">
        <v>10</v>
      </c>
      <c r="CI96" s="6">
        <v>37.1</v>
      </c>
      <c r="CJ96" s="6">
        <v>0.4</v>
      </c>
      <c r="CN96" s="7" t="s">
        <v>527</v>
      </c>
      <c r="CO96" s="7" t="s">
        <v>103</v>
      </c>
      <c r="CP96" s="7">
        <v>10000</v>
      </c>
      <c r="CQ96" s="7">
        <v>13.2</v>
      </c>
      <c r="CR96" s="7">
        <v>10000</v>
      </c>
      <c r="CS96" s="7">
        <v>13.2</v>
      </c>
      <c r="CT96" s="7">
        <v>8000</v>
      </c>
      <c r="CU96" s="7">
        <v>16.399999999999999</v>
      </c>
      <c r="CV96" s="7">
        <v>10000</v>
      </c>
      <c r="CW96" s="7">
        <v>13.2</v>
      </c>
      <c r="DA96" s="8" t="s">
        <v>527</v>
      </c>
      <c r="DB96" s="8" t="s">
        <v>103</v>
      </c>
      <c r="DC96" s="8">
        <v>493.5</v>
      </c>
      <c r="DD96" s="8">
        <v>7.3</v>
      </c>
      <c r="DE96" s="8">
        <v>13.03</v>
      </c>
      <c r="DF96" s="8">
        <v>7.5</v>
      </c>
      <c r="DG96" s="8">
        <v>27068</v>
      </c>
      <c r="DH96" s="8">
        <v>14</v>
      </c>
      <c r="DI96" s="8">
        <v>37.9</v>
      </c>
      <c r="DJ96" s="8">
        <v>2.2999999999999998</v>
      </c>
      <c r="DN96" s="9" t="s">
        <v>527</v>
      </c>
      <c r="DO96" s="9" t="s">
        <v>103</v>
      </c>
      <c r="DP96" s="9">
        <v>418.6</v>
      </c>
      <c r="DQ96" s="9">
        <v>9.6</v>
      </c>
      <c r="DR96" s="9">
        <v>11.89</v>
      </c>
      <c r="DS96" s="9">
        <v>11</v>
      </c>
      <c r="DT96" s="9">
        <v>21418</v>
      </c>
      <c r="DU96" s="9">
        <v>13</v>
      </c>
      <c r="DV96" s="9">
        <v>37</v>
      </c>
      <c r="DW96" s="9">
        <v>0.8</v>
      </c>
      <c r="EA96" s="10" t="s">
        <v>527</v>
      </c>
      <c r="EB96" s="10" t="s">
        <v>103</v>
      </c>
      <c r="EC96" s="10">
        <v>17000</v>
      </c>
      <c r="ED96" s="10">
        <v>10.1</v>
      </c>
      <c r="EE96" s="10">
        <f>VLOOKUP(EA96,Sheet1!$C$10:$L$428,10,FALSE)</f>
        <v>107750</v>
      </c>
      <c r="EF96" s="10">
        <v>10.1</v>
      </c>
      <c r="EG96" s="10">
        <v>16000</v>
      </c>
      <c r="EH96" s="10">
        <v>11.6</v>
      </c>
      <c r="EI96" s="10">
        <v>17000</v>
      </c>
      <c r="EJ96" s="10">
        <v>10.1</v>
      </c>
      <c r="EN96" s="11" t="s">
        <v>527</v>
      </c>
      <c r="EO96" s="11" t="s">
        <v>103</v>
      </c>
      <c r="EP96" s="11">
        <v>653.70000000000005</v>
      </c>
      <c r="EQ96" s="11">
        <v>5.7</v>
      </c>
      <c r="ER96" s="11">
        <f>VLOOKUP(EN96,Sheet1!$C$10:$L$428,2,FALSE)</f>
        <v>163633.33090614891</v>
      </c>
      <c r="ES96" s="11">
        <v>5.9</v>
      </c>
      <c r="ET96" s="11">
        <v>34340</v>
      </c>
      <c r="EU96" s="11">
        <v>7.8</v>
      </c>
      <c r="EV96" s="11">
        <v>40.799999999999997</v>
      </c>
      <c r="EW96" s="11">
        <v>1.4</v>
      </c>
      <c r="EY96" t="b">
        <f t="shared" si="1"/>
        <v>1</v>
      </c>
    </row>
    <row r="97" spans="1:155" x14ac:dyDescent="0.25">
      <c r="A97" s="1" t="s">
        <v>528</v>
      </c>
      <c r="B97" s="1" t="s">
        <v>104</v>
      </c>
      <c r="C97" s="1">
        <v>565.70000000000005</v>
      </c>
      <c r="D97" s="1">
        <v>8.4</v>
      </c>
      <c r="E97" s="1">
        <f>VLOOKUP(A97,Sheet1!$C$10:$L$428,6,FALSE)</f>
        <v>155000</v>
      </c>
      <c r="F97" s="1">
        <v>9.3000000000000007</v>
      </c>
      <c r="G97" s="1">
        <v>29170</v>
      </c>
      <c r="H97" s="1">
        <v>17</v>
      </c>
      <c r="I97" s="1">
        <v>37.5</v>
      </c>
      <c r="J97" s="1">
        <v>1.7</v>
      </c>
      <c r="N97" s="2" t="s">
        <v>528</v>
      </c>
      <c r="O97" s="2" t="s">
        <v>104</v>
      </c>
      <c r="P97" s="2">
        <v>32000</v>
      </c>
      <c r="Q97" s="2">
        <v>7.3</v>
      </c>
      <c r="R97" s="2">
        <v>32000</v>
      </c>
      <c r="S97" s="2">
        <v>7.3</v>
      </c>
      <c r="T97" s="2">
        <v>29000</v>
      </c>
      <c r="U97" s="2">
        <v>10.199999999999999</v>
      </c>
      <c r="V97" s="2">
        <v>32000</v>
      </c>
      <c r="W97" s="2">
        <v>7.3</v>
      </c>
      <c r="AA97" s="3" t="s">
        <v>528</v>
      </c>
      <c r="AB97" s="3" t="s">
        <v>104</v>
      </c>
      <c r="AC97" s="3">
        <v>578.79999999999995</v>
      </c>
      <c r="AD97" s="3">
        <v>3.5</v>
      </c>
      <c r="AE97" s="3">
        <v>14.91</v>
      </c>
      <c r="AF97" s="3">
        <v>3.6</v>
      </c>
      <c r="AG97" s="3">
        <v>30950</v>
      </c>
      <c r="AH97" s="3">
        <v>5</v>
      </c>
      <c r="AI97" s="3">
        <v>38.799999999999997</v>
      </c>
      <c r="AJ97" s="3">
        <v>1</v>
      </c>
      <c r="AN97" s="3" t="s">
        <v>528</v>
      </c>
      <c r="AO97" s="3" t="s">
        <v>104</v>
      </c>
      <c r="AP97" s="3">
        <v>521</v>
      </c>
      <c r="AQ97" s="3">
        <v>5.9</v>
      </c>
      <c r="AR97" s="3">
        <v>13.73</v>
      </c>
      <c r="AS97" s="3">
        <v>6.3</v>
      </c>
      <c r="AT97" s="3">
        <v>26633</v>
      </c>
      <c r="AU97" s="3">
        <v>11</v>
      </c>
      <c r="AV97" s="3">
        <v>37.5</v>
      </c>
      <c r="AW97" s="3">
        <v>0.3</v>
      </c>
      <c r="BA97" s="4" t="s">
        <v>528</v>
      </c>
      <c r="BB97" s="4" t="s">
        <v>104</v>
      </c>
      <c r="BC97" s="4">
        <v>43000</v>
      </c>
      <c r="BD97" s="4">
        <v>6.2</v>
      </c>
      <c r="BE97" s="4">
        <v>43000</v>
      </c>
      <c r="BF97" s="4">
        <v>6.2</v>
      </c>
      <c r="BG97" s="4">
        <v>37000</v>
      </c>
      <c r="BH97" s="4">
        <v>8.6</v>
      </c>
      <c r="BI97" s="4">
        <v>43000</v>
      </c>
      <c r="BJ97" s="4">
        <v>6.2</v>
      </c>
      <c r="BN97" s="5" t="s">
        <v>528</v>
      </c>
      <c r="BO97" s="5" t="s">
        <v>104</v>
      </c>
      <c r="BP97" s="5">
        <v>479.9</v>
      </c>
      <c r="BQ97" s="5">
        <v>4</v>
      </c>
      <c r="BR97" s="5">
        <v>14.32</v>
      </c>
      <c r="BS97" s="5">
        <v>3.4</v>
      </c>
      <c r="BT97" s="5">
        <v>26782</v>
      </c>
      <c r="BU97" s="5">
        <v>5.4</v>
      </c>
      <c r="BV97" s="5">
        <v>33.5</v>
      </c>
      <c r="BW97" s="5">
        <v>2</v>
      </c>
      <c r="CA97" s="6" t="s">
        <v>528</v>
      </c>
      <c r="CB97" s="6" t="s">
        <v>104</v>
      </c>
      <c r="CC97" s="6">
        <v>434.4</v>
      </c>
      <c r="CD97" s="6">
        <v>7.4</v>
      </c>
      <c r="CE97" s="6">
        <v>11.32</v>
      </c>
      <c r="CF97" s="6">
        <v>6.9</v>
      </c>
      <c r="CG97" s="6">
        <v>23158</v>
      </c>
      <c r="CH97" s="6">
        <v>9.5</v>
      </c>
      <c r="CI97" s="6">
        <v>37</v>
      </c>
      <c r="CJ97" s="6">
        <v>0.4</v>
      </c>
      <c r="CN97" s="7" t="s">
        <v>528</v>
      </c>
      <c r="CO97" s="7" t="s">
        <v>104</v>
      </c>
      <c r="CP97" s="7">
        <v>13000</v>
      </c>
      <c r="CQ97" s="7">
        <v>11.3</v>
      </c>
      <c r="CR97" s="7">
        <v>13000</v>
      </c>
      <c r="CS97" s="7">
        <v>11.3</v>
      </c>
      <c r="CT97" s="7">
        <v>11000</v>
      </c>
      <c r="CU97" s="7">
        <v>13.4</v>
      </c>
      <c r="CV97" s="7">
        <v>13000</v>
      </c>
      <c r="CW97" s="7">
        <v>11.3</v>
      </c>
      <c r="DA97" s="8" t="s">
        <v>528</v>
      </c>
      <c r="DB97" s="8" t="s">
        <v>104</v>
      </c>
      <c r="DC97" s="8">
        <v>517</v>
      </c>
      <c r="DD97" s="8">
        <v>6.3</v>
      </c>
      <c r="DE97" s="8">
        <v>14.16</v>
      </c>
      <c r="DF97" s="8">
        <v>6.3</v>
      </c>
      <c r="DG97" s="8">
        <v>26567</v>
      </c>
      <c r="DH97" s="8">
        <v>7.8</v>
      </c>
      <c r="DI97" s="8">
        <v>36.5</v>
      </c>
      <c r="DJ97" s="8">
        <v>0.8</v>
      </c>
      <c r="DN97" s="9" t="s">
        <v>528</v>
      </c>
      <c r="DO97" s="9" t="s">
        <v>104</v>
      </c>
      <c r="DP97" s="9">
        <v>462.4</v>
      </c>
      <c r="DQ97" s="9">
        <v>9.9</v>
      </c>
      <c r="DR97" s="9">
        <v>13.06</v>
      </c>
      <c r="DS97" s="9">
        <v>9.1</v>
      </c>
      <c r="DT97" s="9">
        <v>22277</v>
      </c>
      <c r="DU97" s="9">
        <v>12</v>
      </c>
      <c r="DV97" s="9">
        <v>37</v>
      </c>
      <c r="DW97" s="9">
        <v>0.4</v>
      </c>
      <c r="EA97" s="10" t="s">
        <v>528</v>
      </c>
      <c r="EB97" s="10" t="s">
        <v>104</v>
      </c>
      <c r="EC97" s="10">
        <v>19000</v>
      </c>
      <c r="ED97" s="10">
        <v>9.5</v>
      </c>
      <c r="EE97" s="10">
        <f>VLOOKUP(EA97,Sheet1!$C$10:$L$428,10,FALSE)</f>
        <v>128700</v>
      </c>
      <c r="EF97" s="10">
        <v>9.5</v>
      </c>
      <c r="EG97" s="10">
        <v>18000</v>
      </c>
      <c r="EH97" s="10">
        <v>14.2</v>
      </c>
      <c r="EI97" s="10">
        <v>19000</v>
      </c>
      <c r="EJ97" s="10">
        <v>9.5</v>
      </c>
      <c r="EN97" s="11" t="s">
        <v>528</v>
      </c>
      <c r="EO97" s="11" t="s">
        <v>104</v>
      </c>
      <c r="EP97" s="11">
        <v>618.70000000000005</v>
      </c>
      <c r="EQ97" s="11">
        <v>4.0999999999999996</v>
      </c>
      <c r="ER97" s="11">
        <f>VLOOKUP(EN97,Sheet1!$C$10:$L$428,2,FALSE)</f>
        <v>178023.36523929474</v>
      </c>
      <c r="ES97" s="11">
        <v>4.4000000000000004</v>
      </c>
      <c r="ET97" s="11">
        <v>33605</v>
      </c>
      <c r="EU97" s="11">
        <v>6.6</v>
      </c>
      <c r="EV97" s="11">
        <v>40.299999999999997</v>
      </c>
      <c r="EW97" s="11">
        <v>1.5</v>
      </c>
      <c r="EY97" t="b">
        <f t="shared" si="1"/>
        <v>1</v>
      </c>
    </row>
    <row r="98" spans="1:155" x14ac:dyDescent="0.25">
      <c r="A98" s="1" t="s">
        <v>529</v>
      </c>
      <c r="B98" s="1" t="s">
        <v>105</v>
      </c>
      <c r="C98" s="1">
        <v>516.79999999999995</v>
      </c>
      <c r="D98" s="1">
        <v>5.2</v>
      </c>
      <c r="E98" s="1">
        <f>VLOOKUP(A98,Sheet1!$C$10:$L$428,6,FALSE)</f>
        <v>154000</v>
      </c>
      <c r="F98" s="1">
        <v>6.5</v>
      </c>
      <c r="G98" s="1">
        <v>27166</v>
      </c>
      <c r="H98" s="1">
        <v>6.2</v>
      </c>
      <c r="I98" s="1">
        <v>39.4</v>
      </c>
      <c r="J98" s="1">
        <v>1.6</v>
      </c>
      <c r="N98" s="2" t="s">
        <v>529</v>
      </c>
      <c r="O98" s="2" t="s">
        <v>105</v>
      </c>
      <c r="P98" s="2">
        <v>49000</v>
      </c>
      <c r="Q98" s="2">
        <v>5.9</v>
      </c>
      <c r="R98" s="2">
        <v>49000</v>
      </c>
      <c r="S98" s="2">
        <v>5.9</v>
      </c>
      <c r="T98" s="2">
        <v>45000</v>
      </c>
      <c r="U98" s="2">
        <v>6.8</v>
      </c>
      <c r="V98" s="2">
        <v>49000</v>
      </c>
      <c r="W98" s="2">
        <v>5.9</v>
      </c>
      <c r="AA98" s="3" t="s">
        <v>529</v>
      </c>
      <c r="AB98" s="3" t="s">
        <v>105</v>
      </c>
      <c r="AC98" s="3">
        <v>557.70000000000005</v>
      </c>
      <c r="AD98" s="3">
        <v>3.6</v>
      </c>
      <c r="AE98" s="3">
        <v>14.25</v>
      </c>
      <c r="AF98" s="3">
        <v>3.6</v>
      </c>
      <c r="AG98" s="3">
        <v>28654</v>
      </c>
      <c r="AH98" s="3">
        <v>4.7</v>
      </c>
      <c r="AI98" s="3">
        <v>39.1</v>
      </c>
      <c r="AJ98" s="3">
        <v>0.9</v>
      </c>
      <c r="AN98" s="3" t="s">
        <v>529</v>
      </c>
      <c r="AO98" s="3" t="s">
        <v>105</v>
      </c>
      <c r="AP98" s="3">
        <v>480.7</v>
      </c>
      <c r="AQ98" s="3">
        <v>3.9</v>
      </c>
      <c r="AR98" s="3">
        <v>11.93</v>
      </c>
      <c r="AS98" s="3">
        <v>5.4</v>
      </c>
      <c r="AT98" s="3">
        <v>25000</v>
      </c>
      <c r="AU98" s="3">
        <v>5.0999999999999996</v>
      </c>
      <c r="AV98" s="3">
        <v>37.5</v>
      </c>
      <c r="AW98" s="3">
        <v>0.8</v>
      </c>
      <c r="BA98" s="4" t="s">
        <v>529</v>
      </c>
      <c r="BB98" s="4" t="s">
        <v>105</v>
      </c>
      <c r="BC98" s="4">
        <v>68000</v>
      </c>
      <c r="BD98" s="4">
        <v>5</v>
      </c>
      <c r="BE98" s="4">
        <v>68000</v>
      </c>
      <c r="BF98" s="4">
        <v>5</v>
      </c>
      <c r="BG98" s="4">
        <v>60000</v>
      </c>
      <c r="BH98" s="4">
        <v>5.8</v>
      </c>
      <c r="BI98" s="4">
        <v>68000</v>
      </c>
      <c r="BJ98" s="4">
        <v>5</v>
      </c>
      <c r="BN98" s="5" t="s">
        <v>529</v>
      </c>
      <c r="BO98" s="5" t="s">
        <v>105</v>
      </c>
      <c r="BP98" s="5">
        <v>453.3</v>
      </c>
      <c r="BQ98" s="5">
        <v>3.8</v>
      </c>
      <c r="BR98" s="5">
        <v>13.7</v>
      </c>
      <c r="BS98" s="5">
        <v>3.3</v>
      </c>
      <c r="BT98" s="5">
        <v>24153</v>
      </c>
      <c r="BU98" s="5">
        <v>4.7</v>
      </c>
      <c r="BV98" s="5">
        <v>33.1</v>
      </c>
      <c r="BW98" s="5">
        <v>1.8</v>
      </c>
      <c r="CA98" s="6" t="s">
        <v>529</v>
      </c>
      <c r="CB98" s="6" t="s">
        <v>105</v>
      </c>
      <c r="CC98" s="6">
        <v>391.7</v>
      </c>
      <c r="CD98" s="6">
        <v>5.9</v>
      </c>
      <c r="CE98" s="6">
        <v>11</v>
      </c>
      <c r="CF98" s="6">
        <v>4.7</v>
      </c>
      <c r="CG98" s="6">
        <v>20737</v>
      </c>
      <c r="CH98" s="6">
        <v>7.4</v>
      </c>
      <c r="CI98" s="6">
        <v>37</v>
      </c>
      <c r="CJ98" s="6">
        <v>0.8</v>
      </c>
      <c r="CN98" s="7" t="s">
        <v>529</v>
      </c>
      <c r="CO98" s="7" t="s">
        <v>105</v>
      </c>
      <c r="CP98" s="7">
        <v>19000</v>
      </c>
      <c r="CQ98" s="7">
        <v>9.1999999999999993</v>
      </c>
      <c r="CR98" s="7">
        <v>19000</v>
      </c>
      <c r="CS98" s="7">
        <v>9.1999999999999993</v>
      </c>
      <c r="CT98" s="7">
        <v>18000</v>
      </c>
      <c r="CU98" s="7">
        <v>10.5</v>
      </c>
      <c r="CV98" s="7">
        <v>19000</v>
      </c>
      <c r="CW98" s="7">
        <v>9.1999999999999993</v>
      </c>
      <c r="DA98" s="8" t="s">
        <v>529</v>
      </c>
      <c r="DB98" s="8" t="s">
        <v>105</v>
      </c>
      <c r="DC98" s="8">
        <v>485</v>
      </c>
      <c r="DD98" s="8">
        <v>4.9000000000000004</v>
      </c>
      <c r="DE98" s="8">
        <v>13.03</v>
      </c>
      <c r="DF98" s="8">
        <v>5.0999999999999996</v>
      </c>
      <c r="DG98" s="8">
        <v>24346</v>
      </c>
      <c r="DH98" s="8">
        <v>6.2</v>
      </c>
      <c r="DI98" s="8">
        <v>37.200000000000003</v>
      </c>
      <c r="DJ98" s="8">
        <v>1.6</v>
      </c>
      <c r="DN98" s="9" t="s">
        <v>529</v>
      </c>
      <c r="DO98" s="9" t="s">
        <v>105</v>
      </c>
      <c r="DP98" s="9">
        <v>417.8</v>
      </c>
      <c r="DQ98" s="9">
        <v>7.8</v>
      </c>
      <c r="DR98" s="9">
        <v>11.33</v>
      </c>
      <c r="DS98" s="9">
        <v>8.3000000000000007</v>
      </c>
      <c r="DT98" s="9">
        <v>20076</v>
      </c>
      <c r="DU98" s="9">
        <v>11</v>
      </c>
      <c r="DV98" s="9">
        <v>37</v>
      </c>
      <c r="DW98" s="9">
        <v>0.5</v>
      </c>
      <c r="EA98" s="10" t="s">
        <v>529</v>
      </c>
      <c r="EB98" s="10" t="s">
        <v>105</v>
      </c>
      <c r="EC98" s="10">
        <v>30000</v>
      </c>
      <c r="ED98" s="10">
        <v>7.7</v>
      </c>
      <c r="EE98" s="10">
        <f>VLOOKUP(EA98,Sheet1!$C$10:$L$428,10,FALSE)</f>
        <v>122000</v>
      </c>
      <c r="EF98" s="10">
        <v>7.7</v>
      </c>
      <c r="EG98" s="10">
        <v>27000</v>
      </c>
      <c r="EH98" s="10">
        <v>8.9</v>
      </c>
      <c r="EI98" s="10">
        <v>30000</v>
      </c>
      <c r="EJ98" s="10">
        <v>7.7</v>
      </c>
      <c r="EN98" s="11" t="s">
        <v>529</v>
      </c>
      <c r="EO98" s="11" t="s">
        <v>105</v>
      </c>
      <c r="EP98" s="11">
        <v>604.70000000000005</v>
      </c>
      <c r="EQ98" s="11">
        <v>4.7</v>
      </c>
      <c r="ER98" s="11">
        <f>VLOOKUP(EN98,Sheet1!$C$10:$L$428,2,FALSE)</f>
        <v>185524.27710280384</v>
      </c>
      <c r="ES98" s="11">
        <v>4.7</v>
      </c>
      <c r="ET98" s="11">
        <v>31497</v>
      </c>
      <c r="EU98" s="11">
        <v>6.3</v>
      </c>
      <c r="EV98" s="11">
        <v>40.4</v>
      </c>
      <c r="EW98" s="11">
        <v>1</v>
      </c>
      <c r="EY98" t="b">
        <f t="shared" si="1"/>
        <v>1</v>
      </c>
    </row>
    <row r="99" spans="1:155" x14ac:dyDescent="0.25">
      <c r="A99" s="1" t="s">
        <v>530</v>
      </c>
      <c r="B99" s="1" t="s">
        <v>106</v>
      </c>
      <c r="C99" s="1">
        <v>632.1</v>
      </c>
      <c r="D99" s="1">
        <v>8.1999999999999993</v>
      </c>
      <c r="E99" s="1">
        <f>VLOOKUP(A99,Sheet1!$C$10:$L$428,6,FALSE)</f>
        <v>186500</v>
      </c>
      <c r="F99" s="1">
        <v>7.7</v>
      </c>
      <c r="G99" s="1">
        <v>33942</v>
      </c>
      <c r="H99" s="1">
        <v>7.9</v>
      </c>
      <c r="I99" s="1">
        <v>37.6</v>
      </c>
      <c r="J99" s="1">
        <v>1.7</v>
      </c>
      <c r="N99" s="2" t="s">
        <v>530</v>
      </c>
      <c r="O99" s="2" t="s">
        <v>106</v>
      </c>
      <c r="P99" s="2">
        <v>24000</v>
      </c>
      <c r="Q99" s="2">
        <v>8.5</v>
      </c>
      <c r="R99" s="2">
        <v>24000</v>
      </c>
      <c r="S99" s="2">
        <v>8.5</v>
      </c>
      <c r="T99" s="2">
        <v>22000</v>
      </c>
      <c r="U99" s="2">
        <v>9.9</v>
      </c>
      <c r="V99" s="2">
        <v>24000</v>
      </c>
      <c r="W99" s="2">
        <v>8.5</v>
      </c>
      <c r="AA99" s="3" t="s">
        <v>530</v>
      </c>
      <c r="AB99" s="3" t="s">
        <v>106</v>
      </c>
      <c r="AC99" s="3">
        <v>670.8</v>
      </c>
      <c r="AD99" s="3">
        <v>5.3</v>
      </c>
      <c r="AE99" s="3">
        <v>17.309999999999999</v>
      </c>
      <c r="AF99" s="3">
        <v>5.4</v>
      </c>
      <c r="AG99" s="3">
        <v>35977</v>
      </c>
      <c r="AH99" s="3">
        <v>6.6</v>
      </c>
      <c r="AI99" s="3">
        <v>38.700000000000003</v>
      </c>
      <c r="AJ99" s="3">
        <v>1</v>
      </c>
      <c r="AN99" s="3" t="s">
        <v>530</v>
      </c>
      <c r="AO99" s="3" t="s">
        <v>106</v>
      </c>
      <c r="AP99" s="3">
        <v>561.5</v>
      </c>
      <c r="AQ99" s="3">
        <v>8.3000000000000007</v>
      </c>
      <c r="AR99" s="3">
        <v>14.84</v>
      </c>
      <c r="AS99" s="3">
        <v>6.7</v>
      </c>
      <c r="AT99" s="3">
        <v>30901</v>
      </c>
      <c r="AU99" s="3">
        <v>7.9</v>
      </c>
      <c r="AV99" s="3">
        <v>37.5</v>
      </c>
      <c r="AW99" s="3">
        <v>0.6</v>
      </c>
      <c r="BA99" s="4" t="s">
        <v>530</v>
      </c>
      <c r="BB99" s="4" t="s">
        <v>106</v>
      </c>
      <c r="BC99" s="4">
        <v>34000</v>
      </c>
      <c r="BD99" s="4">
        <v>7</v>
      </c>
      <c r="BE99" s="4">
        <v>34000</v>
      </c>
      <c r="BF99" s="4">
        <v>7</v>
      </c>
      <c r="BG99" s="4">
        <v>31000</v>
      </c>
      <c r="BH99" s="4">
        <v>8.3000000000000007</v>
      </c>
      <c r="BI99" s="4">
        <v>34000</v>
      </c>
      <c r="BJ99" s="4">
        <v>7</v>
      </c>
      <c r="BN99" s="5" t="s">
        <v>530</v>
      </c>
      <c r="BO99" s="5" t="s">
        <v>106</v>
      </c>
      <c r="BP99" s="5">
        <v>524.9</v>
      </c>
      <c r="BQ99" s="5">
        <v>5.9</v>
      </c>
      <c r="BR99" s="5">
        <v>16.54</v>
      </c>
      <c r="BS99" s="5">
        <v>5.2</v>
      </c>
      <c r="BT99" s="5">
        <v>28887</v>
      </c>
      <c r="BU99" s="5">
        <v>7.9</v>
      </c>
      <c r="BV99" s="5">
        <v>31.7</v>
      </c>
      <c r="BW99" s="5">
        <v>2.8</v>
      </c>
      <c r="CA99" s="6" t="s">
        <v>530</v>
      </c>
      <c r="CB99" s="6" t="s">
        <v>106</v>
      </c>
      <c r="CC99" s="6">
        <v>428.6</v>
      </c>
      <c r="CD99" s="6">
        <v>9.9</v>
      </c>
      <c r="CE99" s="6">
        <v>12.31</v>
      </c>
      <c r="CF99" s="6">
        <v>8.9</v>
      </c>
      <c r="CG99" s="6">
        <v>22752</v>
      </c>
      <c r="CH99" s="6">
        <v>14</v>
      </c>
      <c r="CI99" s="6">
        <v>37</v>
      </c>
      <c r="CJ99" s="6">
        <v>1.7</v>
      </c>
      <c r="CN99" s="7" t="s">
        <v>530</v>
      </c>
      <c r="CO99" s="7" t="s">
        <v>106</v>
      </c>
      <c r="CP99" s="7">
        <v>7000</v>
      </c>
      <c r="CQ99" s="7">
        <v>14.7</v>
      </c>
      <c r="CR99" s="7">
        <v>7000</v>
      </c>
      <c r="CS99" s="7">
        <v>14.7</v>
      </c>
      <c r="CT99" s="7">
        <v>7000</v>
      </c>
      <c r="CU99" s="7">
        <v>16.899999999999999</v>
      </c>
      <c r="CV99" s="7">
        <v>7000</v>
      </c>
      <c r="CW99" s="7">
        <v>14.7</v>
      </c>
      <c r="DA99" s="8" t="s">
        <v>530</v>
      </c>
      <c r="DB99" s="8" t="s">
        <v>106</v>
      </c>
      <c r="DC99" s="8">
        <v>483.7</v>
      </c>
      <c r="DD99" s="8">
        <v>8.8000000000000007</v>
      </c>
      <c r="DE99" s="8">
        <v>13.09</v>
      </c>
      <c r="DF99" s="8">
        <v>9.1</v>
      </c>
      <c r="DG99" s="8">
        <v>24996</v>
      </c>
      <c r="DH99" s="8">
        <v>10</v>
      </c>
      <c r="DI99" s="8">
        <v>37</v>
      </c>
      <c r="DJ99" s="8">
        <v>1.7</v>
      </c>
      <c r="DN99" s="9" t="s">
        <v>530</v>
      </c>
      <c r="DO99" s="9" t="s">
        <v>106</v>
      </c>
      <c r="DP99" s="9">
        <v>416.2</v>
      </c>
      <c r="DQ99" s="9">
        <v>13</v>
      </c>
      <c r="DR99" s="9">
        <v>11.23</v>
      </c>
      <c r="DS99" s="9">
        <v>13</v>
      </c>
      <c r="DT99" s="9">
        <v>20106</v>
      </c>
      <c r="DU99" s="9">
        <v>16</v>
      </c>
      <c r="DV99" s="9">
        <v>37</v>
      </c>
      <c r="DW99" s="9">
        <v>1.1000000000000001</v>
      </c>
      <c r="EA99" s="10" t="s">
        <v>530</v>
      </c>
      <c r="EB99" s="10" t="s">
        <v>106</v>
      </c>
      <c r="EC99" s="10">
        <v>17000</v>
      </c>
      <c r="ED99" s="10">
        <v>10.4</v>
      </c>
      <c r="EE99" s="10">
        <f>VLOOKUP(EA99,Sheet1!$C$10:$L$428,10,FALSE)</f>
        <v>145000</v>
      </c>
      <c r="EF99" s="10">
        <v>10.4</v>
      </c>
      <c r="EG99" s="10">
        <v>15000</v>
      </c>
      <c r="EH99" s="10">
        <v>12.3</v>
      </c>
      <c r="EI99" s="10">
        <v>17000</v>
      </c>
      <c r="EJ99" s="10">
        <v>10.4</v>
      </c>
      <c r="EN99" s="11" t="s">
        <v>530</v>
      </c>
      <c r="EO99" s="11" t="s">
        <v>106</v>
      </c>
      <c r="EP99" s="11">
        <v>751.8</v>
      </c>
      <c r="EQ99" s="11">
        <v>6</v>
      </c>
      <c r="ER99" s="11">
        <f>VLOOKUP(EN99,Sheet1!$C$10:$L$428,2,FALSE)</f>
        <v>230085.6501328611</v>
      </c>
      <c r="ES99" s="11">
        <v>6.2</v>
      </c>
      <c r="ET99" s="11">
        <v>40953</v>
      </c>
      <c r="EU99" s="11">
        <v>7.6</v>
      </c>
      <c r="EV99" s="11">
        <v>39.5</v>
      </c>
      <c r="EW99" s="11">
        <v>1.1000000000000001</v>
      </c>
      <c r="EY99" t="b">
        <f t="shared" si="1"/>
        <v>1</v>
      </c>
    </row>
    <row r="100" spans="1:155" x14ac:dyDescent="0.25">
      <c r="A100" s="1" t="s">
        <v>531</v>
      </c>
      <c r="B100" s="1" t="s">
        <v>107</v>
      </c>
      <c r="C100" s="1">
        <v>562</v>
      </c>
      <c r="D100" s="1">
        <v>7.5</v>
      </c>
      <c r="E100" s="1">
        <f>VLOOKUP(A100,Sheet1!$C$10:$L$428,6,FALSE)</f>
        <v>149000</v>
      </c>
      <c r="F100" s="1">
        <v>11</v>
      </c>
      <c r="G100" s="1">
        <v>29507</v>
      </c>
      <c r="H100" s="1">
        <v>8.3000000000000007</v>
      </c>
      <c r="I100" s="1">
        <v>39</v>
      </c>
      <c r="J100" s="1">
        <v>1.6</v>
      </c>
      <c r="N100" s="2" t="s">
        <v>531</v>
      </c>
      <c r="O100" s="2" t="s">
        <v>107</v>
      </c>
      <c r="P100" s="2">
        <v>34000</v>
      </c>
      <c r="Q100" s="2">
        <v>7</v>
      </c>
      <c r="R100" s="2">
        <v>34000</v>
      </c>
      <c r="S100" s="2">
        <v>7</v>
      </c>
      <c r="T100" s="2">
        <v>30000</v>
      </c>
      <c r="U100" s="2">
        <v>8.3000000000000007</v>
      </c>
      <c r="V100" s="2">
        <v>34000</v>
      </c>
      <c r="W100" s="2">
        <v>7</v>
      </c>
      <c r="AA100" s="3" t="s">
        <v>531</v>
      </c>
      <c r="AB100" s="3" t="s">
        <v>107</v>
      </c>
      <c r="AC100" s="3">
        <v>587.70000000000005</v>
      </c>
      <c r="AD100" s="3">
        <v>4.5999999999999996</v>
      </c>
      <c r="AE100" s="3">
        <v>14.91</v>
      </c>
      <c r="AF100" s="3">
        <v>4.7</v>
      </c>
      <c r="AG100" s="3">
        <v>31129</v>
      </c>
      <c r="AH100" s="3">
        <v>8.1</v>
      </c>
      <c r="AI100" s="3">
        <v>39.4</v>
      </c>
      <c r="AJ100" s="3">
        <v>1.2</v>
      </c>
      <c r="AN100" s="3" t="s">
        <v>531</v>
      </c>
      <c r="AO100" s="3" t="s">
        <v>107</v>
      </c>
      <c r="AP100" s="3">
        <v>499</v>
      </c>
      <c r="AQ100" s="3">
        <v>8</v>
      </c>
      <c r="AR100" s="3">
        <v>11.93</v>
      </c>
      <c r="AS100" s="3">
        <v>8.9</v>
      </c>
      <c r="AT100" s="3">
        <v>25513</v>
      </c>
      <c r="AU100" s="3">
        <v>7.9</v>
      </c>
      <c r="AV100" s="3">
        <v>37.5</v>
      </c>
      <c r="AW100" s="3">
        <v>1.7</v>
      </c>
      <c r="BA100" s="4" t="s">
        <v>531</v>
      </c>
      <c r="BB100" s="4" t="s">
        <v>107</v>
      </c>
      <c r="BC100" s="4">
        <v>47000</v>
      </c>
      <c r="BD100" s="4">
        <v>5.9</v>
      </c>
      <c r="BE100" s="4">
        <v>47000</v>
      </c>
      <c r="BF100" s="4">
        <v>5.9</v>
      </c>
      <c r="BG100" s="4">
        <v>43000</v>
      </c>
      <c r="BH100" s="4">
        <v>6.9</v>
      </c>
      <c r="BI100" s="4">
        <v>47000</v>
      </c>
      <c r="BJ100" s="4">
        <v>5.9</v>
      </c>
      <c r="BN100" s="5" t="s">
        <v>531</v>
      </c>
      <c r="BO100" s="5" t="s">
        <v>107</v>
      </c>
      <c r="BP100" s="5">
        <v>478.6</v>
      </c>
      <c r="BQ100" s="5">
        <v>4.7</v>
      </c>
      <c r="BR100" s="5">
        <v>14.35</v>
      </c>
      <c r="BS100" s="5">
        <v>4.2</v>
      </c>
      <c r="BT100" s="5">
        <v>25449</v>
      </c>
      <c r="BU100" s="5">
        <v>7.6</v>
      </c>
      <c r="BV100" s="5">
        <v>33.4</v>
      </c>
      <c r="BW100" s="5">
        <v>2.1</v>
      </c>
      <c r="CA100" s="6" t="s">
        <v>531</v>
      </c>
      <c r="CB100" s="6" t="s">
        <v>107</v>
      </c>
      <c r="CC100" s="6">
        <v>395.8</v>
      </c>
      <c r="CD100" s="6">
        <v>7.4</v>
      </c>
      <c r="CE100" s="6">
        <v>10.83</v>
      </c>
      <c r="CF100" s="6">
        <v>5.7</v>
      </c>
      <c r="CG100" s="6">
        <v>21526</v>
      </c>
      <c r="CH100" s="6">
        <v>7.3</v>
      </c>
      <c r="CI100" s="6">
        <v>37</v>
      </c>
      <c r="CJ100" s="6">
        <v>0.4</v>
      </c>
      <c r="CN100" s="7" t="s">
        <v>531</v>
      </c>
      <c r="CO100" s="7" t="s">
        <v>107</v>
      </c>
      <c r="CP100" s="7">
        <v>15000</v>
      </c>
      <c r="CQ100" s="7">
        <v>10.4</v>
      </c>
      <c r="CR100" s="7">
        <v>15000</v>
      </c>
      <c r="CS100" s="7">
        <v>10.4</v>
      </c>
      <c r="CT100" s="7">
        <v>13000</v>
      </c>
      <c r="CU100" s="7">
        <v>12.4</v>
      </c>
      <c r="CV100" s="7">
        <v>15000</v>
      </c>
      <c r="CW100" s="7">
        <v>10.4</v>
      </c>
      <c r="DA100" s="8" t="s">
        <v>531</v>
      </c>
      <c r="DB100" s="8" t="s">
        <v>107</v>
      </c>
      <c r="DC100" s="8">
        <v>514.1</v>
      </c>
      <c r="DD100" s="8">
        <v>5.6</v>
      </c>
      <c r="DE100" s="8">
        <v>13.72</v>
      </c>
      <c r="DF100" s="8">
        <v>5.8</v>
      </c>
      <c r="DG100" s="8">
        <v>25547</v>
      </c>
      <c r="DH100" s="8">
        <v>6</v>
      </c>
      <c r="DI100" s="8">
        <v>37.5</v>
      </c>
      <c r="DJ100" s="8">
        <v>1.2</v>
      </c>
      <c r="DN100" s="9" t="s">
        <v>531</v>
      </c>
      <c r="DO100" s="9" t="s">
        <v>107</v>
      </c>
      <c r="DP100" s="9">
        <v>420</v>
      </c>
      <c r="DQ100" s="9">
        <v>11</v>
      </c>
      <c r="DR100" s="9">
        <v>10.95</v>
      </c>
      <c r="DS100" s="9">
        <v>13</v>
      </c>
      <c r="DT100" s="9">
        <v>21944</v>
      </c>
      <c r="DU100" s="9">
        <v>11</v>
      </c>
      <c r="DV100" s="9">
        <v>37.5</v>
      </c>
      <c r="DW100" s="9">
        <v>0.4</v>
      </c>
      <c r="EA100" s="10" t="s">
        <v>531</v>
      </c>
      <c r="EB100" s="10" t="s">
        <v>107</v>
      </c>
      <c r="EC100" s="10">
        <v>19000</v>
      </c>
      <c r="ED100" s="10">
        <v>9.6</v>
      </c>
      <c r="EE100" s="10">
        <f>VLOOKUP(EA100,Sheet1!$C$10:$L$428,10,FALSE)</f>
        <v>117000</v>
      </c>
      <c r="EF100" s="10">
        <v>9.6</v>
      </c>
      <c r="EG100" s="10">
        <v>18000</v>
      </c>
      <c r="EH100" s="10">
        <v>11.1</v>
      </c>
      <c r="EI100" s="10">
        <v>19000</v>
      </c>
      <c r="EJ100" s="10">
        <v>9.6</v>
      </c>
      <c r="EN100" s="11" t="s">
        <v>531</v>
      </c>
      <c r="EO100" s="11" t="s">
        <v>107</v>
      </c>
      <c r="EP100" s="11">
        <v>644.1</v>
      </c>
      <c r="EQ100" s="11">
        <v>6.4</v>
      </c>
      <c r="ER100" s="11">
        <f>VLOOKUP(EN100,Sheet1!$C$10:$L$428,2,FALSE)</f>
        <v>172533.26090169989</v>
      </c>
      <c r="ES100" s="11">
        <v>6.6</v>
      </c>
      <c r="ET100" s="11">
        <v>35124</v>
      </c>
      <c r="EU100" s="11">
        <v>12</v>
      </c>
      <c r="EV100" s="11">
        <v>40.9</v>
      </c>
      <c r="EW100" s="11">
        <v>1.9</v>
      </c>
      <c r="EY100" t="b">
        <f t="shared" si="1"/>
        <v>1</v>
      </c>
    </row>
    <row r="101" spans="1:155" x14ac:dyDescent="0.25">
      <c r="A101" s="1" t="s">
        <v>532</v>
      </c>
      <c r="B101" s="1" t="s">
        <v>108</v>
      </c>
      <c r="C101" s="1">
        <v>485.3</v>
      </c>
      <c r="D101" s="1">
        <v>14</v>
      </c>
      <c r="E101" s="1">
        <f>VLOOKUP(A101,Sheet1!$C$10:$L$428,6,FALSE)</f>
        <v>157500</v>
      </c>
      <c r="F101" s="1">
        <v>14</v>
      </c>
      <c r="G101" s="1">
        <v>27714</v>
      </c>
      <c r="H101" s="1">
        <v>15</v>
      </c>
      <c r="I101" s="1">
        <v>40</v>
      </c>
      <c r="J101" s="1">
        <v>2.1</v>
      </c>
      <c r="N101" s="2" t="s">
        <v>532</v>
      </c>
      <c r="O101" s="2" t="s">
        <v>108</v>
      </c>
      <c r="P101" s="2">
        <v>14000</v>
      </c>
      <c r="Q101" s="2">
        <v>10.9</v>
      </c>
      <c r="R101" s="2">
        <v>14000</v>
      </c>
      <c r="S101" s="2">
        <v>10.9</v>
      </c>
      <c r="T101" s="2">
        <v>12000</v>
      </c>
      <c r="U101" s="2">
        <v>13</v>
      </c>
      <c r="V101" s="2">
        <v>14000</v>
      </c>
      <c r="W101" s="2">
        <v>10.9</v>
      </c>
      <c r="AA101" s="3" t="s">
        <v>532</v>
      </c>
      <c r="AB101" s="3" t="s">
        <v>108</v>
      </c>
      <c r="AC101" s="3">
        <v>521.6</v>
      </c>
      <c r="AD101" s="3">
        <v>6.7</v>
      </c>
      <c r="AE101" s="3">
        <v>13.45</v>
      </c>
      <c r="AF101" s="3">
        <v>6.9</v>
      </c>
      <c r="AG101" s="3">
        <v>28308</v>
      </c>
      <c r="AH101" s="3">
        <v>8.6999999999999993</v>
      </c>
      <c r="AI101" s="3">
        <v>38.799999999999997</v>
      </c>
      <c r="AJ101" s="3">
        <v>1.6</v>
      </c>
      <c r="AN101" s="3" t="s">
        <v>532</v>
      </c>
      <c r="AO101" s="3" t="s">
        <v>108</v>
      </c>
      <c r="AP101" s="3">
        <v>435.6</v>
      </c>
      <c r="AQ101" s="3">
        <v>7.7</v>
      </c>
      <c r="AR101" s="3">
        <v>10.93</v>
      </c>
      <c r="AS101" s="3">
        <v>8.8000000000000007</v>
      </c>
      <c r="AT101" s="3">
        <v>23237</v>
      </c>
      <c r="AU101" s="3">
        <v>12</v>
      </c>
      <c r="AV101" s="3">
        <v>37.5</v>
      </c>
      <c r="AW101" s="3">
        <v>2.4</v>
      </c>
      <c r="BA101" s="4" t="s">
        <v>532</v>
      </c>
      <c r="BB101" s="4" t="s">
        <v>108</v>
      </c>
      <c r="BC101" s="4">
        <v>21000</v>
      </c>
      <c r="BD101" s="4">
        <v>8.9</v>
      </c>
      <c r="BE101" s="4">
        <v>21000</v>
      </c>
      <c r="BF101" s="4">
        <v>8.9</v>
      </c>
      <c r="BG101" s="4">
        <v>18000</v>
      </c>
      <c r="BH101" s="4">
        <v>10.5</v>
      </c>
      <c r="BI101" s="4">
        <v>21000</v>
      </c>
      <c r="BJ101" s="4">
        <v>8.9</v>
      </c>
      <c r="BN101" s="5" t="s">
        <v>532</v>
      </c>
      <c r="BO101" s="5" t="s">
        <v>108</v>
      </c>
      <c r="BP101" s="5">
        <v>407.3</v>
      </c>
      <c r="BQ101" s="5">
        <v>7.1</v>
      </c>
      <c r="BR101" s="5">
        <v>12.54</v>
      </c>
      <c r="BS101" s="5">
        <v>6.2</v>
      </c>
      <c r="BT101" s="5">
        <v>21696</v>
      </c>
      <c r="BU101" s="5">
        <v>9.1</v>
      </c>
      <c r="BV101" s="5">
        <v>32.5</v>
      </c>
      <c r="BW101" s="5">
        <v>3.1</v>
      </c>
      <c r="CA101" s="6" t="s">
        <v>532</v>
      </c>
      <c r="CB101" s="6" t="s">
        <v>108</v>
      </c>
      <c r="CC101" s="6">
        <v>345.9</v>
      </c>
      <c r="CD101" s="6">
        <v>9</v>
      </c>
      <c r="CE101" s="6">
        <v>9.6199999999999992</v>
      </c>
      <c r="CF101" s="6">
        <v>5.8</v>
      </c>
      <c r="CG101" s="6">
        <v>18198</v>
      </c>
      <c r="CH101" s="6">
        <v>13</v>
      </c>
      <c r="CI101" s="6">
        <v>35.1</v>
      </c>
      <c r="CJ101" s="6">
        <v>3.5</v>
      </c>
      <c r="CN101" s="7" t="s">
        <v>532</v>
      </c>
      <c r="CO101" s="7" t="s">
        <v>108</v>
      </c>
      <c r="CP101" s="7">
        <v>6000</v>
      </c>
      <c r="CQ101" s="7">
        <v>16.3</v>
      </c>
      <c r="CR101" s="7">
        <v>6000</v>
      </c>
      <c r="CS101" s="7">
        <v>16.3</v>
      </c>
      <c r="CT101" s="7">
        <v>5000</v>
      </c>
      <c r="CU101" s="7">
        <v>19.7</v>
      </c>
      <c r="CV101" s="7">
        <v>6000</v>
      </c>
      <c r="CW101" s="7">
        <v>16.3</v>
      </c>
      <c r="DA101" s="8" t="s">
        <v>532</v>
      </c>
      <c r="DB101" s="8" t="s">
        <v>108</v>
      </c>
      <c r="DC101" s="8">
        <v>426.8</v>
      </c>
      <c r="DD101" s="8">
        <v>7.1</v>
      </c>
      <c r="DE101" s="8">
        <v>11.63</v>
      </c>
      <c r="DF101" s="8">
        <v>7.2</v>
      </c>
      <c r="DG101" s="8">
        <v>21403</v>
      </c>
      <c r="DH101" s="8">
        <v>8.3000000000000007</v>
      </c>
      <c r="DI101" s="8">
        <v>36.700000000000003</v>
      </c>
      <c r="DJ101" s="8">
        <v>2.6</v>
      </c>
      <c r="DN101" s="9" t="s">
        <v>532</v>
      </c>
      <c r="DO101" s="9" t="s">
        <v>108</v>
      </c>
      <c r="DP101" s="9">
        <v>370.1</v>
      </c>
      <c r="DQ101" s="9">
        <v>11</v>
      </c>
      <c r="DR101" s="9">
        <v>9.99</v>
      </c>
      <c r="DS101" s="9">
        <v>9.6999999999999993</v>
      </c>
      <c r="DT101" s="9">
        <v>18484</v>
      </c>
      <c r="DU101" s="9">
        <v>13</v>
      </c>
      <c r="DV101" s="9">
        <v>36.299999999999997</v>
      </c>
      <c r="DW101" s="9">
        <v>4.4000000000000004</v>
      </c>
      <c r="EA101" s="10" t="s">
        <v>532</v>
      </c>
      <c r="EB101" s="10" t="s">
        <v>108</v>
      </c>
      <c r="EC101" s="10">
        <v>8000</v>
      </c>
      <c r="ED101" s="10">
        <v>14.7</v>
      </c>
      <c r="EE101" s="10">
        <f>VLOOKUP(EA101,Sheet1!$C$10:$L$428,10,FALSE)</f>
        <v>123987.5</v>
      </c>
      <c r="EF101" s="10">
        <v>14.7</v>
      </c>
      <c r="EG101" s="10">
        <v>7000</v>
      </c>
      <c r="EH101" s="10">
        <v>17.2</v>
      </c>
      <c r="EI101" s="10">
        <v>8000</v>
      </c>
      <c r="EJ101" s="10">
        <v>14.7</v>
      </c>
      <c r="EN101" s="11" t="s">
        <v>532</v>
      </c>
      <c r="EO101" s="11" t="s">
        <v>108</v>
      </c>
      <c r="EP101" s="11">
        <v>590</v>
      </c>
      <c r="EQ101" s="11">
        <v>9.1</v>
      </c>
      <c r="ER101" s="11">
        <f>VLOOKUP(EN101,Sheet1!$C$10:$L$428,2,FALSE)</f>
        <v>188181.97560975602</v>
      </c>
      <c r="ES101" s="11">
        <v>9.6</v>
      </c>
      <c r="ET101" s="11">
        <v>33174</v>
      </c>
      <c r="EU101" s="11">
        <v>11</v>
      </c>
      <c r="EV101" s="11">
        <v>40.299999999999997</v>
      </c>
      <c r="EW101" s="11">
        <v>1.9</v>
      </c>
      <c r="EY101" t="b">
        <f t="shared" si="1"/>
        <v>1</v>
      </c>
    </row>
    <row r="102" spans="1:155" x14ac:dyDescent="0.25">
      <c r="A102" s="1" t="s">
        <v>533</v>
      </c>
      <c r="B102" s="1" t="s">
        <v>109</v>
      </c>
      <c r="C102" s="1">
        <v>525.29999999999995</v>
      </c>
      <c r="D102" s="1">
        <v>11</v>
      </c>
      <c r="E102" s="1">
        <f>VLOOKUP(A102,Sheet1!$C$10:$L$428,6,FALSE)</f>
        <v>144000</v>
      </c>
      <c r="F102" s="1">
        <v>11</v>
      </c>
      <c r="G102" s="1">
        <v>28939</v>
      </c>
      <c r="H102" s="1">
        <v>19</v>
      </c>
      <c r="I102" s="1">
        <v>39</v>
      </c>
      <c r="J102" s="1">
        <v>1.3</v>
      </c>
      <c r="N102" s="2" t="s">
        <v>533</v>
      </c>
      <c r="O102" s="2" t="s">
        <v>109</v>
      </c>
      <c r="P102" s="2">
        <v>29000</v>
      </c>
      <c r="Q102" s="2">
        <v>7.7</v>
      </c>
      <c r="R102" s="2">
        <v>29000</v>
      </c>
      <c r="S102" s="2">
        <v>7.7</v>
      </c>
      <c r="T102" s="2">
        <v>27000</v>
      </c>
      <c r="U102" s="2">
        <v>12.2</v>
      </c>
      <c r="V102" s="2">
        <v>29000</v>
      </c>
      <c r="W102" s="2">
        <v>7.7</v>
      </c>
      <c r="AA102" s="3" t="s">
        <v>533</v>
      </c>
      <c r="AB102" s="3" t="s">
        <v>109</v>
      </c>
      <c r="AC102" s="3">
        <v>562.20000000000005</v>
      </c>
      <c r="AD102" s="3">
        <v>5</v>
      </c>
      <c r="AE102" s="3">
        <v>14.38</v>
      </c>
      <c r="AF102" s="3">
        <v>5.0999999999999996</v>
      </c>
      <c r="AG102" s="3">
        <v>29732</v>
      </c>
      <c r="AH102" s="3">
        <v>8</v>
      </c>
      <c r="AI102" s="3">
        <v>39.1</v>
      </c>
      <c r="AJ102" s="3">
        <v>1.2</v>
      </c>
      <c r="AN102" s="3" t="s">
        <v>533</v>
      </c>
      <c r="AO102" s="3" t="s">
        <v>109</v>
      </c>
      <c r="AP102" s="3">
        <v>468.6</v>
      </c>
      <c r="AQ102" s="3">
        <v>6.4</v>
      </c>
      <c r="AR102" s="3">
        <v>11.67</v>
      </c>
      <c r="AS102" s="3">
        <v>6.2</v>
      </c>
      <c r="AT102" s="3">
        <v>25059</v>
      </c>
      <c r="AU102" s="3">
        <v>15</v>
      </c>
      <c r="AV102" s="3">
        <v>37.5</v>
      </c>
      <c r="AW102" s="3">
        <v>1</v>
      </c>
      <c r="BA102" s="4" t="s">
        <v>533</v>
      </c>
      <c r="BB102" s="4" t="s">
        <v>109</v>
      </c>
      <c r="BC102" s="4">
        <v>39000</v>
      </c>
      <c r="BD102" s="4">
        <v>6.5</v>
      </c>
      <c r="BE102" s="4">
        <v>39000</v>
      </c>
      <c r="BF102" s="4">
        <v>6.5</v>
      </c>
      <c r="BG102" s="4">
        <v>36000</v>
      </c>
      <c r="BH102" s="4">
        <v>10.7</v>
      </c>
      <c r="BI102" s="4">
        <v>39000</v>
      </c>
      <c r="BJ102" s="4">
        <v>6.5</v>
      </c>
      <c r="BN102" s="5" t="s">
        <v>533</v>
      </c>
      <c r="BO102" s="5" t="s">
        <v>109</v>
      </c>
      <c r="BP102" s="5">
        <v>468.6</v>
      </c>
      <c r="BQ102" s="5">
        <v>5.2</v>
      </c>
      <c r="BR102" s="5">
        <v>13.98</v>
      </c>
      <c r="BS102" s="5">
        <v>4.8</v>
      </c>
      <c r="BT102" s="5">
        <v>25148</v>
      </c>
      <c r="BU102" s="5">
        <v>7.3</v>
      </c>
      <c r="BV102" s="5">
        <v>33.5</v>
      </c>
      <c r="BW102" s="5">
        <v>2.2000000000000002</v>
      </c>
      <c r="CA102" s="6" t="s">
        <v>533</v>
      </c>
      <c r="CB102" s="6" t="s">
        <v>109</v>
      </c>
      <c r="CC102" s="6">
        <v>396.4</v>
      </c>
      <c r="CD102" s="6">
        <v>7.2</v>
      </c>
      <c r="CE102" s="6">
        <v>10.81</v>
      </c>
      <c r="CF102" s="6">
        <v>5.6</v>
      </c>
      <c r="CG102" s="6">
        <v>20656</v>
      </c>
      <c r="CH102" s="6">
        <v>16</v>
      </c>
      <c r="CI102" s="6">
        <v>37</v>
      </c>
      <c r="CJ102" s="6">
        <v>0.9</v>
      </c>
      <c r="CN102" s="7" t="s">
        <v>533</v>
      </c>
      <c r="CO102" s="7" t="s">
        <v>109</v>
      </c>
      <c r="CP102" s="7">
        <v>12000</v>
      </c>
      <c r="CQ102" s="7">
        <v>11.5</v>
      </c>
      <c r="CR102" s="7">
        <v>12000</v>
      </c>
      <c r="CS102" s="7">
        <v>11.5</v>
      </c>
      <c r="CT102" s="7">
        <v>11000</v>
      </c>
      <c r="CU102" s="7">
        <v>17.899999999999999</v>
      </c>
      <c r="CV102" s="7">
        <v>12000</v>
      </c>
      <c r="CW102" s="7">
        <v>11.5</v>
      </c>
      <c r="DA102" s="8" t="s">
        <v>533</v>
      </c>
      <c r="DB102" s="8" t="s">
        <v>109</v>
      </c>
      <c r="DC102" s="8">
        <v>462.9</v>
      </c>
      <c r="DD102" s="8">
        <v>5.5</v>
      </c>
      <c r="DE102" s="8">
        <v>12.56</v>
      </c>
      <c r="DF102" s="8">
        <v>5.7</v>
      </c>
      <c r="DG102" s="8">
        <v>23554</v>
      </c>
      <c r="DH102" s="8">
        <v>9.1</v>
      </c>
      <c r="DI102" s="8">
        <v>36.9</v>
      </c>
      <c r="DJ102" s="8">
        <v>1.5</v>
      </c>
      <c r="DN102" s="9" t="s">
        <v>533</v>
      </c>
      <c r="DO102" s="9" t="s">
        <v>109</v>
      </c>
      <c r="DP102" s="9">
        <v>398.1</v>
      </c>
      <c r="DQ102" s="9">
        <v>9.1999999999999993</v>
      </c>
      <c r="DR102" s="9">
        <v>10.67</v>
      </c>
      <c r="DS102" s="9">
        <v>9.6999999999999993</v>
      </c>
      <c r="DT102" s="9" t="s">
        <v>858</v>
      </c>
      <c r="DU102" s="9" t="s">
        <v>858</v>
      </c>
      <c r="DV102" s="9">
        <v>37</v>
      </c>
      <c r="DW102" s="9">
        <v>1</v>
      </c>
      <c r="EA102" s="10" t="s">
        <v>533</v>
      </c>
      <c r="EB102" s="10" t="s">
        <v>109</v>
      </c>
      <c r="EC102" s="10">
        <v>16000</v>
      </c>
      <c r="ED102" s="10">
        <v>10.3</v>
      </c>
      <c r="EE102" s="10">
        <f>VLOOKUP(EA102,Sheet1!$C$10:$L$428,10,FALSE)</f>
        <v>115000</v>
      </c>
      <c r="EF102" s="10">
        <v>10.3</v>
      </c>
      <c r="EG102" s="10">
        <v>16000</v>
      </c>
      <c r="EH102" s="10">
        <v>16.600000000000001</v>
      </c>
      <c r="EI102" s="10">
        <v>16000</v>
      </c>
      <c r="EJ102" s="10">
        <v>10.3</v>
      </c>
      <c r="EN102" s="11" t="s">
        <v>533</v>
      </c>
      <c r="EO102" s="11" t="s">
        <v>109</v>
      </c>
      <c r="EP102" s="11">
        <v>636.9</v>
      </c>
      <c r="EQ102" s="11">
        <v>6.9</v>
      </c>
      <c r="ER102" s="11">
        <f>VLOOKUP(EN102,Sheet1!$C$10:$L$428,2,FALSE)</f>
        <v>168213.30342275678</v>
      </c>
      <c r="ES102" s="11">
        <v>7.2</v>
      </c>
      <c r="ET102" s="11">
        <v>34047</v>
      </c>
      <c r="EU102" s="11">
        <v>11</v>
      </c>
      <c r="EV102" s="11">
        <v>40.799999999999997</v>
      </c>
      <c r="EW102" s="11">
        <v>1.6</v>
      </c>
      <c r="EY102" t="b">
        <f t="shared" si="1"/>
        <v>1</v>
      </c>
    </row>
    <row r="103" spans="1:155" x14ac:dyDescent="0.25">
      <c r="A103" s="1" t="s">
        <v>534</v>
      </c>
      <c r="B103" s="1" t="s">
        <v>110</v>
      </c>
      <c r="C103" s="1">
        <v>529.79999999999995</v>
      </c>
      <c r="D103" s="1">
        <v>9.6</v>
      </c>
      <c r="E103" s="1">
        <f>VLOOKUP(A103,Sheet1!$C$10:$L$428,6,FALSE)</f>
        <v>150000</v>
      </c>
      <c r="F103" s="1">
        <v>9.8000000000000007</v>
      </c>
      <c r="G103" s="1">
        <v>27062</v>
      </c>
      <c r="H103" s="1">
        <v>11</v>
      </c>
      <c r="I103" s="1">
        <v>38.200000000000003</v>
      </c>
      <c r="J103" s="1">
        <v>1.7</v>
      </c>
      <c r="N103" s="2" t="s">
        <v>534</v>
      </c>
      <c r="O103" s="2" t="s">
        <v>110</v>
      </c>
      <c r="P103" s="2">
        <v>20000</v>
      </c>
      <c r="Q103" s="2">
        <v>9.3000000000000007</v>
      </c>
      <c r="R103" s="2">
        <v>20000</v>
      </c>
      <c r="S103" s="2">
        <v>9.3000000000000007</v>
      </c>
      <c r="T103" s="2">
        <v>18000</v>
      </c>
      <c r="U103" s="2">
        <v>10.7</v>
      </c>
      <c r="V103" s="2">
        <v>20000</v>
      </c>
      <c r="W103" s="2">
        <v>9.3000000000000007</v>
      </c>
      <c r="AA103" s="3" t="s">
        <v>534</v>
      </c>
      <c r="AB103" s="3" t="s">
        <v>110</v>
      </c>
      <c r="AC103" s="3">
        <v>522</v>
      </c>
      <c r="AD103" s="3">
        <v>4.8</v>
      </c>
      <c r="AE103" s="3">
        <v>13.69</v>
      </c>
      <c r="AF103" s="3">
        <v>4.8</v>
      </c>
      <c r="AG103" s="3">
        <v>27011</v>
      </c>
      <c r="AH103" s="3">
        <v>5.6</v>
      </c>
      <c r="AI103" s="3">
        <v>38.1</v>
      </c>
      <c r="AJ103" s="3">
        <v>1.2</v>
      </c>
      <c r="AN103" s="3" t="s">
        <v>534</v>
      </c>
      <c r="AO103" s="3" t="s">
        <v>110</v>
      </c>
      <c r="AP103" s="3">
        <v>477.7</v>
      </c>
      <c r="AQ103" s="3">
        <v>9.9</v>
      </c>
      <c r="AR103" s="3">
        <v>12.18</v>
      </c>
      <c r="AS103" s="3">
        <v>7.4</v>
      </c>
      <c r="AT103" s="3">
        <v>24525</v>
      </c>
      <c r="AU103" s="3">
        <v>9.1</v>
      </c>
      <c r="AV103" s="3">
        <v>37.5</v>
      </c>
      <c r="AW103" s="3">
        <v>1.4</v>
      </c>
      <c r="BA103" s="4" t="s">
        <v>534</v>
      </c>
      <c r="BB103" s="4" t="s">
        <v>110</v>
      </c>
      <c r="BC103" s="4">
        <v>26000</v>
      </c>
      <c r="BD103" s="4">
        <v>7.9</v>
      </c>
      <c r="BE103" s="4">
        <v>26000</v>
      </c>
      <c r="BF103" s="4">
        <v>7.9</v>
      </c>
      <c r="BG103" s="4">
        <v>24000</v>
      </c>
      <c r="BH103" s="4">
        <v>9.3000000000000007</v>
      </c>
      <c r="BI103" s="4">
        <v>26000</v>
      </c>
      <c r="BJ103" s="4">
        <v>7.9</v>
      </c>
      <c r="BN103" s="5" t="s">
        <v>534</v>
      </c>
      <c r="BO103" s="5" t="s">
        <v>110</v>
      </c>
      <c r="BP103" s="5">
        <v>426.9</v>
      </c>
      <c r="BQ103" s="5">
        <v>5.4</v>
      </c>
      <c r="BR103" s="5">
        <v>13.11</v>
      </c>
      <c r="BS103" s="5">
        <v>4.5</v>
      </c>
      <c r="BT103" s="5">
        <v>22676</v>
      </c>
      <c r="BU103" s="5">
        <v>6.2</v>
      </c>
      <c r="BV103" s="5">
        <v>32.6</v>
      </c>
      <c r="BW103" s="5">
        <v>2.7</v>
      </c>
      <c r="CA103" s="6" t="s">
        <v>534</v>
      </c>
      <c r="CB103" s="6" t="s">
        <v>110</v>
      </c>
      <c r="CC103" s="6">
        <v>391.3</v>
      </c>
      <c r="CD103" s="6">
        <v>11</v>
      </c>
      <c r="CE103" s="6">
        <v>11.19</v>
      </c>
      <c r="CF103" s="6">
        <v>6.5</v>
      </c>
      <c r="CG103" s="6">
        <v>21493</v>
      </c>
      <c r="CH103" s="6">
        <v>12</v>
      </c>
      <c r="CI103" s="6">
        <v>37</v>
      </c>
      <c r="CJ103" s="6">
        <v>1.7</v>
      </c>
      <c r="CN103" s="7" t="s">
        <v>534</v>
      </c>
      <c r="CO103" s="7" t="s">
        <v>110</v>
      </c>
      <c r="CP103" s="7">
        <v>8000</v>
      </c>
      <c r="CQ103" s="7">
        <v>14.1</v>
      </c>
      <c r="CR103" s="7">
        <v>8000</v>
      </c>
      <c r="CS103" s="7">
        <v>14.1</v>
      </c>
      <c r="CT103" s="7">
        <v>7000</v>
      </c>
      <c r="CU103" s="7">
        <v>16.7</v>
      </c>
      <c r="CV103" s="7">
        <v>8000</v>
      </c>
      <c r="CW103" s="7">
        <v>14.1</v>
      </c>
      <c r="DA103" s="8" t="s">
        <v>534</v>
      </c>
      <c r="DB103" s="8" t="s">
        <v>110</v>
      </c>
      <c r="DC103" s="8">
        <v>454.7</v>
      </c>
      <c r="DD103" s="8">
        <v>6.4</v>
      </c>
      <c r="DE103" s="8">
        <v>12.56</v>
      </c>
      <c r="DF103" s="8">
        <v>6.4</v>
      </c>
      <c r="DG103" s="8">
        <v>23066</v>
      </c>
      <c r="DH103" s="8">
        <v>6.5</v>
      </c>
      <c r="DI103" s="8">
        <v>36.200000000000003</v>
      </c>
      <c r="DJ103" s="8">
        <v>1.4</v>
      </c>
      <c r="DN103" s="9" t="s">
        <v>534</v>
      </c>
      <c r="DO103" s="9" t="s">
        <v>110</v>
      </c>
      <c r="DP103" s="9">
        <v>420.6</v>
      </c>
      <c r="DQ103" s="9">
        <v>12</v>
      </c>
      <c r="DR103" s="9">
        <v>11.46</v>
      </c>
      <c r="DS103" s="9">
        <v>13</v>
      </c>
      <c r="DT103" s="9">
        <v>21831</v>
      </c>
      <c r="DU103" s="9">
        <v>18</v>
      </c>
      <c r="DV103" s="9">
        <v>37</v>
      </c>
      <c r="DW103" s="9">
        <v>2</v>
      </c>
      <c r="EA103" s="10" t="s">
        <v>534</v>
      </c>
      <c r="EB103" s="10" t="s">
        <v>110</v>
      </c>
      <c r="EC103" s="10">
        <v>12000</v>
      </c>
      <c r="ED103" s="10">
        <v>12.3</v>
      </c>
      <c r="EE103" s="10">
        <f>VLOOKUP(EA103,Sheet1!$C$10:$L$428,10,FALSE)</f>
        <v>122000</v>
      </c>
      <c r="EF103" s="10">
        <v>12.3</v>
      </c>
      <c r="EG103" s="10">
        <v>11000</v>
      </c>
      <c r="EH103" s="10">
        <v>14</v>
      </c>
      <c r="EI103" s="10">
        <v>12000</v>
      </c>
      <c r="EJ103" s="10">
        <v>12.3</v>
      </c>
      <c r="EN103" s="11" t="s">
        <v>534</v>
      </c>
      <c r="EO103" s="11" t="s">
        <v>110</v>
      </c>
      <c r="EP103" s="11">
        <v>568.6</v>
      </c>
      <c r="EQ103" s="11">
        <v>6.4</v>
      </c>
      <c r="ER103" s="11">
        <f>VLOOKUP(EN103,Sheet1!$C$10:$L$428,2,FALSE)</f>
        <v>177361.32211538457</v>
      </c>
      <c r="ES103" s="11">
        <v>6.5</v>
      </c>
      <c r="ET103" s="11">
        <v>29520</v>
      </c>
      <c r="EU103" s="11">
        <v>7.5</v>
      </c>
      <c r="EV103" s="11">
        <v>39.5</v>
      </c>
      <c r="EW103" s="11">
        <v>1.6</v>
      </c>
      <c r="EY103" t="b">
        <f t="shared" si="1"/>
        <v>1</v>
      </c>
    </row>
    <row r="104" spans="1:155" x14ac:dyDescent="0.25">
      <c r="A104" s="1" t="s">
        <v>535</v>
      </c>
      <c r="B104" s="1" t="s">
        <v>111</v>
      </c>
      <c r="C104" s="1">
        <v>416.7</v>
      </c>
      <c r="D104" s="1">
        <v>8.6999999999999993</v>
      </c>
      <c r="E104" s="1">
        <f>VLOOKUP(A104,Sheet1!$C$10:$L$428,6,FALSE)</f>
        <v>120000</v>
      </c>
      <c r="F104" s="1">
        <v>9</v>
      </c>
      <c r="G104" s="1">
        <v>22227</v>
      </c>
      <c r="H104" s="1">
        <v>8.9</v>
      </c>
      <c r="I104" s="1">
        <v>40</v>
      </c>
      <c r="J104" s="1">
        <v>3.5</v>
      </c>
      <c r="N104" s="2" t="s">
        <v>535</v>
      </c>
      <c r="O104" s="2" t="s">
        <v>111</v>
      </c>
      <c r="P104" s="2">
        <v>17000</v>
      </c>
      <c r="Q104" s="2">
        <v>9.6999999999999993</v>
      </c>
      <c r="R104" s="2">
        <v>17000</v>
      </c>
      <c r="S104" s="2">
        <v>9.6999999999999993</v>
      </c>
      <c r="T104" s="2">
        <v>16000</v>
      </c>
      <c r="U104" s="2">
        <v>11.5</v>
      </c>
      <c r="V104" s="2">
        <v>17000</v>
      </c>
      <c r="W104" s="2">
        <v>9.6999999999999993</v>
      </c>
      <c r="AA104" s="3" t="s">
        <v>535</v>
      </c>
      <c r="AB104" s="3" t="s">
        <v>111</v>
      </c>
      <c r="AC104" s="3">
        <v>425.8</v>
      </c>
      <c r="AD104" s="3">
        <v>4.5</v>
      </c>
      <c r="AE104" s="3">
        <v>10.39</v>
      </c>
      <c r="AF104" s="3">
        <v>4.4000000000000004</v>
      </c>
      <c r="AG104" s="3">
        <v>22690</v>
      </c>
      <c r="AH104" s="3">
        <v>6.3</v>
      </c>
      <c r="AI104" s="3">
        <v>41</v>
      </c>
      <c r="AJ104" s="3">
        <v>1.7</v>
      </c>
      <c r="AN104" s="3" t="s">
        <v>535</v>
      </c>
      <c r="AO104" s="3" t="s">
        <v>111</v>
      </c>
      <c r="AP104" s="3">
        <v>399.4</v>
      </c>
      <c r="AQ104" s="3">
        <v>7.5</v>
      </c>
      <c r="AR104" s="3">
        <v>9.3699999999999992</v>
      </c>
      <c r="AS104" s="3">
        <v>6.5</v>
      </c>
      <c r="AT104" s="3">
        <v>20537</v>
      </c>
      <c r="AU104" s="3">
        <v>8.4</v>
      </c>
      <c r="AV104" s="3">
        <v>39</v>
      </c>
      <c r="AW104" s="3">
        <v>1.6</v>
      </c>
      <c r="BA104" s="4" t="s">
        <v>535</v>
      </c>
      <c r="BB104" s="4" t="s">
        <v>111</v>
      </c>
      <c r="BC104" s="4">
        <v>26000</v>
      </c>
      <c r="BD104" s="4">
        <v>7.9</v>
      </c>
      <c r="BE104" s="4">
        <v>26000</v>
      </c>
      <c r="BF104" s="4">
        <v>7.9</v>
      </c>
      <c r="BG104" s="4">
        <v>22000</v>
      </c>
      <c r="BH104" s="4">
        <v>9.6</v>
      </c>
      <c r="BI104" s="4">
        <v>26000</v>
      </c>
      <c r="BJ104" s="4">
        <v>7.9</v>
      </c>
      <c r="BN104" s="5" t="s">
        <v>535</v>
      </c>
      <c r="BO104" s="5" t="s">
        <v>111</v>
      </c>
      <c r="BP104" s="5">
        <v>336.4</v>
      </c>
      <c r="BQ104" s="5">
        <v>5.0999999999999996</v>
      </c>
      <c r="BR104" s="5">
        <v>9.94</v>
      </c>
      <c r="BS104" s="5">
        <v>3.9</v>
      </c>
      <c r="BT104" s="5">
        <v>18991</v>
      </c>
      <c r="BU104" s="5">
        <v>6.3</v>
      </c>
      <c r="BV104" s="5">
        <v>33.799999999999997</v>
      </c>
      <c r="BW104" s="5">
        <v>2.9</v>
      </c>
      <c r="CA104" s="6" t="s">
        <v>535</v>
      </c>
      <c r="CB104" s="6" t="s">
        <v>111</v>
      </c>
      <c r="CC104" s="6">
        <v>308.3</v>
      </c>
      <c r="CD104" s="6">
        <v>7.1</v>
      </c>
      <c r="CE104" s="6">
        <v>8.4</v>
      </c>
      <c r="CF104" s="6">
        <v>5.5</v>
      </c>
      <c r="CG104" s="6">
        <v>17453</v>
      </c>
      <c r="CH104" s="6">
        <v>7.3</v>
      </c>
      <c r="CI104" s="6">
        <v>37</v>
      </c>
      <c r="CJ104" s="6">
        <v>2.1</v>
      </c>
      <c r="CN104" s="7" t="s">
        <v>535</v>
      </c>
      <c r="CO104" s="7" t="s">
        <v>111</v>
      </c>
      <c r="CP104" s="7">
        <v>5000</v>
      </c>
      <c r="CQ104" s="7">
        <v>17</v>
      </c>
      <c r="CR104" s="7">
        <v>5000</v>
      </c>
      <c r="CS104" s="7">
        <v>17</v>
      </c>
      <c r="CT104" s="7">
        <v>5000</v>
      </c>
      <c r="CU104" s="7">
        <v>19.7</v>
      </c>
      <c r="CV104" s="7">
        <v>5000</v>
      </c>
      <c r="CW104" s="7">
        <v>17</v>
      </c>
      <c r="DA104" s="8" t="s">
        <v>535</v>
      </c>
      <c r="DB104" s="8" t="s">
        <v>111</v>
      </c>
      <c r="DC104" s="8">
        <v>366.6</v>
      </c>
      <c r="DD104" s="8">
        <v>5.5</v>
      </c>
      <c r="DE104" s="8">
        <v>9.58</v>
      </c>
      <c r="DF104" s="8">
        <v>5.6</v>
      </c>
      <c r="DG104" s="8">
        <v>18998</v>
      </c>
      <c r="DH104" s="8">
        <v>6.4</v>
      </c>
      <c r="DI104" s="8">
        <v>38.299999999999997</v>
      </c>
      <c r="DJ104" s="8">
        <v>1.8</v>
      </c>
      <c r="DN104" s="9" t="s">
        <v>535</v>
      </c>
      <c r="DO104" s="9" t="s">
        <v>111</v>
      </c>
      <c r="DP104" s="9">
        <v>332.1</v>
      </c>
      <c r="DQ104" s="9">
        <v>13</v>
      </c>
      <c r="DR104" s="9">
        <v>8.6300000000000008</v>
      </c>
      <c r="DS104" s="9">
        <v>15</v>
      </c>
      <c r="DT104" s="9">
        <v>17143</v>
      </c>
      <c r="DU104" s="9">
        <v>16</v>
      </c>
      <c r="DV104" s="9">
        <v>37.5</v>
      </c>
      <c r="DW104" s="9">
        <v>3.5</v>
      </c>
      <c r="EA104" s="10" t="s">
        <v>535</v>
      </c>
      <c r="EB104" s="10" t="s">
        <v>111</v>
      </c>
      <c r="EC104" s="10">
        <v>12000</v>
      </c>
      <c r="ED104" s="10">
        <v>11.9</v>
      </c>
      <c r="EE104" s="10">
        <f>VLOOKUP(EA104,Sheet1!$C$10:$L$428,10,FALSE)</f>
        <v>95000</v>
      </c>
      <c r="EF104" s="10">
        <v>11.9</v>
      </c>
      <c r="EG104" s="10">
        <v>11000</v>
      </c>
      <c r="EH104" s="10">
        <v>14.1</v>
      </c>
      <c r="EI104" s="10">
        <v>12000</v>
      </c>
      <c r="EJ104" s="10">
        <v>11.9</v>
      </c>
      <c r="EN104" s="11" t="s">
        <v>535</v>
      </c>
      <c r="EO104" s="11" t="s">
        <v>111</v>
      </c>
      <c r="EP104" s="11">
        <v>453</v>
      </c>
      <c r="EQ104" s="11">
        <v>5.7</v>
      </c>
      <c r="ER104" s="11">
        <f>VLOOKUP(EN104,Sheet1!$C$10:$L$428,2,FALSE)</f>
        <v>129529.27237851662</v>
      </c>
      <c r="ES104" s="11">
        <v>5.6</v>
      </c>
      <c r="ET104" s="11">
        <v>24414</v>
      </c>
      <c r="EU104" s="11">
        <v>8.1</v>
      </c>
      <c r="EV104" s="11">
        <v>42.2</v>
      </c>
      <c r="EW104" s="11">
        <v>2.2999999999999998</v>
      </c>
      <c r="EY104" t="b">
        <f t="shared" si="1"/>
        <v>1</v>
      </c>
    </row>
    <row r="105" spans="1:155" x14ac:dyDescent="0.25">
      <c r="A105" s="1" t="s">
        <v>536</v>
      </c>
      <c r="B105" s="1" t="s">
        <v>112</v>
      </c>
      <c r="C105" s="1">
        <v>452.8</v>
      </c>
      <c r="D105" s="1">
        <v>7.7</v>
      </c>
      <c r="E105" s="1">
        <f>VLOOKUP(A105,Sheet1!$C$10:$L$428,6,FALSE)</f>
        <v>130290</v>
      </c>
      <c r="F105" s="1">
        <v>9.1</v>
      </c>
      <c r="G105" s="1">
        <v>25380</v>
      </c>
      <c r="H105" s="1">
        <v>7.8</v>
      </c>
      <c r="I105" s="1">
        <v>40</v>
      </c>
      <c r="J105" s="1">
        <v>4</v>
      </c>
      <c r="N105" s="2" t="s">
        <v>536</v>
      </c>
      <c r="O105" s="2" t="s">
        <v>112</v>
      </c>
      <c r="P105" s="2">
        <v>29000</v>
      </c>
      <c r="Q105" s="2">
        <v>7.6</v>
      </c>
      <c r="R105" s="2">
        <v>29000</v>
      </c>
      <c r="S105" s="2">
        <v>7.6</v>
      </c>
      <c r="T105" s="2">
        <v>25000</v>
      </c>
      <c r="U105" s="2">
        <v>9.1</v>
      </c>
      <c r="V105" s="2">
        <v>29000</v>
      </c>
      <c r="W105" s="2">
        <v>7.6</v>
      </c>
      <c r="AA105" s="3" t="s">
        <v>536</v>
      </c>
      <c r="AB105" s="3" t="s">
        <v>112</v>
      </c>
      <c r="AC105" s="3">
        <v>489.4</v>
      </c>
      <c r="AD105" s="3">
        <v>3.9</v>
      </c>
      <c r="AE105" s="3">
        <v>12.12</v>
      </c>
      <c r="AF105" s="3">
        <v>4</v>
      </c>
      <c r="AG105" s="3">
        <v>26774</v>
      </c>
      <c r="AH105" s="3">
        <v>5.3</v>
      </c>
      <c r="AI105" s="3">
        <v>40.4</v>
      </c>
      <c r="AJ105" s="3">
        <v>1.2</v>
      </c>
      <c r="AN105" s="3" t="s">
        <v>536</v>
      </c>
      <c r="AO105" s="3" t="s">
        <v>112</v>
      </c>
      <c r="AP105" s="3">
        <v>429.1</v>
      </c>
      <c r="AQ105" s="3">
        <v>6.5</v>
      </c>
      <c r="AR105" s="3">
        <v>10.01</v>
      </c>
      <c r="AS105" s="3">
        <v>6.1</v>
      </c>
      <c r="AT105" s="3">
        <v>23285</v>
      </c>
      <c r="AU105" s="3">
        <v>7.2</v>
      </c>
      <c r="AV105" s="3">
        <v>39.200000000000003</v>
      </c>
      <c r="AW105" s="3">
        <v>1.6</v>
      </c>
      <c r="BA105" s="4" t="s">
        <v>536</v>
      </c>
      <c r="BB105" s="4" t="s">
        <v>112</v>
      </c>
      <c r="BC105" s="4">
        <v>44000</v>
      </c>
      <c r="BD105" s="4">
        <v>6.1</v>
      </c>
      <c r="BE105" s="4">
        <v>44000</v>
      </c>
      <c r="BF105" s="4">
        <v>6.1</v>
      </c>
      <c r="BG105" s="4">
        <v>37000</v>
      </c>
      <c r="BH105" s="4">
        <v>7.3</v>
      </c>
      <c r="BI105" s="4">
        <v>44000</v>
      </c>
      <c r="BJ105" s="4">
        <v>6.1</v>
      </c>
      <c r="BN105" s="5" t="s">
        <v>536</v>
      </c>
      <c r="BO105" s="5" t="s">
        <v>112</v>
      </c>
      <c r="BP105" s="5">
        <v>378.5</v>
      </c>
      <c r="BQ105" s="5">
        <v>4.4000000000000004</v>
      </c>
      <c r="BR105" s="5">
        <v>11.68</v>
      </c>
      <c r="BS105" s="5">
        <v>3.6</v>
      </c>
      <c r="BT105" s="5">
        <v>20824</v>
      </c>
      <c r="BU105" s="5">
        <v>5.6</v>
      </c>
      <c r="BV105" s="5">
        <v>32.4</v>
      </c>
      <c r="BW105" s="5">
        <v>2.5</v>
      </c>
      <c r="CA105" s="6" t="s">
        <v>536</v>
      </c>
      <c r="CB105" s="6" t="s">
        <v>112</v>
      </c>
      <c r="CC105" s="6">
        <v>330.7</v>
      </c>
      <c r="CD105" s="6">
        <v>6.3</v>
      </c>
      <c r="CE105" s="6">
        <v>9.1300000000000008</v>
      </c>
      <c r="CF105" s="6">
        <v>5</v>
      </c>
      <c r="CG105" s="6">
        <v>17856</v>
      </c>
      <c r="CH105" s="6">
        <v>8.3000000000000007</v>
      </c>
      <c r="CI105" s="6">
        <v>37</v>
      </c>
      <c r="CJ105" s="6">
        <v>2.6</v>
      </c>
      <c r="CN105" s="7" t="s">
        <v>536</v>
      </c>
      <c r="CO105" s="7" t="s">
        <v>112</v>
      </c>
      <c r="CP105" s="7">
        <v>12000</v>
      </c>
      <c r="CQ105" s="7">
        <v>11.7</v>
      </c>
      <c r="CR105" s="7">
        <v>12000</v>
      </c>
      <c r="CS105" s="7">
        <v>11.7</v>
      </c>
      <c r="CT105" s="7">
        <v>10000</v>
      </c>
      <c r="CU105" s="7">
        <v>14.2</v>
      </c>
      <c r="CV105" s="7">
        <v>12000</v>
      </c>
      <c r="CW105" s="7">
        <v>11.7</v>
      </c>
      <c r="DA105" s="8" t="s">
        <v>536</v>
      </c>
      <c r="DB105" s="8" t="s">
        <v>112</v>
      </c>
      <c r="DC105" s="8">
        <v>475.3</v>
      </c>
      <c r="DD105" s="8">
        <v>7</v>
      </c>
      <c r="DE105" s="8">
        <v>12.51</v>
      </c>
      <c r="DF105" s="8">
        <v>7.1</v>
      </c>
      <c r="DG105" s="8">
        <v>24870</v>
      </c>
      <c r="DH105" s="8">
        <v>10</v>
      </c>
      <c r="DI105" s="8">
        <v>38</v>
      </c>
      <c r="DJ105" s="8">
        <v>1.8</v>
      </c>
      <c r="DN105" s="9" t="s">
        <v>536</v>
      </c>
      <c r="DO105" s="9" t="s">
        <v>112</v>
      </c>
      <c r="DP105" s="9">
        <v>366.7</v>
      </c>
      <c r="DQ105" s="9">
        <v>11</v>
      </c>
      <c r="DR105" s="9">
        <v>9.9499999999999993</v>
      </c>
      <c r="DS105" s="9">
        <v>9.6999999999999993</v>
      </c>
      <c r="DT105" s="9">
        <v>19454</v>
      </c>
      <c r="DU105" s="9">
        <v>13</v>
      </c>
      <c r="DV105" s="9">
        <v>37.5</v>
      </c>
      <c r="DW105" s="9">
        <v>2.2000000000000002</v>
      </c>
      <c r="EA105" s="10" t="s">
        <v>536</v>
      </c>
      <c r="EB105" s="10" t="s">
        <v>112</v>
      </c>
      <c r="EC105" s="10">
        <v>17000</v>
      </c>
      <c r="ED105" s="10">
        <v>10</v>
      </c>
      <c r="EE105" s="10">
        <f>VLOOKUP(EA105,Sheet1!$C$10:$L$428,10,FALSE)</f>
        <v>103700</v>
      </c>
      <c r="EF105" s="10">
        <v>10</v>
      </c>
      <c r="EG105" s="10">
        <v>15000</v>
      </c>
      <c r="EH105" s="10">
        <v>11.9</v>
      </c>
      <c r="EI105" s="10">
        <v>17000</v>
      </c>
      <c r="EJ105" s="10">
        <v>10</v>
      </c>
      <c r="EN105" s="11" t="s">
        <v>536</v>
      </c>
      <c r="EO105" s="11" t="s">
        <v>112</v>
      </c>
      <c r="EP105" s="11">
        <v>499.2</v>
      </c>
      <c r="EQ105" s="11">
        <v>4.5</v>
      </c>
      <c r="ER105" s="11">
        <f>VLOOKUP(EN105,Sheet1!$C$10:$L$428,2,FALSE)</f>
        <v>145777.76062900372</v>
      </c>
      <c r="ES105" s="11">
        <v>4.7</v>
      </c>
      <c r="ET105" s="11">
        <v>28060</v>
      </c>
      <c r="EU105" s="11">
        <v>5.9</v>
      </c>
      <c r="EV105" s="11">
        <v>42</v>
      </c>
      <c r="EW105" s="11">
        <v>1.6</v>
      </c>
      <c r="EY105" t="b">
        <f t="shared" si="1"/>
        <v>1</v>
      </c>
    </row>
    <row r="106" spans="1:155" x14ac:dyDescent="0.25">
      <c r="A106" s="1" t="s">
        <v>537</v>
      </c>
      <c r="B106" s="1" t="s">
        <v>113</v>
      </c>
      <c r="C106" s="1">
        <v>498</v>
      </c>
      <c r="D106" s="1">
        <v>7.2</v>
      </c>
      <c r="E106" s="1">
        <f>VLOOKUP(A106,Sheet1!$C$10:$L$428,6,FALSE)</f>
        <v>119000</v>
      </c>
      <c r="F106" s="1">
        <v>7.7</v>
      </c>
      <c r="G106" s="1">
        <v>25675</v>
      </c>
      <c r="H106" s="1">
        <v>13</v>
      </c>
      <c r="I106" s="1">
        <v>37.9</v>
      </c>
      <c r="J106" s="1">
        <v>1.7</v>
      </c>
      <c r="N106" s="2" t="s">
        <v>537</v>
      </c>
      <c r="O106" s="2" t="s">
        <v>113</v>
      </c>
      <c r="P106" s="2">
        <v>27000</v>
      </c>
      <c r="Q106" s="2">
        <v>7.9</v>
      </c>
      <c r="R106" s="2">
        <v>27000</v>
      </c>
      <c r="S106" s="2">
        <v>7.9</v>
      </c>
      <c r="T106" s="2">
        <v>25000</v>
      </c>
      <c r="U106" s="2">
        <v>9.1999999999999993</v>
      </c>
      <c r="V106" s="2">
        <v>27000</v>
      </c>
      <c r="W106" s="2">
        <v>7.9</v>
      </c>
      <c r="AA106" s="3" t="s">
        <v>537</v>
      </c>
      <c r="AB106" s="3" t="s">
        <v>113</v>
      </c>
      <c r="AC106" s="3">
        <v>527.20000000000005</v>
      </c>
      <c r="AD106" s="3">
        <v>4.7</v>
      </c>
      <c r="AE106" s="3">
        <v>13.45</v>
      </c>
      <c r="AF106" s="3">
        <v>4.5</v>
      </c>
      <c r="AG106" s="3">
        <v>26995</v>
      </c>
      <c r="AH106" s="3">
        <v>5.7</v>
      </c>
      <c r="AI106" s="3">
        <v>39.200000000000003</v>
      </c>
      <c r="AJ106" s="3">
        <v>1.2</v>
      </c>
      <c r="AN106" s="3" t="s">
        <v>537</v>
      </c>
      <c r="AO106" s="3" t="s">
        <v>113</v>
      </c>
      <c r="AP106" s="3">
        <v>458.6</v>
      </c>
      <c r="AQ106" s="3">
        <v>7.3</v>
      </c>
      <c r="AR106" s="3">
        <v>11.63</v>
      </c>
      <c r="AS106" s="3">
        <v>7.1</v>
      </c>
      <c r="AT106" s="3">
        <v>23002</v>
      </c>
      <c r="AU106" s="3">
        <v>8.1999999999999993</v>
      </c>
      <c r="AV106" s="3">
        <v>37.5</v>
      </c>
      <c r="AW106" s="3">
        <v>0.9</v>
      </c>
      <c r="BA106" s="4" t="s">
        <v>537</v>
      </c>
      <c r="BB106" s="4" t="s">
        <v>113</v>
      </c>
      <c r="BC106" s="4">
        <v>39000</v>
      </c>
      <c r="BD106" s="4">
        <v>6.6</v>
      </c>
      <c r="BE106" s="4">
        <v>39000</v>
      </c>
      <c r="BF106" s="4">
        <v>6.6</v>
      </c>
      <c r="BG106" s="4">
        <v>34000</v>
      </c>
      <c r="BH106" s="4">
        <v>9.6</v>
      </c>
      <c r="BI106" s="4">
        <v>39000</v>
      </c>
      <c r="BJ106" s="4">
        <v>6.6</v>
      </c>
      <c r="BN106" s="5" t="s">
        <v>537</v>
      </c>
      <c r="BO106" s="5" t="s">
        <v>113</v>
      </c>
      <c r="BP106" s="5">
        <v>419.8</v>
      </c>
      <c r="BQ106" s="5">
        <v>5.0999999999999996</v>
      </c>
      <c r="BR106" s="5">
        <v>12.71</v>
      </c>
      <c r="BS106" s="5">
        <v>4.2</v>
      </c>
      <c r="BT106" s="5">
        <v>22086</v>
      </c>
      <c r="BU106" s="5">
        <v>8.1</v>
      </c>
      <c r="BV106" s="5">
        <v>33</v>
      </c>
      <c r="BW106" s="5">
        <v>2.2999999999999998</v>
      </c>
      <c r="CA106" s="6" t="s">
        <v>537</v>
      </c>
      <c r="CB106" s="6" t="s">
        <v>113</v>
      </c>
      <c r="CC106" s="6">
        <v>337.8</v>
      </c>
      <c r="CD106" s="6">
        <v>7.8</v>
      </c>
      <c r="CE106" s="6">
        <v>9.56</v>
      </c>
      <c r="CF106" s="6">
        <v>7.5</v>
      </c>
      <c r="CG106" s="6">
        <v>18094</v>
      </c>
      <c r="CH106" s="6">
        <v>13</v>
      </c>
      <c r="CI106" s="6">
        <v>37</v>
      </c>
      <c r="CJ106" s="6">
        <v>1.7</v>
      </c>
      <c r="CN106" s="7" t="s">
        <v>537</v>
      </c>
      <c r="CO106" s="7" t="s">
        <v>113</v>
      </c>
      <c r="CP106" s="7">
        <v>9000</v>
      </c>
      <c r="CQ106" s="7">
        <v>13.2</v>
      </c>
      <c r="CR106" s="7">
        <v>9000</v>
      </c>
      <c r="CS106" s="7">
        <v>13.2</v>
      </c>
      <c r="CT106" s="7">
        <v>9000</v>
      </c>
      <c r="CU106" s="7">
        <v>15.2</v>
      </c>
      <c r="CV106" s="7">
        <v>9000</v>
      </c>
      <c r="CW106" s="7">
        <v>13.2</v>
      </c>
      <c r="DA106" s="8" t="s">
        <v>537</v>
      </c>
      <c r="DB106" s="8" t="s">
        <v>113</v>
      </c>
      <c r="DC106" s="8">
        <v>419.5</v>
      </c>
      <c r="DD106" s="8">
        <v>5.5</v>
      </c>
      <c r="DE106" s="8">
        <v>11.2</v>
      </c>
      <c r="DF106" s="8">
        <v>5.8</v>
      </c>
      <c r="DG106" s="8">
        <v>20970</v>
      </c>
      <c r="DH106" s="8">
        <v>7</v>
      </c>
      <c r="DI106" s="8">
        <v>37.5</v>
      </c>
      <c r="DJ106" s="8">
        <v>1.6</v>
      </c>
      <c r="DN106" s="9" t="s">
        <v>537</v>
      </c>
      <c r="DO106" s="9" t="s">
        <v>113</v>
      </c>
      <c r="DP106" s="9">
        <v>358.1</v>
      </c>
      <c r="DQ106" s="9">
        <v>9.6</v>
      </c>
      <c r="DR106" s="9">
        <v>9.23</v>
      </c>
      <c r="DS106" s="9">
        <v>13</v>
      </c>
      <c r="DT106" s="9">
        <v>18102</v>
      </c>
      <c r="DU106" s="9">
        <v>14</v>
      </c>
      <c r="DV106" s="9">
        <v>37.299999999999997</v>
      </c>
      <c r="DW106" s="9">
        <v>0.5</v>
      </c>
      <c r="EA106" s="10" t="s">
        <v>537</v>
      </c>
      <c r="EB106" s="10" t="s">
        <v>113</v>
      </c>
      <c r="EC106" s="10">
        <v>18000</v>
      </c>
      <c r="ED106" s="10">
        <v>9.9</v>
      </c>
      <c r="EE106" s="10">
        <f>VLOOKUP(EA106,Sheet1!$C$10:$L$428,10,FALSE)</f>
        <v>90000</v>
      </c>
      <c r="EF106" s="10">
        <v>9.9</v>
      </c>
      <c r="EG106" s="10">
        <v>16000</v>
      </c>
      <c r="EH106" s="10">
        <v>11.6</v>
      </c>
      <c r="EI106" s="10">
        <v>18000</v>
      </c>
      <c r="EJ106" s="10">
        <v>9.9</v>
      </c>
      <c r="EN106" s="11" t="s">
        <v>537</v>
      </c>
      <c r="EO106" s="11" t="s">
        <v>113</v>
      </c>
      <c r="EP106" s="11">
        <v>579.79999999999995</v>
      </c>
      <c r="EQ106" s="11">
        <v>5.9</v>
      </c>
      <c r="ER106" s="11">
        <f>VLOOKUP(EN106,Sheet1!$C$10:$L$428,2,FALSE)</f>
        <v>129837.09968354421</v>
      </c>
      <c r="ES106" s="11">
        <v>5.6</v>
      </c>
      <c r="ET106" s="11">
        <v>30104</v>
      </c>
      <c r="EU106" s="11">
        <v>7</v>
      </c>
      <c r="EV106" s="11">
        <v>40</v>
      </c>
      <c r="EW106" s="11">
        <v>1.6</v>
      </c>
      <c r="EY106" t="b">
        <f t="shared" si="1"/>
        <v>1</v>
      </c>
    </row>
    <row r="107" spans="1:155" x14ac:dyDescent="0.25">
      <c r="A107" s="1" t="s">
        <v>538</v>
      </c>
      <c r="B107" s="1" t="s">
        <v>114</v>
      </c>
      <c r="C107" s="1">
        <v>523.79999999999995</v>
      </c>
      <c r="D107" s="1">
        <v>9.3000000000000007</v>
      </c>
      <c r="E107" s="1">
        <f>VLOOKUP(A107,Sheet1!$C$10:$L$428,6,FALSE)</f>
        <v>144000</v>
      </c>
      <c r="F107" s="1">
        <v>12</v>
      </c>
      <c r="G107" s="1">
        <v>25619</v>
      </c>
      <c r="H107" s="1">
        <v>13</v>
      </c>
      <c r="I107" s="1">
        <v>39</v>
      </c>
      <c r="J107" s="1">
        <v>1.6</v>
      </c>
      <c r="N107" s="2" t="s">
        <v>538</v>
      </c>
      <c r="O107" s="2" t="s">
        <v>114</v>
      </c>
      <c r="P107" s="2">
        <v>29000</v>
      </c>
      <c r="Q107" s="2">
        <v>7.6</v>
      </c>
      <c r="R107" s="2">
        <v>29000</v>
      </c>
      <c r="S107" s="2">
        <v>7.6</v>
      </c>
      <c r="T107" s="2">
        <v>27000</v>
      </c>
      <c r="U107" s="2">
        <v>10.4</v>
      </c>
      <c r="V107" s="2">
        <v>29000</v>
      </c>
      <c r="W107" s="2">
        <v>7.6</v>
      </c>
      <c r="AA107" s="3" t="s">
        <v>538</v>
      </c>
      <c r="AB107" s="3" t="s">
        <v>114</v>
      </c>
      <c r="AC107" s="3">
        <v>542.1</v>
      </c>
      <c r="AD107" s="3">
        <v>4.4000000000000004</v>
      </c>
      <c r="AE107" s="3">
        <v>13.87</v>
      </c>
      <c r="AF107" s="3">
        <v>4.5</v>
      </c>
      <c r="AG107" s="3">
        <v>27780</v>
      </c>
      <c r="AH107" s="3">
        <v>5.4</v>
      </c>
      <c r="AI107" s="3">
        <v>39.1</v>
      </c>
      <c r="AJ107" s="3">
        <v>1.1000000000000001</v>
      </c>
      <c r="AN107" s="3" t="s">
        <v>538</v>
      </c>
      <c r="AO107" s="3" t="s">
        <v>114</v>
      </c>
      <c r="AP107" s="3">
        <v>472.1</v>
      </c>
      <c r="AQ107" s="3">
        <v>6.9</v>
      </c>
      <c r="AR107" s="3">
        <v>11.98</v>
      </c>
      <c r="AS107" s="3">
        <v>6.8</v>
      </c>
      <c r="AT107" s="3">
        <v>23885</v>
      </c>
      <c r="AU107" s="3">
        <v>8.4</v>
      </c>
      <c r="AV107" s="3">
        <v>37.5</v>
      </c>
      <c r="AW107" s="3">
        <v>1.1000000000000001</v>
      </c>
      <c r="BA107" s="4" t="s">
        <v>538</v>
      </c>
      <c r="BB107" s="4" t="s">
        <v>114</v>
      </c>
      <c r="BC107" s="4">
        <v>40000</v>
      </c>
      <c r="BD107" s="4">
        <v>6.4</v>
      </c>
      <c r="BE107" s="4">
        <v>40000</v>
      </c>
      <c r="BF107" s="4">
        <v>6.4</v>
      </c>
      <c r="BG107" s="4">
        <v>36000</v>
      </c>
      <c r="BH107" s="4">
        <v>9.3000000000000007</v>
      </c>
      <c r="BI107" s="4">
        <v>40000</v>
      </c>
      <c r="BJ107" s="4">
        <v>6.4</v>
      </c>
      <c r="BN107" s="5" t="s">
        <v>538</v>
      </c>
      <c r="BO107" s="5" t="s">
        <v>114</v>
      </c>
      <c r="BP107" s="5">
        <v>445.4</v>
      </c>
      <c r="BQ107" s="5">
        <v>4.7</v>
      </c>
      <c r="BR107" s="5">
        <v>13.25</v>
      </c>
      <c r="BS107" s="5">
        <v>4.0999999999999996</v>
      </c>
      <c r="BT107" s="5">
        <v>23025</v>
      </c>
      <c r="BU107" s="5">
        <v>6.3</v>
      </c>
      <c r="BV107" s="5">
        <v>33.6</v>
      </c>
      <c r="BW107" s="5">
        <v>2.1</v>
      </c>
      <c r="CA107" s="6" t="s">
        <v>538</v>
      </c>
      <c r="CB107" s="6" t="s">
        <v>114</v>
      </c>
      <c r="CC107" s="6">
        <v>382.8</v>
      </c>
      <c r="CD107" s="6">
        <v>7.3</v>
      </c>
      <c r="CE107" s="6">
        <v>10.64</v>
      </c>
      <c r="CF107" s="6">
        <v>6</v>
      </c>
      <c r="CG107" s="6">
        <v>19295</v>
      </c>
      <c r="CH107" s="6">
        <v>11</v>
      </c>
      <c r="CI107" s="6">
        <v>37</v>
      </c>
      <c r="CJ107" s="6">
        <v>0.5</v>
      </c>
      <c r="CN107" s="7" t="s">
        <v>538</v>
      </c>
      <c r="CO107" s="7" t="s">
        <v>114</v>
      </c>
      <c r="CP107" s="7">
        <v>12000</v>
      </c>
      <c r="CQ107" s="7">
        <v>11.7</v>
      </c>
      <c r="CR107" s="7">
        <v>12000</v>
      </c>
      <c r="CS107" s="7">
        <v>11.7</v>
      </c>
      <c r="CT107" s="7">
        <v>10000</v>
      </c>
      <c r="CU107" s="7">
        <v>13.8</v>
      </c>
      <c r="CV107" s="7">
        <v>12000</v>
      </c>
      <c r="CW107" s="7">
        <v>11.7</v>
      </c>
      <c r="DA107" s="8" t="s">
        <v>538</v>
      </c>
      <c r="DB107" s="8" t="s">
        <v>114</v>
      </c>
      <c r="DC107" s="8">
        <v>459.1</v>
      </c>
      <c r="DD107" s="8">
        <v>4.7</v>
      </c>
      <c r="DE107" s="8">
        <v>12.29</v>
      </c>
      <c r="DF107" s="8">
        <v>5.0999999999999996</v>
      </c>
      <c r="DG107" s="8">
        <v>22660</v>
      </c>
      <c r="DH107" s="8">
        <v>6.5</v>
      </c>
      <c r="DI107" s="8">
        <v>37.4</v>
      </c>
      <c r="DJ107" s="8">
        <v>1.3</v>
      </c>
      <c r="DN107" s="9" t="s">
        <v>538</v>
      </c>
      <c r="DO107" s="9" t="s">
        <v>114</v>
      </c>
      <c r="DP107" s="9">
        <v>440.1</v>
      </c>
      <c r="DQ107" s="9">
        <v>8.6999999999999993</v>
      </c>
      <c r="DR107" s="9">
        <v>11.72</v>
      </c>
      <c r="DS107" s="9">
        <v>9.1999999999999993</v>
      </c>
      <c r="DT107" s="9">
        <v>19052</v>
      </c>
      <c r="DU107" s="9">
        <v>12</v>
      </c>
      <c r="DV107" s="9">
        <v>37.1</v>
      </c>
      <c r="DW107" s="9">
        <v>0.5</v>
      </c>
      <c r="EA107" s="10" t="s">
        <v>538</v>
      </c>
      <c r="EB107" s="10" t="s">
        <v>114</v>
      </c>
      <c r="EC107" s="10">
        <v>18000</v>
      </c>
      <c r="ED107" s="10">
        <v>10</v>
      </c>
      <c r="EE107" s="10">
        <f>VLOOKUP(EA107,Sheet1!$C$10:$L$428,10,FALSE)</f>
        <v>115000</v>
      </c>
      <c r="EF107" s="10">
        <v>10</v>
      </c>
      <c r="EG107" s="10">
        <v>16000</v>
      </c>
      <c r="EH107" s="10">
        <v>14.6</v>
      </c>
      <c r="EI107" s="10">
        <v>18000</v>
      </c>
      <c r="EJ107" s="10">
        <v>10</v>
      </c>
      <c r="EN107" s="11" t="s">
        <v>538</v>
      </c>
      <c r="EO107" s="11" t="s">
        <v>114</v>
      </c>
      <c r="EP107" s="11">
        <v>597.70000000000005</v>
      </c>
      <c r="EQ107" s="11">
        <v>6.1</v>
      </c>
      <c r="ER107" s="11">
        <f>VLOOKUP(EN107,Sheet1!$C$10:$L$428,2,FALSE)</f>
        <v>161275.39846743329</v>
      </c>
      <c r="ES107" s="11">
        <v>6.2</v>
      </c>
      <c r="ET107" s="11">
        <v>31078</v>
      </c>
      <c r="EU107" s="11">
        <v>7.1</v>
      </c>
      <c r="EV107" s="11">
        <v>40.200000000000003</v>
      </c>
      <c r="EW107" s="11">
        <v>1.5</v>
      </c>
      <c r="EY107" t="b">
        <f t="shared" si="1"/>
        <v>1</v>
      </c>
    </row>
    <row r="108" spans="1:155" x14ac:dyDescent="0.25">
      <c r="A108" s="1" t="s">
        <v>539</v>
      </c>
      <c r="B108" s="1" t="s">
        <v>115</v>
      </c>
      <c r="C108" s="1">
        <v>489.6</v>
      </c>
      <c r="D108" s="1">
        <v>7.8</v>
      </c>
      <c r="E108" s="1">
        <f>VLOOKUP(A108,Sheet1!$C$10:$L$428,6,FALSE)</f>
        <v>130000</v>
      </c>
      <c r="F108" s="1">
        <v>6.9</v>
      </c>
      <c r="G108" s="1">
        <v>25279</v>
      </c>
      <c r="H108" s="1">
        <v>9.3000000000000007</v>
      </c>
      <c r="I108" s="1">
        <v>40.1</v>
      </c>
      <c r="J108" s="1">
        <v>1.8</v>
      </c>
      <c r="N108" s="2" t="s">
        <v>539</v>
      </c>
      <c r="O108" s="2" t="s">
        <v>115</v>
      </c>
      <c r="P108" s="2">
        <v>27000</v>
      </c>
      <c r="Q108" s="2">
        <v>7.9</v>
      </c>
      <c r="R108" s="2">
        <v>27000</v>
      </c>
      <c r="S108" s="2">
        <v>7.9</v>
      </c>
      <c r="T108" s="2">
        <v>24000</v>
      </c>
      <c r="U108" s="2">
        <v>9.3000000000000007</v>
      </c>
      <c r="V108" s="2">
        <v>27000</v>
      </c>
      <c r="W108" s="2">
        <v>7.9</v>
      </c>
      <c r="AA108" s="3" t="s">
        <v>539</v>
      </c>
      <c r="AB108" s="3" t="s">
        <v>115</v>
      </c>
      <c r="AC108" s="3">
        <v>513.1</v>
      </c>
      <c r="AD108" s="3">
        <v>4.0999999999999996</v>
      </c>
      <c r="AE108" s="3">
        <v>12.24</v>
      </c>
      <c r="AF108" s="3">
        <v>4.4000000000000004</v>
      </c>
      <c r="AG108" s="3">
        <v>28228</v>
      </c>
      <c r="AH108" s="3">
        <v>5</v>
      </c>
      <c r="AI108" s="3">
        <v>41.9</v>
      </c>
      <c r="AJ108" s="3">
        <v>1.5</v>
      </c>
      <c r="AN108" s="3" t="s">
        <v>539</v>
      </c>
      <c r="AO108" s="3" t="s">
        <v>115</v>
      </c>
      <c r="AP108" s="3">
        <v>449.8</v>
      </c>
      <c r="AQ108" s="3">
        <v>5.3</v>
      </c>
      <c r="AR108" s="3">
        <v>10.46</v>
      </c>
      <c r="AS108" s="3">
        <v>5.7</v>
      </c>
      <c r="AT108" s="3">
        <v>24443</v>
      </c>
      <c r="AU108" s="3">
        <v>6.8</v>
      </c>
      <c r="AV108" s="3">
        <v>40</v>
      </c>
      <c r="AW108" s="3">
        <v>1.1000000000000001</v>
      </c>
      <c r="BA108" s="4" t="s">
        <v>539</v>
      </c>
      <c r="BB108" s="4" t="s">
        <v>115</v>
      </c>
      <c r="BC108" s="4">
        <v>35000</v>
      </c>
      <c r="BD108" s="4">
        <v>6.9</v>
      </c>
      <c r="BE108" s="4">
        <v>35000</v>
      </c>
      <c r="BF108" s="4">
        <v>6.9</v>
      </c>
      <c r="BG108" s="4">
        <v>31000</v>
      </c>
      <c r="BH108" s="4">
        <v>9.1999999999999993</v>
      </c>
      <c r="BI108" s="4">
        <v>35000</v>
      </c>
      <c r="BJ108" s="4">
        <v>6.9</v>
      </c>
      <c r="BN108" s="5" t="s">
        <v>539</v>
      </c>
      <c r="BO108" s="5" t="s">
        <v>115</v>
      </c>
      <c r="BP108" s="5">
        <v>434.1</v>
      </c>
      <c r="BQ108" s="5">
        <v>4.5</v>
      </c>
      <c r="BR108" s="5">
        <v>11.82</v>
      </c>
      <c r="BS108" s="5">
        <v>4.0999999999999996</v>
      </c>
      <c r="BT108" s="5">
        <v>23936</v>
      </c>
      <c r="BU108" s="5">
        <v>6.9</v>
      </c>
      <c r="BV108" s="5">
        <v>36.700000000000003</v>
      </c>
      <c r="BW108" s="5">
        <v>2.2999999999999998</v>
      </c>
      <c r="CA108" s="6" t="s">
        <v>539</v>
      </c>
      <c r="CB108" s="6" t="s">
        <v>115</v>
      </c>
      <c r="CC108" s="6">
        <v>399.3</v>
      </c>
      <c r="CD108" s="6">
        <v>5.5</v>
      </c>
      <c r="CE108" s="6">
        <v>9.61</v>
      </c>
      <c r="CF108" s="6">
        <v>5.4</v>
      </c>
      <c r="CG108" s="6">
        <v>21876</v>
      </c>
      <c r="CH108" s="6">
        <v>7.7</v>
      </c>
      <c r="CI108" s="6">
        <v>37.9</v>
      </c>
      <c r="CJ108" s="6">
        <v>1.7</v>
      </c>
      <c r="CN108" s="7" t="s">
        <v>539</v>
      </c>
      <c r="CO108" s="7" t="s">
        <v>115</v>
      </c>
      <c r="CP108" s="7">
        <v>9000</v>
      </c>
      <c r="CQ108" s="7">
        <v>13.3</v>
      </c>
      <c r="CR108" s="7">
        <v>9000</v>
      </c>
      <c r="CS108" s="7">
        <v>13.3</v>
      </c>
      <c r="CT108" s="7">
        <v>7000</v>
      </c>
      <c r="CU108" s="7">
        <v>16.399999999999999</v>
      </c>
      <c r="CV108" s="7">
        <v>9000</v>
      </c>
      <c r="CW108" s="7">
        <v>13.3</v>
      </c>
      <c r="DA108" s="8" t="s">
        <v>539</v>
      </c>
      <c r="DB108" s="8" t="s">
        <v>115</v>
      </c>
      <c r="DC108" s="8">
        <v>409.7</v>
      </c>
      <c r="DD108" s="8">
        <v>5.8</v>
      </c>
      <c r="DE108" s="8">
        <v>10.73</v>
      </c>
      <c r="DF108" s="8">
        <v>6.2</v>
      </c>
      <c r="DG108" s="8">
        <v>22448</v>
      </c>
      <c r="DH108" s="8">
        <v>6.9</v>
      </c>
      <c r="DI108" s="8">
        <v>38.200000000000003</v>
      </c>
      <c r="DJ108" s="8">
        <v>1.5</v>
      </c>
      <c r="DN108" s="9" t="s">
        <v>539</v>
      </c>
      <c r="DO108" s="9" t="s">
        <v>115</v>
      </c>
      <c r="DP108" s="9">
        <v>363.2</v>
      </c>
      <c r="DQ108" s="9">
        <v>10</v>
      </c>
      <c r="DR108" s="9">
        <v>8.98</v>
      </c>
      <c r="DS108" s="9">
        <v>15</v>
      </c>
      <c r="DT108" s="9">
        <v>19870</v>
      </c>
      <c r="DU108" s="9">
        <v>14</v>
      </c>
      <c r="DV108" s="9">
        <v>37.9</v>
      </c>
      <c r="DW108" s="9">
        <v>2.2999999999999998</v>
      </c>
      <c r="EA108" s="10" t="s">
        <v>539</v>
      </c>
      <c r="EB108" s="10" t="s">
        <v>115</v>
      </c>
      <c r="EC108" s="10">
        <v>18000</v>
      </c>
      <c r="ED108" s="10">
        <v>9.8000000000000007</v>
      </c>
      <c r="EE108" s="10">
        <f>VLOOKUP(EA108,Sheet1!$C$10:$L$428,10,FALSE)</f>
        <v>106200</v>
      </c>
      <c r="EF108" s="10">
        <v>9.8000000000000007</v>
      </c>
      <c r="EG108" s="10">
        <v>17000</v>
      </c>
      <c r="EH108" s="10">
        <v>11.2</v>
      </c>
      <c r="EI108" s="10">
        <v>18000</v>
      </c>
      <c r="EJ108" s="10">
        <v>9.8000000000000007</v>
      </c>
      <c r="EN108" s="11" t="s">
        <v>539</v>
      </c>
      <c r="EO108" s="11" t="s">
        <v>115</v>
      </c>
      <c r="EP108" s="11">
        <v>566.4</v>
      </c>
      <c r="EQ108" s="11">
        <v>4.9000000000000004</v>
      </c>
      <c r="ER108" s="11">
        <f>VLOOKUP(EN108,Sheet1!$C$10:$L$428,2,FALSE)</f>
        <v>143152.77768595025</v>
      </c>
      <c r="ES108" s="11">
        <v>5.5</v>
      </c>
      <c r="ET108" s="11">
        <v>30742</v>
      </c>
      <c r="EU108" s="11">
        <v>5.9</v>
      </c>
      <c r="EV108" s="11">
        <v>43.8</v>
      </c>
      <c r="EW108" s="11">
        <v>1.9</v>
      </c>
      <c r="EY108" t="b">
        <f t="shared" si="1"/>
        <v>1</v>
      </c>
    </row>
    <row r="109" spans="1:155" x14ac:dyDescent="0.25">
      <c r="A109" s="1" t="s">
        <v>540</v>
      </c>
      <c r="B109" s="1" t="s">
        <v>116</v>
      </c>
      <c r="C109" s="1">
        <v>528.5</v>
      </c>
      <c r="D109" s="1">
        <v>7</v>
      </c>
      <c r="E109" s="1">
        <f>VLOOKUP(A109,Sheet1!$C$10:$L$428,6,FALSE)</f>
        <v>152000</v>
      </c>
      <c r="F109" s="1">
        <v>7.9</v>
      </c>
      <c r="G109" s="1">
        <v>27317</v>
      </c>
      <c r="H109" s="1">
        <v>15</v>
      </c>
      <c r="I109" s="1">
        <v>39.9</v>
      </c>
      <c r="J109" s="1">
        <v>1.6</v>
      </c>
      <c r="N109" s="2" t="s">
        <v>540</v>
      </c>
      <c r="O109" s="2" t="s">
        <v>116</v>
      </c>
      <c r="P109" s="2">
        <v>41000</v>
      </c>
      <c r="Q109" s="2">
        <v>6.5</v>
      </c>
      <c r="R109" s="2">
        <v>41000</v>
      </c>
      <c r="S109" s="2">
        <v>6.5</v>
      </c>
      <c r="T109" s="2">
        <v>36000</v>
      </c>
      <c r="U109" s="2">
        <v>13.7</v>
      </c>
      <c r="V109" s="2">
        <v>41000</v>
      </c>
      <c r="W109" s="2">
        <v>6.5</v>
      </c>
      <c r="AA109" s="3" t="s">
        <v>540</v>
      </c>
      <c r="AB109" s="3" t="s">
        <v>116</v>
      </c>
      <c r="AC109" s="3">
        <v>586.1</v>
      </c>
      <c r="AD109" s="3">
        <v>4.0999999999999996</v>
      </c>
      <c r="AE109" s="3">
        <v>14.85</v>
      </c>
      <c r="AF109" s="3">
        <v>4.3</v>
      </c>
      <c r="AG109" s="3">
        <v>32731</v>
      </c>
      <c r="AH109" s="3">
        <v>11</v>
      </c>
      <c r="AI109" s="3">
        <v>39.5</v>
      </c>
      <c r="AJ109" s="3">
        <v>1</v>
      </c>
      <c r="AN109" s="3" t="s">
        <v>540</v>
      </c>
      <c r="AO109" s="3" t="s">
        <v>116</v>
      </c>
      <c r="AP109" s="3">
        <v>492.2</v>
      </c>
      <c r="AQ109" s="3">
        <v>7.4</v>
      </c>
      <c r="AR109" s="3">
        <v>12.03</v>
      </c>
      <c r="AS109" s="3">
        <v>8</v>
      </c>
      <c r="AT109" s="3">
        <v>26657</v>
      </c>
      <c r="AU109" s="3">
        <v>15</v>
      </c>
      <c r="AV109" s="3">
        <v>37.5</v>
      </c>
      <c r="AW109" s="3">
        <v>1.1000000000000001</v>
      </c>
      <c r="BA109" s="4" t="s">
        <v>540</v>
      </c>
      <c r="BB109" s="4" t="s">
        <v>116</v>
      </c>
      <c r="BC109" s="4">
        <v>57000</v>
      </c>
      <c r="BD109" s="4">
        <v>5.5</v>
      </c>
      <c r="BE109" s="4">
        <v>57000</v>
      </c>
      <c r="BF109" s="4">
        <v>5.5</v>
      </c>
      <c r="BG109" s="4">
        <v>49000</v>
      </c>
      <c r="BH109" s="4">
        <v>10.9</v>
      </c>
      <c r="BI109" s="4">
        <v>57000</v>
      </c>
      <c r="BJ109" s="4">
        <v>5.5</v>
      </c>
      <c r="BN109" s="5" t="s">
        <v>540</v>
      </c>
      <c r="BO109" s="5" t="s">
        <v>116</v>
      </c>
      <c r="BP109" s="5">
        <v>473.5</v>
      </c>
      <c r="BQ109" s="5">
        <v>4.4000000000000004</v>
      </c>
      <c r="BR109" s="5">
        <v>14.13</v>
      </c>
      <c r="BS109" s="5">
        <v>4</v>
      </c>
      <c r="BT109" s="5">
        <v>26352</v>
      </c>
      <c r="BU109" s="5">
        <v>9.4</v>
      </c>
      <c r="BV109" s="5">
        <v>33.5</v>
      </c>
      <c r="BW109" s="5">
        <v>1.9</v>
      </c>
      <c r="CA109" s="6" t="s">
        <v>540</v>
      </c>
      <c r="CB109" s="6" t="s">
        <v>116</v>
      </c>
      <c r="CC109" s="6">
        <v>391.1</v>
      </c>
      <c r="CD109" s="6">
        <v>5.2</v>
      </c>
      <c r="CE109" s="6">
        <v>10.53</v>
      </c>
      <c r="CF109" s="6">
        <v>5.4</v>
      </c>
      <c r="CG109" s="6">
        <v>21166</v>
      </c>
      <c r="CH109" s="6">
        <v>13</v>
      </c>
      <c r="CI109" s="6">
        <v>37</v>
      </c>
      <c r="CJ109" s="6">
        <v>1.1000000000000001</v>
      </c>
      <c r="CN109" s="7" t="s">
        <v>540</v>
      </c>
      <c r="CO109" s="7" t="s">
        <v>116</v>
      </c>
      <c r="CP109" s="7">
        <v>14000</v>
      </c>
      <c r="CQ109" s="7">
        <v>10.9</v>
      </c>
      <c r="CR109" s="7">
        <v>14000</v>
      </c>
      <c r="CS109" s="7">
        <v>10.9</v>
      </c>
      <c r="CT109" s="7" t="s">
        <v>858</v>
      </c>
      <c r="CU109" s="7" t="s">
        <v>858</v>
      </c>
      <c r="CV109" s="7">
        <v>14000</v>
      </c>
      <c r="CW109" s="7">
        <v>10.9</v>
      </c>
      <c r="DA109" s="8" t="s">
        <v>540</v>
      </c>
      <c r="DB109" s="8" t="s">
        <v>116</v>
      </c>
      <c r="DC109" s="8">
        <v>492.9</v>
      </c>
      <c r="DD109" s="8">
        <v>5.6</v>
      </c>
      <c r="DE109" s="8">
        <v>13.41</v>
      </c>
      <c r="DF109" s="8">
        <v>5.9</v>
      </c>
      <c r="DG109" s="8">
        <v>25573</v>
      </c>
      <c r="DH109" s="8">
        <v>19</v>
      </c>
      <c r="DI109" s="8">
        <v>36.700000000000003</v>
      </c>
      <c r="DJ109" s="8">
        <v>1.2</v>
      </c>
      <c r="DN109" s="9" t="s">
        <v>540</v>
      </c>
      <c r="DO109" s="9" t="s">
        <v>116</v>
      </c>
      <c r="DP109" s="9">
        <v>410</v>
      </c>
      <c r="DQ109" s="9">
        <v>13</v>
      </c>
      <c r="DR109" s="9">
        <v>10.6</v>
      </c>
      <c r="DS109" s="9">
        <v>14</v>
      </c>
      <c r="DT109" s="9" t="s">
        <v>858</v>
      </c>
      <c r="DU109" s="9" t="s">
        <v>858</v>
      </c>
      <c r="DV109" s="9">
        <v>37</v>
      </c>
      <c r="DW109" s="9">
        <v>1.2</v>
      </c>
      <c r="EA109" s="10" t="s">
        <v>540</v>
      </c>
      <c r="EB109" s="10" t="s">
        <v>116</v>
      </c>
      <c r="EC109" s="10">
        <v>27000</v>
      </c>
      <c r="ED109" s="10">
        <v>8</v>
      </c>
      <c r="EE109" s="10">
        <f>VLOOKUP(EA109,Sheet1!$C$10:$L$428,10,FALSE)</f>
        <v>115000</v>
      </c>
      <c r="EF109" s="10">
        <v>8</v>
      </c>
      <c r="EG109" s="10">
        <v>24000</v>
      </c>
      <c r="EH109" s="10">
        <v>13.8</v>
      </c>
      <c r="EI109" s="10">
        <v>27000</v>
      </c>
      <c r="EJ109" s="10">
        <v>8</v>
      </c>
      <c r="EN109" s="11" t="s">
        <v>540</v>
      </c>
      <c r="EO109" s="11" t="s">
        <v>116</v>
      </c>
      <c r="EP109" s="11">
        <v>633.29999999999995</v>
      </c>
      <c r="EQ109" s="11">
        <v>5.2</v>
      </c>
      <c r="ER109" s="11">
        <f>VLOOKUP(EN109,Sheet1!$C$10:$L$428,2,FALSE)</f>
        <v>177620.34015984033</v>
      </c>
      <c r="ES109" s="11">
        <v>5.5</v>
      </c>
      <c r="ET109" s="11">
        <v>36201</v>
      </c>
      <c r="EU109" s="11">
        <v>12</v>
      </c>
      <c r="EV109" s="11">
        <v>40.799999999999997</v>
      </c>
      <c r="EW109" s="11">
        <v>1.3</v>
      </c>
      <c r="EY109" t="b">
        <f t="shared" si="1"/>
        <v>1</v>
      </c>
    </row>
    <row r="110" spans="1:155" x14ac:dyDescent="0.25">
      <c r="A110" s="1" t="s">
        <v>541</v>
      </c>
      <c r="B110" s="1" t="s">
        <v>117</v>
      </c>
      <c r="C110" s="1">
        <v>556.79999999999995</v>
      </c>
      <c r="D110" s="1">
        <v>9</v>
      </c>
      <c r="E110" s="1">
        <f>VLOOKUP(A110,Sheet1!$C$10:$L$428,6,FALSE)</f>
        <v>139725</v>
      </c>
      <c r="F110" s="1">
        <v>12</v>
      </c>
      <c r="G110" s="1">
        <v>29037</v>
      </c>
      <c r="H110" s="1">
        <v>11</v>
      </c>
      <c r="I110" s="1">
        <v>39</v>
      </c>
      <c r="J110" s="1">
        <v>1.7</v>
      </c>
      <c r="N110" s="2" t="s">
        <v>541</v>
      </c>
      <c r="O110" s="2" t="s">
        <v>117</v>
      </c>
      <c r="P110" s="2">
        <v>23000</v>
      </c>
      <c r="Q110" s="2">
        <v>8.5</v>
      </c>
      <c r="R110" s="2">
        <v>23000</v>
      </c>
      <c r="S110" s="2">
        <v>8.5</v>
      </c>
      <c r="T110" s="2">
        <v>21000</v>
      </c>
      <c r="U110" s="2">
        <v>16.399999999999999</v>
      </c>
      <c r="V110" s="2">
        <v>23000</v>
      </c>
      <c r="W110" s="2">
        <v>8.5</v>
      </c>
      <c r="AA110" s="3" t="s">
        <v>541</v>
      </c>
      <c r="AB110" s="3" t="s">
        <v>117</v>
      </c>
      <c r="AC110" s="3">
        <v>573.5</v>
      </c>
      <c r="AD110" s="3">
        <v>5.9</v>
      </c>
      <c r="AE110" s="3">
        <v>14.65</v>
      </c>
      <c r="AF110" s="3">
        <v>5.9</v>
      </c>
      <c r="AG110" s="3">
        <v>30205</v>
      </c>
      <c r="AH110" s="3">
        <v>12</v>
      </c>
      <c r="AI110" s="3">
        <v>39.1</v>
      </c>
      <c r="AJ110" s="3">
        <v>1.2</v>
      </c>
      <c r="AN110" s="3" t="s">
        <v>541</v>
      </c>
      <c r="AO110" s="3" t="s">
        <v>117</v>
      </c>
      <c r="AP110" s="3">
        <v>484.2</v>
      </c>
      <c r="AQ110" s="3">
        <v>8.6</v>
      </c>
      <c r="AR110" s="3">
        <v>12.45</v>
      </c>
      <c r="AS110" s="3">
        <v>8.6</v>
      </c>
      <c r="AT110" s="3" t="s">
        <v>858</v>
      </c>
      <c r="AU110" s="3" t="s">
        <v>858</v>
      </c>
      <c r="AV110" s="3">
        <v>37.5</v>
      </c>
      <c r="AW110" s="3">
        <v>1.7</v>
      </c>
      <c r="BA110" s="4" t="s">
        <v>541</v>
      </c>
      <c r="BB110" s="4" t="s">
        <v>117</v>
      </c>
      <c r="BC110" s="4">
        <v>33000</v>
      </c>
      <c r="BD110" s="4">
        <v>7.1</v>
      </c>
      <c r="BE110" s="4">
        <v>33000</v>
      </c>
      <c r="BF110" s="4">
        <v>7.1</v>
      </c>
      <c r="BG110" s="4">
        <v>29000</v>
      </c>
      <c r="BH110" s="4">
        <v>12.4</v>
      </c>
      <c r="BI110" s="4">
        <v>33000</v>
      </c>
      <c r="BJ110" s="4">
        <v>7.1</v>
      </c>
      <c r="BN110" s="5" t="s">
        <v>541</v>
      </c>
      <c r="BO110" s="5" t="s">
        <v>117</v>
      </c>
      <c r="BP110" s="5">
        <v>458.2</v>
      </c>
      <c r="BQ110" s="5">
        <v>6.1</v>
      </c>
      <c r="BR110" s="5">
        <v>13.96</v>
      </c>
      <c r="BS110" s="5">
        <v>5.4</v>
      </c>
      <c r="BT110" s="5">
        <v>24033</v>
      </c>
      <c r="BU110" s="5">
        <v>9.6</v>
      </c>
      <c r="BV110" s="5">
        <v>32.799999999999997</v>
      </c>
      <c r="BW110" s="5">
        <v>2.6</v>
      </c>
      <c r="CA110" s="6" t="s">
        <v>541</v>
      </c>
      <c r="CB110" s="6" t="s">
        <v>117</v>
      </c>
      <c r="CC110" s="6">
        <v>367.9</v>
      </c>
      <c r="CD110" s="6">
        <v>8.6999999999999993</v>
      </c>
      <c r="CE110" s="6">
        <v>10.92</v>
      </c>
      <c r="CF110" s="6">
        <v>8.1999999999999993</v>
      </c>
      <c r="CG110" s="6" t="s">
        <v>858</v>
      </c>
      <c r="CH110" s="6" t="s">
        <v>858</v>
      </c>
      <c r="CI110" s="6">
        <v>37</v>
      </c>
      <c r="CJ110" s="6">
        <v>1.8</v>
      </c>
      <c r="CN110" s="7" t="s">
        <v>541</v>
      </c>
      <c r="CO110" s="7" t="s">
        <v>117</v>
      </c>
      <c r="CP110" s="7">
        <v>10000</v>
      </c>
      <c r="CQ110" s="7">
        <v>12.5</v>
      </c>
      <c r="CR110" s="7">
        <v>10000</v>
      </c>
      <c r="CS110" s="7">
        <v>12.5</v>
      </c>
      <c r="CT110" s="7" t="s">
        <v>858</v>
      </c>
      <c r="CU110" s="7" t="s">
        <v>858</v>
      </c>
      <c r="CV110" s="7">
        <v>10000</v>
      </c>
      <c r="CW110" s="7">
        <v>12.5</v>
      </c>
      <c r="DA110" s="8" t="s">
        <v>541</v>
      </c>
      <c r="DB110" s="8" t="s">
        <v>117</v>
      </c>
      <c r="DC110" s="8">
        <v>474.7</v>
      </c>
      <c r="DD110" s="8">
        <v>6.9</v>
      </c>
      <c r="DE110" s="8">
        <v>12.68</v>
      </c>
      <c r="DF110" s="8">
        <v>7.1</v>
      </c>
      <c r="DG110" s="8" t="s">
        <v>858</v>
      </c>
      <c r="DH110" s="8" t="s">
        <v>858</v>
      </c>
      <c r="DI110" s="8">
        <v>37.4</v>
      </c>
      <c r="DJ110" s="8">
        <v>1.3</v>
      </c>
      <c r="DN110" s="9" t="s">
        <v>541</v>
      </c>
      <c r="DO110" s="9" t="s">
        <v>117</v>
      </c>
      <c r="DP110" s="9">
        <v>379.4</v>
      </c>
      <c r="DQ110" s="9">
        <v>13</v>
      </c>
      <c r="DR110" s="9">
        <v>10.3</v>
      </c>
      <c r="DS110" s="9">
        <v>14</v>
      </c>
      <c r="DT110" s="9" t="s">
        <v>858</v>
      </c>
      <c r="DU110" s="9" t="s">
        <v>858</v>
      </c>
      <c r="DV110" s="9">
        <v>37.5</v>
      </c>
      <c r="DW110" s="9">
        <v>1.2</v>
      </c>
      <c r="EA110" s="10" t="s">
        <v>541</v>
      </c>
      <c r="EB110" s="10" t="s">
        <v>117</v>
      </c>
      <c r="EC110" s="10">
        <v>13000</v>
      </c>
      <c r="ED110" s="10">
        <v>11.6</v>
      </c>
      <c r="EE110" s="10">
        <f>VLOOKUP(EA110,Sheet1!$C$10:$L$428,10,FALSE)</f>
        <v>100000</v>
      </c>
      <c r="EF110" s="10">
        <v>11.6</v>
      </c>
      <c r="EG110" s="10">
        <v>12000</v>
      </c>
      <c r="EH110" s="10">
        <v>13.5</v>
      </c>
      <c r="EI110" s="10">
        <v>13000</v>
      </c>
      <c r="EJ110" s="10">
        <v>11.6</v>
      </c>
      <c r="EN110" s="11" t="s">
        <v>541</v>
      </c>
      <c r="EO110" s="11" t="s">
        <v>117</v>
      </c>
      <c r="EP110" s="11">
        <v>650.6</v>
      </c>
      <c r="EQ110" s="11">
        <v>8.1999999999999993</v>
      </c>
      <c r="ER110" s="11">
        <f>VLOOKUP(EN110,Sheet1!$C$10:$L$428,2,FALSE)</f>
        <v>159832.40794223855</v>
      </c>
      <c r="ES110" s="11">
        <v>8.3000000000000007</v>
      </c>
      <c r="ET110" s="11">
        <v>33897</v>
      </c>
      <c r="EU110" s="11">
        <v>9</v>
      </c>
      <c r="EV110" s="11">
        <v>40.5</v>
      </c>
      <c r="EW110" s="11">
        <v>1.8</v>
      </c>
      <c r="EY110" t="b">
        <f t="shared" si="1"/>
        <v>1</v>
      </c>
    </row>
    <row r="111" spans="1:155" x14ac:dyDescent="0.25">
      <c r="A111" s="1" t="s">
        <v>542</v>
      </c>
      <c r="B111" s="1" t="s">
        <v>118</v>
      </c>
      <c r="C111" s="1">
        <v>500.4</v>
      </c>
      <c r="D111" s="1">
        <v>8.6999999999999993</v>
      </c>
      <c r="E111" s="1">
        <f>VLOOKUP(A111,Sheet1!$C$10:$L$428,6,FALSE)</f>
        <v>119997.5</v>
      </c>
      <c r="F111" s="1">
        <v>9.3000000000000007</v>
      </c>
      <c r="G111" s="1">
        <v>25727</v>
      </c>
      <c r="H111" s="1">
        <v>11</v>
      </c>
      <c r="I111" s="1">
        <v>40</v>
      </c>
      <c r="J111" s="1">
        <v>2.2999999999999998</v>
      </c>
      <c r="N111" s="2" t="s">
        <v>542</v>
      </c>
      <c r="O111" s="2" t="s">
        <v>118</v>
      </c>
      <c r="P111" s="2">
        <v>22000</v>
      </c>
      <c r="Q111" s="2">
        <v>8.6</v>
      </c>
      <c r="R111" s="2">
        <v>22000</v>
      </c>
      <c r="S111" s="2">
        <v>8.6</v>
      </c>
      <c r="T111" s="2">
        <v>19000</v>
      </c>
      <c r="U111" s="2">
        <v>10.199999999999999</v>
      </c>
      <c r="V111" s="2">
        <v>22000</v>
      </c>
      <c r="W111" s="2">
        <v>8.6</v>
      </c>
      <c r="AA111" s="3" t="s">
        <v>542</v>
      </c>
      <c r="AB111" s="3" t="s">
        <v>118</v>
      </c>
      <c r="AC111" s="3">
        <v>507.2</v>
      </c>
      <c r="AD111" s="3">
        <v>4.2</v>
      </c>
      <c r="AE111" s="3">
        <v>12.62</v>
      </c>
      <c r="AF111" s="3">
        <v>4.0999999999999996</v>
      </c>
      <c r="AG111" s="3">
        <v>26495</v>
      </c>
      <c r="AH111" s="3">
        <v>4.7</v>
      </c>
      <c r="AI111" s="3">
        <v>40.200000000000003</v>
      </c>
      <c r="AJ111" s="3">
        <v>1.3</v>
      </c>
      <c r="AN111" s="3" t="s">
        <v>542</v>
      </c>
      <c r="AO111" s="3" t="s">
        <v>118</v>
      </c>
      <c r="AP111" s="3">
        <v>440.2</v>
      </c>
      <c r="AQ111" s="3">
        <v>7.9</v>
      </c>
      <c r="AR111" s="3">
        <v>10.66</v>
      </c>
      <c r="AS111" s="3">
        <v>5.6</v>
      </c>
      <c r="AT111" s="3">
        <v>23440</v>
      </c>
      <c r="AU111" s="3">
        <v>7.6</v>
      </c>
      <c r="AV111" s="3">
        <v>39</v>
      </c>
      <c r="AW111" s="3">
        <v>1.6</v>
      </c>
      <c r="BA111" s="4" t="s">
        <v>542</v>
      </c>
      <c r="BB111" s="4" t="s">
        <v>118</v>
      </c>
      <c r="BC111" s="4">
        <v>28000</v>
      </c>
      <c r="BD111" s="4">
        <v>7.5</v>
      </c>
      <c r="BE111" s="4">
        <v>28000</v>
      </c>
      <c r="BF111" s="4">
        <v>7.5</v>
      </c>
      <c r="BG111" s="4">
        <v>25000</v>
      </c>
      <c r="BH111" s="4">
        <v>8.8000000000000007</v>
      </c>
      <c r="BI111" s="4">
        <v>28000</v>
      </c>
      <c r="BJ111" s="4">
        <v>7.5</v>
      </c>
      <c r="BN111" s="5" t="s">
        <v>542</v>
      </c>
      <c r="BO111" s="5" t="s">
        <v>118</v>
      </c>
      <c r="BP111" s="5">
        <v>429.5</v>
      </c>
      <c r="BQ111" s="5">
        <v>4.5999999999999996</v>
      </c>
      <c r="BR111" s="5">
        <v>12.09</v>
      </c>
      <c r="BS111" s="5">
        <v>3.9</v>
      </c>
      <c r="BT111" s="5">
        <v>22645</v>
      </c>
      <c r="BU111" s="5">
        <v>5.2</v>
      </c>
      <c r="BV111" s="5">
        <v>35.5</v>
      </c>
      <c r="BW111" s="5">
        <v>2.2999999999999998</v>
      </c>
      <c r="CA111" s="6" t="s">
        <v>542</v>
      </c>
      <c r="CB111" s="6" t="s">
        <v>118</v>
      </c>
      <c r="CC111" s="6">
        <v>373.9</v>
      </c>
      <c r="CD111" s="6">
        <v>7.2</v>
      </c>
      <c r="CE111" s="6">
        <v>9.6999999999999993</v>
      </c>
      <c r="CF111" s="6">
        <v>5.3</v>
      </c>
      <c r="CG111" s="6">
        <v>20327</v>
      </c>
      <c r="CH111" s="6">
        <v>8.8000000000000007</v>
      </c>
      <c r="CI111" s="6">
        <v>37.5</v>
      </c>
      <c r="CJ111" s="6">
        <v>1.5</v>
      </c>
      <c r="CN111" s="7" t="s">
        <v>542</v>
      </c>
      <c r="CO111" s="7" t="s">
        <v>118</v>
      </c>
      <c r="CP111" s="7">
        <v>8000</v>
      </c>
      <c r="CQ111" s="7">
        <v>13.7</v>
      </c>
      <c r="CR111" s="7">
        <v>8000</v>
      </c>
      <c r="CS111" s="7">
        <v>13.7</v>
      </c>
      <c r="CT111" s="7">
        <v>7000</v>
      </c>
      <c r="CU111" s="7">
        <v>16.600000000000001</v>
      </c>
      <c r="CV111" s="7">
        <v>8000</v>
      </c>
      <c r="CW111" s="7">
        <v>13.7</v>
      </c>
      <c r="DA111" s="8" t="s">
        <v>542</v>
      </c>
      <c r="DB111" s="8" t="s">
        <v>118</v>
      </c>
      <c r="DC111" s="8">
        <v>427.4</v>
      </c>
      <c r="DD111" s="8">
        <v>6.7</v>
      </c>
      <c r="DE111" s="8">
        <v>11.12</v>
      </c>
      <c r="DF111" s="8">
        <v>7</v>
      </c>
      <c r="DG111" s="8">
        <v>22212</v>
      </c>
      <c r="DH111" s="8">
        <v>8</v>
      </c>
      <c r="DI111" s="8">
        <v>38.4</v>
      </c>
      <c r="DJ111" s="8">
        <v>1.7</v>
      </c>
      <c r="DN111" s="9" t="s">
        <v>542</v>
      </c>
      <c r="DO111" s="9" t="s">
        <v>118</v>
      </c>
      <c r="DP111" s="9">
        <v>373.9</v>
      </c>
      <c r="DQ111" s="9">
        <v>7.1</v>
      </c>
      <c r="DR111" s="9">
        <v>9.2799999999999994</v>
      </c>
      <c r="DS111" s="9">
        <v>8.1</v>
      </c>
      <c r="DT111" s="9">
        <v>19350</v>
      </c>
      <c r="DU111" s="9">
        <v>12</v>
      </c>
      <c r="DV111" s="9">
        <v>37.5</v>
      </c>
      <c r="DW111" s="9">
        <v>1.4</v>
      </c>
      <c r="EA111" s="10" t="s">
        <v>542</v>
      </c>
      <c r="EB111" s="10" t="s">
        <v>118</v>
      </c>
      <c r="EC111" s="10">
        <v>13000</v>
      </c>
      <c r="ED111" s="10">
        <v>11.1</v>
      </c>
      <c r="EE111" s="10">
        <f>VLOOKUP(EA111,Sheet1!$C$10:$L$428,10,FALSE)</f>
        <v>89995</v>
      </c>
      <c r="EF111" s="10">
        <v>11.1</v>
      </c>
      <c r="EG111" s="10">
        <v>12000</v>
      </c>
      <c r="EH111" s="10">
        <v>12.9</v>
      </c>
      <c r="EI111" s="10">
        <v>13000</v>
      </c>
      <c r="EJ111" s="10">
        <v>11.1</v>
      </c>
      <c r="EN111" s="11" t="s">
        <v>542</v>
      </c>
      <c r="EO111" s="11" t="s">
        <v>118</v>
      </c>
      <c r="EP111" s="11">
        <v>558.1</v>
      </c>
      <c r="EQ111" s="11">
        <v>5</v>
      </c>
      <c r="ER111" s="11">
        <f>VLOOKUP(EN111,Sheet1!$C$10:$L$428,2,FALSE)</f>
        <v>132445.68357487913</v>
      </c>
      <c r="ES111" s="11">
        <v>5</v>
      </c>
      <c r="ET111" s="11">
        <v>29005</v>
      </c>
      <c r="EU111" s="11">
        <v>5.5</v>
      </c>
      <c r="EV111" s="11">
        <v>41.3</v>
      </c>
      <c r="EW111" s="11">
        <v>1.8</v>
      </c>
      <c r="EY111" t="b">
        <f t="shared" si="1"/>
        <v>1</v>
      </c>
    </row>
    <row r="112" spans="1:155" x14ac:dyDescent="0.25">
      <c r="A112" s="1" t="s">
        <v>543</v>
      </c>
      <c r="B112" s="1" t="s">
        <v>119</v>
      </c>
      <c r="C112" s="1">
        <v>597.5</v>
      </c>
      <c r="D112" s="1">
        <v>9.1999999999999993</v>
      </c>
      <c r="E112" s="1">
        <f>VLOOKUP(A112,Sheet1!$C$10:$L$428,6,FALSE)</f>
        <v>175000</v>
      </c>
      <c r="F112" s="1">
        <v>11</v>
      </c>
      <c r="G112" s="1">
        <v>32646</v>
      </c>
      <c r="H112" s="1">
        <v>16</v>
      </c>
      <c r="I112" s="1">
        <v>39.9</v>
      </c>
      <c r="J112" s="1">
        <v>1.6</v>
      </c>
      <c r="N112" s="2" t="s">
        <v>543</v>
      </c>
      <c r="O112" s="2" t="s">
        <v>119</v>
      </c>
      <c r="P112" s="2">
        <v>26000</v>
      </c>
      <c r="Q112" s="2">
        <v>8.1</v>
      </c>
      <c r="R112" s="2">
        <v>26000</v>
      </c>
      <c r="S112" s="2">
        <v>8.1</v>
      </c>
      <c r="T112" s="2">
        <v>23000</v>
      </c>
      <c r="U112" s="2">
        <v>11.7</v>
      </c>
      <c r="V112" s="2">
        <v>26000</v>
      </c>
      <c r="W112" s="2">
        <v>8.1</v>
      </c>
      <c r="AA112" s="3" t="s">
        <v>543</v>
      </c>
      <c r="AB112" s="3" t="s">
        <v>119</v>
      </c>
      <c r="AC112" s="3">
        <v>697.3</v>
      </c>
      <c r="AD112" s="3">
        <v>5.9</v>
      </c>
      <c r="AE112" s="3">
        <v>17.649999999999999</v>
      </c>
      <c r="AF112" s="3">
        <v>6.1</v>
      </c>
      <c r="AG112" s="3">
        <v>38827</v>
      </c>
      <c r="AH112" s="3">
        <v>8.5</v>
      </c>
      <c r="AI112" s="3">
        <v>39.5</v>
      </c>
      <c r="AJ112" s="3">
        <v>1.1000000000000001</v>
      </c>
      <c r="AN112" s="3" t="s">
        <v>543</v>
      </c>
      <c r="AO112" s="3" t="s">
        <v>119</v>
      </c>
      <c r="AP112" s="3">
        <v>571.6</v>
      </c>
      <c r="AQ112" s="3">
        <v>9.1</v>
      </c>
      <c r="AR112" s="3">
        <v>14.07</v>
      </c>
      <c r="AS112" s="3">
        <v>9.5</v>
      </c>
      <c r="AT112" s="3">
        <v>30078</v>
      </c>
      <c r="AU112" s="3">
        <v>11</v>
      </c>
      <c r="AV112" s="3">
        <v>37.5</v>
      </c>
      <c r="AW112" s="3">
        <v>1.7</v>
      </c>
      <c r="BA112" s="4" t="s">
        <v>543</v>
      </c>
      <c r="BB112" s="4" t="s">
        <v>119</v>
      </c>
      <c r="BC112" s="4">
        <v>33000</v>
      </c>
      <c r="BD112" s="4">
        <v>7.2</v>
      </c>
      <c r="BE112" s="4">
        <v>33000</v>
      </c>
      <c r="BF112" s="4">
        <v>7.2</v>
      </c>
      <c r="BG112" s="4">
        <v>30000</v>
      </c>
      <c r="BH112" s="4">
        <v>9.8000000000000007</v>
      </c>
      <c r="BI112" s="4">
        <v>33000</v>
      </c>
      <c r="BJ112" s="4">
        <v>7.2</v>
      </c>
      <c r="BN112" s="5" t="s">
        <v>543</v>
      </c>
      <c r="BO112" s="5" t="s">
        <v>119</v>
      </c>
      <c r="BP112" s="5">
        <v>587.1</v>
      </c>
      <c r="BQ112" s="5">
        <v>6.2</v>
      </c>
      <c r="BR112" s="5">
        <v>16.920000000000002</v>
      </c>
      <c r="BS112" s="5">
        <v>5.8</v>
      </c>
      <c r="BT112" s="5">
        <v>32078</v>
      </c>
      <c r="BU112" s="5">
        <v>8.6</v>
      </c>
      <c r="BV112" s="5">
        <v>34.700000000000003</v>
      </c>
      <c r="BW112" s="5">
        <v>2.2999999999999998</v>
      </c>
      <c r="CA112" s="6" t="s">
        <v>543</v>
      </c>
      <c r="CB112" s="6" t="s">
        <v>119</v>
      </c>
      <c r="CC112" s="6">
        <v>474.7</v>
      </c>
      <c r="CD112" s="6">
        <v>8.6999999999999993</v>
      </c>
      <c r="CE112" s="6">
        <v>12.19</v>
      </c>
      <c r="CF112" s="6">
        <v>9.4</v>
      </c>
      <c r="CG112" s="6">
        <v>24318</v>
      </c>
      <c r="CH112" s="6">
        <v>11</v>
      </c>
      <c r="CI112" s="6">
        <v>37.5</v>
      </c>
      <c r="CJ112" s="6">
        <v>0.4</v>
      </c>
      <c r="CN112" s="7" t="s">
        <v>543</v>
      </c>
      <c r="CO112" s="7" t="s">
        <v>119</v>
      </c>
      <c r="CP112" s="7">
        <v>9000</v>
      </c>
      <c r="CQ112" s="7">
        <v>13.1</v>
      </c>
      <c r="CR112" s="7">
        <v>9000</v>
      </c>
      <c r="CS112" s="7">
        <v>13.1</v>
      </c>
      <c r="CT112" s="7">
        <v>8000</v>
      </c>
      <c r="CU112" s="7">
        <v>15.3</v>
      </c>
      <c r="CV112" s="7">
        <v>9000</v>
      </c>
      <c r="CW112" s="7">
        <v>13.1</v>
      </c>
      <c r="DA112" s="8" t="s">
        <v>543</v>
      </c>
      <c r="DB112" s="8" t="s">
        <v>119</v>
      </c>
      <c r="DC112" s="8">
        <v>654.6</v>
      </c>
      <c r="DD112" s="8">
        <v>10</v>
      </c>
      <c r="DE112" s="8">
        <v>17.16</v>
      </c>
      <c r="DF112" s="8">
        <v>11</v>
      </c>
      <c r="DG112" s="8">
        <v>36652</v>
      </c>
      <c r="DH112" s="8">
        <v>17</v>
      </c>
      <c r="DI112" s="8">
        <v>38.200000000000003</v>
      </c>
      <c r="DJ112" s="8">
        <v>1.5</v>
      </c>
      <c r="DN112" s="9" t="s">
        <v>543</v>
      </c>
      <c r="DO112" s="9" t="s">
        <v>119</v>
      </c>
      <c r="DP112" s="9">
        <v>479</v>
      </c>
      <c r="DQ112" s="9">
        <v>18</v>
      </c>
      <c r="DR112" s="9">
        <v>12.63</v>
      </c>
      <c r="DS112" s="9">
        <v>20</v>
      </c>
      <c r="DT112" s="9">
        <v>24464</v>
      </c>
      <c r="DU112" s="9">
        <v>20</v>
      </c>
      <c r="DV112" s="9">
        <v>37.5</v>
      </c>
      <c r="DW112" s="9">
        <v>2.2000000000000002</v>
      </c>
      <c r="EA112" s="10" t="s">
        <v>543</v>
      </c>
      <c r="EB112" s="10" t="s">
        <v>119</v>
      </c>
      <c r="EC112" s="10">
        <v>17000</v>
      </c>
      <c r="ED112" s="10">
        <v>10.3</v>
      </c>
      <c r="EE112" s="10">
        <f>VLOOKUP(EA112,Sheet1!$C$10:$L$428,10,FALSE)</f>
        <v>137000</v>
      </c>
      <c r="EF112" s="10">
        <v>10.3</v>
      </c>
      <c r="EG112" s="10">
        <v>14000</v>
      </c>
      <c r="EH112" s="10">
        <v>16.2</v>
      </c>
      <c r="EI112" s="10">
        <v>17000</v>
      </c>
      <c r="EJ112" s="10">
        <v>10.3</v>
      </c>
      <c r="EN112" s="11" t="s">
        <v>543</v>
      </c>
      <c r="EO112" s="11" t="s">
        <v>119</v>
      </c>
      <c r="EP112" s="11">
        <v>721.1</v>
      </c>
      <c r="EQ112" s="11">
        <v>7.2</v>
      </c>
      <c r="ER112" s="11">
        <f>VLOOKUP(EN112,Sheet1!$C$10:$L$428,2,FALSE)</f>
        <v>222263.41131351845</v>
      </c>
      <c r="ES112" s="11">
        <v>7.5</v>
      </c>
      <c r="ET112" s="11">
        <v>40094</v>
      </c>
      <c r="EU112" s="11">
        <v>9.5</v>
      </c>
      <c r="EV112" s="11">
        <v>40.299999999999997</v>
      </c>
      <c r="EW112" s="11">
        <v>1.5</v>
      </c>
      <c r="EY112" t="b">
        <f t="shared" si="1"/>
        <v>1</v>
      </c>
    </row>
    <row r="113" spans="1:155" x14ac:dyDescent="0.25">
      <c r="A113" s="1" t="s">
        <v>544</v>
      </c>
      <c r="B113" s="1" t="s">
        <v>120</v>
      </c>
      <c r="C113" s="1">
        <v>543.1</v>
      </c>
      <c r="D113" s="1">
        <v>7.6</v>
      </c>
      <c r="E113" s="1">
        <f>VLOOKUP(A113,Sheet1!$C$10:$L$428,6,FALSE)</f>
        <v>154000</v>
      </c>
      <c r="F113" s="1">
        <v>9.9</v>
      </c>
      <c r="G113" s="1">
        <v>30163</v>
      </c>
      <c r="H113" s="1" t="s">
        <v>858</v>
      </c>
      <c r="I113" s="1">
        <v>40</v>
      </c>
      <c r="J113" s="1">
        <v>1.3</v>
      </c>
      <c r="N113" s="2" t="s">
        <v>544</v>
      </c>
      <c r="O113" s="2" t="s">
        <v>120</v>
      </c>
      <c r="P113" s="2">
        <v>31000</v>
      </c>
      <c r="Q113" s="2">
        <v>7.4</v>
      </c>
      <c r="R113" s="2">
        <v>31000</v>
      </c>
      <c r="S113" s="2">
        <v>7.4</v>
      </c>
      <c r="T113" s="2">
        <v>26000</v>
      </c>
      <c r="U113" s="2">
        <v>13.9</v>
      </c>
      <c r="V113" s="2">
        <v>31000</v>
      </c>
      <c r="W113" s="2">
        <v>7.4</v>
      </c>
      <c r="AA113" s="3" t="s">
        <v>544</v>
      </c>
      <c r="AB113" s="3" t="s">
        <v>120</v>
      </c>
      <c r="AC113" s="3">
        <v>595.20000000000005</v>
      </c>
      <c r="AD113" s="3">
        <v>4.3</v>
      </c>
      <c r="AE113" s="3">
        <v>14.96</v>
      </c>
      <c r="AF113" s="3">
        <v>4.3</v>
      </c>
      <c r="AG113" s="3">
        <v>33000</v>
      </c>
      <c r="AH113" s="3">
        <v>5.8</v>
      </c>
      <c r="AI113" s="3">
        <v>39.799999999999997</v>
      </c>
      <c r="AJ113" s="3">
        <v>0.9</v>
      </c>
      <c r="AN113" s="3" t="s">
        <v>544</v>
      </c>
      <c r="AO113" s="3" t="s">
        <v>120</v>
      </c>
      <c r="AP113" s="3">
        <v>513.20000000000005</v>
      </c>
      <c r="AQ113" s="3">
        <v>6.6</v>
      </c>
      <c r="AR113" s="3">
        <v>12.5</v>
      </c>
      <c r="AS113" s="3">
        <v>7.5</v>
      </c>
      <c r="AT113" s="3">
        <v>27183</v>
      </c>
      <c r="AU113" s="3">
        <v>9.1</v>
      </c>
      <c r="AV113" s="3">
        <v>39</v>
      </c>
      <c r="AW113" s="3">
        <v>1.6</v>
      </c>
      <c r="BA113" s="4" t="s">
        <v>544</v>
      </c>
      <c r="BB113" s="4" t="s">
        <v>120</v>
      </c>
      <c r="BC113" s="4">
        <v>42000</v>
      </c>
      <c r="BD113" s="4">
        <v>6.3</v>
      </c>
      <c r="BE113" s="4">
        <v>42000</v>
      </c>
      <c r="BF113" s="4">
        <v>6.3</v>
      </c>
      <c r="BG113" s="4">
        <v>36000</v>
      </c>
      <c r="BH113" s="4">
        <v>12.7</v>
      </c>
      <c r="BI113" s="4">
        <v>42000</v>
      </c>
      <c r="BJ113" s="4">
        <v>6.3</v>
      </c>
      <c r="BN113" s="5" t="s">
        <v>544</v>
      </c>
      <c r="BO113" s="5" t="s">
        <v>120</v>
      </c>
      <c r="BP113" s="5">
        <v>473</v>
      </c>
      <c r="BQ113" s="5">
        <v>4.9000000000000004</v>
      </c>
      <c r="BR113" s="5">
        <v>14.31</v>
      </c>
      <c r="BS113" s="5">
        <v>4.0999999999999996</v>
      </c>
      <c r="BT113" s="5">
        <v>26064</v>
      </c>
      <c r="BU113" s="5">
        <v>9.1999999999999993</v>
      </c>
      <c r="BV113" s="5">
        <v>33.1</v>
      </c>
      <c r="BW113" s="5">
        <v>2.4</v>
      </c>
      <c r="CA113" s="6" t="s">
        <v>544</v>
      </c>
      <c r="CB113" s="6" t="s">
        <v>120</v>
      </c>
      <c r="CC113" s="6">
        <v>414.5</v>
      </c>
      <c r="CD113" s="6">
        <v>7.9</v>
      </c>
      <c r="CE113" s="6">
        <v>11.15</v>
      </c>
      <c r="CF113" s="6">
        <v>5.9</v>
      </c>
      <c r="CG113" s="6">
        <v>22110</v>
      </c>
      <c r="CH113" s="6">
        <v>17</v>
      </c>
      <c r="CI113" s="6">
        <v>37.5</v>
      </c>
      <c r="CJ113" s="6">
        <v>0.3</v>
      </c>
      <c r="CN113" s="7" t="s">
        <v>544</v>
      </c>
      <c r="CO113" s="7" t="s">
        <v>120</v>
      </c>
      <c r="CP113" s="7">
        <v>11000</v>
      </c>
      <c r="CQ113" s="7">
        <v>12.2</v>
      </c>
      <c r="CR113" s="7">
        <v>11000</v>
      </c>
      <c r="CS113" s="7">
        <v>12.2</v>
      </c>
      <c r="CT113" s="7">
        <v>9000</v>
      </c>
      <c r="CU113" s="7">
        <v>14.6</v>
      </c>
      <c r="CV113" s="7">
        <v>11000</v>
      </c>
      <c r="CW113" s="7">
        <v>12.2</v>
      </c>
      <c r="DA113" s="8" t="s">
        <v>544</v>
      </c>
      <c r="DB113" s="8" t="s">
        <v>120</v>
      </c>
      <c r="DC113" s="8">
        <v>499.5</v>
      </c>
      <c r="DD113" s="8">
        <v>5.7</v>
      </c>
      <c r="DE113" s="8">
        <v>13.19</v>
      </c>
      <c r="DF113" s="8">
        <v>5.6</v>
      </c>
      <c r="DG113" s="8">
        <v>26464</v>
      </c>
      <c r="DH113" s="8">
        <v>8.3000000000000007</v>
      </c>
      <c r="DI113" s="8">
        <v>37.9</v>
      </c>
      <c r="DJ113" s="8">
        <v>1.2</v>
      </c>
      <c r="DN113" s="9" t="s">
        <v>544</v>
      </c>
      <c r="DO113" s="9" t="s">
        <v>120</v>
      </c>
      <c r="DP113" s="9">
        <v>442.2</v>
      </c>
      <c r="DQ113" s="9">
        <v>13</v>
      </c>
      <c r="DR113" s="9">
        <v>11.66</v>
      </c>
      <c r="DS113" s="9">
        <v>13</v>
      </c>
      <c r="DT113" s="9">
        <v>23683</v>
      </c>
      <c r="DU113" s="9">
        <v>15</v>
      </c>
      <c r="DV113" s="9">
        <v>37.5</v>
      </c>
      <c r="DW113" s="9">
        <v>1.3</v>
      </c>
      <c r="EA113" s="10" t="s">
        <v>544</v>
      </c>
      <c r="EB113" s="10" t="s">
        <v>120</v>
      </c>
      <c r="EC113" s="10">
        <v>20000</v>
      </c>
      <c r="ED113" s="10">
        <v>9.1999999999999993</v>
      </c>
      <c r="EE113" s="10">
        <f>VLOOKUP(EA113,Sheet1!$C$10:$L$428,10,FALSE)</f>
        <v>116000</v>
      </c>
      <c r="EF113" s="10">
        <v>9.1999999999999993</v>
      </c>
      <c r="EG113" s="10">
        <v>17000</v>
      </c>
      <c r="EH113" s="10">
        <v>19.8</v>
      </c>
      <c r="EI113" s="10">
        <v>20000</v>
      </c>
      <c r="EJ113" s="10">
        <v>9.1999999999999993</v>
      </c>
      <c r="EN113" s="11" t="s">
        <v>544</v>
      </c>
      <c r="EO113" s="11" t="s">
        <v>120</v>
      </c>
      <c r="EP113" s="11">
        <v>645.70000000000005</v>
      </c>
      <c r="EQ113" s="11">
        <v>5.5</v>
      </c>
      <c r="ER113" s="11">
        <f>VLOOKUP(EN113,Sheet1!$C$10:$L$428,2,FALSE)</f>
        <v>187603.25546218493</v>
      </c>
      <c r="ES113" s="11">
        <v>5.6</v>
      </c>
      <c r="ET113" s="11">
        <v>36470</v>
      </c>
      <c r="EU113" s="11">
        <v>7</v>
      </c>
      <c r="EV113" s="11">
        <v>40.799999999999997</v>
      </c>
      <c r="EW113" s="11">
        <v>1.2</v>
      </c>
      <c r="EY113" t="b">
        <f t="shared" si="1"/>
        <v>1</v>
      </c>
    </row>
    <row r="114" spans="1:155" x14ac:dyDescent="0.25">
      <c r="A114" s="1" t="s">
        <v>545</v>
      </c>
      <c r="B114" s="1" t="s">
        <v>121</v>
      </c>
      <c r="C114" s="1">
        <v>534.29999999999995</v>
      </c>
      <c r="D114" s="1">
        <v>9.3000000000000007</v>
      </c>
      <c r="E114" s="1">
        <f>VLOOKUP(A114,Sheet1!$C$10:$L$428,6,FALSE)</f>
        <v>128000</v>
      </c>
      <c r="F114" s="1">
        <v>8.9</v>
      </c>
      <c r="G114" s="1">
        <v>28052</v>
      </c>
      <c r="H114" s="1">
        <v>11</v>
      </c>
      <c r="I114" s="1">
        <v>39</v>
      </c>
      <c r="J114" s="1">
        <v>1.6</v>
      </c>
      <c r="N114" s="2" t="s">
        <v>545</v>
      </c>
      <c r="O114" s="2" t="s">
        <v>121</v>
      </c>
      <c r="P114" s="2">
        <v>32000</v>
      </c>
      <c r="Q114" s="2">
        <v>7.3</v>
      </c>
      <c r="R114" s="2">
        <v>32000</v>
      </c>
      <c r="S114" s="2">
        <v>7.3</v>
      </c>
      <c r="T114" s="2">
        <v>27000</v>
      </c>
      <c r="U114" s="2">
        <v>8.8000000000000007</v>
      </c>
      <c r="V114" s="2">
        <v>32000</v>
      </c>
      <c r="W114" s="2">
        <v>7.3</v>
      </c>
      <c r="AA114" s="3" t="s">
        <v>545</v>
      </c>
      <c r="AB114" s="3" t="s">
        <v>121</v>
      </c>
      <c r="AC114" s="3">
        <v>564.29999999999995</v>
      </c>
      <c r="AD114" s="3">
        <v>4.3</v>
      </c>
      <c r="AE114" s="3">
        <v>14.31</v>
      </c>
      <c r="AF114" s="3">
        <v>4.4000000000000004</v>
      </c>
      <c r="AG114" s="3">
        <v>30530</v>
      </c>
      <c r="AH114" s="3">
        <v>5.9</v>
      </c>
      <c r="AI114" s="3">
        <v>39.4</v>
      </c>
      <c r="AJ114" s="3">
        <v>1.1000000000000001</v>
      </c>
      <c r="AN114" s="3" t="s">
        <v>545</v>
      </c>
      <c r="AO114" s="3" t="s">
        <v>121</v>
      </c>
      <c r="AP114" s="3">
        <v>478.9</v>
      </c>
      <c r="AQ114" s="3">
        <v>6</v>
      </c>
      <c r="AR114" s="3">
        <v>11.98</v>
      </c>
      <c r="AS114" s="3">
        <v>6.4</v>
      </c>
      <c r="AT114" s="3">
        <v>25787</v>
      </c>
      <c r="AU114" s="3">
        <v>7.5</v>
      </c>
      <c r="AV114" s="3">
        <v>37.5</v>
      </c>
      <c r="AW114" s="3">
        <v>1.7</v>
      </c>
      <c r="BA114" s="4" t="s">
        <v>545</v>
      </c>
      <c r="BB114" s="4" t="s">
        <v>121</v>
      </c>
      <c r="BC114" s="4">
        <v>43000</v>
      </c>
      <c r="BD114" s="4">
        <v>6.3</v>
      </c>
      <c r="BE114" s="4">
        <v>43000</v>
      </c>
      <c r="BF114" s="4">
        <v>6.3</v>
      </c>
      <c r="BG114" s="4">
        <v>36000</v>
      </c>
      <c r="BH114" s="4">
        <v>9.6999999999999993</v>
      </c>
      <c r="BI114" s="4">
        <v>43000</v>
      </c>
      <c r="BJ114" s="4">
        <v>6.3</v>
      </c>
      <c r="BN114" s="5" t="s">
        <v>545</v>
      </c>
      <c r="BO114" s="5" t="s">
        <v>121</v>
      </c>
      <c r="BP114" s="5">
        <v>479.4</v>
      </c>
      <c r="BQ114" s="5">
        <v>4.5</v>
      </c>
      <c r="BR114" s="5">
        <v>13.85</v>
      </c>
      <c r="BS114" s="5">
        <v>4.0999999999999996</v>
      </c>
      <c r="BT114" s="5">
        <v>25726</v>
      </c>
      <c r="BU114" s="5">
        <v>7.6</v>
      </c>
      <c r="BV114" s="5">
        <v>34.6</v>
      </c>
      <c r="BW114" s="5">
        <v>2</v>
      </c>
      <c r="CA114" s="6" t="s">
        <v>545</v>
      </c>
      <c r="CB114" s="6" t="s">
        <v>121</v>
      </c>
      <c r="CC114" s="6">
        <v>404.3</v>
      </c>
      <c r="CD114" s="6">
        <v>7.5</v>
      </c>
      <c r="CE114" s="6">
        <v>11.18</v>
      </c>
      <c r="CF114" s="6">
        <v>5.7</v>
      </c>
      <c r="CG114" s="6">
        <v>21652</v>
      </c>
      <c r="CH114" s="6">
        <v>12</v>
      </c>
      <c r="CI114" s="6">
        <v>37.4</v>
      </c>
      <c r="CJ114" s="6">
        <v>1</v>
      </c>
      <c r="CN114" s="7" t="s">
        <v>545</v>
      </c>
      <c r="CO114" s="7" t="s">
        <v>121</v>
      </c>
      <c r="CP114" s="7">
        <v>13000</v>
      </c>
      <c r="CQ114" s="7">
        <v>10.9</v>
      </c>
      <c r="CR114" s="7">
        <v>13000</v>
      </c>
      <c r="CS114" s="7">
        <v>10.9</v>
      </c>
      <c r="CT114" s="7">
        <v>11000</v>
      </c>
      <c r="CU114" s="7">
        <v>13.4</v>
      </c>
      <c r="CV114" s="7">
        <v>13000</v>
      </c>
      <c r="CW114" s="7">
        <v>10.9</v>
      </c>
      <c r="DA114" s="8" t="s">
        <v>545</v>
      </c>
      <c r="DB114" s="8" t="s">
        <v>121</v>
      </c>
      <c r="DC114" s="8">
        <v>475.3</v>
      </c>
      <c r="DD114" s="8">
        <v>5.4</v>
      </c>
      <c r="DE114" s="8">
        <v>12.65</v>
      </c>
      <c r="DF114" s="8">
        <v>5.7</v>
      </c>
      <c r="DG114" s="8">
        <v>25695</v>
      </c>
      <c r="DH114" s="8">
        <v>7.7</v>
      </c>
      <c r="DI114" s="8">
        <v>37.6</v>
      </c>
      <c r="DJ114" s="8">
        <v>1.3</v>
      </c>
      <c r="DN114" s="9" t="s">
        <v>545</v>
      </c>
      <c r="DO114" s="9" t="s">
        <v>121</v>
      </c>
      <c r="DP114" s="9">
        <v>410</v>
      </c>
      <c r="DQ114" s="9">
        <v>9</v>
      </c>
      <c r="DR114" s="9">
        <v>11.14</v>
      </c>
      <c r="DS114" s="9">
        <v>8.4</v>
      </c>
      <c r="DT114" s="9">
        <v>21861</v>
      </c>
      <c r="DU114" s="9">
        <v>11</v>
      </c>
      <c r="DV114" s="9">
        <v>37.5</v>
      </c>
      <c r="DW114" s="9">
        <v>0.6</v>
      </c>
      <c r="EA114" s="10" t="s">
        <v>545</v>
      </c>
      <c r="EB114" s="10" t="s">
        <v>121</v>
      </c>
      <c r="EC114" s="10">
        <v>19000</v>
      </c>
      <c r="ED114" s="10">
        <v>9.6999999999999993</v>
      </c>
      <c r="EE114" s="10">
        <f>VLOOKUP(EA114,Sheet1!$C$10:$L$428,10,FALSE)</f>
        <v>100000</v>
      </c>
      <c r="EF114" s="10">
        <v>9.6999999999999993</v>
      </c>
      <c r="EG114" s="10">
        <v>16000</v>
      </c>
      <c r="EH114" s="10">
        <v>11.5</v>
      </c>
      <c r="EI114" s="10">
        <v>19000</v>
      </c>
      <c r="EJ114" s="10">
        <v>9.6999999999999993</v>
      </c>
      <c r="EN114" s="11" t="s">
        <v>545</v>
      </c>
      <c r="EO114" s="11" t="s">
        <v>121</v>
      </c>
      <c r="EP114" s="11">
        <v>627.1</v>
      </c>
      <c r="EQ114" s="11">
        <v>5.8</v>
      </c>
      <c r="ER114" s="11">
        <f>VLOOKUP(EN114,Sheet1!$C$10:$L$428,2,FALSE)</f>
        <v>151888.85526315816</v>
      </c>
      <c r="ES114" s="11">
        <v>6</v>
      </c>
      <c r="ET114" s="11">
        <v>33787</v>
      </c>
      <c r="EU114" s="11">
        <v>7.7</v>
      </c>
      <c r="EV114" s="11">
        <v>40.799999999999997</v>
      </c>
      <c r="EW114" s="11">
        <v>1.6</v>
      </c>
      <c r="EY114" t="b">
        <f t="shared" si="1"/>
        <v>1</v>
      </c>
    </row>
    <row r="115" spans="1:155" x14ac:dyDescent="0.25">
      <c r="A115" s="1" t="s">
        <v>546</v>
      </c>
      <c r="B115" s="1" t="s">
        <v>122</v>
      </c>
      <c r="C115" s="1">
        <v>503.3</v>
      </c>
      <c r="D115" s="1">
        <v>6.1</v>
      </c>
      <c r="E115" s="1">
        <f>VLOOKUP(A115,Sheet1!$C$10:$L$428,6,FALSE)</f>
        <v>135000</v>
      </c>
      <c r="F115" s="1">
        <v>5.2</v>
      </c>
      <c r="G115" s="1">
        <v>27555</v>
      </c>
      <c r="H115" s="1">
        <v>5.9</v>
      </c>
      <c r="I115" s="1">
        <v>40</v>
      </c>
      <c r="J115" s="1">
        <v>0.7</v>
      </c>
      <c r="N115" s="2" t="s">
        <v>546</v>
      </c>
      <c r="O115" s="2" t="s">
        <v>122</v>
      </c>
      <c r="P115" s="2">
        <v>70000</v>
      </c>
      <c r="Q115" s="2">
        <v>4.9000000000000004</v>
      </c>
      <c r="R115" s="2">
        <v>70000</v>
      </c>
      <c r="S115" s="2">
        <v>4.9000000000000004</v>
      </c>
      <c r="T115" s="2">
        <v>60000</v>
      </c>
      <c r="U115" s="2">
        <v>6.8</v>
      </c>
      <c r="V115" s="2">
        <v>70000</v>
      </c>
      <c r="W115" s="2">
        <v>4.9000000000000004</v>
      </c>
      <c r="AA115" s="3" t="s">
        <v>546</v>
      </c>
      <c r="AB115" s="3" t="s">
        <v>122</v>
      </c>
      <c r="AC115" s="3">
        <v>537.1</v>
      </c>
      <c r="AD115" s="3">
        <v>2.9</v>
      </c>
      <c r="AE115" s="3">
        <v>13.4</v>
      </c>
      <c r="AF115" s="3">
        <v>3.1</v>
      </c>
      <c r="AG115" s="3">
        <v>29165</v>
      </c>
      <c r="AH115" s="3">
        <v>4.2</v>
      </c>
      <c r="AI115" s="3">
        <v>40.1</v>
      </c>
      <c r="AJ115" s="3">
        <v>0.7</v>
      </c>
      <c r="AN115" s="3" t="s">
        <v>546</v>
      </c>
      <c r="AO115" s="3" t="s">
        <v>122</v>
      </c>
      <c r="AP115" s="3">
        <v>462.5</v>
      </c>
      <c r="AQ115" s="3">
        <v>5.0999999999999996</v>
      </c>
      <c r="AR115" s="3">
        <v>11.35</v>
      </c>
      <c r="AS115" s="3">
        <v>4.7</v>
      </c>
      <c r="AT115" s="3">
        <v>25087</v>
      </c>
      <c r="AU115" s="3">
        <v>6.3</v>
      </c>
      <c r="AV115" s="3">
        <v>39</v>
      </c>
      <c r="AW115" s="3">
        <v>1.3</v>
      </c>
      <c r="BA115" s="4" t="s">
        <v>546</v>
      </c>
      <c r="BB115" s="4" t="s">
        <v>122</v>
      </c>
      <c r="BC115" s="4">
        <v>95000</v>
      </c>
      <c r="BD115" s="4">
        <v>4.2</v>
      </c>
      <c r="BE115" s="4">
        <v>95000</v>
      </c>
      <c r="BF115" s="4">
        <v>4.2</v>
      </c>
      <c r="BG115" s="4">
        <v>80000</v>
      </c>
      <c r="BH115" s="4">
        <v>6.1</v>
      </c>
      <c r="BI115" s="4">
        <v>95000</v>
      </c>
      <c r="BJ115" s="4">
        <v>4.2</v>
      </c>
      <c r="BN115" s="5" t="s">
        <v>546</v>
      </c>
      <c r="BO115" s="5" t="s">
        <v>122</v>
      </c>
      <c r="BP115" s="5">
        <v>443.6</v>
      </c>
      <c r="BQ115" s="5">
        <v>3.1</v>
      </c>
      <c r="BR115" s="5">
        <v>12.9</v>
      </c>
      <c r="BS115" s="5">
        <v>2.8</v>
      </c>
      <c r="BT115" s="5">
        <v>24312</v>
      </c>
      <c r="BU115" s="5">
        <v>4.7</v>
      </c>
      <c r="BV115" s="5">
        <v>34.4</v>
      </c>
      <c r="BW115" s="5">
        <v>1.4</v>
      </c>
      <c r="CA115" s="6" t="s">
        <v>546</v>
      </c>
      <c r="CB115" s="6" t="s">
        <v>122</v>
      </c>
      <c r="CC115" s="6">
        <v>377.1</v>
      </c>
      <c r="CD115" s="6">
        <v>4.7</v>
      </c>
      <c r="CE115" s="6">
        <v>10.25</v>
      </c>
      <c r="CF115" s="6">
        <v>4.5999999999999996</v>
      </c>
      <c r="CG115" s="6">
        <v>21193</v>
      </c>
      <c r="CH115" s="6">
        <v>7.2</v>
      </c>
      <c r="CI115" s="6">
        <v>37.5</v>
      </c>
      <c r="CJ115" s="6">
        <v>0.2</v>
      </c>
      <c r="CN115" s="7" t="s">
        <v>546</v>
      </c>
      <c r="CO115" s="7" t="s">
        <v>122</v>
      </c>
      <c r="CP115" s="7">
        <v>25000</v>
      </c>
      <c r="CQ115" s="7">
        <v>8</v>
      </c>
      <c r="CR115" s="7">
        <v>25000</v>
      </c>
      <c r="CS115" s="7">
        <v>8</v>
      </c>
      <c r="CT115" s="7">
        <v>22000</v>
      </c>
      <c r="CU115" s="7">
        <v>11.1</v>
      </c>
      <c r="CV115" s="7">
        <v>25000</v>
      </c>
      <c r="CW115" s="7">
        <v>8</v>
      </c>
      <c r="DA115" s="8" t="s">
        <v>546</v>
      </c>
      <c r="DB115" s="8" t="s">
        <v>122</v>
      </c>
      <c r="DC115" s="8">
        <v>481.6</v>
      </c>
      <c r="DD115" s="8">
        <v>4.9000000000000004</v>
      </c>
      <c r="DE115" s="8">
        <v>12.74</v>
      </c>
      <c r="DF115" s="8">
        <v>5</v>
      </c>
      <c r="DG115" s="8">
        <v>25443</v>
      </c>
      <c r="DH115" s="8">
        <v>7.3</v>
      </c>
      <c r="DI115" s="8">
        <v>37.799999999999997</v>
      </c>
      <c r="DJ115" s="8">
        <v>0.9</v>
      </c>
      <c r="DN115" s="9" t="s">
        <v>546</v>
      </c>
      <c r="DO115" s="9" t="s">
        <v>122</v>
      </c>
      <c r="DP115" s="9">
        <v>418.5</v>
      </c>
      <c r="DQ115" s="9">
        <v>7.3</v>
      </c>
      <c r="DR115" s="9">
        <v>10.83</v>
      </c>
      <c r="DS115" s="9">
        <v>8.6</v>
      </c>
      <c r="DT115" s="9">
        <v>21964</v>
      </c>
      <c r="DU115" s="9">
        <v>9.8000000000000007</v>
      </c>
      <c r="DV115" s="9">
        <v>37.5</v>
      </c>
      <c r="DW115" s="9">
        <v>0.4</v>
      </c>
      <c r="EA115" s="10" t="s">
        <v>546</v>
      </c>
      <c r="EB115" s="10" t="s">
        <v>122</v>
      </c>
      <c r="EC115" s="10">
        <v>45000</v>
      </c>
      <c r="ED115" s="10">
        <v>6.2</v>
      </c>
      <c r="EE115" s="10">
        <f>VLOOKUP(EA115,Sheet1!$C$10:$L$428,10,FALSE)</f>
        <v>107625</v>
      </c>
      <c r="EF115" s="10">
        <v>6.2</v>
      </c>
      <c r="EG115" s="10">
        <v>38000</v>
      </c>
      <c r="EH115" s="10">
        <v>8.6</v>
      </c>
      <c r="EI115" s="10">
        <v>45000</v>
      </c>
      <c r="EJ115" s="10">
        <v>6.2</v>
      </c>
      <c r="EN115" s="11" t="s">
        <v>546</v>
      </c>
      <c r="EO115" s="11" t="s">
        <v>122</v>
      </c>
      <c r="EP115" s="11">
        <v>568</v>
      </c>
      <c r="EQ115" s="11">
        <v>3.6</v>
      </c>
      <c r="ER115" s="11">
        <f>VLOOKUP(EN115,Sheet1!$C$10:$L$428,2,FALSE)</f>
        <v>156663.35397196264</v>
      </c>
      <c r="ES115" s="11">
        <v>3.8</v>
      </c>
      <c r="ET115" s="11">
        <v>31361</v>
      </c>
      <c r="EU115" s="11">
        <v>4.9000000000000004</v>
      </c>
      <c r="EV115" s="11">
        <v>41.4</v>
      </c>
      <c r="EW115" s="11">
        <v>1</v>
      </c>
      <c r="EY115" t="b">
        <f t="shared" si="1"/>
        <v>1</v>
      </c>
    </row>
    <row r="116" spans="1:155" x14ac:dyDescent="0.25">
      <c r="A116" s="1" t="s">
        <v>547</v>
      </c>
      <c r="B116" s="1" t="s">
        <v>123</v>
      </c>
      <c r="C116" s="1">
        <v>644.29999999999995</v>
      </c>
      <c r="D116" s="1">
        <v>14</v>
      </c>
      <c r="E116" s="1">
        <f>VLOOKUP(A116,Sheet1!$C$10:$L$428,6,FALSE)</f>
        <v>210000</v>
      </c>
      <c r="F116" s="1">
        <v>17</v>
      </c>
      <c r="G116" s="1">
        <v>32797</v>
      </c>
      <c r="H116" s="1">
        <v>15</v>
      </c>
      <c r="I116" s="1">
        <v>38</v>
      </c>
      <c r="J116" s="1">
        <v>1.4</v>
      </c>
      <c r="N116" s="2" t="s">
        <v>547</v>
      </c>
      <c r="O116" s="2" t="s">
        <v>123</v>
      </c>
      <c r="P116" s="2">
        <v>25000</v>
      </c>
      <c r="Q116" s="2">
        <v>8.4</v>
      </c>
      <c r="R116" s="2">
        <v>25000</v>
      </c>
      <c r="S116" s="2">
        <v>8.4</v>
      </c>
      <c r="T116" s="2">
        <v>21000</v>
      </c>
      <c r="U116" s="2">
        <v>12.7</v>
      </c>
      <c r="V116" s="2">
        <v>25000</v>
      </c>
      <c r="W116" s="2">
        <v>8.4</v>
      </c>
      <c r="AA116" s="3" t="s">
        <v>547</v>
      </c>
      <c r="AB116" s="3" t="s">
        <v>123</v>
      </c>
      <c r="AC116" s="3">
        <v>693.5</v>
      </c>
      <c r="AD116" s="3">
        <v>5.8</v>
      </c>
      <c r="AE116" s="3">
        <v>18.02</v>
      </c>
      <c r="AF116" s="3">
        <v>5.9</v>
      </c>
      <c r="AG116" s="3">
        <v>39751</v>
      </c>
      <c r="AH116" s="3">
        <v>11</v>
      </c>
      <c r="AI116" s="3">
        <v>38.5</v>
      </c>
      <c r="AJ116" s="3">
        <v>0.9</v>
      </c>
      <c r="AN116" s="3" t="s">
        <v>547</v>
      </c>
      <c r="AO116" s="3" t="s">
        <v>123</v>
      </c>
      <c r="AP116" s="3">
        <v>526.1</v>
      </c>
      <c r="AQ116" s="3">
        <v>10</v>
      </c>
      <c r="AR116" s="3">
        <v>13.87</v>
      </c>
      <c r="AS116" s="3">
        <v>8.9</v>
      </c>
      <c r="AT116" s="3">
        <v>28245</v>
      </c>
      <c r="AU116" s="3">
        <v>12</v>
      </c>
      <c r="AV116" s="3">
        <v>37.5</v>
      </c>
      <c r="AW116" s="3">
        <v>1.1000000000000001</v>
      </c>
      <c r="BA116" s="4" t="s">
        <v>547</v>
      </c>
      <c r="BB116" s="4" t="s">
        <v>123</v>
      </c>
      <c r="BC116" s="4">
        <v>34000</v>
      </c>
      <c r="BD116" s="4">
        <v>7</v>
      </c>
      <c r="BE116" s="4">
        <v>34000</v>
      </c>
      <c r="BF116" s="4">
        <v>7</v>
      </c>
      <c r="BG116" s="4">
        <v>29000</v>
      </c>
      <c r="BH116" s="4">
        <v>10</v>
      </c>
      <c r="BI116" s="4">
        <v>34000</v>
      </c>
      <c r="BJ116" s="4">
        <v>7</v>
      </c>
      <c r="BN116" s="5" t="s">
        <v>547</v>
      </c>
      <c r="BO116" s="5" t="s">
        <v>123</v>
      </c>
      <c r="BP116" s="5">
        <v>552.4</v>
      </c>
      <c r="BQ116" s="5">
        <v>6.1</v>
      </c>
      <c r="BR116" s="5">
        <v>16.79</v>
      </c>
      <c r="BS116" s="5">
        <v>5.5</v>
      </c>
      <c r="BT116" s="5">
        <v>31050</v>
      </c>
      <c r="BU116" s="5">
        <v>11</v>
      </c>
      <c r="BV116" s="5">
        <v>32.9</v>
      </c>
      <c r="BW116" s="5">
        <v>2.2000000000000002</v>
      </c>
      <c r="CA116" s="6" t="s">
        <v>547</v>
      </c>
      <c r="CB116" s="6" t="s">
        <v>123</v>
      </c>
      <c r="CC116" s="6">
        <v>413.9</v>
      </c>
      <c r="CD116" s="6">
        <v>9</v>
      </c>
      <c r="CE116" s="6">
        <v>12.13</v>
      </c>
      <c r="CF116" s="6">
        <v>7.7</v>
      </c>
      <c r="CG116" s="6">
        <v>21575</v>
      </c>
      <c r="CH116" s="6">
        <v>10</v>
      </c>
      <c r="CI116" s="6">
        <v>37</v>
      </c>
      <c r="CJ116" s="6">
        <v>1.7</v>
      </c>
      <c r="CN116" s="7" t="s">
        <v>547</v>
      </c>
      <c r="CO116" s="7" t="s">
        <v>123</v>
      </c>
      <c r="CP116" s="7">
        <v>10000</v>
      </c>
      <c r="CQ116" s="7">
        <v>12.5</v>
      </c>
      <c r="CR116" s="7">
        <v>10000</v>
      </c>
      <c r="CS116" s="7">
        <v>12.5</v>
      </c>
      <c r="CT116" s="7" t="s">
        <v>858</v>
      </c>
      <c r="CU116" s="7" t="s">
        <v>858</v>
      </c>
      <c r="CV116" s="7">
        <v>10000</v>
      </c>
      <c r="CW116" s="7">
        <v>12.5</v>
      </c>
      <c r="DA116" s="8" t="s">
        <v>547</v>
      </c>
      <c r="DB116" s="8" t="s">
        <v>123</v>
      </c>
      <c r="DC116" s="8">
        <v>550</v>
      </c>
      <c r="DD116" s="8">
        <v>7.3</v>
      </c>
      <c r="DE116" s="8">
        <v>14.73</v>
      </c>
      <c r="DF116" s="8">
        <v>7.6</v>
      </c>
      <c r="DG116" s="8">
        <v>28917</v>
      </c>
      <c r="DH116" s="8">
        <v>10</v>
      </c>
      <c r="DI116" s="8">
        <v>37.299999999999997</v>
      </c>
      <c r="DJ116" s="8">
        <v>1.4</v>
      </c>
      <c r="DN116" s="9" t="s">
        <v>547</v>
      </c>
      <c r="DO116" s="9" t="s">
        <v>123</v>
      </c>
      <c r="DP116" s="9">
        <v>462</v>
      </c>
      <c r="DQ116" s="9">
        <v>9.9</v>
      </c>
      <c r="DR116" s="9">
        <v>12.23</v>
      </c>
      <c r="DS116" s="9">
        <v>11</v>
      </c>
      <c r="DT116" s="9">
        <v>23509</v>
      </c>
      <c r="DU116" s="9">
        <v>17</v>
      </c>
      <c r="DV116" s="9">
        <v>37.4</v>
      </c>
      <c r="DW116" s="9">
        <v>1.1000000000000001</v>
      </c>
      <c r="EA116" s="10" t="s">
        <v>547</v>
      </c>
      <c r="EB116" s="10" t="s">
        <v>123</v>
      </c>
      <c r="EC116" s="10">
        <v>14000</v>
      </c>
      <c r="ED116" s="10">
        <v>11.2</v>
      </c>
      <c r="EE116" s="10">
        <f>VLOOKUP(EA116,Sheet1!$C$10:$L$428,10,FALSE)</f>
        <v>165000</v>
      </c>
      <c r="EF116" s="10">
        <v>11.2</v>
      </c>
      <c r="EG116" s="10">
        <v>12000</v>
      </c>
      <c r="EH116" s="10">
        <v>13.9</v>
      </c>
      <c r="EI116" s="10">
        <v>14000</v>
      </c>
      <c r="EJ116" s="10">
        <v>11.2</v>
      </c>
      <c r="EN116" s="11" t="s">
        <v>547</v>
      </c>
      <c r="EO116" s="11" t="s">
        <v>123</v>
      </c>
      <c r="EP116" s="11">
        <v>796.2</v>
      </c>
      <c r="EQ116" s="11">
        <v>7.6</v>
      </c>
      <c r="ER116" s="11">
        <f>VLOOKUP(EN116,Sheet1!$C$10:$L$428,2,FALSE)</f>
        <v>249176.47278635268</v>
      </c>
      <c r="ES116" s="11">
        <v>7.8</v>
      </c>
      <c r="ET116" s="11">
        <v>48265</v>
      </c>
      <c r="EU116" s="11">
        <v>15</v>
      </c>
      <c r="EV116" s="11">
        <v>39.299999999999997</v>
      </c>
      <c r="EW116" s="11">
        <v>1.2</v>
      </c>
      <c r="EY116" t="b">
        <f t="shared" si="1"/>
        <v>1</v>
      </c>
    </row>
    <row r="117" spans="1:155" x14ac:dyDescent="0.25">
      <c r="A117" s="1" t="s">
        <v>548</v>
      </c>
      <c r="B117" s="1" t="s">
        <v>124</v>
      </c>
      <c r="C117" s="1">
        <v>579.9</v>
      </c>
      <c r="D117" s="1">
        <v>9.9</v>
      </c>
      <c r="E117" s="1">
        <f>VLOOKUP(A117,Sheet1!$C$10:$L$428,6,FALSE)</f>
        <v>129000</v>
      </c>
      <c r="F117" s="1">
        <v>12</v>
      </c>
      <c r="G117" s="1">
        <v>27823</v>
      </c>
      <c r="H117" s="1">
        <v>13</v>
      </c>
      <c r="I117" s="1">
        <v>39.799999999999997</v>
      </c>
      <c r="J117" s="1">
        <v>1.6</v>
      </c>
      <c r="N117" s="2" t="s">
        <v>548</v>
      </c>
      <c r="O117" s="2" t="s">
        <v>124</v>
      </c>
      <c r="P117" s="2">
        <v>22000</v>
      </c>
      <c r="Q117" s="2">
        <v>8.8000000000000007</v>
      </c>
      <c r="R117" s="2">
        <v>22000</v>
      </c>
      <c r="S117" s="2">
        <v>8.8000000000000007</v>
      </c>
      <c r="T117" s="2">
        <v>20000</v>
      </c>
      <c r="U117" s="2">
        <v>10.199999999999999</v>
      </c>
      <c r="V117" s="2">
        <v>22000</v>
      </c>
      <c r="W117" s="2">
        <v>8.8000000000000007</v>
      </c>
      <c r="AA117" s="3" t="s">
        <v>548</v>
      </c>
      <c r="AB117" s="3" t="s">
        <v>124</v>
      </c>
      <c r="AC117" s="3">
        <v>558.79999999999995</v>
      </c>
      <c r="AD117" s="3">
        <v>5.7</v>
      </c>
      <c r="AE117" s="3">
        <v>14.1</v>
      </c>
      <c r="AF117" s="3">
        <v>5.9</v>
      </c>
      <c r="AG117" s="3">
        <v>28978</v>
      </c>
      <c r="AH117" s="3">
        <v>7.1</v>
      </c>
      <c r="AI117" s="3">
        <v>39.6</v>
      </c>
      <c r="AJ117" s="3">
        <v>1.2</v>
      </c>
      <c r="AN117" s="3" t="s">
        <v>548</v>
      </c>
      <c r="AO117" s="3" t="s">
        <v>124</v>
      </c>
      <c r="AP117" s="3">
        <v>445.4</v>
      </c>
      <c r="AQ117" s="3">
        <v>9.8000000000000007</v>
      </c>
      <c r="AR117" s="3">
        <v>11.15</v>
      </c>
      <c r="AS117" s="3">
        <v>9</v>
      </c>
      <c r="AT117" s="3">
        <v>23677</v>
      </c>
      <c r="AU117" s="3">
        <v>9.6</v>
      </c>
      <c r="AV117" s="3">
        <v>38.299999999999997</v>
      </c>
      <c r="AW117" s="3">
        <v>1.6</v>
      </c>
      <c r="BA117" s="4" t="s">
        <v>548</v>
      </c>
      <c r="BB117" s="4" t="s">
        <v>124</v>
      </c>
      <c r="BC117" s="4">
        <v>30000</v>
      </c>
      <c r="BD117" s="4">
        <v>7.4</v>
      </c>
      <c r="BE117" s="4">
        <v>30000</v>
      </c>
      <c r="BF117" s="4">
        <v>7.4</v>
      </c>
      <c r="BG117" s="4">
        <v>27000</v>
      </c>
      <c r="BH117" s="4">
        <v>8.6999999999999993</v>
      </c>
      <c r="BI117" s="4">
        <v>30000</v>
      </c>
      <c r="BJ117" s="4">
        <v>7.4</v>
      </c>
      <c r="BN117" s="5" t="s">
        <v>548</v>
      </c>
      <c r="BO117" s="5" t="s">
        <v>124</v>
      </c>
      <c r="BP117" s="5">
        <v>454.3</v>
      </c>
      <c r="BQ117" s="5">
        <v>6</v>
      </c>
      <c r="BR117" s="5">
        <v>13.55</v>
      </c>
      <c r="BS117" s="5">
        <v>5.4</v>
      </c>
      <c r="BT117" s="5">
        <v>24158</v>
      </c>
      <c r="BU117" s="5">
        <v>7.2</v>
      </c>
      <c r="BV117" s="5">
        <v>33.5</v>
      </c>
      <c r="BW117" s="5">
        <v>2.7</v>
      </c>
      <c r="CA117" s="6" t="s">
        <v>548</v>
      </c>
      <c r="CB117" s="6" t="s">
        <v>124</v>
      </c>
      <c r="CC117" s="6">
        <v>381.5</v>
      </c>
      <c r="CD117" s="6">
        <v>6.7</v>
      </c>
      <c r="CE117" s="6">
        <v>10.37</v>
      </c>
      <c r="CF117" s="6">
        <v>6.6</v>
      </c>
      <c r="CG117" s="6">
        <v>20063</v>
      </c>
      <c r="CH117" s="6">
        <v>8.8000000000000007</v>
      </c>
      <c r="CI117" s="6">
        <v>37.5</v>
      </c>
      <c r="CJ117" s="6">
        <v>1.2</v>
      </c>
      <c r="CN117" s="7" t="s">
        <v>548</v>
      </c>
      <c r="CO117" s="7" t="s">
        <v>124</v>
      </c>
      <c r="CP117" s="7">
        <v>9000</v>
      </c>
      <c r="CQ117" s="7">
        <v>13.2</v>
      </c>
      <c r="CR117" s="7">
        <v>9000</v>
      </c>
      <c r="CS117" s="7">
        <v>13.2</v>
      </c>
      <c r="CT117" s="7">
        <v>9000</v>
      </c>
      <c r="CU117" s="7">
        <v>15.1</v>
      </c>
      <c r="CV117" s="7">
        <v>9000</v>
      </c>
      <c r="CW117" s="7">
        <v>13.2</v>
      </c>
      <c r="DA117" s="8" t="s">
        <v>548</v>
      </c>
      <c r="DB117" s="8" t="s">
        <v>124</v>
      </c>
      <c r="DC117" s="8">
        <v>447.5</v>
      </c>
      <c r="DD117" s="8">
        <v>5.3</v>
      </c>
      <c r="DE117" s="8">
        <v>11.78</v>
      </c>
      <c r="DF117" s="8">
        <v>5.5</v>
      </c>
      <c r="DG117" s="8">
        <v>23165</v>
      </c>
      <c r="DH117" s="8">
        <v>6</v>
      </c>
      <c r="DI117" s="8">
        <v>38</v>
      </c>
      <c r="DJ117" s="8">
        <v>1.2</v>
      </c>
      <c r="DN117" s="9" t="s">
        <v>548</v>
      </c>
      <c r="DO117" s="9" t="s">
        <v>124</v>
      </c>
      <c r="DP117" s="9">
        <v>395.2</v>
      </c>
      <c r="DQ117" s="9">
        <v>8.5</v>
      </c>
      <c r="DR117" s="9">
        <v>10.42</v>
      </c>
      <c r="DS117" s="9">
        <v>9.1999999999999993</v>
      </c>
      <c r="DT117" s="9">
        <v>20637</v>
      </c>
      <c r="DU117" s="9">
        <v>11</v>
      </c>
      <c r="DV117" s="9">
        <v>37.5</v>
      </c>
      <c r="DW117" s="9">
        <v>1.4</v>
      </c>
      <c r="EA117" s="10" t="s">
        <v>548</v>
      </c>
      <c r="EB117" s="10" t="s">
        <v>124</v>
      </c>
      <c r="EC117" s="10">
        <v>13000</v>
      </c>
      <c r="ED117" s="10">
        <v>11.7</v>
      </c>
      <c r="EE117" s="10">
        <f>VLOOKUP(EA117,Sheet1!$C$10:$L$428,10,FALSE)</f>
        <v>100500</v>
      </c>
      <c r="EF117" s="10">
        <v>11.7</v>
      </c>
      <c r="EG117" s="10">
        <v>11000</v>
      </c>
      <c r="EH117" s="10">
        <v>13.8</v>
      </c>
      <c r="EI117" s="10">
        <v>13000</v>
      </c>
      <c r="EJ117" s="10">
        <v>11.7</v>
      </c>
      <c r="EN117" s="11" t="s">
        <v>548</v>
      </c>
      <c r="EO117" s="11" t="s">
        <v>124</v>
      </c>
      <c r="EP117" s="11">
        <v>637.4</v>
      </c>
      <c r="EQ117" s="11">
        <v>7.8</v>
      </c>
      <c r="ER117" s="11">
        <f>VLOOKUP(EN117,Sheet1!$C$10:$L$428,2,FALSE)</f>
        <v>157118.19712793734</v>
      </c>
      <c r="ES117" s="11">
        <v>8.1999999999999993</v>
      </c>
      <c r="ET117" s="11">
        <v>33490</v>
      </c>
      <c r="EU117" s="11">
        <v>9.9</v>
      </c>
      <c r="EV117" s="11">
        <v>40.799999999999997</v>
      </c>
      <c r="EW117" s="11">
        <v>1.7</v>
      </c>
      <c r="EY117" t="b">
        <f t="shared" si="1"/>
        <v>1</v>
      </c>
    </row>
    <row r="118" spans="1:155" x14ac:dyDescent="0.25">
      <c r="A118" s="1" t="s">
        <v>549</v>
      </c>
      <c r="B118" s="1" t="s">
        <v>125</v>
      </c>
      <c r="C118" s="1">
        <v>491</v>
      </c>
      <c r="D118" s="1">
        <v>8.9</v>
      </c>
      <c r="E118" s="1">
        <f>VLOOKUP(A118,Sheet1!$C$10:$L$428,6,FALSE)</f>
        <v>110000</v>
      </c>
      <c r="F118" s="1">
        <v>8.4</v>
      </c>
      <c r="G118" s="1">
        <v>24419</v>
      </c>
      <c r="H118" s="1">
        <v>10</v>
      </c>
      <c r="I118" s="1">
        <v>40</v>
      </c>
      <c r="J118" s="1">
        <v>1.5</v>
      </c>
      <c r="N118" s="2" t="s">
        <v>549</v>
      </c>
      <c r="O118" s="2" t="s">
        <v>125</v>
      </c>
      <c r="P118" s="2">
        <v>36000</v>
      </c>
      <c r="Q118" s="2">
        <v>6.9</v>
      </c>
      <c r="R118" s="2">
        <v>36000</v>
      </c>
      <c r="S118" s="2">
        <v>6.9</v>
      </c>
      <c r="T118" s="2">
        <v>32000</v>
      </c>
      <c r="U118" s="2">
        <v>8.8000000000000007</v>
      </c>
      <c r="V118" s="2">
        <v>36000</v>
      </c>
      <c r="W118" s="2">
        <v>6.9</v>
      </c>
      <c r="AA118" s="3" t="s">
        <v>549</v>
      </c>
      <c r="AB118" s="3" t="s">
        <v>125</v>
      </c>
      <c r="AC118" s="3">
        <v>486.4</v>
      </c>
      <c r="AD118" s="3">
        <v>3.4</v>
      </c>
      <c r="AE118" s="3">
        <v>12.25</v>
      </c>
      <c r="AF118" s="3">
        <v>3.4</v>
      </c>
      <c r="AG118" s="3">
        <v>24797</v>
      </c>
      <c r="AH118" s="3">
        <v>4.3</v>
      </c>
      <c r="AI118" s="3">
        <v>39.700000000000003</v>
      </c>
      <c r="AJ118" s="3">
        <v>0.9</v>
      </c>
      <c r="AN118" s="3" t="s">
        <v>549</v>
      </c>
      <c r="AO118" s="3" t="s">
        <v>125</v>
      </c>
      <c r="AP118" s="3">
        <v>421.6</v>
      </c>
      <c r="AQ118" s="3">
        <v>6.7</v>
      </c>
      <c r="AR118" s="3">
        <v>10.23</v>
      </c>
      <c r="AS118" s="3">
        <v>5.3</v>
      </c>
      <c r="AT118" s="3">
        <v>21070</v>
      </c>
      <c r="AU118" s="3">
        <v>8.5</v>
      </c>
      <c r="AV118" s="3">
        <v>38.6</v>
      </c>
      <c r="AW118" s="3">
        <v>1.5</v>
      </c>
      <c r="BA118" s="4" t="s">
        <v>549</v>
      </c>
      <c r="BB118" s="4" t="s">
        <v>125</v>
      </c>
      <c r="BC118" s="4">
        <v>48000</v>
      </c>
      <c r="BD118" s="4">
        <v>5.8</v>
      </c>
      <c r="BE118" s="4">
        <v>48000</v>
      </c>
      <c r="BF118" s="4">
        <v>5.8</v>
      </c>
      <c r="BG118" s="4">
        <v>43000</v>
      </c>
      <c r="BH118" s="4">
        <v>7.4</v>
      </c>
      <c r="BI118" s="4">
        <v>48000</v>
      </c>
      <c r="BJ118" s="4">
        <v>5.8</v>
      </c>
      <c r="BN118" s="5" t="s">
        <v>549</v>
      </c>
      <c r="BO118" s="5" t="s">
        <v>125</v>
      </c>
      <c r="BP118" s="5">
        <v>406.8</v>
      </c>
      <c r="BQ118" s="5">
        <v>3.7</v>
      </c>
      <c r="BR118" s="5">
        <v>11.83</v>
      </c>
      <c r="BS118" s="5">
        <v>3.1</v>
      </c>
      <c r="BT118" s="5">
        <v>21164</v>
      </c>
      <c r="BU118" s="5">
        <v>4.4000000000000004</v>
      </c>
      <c r="BV118" s="5">
        <v>34.4</v>
      </c>
      <c r="BW118" s="5">
        <v>1.9</v>
      </c>
      <c r="CA118" s="6" t="s">
        <v>549</v>
      </c>
      <c r="CB118" s="6" t="s">
        <v>125</v>
      </c>
      <c r="CC118" s="6">
        <v>355.2</v>
      </c>
      <c r="CD118" s="6">
        <v>4.8</v>
      </c>
      <c r="CE118" s="6">
        <v>9.61</v>
      </c>
      <c r="CF118" s="6">
        <v>3.9</v>
      </c>
      <c r="CG118" s="6">
        <v>18694</v>
      </c>
      <c r="CH118" s="6">
        <v>5.2</v>
      </c>
      <c r="CI118" s="6">
        <v>37.4</v>
      </c>
      <c r="CJ118" s="6">
        <v>0.3</v>
      </c>
      <c r="CN118" s="7" t="s">
        <v>549</v>
      </c>
      <c r="CO118" s="7" t="s">
        <v>125</v>
      </c>
      <c r="CP118" s="7">
        <v>14000</v>
      </c>
      <c r="CQ118" s="7">
        <v>10.5</v>
      </c>
      <c r="CR118" s="7">
        <v>14000</v>
      </c>
      <c r="CS118" s="7">
        <v>10.5</v>
      </c>
      <c r="CT118" s="7">
        <v>12000</v>
      </c>
      <c r="CU118" s="7">
        <v>12.5</v>
      </c>
      <c r="CV118" s="7">
        <v>14000</v>
      </c>
      <c r="CW118" s="7">
        <v>10.5</v>
      </c>
      <c r="DA118" s="8" t="s">
        <v>549</v>
      </c>
      <c r="DB118" s="8" t="s">
        <v>125</v>
      </c>
      <c r="DC118" s="8">
        <v>394.3</v>
      </c>
      <c r="DD118" s="8">
        <v>4.8</v>
      </c>
      <c r="DE118" s="8">
        <v>10.61</v>
      </c>
      <c r="DF118" s="8">
        <v>4.9000000000000004</v>
      </c>
      <c r="DG118" s="8">
        <v>21551</v>
      </c>
      <c r="DH118" s="8">
        <v>6.2</v>
      </c>
      <c r="DI118" s="8">
        <v>37.200000000000003</v>
      </c>
      <c r="DJ118" s="8">
        <v>1</v>
      </c>
      <c r="DN118" s="9" t="s">
        <v>549</v>
      </c>
      <c r="DO118" s="9" t="s">
        <v>125</v>
      </c>
      <c r="DP118" s="9">
        <v>329.6</v>
      </c>
      <c r="DQ118" s="9">
        <v>8.1</v>
      </c>
      <c r="DR118" s="9">
        <v>8.9499999999999993</v>
      </c>
      <c r="DS118" s="9">
        <v>7.1</v>
      </c>
      <c r="DT118" s="9">
        <v>18042</v>
      </c>
      <c r="DU118" s="9">
        <v>7.5</v>
      </c>
      <c r="DV118" s="9">
        <v>37.5</v>
      </c>
      <c r="DW118" s="9">
        <v>0.3</v>
      </c>
      <c r="EA118" s="10" t="s">
        <v>549</v>
      </c>
      <c r="EB118" s="10" t="s">
        <v>125</v>
      </c>
      <c r="EC118" s="10">
        <v>22000</v>
      </c>
      <c r="ED118" s="10">
        <v>9</v>
      </c>
      <c r="EE118" s="10">
        <f>VLOOKUP(EA118,Sheet1!$C$10:$L$428,10,FALSE)</f>
        <v>81000</v>
      </c>
      <c r="EF118" s="10">
        <v>9</v>
      </c>
      <c r="EG118" s="10">
        <v>19000</v>
      </c>
      <c r="EH118" s="10">
        <v>12</v>
      </c>
      <c r="EI118" s="10">
        <v>22000</v>
      </c>
      <c r="EJ118" s="10">
        <v>9</v>
      </c>
      <c r="EN118" s="11" t="s">
        <v>549</v>
      </c>
      <c r="EO118" s="11" t="s">
        <v>125</v>
      </c>
      <c r="EP118" s="11">
        <v>545.5</v>
      </c>
      <c r="EQ118" s="11">
        <v>4.0999999999999996</v>
      </c>
      <c r="ER118" s="11">
        <f>VLOOKUP(EN118,Sheet1!$C$10:$L$428,2,FALSE)</f>
        <v>121383.41044234946</v>
      </c>
      <c r="ES118" s="11">
        <v>4.3</v>
      </c>
      <c r="ET118" s="11">
        <v>26846</v>
      </c>
      <c r="EU118" s="11">
        <v>5.6</v>
      </c>
      <c r="EV118" s="11">
        <v>41.3</v>
      </c>
      <c r="EW118" s="11">
        <v>1.3</v>
      </c>
      <c r="EY118" t="b">
        <f t="shared" si="1"/>
        <v>1</v>
      </c>
    </row>
    <row r="119" spans="1:155" x14ac:dyDescent="0.25">
      <c r="A119" s="1" t="s">
        <v>550</v>
      </c>
      <c r="B119" s="1" t="s">
        <v>126</v>
      </c>
      <c r="C119" s="1">
        <v>523.4</v>
      </c>
      <c r="D119" s="1">
        <v>7</v>
      </c>
      <c r="E119" s="1">
        <f>VLOOKUP(A119,Sheet1!$C$10:$L$428,6,FALSE)</f>
        <v>123600</v>
      </c>
      <c r="F119" s="1">
        <v>7.3</v>
      </c>
      <c r="G119" s="1">
        <v>25990</v>
      </c>
      <c r="H119" s="1">
        <v>11</v>
      </c>
      <c r="I119" s="1">
        <v>39.9</v>
      </c>
      <c r="J119" s="1">
        <v>0.7</v>
      </c>
      <c r="N119" s="2" t="s">
        <v>550</v>
      </c>
      <c r="O119" s="2" t="s">
        <v>126</v>
      </c>
      <c r="P119" s="2">
        <v>33000</v>
      </c>
      <c r="Q119" s="2">
        <v>7.1</v>
      </c>
      <c r="R119" s="2">
        <v>33000</v>
      </c>
      <c r="S119" s="2">
        <v>7.1</v>
      </c>
      <c r="T119" s="2">
        <v>28000</v>
      </c>
      <c r="U119" s="2">
        <v>9.1999999999999993</v>
      </c>
      <c r="V119" s="2">
        <v>33000</v>
      </c>
      <c r="W119" s="2">
        <v>7.1</v>
      </c>
      <c r="AA119" s="3" t="s">
        <v>550</v>
      </c>
      <c r="AB119" s="3" t="s">
        <v>126</v>
      </c>
      <c r="AC119" s="3">
        <v>523.4</v>
      </c>
      <c r="AD119" s="3">
        <v>3.3</v>
      </c>
      <c r="AE119" s="3">
        <v>13.16</v>
      </c>
      <c r="AF119" s="3">
        <v>3.2</v>
      </c>
      <c r="AG119" s="3">
        <v>27606</v>
      </c>
      <c r="AH119" s="3">
        <v>4.7</v>
      </c>
      <c r="AI119" s="3">
        <v>39.799999999999997</v>
      </c>
      <c r="AJ119" s="3">
        <v>1</v>
      </c>
      <c r="AN119" s="3" t="s">
        <v>550</v>
      </c>
      <c r="AO119" s="3" t="s">
        <v>126</v>
      </c>
      <c r="AP119" s="3">
        <v>477.8</v>
      </c>
      <c r="AQ119" s="3">
        <v>6.5</v>
      </c>
      <c r="AR119" s="3">
        <v>11.43</v>
      </c>
      <c r="AS119" s="3">
        <v>6.7</v>
      </c>
      <c r="AT119" s="3">
        <v>24156</v>
      </c>
      <c r="AU119" s="3">
        <v>8.3000000000000007</v>
      </c>
      <c r="AV119" s="3">
        <v>38.9</v>
      </c>
      <c r="AW119" s="3">
        <v>1.5</v>
      </c>
      <c r="BA119" s="4" t="s">
        <v>550</v>
      </c>
      <c r="BB119" s="4" t="s">
        <v>126</v>
      </c>
      <c r="BC119" s="4">
        <v>45000</v>
      </c>
      <c r="BD119" s="4">
        <v>6</v>
      </c>
      <c r="BE119" s="4">
        <v>45000</v>
      </c>
      <c r="BF119" s="4">
        <v>6</v>
      </c>
      <c r="BG119" s="4">
        <v>39000</v>
      </c>
      <c r="BH119" s="4">
        <v>9.4</v>
      </c>
      <c r="BI119" s="4">
        <v>45000</v>
      </c>
      <c r="BJ119" s="4">
        <v>6</v>
      </c>
      <c r="BN119" s="5" t="s">
        <v>550</v>
      </c>
      <c r="BO119" s="5" t="s">
        <v>126</v>
      </c>
      <c r="BP119" s="5">
        <v>434.6</v>
      </c>
      <c r="BQ119" s="5">
        <v>3.7</v>
      </c>
      <c r="BR119" s="5">
        <v>12.63</v>
      </c>
      <c r="BS119" s="5">
        <v>3</v>
      </c>
      <c r="BT119" s="5">
        <v>23429</v>
      </c>
      <c r="BU119" s="5">
        <v>6.4</v>
      </c>
      <c r="BV119" s="5">
        <v>34.4</v>
      </c>
      <c r="BW119" s="5">
        <v>1.9</v>
      </c>
      <c r="CA119" s="6" t="s">
        <v>550</v>
      </c>
      <c r="CB119" s="6" t="s">
        <v>126</v>
      </c>
      <c r="CC119" s="6">
        <v>381.8</v>
      </c>
      <c r="CD119" s="6">
        <v>5.8</v>
      </c>
      <c r="CE119" s="6">
        <v>10.25</v>
      </c>
      <c r="CF119" s="6">
        <v>4.4000000000000004</v>
      </c>
      <c r="CG119" s="6">
        <v>20999</v>
      </c>
      <c r="CH119" s="6">
        <v>11</v>
      </c>
      <c r="CI119" s="6">
        <v>37.4</v>
      </c>
      <c r="CJ119" s="6">
        <v>0.4</v>
      </c>
      <c r="CN119" s="7" t="s">
        <v>550</v>
      </c>
      <c r="CO119" s="7" t="s">
        <v>126</v>
      </c>
      <c r="CP119" s="7">
        <v>11000</v>
      </c>
      <c r="CQ119" s="7">
        <v>12.1</v>
      </c>
      <c r="CR119" s="7">
        <v>11000</v>
      </c>
      <c r="CS119" s="7">
        <v>12.1</v>
      </c>
      <c r="CT119" s="7">
        <v>9000</v>
      </c>
      <c r="CU119" s="7">
        <v>14.4</v>
      </c>
      <c r="CV119" s="7">
        <v>11000</v>
      </c>
      <c r="CW119" s="7">
        <v>12.1</v>
      </c>
      <c r="DA119" s="8" t="s">
        <v>550</v>
      </c>
      <c r="DB119" s="8" t="s">
        <v>126</v>
      </c>
      <c r="DC119" s="8">
        <v>459.7</v>
      </c>
      <c r="DD119" s="8">
        <v>5</v>
      </c>
      <c r="DE119" s="8">
        <v>12.38</v>
      </c>
      <c r="DF119" s="8">
        <v>5.3</v>
      </c>
      <c r="DG119" s="8">
        <v>23912</v>
      </c>
      <c r="DH119" s="8">
        <v>5.8</v>
      </c>
      <c r="DI119" s="8">
        <v>37.1</v>
      </c>
      <c r="DJ119" s="8">
        <v>1.2</v>
      </c>
      <c r="DN119" s="9" t="s">
        <v>550</v>
      </c>
      <c r="DO119" s="9" t="s">
        <v>126</v>
      </c>
      <c r="DP119" s="9">
        <v>400</v>
      </c>
      <c r="DQ119" s="9">
        <v>8.9</v>
      </c>
      <c r="DR119" s="9">
        <v>10.58</v>
      </c>
      <c r="DS119" s="9">
        <v>11</v>
      </c>
      <c r="DT119" s="9">
        <v>21010</v>
      </c>
      <c r="DU119" s="9">
        <v>11</v>
      </c>
      <c r="DV119" s="9">
        <v>37</v>
      </c>
      <c r="DW119" s="9">
        <v>0.5</v>
      </c>
      <c r="EA119" s="10" t="s">
        <v>550</v>
      </c>
      <c r="EB119" s="10" t="s">
        <v>126</v>
      </c>
      <c r="EC119" s="10">
        <v>22000</v>
      </c>
      <c r="ED119" s="10">
        <v>8.8000000000000007</v>
      </c>
      <c r="EE119" s="10">
        <f>VLOOKUP(EA119,Sheet1!$C$10:$L$428,10,FALSE)</f>
        <v>90000</v>
      </c>
      <c r="EF119" s="10">
        <v>8.8000000000000007</v>
      </c>
      <c r="EG119" s="10">
        <v>19000</v>
      </c>
      <c r="EH119" s="10">
        <v>11.8</v>
      </c>
      <c r="EI119" s="10">
        <v>22000</v>
      </c>
      <c r="EJ119" s="10">
        <v>8.8000000000000007</v>
      </c>
      <c r="EN119" s="11" t="s">
        <v>550</v>
      </c>
      <c r="EO119" s="11" t="s">
        <v>126</v>
      </c>
      <c r="EP119" s="11">
        <v>554.5</v>
      </c>
      <c r="EQ119" s="11">
        <v>4</v>
      </c>
      <c r="ER119" s="11">
        <f>VLOOKUP(EN119,Sheet1!$C$10:$L$428,2,FALSE)</f>
        <v>141367.97245600633</v>
      </c>
      <c r="ES119" s="11">
        <v>4</v>
      </c>
      <c r="ET119" s="11">
        <v>29424</v>
      </c>
      <c r="EU119" s="11">
        <v>6.1</v>
      </c>
      <c r="EV119" s="11">
        <v>41.1</v>
      </c>
      <c r="EW119" s="11">
        <v>1.3</v>
      </c>
      <c r="EY119" t="b">
        <f t="shared" si="1"/>
        <v>1</v>
      </c>
    </row>
    <row r="120" spans="1:155" x14ac:dyDescent="0.25">
      <c r="A120" s="1" t="s">
        <v>551</v>
      </c>
      <c r="B120" s="1" t="s">
        <v>127</v>
      </c>
      <c r="C120" s="1">
        <v>568.29999999999995</v>
      </c>
      <c r="D120" s="1">
        <v>6.5</v>
      </c>
      <c r="E120" s="1">
        <f>VLOOKUP(A120,Sheet1!$C$10:$L$428,6,FALSE)</f>
        <v>130000</v>
      </c>
      <c r="F120" s="1">
        <v>7.7</v>
      </c>
      <c r="G120" s="1">
        <v>28519</v>
      </c>
      <c r="H120" s="1">
        <v>8.5</v>
      </c>
      <c r="I120" s="1">
        <v>37.5</v>
      </c>
      <c r="J120" s="1">
        <v>1.7</v>
      </c>
      <c r="N120" s="2" t="s">
        <v>551</v>
      </c>
      <c r="O120" s="2" t="s">
        <v>127</v>
      </c>
      <c r="P120" s="2">
        <v>36000</v>
      </c>
      <c r="Q120" s="2">
        <v>6.9</v>
      </c>
      <c r="R120" s="2">
        <v>36000</v>
      </c>
      <c r="S120" s="2">
        <v>6.9</v>
      </c>
      <c r="T120" s="2">
        <v>33000</v>
      </c>
      <c r="U120" s="2">
        <v>8.1</v>
      </c>
      <c r="V120" s="2">
        <v>36000</v>
      </c>
      <c r="W120" s="2">
        <v>6.9</v>
      </c>
      <c r="AA120" s="3" t="s">
        <v>551</v>
      </c>
      <c r="AB120" s="3" t="s">
        <v>127</v>
      </c>
      <c r="AC120" s="3">
        <v>625.20000000000005</v>
      </c>
      <c r="AD120" s="3">
        <v>4</v>
      </c>
      <c r="AE120" s="3">
        <v>15.94</v>
      </c>
      <c r="AF120" s="3">
        <v>4.2</v>
      </c>
      <c r="AG120" s="3">
        <v>31298</v>
      </c>
      <c r="AH120" s="3">
        <v>5.2</v>
      </c>
      <c r="AI120" s="3">
        <v>39.200000000000003</v>
      </c>
      <c r="AJ120" s="3">
        <v>1</v>
      </c>
      <c r="AN120" s="3" t="s">
        <v>551</v>
      </c>
      <c r="AO120" s="3" t="s">
        <v>127</v>
      </c>
      <c r="AP120" s="3">
        <v>542.5</v>
      </c>
      <c r="AQ120" s="3">
        <v>5.2</v>
      </c>
      <c r="AR120" s="3">
        <v>13.63</v>
      </c>
      <c r="AS120" s="3">
        <v>6.7</v>
      </c>
      <c r="AT120" s="3">
        <v>26822</v>
      </c>
      <c r="AU120" s="3">
        <v>5.7</v>
      </c>
      <c r="AV120" s="3">
        <v>37.5</v>
      </c>
      <c r="AW120" s="3">
        <v>0.3</v>
      </c>
      <c r="BA120" s="4" t="s">
        <v>551</v>
      </c>
      <c r="BB120" s="4" t="s">
        <v>127</v>
      </c>
      <c r="BC120" s="4">
        <v>49000</v>
      </c>
      <c r="BD120" s="4">
        <v>5.9</v>
      </c>
      <c r="BE120" s="4">
        <v>49000</v>
      </c>
      <c r="BF120" s="4">
        <v>5.9</v>
      </c>
      <c r="BG120" s="4">
        <v>44000</v>
      </c>
      <c r="BH120" s="4">
        <v>7.8</v>
      </c>
      <c r="BI120" s="4">
        <v>49000</v>
      </c>
      <c r="BJ120" s="4">
        <v>5.9</v>
      </c>
      <c r="BN120" s="5" t="s">
        <v>551</v>
      </c>
      <c r="BO120" s="5" t="s">
        <v>127</v>
      </c>
      <c r="BP120" s="5">
        <v>518</v>
      </c>
      <c r="BQ120" s="5">
        <v>4.4000000000000004</v>
      </c>
      <c r="BR120" s="5">
        <v>15.29</v>
      </c>
      <c r="BS120" s="5">
        <v>3.9</v>
      </c>
      <c r="BT120" s="5">
        <v>26716</v>
      </c>
      <c r="BU120" s="5">
        <v>6.2</v>
      </c>
      <c r="BV120" s="5">
        <v>33.9</v>
      </c>
      <c r="BW120" s="5">
        <v>1.9</v>
      </c>
      <c r="CA120" s="6" t="s">
        <v>551</v>
      </c>
      <c r="CB120" s="6" t="s">
        <v>127</v>
      </c>
      <c r="CC120" s="6">
        <v>453.5</v>
      </c>
      <c r="CD120" s="6">
        <v>6.4</v>
      </c>
      <c r="CE120" s="6">
        <v>12.31</v>
      </c>
      <c r="CF120" s="6">
        <v>6</v>
      </c>
      <c r="CG120" s="6">
        <v>23392</v>
      </c>
      <c r="CH120" s="6">
        <v>9.1</v>
      </c>
      <c r="CI120" s="6">
        <v>37</v>
      </c>
      <c r="CJ120" s="6">
        <v>0.4</v>
      </c>
      <c r="CN120" s="7" t="s">
        <v>551</v>
      </c>
      <c r="CO120" s="7" t="s">
        <v>127</v>
      </c>
      <c r="CP120" s="7">
        <v>13000</v>
      </c>
      <c r="CQ120" s="7">
        <v>11</v>
      </c>
      <c r="CR120" s="7">
        <v>13000</v>
      </c>
      <c r="CS120" s="7">
        <v>11</v>
      </c>
      <c r="CT120" s="7">
        <v>12000</v>
      </c>
      <c r="CU120" s="7">
        <v>12.7</v>
      </c>
      <c r="CV120" s="7">
        <v>13000</v>
      </c>
      <c r="CW120" s="7">
        <v>11</v>
      </c>
      <c r="DA120" s="8" t="s">
        <v>551</v>
      </c>
      <c r="DB120" s="8" t="s">
        <v>127</v>
      </c>
      <c r="DC120" s="8">
        <v>521.1</v>
      </c>
      <c r="DD120" s="8">
        <v>4.7</v>
      </c>
      <c r="DE120" s="8">
        <v>13.83</v>
      </c>
      <c r="DF120" s="8">
        <v>4.9000000000000004</v>
      </c>
      <c r="DG120" s="8">
        <v>24687</v>
      </c>
      <c r="DH120" s="8">
        <v>5.6</v>
      </c>
      <c r="DI120" s="8">
        <v>37.700000000000003</v>
      </c>
      <c r="DJ120" s="8">
        <v>1.2</v>
      </c>
      <c r="DN120" s="9" t="s">
        <v>551</v>
      </c>
      <c r="DO120" s="9" t="s">
        <v>127</v>
      </c>
      <c r="DP120" s="9">
        <v>486.1</v>
      </c>
      <c r="DQ120" s="9">
        <v>10</v>
      </c>
      <c r="DR120" s="9">
        <v>13.16</v>
      </c>
      <c r="DS120" s="9">
        <v>11</v>
      </c>
      <c r="DT120" s="9">
        <v>23294</v>
      </c>
      <c r="DU120" s="9">
        <v>11</v>
      </c>
      <c r="DV120" s="9">
        <v>37</v>
      </c>
      <c r="DW120" s="9">
        <v>0.4</v>
      </c>
      <c r="EA120" s="10" t="s">
        <v>551</v>
      </c>
      <c r="EB120" s="10" t="s">
        <v>127</v>
      </c>
      <c r="EC120" s="10">
        <v>23000</v>
      </c>
      <c r="ED120" s="10">
        <v>8.9</v>
      </c>
      <c r="EE120" s="10">
        <f>VLOOKUP(EA120,Sheet1!$C$10:$L$428,10,FALSE)</f>
        <v>104500</v>
      </c>
      <c r="EF120" s="10">
        <v>8.9</v>
      </c>
      <c r="EG120" s="10">
        <v>21000</v>
      </c>
      <c r="EH120" s="10">
        <v>10.4</v>
      </c>
      <c r="EI120" s="10">
        <v>23000</v>
      </c>
      <c r="EJ120" s="10">
        <v>8.9</v>
      </c>
      <c r="EN120" s="11" t="s">
        <v>551</v>
      </c>
      <c r="EO120" s="11" t="s">
        <v>127</v>
      </c>
      <c r="EP120" s="11">
        <v>684.3</v>
      </c>
      <c r="EQ120" s="11">
        <v>5.2</v>
      </c>
      <c r="ER120" s="11">
        <f>VLOOKUP(EN120,Sheet1!$C$10:$L$428,2,FALSE)</f>
        <v>149057.33575054395</v>
      </c>
      <c r="ES120" s="11">
        <v>5.5</v>
      </c>
      <c r="ET120" s="11">
        <v>35229</v>
      </c>
      <c r="EU120" s="11">
        <v>6.6</v>
      </c>
      <c r="EV120" s="11">
        <v>40.1</v>
      </c>
      <c r="EW120" s="11">
        <v>1.3</v>
      </c>
      <c r="EY120" t="b">
        <f t="shared" si="1"/>
        <v>1</v>
      </c>
    </row>
    <row r="121" spans="1:155" x14ac:dyDescent="0.25">
      <c r="A121" s="1" t="s">
        <v>552</v>
      </c>
      <c r="B121" s="1" t="s">
        <v>128</v>
      </c>
      <c r="C121" s="1">
        <v>566.29999999999995</v>
      </c>
      <c r="D121" s="1">
        <v>9.1999999999999993</v>
      </c>
      <c r="E121" s="1">
        <f>VLOOKUP(A121,Sheet1!$C$10:$L$428,6,FALSE)</f>
        <v>130000</v>
      </c>
      <c r="F121" s="1">
        <v>9.3000000000000007</v>
      </c>
      <c r="G121" s="1">
        <v>31042</v>
      </c>
      <c r="H121" s="1">
        <v>8.6</v>
      </c>
      <c r="I121" s="1">
        <v>38</v>
      </c>
      <c r="J121" s="1">
        <v>1.7</v>
      </c>
      <c r="N121" s="2" t="s">
        <v>552</v>
      </c>
      <c r="O121" s="2" t="s">
        <v>128</v>
      </c>
      <c r="P121" s="2">
        <v>33000</v>
      </c>
      <c r="Q121" s="2">
        <v>7.3</v>
      </c>
      <c r="R121" s="2">
        <v>33000</v>
      </c>
      <c r="S121" s="2">
        <v>7.3</v>
      </c>
      <c r="T121" s="2">
        <v>30000</v>
      </c>
      <c r="U121" s="2">
        <v>8.4</v>
      </c>
      <c r="V121" s="2">
        <v>33000</v>
      </c>
      <c r="W121" s="2">
        <v>7.3</v>
      </c>
      <c r="AA121" s="3" t="s">
        <v>552</v>
      </c>
      <c r="AB121" s="3" t="s">
        <v>128</v>
      </c>
      <c r="AC121" s="3">
        <v>595.5</v>
      </c>
      <c r="AD121" s="3">
        <v>4.5999999999999996</v>
      </c>
      <c r="AE121" s="3">
        <v>15.44</v>
      </c>
      <c r="AF121" s="3">
        <v>4.7</v>
      </c>
      <c r="AG121" s="3">
        <v>31885</v>
      </c>
      <c r="AH121" s="3">
        <v>6.4</v>
      </c>
      <c r="AI121" s="3">
        <v>38.6</v>
      </c>
      <c r="AJ121" s="3">
        <v>0.8</v>
      </c>
      <c r="AN121" s="3" t="s">
        <v>552</v>
      </c>
      <c r="AO121" s="3" t="s">
        <v>128</v>
      </c>
      <c r="AP121" s="3">
        <v>488.5</v>
      </c>
      <c r="AQ121" s="3">
        <v>7.3</v>
      </c>
      <c r="AR121" s="3">
        <v>12.67</v>
      </c>
      <c r="AS121" s="3">
        <v>7.5</v>
      </c>
      <c r="AT121" s="3">
        <v>26464</v>
      </c>
      <c r="AU121" s="3">
        <v>8</v>
      </c>
      <c r="AV121" s="3">
        <v>37.5</v>
      </c>
      <c r="AW121" s="3">
        <v>0.4</v>
      </c>
      <c r="BA121" s="4" t="s">
        <v>552</v>
      </c>
      <c r="BB121" s="4" t="s">
        <v>128</v>
      </c>
      <c r="BC121" s="4">
        <v>45000</v>
      </c>
      <c r="BD121" s="4">
        <v>6.1</v>
      </c>
      <c r="BE121" s="4">
        <v>45000</v>
      </c>
      <c r="BF121" s="4">
        <v>6.1</v>
      </c>
      <c r="BG121" s="4">
        <v>40000</v>
      </c>
      <c r="BH121" s="4">
        <v>7.1</v>
      </c>
      <c r="BI121" s="4">
        <v>45000</v>
      </c>
      <c r="BJ121" s="4">
        <v>6.1</v>
      </c>
      <c r="BN121" s="5" t="s">
        <v>552</v>
      </c>
      <c r="BO121" s="5" t="s">
        <v>128</v>
      </c>
      <c r="BP121" s="5">
        <v>489.2</v>
      </c>
      <c r="BQ121" s="5">
        <v>4.8</v>
      </c>
      <c r="BR121" s="5">
        <v>14.79</v>
      </c>
      <c r="BS121" s="5">
        <v>4.3</v>
      </c>
      <c r="BT121" s="5">
        <v>26761</v>
      </c>
      <c r="BU121" s="5">
        <v>6.3</v>
      </c>
      <c r="BV121" s="5">
        <v>33.1</v>
      </c>
      <c r="BW121" s="5">
        <v>2</v>
      </c>
      <c r="CA121" s="6" t="s">
        <v>552</v>
      </c>
      <c r="CB121" s="6" t="s">
        <v>128</v>
      </c>
      <c r="CC121" s="6">
        <v>405.5</v>
      </c>
      <c r="CD121" s="6">
        <v>5.6</v>
      </c>
      <c r="CE121" s="6">
        <v>11.63</v>
      </c>
      <c r="CF121" s="6">
        <v>5.7</v>
      </c>
      <c r="CG121" s="6">
        <v>21926</v>
      </c>
      <c r="CH121" s="6">
        <v>8.3000000000000007</v>
      </c>
      <c r="CI121" s="6">
        <v>37</v>
      </c>
      <c r="CJ121" s="6">
        <v>0.8</v>
      </c>
      <c r="CN121" s="7" t="s">
        <v>552</v>
      </c>
      <c r="CO121" s="7" t="s">
        <v>128</v>
      </c>
      <c r="CP121" s="7">
        <v>12000</v>
      </c>
      <c r="CQ121" s="7">
        <v>11.7</v>
      </c>
      <c r="CR121" s="7">
        <v>12000</v>
      </c>
      <c r="CS121" s="7">
        <v>11.7</v>
      </c>
      <c r="CT121" s="7">
        <v>11000</v>
      </c>
      <c r="CU121" s="7">
        <v>13.5</v>
      </c>
      <c r="CV121" s="7">
        <v>12000</v>
      </c>
      <c r="CW121" s="7">
        <v>11.7</v>
      </c>
      <c r="DA121" s="8" t="s">
        <v>552</v>
      </c>
      <c r="DB121" s="8" t="s">
        <v>128</v>
      </c>
      <c r="DC121" s="8">
        <v>479.5</v>
      </c>
      <c r="DD121" s="8">
        <v>5.5</v>
      </c>
      <c r="DE121" s="8">
        <v>12.98</v>
      </c>
      <c r="DF121" s="8">
        <v>5.6</v>
      </c>
      <c r="DG121" s="8">
        <v>23658</v>
      </c>
      <c r="DH121" s="8">
        <v>6.9</v>
      </c>
      <c r="DI121" s="8">
        <v>36.9</v>
      </c>
      <c r="DJ121" s="8">
        <v>1.3</v>
      </c>
      <c r="DN121" s="9" t="s">
        <v>552</v>
      </c>
      <c r="DO121" s="9" t="s">
        <v>128</v>
      </c>
      <c r="DP121" s="9">
        <v>404.9</v>
      </c>
      <c r="DQ121" s="9">
        <v>6.9</v>
      </c>
      <c r="DR121" s="9">
        <v>11.07</v>
      </c>
      <c r="DS121" s="9">
        <v>8.1</v>
      </c>
      <c r="DT121" s="9">
        <v>20925</v>
      </c>
      <c r="DU121" s="9">
        <v>10</v>
      </c>
      <c r="DV121" s="9">
        <v>37</v>
      </c>
      <c r="DW121" s="9">
        <v>0.8</v>
      </c>
      <c r="EA121" s="10" t="s">
        <v>552</v>
      </c>
      <c r="EB121" s="10" t="s">
        <v>128</v>
      </c>
      <c r="EC121" s="10">
        <v>21000</v>
      </c>
      <c r="ED121" s="10">
        <v>9.1999999999999993</v>
      </c>
      <c r="EE121" s="10">
        <f>VLOOKUP(EA121,Sheet1!$C$10:$L$428,10,FALSE)</f>
        <v>103000</v>
      </c>
      <c r="EF121" s="10">
        <v>9.1999999999999993</v>
      </c>
      <c r="EG121" s="10">
        <v>19000</v>
      </c>
      <c r="EH121" s="10">
        <v>10.8</v>
      </c>
      <c r="EI121" s="10">
        <v>21000</v>
      </c>
      <c r="EJ121" s="10">
        <v>9.1999999999999993</v>
      </c>
      <c r="EN121" s="11" t="s">
        <v>552</v>
      </c>
      <c r="EO121" s="11" t="s">
        <v>128</v>
      </c>
      <c r="EP121" s="11">
        <v>658.5</v>
      </c>
      <c r="EQ121" s="11">
        <v>5.9</v>
      </c>
      <c r="ER121" s="11">
        <f>VLOOKUP(EN121,Sheet1!$C$10:$L$428,2,FALSE)</f>
        <v>157635.75514266791</v>
      </c>
      <c r="ES121" s="11">
        <v>6.1</v>
      </c>
      <c r="ET121" s="11">
        <v>36588</v>
      </c>
      <c r="EU121" s="11">
        <v>8.1</v>
      </c>
      <c r="EV121" s="11">
        <v>39.5</v>
      </c>
      <c r="EW121" s="11">
        <v>1</v>
      </c>
      <c r="EY121" t="b">
        <f t="shared" si="1"/>
        <v>1</v>
      </c>
    </row>
    <row r="122" spans="1:155" x14ac:dyDescent="0.25">
      <c r="A122" s="1" t="s">
        <v>553</v>
      </c>
      <c r="B122" s="1" t="s">
        <v>129</v>
      </c>
      <c r="C122" s="1">
        <v>397.1</v>
      </c>
      <c r="D122" s="1">
        <v>8.4</v>
      </c>
      <c r="E122" s="1">
        <f>VLOOKUP(A122,Sheet1!$C$10:$L$428,6,FALSE)</f>
        <v>105000</v>
      </c>
      <c r="F122" s="1">
        <v>8.3000000000000007</v>
      </c>
      <c r="G122" s="1">
        <v>22189</v>
      </c>
      <c r="H122" s="1">
        <v>11</v>
      </c>
      <c r="I122" s="1">
        <v>40</v>
      </c>
      <c r="J122" s="1">
        <v>1.8</v>
      </c>
      <c r="N122" s="2" t="s">
        <v>553</v>
      </c>
      <c r="O122" s="2" t="s">
        <v>129</v>
      </c>
      <c r="P122" s="2">
        <v>29000</v>
      </c>
      <c r="Q122" s="2">
        <v>7.6</v>
      </c>
      <c r="R122" s="2">
        <v>29000</v>
      </c>
      <c r="S122" s="2">
        <v>7.6</v>
      </c>
      <c r="T122" s="2">
        <v>24000</v>
      </c>
      <c r="U122" s="2">
        <v>9.3000000000000007</v>
      </c>
      <c r="V122" s="2">
        <v>29000</v>
      </c>
      <c r="W122" s="2">
        <v>7.6</v>
      </c>
      <c r="AA122" s="3" t="s">
        <v>553</v>
      </c>
      <c r="AB122" s="3" t="s">
        <v>129</v>
      </c>
      <c r="AC122" s="3">
        <v>457.6</v>
      </c>
      <c r="AD122" s="3">
        <v>3.9</v>
      </c>
      <c r="AE122" s="3">
        <v>11.57</v>
      </c>
      <c r="AF122" s="3">
        <v>3.9</v>
      </c>
      <c r="AG122" s="3">
        <v>23884</v>
      </c>
      <c r="AH122" s="3">
        <v>5</v>
      </c>
      <c r="AI122" s="3">
        <v>39.6</v>
      </c>
      <c r="AJ122" s="3">
        <v>1</v>
      </c>
      <c r="AN122" s="3" t="s">
        <v>553</v>
      </c>
      <c r="AO122" s="3" t="s">
        <v>129</v>
      </c>
      <c r="AP122" s="3">
        <v>396.9</v>
      </c>
      <c r="AQ122" s="3">
        <v>7.5</v>
      </c>
      <c r="AR122" s="3">
        <v>9.7799999999999994</v>
      </c>
      <c r="AS122" s="3">
        <v>6.6</v>
      </c>
      <c r="AT122" s="3">
        <v>20875</v>
      </c>
      <c r="AU122" s="3">
        <v>7.3</v>
      </c>
      <c r="AV122" s="3">
        <v>37.9</v>
      </c>
      <c r="AW122" s="3">
        <v>1.6</v>
      </c>
      <c r="BA122" s="4" t="s">
        <v>553</v>
      </c>
      <c r="BB122" s="4" t="s">
        <v>129</v>
      </c>
      <c r="BC122" s="4">
        <v>42000</v>
      </c>
      <c r="BD122" s="4">
        <v>6.2</v>
      </c>
      <c r="BE122" s="4">
        <v>42000</v>
      </c>
      <c r="BF122" s="4">
        <v>6.2</v>
      </c>
      <c r="BG122" s="4">
        <v>36000</v>
      </c>
      <c r="BH122" s="4">
        <v>9.1999999999999993</v>
      </c>
      <c r="BI122" s="4">
        <v>42000</v>
      </c>
      <c r="BJ122" s="4">
        <v>6.2</v>
      </c>
      <c r="BN122" s="5" t="s">
        <v>553</v>
      </c>
      <c r="BO122" s="5" t="s">
        <v>129</v>
      </c>
      <c r="BP122" s="5">
        <v>374.4</v>
      </c>
      <c r="BQ122" s="5">
        <v>4.0999999999999996</v>
      </c>
      <c r="BR122" s="5">
        <v>11.27</v>
      </c>
      <c r="BS122" s="5">
        <v>3.5</v>
      </c>
      <c r="BT122" s="5">
        <v>19176</v>
      </c>
      <c r="BU122" s="5">
        <v>5.8</v>
      </c>
      <c r="BV122" s="5">
        <v>33.200000000000003</v>
      </c>
      <c r="BW122" s="5">
        <v>2.1</v>
      </c>
      <c r="CA122" s="6" t="s">
        <v>553</v>
      </c>
      <c r="CB122" s="6" t="s">
        <v>129</v>
      </c>
      <c r="CC122" s="6">
        <v>322.8</v>
      </c>
      <c r="CD122" s="6">
        <v>6.1</v>
      </c>
      <c r="CE122" s="6">
        <v>9.19</v>
      </c>
      <c r="CF122" s="6">
        <v>5.0999999999999996</v>
      </c>
      <c r="CG122" s="6">
        <v>16642</v>
      </c>
      <c r="CH122" s="6">
        <v>12</v>
      </c>
      <c r="CI122" s="6">
        <v>37</v>
      </c>
      <c r="CJ122" s="6">
        <v>1</v>
      </c>
      <c r="CN122" s="7" t="s">
        <v>553</v>
      </c>
      <c r="CO122" s="7" t="s">
        <v>129</v>
      </c>
      <c r="CP122" s="7">
        <v>13000</v>
      </c>
      <c r="CQ122" s="7">
        <v>11.3</v>
      </c>
      <c r="CR122" s="7">
        <v>13000</v>
      </c>
      <c r="CS122" s="7">
        <v>11.3</v>
      </c>
      <c r="CT122" s="7">
        <v>11000</v>
      </c>
      <c r="CU122" s="7">
        <v>13.5</v>
      </c>
      <c r="CV122" s="7">
        <v>13000</v>
      </c>
      <c r="CW122" s="7">
        <v>11.3</v>
      </c>
      <c r="DA122" s="8" t="s">
        <v>553</v>
      </c>
      <c r="DB122" s="8" t="s">
        <v>129</v>
      </c>
      <c r="DC122" s="8">
        <v>442.4</v>
      </c>
      <c r="DD122" s="8">
        <v>5.7</v>
      </c>
      <c r="DE122" s="8">
        <v>11.7</v>
      </c>
      <c r="DF122" s="8">
        <v>5.7</v>
      </c>
      <c r="DG122" s="8">
        <v>22008</v>
      </c>
      <c r="DH122" s="8">
        <v>7.2</v>
      </c>
      <c r="DI122" s="8">
        <v>37.799999999999997</v>
      </c>
      <c r="DJ122" s="8">
        <v>1.6</v>
      </c>
      <c r="DN122" s="9" t="s">
        <v>553</v>
      </c>
      <c r="DO122" s="9" t="s">
        <v>129</v>
      </c>
      <c r="DP122" s="9">
        <v>388.9</v>
      </c>
      <c r="DQ122" s="9">
        <v>12</v>
      </c>
      <c r="DR122" s="9">
        <v>9.76</v>
      </c>
      <c r="DS122" s="9">
        <v>11</v>
      </c>
      <c r="DT122" s="9">
        <v>18825</v>
      </c>
      <c r="DU122" s="9">
        <v>10</v>
      </c>
      <c r="DV122" s="9">
        <v>37</v>
      </c>
      <c r="DW122" s="9">
        <v>0.4</v>
      </c>
      <c r="EA122" s="10" t="s">
        <v>553</v>
      </c>
      <c r="EB122" s="10" t="s">
        <v>129</v>
      </c>
      <c r="EC122" s="10">
        <v>16000</v>
      </c>
      <c r="ED122" s="10">
        <v>10.199999999999999</v>
      </c>
      <c r="EE122" s="10">
        <f>VLOOKUP(EA122,Sheet1!$C$10:$L$428,10,FALSE)</f>
        <v>78000</v>
      </c>
      <c r="EF122" s="10">
        <v>10.199999999999999</v>
      </c>
      <c r="EG122" s="10">
        <v>13000</v>
      </c>
      <c r="EH122" s="10">
        <v>12.7</v>
      </c>
      <c r="EI122" s="10">
        <v>16000</v>
      </c>
      <c r="EJ122" s="10">
        <v>10.199999999999999</v>
      </c>
      <c r="EN122" s="11" t="s">
        <v>553</v>
      </c>
      <c r="EO122" s="11" t="s">
        <v>129</v>
      </c>
      <c r="EP122" s="11">
        <v>469.2</v>
      </c>
      <c r="EQ122" s="11">
        <v>5.4</v>
      </c>
      <c r="ER122" s="11">
        <f>VLOOKUP(EN122,Sheet1!$C$10:$L$428,2,FALSE)</f>
        <v>115803.96480686699</v>
      </c>
      <c r="ES122" s="11">
        <v>5.4</v>
      </c>
      <c r="ET122" s="11">
        <v>25400</v>
      </c>
      <c r="EU122" s="11">
        <v>6.7</v>
      </c>
      <c r="EV122" s="11">
        <v>40.9</v>
      </c>
      <c r="EW122" s="11">
        <v>1.2</v>
      </c>
      <c r="EY122" t="b">
        <f t="shared" si="1"/>
        <v>1</v>
      </c>
    </row>
    <row r="123" spans="1:155" x14ac:dyDescent="0.25">
      <c r="A123" s="1" t="s">
        <v>554</v>
      </c>
      <c r="B123" s="1" t="s">
        <v>130</v>
      </c>
      <c r="C123" s="1">
        <v>515.79999999999995</v>
      </c>
      <c r="D123" s="1">
        <v>9.4</v>
      </c>
      <c r="E123" s="1">
        <f>VLOOKUP(A123,Sheet1!$C$10:$L$428,6,FALSE)</f>
        <v>138500</v>
      </c>
      <c r="F123" s="1">
        <v>12</v>
      </c>
      <c r="G123" s="1">
        <v>23721</v>
      </c>
      <c r="H123" s="1">
        <v>16</v>
      </c>
      <c r="I123" s="1">
        <v>39.799999999999997</v>
      </c>
      <c r="J123" s="1">
        <v>1.6</v>
      </c>
      <c r="N123" s="2" t="s">
        <v>554</v>
      </c>
      <c r="O123" s="2" t="s">
        <v>130</v>
      </c>
      <c r="P123" s="2">
        <v>29000</v>
      </c>
      <c r="Q123" s="2">
        <v>7.7</v>
      </c>
      <c r="R123" s="2">
        <v>29000</v>
      </c>
      <c r="S123" s="2">
        <v>7.7</v>
      </c>
      <c r="T123" s="2">
        <v>25000</v>
      </c>
      <c r="U123" s="2">
        <v>10.3</v>
      </c>
      <c r="V123" s="2">
        <v>29000</v>
      </c>
      <c r="W123" s="2">
        <v>7.7</v>
      </c>
      <c r="AA123" s="3" t="s">
        <v>554</v>
      </c>
      <c r="AB123" s="3" t="s">
        <v>130</v>
      </c>
      <c r="AC123" s="3">
        <v>561.9</v>
      </c>
      <c r="AD123" s="3">
        <v>5.8</v>
      </c>
      <c r="AE123" s="3">
        <v>14.26</v>
      </c>
      <c r="AF123" s="3">
        <v>5.9</v>
      </c>
      <c r="AG123" s="3">
        <v>29115</v>
      </c>
      <c r="AH123" s="3">
        <v>7.4</v>
      </c>
      <c r="AI123" s="3">
        <v>39.4</v>
      </c>
      <c r="AJ123" s="3">
        <v>1</v>
      </c>
      <c r="AN123" s="3" t="s">
        <v>554</v>
      </c>
      <c r="AO123" s="3" t="s">
        <v>130</v>
      </c>
      <c r="AP123" s="3">
        <v>454.4</v>
      </c>
      <c r="AQ123" s="3">
        <v>8.4</v>
      </c>
      <c r="AR123" s="3">
        <v>11.5</v>
      </c>
      <c r="AS123" s="3">
        <v>6.7</v>
      </c>
      <c r="AT123" s="3">
        <v>22972</v>
      </c>
      <c r="AU123" s="3">
        <v>11</v>
      </c>
      <c r="AV123" s="3">
        <v>37.5</v>
      </c>
      <c r="AW123" s="3">
        <v>1.6</v>
      </c>
      <c r="BA123" s="4" t="s">
        <v>554</v>
      </c>
      <c r="BB123" s="4" t="s">
        <v>130</v>
      </c>
      <c r="BC123" s="4">
        <v>43000</v>
      </c>
      <c r="BD123" s="4">
        <v>6.2</v>
      </c>
      <c r="BE123" s="4">
        <v>43000</v>
      </c>
      <c r="BF123" s="4">
        <v>6.2</v>
      </c>
      <c r="BG123" s="4">
        <v>37000</v>
      </c>
      <c r="BH123" s="4">
        <v>11</v>
      </c>
      <c r="BI123" s="4">
        <v>43000</v>
      </c>
      <c r="BJ123" s="4">
        <v>6.2</v>
      </c>
      <c r="BN123" s="5" t="s">
        <v>554</v>
      </c>
      <c r="BO123" s="5" t="s">
        <v>130</v>
      </c>
      <c r="BP123" s="5">
        <v>444.1</v>
      </c>
      <c r="BQ123" s="5">
        <v>5.7</v>
      </c>
      <c r="BR123" s="5">
        <v>13.51</v>
      </c>
      <c r="BS123" s="5">
        <v>5.0999999999999996</v>
      </c>
      <c r="BT123" s="5">
        <v>23800</v>
      </c>
      <c r="BU123" s="5">
        <v>8.6999999999999993</v>
      </c>
      <c r="BV123" s="5">
        <v>32.9</v>
      </c>
      <c r="BW123" s="5">
        <v>2.1</v>
      </c>
      <c r="CA123" s="6" t="s">
        <v>554</v>
      </c>
      <c r="CB123" s="6" t="s">
        <v>130</v>
      </c>
      <c r="CC123" s="6">
        <v>361.5</v>
      </c>
      <c r="CD123" s="6">
        <v>5</v>
      </c>
      <c r="CE123" s="6">
        <v>9.91</v>
      </c>
      <c r="CF123" s="6">
        <v>5.2</v>
      </c>
      <c r="CG123" s="6">
        <v>19535</v>
      </c>
      <c r="CH123" s="6">
        <v>15</v>
      </c>
      <c r="CI123" s="6">
        <v>37</v>
      </c>
      <c r="CJ123" s="6">
        <v>0.9</v>
      </c>
      <c r="CN123" s="7" t="s">
        <v>554</v>
      </c>
      <c r="CO123" s="7" t="s">
        <v>130</v>
      </c>
      <c r="CP123" s="7">
        <v>11000</v>
      </c>
      <c r="CQ123" s="7">
        <v>12.1</v>
      </c>
      <c r="CR123" s="7">
        <v>11000</v>
      </c>
      <c r="CS123" s="7">
        <v>12.1</v>
      </c>
      <c r="CT123" s="7">
        <v>10000</v>
      </c>
      <c r="CU123" s="7">
        <v>14.6</v>
      </c>
      <c r="CV123" s="7">
        <v>11000</v>
      </c>
      <c r="CW123" s="7">
        <v>12.1</v>
      </c>
      <c r="DA123" s="8" t="s">
        <v>554</v>
      </c>
      <c r="DB123" s="8" t="s">
        <v>130</v>
      </c>
      <c r="DC123" s="8">
        <v>513.70000000000005</v>
      </c>
      <c r="DD123" s="8">
        <v>8.5</v>
      </c>
      <c r="DE123" s="8">
        <v>13.72</v>
      </c>
      <c r="DF123" s="8">
        <v>8.5</v>
      </c>
      <c r="DG123" s="8">
        <v>26877</v>
      </c>
      <c r="DH123" s="8">
        <v>11</v>
      </c>
      <c r="DI123" s="8">
        <v>37.4</v>
      </c>
      <c r="DJ123" s="8">
        <v>1.1000000000000001</v>
      </c>
      <c r="DN123" s="9" t="s">
        <v>554</v>
      </c>
      <c r="DO123" s="9" t="s">
        <v>130</v>
      </c>
      <c r="DP123" s="9">
        <v>405.7</v>
      </c>
      <c r="DQ123" s="9">
        <v>10</v>
      </c>
      <c r="DR123" s="9">
        <v>11.18</v>
      </c>
      <c r="DS123" s="9">
        <v>8.4</v>
      </c>
      <c r="DT123" s="9">
        <v>21203</v>
      </c>
      <c r="DU123" s="9">
        <v>14</v>
      </c>
      <c r="DV123" s="9">
        <v>37</v>
      </c>
      <c r="DW123" s="9">
        <v>0.5</v>
      </c>
      <c r="EA123" s="10" t="s">
        <v>554</v>
      </c>
      <c r="EB123" s="10" t="s">
        <v>130</v>
      </c>
      <c r="EC123" s="10">
        <v>18000</v>
      </c>
      <c r="ED123" s="10">
        <v>9.9</v>
      </c>
      <c r="EE123" s="10">
        <f>VLOOKUP(EA123,Sheet1!$C$10:$L$428,10,FALSE)</f>
        <v>98000</v>
      </c>
      <c r="EF123" s="10">
        <v>9.9</v>
      </c>
      <c r="EG123" s="10">
        <v>16000</v>
      </c>
      <c r="EH123" s="10">
        <v>13.9</v>
      </c>
      <c r="EI123" s="10">
        <v>18000</v>
      </c>
      <c r="EJ123" s="10">
        <v>9.9</v>
      </c>
      <c r="EN123" s="11" t="s">
        <v>554</v>
      </c>
      <c r="EO123" s="11" t="s">
        <v>130</v>
      </c>
      <c r="EP123" s="11">
        <v>590.9</v>
      </c>
      <c r="EQ123" s="11">
        <v>7.6</v>
      </c>
      <c r="ER123" s="11">
        <f>VLOOKUP(EN123,Sheet1!$C$10:$L$428,2,FALSE)</f>
        <v>166637.46037463984</v>
      </c>
      <c r="ES123" s="11">
        <v>7.8</v>
      </c>
      <c r="ET123" s="11">
        <v>30461</v>
      </c>
      <c r="EU123" s="11">
        <v>10</v>
      </c>
      <c r="EV123" s="11">
        <v>40.6</v>
      </c>
      <c r="EW123" s="11">
        <v>1.4</v>
      </c>
      <c r="EY123" t="b">
        <f t="shared" si="1"/>
        <v>1</v>
      </c>
    </row>
    <row r="124" spans="1:155" x14ac:dyDescent="0.25">
      <c r="A124" s="1" t="s">
        <v>555</v>
      </c>
      <c r="B124" s="1" t="s">
        <v>131</v>
      </c>
      <c r="C124" s="1">
        <v>661.9</v>
      </c>
      <c r="D124" s="1">
        <v>8.1</v>
      </c>
      <c r="E124" s="1">
        <f>VLOOKUP(A124,Sheet1!$C$10:$L$428,6,FALSE)</f>
        <v>190000</v>
      </c>
      <c r="F124" s="1">
        <v>8.1999999999999993</v>
      </c>
      <c r="G124" s="1">
        <v>35081</v>
      </c>
      <c r="H124" s="1">
        <v>8</v>
      </c>
      <c r="I124" s="1">
        <v>37.5</v>
      </c>
      <c r="J124" s="1">
        <v>1.7</v>
      </c>
      <c r="N124" s="2" t="s">
        <v>555</v>
      </c>
      <c r="O124" s="2" t="s">
        <v>131</v>
      </c>
      <c r="P124" s="2">
        <v>38000</v>
      </c>
      <c r="Q124" s="2">
        <v>6.8</v>
      </c>
      <c r="R124" s="2">
        <v>38000</v>
      </c>
      <c r="S124" s="2">
        <v>6.8</v>
      </c>
      <c r="T124" s="2">
        <v>34000</v>
      </c>
      <c r="U124" s="2">
        <v>7.9</v>
      </c>
      <c r="V124" s="2">
        <v>38000</v>
      </c>
      <c r="W124" s="2">
        <v>6.8</v>
      </c>
      <c r="AA124" s="3" t="s">
        <v>555</v>
      </c>
      <c r="AB124" s="3" t="s">
        <v>131</v>
      </c>
      <c r="AC124" s="3">
        <v>726.8</v>
      </c>
      <c r="AD124" s="3">
        <v>4.8</v>
      </c>
      <c r="AE124" s="3">
        <v>19.079999999999998</v>
      </c>
      <c r="AF124" s="3">
        <v>4.8</v>
      </c>
      <c r="AG124" s="3">
        <v>39018</v>
      </c>
      <c r="AH124" s="3">
        <v>6.1</v>
      </c>
      <c r="AI124" s="3">
        <v>38.1</v>
      </c>
      <c r="AJ124" s="3">
        <v>0.8</v>
      </c>
      <c r="AN124" s="3" t="s">
        <v>555</v>
      </c>
      <c r="AO124" s="3" t="s">
        <v>131</v>
      </c>
      <c r="AP124" s="3">
        <v>615.5</v>
      </c>
      <c r="AQ124" s="3">
        <v>6.7</v>
      </c>
      <c r="AR124" s="3">
        <v>16.18</v>
      </c>
      <c r="AS124" s="3">
        <v>7.1</v>
      </c>
      <c r="AT124" s="3">
        <v>32737</v>
      </c>
      <c r="AU124" s="3">
        <v>7.4</v>
      </c>
      <c r="AV124" s="3">
        <v>37.5</v>
      </c>
      <c r="AW124" s="3">
        <v>0.1</v>
      </c>
      <c r="BA124" s="4" t="s">
        <v>555</v>
      </c>
      <c r="BB124" s="4" t="s">
        <v>131</v>
      </c>
      <c r="BC124" s="4">
        <v>53000</v>
      </c>
      <c r="BD124" s="4">
        <v>5.7</v>
      </c>
      <c r="BE124" s="4">
        <v>53000</v>
      </c>
      <c r="BF124" s="4">
        <v>5.7</v>
      </c>
      <c r="BG124" s="4">
        <v>45000</v>
      </c>
      <c r="BH124" s="4">
        <v>6.8</v>
      </c>
      <c r="BI124" s="4">
        <v>53000</v>
      </c>
      <c r="BJ124" s="4">
        <v>5.7</v>
      </c>
      <c r="BN124" s="5" t="s">
        <v>555</v>
      </c>
      <c r="BO124" s="5" t="s">
        <v>131</v>
      </c>
      <c r="BP124" s="5">
        <v>591.1</v>
      </c>
      <c r="BQ124" s="5">
        <v>4.9000000000000004</v>
      </c>
      <c r="BR124" s="5">
        <v>18.25</v>
      </c>
      <c r="BS124" s="5">
        <v>4.4000000000000004</v>
      </c>
      <c r="BT124" s="5">
        <v>32591</v>
      </c>
      <c r="BU124" s="5">
        <v>6.1</v>
      </c>
      <c r="BV124" s="5">
        <v>32.4</v>
      </c>
      <c r="BW124" s="5">
        <v>1.9</v>
      </c>
      <c r="CA124" s="6" t="s">
        <v>555</v>
      </c>
      <c r="CB124" s="6" t="s">
        <v>131</v>
      </c>
      <c r="CC124" s="6">
        <v>480.4</v>
      </c>
      <c r="CD124" s="6">
        <v>9.1</v>
      </c>
      <c r="CE124" s="6">
        <v>14.03</v>
      </c>
      <c r="CF124" s="6">
        <v>6.7</v>
      </c>
      <c r="CG124" s="6">
        <v>25447</v>
      </c>
      <c r="CH124" s="6">
        <v>11</v>
      </c>
      <c r="CI124" s="6">
        <v>37</v>
      </c>
      <c r="CJ124" s="6">
        <v>1.3</v>
      </c>
      <c r="CN124" s="7" t="s">
        <v>555</v>
      </c>
      <c r="CO124" s="7" t="s">
        <v>131</v>
      </c>
      <c r="CP124" s="7">
        <v>11000</v>
      </c>
      <c r="CQ124" s="7">
        <v>12.1</v>
      </c>
      <c r="CR124" s="7">
        <v>11000</v>
      </c>
      <c r="CS124" s="7">
        <v>12.1</v>
      </c>
      <c r="CT124" s="7">
        <v>10000</v>
      </c>
      <c r="CU124" s="7">
        <v>14.1</v>
      </c>
      <c r="CV124" s="7">
        <v>11000</v>
      </c>
      <c r="CW124" s="7">
        <v>12.1</v>
      </c>
      <c r="DA124" s="8" t="s">
        <v>555</v>
      </c>
      <c r="DB124" s="8" t="s">
        <v>131</v>
      </c>
      <c r="DC124" s="8">
        <v>575.6</v>
      </c>
      <c r="DD124" s="8">
        <v>6.9</v>
      </c>
      <c r="DE124" s="8">
        <v>15.86</v>
      </c>
      <c r="DF124" s="8">
        <v>7</v>
      </c>
      <c r="DG124" s="8">
        <v>30287</v>
      </c>
      <c r="DH124" s="8">
        <v>8.3000000000000007</v>
      </c>
      <c r="DI124" s="8">
        <v>36.299999999999997</v>
      </c>
      <c r="DJ124" s="8">
        <v>1.3</v>
      </c>
      <c r="DN124" s="9" t="s">
        <v>555</v>
      </c>
      <c r="DO124" s="9" t="s">
        <v>131</v>
      </c>
      <c r="DP124" s="9">
        <v>517.79999999999995</v>
      </c>
      <c r="DQ124" s="9">
        <v>11</v>
      </c>
      <c r="DR124" s="9">
        <v>13.99</v>
      </c>
      <c r="DS124" s="9">
        <v>10</v>
      </c>
      <c r="DT124" s="9">
        <v>25705</v>
      </c>
      <c r="DU124" s="9">
        <v>14</v>
      </c>
      <c r="DV124" s="9">
        <v>37</v>
      </c>
      <c r="DW124" s="9">
        <v>1.7</v>
      </c>
      <c r="EA124" s="10" t="s">
        <v>555</v>
      </c>
      <c r="EB124" s="10" t="s">
        <v>131</v>
      </c>
      <c r="EC124" s="10">
        <v>27000</v>
      </c>
      <c r="ED124" s="10">
        <v>8.1</v>
      </c>
      <c r="EE124" s="10">
        <f>VLOOKUP(EA124,Sheet1!$C$10:$L$428,10,FALSE)</f>
        <v>144000</v>
      </c>
      <c r="EF124" s="10">
        <v>8.1</v>
      </c>
      <c r="EG124" s="10">
        <v>24000</v>
      </c>
      <c r="EH124" s="10">
        <v>9.6</v>
      </c>
      <c r="EI124" s="10">
        <v>27000</v>
      </c>
      <c r="EJ124" s="10">
        <v>8.1</v>
      </c>
      <c r="EN124" s="11" t="s">
        <v>555</v>
      </c>
      <c r="EO124" s="11" t="s">
        <v>131</v>
      </c>
      <c r="EP124" s="11">
        <v>788.3</v>
      </c>
      <c r="EQ124" s="11">
        <v>5.7</v>
      </c>
      <c r="ER124" s="11">
        <f>VLOOKUP(EN124,Sheet1!$C$10:$L$428,2,FALSE)</f>
        <v>224275.30773918339</v>
      </c>
      <c r="ES124" s="11">
        <v>5.8</v>
      </c>
      <c r="ET124" s="11">
        <v>42593</v>
      </c>
      <c r="EU124" s="11">
        <v>7.4</v>
      </c>
      <c r="EV124" s="11">
        <v>38.799999999999997</v>
      </c>
      <c r="EW124" s="11">
        <v>0.9</v>
      </c>
      <c r="EY124" t="b">
        <f t="shared" si="1"/>
        <v>1</v>
      </c>
    </row>
    <row r="125" spans="1:155" x14ac:dyDescent="0.25">
      <c r="A125" s="1" t="s">
        <v>856</v>
      </c>
      <c r="B125" s="1" t="s">
        <v>132</v>
      </c>
      <c r="C125" s="1">
        <v>457.1</v>
      </c>
      <c r="D125" s="1">
        <v>6.1</v>
      </c>
      <c r="E125" s="1">
        <f>VLOOKUP(A125,Sheet1!$C$10:$L$428,6,FALSE)</f>
        <v>180000</v>
      </c>
      <c r="F125" s="1">
        <v>6.3</v>
      </c>
      <c r="G125" s="1">
        <v>24857</v>
      </c>
      <c r="H125" s="1">
        <v>6.9</v>
      </c>
      <c r="I125" s="1">
        <v>39.9</v>
      </c>
      <c r="J125" s="1">
        <v>1.6</v>
      </c>
      <c r="N125" s="2" t="s">
        <v>856</v>
      </c>
      <c r="O125" s="2" t="s">
        <v>132</v>
      </c>
      <c r="P125" s="2">
        <v>48000</v>
      </c>
      <c r="Q125" s="2">
        <v>5.9</v>
      </c>
      <c r="R125" s="2">
        <v>48000</v>
      </c>
      <c r="S125" s="2">
        <v>5.9</v>
      </c>
      <c r="T125" s="2">
        <v>42000</v>
      </c>
      <c r="U125" s="2">
        <v>7.1</v>
      </c>
      <c r="V125" s="2">
        <v>48000</v>
      </c>
      <c r="W125" s="2">
        <v>5.9</v>
      </c>
      <c r="AA125" s="3" t="s">
        <v>856</v>
      </c>
      <c r="AB125" s="3" t="s">
        <v>132</v>
      </c>
      <c r="AC125" s="3">
        <v>529.29999999999995</v>
      </c>
      <c r="AD125" s="3">
        <v>5.5</v>
      </c>
      <c r="AE125" s="3">
        <v>13.34</v>
      </c>
      <c r="AF125" s="3">
        <v>5.5</v>
      </c>
      <c r="AG125" s="3">
        <v>28753</v>
      </c>
      <c r="AH125" s="3">
        <v>8</v>
      </c>
      <c r="AI125" s="3">
        <v>39.700000000000003</v>
      </c>
      <c r="AJ125" s="3">
        <v>0.9</v>
      </c>
      <c r="AN125" s="3" t="s">
        <v>856</v>
      </c>
      <c r="AO125" s="3" t="s">
        <v>132</v>
      </c>
      <c r="AP125" s="3">
        <v>395.9</v>
      </c>
      <c r="AQ125" s="3">
        <v>4.3</v>
      </c>
      <c r="AR125" s="3">
        <v>9.77</v>
      </c>
      <c r="AS125" s="3">
        <v>4.0999999999999996</v>
      </c>
      <c r="AT125" s="3">
        <v>21007</v>
      </c>
      <c r="AU125" s="3">
        <v>5.7</v>
      </c>
      <c r="AV125" s="3">
        <v>38.4</v>
      </c>
      <c r="AW125" s="3">
        <v>1.6</v>
      </c>
      <c r="BA125" s="4" t="s">
        <v>856</v>
      </c>
      <c r="BB125" s="4" t="s">
        <v>132</v>
      </c>
      <c r="BC125" s="4">
        <v>72000</v>
      </c>
      <c r="BD125" s="4">
        <v>4.8</v>
      </c>
      <c r="BE125" s="4">
        <v>72000</v>
      </c>
      <c r="BF125" s="4">
        <v>4.8</v>
      </c>
      <c r="BG125" s="4">
        <v>61000</v>
      </c>
      <c r="BH125" s="4">
        <v>6.9</v>
      </c>
      <c r="BI125" s="4">
        <v>72000</v>
      </c>
      <c r="BJ125" s="4">
        <v>4.8</v>
      </c>
      <c r="BN125" s="5" t="s">
        <v>856</v>
      </c>
      <c r="BO125" s="5" t="s">
        <v>132</v>
      </c>
      <c r="BP125" s="5">
        <v>418.4</v>
      </c>
      <c r="BQ125" s="5">
        <v>5.0999999999999996</v>
      </c>
      <c r="BR125" s="5">
        <v>12.82</v>
      </c>
      <c r="BS125" s="5">
        <v>4.8</v>
      </c>
      <c r="BT125" s="5">
        <v>22877</v>
      </c>
      <c r="BU125" s="5">
        <v>8.1</v>
      </c>
      <c r="BV125" s="5">
        <v>32.6</v>
      </c>
      <c r="BW125" s="5">
        <v>1.8</v>
      </c>
      <c r="CA125" s="6" t="s">
        <v>856</v>
      </c>
      <c r="CB125" s="6" t="s">
        <v>132</v>
      </c>
      <c r="CC125" s="6">
        <v>333.9</v>
      </c>
      <c r="CD125" s="6">
        <v>3.9</v>
      </c>
      <c r="CE125" s="6">
        <v>9.2200000000000006</v>
      </c>
      <c r="CF125" s="6">
        <v>3.3</v>
      </c>
      <c r="CG125" s="6">
        <v>18113</v>
      </c>
      <c r="CH125" s="6">
        <v>6.6</v>
      </c>
      <c r="CI125" s="6">
        <v>37</v>
      </c>
      <c r="CJ125" s="6">
        <v>1.2</v>
      </c>
      <c r="CN125" s="7" t="s">
        <v>856</v>
      </c>
      <c r="CO125" s="7" t="s">
        <v>132</v>
      </c>
      <c r="CP125" s="7">
        <v>19000</v>
      </c>
      <c r="CQ125" s="7">
        <v>9.3000000000000007</v>
      </c>
      <c r="CR125" s="7">
        <v>19000</v>
      </c>
      <c r="CS125" s="7">
        <v>9.3000000000000007</v>
      </c>
      <c r="CT125" s="7">
        <v>16000</v>
      </c>
      <c r="CU125" s="7">
        <v>11.2</v>
      </c>
      <c r="CV125" s="7">
        <v>19000</v>
      </c>
      <c r="CW125" s="7">
        <v>9.3000000000000007</v>
      </c>
      <c r="DA125" s="8" t="s">
        <v>856</v>
      </c>
      <c r="DB125" s="8" t="s">
        <v>132</v>
      </c>
      <c r="DC125" s="8">
        <v>400</v>
      </c>
      <c r="DD125" s="8">
        <v>5.8</v>
      </c>
      <c r="DE125" s="8">
        <v>10.59</v>
      </c>
      <c r="DF125" s="8">
        <v>6</v>
      </c>
      <c r="DG125" s="8">
        <v>20820</v>
      </c>
      <c r="DH125" s="8">
        <v>7.5</v>
      </c>
      <c r="DI125" s="8">
        <v>37.799999999999997</v>
      </c>
      <c r="DJ125" s="8">
        <v>1.2</v>
      </c>
      <c r="DN125" s="9" t="s">
        <v>856</v>
      </c>
      <c r="DO125" s="9" t="s">
        <v>132</v>
      </c>
      <c r="DP125" s="9">
        <v>328.6</v>
      </c>
      <c r="DQ125" s="9">
        <v>3.9</v>
      </c>
      <c r="DR125" s="9">
        <v>8.6300000000000008</v>
      </c>
      <c r="DS125" s="9">
        <v>5.6</v>
      </c>
      <c r="DT125" s="9">
        <v>17160</v>
      </c>
      <c r="DU125" s="9">
        <v>5.2</v>
      </c>
      <c r="DV125" s="9">
        <v>37.1</v>
      </c>
      <c r="DW125" s="9">
        <v>1.4</v>
      </c>
      <c r="EA125" s="10" t="s">
        <v>856</v>
      </c>
      <c r="EB125" s="10" t="s">
        <v>132</v>
      </c>
      <c r="EC125" s="10">
        <v>30000</v>
      </c>
      <c r="ED125" s="10">
        <v>7.7</v>
      </c>
      <c r="EE125" s="10">
        <f>VLOOKUP(EA125,Sheet1!$C$10:$L$428,10,FALSE)</f>
        <v>137950</v>
      </c>
      <c r="EF125" s="10">
        <v>7.7</v>
      </c>
      <c r="EG125" s="10">
        <v>26000</v>
      </c>
      <c r="EH125" s="10">
        <v>9.1</v>
      </c>
      <c r="EI125" s="10">
        <v>30000</v>
      </c>
      <c r="EJ125" s="10">
        <v>7.7</v>
      </c>
      <c r="EN125" s="11" t="s">
        <v>856</v>
      </c>
      <c r="EO125" s="11" t="s">
        <v>132</v>
      </c>
      <c r="EP125" s="11">
        <v>609.70000000000005</v>
      </c>
      <c r="EQ125" s="11">
        <v>7.1</v>
      </c>
      <c r="ER125" s="11">
        <f>VLOOKUP(EN125,Sheet1!$C$10:$L$428,2,FALSE)</f>
        <v>216369.65375418475</v>
      </c>
      <c r="ES125" s="11">
        <v>7.2</v>
      </c>
      <c r="ET125" s="11">
        <v>33543</v>
      </c>
      <c r="EU125" s="11">
        <v>10</v>
      </c>
      <c r="EV125" s="11">
        <v>40.9</v>
      </c>
      <c r="EW125" s="11">
        <v>1.1000000000000001</v>
      </c>
      <c r="EY125" t="b">
        <f t="shared" si="1"/>
        <v>1</v>
      </c>
    </row>
    <row r="126" spans="1:155" x14ac:dyDescent="0.25">
      <c r="A126" s="1" t="s">
        <v>556</v>
      </c>
      <c r="B126" s="1" t="s">
        <v>133</v>
      </c>
      <c r="C126" s="1">
        <v>504.5</v>
      </c>
      <c r="D126" s="1">
        <v>5.3</v>
      </c>
      <c r="E126" s="1">
        <f>VLOOKUP(A126,Sheet1!$C$10:$L$428,6,FALSE)</f>
        <v>171000</v>
      </c>
      <c r="F126" s="1">
        <v>4.9000000000000004</v>
      </c>
      <c r="G126" s="1">
        <v>26117</v>
      </c>
      <c r="H126" s="1">
        <v>8.9</v>
      </c>
      <c r="I126" s="1">
        <v>40</v>
      </c>
      <c r="J126" s="1">
        <v>0.7</v>
      </c>
      <c r="N126" s="2" t="s">
        <v>556</v>
      </c>
      <c r="O126" s="2" t="s">
        <v>133</v>
      </c>
      <c r="P126" s="2">
        <v>78000</v>
      </c>
      <c r="Q126" s="2">
        <v>4.7</v>
      </c>
      <c r="R126" s="2">
        <v>78000</v>
      </c>
      <c r="S126" s="2">
        <v>4.7</v>
      </c>
      <c r="T126" s="2">
        <v>69000</v>
      </c>
      <c r="U126" s="2">
        <v>7.5</v>
      </c>
      <c r="V126" s="2">
        <v>78000</v>
      </c>
      <c r="W126" s="2">
        <v>4.7</v>
      </c>
      <c r="AA126" s="3" t="s">
        <v>556</v>
      </c>
      <c r="AB126" s="3" t="s">
        <v>133</v>
      </c>
      <c r="AC126" s="3">
        <v>571</v>
      </c>
      <c r="AD126" s="3">
        <v>3.3</v>
      </c>
      <c r="AE126" s="3">
        <v>14.27</v>
      </c>
      <c r="AF126" s="3">
        <v>3.3</v>
      </c>
      <c r="AG126" s="3">
        <v>29545</v>
      </c>
      <c r="AH126" s="3">
        <v>5.2</v>
      </c>
      <c r="AI126" s="3">
        <v>40</v>
      </c>
      <c r="AJ126" s="3">
        <v>0.9</v>
      </c>
      <c r="AN126" s="3" t="s">
        <v>556</v>
      </c>
      <c r="AO126" s="3" t="s">
        <v>133</v>
      </c>
      <c r="AP126" s="3">
        <v>471.9</v>
      </c>
      <c r="AQ126" s="3">
        <v>5.0999999999999996</v>
      </c>
      <c r="AR126" s="3">
        <v>11.88</v>
      </c>
      <c r="AS126" s="3">
        <v>4.3</v>
      </c>
      <c r="AT126" s="3">
        <v>24723</v>
      </c>
      <c r="AU126" s="3">
        <v>7.2</v>
      </c>
      <c r="AV126" s="3">
        <v>38</v>
      </c>
      <c r="AW126" s="3">
        <v>1.3</v>
      </c>
      <c r="BA126" s="4" t="s">
        <v>556</v>
      </c>
      <c r="BB126" s="4" t="s">
        <v>133</v>
      </c>
      <c r="BC126" s="4">
        <v>118000</v>
      </c>
      <c r="BD126" s="4">
        <v>3.8</v>
      </c>
      <c r="BE126" s="4">
        <v>118000</v>
      </c>
      <c r="BF126" s="4">
        <v>3.8</v>
      </c>
      <c r="BG126" s="4">
        <v>103000</v>
      </c>
      <c r="BH126" s="4">
        <v>5.6</v>
      </c>
      <c r="BI126" s="4">
        <v>118000</v>
      </c>
      <c r="BJ126" s="4">
        <v>3.8</v>
      </c>
      <c r="BN126" s="5" t="s">
        <v>556</v>
      </c>
      <c r="BO126" s="5" t="s">
        <v>133</v>
      </c>
      <c r="BP126" s="5">
        <v>446.6</v>
      </c>
      <c r="BQ126" s="5">
        <v>3.3</v>
      </c>
      <c r="BR126" s="5">
        <v>13.75</v>
      </c>
      <c r="BS126" s="5">
        <v>2.9</v>
      </c>
      <c r="BT126" s="5">
        <v>23456</v>
      </c>
      <c r="BU126" s="5">
        <v>4.4000000000000004</v>
      </c>
      <c r="BV126" s="5">
        <v>32.5</v>
      </c>
      <c r="BW126" s="5">
        <v>1.5</v>
      </c>
      <c r="CA126" s="6" t="s">
        <v>556</v>
      </c>
      <c r="CB126" s="6" t="s">
        <v>133</v>
      </c>
      <c r="CC126" s="6">
        <v>365.5</v>
      </c>
      <c r="CD126" s="6">
        <v>4.5999999999999996</v>
      </c>
      <c r="CE126" s="6">
        <v>10.42</v>
      </c>
      <c r="CF126" s="6">
        <v>3.7</v>
      </c>
      <c r="CG126" s="6">
        <v>19775</v>
      </c>
      <c r="CH126" s="6">
        <v>7.8</v>
      </c>
      <c r="CI126" s="6">
        <v>37</v>
      </c>
      <c r="CJ126" s="6">
        <v>0.8</v>
      </c>
      <c r="CN126" s="7" t="s">
        <v>556</v>
      </c>
      <c r="CO126" s="7" t="s">
        <v>133</v>
      </c>
      <c r="CP126" s="7">
        <v>30000</v>
      </c>
      <c r="CQ126" s="7">
        <v>7.3</v>
      </c>
      <c r="CR126" s="7">
        <v>30000</v>
      </c>
      <c r="CS126" s="7">
        <v>7.3</v>
      </c>
      <c r="CT126" s="7">
        <v>27000</v>
      </c>
      <c r="CU126" s="7">
        <v>11.8</v>
      </c>
      <c r="CV126" s="7">
        <v>30000</v>
      </c>
      <c r="CW126" s="7">
        <v>7.3</v>
      </c>
      <c r="DA126" s="8" t="s">
        <v>556</v>
      </c>
      <c r="DB126" s="8" t="s">
        <v>133</v>
      </c>
      <c r="DC126" s="8">
        <v>481.9</v>
      </c>
      <c r="DD126" s="8">
        <v>4</v>
      </c>
      <c r="DE126" s="8">
        <v>12.85</v>
      </c>
      <c r="DF126" s="8">
        <v>4.0999999999999996</v>
      </c>
      <c r="DG126" s="8">
        <v>24477</v>
      </c>
      <c r="DH126" s="8">
        <v>8.6999999999999993</v>
      </c>
      <c r="DI126" s="8">
        <v>37.5</v>
      </c>
      <c r="DJ126" s="8">
        <v>1.3</v>
      </c>
      <c r="DN126" s="9" t="s">
        <v>556</v>
      </c>
      <c r="DO126" s="9" t="s">
        <v>133</v>
      </c>
      <c r="DP126" s="9">
        <v>406.2</v>
      </c>
      <c r="DQ126" s="9">
        <v>6.8</v>
      </c>
      <c r="DR126" s="9">
        <v>10.5</v>
      </c>
      <c r="DS126" s="9">
        <v>7.7</v>
      </c>
      <c r="DT126" s="9">
        <v>20880</v>
      </c>
      <c r="DU126" s="9">
        <v>15</v>
      </c>
      <c r="DV126" s="9">
        <v>37.5</v>
      </c>
      <c r="DW126" s="9">
        <v>0.3</v>
      </c>
      <c r="EA126" s="10" t="s">
        <v>556</v>
      </c>
      <c r="EB126" s="10" t="s">
        <v>133</v>
      </c>
      <c r="EC126" s="10">
        <v>48000</v>
      </c>
      <c r="ED126" s="10">
        <v>6.1</v>
      </c>
      <c r="EE126" s="10">
        <f>VLOOKUP(EA126,Sheet1!$C$10:$L$428,10,FALSE)</f>
        <v>127500</v>
      </c>
      <c r="EF126" s="10">
        <v>6.1</v>
      </c>
      <c r="EG126" s="10">
        <v>42000</v>
      </c>
      <c r="EH126" s="10">
        <v>9.6999999999999993</v>
      </c>
      <c r="EI126" s="10">
        <v>48000</v>
      </c>
      <c r="EJ126" s="10">
        <v>6.1</v>
      </c>
      <c r="EN126" s="11" t="s">
        <v>556</v>
      </c>
      <c r="EO126" s="11" t="s">
        <v>133</v>
      </c>
      <c r="EP126" s="11">
        <v>626</v>
      </c>
      <c r="EQ126" s="11">
        <v>4.4000000000000004</v>
      </c>
      <c r="ER126" s="11">
        <f>VLOOKUP(EN126,Sheet1!$C$10:$L$428,2,FALSE)</f>
        <v>204035.28676942814</v>
      </c>
      <c r="ES126" s="11">
        <v>4.5</v>
      </c>
      <c r="ET126" s="11">
        <v>32806</v>
      </c>
      <c r="EU126" s="11">
        <v>6</v>
      </c>
      <c r="EV126" s="11">
        <v>41.6</v>
      </c>
      <c r="EW126" s="11">
        <v>1.2</v>
      </c>
      <c r="EY126" t="b">
        <f t="shared" si="1"/>
        <v>1</v>
      </c>
    </row>
    <row r="127" spans="1:155" x14ac:dyDescent="0.25">
      <c r="A127" s="1" t="s">
        <v>557</v>
      </c>
      <c r="B127" s="1" t="s">
        <v>134</v>
      </c>
      <c r="C127" s="1">
        <v>442.8</v>
      </c>
      <c r="D127" s="1">
        <v>4.4000000000000004</v>
      </c>
      <c r="E127" s="1">
        <f>VLOOKUP(A127,Sheet1!$C$10:$L$428,6,FALSE)</f>
        <v>85625</v>
      </c>
      <c r="F127" s="1">
        <v>4</v>
      </c>
      <c r="G127" s="1">
        <v>23353</v>
      </c>
      <c r="H127" s="1">
        <v>5.3</v>
      </c>
      <c r="I127" s="1">
        <v>39</v>
      </c>
      <c r="J127" s="1">
        <v>1.1000000000000001</v>
      </c>
      <c r="N127" s="2" t="s">
        <v>557</v>
      </c>
      <c r="O127" s="2" t="s">
        <v>134</v>
      </c>
      <c r="P127" s="2">
        <v>68000</v>
      </c>
      <c r="Q127" s="2">
        <v>4.9000000000000004</v>
      </c>
      <c r="R127" s="2">
        <v>68000</v>
      </c>
      <c r="S127" s="2">
        <v>4.9000000000000004</v>
      </c>
      <c r="T127" s="2">
        <v>62000</v>
      </c>
      <c r="U127" s="2">
        <v>6.1</v>
      </c>
      <c r="V127" s="2">
        <v>68000</v>
      </c>
      <c r="W127" s="2">
        <v>4.9000000000000004</v>
      </c>
      <c r="AA127" s="3" t="s">
        <v>557</v>
      </c>
      <c r="AB127" s="3" t="s">
        <v>134</v>
      </c>
      <c r="AC127" s="3">
        <v>468.4</v>
      </c>
      <c r="AD127" s="3">
        <v>2.2999999999999998</v>
      </c>
      <c r="AE127" s="3">
        <v>11.83</v>
      </c>
      <c r="AF127" s="3">
        <v>2.2000000000000002</v>
      </c>
      <c r="AG127" s="3">
        <v>24579</v>
      </c>
      <c r="AH127" s="3">
        <v>3</v>
      </c>
      <c r="AI127" s="3">
        <v>39.6</v>
      </c>
      <c r="AJ127" s="3">
        <v>0.7</v>
      </c>
      <c r="AN127" s="3" t="s">
        <v>557</v>
      </c>
      <c r="AO127" s="3" t="s">
        <v>134</v>
      </c>
      <c r="AP127" s="3">
        <v>420.4</v>
      </c>
      <c r="AQ127" s="3">
        <v>4</v>
      </c>
      <c r="AR127" s="3">
        <v>10.53</v>
      </c>
      <c r="AS127" s="3">
        <v>3.6</v>
      </c>
      <c r="AT127" s="3">
        <v>22019</v>
      </c>
      <c r="AU127" s="3">
        <v>4.8</v>
      </c>
      <c r="AV127" s="3">
        <v>38</v>
      </c>
      <c r="AW127" s="3">
        <v>1</v>
      </c>
      <c r="BA127" s="4" t="s">
        <v>557</v>
      </c>
      <c r="BB127" s="4" t="s">
        <v>134</v>
      </c>
      <c r="BC127" s="4">
        <v>96000</v>
      </c>
      <c r="BD127" s="4">
        <v>4.0999999999999996</v>
      </c>
      <c r="BE127" s="4">
        <v>96000</v>
      </c>
      <c r="BF127" s="4">
        <v>4.0999999999999996</v>
      </c>
      <c r="BG127" s="4">
        <v>84000</v>
      </c>
      <c r="BH127" s="4">
        <v>6</v>
      </c>
      <c r="BI127" s="4">
        <v>96000</v>
      </c>
      <c r="BJ127" s="4">
        <v>4.0999999999999996</v>
      </c>
      <c r="BN127" s="5" t="s">
        <v>557</v>
      </c>
      <c r="BO127" s="5" t="s">
        <v>134</v>
      </c>
      <c r="BP127" s="5">
        <v>386.6</v>
      </c>
      <c r="BQ127" s="5">
        <v>2.6</v>
      </c>
      <c r="BR127" s="5">
        <v>11.46</v>
      </c>
      <c r="BS127" s="5">
        <v>2.1</v>
      </c>
      <c r="BT127" s="5">
        <v>20774</v>
      </c>
      <c r="BU127" s="5">
        <v>4.2</v>
      </c>
      <c r="BV127" s="5">
        <v>33.700000000000003</v>
      </c>
      <c r="BW127" s="5">
        <v>1.4</v>
      </c>
      <c r="CA127" s="6" t="s">
        <v>557</v>
      </c>
      <c r="CB127" s="6" t="s">
        <v>134</v>
      </c>
      <c r="CC127" s="6">
        <v>346.5</v>
      </c>
      <c r="CD127" s="6">
        <v>4.5999999999999996</v>
      </c>
      <c r="CE127" s="6">
        <v>9.49</v>
      </c>
      <c r="CF127" s="6">
        <v>3.1</v>
      </c>
      <c r="CG127" s="6">
        <v>18668</v>
      </c>
      <c r="CH127" s="6">
        <v>7.3</v>
      </c>
      <c r="CI127" s="6">
        <v>37</v>
      </c>
      <c r="CJ127" s="6">
        <v>0.6</v>
      </c>
      <c r="CN127" s="7" t="s">
        <v>557</v>
      </c>
      <c r="CO127" s="7" t="s">
        <v>134</v>
      </c>
      <c r="CP127" s="7">
        <v>24000</v>
      </c>
      <c r="CQ127" s="7">
        <v>8.1</v>
      </c>
      <c r="CR127" s="7">
        <v>24000</v>
      </c>
      <c r="CS127" s="7">
        <v>8.1</v>
      </c>
      <c r="CT127" s="7">
        <v>22000</v>
      </c>
      <c r="CU127" s="7">
        <v>11.2</v>
      </c>
      <c r="CV127" s="7">
        <v>24000</v>
      </c>
      <c r="CW127" s="7">
        <v>8.1</v>
      </c>
      <c r="DA127" s="8" t="s">
        <v>557</v>
      </c>
      <c r="DB127" s="8" t="s">
        <v>134</v>
      </c>
      <c r="DC127" s="8">
        <v>425.7</v>
      </c>
      <c r="DD127" s="8">
        <v>3.7</v>
      </c>
      <c r="DE127" s="8">
        <v>11.26</v>
      </c>
      <c r="DF127" s="8">
        <v>3.7</v>
      </c>
      <c r="DG127" s="8">
        <v>21911</v>
      </c>
      <c r="DH127" s="8">
        <v>4.8</v>
      </c>
      <c r="DI127" s="8">
        <v>37.799999999999997</v>
      </c>
      <c r="DJ127" s="8">
        <v>0.9</v>
      </c>
      <c r="DN127" s="9" t="s">
        <v>557</v>
      </c>
      <c r="DO127" s="9" t="s">
        <v>134</v>
      </c>
      <c r="DP127" s="9">
        <v>366.2</v>
      </c>
      <c r="DQ127" s="9">
        <v>6.8</v>
      </c>
      <c r="DR127" s="9">
        <v>9.73</v>
      </c>
      <c r="DS127" s="9">
        <v>5.6</v>
      </c>
      <c r="DT127" s="9">
        <v>19486</v>
      </c>
      <c r="DU127" s="9">
        <v>10</v>
      </c>
      <c r="DV127" s="9">
        <v>37.5</v>
      </c>
      <c r="DW127" s="9">
        <v>0.3</v>
      </c>
      <c r="EA127" s="10" t="s">
        <v>557</v>
      </c>
      <c r="EB127" s="10" t="s">
        <v>134</v>
      </c>
      <c r="EC127" s="10">
        <v>44000</v>
      </c>
      <c r="ED127" s="10">
        <v>6.2</v>
      </c>
      <c r="EE127" s="10">
        <f>VLOOKUP(EA127,Sheet1!$C$10:$L$428,10,FALSE)</f>
        <v>61500</v>
      </c>
      <c r="EF127" s="10">
        <v>6.2</v>
      </c>
      <c r="EG127" s="10">
        <v>40000</v>
      </c>
      <c r="EH127" s="10">
        <v>7.2</v>
      </c>
      <c r="EI127" s="10">
        <v>44000</v>
      </c>
      <c r="EJ127" s="10">
        <v>6.2</v>
      </c>
      <c r="EN127" s="11" t="s">
        <v>557</v>
      </c>
      <c r="EO127" s="11" t="s">
        <v>134</v>
      </c>
      <c r="EP127" s="11">
        <v>491.7</v>
      </c>
      <c r="EQ127" s="11">
        <v>2.9</v>
      </c>
      <c r="ER127" s="11">
        <f>VLOOKUP(EN127,Sheet1!$C$10:$L$428,2,FALSE)</f>
        <v>97706.937921727338</v>
      </c>
      <c r="ES127" s="11">
        <v>2.7</v>
      </c>
      <c r="ET127" s="11">
        <v>26017</v>
      </c>
      <c r="EU127" s="11">
        <v>3.5</v>
      </c>
      <c r="EV127" s="11">
        <v>40.6</v>
      </c>
      <c r="EW127" s="11">
        <v>0.9</v>
      </c>
      <c r="EY127" t="b">
        <f t="shared" si="1"/>
        <v>1</v>
      </c>
    </row>
    <row r="128" spans="1:155" x14ac:dyDescent="0.25">
      <c r="A128" s="1" t="s">
        <v>558</v>
      </c>
      <c r="B128" s="1" t="s">
        <v>135</v>
      </c>
      <c r="C128" s="1">
        <v>511.2</v>
      </c>
      <c r="D128" s="1">
        <v>6.1</v>
      </c>
      <c r="E128" s="1">
        <f>VLOOKUP(A128,Sheet1!$C$10:$L$428,6,FALSE)</f>
        <v>136500</v>
      </c>
      <c r="F128" s="1">
        <v>7.3</v>
      </c>
      <c r="G128" s="1">
        <v>25897</v>
      </c>
      <c r="H128" s="1">
        <v>6.3</v>
      </c>
      <c r="I128" s="1">
        <v>38.5</v>
      </c>
      <c r="J128" s="1">
        <v>1.4</v>
      </c>
      <c r="N128" s="2" t="s">
        <v>558</v>
      </c>
      <c r="O128" s="2" t="s">
        <v>135</v>
      </c>
      <c r="P128" s="2">
        <v>52000</v>
      </c>
      <c r="Q128" s="2">
        <v>5.7</v>
      </c>
      <c r="R128" s="2">
        <v>52000</v>
      </c>
      <c r="S128" s="2">
        <v>5.7</v>
      </c>
      <c r="T128" s="2">
        <v>46000</v>
      </c>
      <c r="U128" s="2">
        <v>6.7</v>
      </c>
      <c r="V128" s="2">
        <v>52000</v>
      </c>
      <c r="W128" s="2">
        <v>5.7</v>
      </c>
      <c r="AA128" s="3" t="s">
        <v>558</v>
      </c>
      <c r="AB128" s="3" t="s">
        <v>135</v>
      </c>
      <c r="AC128" s="3">
        <v>528</v>
      </c>
      <c r="AD128" s="3">
        <v>3</v>
      </c>
      <c r="AE128" s="3">
        <v>13.49</v>
      </c>
      <c r="AF128" s="3">
        <v>3.1</v>
      </c>
      <c r="AG128" s="3">
        <v>27529</v>
      </c>
      <c r="AH128" s="3">
        <v>4.0999999999999996</v>
      </c>
      <c r="AI128" s="3">
        <v>39.1</v>
      </c>
      <c r="AJ128" s="3">
        <v>0.7</v>
      </c>
      <c r="AN128" s="3" t="s">
        <v>558</v>
      </c>
      <c r="AO128" s="3" t="s">
        <v>135</v>
      </c>
      <c r="AP128" s="3">
        <v>455</v>
      </c>
      <c r="AQ128" s="3">
        <v>5.2</v>
      </c>
      <c r="AR128" s="3">
        <v>11.68</v>
      </c>
      <c r="AS128" s="3">
        <v>4.5</v>
      </c>
      <c r="AT128" s="3">
        <v>23037</v>
      </c>
      <c r="AU128" s="3">
        <v>5.7</v>
      </c>
      <c r="AV128" s="3">
        <v>37.5</v>
      </c>
      <c r="AW128" s="3">
        <v>0.7</v>
      </c>
      <c r="BA128" s="4" t="s">
        <v>558</v>
      </c>
      <c r="BB128" s="4" t="s">
        <v>135</v>
      </c>
      <c r="BC128" s="4">
        <v>73000</v>
      </c>
      <c r="BD128" s="4">
        <v>4.8</v>
      </c>
      <c r="BE128" s="4">
        <v>73000</v>
      </c>
      <c r="BF128" s="4">
        <v>4.8</v>
      </c>
      <c r="BG128" s="4">
        <v>64000</v>
      </c>
      <c r="BH128" s="4">
        <v>5.6</v>
      </c>
      <c r="BI128" s="4">
        <v>73000</v>
      </c>
      <c r="BJ128" s="4">
        <v>4.8</v>
      </c>
      <c r="BN128" s="5" t="s">
        <v>558</v>
      </c>
      <c r="BO128" s="5" t="s">
        <v>135</v>
      </c>
      <c r="BP128" s="5">
        <v>432.4</v>
      </c>
      <c r="BQ128" s="5">
        <v>3.3</v>
      </c>
      <c r="BR128" s="5">
        <v>12.9</v>
      </c>
      <c r="BS128" s="5">
        <v>2.9</v>
      </c>
      <c r="BT128" s="5">
        <v>22747</v>
      </c>
      <c r="BU128" s="5">
        <v>4.2</v>
      </c>
      <c r="BV128" s="5">
        <v>33.5</v>
      </c>
      <c r="BW128" s="5">
        <v>1.5</v>
      </c>
      <c r="CA128" s="6" t="s">
        <v>558</v>
      </c>
      <c r="CB128" s="6" t="s">
        <v>135</v>
      </c>
      <c r="CC128" s="6">
        <v>373.3</v>
      </c>
      <c r="CD128" s="6">
        <v>5.2</v>
      </c>
      <c r="CE128" s="6">
        <v>10.38</v>
      </c>
      <c r="CF128" s="6">
        <v>4</v>
      </c>
      <c r="CG128" s="6">
        <v>19824</v>
      </c>
      <c r="CH128" s="6">
        <v>5.8</v>
      </c>
      <c r="CI128" s="6">
        <v>37</v>
      </c>
      <c r="CJ128" s="6">
        <v>0.4</v>
      </c>
      <c r="CN128" s="7" t="s">
        <v>558</v>
      </c>
      <c r="CO128" s="7" t="s">
        <v>135</v>
      </c>
      <c r="CP128" s="7">
        <v>20000</v>
      </c>
      <c r="CQ128" s="7">
        <v>9.1</v>
      </c>
      <c r="CR128" s="7">
        <v>20000</v>
      </c>
      <c r="CS128" s="7">
        <v>9.1</v>
      </c>
      <c r="CT128" s="7">
        <v>17000</v>
      </c>
      <c r="CU128" s="7">
        <v>10.8</v>
      </c>
      <c r="CV128" s="7">
        <v>20000</v>
      </c>
      <c r="CW128" s="7">
        <v>9.1</v>
      </c>
      <c r="DA128" s="8" t="s">
        <v>558</v>
      </c>
      <c r="DB128" s="8" t="s">
        <v>135</v>
      </c>
      <c r="DC128" s="8">
        <v>442.8</v>
      </c>
      <c r="DD128" s="8">
        <v>3.8</v>
      </c>
      <c r="DE128" s="8">
        <v>11.72</v>
      </c>
      <c r="DF128" s="8">
        <v>4</v>
      </c>
      <c r="DG128" s="8">
        <v>22977</v>
      </c>
      <c r="DH128" s="8">
        <v>4.7</v>
      </c>
      <c r="DI128" s="8">
        <v>37.799999999999997</v>
      </c>
      <c r="DJ128" s="8">
        <v>0.8</v>
      </c>
      <c r="DN128" s="9" t="s">
        <v>558</v>
      </c>
      <c r="DO128" s="9" t="s">
        <v>135</v>
      </c>
      <c r="DP128" s="9">
        <v>396.5</v>
      </c>
      <c r="DQ128" s="9">
        <v>6.7</v>
      </c>
      <c r="DR128" s="9">
        <v>10.64</v>
      </c>
      <c r="DS128" s="9">
        <v>6.2</v>
      </c>
      <c r="DT128" s="9">
        <v>20106</v>
      </c>
      <c r="DU128" s="9">
        <v>7.2</v>
      </c>
      <c r="DV128" s="9">
        <v>37.5</v>
      </c>
      <c r="DW128" s="9">
        <v>0.7</v>
      </c>
      <c r="EA128" s="10" t="s">
        <v>558</v>
      </c>
      <c r="EB128" s="10" t="s">
        <v>135</v>
      </c>
      <c r="EC128" s="10">
        <v>32000</v>
      </c>
      <c r="ED128" s="10">
        <v>7.4</v>
      </c>
      <c r="EE128" s="10">
        <f>VLOOKUP(EA128,Sheet1!$C$10:$L$428,10,FALSE)</f>
        <v>105000</v>
      </c>
      <c r="EF128" s="10">
        <v>7.4</v>
      </c>
      <c r="EG128" s="10">
        <v>29000</v>
      </c>
      <c r="EH128" s="10">
        <v>8.6</v>
      </c>
      <c r="EI128" s="10">
        <v>32000</v>
      </c>
      <c r="EJ128" s="10">
        <v>7.4</v>
      </c>
      <c r="EN128" s="11" t="s">
        <v>558</v>
      </c>
      <c r="EO128" s="11" t="s">
        <v>135</v>
      </c>
      <c r="EP128" s="11">
        <v>579.70000000000005</v>
      </c>
      <c r="EQ128" s="11">
        <v>3.9</v>
      </c>
      <c r="ER128" s="11">
        <f>VLOOKUP(EN128,Sheet1!$C$10:$L$428,2,FALSE)</f>
        <v>152768.52060875061</v>
      </c>
      <c r="ES128" s="11">
        <v>4.0999999999999996</v>
      </c>
      <c r="ET128" s="11">
        <v>30170</v>
      </c>
      <c r="EU128" s="11">
        <v>5.3</v>
      </c>
      <c r="EV128" s="11">
        <v>40</v>
      </c>
      <c r="EW128" s="11">
        <v>0.9</v>
      </c>
      <c r="EY128" t="b">
        <f t="shared" si="1"/>
        <v>1</v>
      </c>
    </row>
    <row r="129" spans="1:155" x14ac:dyDescent="0.25">
      <c r="A129" s="1" t="s">
        <v>559</v>
      </c>
      <c r="B129" s="1" t="s">
        <v>136</v>
      </c>
      <c r="C129" s="1">
        <v>500</v>
      </c>
      <c r="D129" s="1">
        <v>6.8</v>
      </c>
      <c r="E129" s="1">
        <f>VLOOKUP(A129,Sheet1!$C$10:$L$428,6,FALSE)</f>
        <v>123500</v>
      </c>
      <c r="F129" s="1">
        <v>7.5</v>
      </c>
      <c r="G129" s="1">
        <v>25524</v>
      </c>
      <c r="H129" s="1">
        <v>6.5</v>
      </c>
      <c r="I129" s="1">
        <v>40</v>
      </c>
      <c r="J129" s="1">
        <v>1.4</v>
      </c>
      <c r="N129" s="2" t="s">
        <v>559</v>
      </c>
      <c r="O129" s="2" t="s">
        <v>136</v>
      </c>
      <c r="P129" s="2">
        <v>26000</v>
      </c>
      <c r="Q129" s="2">
        <v>8.1</v>
      </c>
      <c r="R129" s="2">
        <v>26000</v>
      </c>
      <c r="S129" s="2">
        <v>8.1</v>
      </c>
      <c r="T129" s="2">
        <v>23000</v>
      </c>
      <c r="U129" s="2">
        <v>9.5</v>
      </c>
      <c r="V129" s="2">
        <v>26000</v>
      </c>
      <c r="W129" s="2">
        <v>8.1</v>
      </c>
      <c r="AA129" s="3" t="s">
        <v>559</v>
      </c>
      <c r="AB129" s="3" t="s">
        <v>136</v>
      </c>
      <c r="AC129" s="3">
        <v>492</v>
      </c>
      <c r="AD129" s="3">
        <v>3.7</v>
      </c>
      <c r="AE129" s="3">
        <v>12.2</v>
      </c>
      <c r="AF129" s="3">
        <v>3.8</v>
      </c>
      <c r="AG129" s="3">
        <v>25730</v>
      </c>
      <c r="AH129" s="3">
        <v>4.8</v>
      </c>
      <c r="AI129" s="3">
        <v>40.299999999999997</v>
      </c>
      <c r="AJ129" s="3">
        <v>1.2</v>
      </c>
      <c r="AN129" s="3" t="s">
        <v>559</v>
      </c>
      <c r="AO129" s="3" t="s">
        <v>136</v>
      </c>
      <c r="AP129" s="3">
        <v>462.6</v>
      </c>
      <c r="AQ129" s="3">
        <v>6.8</v>
      </c>
      <c r="AR129" s="3">
        <v>10.85</v>
      </c>
      <c r="AS129" s="3">
        <v>6.4</v>
      </c>
      <c r="AT129" s="3">
        <v>22869</v>
      </c>
      <c r="AU129" s="3">
        <v>6.9</v>
      </c>
      <c r="AV129" s="3">
        <v>39</v>
      </c>
      <c r="AW129" s="3">
        <v>1.5</v>
      </c>
      <c r="BA129" s="4" t="s">
        <v>559</v>
      </c>
      <c r="BB129" s="4" t="s">
        <v>136</v>
      </c>
      <c r="BC129" s="4">
        <v>37000</v>
      </c>
      <c r="BD129" s="4">
        <v>6.7</v>
      </c>
      <c r="BE129" s="4">
        <v>37000</v>
      </c>
      <c r="BF129" s="4">
        <v>6.7</v>
      </c>
      <c r="BG129" s="4">
        <v>32000</v>
      </c>
      <c r="BH129" s="4">
        <v>8</v>
      </c>
      <c r="BI129" s="4">
        <v>37000</v>
      </c>
      <c r="BJ129" s="4">
        <v>6.7</v>
      </c>
      <c r="BN129" s="5" t="s">
        <v>559</v>
      </c>
      <c r="BO129" s="5" t="s">
        <v>136</v>
      </c>
      <c r="BP129" s="5">
        <v>395.6</v>
      </c>
      <c r="BQ129" s="5">
        <v>4.2</v>
      </c>
      <c r="BR129" s="5">
        <v>11.76</v>
      </c>
      <c r="BS129" s="5">
        <v>3.4</v>
      </c>
      <c r="BT129" s="5">
        <v>21377</v>
      </c>
      <c r="BU129" s="5">
        <v>5.0999999999999996</v>
      </c>
      <c r="BV129" s="5">
        <v>33.6</v>
      </c>
      <c r="BW129" s="5">
        <v>2.4</v>
      </c>
      <c r="CA129" s="6" t="s">
        <v>559</v>
      </c>
      <c r="CB129" s="6" t="s">
        <v>136</v>
      </c>
      <c r="CC129" s="6">
        <v>364.9</v>
      </c>
      <c r="CD129" s="6">
        <v>8.3000000000000007</v>
      </c>
      <c r="CE129" s="6">
        <v>9.84</v>
      </c>
      <c r="CF129" s="6">
        <v>5.2</v>
      </c>
      <c r="CG129" s="6">
        <v>19912</v>
      </c>
      <c r="CH129" s="6">
        <v>6.7</v>
      </c>
      <c r="CI129" s="6">
        <v>37.5</v>
      </c>
      <c r="CJ129" s="6">
        <v>1.4</v>
      </c>
      <c r="CN129" s="7" t="s">
        <v>559</v>
      </c>
      <c r="CO129" s="7" t="s">
        <v>136</v>
      </c>
      <c r="CP129" s="7">
        <v>9000</v>
      </c>
      <c r="CQ129" s="7">
        <v>13.6</v>
      </c>
      <c r="CR129" s="7">
        <v>9000</v>
      </c>
      <c r="CS129" s="7">
        <v>13.6</v>
      </c>
      <c r="CT129" s="7">
        <v>8000</v>
      </c>
      <c r="CU129" s="7">
        <v>16.100000000000001</v>
      </c>
      <c r="CV129" s="7">
        <v>9000</v>
      </c>
      <c r="CW129" s="7">
        <v>13.6</v>
      </c>
      <c r="DA129" s="8" t="s">
        <v>559</v>
      </c>
      <c r="DB129" s="8" t="s">
        <v>136</v>
      </c>
      <c r="DC129" s="8">
        <v>434.4</v>
      </c>
      <c r="DD129" s="8">
        <v>6.4</v>
      </c>
      <c r="DE129" s="8">
        <v>11.6</v>
      </c>
      <c r="DF129" s="8">
        <v>6.2</v>
      </c>
      <c r="DG129" s="8">
        <v>21787</v>
      </c>
      <c r="DH129" s="8">
        <v>8.1</v>
      </c>
      <c r="DI129" s="8">
        <v>37.4</v>
      </c>
      <c r="DJ129" s="8">
        <v>1.4</v>
      </c>
      <c r="DN129" s="9" t="s">
        <v>559</v>
      </c>
      <c r="DO129" s="9" t="s">
        <v>136</v>
      </c>
      <c r="DP129" s="9">
        <v>382.7</v>
      </c>
      <c r="DQ129" s="9">
        <v>13</v>
      </c>
      <c r="DR129" s="9">
        <v>10.199999999999999</v>
      </c>
      <c r="DS129" s="9">
        <v>12</v>
      </c>
      <c r="DT129" s="9">
        <v>18364</v>
      </c>
      <c r="DU129" s="9">
        <v>15</v>
      </c>
      <c r="DV129" s="9">
        <v>37.5</v>
      </c>
      <c r="DW129" s="9">
        <v>1.5</v>
      </c>
      <c r="EA129" s="10" t="s">
        <v>559</v>
      </c>
      <c r="EB129" s="10" t="s">
        <v>136</v>
      </c>
      <c r="EC129" s="10">
        <v>17000</v>
      </c>
      <c r="ED129" s="10">
        <v>10</v>
      </c>
      <c r="EE129" s="10">
        <f>VLOOKUP(EA129,Sheet1!$C$10:$L$428,10,FALSE)</f>
        <v>100000</v>
      </c>
      <c r="EF129" s="10">
        <v>10</v>
      </c>
      <c r="EG129" s="10">
        <v>16000</v>
      </c>
      <c r="EH129" s="10">
        <v>11.8</v>
      </c>
      <c r="EI129" s="10">
        <v>17000</v>
      </c>
      <c r="EJ129" s="10">
        <v>10</v>
      </c>
      <c r="EN129" s="11" t="s">
        <v>559</v>
      </c>
      <c r="EO129" s="11" t="s">
        <v>136</v>
      </c>
      <c r="EP129" s="11">
        <v>521.6</v>
      </c>
      <c r="EQ129" s="11">
        <v>4.5</v>
      </c>
      <c r="ER129" s="11">
        <f>VLOOKUP(EN129,Sheet1!$C$10:$L$428,2,FALSE)</f>
        <v>137638.14851485146</v>
      </c>
      <c r="ES129" s="11">
        <v>4.7</v>
      </c>
      <c r="ET129" s="11">
        <v>27676</v>
      </c>
      <c r="EU129" s="11">
        <v>5.7</v>
      </c>
      <c r="EV129" s="11">
        <v>41.8</v>
      </c>
      <c r="EW129" s="11">
        <v>1.6</v>
      </c>
      <c r="EY129" t="b">
        <f t="shared" si="1"/>
        <v>1</v>
      </c>
    </row>
    <row r="130" spans="1:155" x14ac:dyDescent="0.25">
      <c r="A130" s="1" t="s">
        <v>560</v>
      </c>
      <c r="B130" s="1" t="s">
        <v>137</v>
      </c>
      <c r="C130" s="1">
        <v>539.20000000000005</v>
      </c>
      <c r="D130" s="1">
        <v>6.8</v>
      </c>
      <c r="E130" s="1">
        <f>VLOOKUP(A130,Sheet1!$C$10:$L$428,6,FALSE)</f>
        <v>134000</v>
      </c>
      <c r="F130" s="1">
        <v>5.8</v>
      </c>
      <c r="G130" s="1">
        <v>26761</v>
      </c>
      <c r="H130" s="1">
        <v>8.6</v>
      </c>
      <c r="I130" s="1">
        <v>39.1</v>
      </c>
      <c r="J130" s="1">
        <v>1.4</v>
      </c>
      <c r="N130" s="2" t="s">
        <v>560</v>
      </c>
      <c r="O130" s="2" t="s">
        <v>137</v>
      </c>
      <c r="P130" s="2">
        <v>34000</v>
      </c>
      <c r="Q130" s="2">
        <v>7.1</v>
      </c>
      <c r="R130" s="2">
        <v>34000</v>
      </c>
      <c r="S130" s="2">
        <v>7.1</v>
      </c>
      <c r="T130" s="2">
        <v>30000</v>
      </c>
      <c r="U130" s="2">
        <v>8.3000000000000007</v>
      </c>
      <c r="V130" s="2">
        <v>34000</v>
      </c>
      <c r="W130" s="2">
        <v>7.1</v>
      </c>
      <c r="AA130" s="3" t="s">
        <v>560</v>
      </c>
      <c r="AB130" s="3" t="s">
        <v>137</v>
      </c>
      <c r="AC130" s="3">
        <v>559</v>
      </c>
      <c r="AD130" s="3">
        <v>3.9</v>
      </c>
      <c r="AE130" s="3">
        <v>14.09</v>
      </c>
      <c r="AF130" s="3">
        <v>4</v>
      </c>
      <c r="AG130" s="3">
        <v>27861</v>
      </c>
      <c r="AH130" s="3">
        <v>4.8</v>
      </c>
      <c r="AI130" s="3">
        <v>39.700000000000003</v>
      </c>
      <c r="AJ130" s="3">
        <v>1</v>
      </c>
      <c r="AN130" s="3" t="s">
        <v>560</v>
      </c>
      <c r="AO130" s="3" t="s">
        <v>137</v>
      </c>
      <c r="AP130" s="3">
        <v>477.6</v>
      </c>
      <c r="AQ130" s="3">
        <v>6.1</v>
      </c>
      <c r="AR130" s="3">
        <v>12.16</v>
      </c>
      <c r="AS130" s="3">
        <v>4.5999999999999996</v>
      </c>
      <c r="AT130" s="3">
        <v>23843</v>
      </c>
      <c r="AU130" s="3">
        <v>7</v>
      </c>
      <c r="AV130" s="3">
        <v>38.299999999999997</v>
      </c>
      <c r="AW130" s="3">
        <v>1.1000000000000001</v>
      </c>
      <c r="BA130" s="4" t="s">
        <v>560</v>
      </c>
      <c r="BB130" s="4" t="s">
        <v>137</v>
      </c>
      <c r="BC130" s="4">
        <v>49000</v>
      </c>
      <c r="BD130" s="4">
        <v>5.8</v>
      </c>
      <c r="BE130" s="4">
        <v>49000</v>
      </c>
      <c r="BF130" s="4">
        <v>5.8</v>
      </c>
      <c r="BG130" s="4">
        <v>43000</v>
      </c>
      <c r="BH130" s="4">
        <v>6.9</v>
      </c>
      <c r="BI130" s="4">
        <v>49000</v>
      </c>
      <c r="BJ130" s="4">
        <v>5.8</v>
      </c>
      <c r="BN130" s="5" t="s">
        <v>560</v>
      </c>
      <c r="BO130" s="5" t="s">
        <v>137</v>
      </c>
      <c r="BP130" s="5">
        <v>437.5</v>
      </c>
      <c r="BQ130" s="5">
        <v>4.3</v>
      </c>
      <c r="BR130" s="5">
        <v>13.22</v>
      </c>
      <c r="BS130" s="5">
        <v>3.6</v>
      </c>
      <c r="BT130" s="5">
        <v>22548</v>
      </c>
      <c r="BU130" s="5">
        <v>5</v>
      </c>
      <c r="BV130" s="5">
        <v>33.1</v>
      </c>
      <c r="BW130" s="5">
        <v>2.1</v>
      </c>
      <c r="CA130" s="6" t="s">
        <v>560</v>
      </c>
      <c r="CB130" s="6" t="s">
        <v>137</v>
      </c>
      <c r="CC130" s="6">
        <v>366.8</v>
      </c>
      <c r="CD130" s="6">
        <v>6.9</v>
      </c>
      <c r="CE130" s="6">
        <v>10.210000000000001</v>
      </c>
      <c r="CF130" s="6">
        <v>6.2</v>
      </c>
      <c r="CG130" s="6">
        <v>18943</v>
      </c>
      <c r="CH130" s="6">
        <v>7.7</v>
      </c>
      <c r="CI130" s="6">
        <v>37</v>
      </c>
      <c r="CJ130" s="6">
        <v>1.7</v>
      </c>
      <c r="CN130" s="7" t="s">
        <v>560</v>
      </c>
      <c r="CO130" s="7" t="s">
        <v>137</v>
      </c>
      <c r="CP130" s="7">
        <v>12000</v>
      </c>
      <c r="CQ130" s="7">
        <v>11.4</v>
      </c>
      <c r="CR130" s="7">
        <v>12000</v>
      </c>
      <c r="CS130" s="7">
        <v>11.4</v>
      </c>
      <c r="CT130" s="7">
        <v>11000</v>
      </c>
      <c r="CU130" s="7">
        <v>13.4</v>
      </c>
      <c r="CV130" s="7">
        <v>12000</v>
      </c>
      <c r="CW130" s="7">
        <v>11.4</v>
      </c>
      <c r="DA130" s="8" t="s">
        <v>560</v>
      </c>
      <c r="DB130" s="8" t="s">
        <v>137</v>
      </c>
      <c r="DC130" s="8">
        <v>459.6</v>
      </c>
      <c r="DD130" s="8">
        <v>6.1</v>
      </c>
      <c r="DE130" s="8">
        <v>12.17</v>
      </c>
      <c r="DF130" s="8">
        <v>6.1</v>
      </c>
      <c r="DG130" s="8">
        <v>22591</v>
      </c>
      <c r="DH130" s="8">
        <v>7.7</v>
      </c>
      <c r="DI130" s="8">
        <v>37.799999999999997</v>
      </c>
      <c r="DJ130" s="8">
        <v>1.4</v>
      </c>
      <c r="DN130" s="9" t="s">
        <v>560</v>
      </c>
      <c r="DO130" s="9" t="s">
        <v>137</v>
      </c>
      <c r="DP130" s="9">
        <v>386.1</v>
      </c>
      <c r="DQ130" s="9">
        <v>8.1999999999999993</v>
      </c>
      <c r="DR130" s="9">
        <v>10.46</v>
      </c>
      <c r="DS130" s="9">
        <v>8.4</v>
      </c>
      <c r="DT130" s="9">
        <v>19600</v>
      </c>
      <c r="DU130" s="9">
        <v>9.8000000000000007</v>
      </c>
      <c r="DV130" s="9">
        <v>37.5</v>
      </c>
      <c r="DW130" s="9">
        <v>0.7</v>
      </c>
      <c r="EA130" s="10" t="s">
        <v>560</v>
      </c>
      <c r="EB130" s="10" t="s">
        <v>137</v>
      </c>
      <c r="EC130" s="10">
        <v>21000</v>
      </c>
      <c r="ED130" s="10">
        <v>9</v>
      </c>
      <c r="EE130" s="10">
        <f>VLOOKUP(EA130,Sheet1!$C$10:$L$428,10,FALSE)</f>
        <v>97500</v>
      </c>
      <c r="EF130" s="10">
        <v>9</v>
      </c>
      <c r="EG130" s="10">
        <v>19000</v>
      </c>
      <c r="EH130" s="10">
        <v>10.6</v>
      </c>
      <c r="EI130" s="10">
        <v>21000</v>
      </c>
      <c r="EJ130" s="10">
        <v>9</v>
      </c>
      <c r="EN130" s="11" t="s">
        <v>560</v>
      </c>
      <c r="EO130" s="11" t="s">
        <v>137</v>
      </c>
      <c r="EP130" s="11">
        <v>616.9</v>
      </c>
      <c r="EQ130" s="11">
        <v>4.7</v>
      </c>
      <c r="ER130" s="11">
        <f>VLOOKUP(EN130,Sheet1!$C$10:$L$428,2,FALSE)</f>
        <v>156383.25451688888</v>
      </c>
      <c r="ES130" s="11">
        <v>5</v>
      </c>
      <c r="ET130" s="11">
        <v>31010</v>
      </c>
      <c r="EU130" s="11">
        <v>5.6</v>
      </c>
      <c r="EV130" s="11">
        <v>40.799999999999997</v>
      </c>
      <c r="EW130" s="11">
        <v>1.3</v>
      </c>
      <c r="EY130" t="b">
        <f t="shared" si="1"/>
        <v>1</v>
      </c>
    </row>
    <row r="131" spans="1:155" x14ac:dyDescent="0.25">
      <c r="A131" s="1" t="s">
        <v>561</v>
      </c>
      <c r="B131" s="1" t="s">
        <v>138</v>
      </c>
      <c r="C131" s="1">
        <v>572</v>
      </c>
      <c r="D131" s="1">
        <v>6.9</v>
      </c>
      <c r="E131" s="1">
        <f>VLOOKUP(A131,Sheet1!$C$10:$L$428,6,FALSE)</f>
        <v>175000</v>
      </c>
      <c r="F131" s="1">
        <v>8.1</v>
      </c>
      <c r="G131" s="1">
        <v>30653</v>
      </c>
      <c r="H131" s="1">
        <v>8.4</v>
      </c>
      <c r="I131" s="1">
        <v>37.5</v>
      </c>
      <c r="J131" s="1">
        <v>1.8</v>
      </c>
      <c r="N131" s="2" t="s">
        <v>561</v>
      </c>
      <c r="O131" s="2" t="s">
        <v>138</v>
      </c>
      <c r="P131" s="2">
        <v>28000</v>
      </c>
      <c r="Q131" s="2">
        <v>7.8</v>
      </c>
      <c r="R131" s="2">
        <v>28000</v>
      </c>
      <c r="S131" s="2">
        <v>7.8</v>
      </c>
      <c r="T131" s="2">
        <v>26000</v>
      </c>
      <c r="U131" s="2">
        <v>9</v>
      </c>
      <c r="V131" s="2">
        <v>28000</v>
      </c>
      <c r="W131" s="2">
        <v>7.8</v>
      </c>
      <c r="AA131" s="3" t="s">
        <v>561</v>
      </c>
      <c r="AB131" s="3" t="s">
        <v>138</v>
      </c>
      <c r="AC131" s="3">
        <v>628.6</v>
      </c>
      <c r="AD131" s="3">
        <v>4.5</v>
      </c>
      <c r="AE131" s="3">
        <v>16.18</v>
      </c>
      <c r="AF131" s="3">
        <v>4.7</v>
      </c>
      <c r="AG131" s="3">
        <v>33221</v>
      </c>
      <c r="AH131" s="3">
        <v>5.7</v>
      </c>
      <c r="AI131" s="3">
        <v>38.9</v>
      </c>
      <c r="AJ131" s="3">
        <v>1.1000000000000001</v>
      </c>
      <c r="AN131" s="3" t="s">
        <v>561</v>
      </c>
      <c r="AO131" s="3" t="s">
        <v>138</v>
      </c>
      <c r="AP131" s="3">
        <v>547.9</v>
      </c>
      <c r="AQ131" s="3">
        <v>6.7</v>
      </c>
      <c r="AR131" s="3">
        <v>13.77</v>
      </c>
      <c r="AS131" s="3">
        <v>8.1</v>
      </c>
      <c r="AT131" s="3">
        <v>29439</v>
      </c>
      <c r="AU131" s="3">
        <v>8.5</v>
      </c>
      <c r="AV131" s="3">
        <v>37.5</v>
      </c>
      <c r="AW131" s="3">
        <v>0.8</v>
      </c>
      <c r="BA131" s="4" t="s">
        <v>561</v>
      </c>
      <c r="BB131" s="4" t="s">
        <v>138</v>
      </c>
      <c r="BC131" s="4">
        <v>40000</v>
      </c>
      <c r="BD131" s="4">
        <v>6.4</v>
      </c>
      <c r="BE131" s="4">
        <v>40000</v>
      </c>
      <c r="BF131" s="4">
        <v>6.4</v>
      </c>
      <c r="BG131" s="4">
        <v>35000</v>
      </c>
      <c r="BH131" s="4">
        <v>9.1</v>
      </c>
      <c r="BI131" s="4">
        <v>40000</v>
      </c>
      <c r="BJ131" s="4">
        <v>6.4</v>
      </c>
      <c r="BN131" s="5" t="s">
        <v>561</v>
      </c>
      <c r="BO131" s="5" t="s">
        <v>138</v>
      </c>
      <c r="BP131" s="5">
        <v>498.9</v>
      </c>
      <c r="BQ131" s="5">
        <v>4.9000000000000004</v>
      </c>
      <c r="BR131" s="5">
        <v>15.29</v>
      </c>
      <c r="BS131" s="5">
        <v>4.3</v>
      </c>
      <c r="BT131" s="5">
        <v>27077</v>
      </c>
      <c r="BU131" s="5">
        <v>7</v>
      </c>
      <c r="BV131" s="5">
        <v>32.6</v>
      </c>
      <c r="BW131" s="5">
        <v>2.2999999999999998</v>
      </c>
      <c r="CA131" s="6" t="s">
        <v>561</v>
      </c>
      <c r="CB131" s="6" t="s">
        <v>138</v>
      </c>
      <c r="CC131" s="6">
        <v>420.5</v>
      </c>
      <c r="CD131" s="6">
        <v>8.1999999999999993</v>
      </c>
      <c r="CE131" s="6">
        <v>11.74</v>
      </c>
      <c r="CF131" s="6">
        <v>6.9</v>
      </c>
      <c r="CG131" s="6">
        <v>22496</v>
      </c>
      <c r="CH131" s="6">
        <v>13</v>
      </c>
      <c r="CI131" s="6">
        <v>37</v>
      </c>
      <c r="CJ131" s="6">
        <v>1.6</v>
      </c>
      <c r="CN131" s="7" t="s">
        <v>561</v>
      </c>
      <c r="CO131" s="7" t="s">
        <v>138</v>
      </c>
      <c r="CP131" s="7">
        <v>10000</v>
      </c>
      <c r="CQ131" s="7">
        <v>12.6</v>
      </c>
      <c r="CR131" s="7">
        <v>10000</v>
      </c>
      <c r="CS131" s="7">
        <v>12.6</v>
      </c>
      <c r="CT131" s="7">
        <v>9000</v>
      </c>
      <c r="CU131" s="7">
        <v>14.6</v>
      </c>
      <c r="CV131" s="7">
        <v>10000</v>
      </c>
      <c r="CW131" s="7">
        <v>12.6</v>
      </c>
      <c r="DA131" s="8" t="s">
        <v>561</v>
      </c>
      <c r="DB131" s="8" t="s">
        <v>138</v>
      </c>
      <c r="DC131" s="8">
        <v>569.9</v>
      </c>
      <c r="DD131" s="8">
        <v>9.1</v>
      </c>
      <c r="DE131" s="8">
        <v>15.6</v>
      </c>
      <c r="DF131" s="8">
        <v>9.3000000000000007</v>
      </c>
      <c r="DG131" s="8">
        <v>27967</v>
      </c>
      <c r="DH131" s="8">
        <v>11</v>
      </c>
      <c r="DI131" s="8">
        <v>36.5</v>
      </c>
      <c r="DJ131" s="8">
        <v>1.3</v>
      </c>
      <c r="DN131" s="9" t="s">
        <v>561</v>
      </c>
      <c r="DO131" s="9" t="s">
        <v>138</v>
      </c>
      <c r="DP131" s="9">
        <v>435.7</v>
      </c>
      <c r="DQ131" s="9">
        <v>14</v>
      </c>
      <c r="DR131" s="9">
        <v>12.38</v>
      </c>
      <c r="DS131" s="9">
        <v>18</v>
      </c>
      <c r="DT131" s="9">
        <v>22486</v>
      </c>
      <c r="DU131" s="9">
        <v>18</v>
      </c>
      <c r="DV131" s="9">
        <v>37</v>
      </c>
      <c r="DW131" s="9">
        <v>1.7</v>
      </c>
      <c r="EA131" s="10" t="s">
        <v>561</v>
      </c>
      <c r="EB131" s="10" t="s">
        <v>138</v>
      </c>
      <c r="EC131" s="10">
        <v>18000</v>
      </c>
      <c r="ED131" s="10">
        <v>9.9</v>
      </c>
      <c r="EE131" s="10">
        <f>VLOOKUP(EA131,Sheet1!$C$10:$L$428,10,FALSE)</f>
        <v>130000</v>
      </c>
      <c r="EF131" s="10">
        <v>9.9</v>
      </c>
      <c r="EG131" s="10">
        <v>17000</v>
      </c>
      <c r="EH131" s="10">
        <v>11.5</v>
      </c>
      <c r="EI131" s="10">
        <v>18000</v>
      </c>
      <c r="EJ131" s="10">
        <v>9.9</v>
      </c>
      <c r="EN131" s="11" t="s">
        <v>561</v>
      </c>
      <c r="EO131" s="11" t="s">
        <v>138</v>
      </c>
      <c r="EP131" s="11">
        <v>661.2</v>
      </c>
      <c r="EQ131" s="11">
        <v>5</v>
      </c>
      <c r="ER131" s="11">
        <f>VLOOKUP(EN131,Sheet1!$C$10:$L$428,2,FALSE)</f>
        <v>213958.99210526291</v>
      </c>
      <c r="ES131" s="11">
        <v>5.3</v>
      </c>
      <c r="ET131" s="11">
        <v>36147</v>
      </c>
      <c r="EU131" s="11">
        <v>6.5</v>
      </c>
      <c r="EV131" s="11">
        <v>40.1</v>
      </c>
      <c r="EW131" s="11">
        <v>1.4</v>
      </c>
      <c r="EY131" t="b">
        <f t="shared" si="1"/>
        <v>1</v>
      </c>
    </row>
    <row r="132" spans="1:155" x14ac:dyDescent="0.25">
      <c r="A132" s="1" t="s">
        <v>562</v>
      </c>
      <c r="B132" s="1" t="s">
        <v>139</v>
      </c>
      <c r="C132" s="1">
        <v>462.4</v>
      </c>
      <c r="D132" s="1">
        <v>7.2</v>
      </c>
      <c r="E132" s="1">
        <f>VLOOKUP(A132,Sheet1!$C$10:$L$428,6,FALSE)</f>
        <v>121250</v>
      </c>
      <c r="F132" s="1">
        <v>6.6</v>
      </c>
      <c r="G132" s="1">
        <v>23451</v>
      </c>
      <c r="H132" s="1">
        <v>8.1999999999999993</v>
      </c>
      <c r="I132" s="1">
        <v>39.9</v>
      </c>
      <c r="J132" s="1">
        <v>1.2</v>
      </c>
      <c r="N132" s="2" t="s">
        <v>562</v>
      </c>
      <c r="O132" s="2" t="s">
        <v>139</v>
      </c>
      <c r="P132" s="2">
        <v>35000</v>
      </c>
      <c r="Q132" s="2">
        <v>6.9</v>
      </c>
      <c r="R132" s="2">
        <v>35000</v>
      </c>
      <c r="S132" s="2">
        <v>6.9</v>
      </c>
      <c r="T132" s="2">
        <v>32000</v>
      </c>
      <c r="U132" s="2">
        <v>8</v>
      </c>
      <c r="V132" s="2">
        <v>35000</v>
      </c>
      <c r="W132" s="2">
        <v>6.9</v>
      </c>
      <c r="AA132" s="3" t="s">
        <v>562</v>
      </c>
      <c r="AB132" s="3" t="s">
        <v>139</v>
      </c>
      <c r="AC132" s="3">
        <v>498.1</v>
      </c>
      <c r="AD132" s="3">
        <v>3.3</v>
      </c>
      <c r="AE132" s="3">
        <v>12.61</v>
      </c>
      <c r="AF132" s="3">
        <v>3.4</v>
      </c>
      <c r="AG132" s="3">
        <v>25787</v>
      </c>
      <c r="AH132" s="3">
        <v>3.8</v>
      </c>
      <c r="AI132" s="3">
        <v>39.5</v>
      </c>
      <c r="AJ132" s="3">
        <v>1.1000000000000001</v>
      </c>
      <c r="AN132" s="3" t="s">
        <v>562</v>
      </c>
      <c r="AO132" s="3" t="s">
        <v>139</v>
      </c>
      <c r="AP132" s="3">
        <v>438.9</v>
      </c>
      <c r="AQ132" s="3">
        <v>6.1</v>
      </c>
      <c r="AR132" s="3">
        <v>11.1</v>
      </c>
      <c r="AS132" s="3">
        <v>5.6</v>
      </c>
      <c r="AT132" s="3">
        <v>22826</v>
      </c>
      <c r="AU132" s="3">
        <v>6.1</v>
      </c>
      <c r="AV132" s="3">
        <v>38</v>
      </c>
      <c r="AW132" s="3">
        <v>1</v>
      </c>
      <c r="BA132" s="4" t="s">
        <v>562</v>
      </c>
      <c r="BB132" s="4" t="s">
        <v>139</v>
      </c>
      <c r="BC132" s="4">
        <v>50000</v>
      </c>
      <c r="BD132" s="4">
        <v>5.7</v>
      </c>
      <c r="BE132" s="4">
        <v>50000</v>
      </c>
      <c r="BF132" s="4">
        <v>5.7</v>
      </c>
      <c r="BG132" s="4">
        <v>46000</v>
      </c>
      <c r="BH132" s="4">
        <v>6.6</v>
      </c>
      <c r="BI132" s="4">
        <v>50000</v>
      </c>
      <c r="BJ132" s="4">
        <v>5.7</v>
      </c>
      <c r="BN132" s="5" t="s">
        <v>562</v>
      </c>
      <c r="BO132" s="5" t="s">
        <v>139</v>
      </c>
      <c r="BP132" s="5">
        <v>397.8</v>
      </c>
      <c r="BQ132" s="5">
        <v>3.8</v>
      </c>
      <c r="BR132" s="5">
        <v>12.23</v>
      </c>
      <c r="BS132" s="5">
        <v>3.1</v>
      </c>
      <c r="BT132" s="5">
        <v>21210</v>
      </c>
      <c r="BU132" s="5">
        <v>4.2</v>
      </c>
      <c r="BV132" s="5">
        <v>32.5</v>
      </c>
      <c r="BW132" s="5">
        <v>2.2000000000000002</v>
      </c>
      <c r="CA132" s="6" t="s">
        <v>562</v>
      </c>
      <c r="CB132" s="6" t="s">
        <v>139</v>
      </c>
      <c r="CC132" s="6">
        <v>352.8</v>
      </c>
      <c r="CD132" s="6">
        <v>6.5</v>
      </c>
      <c r="CE132" s="6">
        <v>10</v>
      </c>
      <c r="CF132" s="6">
        <v>4.2</v>
      </c>
      <c r="CG132" s="6">
        <v>19597</v>
      </c>
      <c r="CH132" s="6">
        <v>6.9</v>
      </c>
      <c r="CI132" s="6">
        <v>37</v>
      </c>
      <c r="CJ132" s="6">
        <v>1.7</v>
      </c>
      <c r="CN132" s="7" t="s">
        <v>562</v>
      </c>
      <c r="CO132" s="7" t="s">
        <v>139</v>
      </c>
      <c r="CP132" s="7">
        <v>15000</v>
      </c>
      <c r="CQ132" s="7">
        <v>10.199999999999999</v>
      </c>
      <c r="CR132" s="7">
        <v>15000</v>
      </c>
      <c r="CS132" s="7">
        <v>10.199999999999999</v>
      </c>
      <c r="CT132" s="7">
        <v>14000</v>
      </c>
      <c r="CU132" s="7">
        <v>11.9</v>
      </c>
      <c r="CV132" s="7">
        <v>15000</v>
      </c>
      <c r="CW132" s="7">
        <v>10.199999999999999</v>
      </c>
      <c r="DA132" s="8" t="s">
        <v>562</v>
      </c>
      <c r="DB132" s="8" t="s">
        <v>139</v>
      </c>
      <c r="DC132" s="8">
        <v>489.9</v>
      </c>
      <c r="DD132" s="8">
        <v>5.2</v>
      </c>
      <c r="DE132" s="8">
        <v>13.34</v>
      </c>
      <c r="DF132" s="8">
        <v>5.3</v>
      </c>
      <c r="DG132" s="8">
        <v>25246</v>
      </c>
      <c r="DH132" s="8">
        <v>5.8</v>
      </c>
      <c r="DI132" s="8">
        <v>36.700000000000003</v>
      </c>
      <c r="DJ132" s="8">
        <v>1.1000000000000001</v>
      </c>
      <c r="DN132" s="9" t="s">
        <v>562</v>
      </c>
      <c r="DO132" s="9" t="s">
        <v>139</v>
      </c>
      <c r="DP132" s="9">
        <v>417.4</v>
      </c>
      <c r="DQ132" s="9">
        <v>9.5</v>
      </c>
      <c r="DR132" s="9">
        <v>11.18</v>
      </c>
      <c r="DS132" s="9">
        <v>8.5</v>
      </c>
      <c r="DT132" s="9">
        <v>22299</v>
      </c>
      <c r="DU132" s="9">
        <v>8.6999999999999993</v>
      </c>
      <c r="DV132" s="9">
        <v>37.5</v>
      </c>
      <c r="DW132" s="9">
        <v>1</v>
      </c>
      <c r="EA132" s="10" t="s">
        <v>562</v>
      </c>
      <c r="EB132" s="10" t="s">
        <v>139</v>
      </c>
      <c r="EC132" s="10">
        <v>19000</v>
      </c>
      <c r="ED132" s="10">
        <v>9.4</v>
      </c>
      <c r="EE132" s="10">
        <f>VLOOKUP(EA132,Sheet1!$C$10:$L$428,10,FALSE)</f>
        <v>90000</v>
      </c>
      <c r="EF132" s="10">
        <v>9.4</v>
      </c>
      <c r="EG132" s="10">
        <v>18000</v>
      </c>
      <c r="EH132" s="10">
        <v>10.8</v>
      </c>
      <c r="EI132" s="10">
        <v>19000</v>
      </c>
      <c r="EJ132" s="10">
        <v>9.4</v>
      </c>
      <c r="EN132" s="11" t="s">
        <v>562</v>
      </c>
      <c r="EO132" s="11" t="s">
        <v>139</v>
      </c>
      <c r="EP132" s="11">
        <v>504.6</v>
      </c>
      <c r="EQ132" s="11">
        <v>4.0999999999999996</v>
      </c>
      <c r="ER132" s="11">
        <f>VLOOKUP(EN132,Sheet1!$C$10:$L$428,2,FALSE)</f>
        <v>144807.58366064425</v>
      </c>
      <c r="ES132" s="11">
        <v>4.4000000000000004</v>
      </c>
      <c r="ET132" s="11">
        <v>26206</v>
      </c>
      <c r="EU132" s="11">
        <v>5</v>
      </c>
      <c r="EV132" s="11">
        <v>41.7</v>
      </c>
      <c r="EW132" s="11">
        <v>1.5</v>
      </c>
      <c r="EY132" t="b">
        <f t="shared" si="1"/>
        <v>1</v>
      </c>
    </row>
    <row r="133" spans="1:155" x14ac:dyDescent="0.25">
      <c r="A133" s="1" t="s">
        <v>563</v>
      </c>
      <c r="B133" s="1" t="s">
        <v>140</v>
      </c>
      <c r="C133" s="1">
        <v>567.79999999999995</v>
      </c>
      <c r="D133" s="1">
        <v>7.1</v>
      </c>
      <c r="E133" s="1">
        <f>VLOOKUP(A133,Sheet1!$C$10:$L$428,6,FALSE)</f>
        <v>170000</v>
      </c>
      <c r="F133" s="1">
        <v>7.3</v>
      </c>
      <c r="G133" s="1">
        <v>29139</v>
      </c>
      <c r="H133" s="1">
        <v>9.3000000000000007</v>
      </c>
      <c r="I133" s="1">
        <v>38</v>
      </c>
      <c r="J133" s="1">
        <v>1.7</v>
      </c>
      <c r="N133" s="2" t="s">
        <v>563</v>
      </c>
      <c r="O133" s="2" t="s">
        <v>140</v>
      </c>
      <c r="P133" s="2">
        <v>31000</v>
      </c>
      <c r="Q133" s="2">
        <v>7.6</v>
      </c>
      <c r="R133" s="2">
        <v>31000</v>
      </c>
      <c r="S133" s="2">
        <v>7.6</v>
      </c>
      <c r="T133" s="2">
        <v>28000</v>
      </c>
      <c r="U133" s="2">
        <v>14.4</v>
      </c>
      <c r="V133" s="2">
        <v>31000</v>
      </c>
      <c r="W133" s="2">
        <v>7.6</v>
      </c>
      <c r="AA133" s="3" t="s">
        <v>563</v>
      </c>
      <c r="AB133" s="3" t="s">
        <v>140</v>
      </c>
      <c r="AC133" s="3">
        <v>592.9</v>
      </c>
      <c r="AD133" s="3">
        <v>4.0999999999999996</v>
      </c>
      <c r="AE133" s="3">
        <v>15.53</v>
      </c>
      <c r="AF133" s="3">
        <v>4.3</v>
      </c>
      <c r="AG133" s="3">
        <v>31285</v>
      </c>
      <c r="AH133" s="3">
        <v>11</v>
      </c>
      <c r="AI133" s="3">
        <v>38.200000000000003</v>
      </c>
      <c r="AJ133" s="3">
        <v>0.9</v>
      </c>
      <c r="AN133" s="3" t="s">
        <v>563</v>
      </c>
      <c r="AO133" s="3" t="s">
        <v>140</v>
      </c>
      <c r="AP133" s="3">
        <v>532.79999999999995</v>
      </c>
      <c r="AQ133" s="3">
        <v>6.2</v>
      </c>
      <c r="AR133" s="3">
        <v>13.89</v>
      </c>
      <c r="AS133" s="3">
        <v>7.4</v>
      </c>
      <c r="AT133" s="3">
        <v>27086</v>
      </c>
      <c r="AU133" s="3">
        <v>18</v>
      </c>
      <c r="AV133" s="3">
        <v>37.5</v>
      </c>
      <c r="AW133" s="3">
        <v>1.5</v>
      </c>
      <c r="BA133" s="4" t="s">
        <v>563</v>
      </c>
      <c r="BB133" s="4" t="s">
        <v>140</v>
      </c>
      <c r="BC133" s="4">
        <v>45000</v>
      </c>
      <c r="BD133" s="4">
        <v>6.2</v>
      </c>
      <c r="BE133" s="4">
        <v>45000</v>
      </c>
      <c r="BF133" s="4">
        <v>6.2</v>
      </c>
      <c r="BG133" s="4">
        <v>41000</v>
      </c>
      <c r="BH133" s="4">
        <v>10.7</v>
      </c>
      <c r="BI133" s="4">
        <v>45000</v>
      </c>
      <c r="BJ133" s="4">
        <v>6.2</v>
      </c>
      <c r="BN133" s="5" t="s">
        <v>563</v>
      </c>
      <c r="BO133" s="5" t="s">
        <v>140</v>
      </c>
      <c r="BP133" s="5">
        <v>469.5</v>
      </c>
      <c r="BQ133" s="5">
        <v>4.5</v>
      </c>
      <c r="BR133" s="5">
        <v>14.71</v>
      </c>
      <c r="BS133" s="5">
        <v>4</v>
      </c>
      <c r="BT133" s="5">
        <v>24739</v>
      </c>
      <c r="BU133" s="5">
        <v>8.5</v>
      </c>
      <c r="BV133" s="5">
        <v>31.9</v>
      </c>
      <c r="BW133" s="5">
        <v>2.1</v>
      </c>
      <c r="CA133" s="6" t="s">
        <v>563</v>
      </c>
      <c r="CB133" s="6" t="s">
        <v>140</v>
      </c>
      <c r="CC133" s="6">
        <v>403</v>
      </c>
      <c r="CD133" s="6">
        <v>7.7</v>
      </c>
      <c r="CE133" s="6">
        <v>11.39</v>
      </c>
      <c r="CF133" s="6">
        <v>7.6</v>
      </c>
      <c r="CG133" s="6">
        <v>21457</v>
      </c>
      <c r="CH133" s="6">
        <v>17</v>
      </c>
      <c r="CI133" s="6">
        <v>36.9</v>
      </c>
      <c r="CJ133" s="6">
        <v>1.4</v>
      </c>
      <c r="CN133" s="7" t="s">
        <v>563</v>
      </c>
      <c r="CO133" s="7" t="s">
        <v>140</v>
      </c>
      <c r="CP133" s="7">
        <v>11000</v>
      </c>
      <c r="CQ133" s="7">
        <v>12.2</v>
      </c>
      <c r="CR133" s="7">
        <v>11000</v>
      </c>
      <c r="CS133" s="7">
        <v>12.2</v>
      </c>
      <c r="CT133" s="7" t="s">
        <v>858</v>
      </c>
      <c r="CU133" s="7" t="s">
        <v>858</v>
      </c>
      <c r="CV133" s="7">
        <v>11000</v>
      </c>
      <c r="CW133" s="7">
        <v>12.2</v>
      </c>
      <c r="DA133" s="8" t="s">
        <v>563</v>
      </c>
      <c r="DB133" s="8" t="s">
        <v>140</v>
      </c>
      <c r="DC133" s="8">
        <v>511.8</v>
      </c>
      <c r="DD133" s="8">
        <v>5.2</v>
      </c>
      <c r="DE133" s="8">
        <v>13.86</v>
      </c>
      <c r="DF133" s="8">
        <v>5.8</v>
      </c>
      <c r="DG133" s="8" t="s">
        <v>858</v>
      </c>
      <c r="DH133" s="8" t="s">
        <v>858</v>
      </c>
      <c r="DI133" s="8">
        <v>36.9</v>
      </c>
      <c r="DJ133" s="8">
        <v>1.5</v>
      </c>
      <c r="DN133" s="9" t="s">
        <v>563</v>
      </c>
      <c r="DO133" s="9" t="s">
        <v>140</v>
      </c>
      <c r="DP133" s="9">
        <v>448</v>
      </c>
      <c r="DQ133" s="9">
        <v>12</v>
      </c>
      <c r="DR133" s="9">
        <v>11.43</v>
      </c>
      <c r="DS133" s="9">
        <v>13</v>
      </c>
      <c r="DT133" s="9" t="s">
        <v>858</v>
      </c>
      <c r="DU133" s="9" t="s">
        <v>858</v>
      </c>
      <c r="DV133" s="9">
        <v>37</v>
      </c>
      <c r="DW133" s="9">
        <v>1.7</v>
      </c>
      <c r="EA133" s="10" t="s">
        <v>563</v>
      </c>
      <c r="EB133" s="10" t="s">
        <v>140</v>
      </c>
      <c r="EC133" s="10">
        <v>20000</v>
      </c>
      <c r="ED133" s="10">
        <v>9.6</v>
      </c>
      <c r="EE133" s="10">
        <f>VLOOKUP(EA133,Sheet1!$C$10:$L$428,10,FALSE)</f>
        <v>131500</v>
      </c>
      <c r="EF133" s="10">
        <v>9.6</v>
      </c>
      <c r="EG133" s="10">
        <v>18000</v>
      </c>
      <c r="EH133" s="10">
        <v>11.2</v>
      </c>
      <c r="EI133" s="10">
        <v>20000</v>
      </c>
      <c r="EJ133" s="10">
        <v>9.6</v>
      </c>
      <c r="EN133" s="11" t="s">
        <v>563</v>
      </c>
      <c r="EO133" s="11" t="s">
        <v>140</v>
      </c>
      <c r="EP133" s="11">
        <v>636.4</v>
      </c>
      <c r="EQ133" s="11">
        <v>5.4</v>
      </c>
      <c r="ER133" s="11">
        <f>VLOOKUP(EN133,Sheet1!$C$10:$L$428,2,FALSE)</f>
        <v>199264.10601092878</v>
      </c>
      <c r="ES133" s="11">
        <v>5.6</v>
      </c>
      <c r="ET133" s="11">
        <v>34095</v>
      </c>
      <c r="EU133" s="11">
        <v>7.3</v>
      </c>
      <c r="EV133" s="11">
        <v>38.9</v>
      </c>
      <c r="EW133" s="11">
        <v>1</v>
      </c>
      <c r="EY133" t="b">
        <f t="shared" si="1"/>
        <v>1</v>
      </c>
    </row>
    <row r="134" spans="1:155" x14ac:dyDescent="0.25">
      <c r="A134" s="1" t="s">
        <v>564</v>
      </c>
      <c r="B134" s="1" t="s">
        <v>141</v>
      </c>
      <c r="C134" s="1">
        <v>550.29999999999995</v>
      </c>
      <c r="D134" s="1">
        <v>6.2</v>
      </c>
      <c r="E134" s="1">
        <f>VLOOKUP(A134,Sheet1!$C$10:$L$428,6,FALSE)</f>
        <v>157000</v>
      </c>
      <c r="F134" s="1">
        <v>5.9</v>
      </c>
      <c r="G134" s="1">
        <v>28793</v>
      </c>
      <c r="H134" s="1">
        <v>9.5</v>
      </c>
      <c r="I134" s="1">
        <v>38.799999999999997</v>
      </c>
      <c r="J134" s="1">
        <v>1.6</v>
      </c>
      <c r="N134" s="2" t="s">
        <v>564</v>
      </c>
      <c r="O134" s="2" t="s">
        <v>141</v>
      </c>
      <c r="P134" s="2">
        <v>36000</v>
      </c>
      <c r="Q134" s="2">
        <v>6.9</v>
      </c>
      <c r="R134" s="2">
        <v>36000</v>
      </c>
      <c r="S134" s="2">
        <v>6.9</v>
      </c>
      <c r="T134" s="2">
        <v>33000</v>
      </c>
      <c r="U134" s="2">
        <v>8.1</v>
      </c>
      <c r="V134" s="2">
        <v>36000</v>
      </c>
      <c r="W134" s="2">
        <v>6.9</v>
      </c>
      <c r="AA134" s="3" t="s">
        <v>564</v>
      </c>
      <c r="AB134" s="3" t="s">
        <v>141</v>
      </c>
      <c r="AC134" s="3">
        <v>602.1</v>
      </c>
      <c r="AD134" s="3">
        <v>4.2</v>
      </c>
      <c r="AE134" s="3">
        <v>15.62</v>
      </c>
      <c r="AF134" s="3">
        <v>4.2</v>
      </c>
      <c r="AG134" s="3">
        <v>31860</v>
      </c>
      <c r="AH134" s="3">
        <v>5.0999999999999996</v>
      </c>
      <c r="AI134" s="3">
        <v>38.5</v>
      </c>
      <c r="AJ134" s="3">
        <v>0.8</v>
      </c>
      <c r="AN134" s="3" t="s">
        <v>564</v>
      </c>
      <c r="AO134" s="3" t="s">
        <v>141</v>
      </c>
      <c r="AP134" s="3">
        <v>521.29999999999995</v>
      </c>
      <c r="AQ134" s="3">
        <v>6.1</v>
      </c>
      <c r="AR134" s="3">
        <v>13.01</v>
      </c>
      <c r="AS134" s="3">
        <v>5.4</v>
      </c>
      <c r="AT134" s="3">
        <v>27419</v>
      </c>
      <c r="AU134" s="3">
        <v>6.8</v>
      </c>
      <c r="AV134" s="3">
        <v>37.5</v>
      </c>
      <c r="AW134" s="3">
        <v>1</v>
      </c>
      <c r="BA134" s="4" t="s">
        <v>564</v>
      </c>
      <c r="BB134" s="4" t="s">
        <v>141</v>
      </c>
      <c r="BC134" s="4">
        <v>50000</v>
      </c>
      <c r="BD134" s="4">
        <v>5.8</v>
      </c>
      <c r="BE134" s="4">
        <v>50000</v>
      </c>
      <c r="BF134" s="4">
        <v>5.8</v>
      </c>
      <c r="BG134" s="4">
        <v>44000</v>
      </c>
      <c r="BH134" s="4">
        <v>6.9</v>
      </c>
      <c r="BI134" s="4">
        <v>50000</v>
      </c>
      <c r="BJ134" s="4">
        <v>5.8</v>
      </c>
      <c r="BN134" s="5" t="s">
        <v>564</v>
      </c>
      <c r="BO134" s="5" t="s">
        <v>141</v>
      </c>
      <c r="BP134" s="5">
        <v>478.2</v>
      </c>
      <c r="BQ134" s="5">
        <v>4.5999999999999996</v>
      </c>
      <c r="BR134" s="5">
        <v>14.88</v>
      </c>
      <c r="BS134" s="5">
        <v>3.9</v>
      </c>
      <c r="BT134" s="5">
        <v>25825</v>
      </c>
      <c r="BU134" s="5">
        <v>5.5</v>
      </c>
      <c r="BV134" s="5">
        <v>32.1</v>
      </c>
      <c r="BW134" s="5">
        <v>2.1</v>
      </c>
      <c r="CA134" s="6" t="s">
        <v>564</v>
      </c>
      <c r="CB134" s="6" t="s">
        <v>141</v>
      </c>
      <c r="CC134" s="6">
        <v>393.5</v>
      </c>
      <c r="CD134" s="6">
        <v>7.6</v>
      </c>
      <c r="CE134" s="6">
        <v>11.98</v>
      </c>
      <c r="CF134" s="6">
        <v>5.8</v>
      </c>
      <c r="CG134" s="6">
        <v>21271</v>
      </c>
      <c r="CH134" s="6">
        <v>8.6</v>
      </c>
      <c r="CI134" s="6">
        <v>37</v>
      </c>
      <c r="CJ134" s="6">
        <v>0.4</v>
      </c>
      <c r="CN134" s="7" t="s">
        <v>564</v>
      </c>
      <c r="CO134" s="7" t="s">
        <v>141</v>
      </c>
      <c r="CP134" s="7">
        <v>13000</v>
      </c>
      <c r="CQ134" s="7">
        <v>11</v>
      </c>
      <c r="CR134" s="7">
        <v>13000</v>
      </c>
      <c r="CS134" s="7">
        <v>11</v>
      </c>
      <c r="CT134" s="7">
        <v>12000</v>
      </c>
      <c r="CU134" s="7">
        <v>13.1</v>
      </c>
      <c r="CV134" s="7">
        <v>13000</v>
      </c>
      <c r="CW134" s="7">
        <v>11</v>
      </c>
      <c r="DA134" s="8" t="s">
        <v>564</v>
      </c>
      <c r="DB134" s="8" t="s">
        <v>141</v>
      </c>
      <c r="DC134" s="8">
        <v>507.5</v>
      </c>
      <c r="DD134" s="8">
        <v>5.7</v>
      </c>
      <c r="DE134" s="8">
        <v>13.86</v>
      </c>
      <c r="DF134" s="8">
        <v>5.8</v>
      </c>
      <c r="DG134" s="8">
        <v>26815</v>
      </c>
      <c r="DH134" s="8">
        <v>6.8</v>
      </c>
      <c r="DI134" s="8">
        <v>36.6</v>
      </c>
      <c r="DJ134" s="8">
        <v>1</v>
      </c>
      <c r="DN134" s="9" t="s">
        <v>564</v>
      </c>
      <c r="DO134" s="9" t="s">
        <v>141</v>
      </c>
      <c r="DP134" s="9">
        <v>441.1</v>
      </c>
      <c r="DQ134" s="9">
        <v>12</v>
      </c>
      <c r="DR134" s="9">
        <v>12.17</v>
      </c>
      <c r="DS134" s="9">
        <v>12</v>
      </c>
      <c r="DT134" s="9">
        <v>23483</v>
      </c>
      <c r="DU134" s="9">
        <v>13</v>
      </c>
      <c r="DV134" s="9">
        <v>37</v>
      </c>
      <c r="DW134" s="9">
        <v>0.4</v>
      </c>
      <c r="EA134" s="10" t="s">
        <v>564</v>
      </c>
      <c r="EB134" s="10" t="s">
        <v>141</v>
      </c>
      <c r="EC134" s="10">
        <v>23000</v>
      </c>
      <c r="ED134" s="10">
        <v>8.8000000000000007</v>
      </c>
      <c r="EE134" s="10">
        <f>VLOOKUP(EA134,Sheet1!$C$10:$L$428,10,FALSE)</f>
        <v>121000</v>
      </c>
      <c r="EF134" s="10">
        <v>8.8000000000000007</v>
      </c>
      <c r="EG134" s="10">
        <v>21000</v>
      </c>
      <c r="EH134" s="10">
        <v>10.199999999999999</v>
      </c>
      <c r="EI134" s="10">
        <v>23000</v>
      </c>
      <c r="EJ134" s="10">
        <v>8.8000000000000007</v>
      </c>
      <c r="EN134" s="11" t="s">
        <v>564</v>
      </c>
      <c r="EO134" s="11" t="s">
        <v>141</v>
      </c>
      <c r="EP134" s="11">
        <v>656.5</v>
      </c>
      <c r="EQ134" s="11">
        <v>5.4</v>
      </c>
      <c r="ER134" s="11">
        <f>VLOOKUP(EN134,Sheet1!$C$10:$L$428,2,FALSE)</f>
        <v>184760.93356164364</v>
      </c>
      <c r="ES134" s="11">
        <v>5.4</v>
      </c>
      <c r="ET134" s="11">
        <v>34653</v>
      </c>
      <c r="EU134" s="11">
        <v>6.4</v>
      </c>
      <c r="EV134" s="11">
        <v>39.6</v>
      </c>
      <c r="EW134" s="11">
        <v>1</v>
      </c>
      <c r="EY134" t="b">
        <f t="shared" si="1"/>
        <v>1</v>
      </c>
    </row>
    <row r="135" spans="1:155" x14ac:dyDescent="0.25">
      <c r="A135" s="1" t="s">
        <v>565</v>
      </c>
      <c r="B135" s="1" t="s">
        <v>142</v>
      </c>
      <c r="C135" s="1">
        <v>514.4</v>
      </c>
      <c r="D135" s="1">
        <v>10</v>
      </c>
      <c r="E135" s="1">
        <f>VLOOKUP(A135,Sheet1!$C$10:$L$428,6,FALSE)</f>
        <v>135000</v>
      </c>
      <c r="F135" s="1">
        <v>8.5</v>
      </c>
      <c r="G135" s="1">
        <v>27985</v>
      </c>
      <c r="H135" s="1">
        <v>7.7</v>
      </c>
      <c r="I135" s="1">
        <v>39.1</v>
      </c>
      <c r="J135" s="1">
        <v>1.4</v>
      </c>
      <c r="N135" s="2" t="s">
        <v>565</v>
      </c>
      <c r="O135" s="2" t="s">
        <v>142</v>
      </c>
      <c r="P135" s="2">
        <v>28000</v>
      </c>
      <c r="Q135" s="2">
        <v>7.8</v>
      </c>
      <c r="R135" s="2">
        <v>28000</v>
      </c>
      <c r="S135" s="2">
        <v>7.8</v>
      </c>
      <c r="T135" s="2">
        <v>24000</v>
      </c>
      <c r="U135" s="2">
        <v>9.3000000000000007</v>
      </c>
      <c r="V135" s="2">
        <v>28000</v>
      </c>
      <c r="W135" s="2">
        <v>7.8</v>
      </c>
      <c r="AA135" s="3" t="s">
        <v>565</v>
      </c>
      <c r="AB135" s="3" t="s">
        <v>142</v>
      </c>
      <c r="AC135" s="3">
        <v>539.29999999999995</v>
      </c>
      <c r="AD135" s="3">
        <v>4.5</v>
      </c>
      <c r="AE135" s="3">
        <v>13.82</v>
      </c>
      <c r="AF135" s="3">
        <v>4.5999999999999996</v>
      </c>
      <c r="AG135" s="3">
        <v>29594</v>
      </c>
      <c r="AH135" s="3">
        <v>5.8</v>
      </c>
      <c r="AI135" s="3">
        <v>39</v>
      </c>
      <c r="AJ135" s="3">
        <v>1</v>
      </c>
      <c r="AN135" s="3" t="s">
        <v>565</v>
      </c>
      <c r="AO135" s="3" t="s">
        <v>142</v>
      </c>
      <c r="AP135" s="3">
        <v>467.9</v>
      </c>
      <c r="AQ135" s="3">
        <v>8.3000000000000007</v>
      </c>
      <c r="AR135" s="3">
        <v>12.35</v>
      </c>
      <c r="AS135" s="3">
        <v>6.8</v>
      </c>
      <c r="AT135" s="3">
        <v>26096</v>
      </c>
      <c r="AU135" s="3">
        <v>8.6999999999999993</v>
      </c>
      <c r="AV135" s="3">
        <v>37.5</v>
      </c>
      <c r="AW135" s="3">
        <v>1.1000000000000001</v>
      </c>
      <c r="BA135" s="4" t="s">
        <v>565</v>
      </c>
      <c r="BB135" s="4" t="s">
        <v>142</v>
      </c>
      <c r="BC135" s="4">
        <v>41000</v>
      </c>
      <c r="BD135" s="4">
        <v>6.4</v>
      </c>
      <c r="BE135" s="4">
        <v>41000</v>
      </c>
      <c r="BF135" s="4">
        <v>6.4</v>
      </c>
      <c r="BG135" s="4">
        <v>35000</v>
      </c>
      <c r="BH135" s="4">
        <v>7.6</v>
      </c>
      <c r="BI135" s="4">
        <v>41000</v>
      </c>
      <c r="BJ135" s="4">
        <v>6.4</v>
      </c>
      <c r="BN135" s="5" t="s">
        <v>565</v>
      </c>
      <c r="BO135" s="5" t="s">
        <v>142</v>
      </c>
      <c r="BP135" s="5">
        <v>428.3</v>
      </c>
      <c r="BQ135" s="5">
        <v>5</v>
      </c>
      <c r="BR135" s="5">
        <v>13.43</v>
      </c>
      <c r="BS135" s="5">
        <v>4.4000000000000004</v>
      </c>
      <c r="BT135" s="5">
        <v>23782</v>
      </c>
      <c r="BU135" s="5">
        <v>6.2</v>
      </c>
      <c r="BV135" s="5">
        <v>31.9</v>
      </c>
      <c r="BW135" s="5">
        <v>2.4</v>
      </c>
      <c r="CA135" s="6" t="s">
        <v>565</v>
      </c>
      <c r="CB135" s="6" t="s">
        <v>142</v>
      </c>
      <c r="CC135" s="6">
        <v>353.1</v>
      </c>
      <c r="CD135" s="6">
        <v>9.5</v>
      </c>
      <c r="CE135" s="6">
        <v>10.57</v>
      </c>
      <c r="CF135" s="6">
        <v>6.8</v>
      </c>
      <c r="CG135" s="6">
        <v>19348</v>
      </c>
      <c r="CH135" s="6">
        <v>11</v>
      </c>
      <c r="CI135" s="6">
        <v>37</v>
      </c>
      <c r="CJ135" s="6">
        <v>1.6</v>
      </c>
      <c r="CN135" s="7" t="s">
        <v>565</v>
      </c>
      <c r="CO135" s="7" t="s">
        <v>142</v>
      </c>
      <c r="CP135" s="7">
        <v>12000</v>
      </c>
      <c r="CQ135" s="7">
        <v>11.8</v>
      </c>
      <c r="CR135" s="7">
        <v>12000</v>
      </c>
      <c r="CS135" s="7">
        <v>11.8</v>
      </c>
      <c r="CT135" s="7">
        <v>10000</v>
      </c>
      <c r="CU135" s="7">
        <v>14.2</v>
      </c>
      <c r="CV135" s="7">
        <v>12000</v>
      </c>
      <c r="CW135" s="7">
        <v>11.8</v>
      </c>
      <c r="DA135" s="8" t="s">
        <v>565</v>
      </c>
      <c r="DB135" s="8" t="s">
        <v>142</v>
      </c>
      <c r="DC135" s="8">
        <v>477.5</v>
      </c>
      <c r="DD135" s="8">
        <v>5.8</v>
      </c>
      <c r="DE135" s="8">
        <v>13.08</v>
      </c>
      <c r="DF135" s="8">
        <v>5.9</v>
      </c>
      <c r="DG135" s="8">
        <v>25349</v>
      </c>
      <c r="DH135" s="8">
        <v>7.6</v>
      </c>
      <c r="DI135" s="8">
        <v>36.5</v>
      </c>
      <c r="DJ135" s="8">
        <v>1</v>
      </c>
      <c r="DN135" s="9" t="s">
        <v>565</v>
      </c>
      <c r="DO135" s="9" t="s">
        <v>142</v>
      </c>
      <c r="DP135" s="9">
        <v>415.6</v>
      </c>
      <c r="DQ135" s="9">
        <v>12</v>
      </c>
      <c r="DR135" s="9">
        <v>11.93</v>
      </c>
      <c r="DS135" s="9">
        <v>12</v>
      </c>
      <c r="DT135" s="9">
        <v>20230</v>
      </c>
      <c r="DU135" s="9">
        <v>17</v>
      </c>
      <c r="DV135" s="9">
        <v>37</v>
      </c>
      <c r="DW135" s="9">
        <v>1.5</v>
      </c>
      <c r="EA135" s="10" t="s">
        <v>565</v>
      </c>
      <c r="EB135" s="10" t="s">
        <v>142</v>
      </c>
      <c r="EC135" s="10">
        <v>16000</v>
      </c>
      <c r="ED135" s="10">
        <v>10.4</v>
      </c>
      <c r="EE135" s="10">
        <f>VLOOKUP(EA135,Sheet1!$C$10:$L$428,10,FALSE)</f>
        <v>103500</v>
      </c>
      <c r="EF135" s="10">
        <v>10.4</v>
      </c>
      <c r="EG135" s="10">
        <v>14000</v>
      </c>
      <c r="EH135" s="10">
        <v>12.3</v>
      </c>
      <c r="EI135" s="10">
        <v>16000</v>
      </c>
      <c r="EJ135" s="10">
        <v>10.4</v>
      </c>
      <c r="EN135" s="11" t="s">
        <v>565</v>
      </c>
      <c r="EO135" s="11" t="s">
        <v>142</v>
      </c>
      <c r="EP135" s="11">
        <v>582.9</v>
      </c>
      <c r="EQ135" s="11">
        <v>6.1</v>
      </c>
      <c r="ER135" s="11">
        <f>VLOOKUP(EN135,Sheet1!$C$10:$L$428,2,FALSE)</f>
        <v>156145.91631355931</v>
      </c>
      <c r="ES135" s="11">
        <v>6.3</v>
      </c>
      <c r="ET135" s="11">
        <v>32528</v>
      </c>
      <c r="EU135" s="11">
        <v>7.8</v>
      </c>
      <c r="EV135" s="11">
        <v>40.799999999999997</v>
      </c>
      <c r="EW135" s="11">
        <v>1.5</v>
      </c>
      <c r="EY135" t="b">
        <f t="shared" si="1"/>
        <v>1</v>
      </c>
    </row>
    <row r="136" spans="1:155" x14ac:dyDescent="0.25">
      <c r="A136" s="1" t="s">
        <v>566</v>
      </c>
      <c r="B136" s="1" t="s">
        <v>143</v>
      </c>
      <c r="C136" s="1">
        <v>534.9</v>
      </c>
      <c r="D136" s="1">
        <v>7.6</v>
      </c>
      <c r="E136" s="1">
        <f>VLOOKUP(A136,Sheet1!$C$10:$L$428,6,FALSE)</f>
        <v>132750</v>
      </c>
      <c r="F136" s="1">
        <v>9.5</v>
      </c>
      <c r="G136" s="1">
        <v>29860</v>
      </c>
      <c r="H136" s="1">
        <v>12</v>
      </c>
      <c r="I136" s="1">
        <v>40</v>
      </c>
      <c r="J136" s="1">
        <v>1.9</v>
      </c>
      <c r="N136" s="2" t="s">
        <v>566</v>
      </c>
      <c r="O136" s="2" t="s">
        <v>143</v>
      </c>
      <c r="P136" s="2">
        <v>22000</v>
      </c>
      <c r="Q136" s="2">
        <v>8.9</v>
      </c>
      <c r="R136" s="2">
        <v>22000</v>
      </c>
      <c r="S136" s="2">
        <v>8.9</v>
      </c>
      <c r="T136" s="2">
        <v>18000</v>
      </c>
      <c r="U136" s="2">
        <v>10.6</v>
      </c>
      <c r="V136" s="2">
        <v>22000</v>
      </c>
      <c r="W136" s="2">
        <v>8.9</v>
      </c>
      <c r="AA136" s="3" t="s">
        <v>566</v>
      </c>
      <c r="AB136" s="3" t="s">
        <v>143</v>
      </c>
      <c r="AC136" s="3">
        <v>515.4</v>
      </c>
      <c r="AD136" s="3">
        <v>4.0999999999999996</v>
      </c>
      <c r="AE136" s="3">
        <v>13</v>
      </c>
      <c r="AF136" s="3">
        <v>4.3</v>
      </c>
      <c r="AG136" s="3">
        <v>28506</v>
      </c>
      <c r="AH136" s="3">
        <v>5</v>
      </c>
      <c r="AI136" s="3">
        <v>39.700000000000003</v>
      </c>
      <c r="AJ136" s="3">
        <v>1.2</v>
      </c>
      <c r="AN136" s="3" t="s">
        <v>566</v>
      </c>
      <c r="AO136" s="3" t="s">
        <v>143</v>
      </c>
      <c r="AP136" s="3">
        <v>480.3</v>
      </c>
      <c r="AQ136" s="3">
        <v>8.1</v>
      </c>
      <c r="AR136" s="3">
        <v>11.47</v>
      </c>
      <c r="AS136" s="3">
        <v>8.6999999999999993</v>
      </c>
      <c r="AT136" s="3">
        <v>26527</v>
      </c>
      <c r="AU136" s="3">
        <v>8</v>
      </c>
      <c r="AV136" s="3">
        <v>39</v>
      </c>
      <c r="AW136" s="3">
        <v>1.6</v>
      </c>
      <c r="BA136" s="4" t="s">
        <v>566</v>
      </c>
      <c r="BB136" s="4" t="s">
        <v>143</v>
      </c>
      <c r="BC136" s="4">
        <v>32000</v>
      </c>
      <c r="BD136" s="4">
        <v>7.1</v>
      </c>
      <c r="BE136" s="4">
        <v>32000</v>
      </c>
      <c r="BF136" s="4">
        <v>7.1</v>
      </c>
      <c r="BG136" s="4">
        <v>28000</v>
      </c>
      <c r="BH136" s="4">
        <v>10.6</v>
      </c>
      <c r="BI136" s="4">
        <v>32000</v>
      </c>
      <c r="BJ136" s="4">
        <v>7.1</v>
      </c>
      <c r="BN136" s="5" t="s">
        <v>566</v>
      </c>
      <c r="BO136" s="5" t="s">
        <v>143</v>
      </c>
      <c r="BP136" s="5">
        <v>410.4</v>
      </c>
      <c r="BQ136" s="5">
        <v>4.5999999999999996</v>
      </c>
      <c r="BR136" s="5">
        <v>12.57</v>
      </c>
      <c r="BS136" s="5">
        <v>3.8</v>
      </c>
      <c r="BT136" s="5">
        <v>22478</v>
      </c>
      <c r="BU136" s="5">
        <v>7.4</v>
      </c>
      <c r="BV136" s="5">
        <v>32.700000000000003</v>
      </c>
      <c r="BW136" s="5">
        <v>2.5</v>
      </c>
      <c r="CA136" s="6" t="s">
        <v>566</v>
      </c>
      <c r="CB136" s="6" t="s">
        <v>143</v>
      </c>
      <c r="CC136" s="6">
        <v>360.7</v>
      </c>
      <c r="CD136" s="6">
        <v>7.8</v>
      </c>
      <c r="CE136" s="6">
        <v>10.24</v>
      </c>
      <c r="CF136" s="6">
        <v>7.3</v>
      </c>
      <c r="CG136" s="6">
        <v>20051</v>
      </c>
      <c r="CH136" s="6">
        <v>18</v>
      </c>
      <c r="CI136" s="6">
        <v>37.4</v>
      </c>
      <c r="CJ136" s="6">
        <v>1.7</v>
      </c>
      <c r="CN136" s="7" t="s">
        <v>566</v>
      </c>
      <c r="CO136" s="7" t="s">
        <v>143</v>
      </c>
      <c r="CP136" s="7">
        <v>9000</v>
      </c>
      <c r="CQ136" s="7">
        <v>13.4</v>
      </c>
      <c r="CR136" s="7">
        <v>9000</v>
      </c>
      <c r="CS136" s="7">
        <v>13.4</v>
      </c>
      <c r="CT136" s="7">
        <v>7000</v>
      </c>
      <c r="CU136" s="7">
        <v>16.100000000000001</v>
      </c>
      <c r="CV136" s="7">
        <v>9000</v>
      </c>
      <c r="CW136" s="7">
        <v>13.4</v>
      </c>
      <c r="DA136" s="8" t="s">
        <v>566</v>
      </c>
      <c r="DB136" s="8" t="s">
        <v>143</v>
      </c>
      <c r="DC136" s="8">
        <v>415.8</v>
      </c>
      <c r="DD136" s="8">
        <v>5.7</v>
      </c>
      <c r="DE136" s="8">
        <v>10.9</v>
      </c>
      <c r="DF136" s="8">
        <v>6.1</v>
      </c>
      <c r="DG136" s="8">
        <v>21766</v>
      </c>
      <c r="DH136" s="8">
        <v>7.9</v>
      </c>
      <c r="DI136" s="8">
        <v>38.1</v>
      </c>
      <c r="DJ136" s="8">
        <v>1.5</v>
      </c>
      <c r="DN136" s="9" t="s">
        <v>566</v>
      </c>
      <c r="DO136" s="9" t="s">
        <v>143</v>
      </c>
      <c r="DP136" s="9">
        <v>355.9</v>
      </c>
      <c r="DQ136" s="9">
        <v>9.8000000000000007</v>
      </c>
      <c r="DR136" s="9">
        <v>9.42</v>
      </c>
      <c r="DS136" s="9">
        <v>12</v>
      </c>
      <c r="DT136" s="9">
        <v>19107</v>
      </c>
      <c r="DU136" s="9">
        <v>16</v>
      </c>
      <c r="DV136" s="9">
        <v>37.5</v>
      </c>
      <c r="DW136" s="9">
        <v>1.4</v>
      </c>
      <c r="EA136" s="10" t="s">
        <v>566</v>
      </c>
      <c r="EB136" s="10" t="s">
        <v>143</v>
      </c>
      <c r="EC136" s="10">
        <v>13000</v>
      </c>
      <c r="ED136" s="10">
        <v>11.8</v>
      </c>
      <c r="EE136" s="10">
        <f>VLOOKUP(EA136,Sheet1!$C$10:$L$428,10,FALSE)</f>
        <v>108000</v>
      </c>
      <c r="EF136" s="10">
        <v>11.8</v>
      </c>
      <c r="EG136" s="10">
        <v>11000</v>
      </c>
      <c r="EH136" s="10">
        <v>14</v>
      </c>
      <c r="EI136" s="10">
        <v>13000</v>
      </c>
      <c r="EJ136" s="10">
        <v>11.8</v>
      </c>
      <c r="EN136" s="11" t="s">
        <v>566</v>
      </c>
      <c r="EO136" s="11" t="s">
        <v>143</v>
      </c>
      <c r="EP136" s="11">
        <v>582.4</v>
      </c>
      <c r="EQ136" s="11">
        <v>5</v>
      </c>
      <c r="ER136" s="11">
        <f>VLOOKUP(EN136,Sheet1!$C$10:$L$428,2,FALSE)</f>
        <v>146885.26857142852</v>
      </c>
      <c r="ES136" s="11">
        <v>5.3</v>
      </c>
      <c r="ET136" s="11">
        <v>33079</v>
      </c>
      <c r="EU136" s="11">
        <v>5.4</v>
      </c>
      <c r="EV136" s="11">
        <v>40.700000000000003</v>
      </c>
      <c r="EW136" s="11">
        <v>1.6</v>
      </c>
      <c r="EY136" t="b">
        <f t="shared" si="1"/>
        <v>1</v>
      </c>
    </row>
    <row r="137" spans="1:155" x14ac:dyDescent="0.25">
      <c r="A137" s="1" t="s">
        <v>567</v>
      </c>
      <c r="B137" s="1" t="s">
        <v>144</v>
      </c>
      <c r="C137" s="1">
        <v>527.20000000000005</v>
      </c>
      <c r="D137" s="1">
        <v>9.1</v>
      </c>
      <c r="E137" s="1">
        <f>VLOOKUP(A137,Sheet1!$C$10:$L$428,6,FALSE)</f>
        <v>142000</v>
      </c>
      <c r="F137" s="1">
        <v>9.3000000000000007</v>
      </c>
      <c r="G137" s="1">
        <v>28743</v>
      </c>
      <c r="H137" s="1">
        <v>11</v>
      </c>
      <c r="I137" s="1">
        <v>39.6</v>
      </c>
      <c r="J137" s="1">
        <v>1.6</v>
      </c>
      <c r="N137" s="2" t="s">
        <v>567</v>
      </c>
      <c r="O137" s="2" t="s">
        <v>144</v>
      </c>
      <c r="P137" s="2">
        <v>20000</v>
      </c>
      <c r="Q137" s="2">
        <v>9.1</v>
      </c>
      <c r="R137" s="2">
        <v>20000</v>
      </c>
      <c r="S137" s="2">
        <v>9.1</v>
      </c>
      <c r="T137" s="2">
        <v>17000</v>
      </c>
      <c r="U137" s="2">
        <v>10.8</v>
      </c>
      <c r="V137" s="2">
        <v>20000</v>
      </c>
      <c r="W137" s="2">
        <v>9.1</v>
      </c>
      <c r="AA137" s="3" t="s">
        <v>567</v>
      </c>
      <c r="AB137" s="3" t="s">
        <v>144</v>
      </c>
      <c r="AC137" s="3">
        <v>581.20000000000005</v>
      </c>
      <c r="AD137" s="3">
        <v>4.8</v>
      </c>
      <c r="AE137" s="3">
        <v>14.67</v>
      </c>
      <c r="AF137" s="3">
        <v>4.8</v>
      </c>
      <c r="AG137" s="3">
        <v>30114</v>
      </c>
      <c r="AH137" s="3">
        <v>5.3</v>
      </c>
      <c r="AI137" s="3">
        <v>39.6</v>
      </c>
      <c r="AJ137" s="3">
        <v>1.1000000000000001</v>
      </c>
      <c r="AN137" s="3" t="s">
        <v>567</v>
      </c>
      <c r="AO137" s="3" t="s">
        <v>144</v>
      </c>
      <c r="AP137" s="3">
        <v>489</v>
      </c>
      <c r="AQ137" s="3">
        <v>7.7</v>
      </c>
      <c r="AR137" s="3">
        <v>12.45</v>
      </c>
      <c r="AS137" s="3">
        <v>7.7</v>
      </c>
      <c r="AT137" s="3">
        <v>25933</v>
      </c>
      <c r="AU137" s="3">
        <v>8.1</v>
      </c>
      <c r="AV137" s="3">
        <v>39</v>
      </c>
      <c r="AW137" s="3">
        <v>1.6</v>
      </c>
      <c r="BA137" s="4" t="s">
        <v>567</v>
      </c>
      <c r="BB137" s="4" t="s">
        <v>144</v>
      </c>
      <c r="BC137" s="4">
        <v>28000</v>
      </c>
      <c r="BD137" s="4">
        <v>7.7</v>
      </c>
      <c r="BE137" s="4">
        <v>28000</v>
      </c>
      <c r="BF137" s="4">
        <v>7.7</v>
      </c>
      <c r="BG137" s="4">
        <v>23000</v>
      </c>
      <c r="BH137" s="4">
        <v>9.3000000000000007</v>
      </c>
      <c r="BI137" s="4">
        <v>28000</v>
      </c>
      <c r="BJ137" s="4">
        <v>7.7</v>
      </c>
      <c r="BN137" s="5" t="s">
        <v>567</v>
      </c>
      <c r="BO137" s="5" t="s">
        <v>144</v>
      </c>
      <c r="BP137" s="5">
        <v>460.1</v>
      </c>
      <c r="BQ137" s="5">
        <v>5.6</v>
      </c>
      <c r="BR137" s="5">
        <v>14</v>
      </c>
      <c r="BS137" s="5">
        <v>4.5999999999999996</v>
      </c>
      <c r="BT137" s="5">
        <v>24302</v>
      </c>
      <c r="BU137" s="5">
        <v>6.4</v>
      </c>
      <c r="BV137" s="5">
        <v>32.9</v>
      </c>
      <c r="BW137" s="5">
        <v>2.9</v>
      </c>
      <c r="CA137" s="6" t="s">
        <v>567</v>
      </c>
      <c r="CB137" s="6" t="s">
        <v>144</v>
      </c>
      <c r="CC137" s="6">
        <v>405.8</v>
      </c>
      <c r="CD137" s="6">
        <v>8.4</v>
      </c>
      <c r="CE137" s="6">
        <v>10.74</v>
      </c>
      <c r="CF137" s="6">
        <v>7.2</v>
      </c>
      <c r="CG137" s="6">
        <v>22243</v>
      </c>
      <c r="CH137" s="6">
        <v>9</v>
      </c>
      <c r="CI137" s="6">
        <v>37.299999999999997</v>
      </c>
      <c r="CJ137" s="6">
        <v>1.2</v>
      </c>
      <c r="CN137" s="7" t="s">
        <v>567</v>
      </c>
      <c r="CO137" s="7" t="s">
        <v>144</v>
      </c>
      <c r="CP137" s="7">
        <v>7000</v>
      </c>
      <c r="CQ137" s="7">
        <v>15.3</v>
      </c>
      <c r="CR137" s="7">
        <v>7000</v>
      </c>
      <c r="CS137" s="7">
        <v>15.3</v>
      </c>
      <c r="CT137" s="7">
        <v>6000</v>
      </c>
      <c r="CU137" s="7">
        <v>18.2</v>
      </c>
      <c r="CV137" s="7">
        <v>7000</v>
      </c>
      <c r="CW137" s="7">
        <v>15.3</v>
      </c>
      <c r="DA137" s="8" t="s">
        <v>567</v>
      </c>
      <c r="DB137" s="8" t="s">
        <v>144</v>
      </c>
      <c r="DC137" s="8">
        <v>503.4</v>
      </c>
      <c r="DD137" s="8">
        <v>6.7</v>
      </c>
      <c r="DE137" s="8">
        <v>13.52</v>
      </c>
      <c r="DF137" s="8">
        <v>6.9</v>
      </c>
      <c r="DG137" s="8">
        <v>25872</v>
      </c>
      <c r="DH137" s="8">
        <v>8</v>
      </c>
      <c r="DI137" s="8">
        <v>37.200000000000003</v>
      </c>
      <c r="DJ137" s="8">
        <v>1.3</v>
      </c>
      <c r="DN137" s="9" t="s">
        <v>567</v>
      </c>
      <c r="DO137" s="9" t="s">
        <v>144</v>
      </c>
      <c r="DP137" s="9">
        <v>410.8</v>
      </c>
      <c r="DQ137" s="9">
        <v>11</v>
      </c>
      <c r="DR137" s="9">
        <v>11.11</v>
      </c>
      <c r="DS137" s="9">
        <v>11</v>
      </c>
      <c r="DT137" s="9">
        <v>22241</v>
      </c>
      <c r="DU137" s="9">
        <v>13</v>
      </c>
      <c r="DV137" s="9">
        <v>37.5</v>
      </c>
      <c r="DW137" s="9">
        <v>2.4</v>
      </c>
      <c r="EA137" s="10" t="s">
        <v>567</v>
      </c>
      <c r="EB137" s="10" t="s">
        <v>144</v>
      </c>
      <c r="EC137" s="10">
        <v>14000</v>
      </c>
      <c r="ED137" s="10">
        <v>11.2</v>
      </c>
      <c r="EE137" s="10">
        <f>VLOOKUP(EA137,Sheet1!$C$10:$L$428,10,FALSE)</f>
        <v>113000</v>
      </c>
      <c r="EF137" s="10">
        <v>11.2</v>
      </c>
      <c r="EG137" s="10">
        <v>12000</v>
      </c>
      <c r="EH137" s="10">
        <v>13.5</v>
      </c>
      <c r="EI137" s="10">
        <v>14000</v>
      </c>
      <c r="EJ137" s="10">
        <v>11.2</v>
      </c>
      <c r="EN137" s="11" t="s">
        <v>567</v>
      </c>
      <c r="EO137" s="11" t="s">
        <v>144</v>
      </c>
      <c r="EP137" s="11">
        <v>619.79999999999995</v>
      </c>
      <c r="EQ137" s="11">
        <v>5.9</v>
      </c>
      <c r="ER137" s="11">
        <f>VLOOKUP(EN137,Sheet1!$C$10:$L$428,2,FALSE)</f>
        <v>163270.44715447148</v>
      </c>
      <c r="ES137" s="11">
        <v>6.2</v>
      </c>
      <c r="ET137" s="11">
        <v>32245</v>
      </c>
      <c r="EU137" s="11">
        <v>6.5</v>
      </c>
      <c r="EV137" s="11">
        <v>40.799999999999997</v>
      </c>
      <c r="EW137" s="11">
        <v>1.4</v>
      </c>
      <c r="EY137" t="b">
        <f t="shared" si="1"/>
        <v>1</v>
      </c>
    </row>
    <row r="138" spans="1:155" x14ac:dyDescent="0.25">
      <c r="A138" s="1" t="s">
        <v>568</v>
      </c>
      <c r="B138" s="1" t="s">
        <v>145</v>
      </c>
      <c r="C138" s="1">
        <v>543.79999999999995</v>
      </c>
      <c r="D138" s="1">
        <v>6.5</v>
      </c>
      <c r="E138" s="1">
        <f>VLOOKUP(A138,Sheet1!$C$10:$L$428,6,FALSE)</f>
        <v>125000</v>
      </c>
      <c r="F138" s="1">
        <v>7.1</v>
      </c>
      <c r="G138" s="1">
        <v>28148</v>
      </c>
      <c r="H138" s="1">
        <v>8.6</v>
      </c>
      <c r="I138" s="1">
        <v>39.9</v>
      </c>
      <c r="J138" s="1">
        <v>1.6</v>
      </c>
      <c r="N138" s="2" t="s">
        <v>568</v>
      </c>
      <c r="O138" s="2" t="s">
        <v>145</v>
      </c>
      <c r="P138" s="2">
        <v>37000</v>
      </c>
      <c r="Q138" s="2">
        <v>6.7</v>
      </c>
      <c r="R138" s="2">
        <v>37000</v>
      </c>
      <c r="S138" s="2">
        <v>6.7</v>
      </c>
      <c r="T138" s="2">
        <v>32000</v>
      </c>
      <c r="U138" s="2">
        <v>8</v>
      </c>
      <c r="V138" s="2">
        <v>37000</v>
      </c>
      <c r="W138" s="2">
        <v>6.7</v>
      </c>
      <c r="AA138" s="3" t="s">
        <v>568</v>
      </c>
      <c r="AB138" s="3" t="s">
        <v>145</v>
      </c>
      <c r="AC138" s="3">
        <v>529.1</v>
      </c>
      <c r="AD138" s="3">
        <v>3.4</v>
      </c>
      <c r="AE138" s="3">
        <v>13.36</v>
      </c>
      <c r="AF138" s="3">
        <v>3.4</v>
      </c>
      <c r="AG138" s="3">
        <v>27705</v>
      </c>
      <c r="AH138" s="3">
        <v>3.9</v>
      </c>
      <c r="AI138" s="3">
        <v>39.6</v>
      </c>
      <c r="AJ138" s="3">
        <v>0.9</v>
      </c>
      <c r="AN138" s="3" t="s">
        <v>568</v>
      </c>
      <c r="AO138" s="3" t="s">
        <v>145</v>
      </c>
      <c r="AP138" s="3">
        <v>475</v>
      </c>
      <c r="AQ138" s="3">
        <v>6</v>
      </c>
      <c r="AR138" s="3">
        <v>12.07</v>
      </c>
      <c r="AS138" s="3">
        <v>5.7</v>
      </c>
      <c r="AT138" s="3">
        <v>25229</v>
      </c>
      <c r="AU138" s="3">
        <v>6.4</v>
      </c>
      <c r="AV138" s="3">
        <v>38.1</v>
      </c>
      <c r="AW138" s="3">
        <v>1.6</v>
      </c>
      <c r="BA138" s="4" t="s">
        <v>568</v>
      </c>
      <c r="BB138" s="4" t="s">
        <v>145</v>
      </c>
      <c r="BC138" s="4">
        <v>56000</v>
      </c>
      <c r="BD138" s="4">
        <v>5.4</v>
      </c>
      <c r="BE138" s="4">
        <v>56000</v>
      </c>
      <c r="BF138" s="4">
        <v>5.4</v>
      </c>
      <c r="BG138" s="4">
        <v>48000</v>
      </c>
      <c r="BH138" s="4">
        <v>7</v>
      </c>
      <c r="BI138" s="4">
        <v>56000</v>
      </c>
      <c r="BJ138" s="4">
        <v>5.4</v>
      </c>
      <c r="BN138" s="5" t="s">
        <v>568</v>
      </c>
      <c r="BO138" s="5" t="s">
        <v>145</v>
      </c>
      <c r="BP138" s="5">
        <v>427.1</v>
      </c>
      <c r="BQ138" s="5">
        <v>3.7</v>
      </c>
      <c r="BR138" s="5">
        <v>13.04</v>
      </c>
      <c r="BS138" s="5">
        <v>3.2</v>
      </c>
      <c r="BT138" s="5">
        <v>22298</v>
      </c>
      <c r="BU138" s="5">
        <v>4.7</v>
      </c>
      <c r="BV138" s="5">
        <v>32.700000000000003</v>
      </c>
      <c r="BW138" s="5">
        <v>1.9</v>
      </c>
      <c r="CA138" s="6" t="s">
        <v>568</v>
      </c>
      <c r="CB138" s="6" t="s">
        <v>145</v>
      </c>
      <c r="CC138" s="6">
        <v>383.3</v>
      </c>
      <c r="CD138" s="6">
        <v>6.8</v>
      </c>
      <c r="CE138" s="6">
        <v>10.26</v>
      </c>
      <c r="CF138" s="6">
        <v>6</v>
      </c>
      <c r="CG138" s="6">
        <v>19730</v>
      </c>
      <c r="CH138" s="6">
        <v>9.5</v>
      </c>
      <c r="CI138" s="6">
        <v>37</v>
      </c>
      <c r="CJ138" s="6">
        <v>1.3</v>
      </c>
      <c r="CN138" s="7" t="s">
        <v>568</v>
      </c>
      <c r="CO138" s="7" t="s">
        <v>145</v>
      </c>
      <c r="CP138" s="7">
        <v>15000</v>
      </c>
      <c r="CQ138" s="7">
        <v>10.3</v>
      </c>
      <c r="CR138" s="7">
        <v>15000</v>
      </c>
      <c r="CS138" s="7">
        <v>10.3</v>
      </c>
      <c r="CT138" s="7">
        <v>13000</v>
      </c>
      <c r="CU138" s="7">
        <v>12.1</v>
      </c>
      <c r="CV138" s="7">
        <v>15000</v>
      </c>
      <c r="CW138" s="7">
        <v>10.3</v>
      </c>
      <c r="DA138" s="8" t="s">
        <v>568</v>
      </c>
      <c r="DB138" s="8" t="s">
        <v>145</v>
      </c>
      <c r="DC138" s="8">
        <v>454.1</v>
      </c>
      <c r="DD138" s="8">
        <v>4.5</v>
      </c>
      <c r="DE138" s="8">
        <v>11.86</v>
      </c>
      <c r="DF138" s="8">
        <v>4.7</v>
      </c>
      <c r="DG138" s="8">
        <v>23840</v>
      </c>
      <c r="DH138" s="8">
        <v>5.3</v>
      </c>
      <c r="DI138" s="8">
        <v>38.299999999999997</v>
      </c>
      <c r="DJ138" s="8">
        <v>1.5</v>
      </c>
      <c r="DN138" s="9" t="s">
        <v>568</v>
      </c>
      <c r="DO138" s="9" t="s">
        <v>145</v>
      </c>
      <c r="DP138" s="9">
        <v>409.4</v>
      </c>
      <c r="DQ138" s="9">
        <v>8.1999999999999993</v>
      </c>
      <c r="DR138" s="9">
        <v>10.85</v>
      </c>
      <c r="DS138" s="9">
        <v>7.6</v>
      </c>
      <c r="DT138" s="9">
        <v>22520</v>
      </c>
      <c r="DU138" s="9">
        <v>8.9</v>
      </c>
      <c r="DV138" s="9">
        <v>37.5</v>
      </c>
      <c r="DW138" s="9">
        <v>0.7</v>
      </c>
      <c r="EA138" s="10" t="s">
        <v>568</v>
      </c>
      <c r="EB138" s="10" t="s">
        <v>145</v>
      </c>
      <c r="EC138" s="10">
        <v>22000</v>
      </c>
      <c r="ED138" s="10">
        <v>8.8000000000000007</v>
      </c>
      <c r="EE138" s="10">
        <f>VLOOKUP(EA138,Sheet1!$C$10:$L$428,10,FALSE)</f>
        <v>97000</v>
      </c>
      <c r="EF138" s="10">
        <v>8.8000000000000007</v>
      </c>
      <c r="EG138" s="10">
        <v>19000</v>
      </c>
      <c r="EH138" s="10">
        <v>10.6</v>
      </c>
      <c r="EI138" s="10">
        <v>22000</v>
      </c>
      <c r="EJ138" s="10">
        <v>8.8000000000000007</v>
      </c>
      <c r="EN138" s="11" t="s">
        <v>568</v>
      </c>
      <c r="EO138" s="11" t="s">
        <v>145</v>
      </c>
      <c r="EP138" s="11">
        <v>578.70000000000005</v>
      </c>
      <c r="EQ138" s="11">
        <v>4.4000000000000004</v>
      </c>
      <c r="ER138" s="11">
        <f>VLOOKUP(EN138,Sheet1!$C$10:$L$428,2,FALSE)</f>
        <v>137827.58161648171</v>
      </c>
      <c r="ES138" s="11">
        <v>4.5</v>
      </c>
      <c r="ET138" s="11">
        <v>30389</v>
      </c>
      <c r="EU138" s="11">
        <v>5.0999999999999996</v>
      </c>
      <c r="EV138" s="11">
        <v>40.5</v>
      </c>
      <c r="EW138" s="11">
        <v>1.1000000000000001</v>
      </c>
      <c r="EY138" t="b">
        <f t="shared" si="1"/>
        <v>1</v>
      </c>
    </row>
    <row r="139" spans="1:155" x14ac:dyDescent="0.25">
      <c r="A139" s="1" t="s">
        <v>569</v>
      </c>
      <c r="B139" s="1" t="s">
        <v>146</v>
      </c>
      <c r="C139" s="1">
        <v>575.29999999999995</v>
      </c>
      <c r="D139" s="1">
        <v>9</v>
      </c>
      <c r="E139" s="1">
        <f>VLOOKUP(A139,Sheet1!$C$10:$L$428,6,FALSE)</f>
        <v>152500</v>
      </c>
      <c r="F139" s="1">
        <v>11</v>
      </c>
      <c r="G139" s="1">
        <v>31214</v>
      </c>
      <c r="H139" s="1">
        <v>10</v>
      </c>
      <c r="I139" s="1">
        <v>38.799999999999997</v>
      </c>
      <c r="J139" s="1">
        <v>1.6</v>
      </c>
      <c r="N139" s="2" t="s">
        <v>569</v>
      </c>
      <c r="O139" s="2" t="s">
        <v>146</v>
      </c>
      <c r="P139" s="2">
        <v>34000</v>
      </c>
      <c r="Q139" s="2">
        <v>7.1</v>
      </c>
      <c r="R139" s="2">
        <v>34000</v>
      </c>
      <c r="S139" s="2">
        <v>7.1</v>
      </c>
      <c r="T139" s="2">
        <v>29000</v>
      </c>
      <c r="U139" s="2">
        <v>8.5</v>
      </c>
      <c r="V139" s="2">
        <v>34000</v>
      </c>
      <c r="W139" s="2">
        <v>7.1</v>
      </c>
      <c r="AA139" s="3" t="s">
        <v>569</v>
      </c>
      <c r="AB139" s="3" t="s">
        <v>146</v>
      </c>
      <c r="AC139" s="3">
        <v>625.20000000000005</v>
      </c>
      <c r="AD139" s="3">
        <v>4.9000000000000004</v>
      </c>
      <c r="AE139" s="3">
        <v>16.190000000000001</v>
      </c>
      <c r="AF139" s="3">
        <v>4.9000000000000004</v>
      </c>
      <c r="AG139" s="3">
        <v>34574</v>
      </c>
      <c r="AH139" s="3">
        <v>6.1</v>
      </c>
      <c r="AI139" s="3">
        <v>38.6</v>
      </c>
      <c r="AJ139" s="3">
        <v>0.9</v>
      </c>
      <c r="AN139" s="3" t="s">
        <v>569</v>
      </c>
      <c r="AO139" s="3" t="s">
        <v>146</v>
      </c>
      <c r="AP139" s="3">
        <v>549.20000000000005</v>
      </c>
      <c r="AQ139" s="3">
        <v>7.9</v>
      </c>
      <c r="AR139" s="3">
        <v>13.87</v>
      </c>
      <c r="AS139" s="3">
        <v>8.5</v>
      </c>
      <c r="AT139" s="3">
        <v>29064</v>
      </c>
      <c r="AU139" s="3">
        <v>7.5</v>
      </c>
      <c r="AV139" s="3">
        <v>37.5</v>
      </c>
      <c r="AW139" s="3">
        <v>1.1000000000000001</v>
      </c>
      <c r="BA139" s="4" t="s">
        <v>569</v>
      </c>
      <c r="BB139" s="4" t="s">
        <v>146</v>
      </c>
      <c r="BC139" s="4">
        <v>46000</v>
      </c>
      <c r="BD139" s="4">
        <v>6.1</v>
      </c>
      <c r="BE139" s="4">
        <v>46000</v>
      </c>
      <c r="BF139" s="4">
        <v>6.1</v>
      </c>
      <c r="BG139" s="4">
        <v>40000</v>
      </c>
      <c r="BH139" s="4">
        <v>7.9</v>
      </c>
      <c r="BI139" s="4">
        <v>46000</v>
      </c>
      <c r="BJ139" s="4">
        <v>6.1</v>
      </c>
      <c r="BN139" s="5" t="s">
        <v>569</v>
      </c>
      <c r="BO139" s="5" t="s">
        <v>146</v>
      </c>
      <c r="BP139" s="5">
        <v>524.9</v>
      </c>
      <c r="BQ139" s="5">
        <v>4.9000000000000004</v>
      </c>
      <c r="BR139" s="5">
        <v>15.82</v>
      </c>
      <c r="BS139" s="5">
        <v>4.5</v>
      </c>
      <c r="BT139" s="5">
        <v>29016</v>
      </c>
      <c r="BU139" s="5">
        <v>6.6</v>
      </c>
      <c r="BV139" s="5">
        <v>33.200000000000003</v>
      </c>
      <c r="BW139" s="5">
        <v>2</v>
      </c>
      <c r="CA139" s="6" t="s">
        <v>569</v>
      </c>
      <c r="CB139" s="6" t="s">
        <v>146</v>
      </c>
      <c r="CC139" s="6">
        <v>438</v>
      </c>
      <c r="CD139" s="6">
        <v>8.3000000000000007</v>
      </c>
      <c r="CE139" s="6">
        <v>12.09</v>
      </c>
      <c r="CF139" s="6">
        <v>7.3</v>
      </c>
      <c r="CG139" s="6">
        <v>24300</v>
      </c>
      <c r="CH139" s="6">
        <v>9.5</v>
      </c>
      <c r="CI139" s="6">
        <v>37</v>
      </c>
      <c r="CJ139" s="6">
        <v>0.8</v>
      </c>
      <c r="CN139" s="7" t="s">
        <v>569</v>
      </c>
      <c r="CO139" s="7" t="s">
        <v>146</v>
      </c>
      <c r="CP139" s="7">
        <v>12000</v>
      </c>
      <c r="CQ139" s="7">
        <v>11.5</v>
      </c>
      <c r="CR139" s="7">
        <v>12000</v>
      </c>
      <c r="CS139" s="7">
        <v>11.5</v>
      </c>
      <c r="CT139" s="7">
        <v>10000</v>
      </c>
      <c r="CU139" s="7">
        <v>14</v>
      </c>
      <c r="CV139" s="7">
        <v>12000</v>
      </c>
      <c r="CW139" s="7">
        <v>11.5</v>
      </c>
      <c r="DA139" s="8" t="s">
        <v>569</v>
      </c>
      <c r="DB139" s="8" t="s">
        <v>146</v>
      </c>
      <c r="DC139" s="8">
        <v>524</v>
      </c>
      <c r="DD139" s="8">
        <v>6.3</v>
      </c>
      <c r="DE139" s="8">
        <v>14.2</v>
      </c>
      <c r="DF139" s="8">
        <v>6.2</v>
      </c>
      <c r="DG139" s="8">
        <v>28704</v>
      </c>
      <c r="DH139" s="8">
        <v>7.8</v>
      </c>
      <c r="DI139" s="8">
        <v>36.9</v>
      </c>
      <c r="DJ139" s="8">
        <v>1.1000000000000001</v>
      </c>
      <c r="DN139" s="9" t="s">
        <v>569</v>
      </c>
      <c r="DO139" s="9" t="s">
        <v>146</v>
      </c>
      <c r="DP139" s="9">
        <v>448</v>
      </c>
      <c r="DQ139" s="9">
        <v>12</v>
      </c>
      <c r="DR139" s="9">
        <v>11.49</v>
      </c>
      <c r="DS139" s="9">
        <v>15</v>
      </c>
      <c r="DT139" s="9">
        <v>26527</v>
      </c>
      <c r="DU139" s="9">
        <v>12</v>
      </c>
      <c r="DV139" s="9">
        <v>37.4</v>
      </c>
      <c r="DW139" s="9">
        <v>0.3</v>
      </c>
      <c r="EA139" s="10" t="s">
        <v>569</v>
      </c>
      <c r="EB139" s="10" t="s">
        <v>146</v>
      </c>
      <c r="EC139" s="10">
        <v>21000</v>
      </c>
      <c r="ED139" s="10">
        <v>9.1</v>
      </c>
      <c r="EE139" s="10">
        <f>VLOOKUP(EA139,Sheet1!$C$10:$L$428,10,FALSE)</f>
        <v>116000</v>
      </c>
      <c r="EF139" s="10">
        <v>9.1</v>
      </c>
      <c r="EG139" s="10">
        <v>19000</v>
      </c>
      <c r="EH139" s="10">
        <v>10.7</v>
      </c>
      <c r="EI139" s="10">
        <v>21000</v>
      </c>
      <c r="EJ139" s="10">
        <v>9.1</v>
      </c>
      <c r="EN139" s="11" t="s">
        <v>569</v>
      </c>
      <c r="EO139" s="11" t="s">
        <v>146</v>
      </c>
      <c r="EP139" s="11">
        <v>682.6</v>
      </c>
      <c r="EQ139" s="11">
        <v>6.4</v>
      </c>
      <c r="ER139" s="11">
        <f>VLOOKUP(EN139,Sheet1!$C$10:$L$428,2,FALSE)</f>
        <v>182282.38527799546</v>
      </c>
      <c r="ES139" s="11">
        <v>6.5</v>
      </c>
      <c r="ET139" s="11">
        <v>37676</v>
      </c>
      <c r="EU139" s="11">
        <v>7.8</v>
      </c>
      <c r="EV139" s="11">
        <v>39.6</v>
      </c>
      <c r="EW139" s="11">
        <v>1.2</v>
      </c>
      <c r="EY139" t="b">
        <f t="shared" si="1"/>
        <v>1</v>
      </c>
    </row>
    <row r="140" spans="1:155" x14ac:dyDescent="0.25">
      <c r="A140" s="1" t="s">
        <v>570</v>
      </c>
      <c r="B140" s="1" t="s">
        <v>147</v>
      </c>
      <c r="C140" s="1">
        <v>552.29999999999995</v>
      </c>
      <c r="D140" s="1">
        <v>13</v>
      </c>
      <c r="E140" s="1">
        <f>VLOOKUP(A140,Sheet1!$C$10:$L$428,6,FALSE)</f>
        <v>232500</v>
      </c>
      <c r="F140" s="1">
        <v>11</v>
      </c>
      <c r="G140" s="1">
        <v>29059</v>
      </c>
      <c r="H140" s="1">
        <v>17</v>
      </c>
      <c r="I140" s="1">
        <v>38.9</v>
      </c>
      <c r="J140" s="1">
        <v>1.6</v>
      </c>
      <c r="N140" s="2" t="s">
        <v>570</v>
      </c>
      <c r="O140" s="2" t="s">
        <v>147</v>
      </c>
      <c r="P140" s="2">
        <v>34000</v>
      </c>
      <c r="Q140" s="2">
        <v>7.1</v>
      </c>
      <c r="R140" s="2">
        <v>34000</v>
      </c>
      <c r="S140" s="2">
        <v>7.1</v>
      </c>
      <c r="T140" s="2">
        <v>30000</v>
      </c>
      <c r="U140" s="2">
        <v>9.6999999999999993</v>
      </c>
      <c r="V140" s="2">
        <v>34000</v>
      </c>
      <c r="W140" s="2">
        <v>7.1</v>
      </c>
      <c r="AA140" s="3" t="s">
        <v>570</v>
      </c>
      <c r="AB140" s="3" t="s">
        <v>147</v>
      </c>
      <c r="AC140" s="3">
        <v>672.5</v>
      </c>
      <c r="AD140" s="3">
        <v>4.5</v>
      </c>
      <c r="AE140" s="3">
        <v>17.010000000000002</v>
      </c>
      <c r="AF140" s="3">
        <v>4.8</v>
      </c>
      <c r="AG140" s="3">
        <v>36691</v>
      </c>
      <c r="AH140" s="3">
        <v>6.5</v>
      </c>
      <c r="AI140" s="3">
        <v>39.5</v>
      </c>
      <c r="AJ140" s="3">
        <v>1</v>
      </c>
      <c r="AN140" s="3" t="s">
        <v>570</v>
      </c>
      <c r="AO140" s="3" t="s">
        <v>147</v>
      </c>
      <c r="AP140" s="3">
        <v>501.9</v>
      </c>
      <c r="AQ140" s="3">
        <v>8</v>
      </c>
      <c r="AR140" s="3">
        <v>13.36</v>
      </c>
      <c r="AS140" s="3">
        <v>6.9</v>
      </c>
      <c r="AT140" s="3">
        <v>27547</v>
      </c>
      <c r="AU140" s="3">
        <v>12</v>
      </c>
      <c r="AV140" s="3">
        <v>37.5</v>
      </c>
      <c r="AW140" s="3">
        <v>1.1000000000000001</v>
      </c>
      <c r="BA140" s="4" t="s">
        <v>570</v>
      </c>
      <c r="BB140" s="4" t="s">
        <v>147</v>
      </c>
      <c r="BC140" s="4">
        <v>48000</v>
      </c>
      <c r="BD140" s="4">
        <v>5.9</v>
      </c>
      <c r="BE140" s="4">
        <v>48000</v>
      </c>
      <c r="BF140" s="4">
        <v>5.9</v>
      </c>
      <c r="BG140" s="4">
        <v>43000</v>
      </c>
      <c r="BH140" s="4">
        <v>9.6999999999999993</v>
      </c>
      <c r="BI140" s="4">
        <v>48000</v>
      </c>
      <c r="BJ140" s="4">
        <v>5.9</v>
      </c>
      <c r="BN140" s="5" t="s">
        <v>570</v>
      </c>
      <c r="BO140" s="5" t="s">
        <v>147</v>
      </c>
      <c r="BP140" s="5">
        <v>536.70000000000005</v>
      </c>
      <c r="BQ140" s="5">
        <v>4.9000000000000004</v>
      </c>
      <c r="BR140" s="5">
        <v>16.239999999999998</v>
      </c>
      <c r="BS140" s="5">
        <v>4.4000000000000004</v>
      </c>
      <c r="BT140" s="5">
        <v>28757</v>
      </c>
      <c r="BU140" s="5">
        <v>8.1</v>
      </c>
      <c r="BV140" s="5">
        <v>33</v>
      </c>
      <c r="BW140" s="5">
        <v>2.1</v>
      </c>
      <c r="CA140" s="6" t="s">
        <v>570</v>
      </c>
      <c r="CB140" s="6" t="s">
        <v>147</v>
      </c>
      <c r="CC140" s="6">
        <v>429</v>
      </c>
      <c r="CD140" s="6">
        <v>5.4</v>
      </c>
      <c r="CE140" s="6">
        <v>11.73</v>
      </c>
      <c r="CF140" s="6">
        <v>6.2</v>
      </c>
      <c r="CG140" s="6">
        <v>22367</v>
      </c>
      <c r="CH140" s="6">
        <v>15</v>
      </c>
      <c r="CI140" s="6">
        <v>37</v>
      </c>
      <c r="CJ140" s="6">
        <v>1</v>
      </c>
      <c r="CN140" s="7" t="s">
        <v>570</v>
      </c>
      <c r="CO140" s="7" t="s">
        <v>147</v>
      </c>
      <c r="CP140" s="7">
        <v>13000</v>
      </c>
      <c r="CQ140" s="7">
        <v>11</v>
      </c>
      <c r="CR140" s="7">
        <v>13000</v>
      </c>
      <c r="CS140" s="7">
        <v>11</v>
      </c>
      <c r="CT140" s="7">
        <v>11000</v>
      </c>
      <c r="CU140" s="7">
        <v>13.4</v>
      </c>
      <c r="CV140" s="7">
        <v>13000</v>
      </c>
      <c r="CW140" s="7">
        <v>11</v>
      </c>
      <c r="DA140" s="8" t="s">
        <v>570</v>
      </c>
      <c r="DB140" s="8" t="s">
        <v>147</v>
      </c>
      <c r="DC140" s="8">
        <v>592.1</v>
      </c>
      <c r="DD140" s="8">
        <v>6.2</v>
      </c>
      <c r="DE140" s="8">
        <v>15.43</v>
      </c>
      <c r="DF140" s="8">
        <v>6.7</v>
      </c>
      <c r="DG140" s="8">
        <v>31919</v>
      </c>
      <c r="DH140" s="8">
        <v>8.9</v>
      </c>
      <c r="DI140" s="8">
        <v>38.4</v>
      </c>
      <c r="DJ140" s="8">
        <v>1.5</v>
      </c>
      <c r="DN140" s="9" t="s">
        <v>570</v>
      </c>
      <c r="DO140" s="9" t="s">
        <v>147</v>
      </c>
      <c r="DP140" s="9">
        <v>464.9</v>
      </c>
      <c r="DQ140" s="9">
        <v>8.6999999999999993</v>
      </c>
      <c r="DR140" s="9">
        <v>13.1</v>
      </c>
      <c r="DS140" s="9">
        <v>9.8000000000000007</v>
      </c>
      <c r="DT140" s="9">
        <v>25218</v>
      </c>
      <c r="DU140" s="9">
        <v>12</v>
      </c>
      <c r="DV140" s="9">
        <v>37.4</v>
      </c>
      <c r="DW140" s="9">
        <v>0.3</v>
      </c>
      <c r="EA140" s="10" t="s">
        <v>570</v>
      </c>
      <c r="EB140" s="10" t="s">
        <v>147</v>
      </c>
      <c r="EC140" s="10">
        <v>21000</v>
      </c>
      <c r="ED140" s="10">
        <v>9.3000000000000007</v>
      </c>
      <c r="EE140" s="10">
        <f>VLOOKUP(EA140,Sheet1!$C$10:$L$428,10,FALSE)</f>
        <v>165000</v>
      </c>
      <c r="EF140" s="10">
        <v>9.3000000000000007</v>
      </c>
      <c r="EG140" s="10">
        <v>19000</v>
      </c>
      <c r="EH140" s="10">
        <v>13.1</v>
      </c>
      <c r="EI140" s="10">
        <v>21000</v>
      </c>
      <c r="EJ140" s="10">
        <v>9.3000000000000007</v>
      </c>
      <c r="EN140" s="11" t="s">
        <v>570</v>
      </c>
      <c r="EO140" s="11" t="s">
        <v>147</v>
      </c>
      <c r="EP140" s="11">
        <v>724.3</v>
      </c>
      <c r="EQ140" s="11">
        <v>6</v>
      </c>
      <c r="ER140" s="11">
        <f>VLOOKUP(EN140,Sheet1!$C$10:$L$428,2,FALSE)</f>
        <v>276225.14859197108</v>
      </c>
      <c r="ES140" s="11">
        <v>6.4</v>
      </c>
      <c r="ET140" s="11">
        <v>39436</v>
      </c>
      <c r="EU140" s="11">
        <v>8.6</v>
      </c>
      <c r="EV140" s="11">
        <v>40.299999999999997</v>
      </c>
      <c r="EW140" s="11">
        <v>1.3</v>
      </c>
      <c r="EY140" t="b">
        <f t="shared" si="1"/>
        <v>1</v>
      </c>
    </row>
    <row r="141" spans="1:155" x14ac:dyDescent="0.25">
      <c r="A141" s="1" t="s">
        <v>571</v>
      </c>
      <c r="B141" s="1" t="s">
        <v>148</v>
      </c>
      <c r="C141" s="1">
        <v>603.29999999999995</v>
      </c>
      <c r="D141" s="1">
        <v>6.3</v>
      </c>
      <c r="E141" s="1">
        <f>VLOOKUP(A141,Sheet1!$C$10:$L$428,6,FALSE)</f>
        <v>205000</v>
      </c>
      <c r="F141" s="1">
        <v>6.3</v>
      </c>
      <c r="G141" s="1">
        <v>32700</v>
      </c>
      <c r="H141" s="1">
        <v>8.8000000000000007</v>
      </c>
      <c r="I141" s="1">
        <v>37.5</v>
      </c>
      <c r="J141" s="1">
        <v>1.4</v>
      </c>
      <c r="N141" s="2" t="s">
        <v>571</v>
      </c>
      <c r="O141" s="2" t="s">
        <v>148</v>
      </c>
      <c r="P141" s="2">
        <v>45000</v>
      </c>
      <c r="Q141" s="2">
        <v>6.3</v>
      </c>
      <c r="R141" s="2">
        <v>45000</v>
      </c>
      <c r="S141" s="2">
        <v>6.3</v>
      </c>
      <c r="T141" s="2">
        <v>39000</v>
      </c>
      <c r="U141" s="2">
        <v>7.5</v>
      </c>
      <c r="V141" s="2">
        <v>45000</v>
      </c>
      <c r="W141" s="2">
        <v>6.3</v>
      </c>
      <c r="AA141" s="3" t="s">
        <v>571</v>
      </c>
      <c r="AB141" s="3" t="s">
        <v>148</v>
      </c>
      <c r="AC141" s="3">
        <v>677.6</v>
      </c>
      <c r="AD141" s="3">
        <v>4.0999999999999996</v>
      </c>
      <c r="AE141" s="3">
        <v>17.62</v>
      </c>
      <c r="AF141" s="3">
        <v>4.0999999999999996</v>
      </c>
      <c r="AG141" s="3">
        <v>36401</v>
      </c>
      <c r="AH141" s="3">
        <v>5.9</v>
      </c>
      <c r="AI141" s="3">
        <v>38.5</v>
      </c>
      <c r="AJ141" s="3">
        <v>0.9</v>
      </c>
      <c r="AN141" s="3" t="s">
        <v>571</v>
      </c>
      <c r="AO141" s="3" t="s">
        <v>148</v>
      </c>
      <c r="AP141" s="3">
        <v>574.9</v>
      </c>
      <c r="AQ141" s="3">
        <v>4.8</v>
      </c>
      <c r="AR141" s="3">
        <v>14.66</v>
      </c>
      <c r="AS141" s="3">
        <v>4.5999999999999996</v>
      </c>
      <c r="AT141" s="3">
        <v>28755</v>
      </c>
      <c r="AU141" s="3">
        <v>7</v>
      </c>
      <c r="AV141" s="3">
        <v>37.5</v>
      </c>
      <c r="AW141" s="3">
        <v>0.3</v>
      </c>
      <c r="BA141" s="4" t="s">
        <v>571</v>
      </c>
      <c r="BB141" s="4" t="s">
        <v>148</v>
      </c>
      <c r="BC141" s="4">
        <v>63000</v>
      </c>
      <c r="BD141" s="4">
        <v>5.2</v>
      </c>
      <c r="BE141" s="4">
        <v>63000</v>
      </c>
      <c r="BF141" s="4">
        <v>5.2</v>
      </c>
      <c r="BG141" s="4">
        <v>53000</v>
      </c>
      <c r="BH141" s="4">
        <v>6.7</v>
      </c>
      <c r="BI141" s="4">
        <v>63000</v>
      </c>
      <c r="BJ141" s="4">
        <v>5.2</v>
      </c>
      <c r="BN141" s="5" t="s">
        <v>571</v>
      </c>
      <c r="BO141" s="5" t="s">
        <v>148</v>
      </c>
      <c r="BP141" s="5">
        <v>557.20000000000005</v>
      </c>
      <c r="BQ141" s="5">
        <v>4.2</v>
      </c>
      <c r="BR141" s="5">
        <v>16.86</v>
      </c>
      <c r="BS141" s="5">
        <v>3.7</v>
      </c>
      <c r="BT141" s="5">
        <v>30500</v>
      </c>
      <c r="BU141" s="5">
        <v>6.1</v>
      </c>
      <c r="BV141" s="5">
        <v>33</v>
      </c>
      <c r="BW141" s="5">
        <v>1.7</v>
      </c>
      <c r="CA141" s="6" t="s">
        <v>571</v>
      </c>
      <c r="CB141" s="6" t="s">
        <v>148</v>
      </c>
      <c r="CC141" s="6">
        <v>468.5</v>
      </c>
      <c r="CD141" s="6">
        <v>5.6</v>
      </c>
      <c r="CE141" s="6">
        <v>13.76</v>
      </c>
      <c r="CF141" s="6">
        <v>5.7</v>
      </c>
      <c r="CG141" s="6">
        <v>24024</v>
      </c>
      <c r="CH141" s="6">
        <v>8.3000000000000007</v>
      </c>
      <c r="CI141" s="6">
        <v>37</v>
      </c>
      <c r="CJ141" s="6">
        <v>0.5</v>
      </c>
      <c r="CN141" s="7" t="s">
        <v>571</v>
      </c>
      <c r="CO141" s="7" t="s">
        <v>148</v>
      </c>
      <c r="CP141" s="7">
        <v>17000</v>
      </c>
      <c r="CQ141" s="7">
        <v>9.8000000000000007</v>
      </c>
      <c r="CR141" s="7">
        <v>17000</v>
      </c>
      <c r="CS141" s="7">
        <v>9.8000000000000007</v>
      </c>
      <c r="CT141" s="7">
        <v>14000</v>
      </c>
      <c r="CU141" s="7">
        <v>11.8</v>
      </c>
      <c r="CV141" s="7">
        <v>17000</v>
      </c>
      <c r="CW141" s="7">
        <v>9.8000000000000007</v>
      </c>
      <c r="DA141" s="8" t="s">
        <v>571</v>
      </c>
      <c r="DB141" s="8" t="s">
        <v>148</v>
      </c>
      <c r="DC141" s="8">
        <v>535</v>
      </c>
      <c r="DD141" s="8">
        <v>5.0999999999999996</v>
      </c>
      <c r="DE141" s="8">
        <v>14.34</v>
      </c>
      <c r="DF141" s="8">
        <v>5.0999999999999996</v>
      </c>
      <c r="DG141" s="8">
        <v>26765</v>
      </c>
      <c r="DH141" s="8">
        <v>6.9</v>
      </c>
      <c r="DI141" s="8">
        <v>37.299999999999997</v>
      </c>
      <c r="DJ141" s="8">
        <v>1.5</v>
      </c>
      <c r="DN141" s="9" t="s">
        <v>571</v>
      </c>
      <c r="DO141" s="9" t="s">
        <v>148</v>
      </c>
      <c r="DP141" s="9">
        <v>456</v>
      </c>
      <c r="DQ141" s="9">
        <v>10</v>
      </c>
      <c r="DR141" s="9">
        <v>12.32</v>
      </c>
      <c r="DS141" s="9">
        <v>9.8000000000000007</v>
      </c>
      <c r="DT141" s="9">
        <v>21959</v>
      </c>
      <c r="DU141" s="9">
        <v>11</v>
      </c>
      <c r="DV141" s="9">
        <v>37</v>
      </c>
      <c r="DW141" s="9">
        <v>0.6</v>
      </c>
      <c r="EA141" s="10" t="s">
        <v>571</v>
      </c>
      <c r="EB141" s="10" t="s">
        <v>148</v>
      </c>
      <c r="EC141" s="10">
        <v>29000</v>
      </c>
      <c r="ED141" s="10">
        <v>8.1</v>
      </c>
      <c r="EE141" s="10">
        <f>VLOOKUP(EA141,Sheet1!$C$10:$L$428,10,FALSE)</f>
        <v>155000</v>
      </c>
      <c r="EF141" s="10">
        <v>8.1</v>
      </c>
      <c r="EG141" s="10">
        <v>25000</v>
      </c>
      <c r="EH141" s="10">
        <v>9.6</v>
      </c>
      <c r="EI141" s="10">
        <v>29000</v>
      </c>
      <c r="EJ141" s="10">
        <v>8.1</v>
      </c>
      <c r="EN141" s="11" t="s">
        <v>571</v>
      </c>
      <c r="EO141" s="11" t="s">
        <v>148</v>
      </c>
      <c r="EP141" s="11">
        <v>760.4</v>
      </c>
      <c r="EQ141" s="11">
        <v>5.2</v>
      </c>
      <c r="ER141" s="11">
        <f>VLOOKUP(EN141,Sheet1!$C$10:$L$428,2,FALSE)</f>
        <v>239596.65999022947</v>
      </c>
      <c r="ES141" s="11">
        <v>5.2</v>
      </c>
      <c r="ET141" s="11">
        <v>41864</v>
      </c>
      <c r="EU141" s="11">
        <v>7.4</v>
      </c>
      <c r="EV141" s="11">
        <v>39.1</v>
      </c>
      <c r="EW141" s="11">
        <v>1.2</v>
      </c>
      <c r="EY141" t="b">
        <f t="shared" ref="EY141:EY204" si="2">IF(A142=N142,(IF(N142=AA142,(IF(AA142=AN142,(IF(AN142=BA142,(IF(BA142=BN142,(IF(CA142=BN142,(IF(CA142=CN142,(IF(CN142=DA142,(IF(DA142=DN142,(IF(DN142=EA142,(IF(EA142=EN142,TRUE,FALSE)),FALSE)),FALSE)),FALSE)),FALSE)),FALSE)),FALSE)),FALSE)),FALSE)),FALSE)),FALSE)</f>
        <v>1</v>
      </c>
    </row>
    <row r="142" spans="1:155" x14ac:dyDescent="0.25">
      <c r="A142" s="1" t="s">
        <v>572</v>
      </c>
      <c r="B142" s="1" t="s">
        <v>149</v>
      </c>
      <c r="C142" s="1">
        <v>494.5</v>
      </c>
      <c r="D142" s="1">
        <v>3</v>
      </c>
      <c r="E142" s="1">
        <f>VLOOKUP(A142,Sheet1!$C$10:$L$428,6,FALSE)</f>
        <v>125000</v>
      </c>
      <c r="F142" s="1">
        <v>2.9</v>
      </c>
      <c r="G142" s="1">
        <v>25349</v>
      </c>
      <c r="H142" s="1">
        <v>3.9</v>
      </c>
      <c r="I142" s="1">
        <v>38</v>
      </c>
      <c r="J142" s="1">
        <v>1</v>
      </c>
      <c r="N142" s="2" t="s">
        <v>572</v>
      </c>
      <c r="O142" s="2" t="s">
        <v>149</v>
      </c>
      <c r="P142" s="2">
        <v>241000</v>
      </c>
      <c r="Q142" s="2">
        <v>2.6</v>
      </c>
      <c r="R142" s="2">
        <v>241000</v>
      </c>
      <c r="S142" s="2">
        <v>2.6</v>
      </c>
      <c r="T142" s="2">
        <v>204000</v>
      </c>
      <c r="U142" s="2">
        <v>3.9</v>
      </c>
      <c r="V142" s="2">
        <v>241000</v>
      </c>
      <c r="W142" s="2">
        <v>2.6</v>
      </c>
      <c r="AA142" s="3" t="s">
        <v>572</v>
      </c>
      <c r="AB142" s="3" t="s">
        <v>149</v>
      </c>
      <c r="AC142" s="3">
        <v>547.29999999999995</v>
      </c>
      <c r="AD142" s="3">
        <v>1.8</v>
      </c>
      <c r="AE142" s="3">
        <v>14.11</v>
      </c>
      <c r="AF142" s="3">
        <v>1.8</v>
      </c>
      <c r="AG142" s="3">
        <v>28494</v>
      </c>
      <c r="AH142" s="3">
        <v>2.7</v>
      </c>
      <c r="AI142" s="3">
        <v>38.799999999999997</v>
      </c>
      <c r="AJ142" s="3">
        <v>0.4</v>
      </c>
      <c r="AN142" s="3" t="s">
        <v>572</v>
      </c>
      <c r="AO142" s="3" t="s">
        <v>149</v>
      </c>
      <c r="AP142" s="3">
        <v>464.6</v>
      </c>
      <c r="AQ142" s="3">
        <v>2.1</v>
      </c>
      <c r="AR142" s="3">
        <v>12.02</v>
      </c>
      <c r="AS142" s="3">
        <v>1.9</v>
      </c>
      <c r="AT142" s="3">
        <v>24090</v>
      </c>
      <c r="AU142" s="3">
        <v>3.4</v>
      </c>
      <c r="AV142" s="3">
        <v>37.5</v>
      </c>
      <c r="AW142" s="3">
        <v>0</v>
      </c>
      <c r="BA142" s="4" t="s">
        <v>572</v>
      </c>
      <c r="BB142" s="4" t="s">
        <v>149</v>
      </c>
      <c r="BC142" s="4">
        <v>331000</v>
      </c>
      <c r="BD142" s="4">
        <v>2.2000000000000002</v>
      </c>
      <c r="BE142" s="4">
        <v>331000</v>
      </c>
      <c r="BF142" s="4">
        <v>2.2000000000000002</v>
      </c>
      <c r="BG142" s="4">
        <v>281000</v>
      </c>
      <c r="BH142" s="4">
        <v>3.3</v>
      </c>
      <c r="BI142" s="4">
        <v>331000</v>
      </c>
      <c r="BJ142" s="4">
        <v>2.2000000000000002</v>
      </c>
      <c r="BN142" s="5" t="s">
        <v>572</v>
      </c>
      <c r="BO142" s="5" t="s">
        <v>149</v>
      </c>
      <c r="BP142" s="5">
        <v>447.2</v>
      </c>
      <c r="BQ142" s="5">
        <v>1.8</v>
      </c>
      <c r="BR142" s="5">
        <v>13.54</v>
      </c>
      <c r="BS142" s="5">
        <v>1.7</v>
      </c>
      <c r="BT142" s="5">
        <v>23459</v>
      </c>
      <c r="BU142" s="5">
        <v>2.7</v>
      </c>
      <c r="BV142" s="5">
        <v>33</v>
      </c>
      <c r="BW142" s="5">
        <v>0.8</v>
      </c>
      <c r="CA142" s="6" t="s">
        <v>572</v>
      </c>
      <c r="CB142" s="6" t="s">
        <v>149</v>
      </c>
      <c r="CC142" s="6">
        <v>387.1</v>
      </c>
      <c r="CD142" s="6">
        <v>2.4</v>
      </c>
      <c r="CE142" s="6">
        <v>10.75</v>
      </c>
      <c r="CF142" s="6">
        <v>2.2000000000000002</v>
      </c>
      <c r="CG142" s="6">
        <v>20003</v>
      </c>
      <c r="CH142" s="6">
        <v>4.2</v>
      </c>
      <c r="CI142" s="6">
        <v>37</v>
      </c>
      <c r="CJ142" s="6">
        <v>0.3</v>
      </c>
      <c r="CN142" s="7" t="s">
        <v>572</v>
      </c>
      <c r="CO142" s="7" t="s">
        <v>149</v>
      </c>
      <c r="CP142" s="7">
        <v>98000</v>
      </c>
      <c r="CQ142" s="7">
        <v>4</v>
      </c>
      <c r="CR142" s="7">
        <v>98000</v>
      </c>
      <c r="CS142" s="7">
        <v>4</v>
      </c>
      <c r="CT142" s="7">
        <v>83000</v>
      </c>
      <c r="CU142" s="7">
        <v>6.6</v>
      </c>
      <c r="CV142" s="7">
        <v>98000</v>
      </c>
      <c r="CW142" s="7">
        <v>4</v>
      </c>
      <c r="DA142" s="8" t="s">
        <v>572</v>
      </c>
      <c r="DB142" s="8" t="s">
        <v>149</v>
      </c>
      <c r="DC142" s="8">
        <v>485.6</v>
      </c>
      <c r="DD142" s="8">
        <v>2.1</v>
      </c>
      <c r="DE142" s="8">
        <v>13.18</v>
      </c>
      <c r="DF142" s="8">
        <v>2.1</v>
      </c>
      <c r="DG142" s="8">
        <v>24817</v>
      </c>
      <c r="DH142" s="8">
        <v>3.8</v>
      </c>
      <c r="DI142" s="8">
        <v>36.9</v>
      </c>
      <c r="DJ142" s="8">
        <v>0.5</v>
      </c>
      <c r="DN142" s="9" t="s">
        <v>572</v>
      </c>
      <c r="DO142" s="9" t="s">
        <v>149</v>
      </c>
      <c r="DP142" s="9">
        <v>430</v>
      </c>
      <c r="DQ142" s="9">
        <v>3.6</v>
      </c>
      <c r="DR142" s="9">
        <v>11.84</v>
      </c>
      <c r="DS142" s="9">
        <v>3.4</v>
      </c>
      <c r="DT142" s="9">
        <v>21911</v>
      </c>
      <c r="DU142" s="9">
        <v>7.1</v>
      </c>
      <c r="DV142" s="9">
        <v>37</v>
      </c>
      <c r="DW142" s="9">
        <v>0.3</v>
      </c>
      <c r="EA142" s="10" t="s">
        <v>572</v>
      </c>
      <c r="EB142" s="10" t="s">
        <v>149</v>
      </c>
      <c r="EC142" s="10">
        <v>143000</v>
      </c>
      <c r="ED142" s="10">
        <v>3.5</v>
      </c>
      <c r="EE142" s="10">
        <f>VLOOKUP(EA142,Sheet1!$C$10:$L$428,10,FALSE)</f>
        <v>97500</v>
      </c>
      <c r="EF142" s="10">
        <v>3.5</v>
      </c>
      <c r="EG142" s="10">
        <v>121000</v>
      </c>
      <c r="EH142" s="10">
        <v>4.7</v>
      </c>
      <c r="EI142" s="10">
        <v>143000</v>
      </c>
      <c r="EJ142" s="10">
        <v>3.5</v>
      </c>
      <c r="EN142" s="11" t="s">
        <v>572</v>
      </c>
      <c r="EO142" s="11" t="s">
        <v>149</v>
      </c>
      <c r="EP142" s="11">
        <v>589.5</v>
      </c>
      <c r="EQ142" s="11">
        <v>2.5</v>
      </c>
      <c r="ER142" s="11">
        <f>VLOOKUP(EN142,Sheet1!$C$10:$L$428,2,FALSE)</f>
        <v>153798.87232820058</v>
      </c>
      <c r="ES142" s="11">
        <v>2.5</v>
      </c>
      <c r="ET142" s="11">
        <v>31016</v>
      </c>
      <c r="EU142" s="11">
        <v>3.4</v>
      </c>
      <c r="EV142" s="11">
        <v>40.1</v>
      </c>
      <c r="EW142" s="11">
        <v>0.5</v>
      </c>
      <c r="EY142" t="b">
        <f t="shared" si="2"/>
        <v>1</v>
      </c>
    </row>
    <row r="143" spans="1:155" x14ac:dyDescent="0.25">
      <c r="A143" s="1" t="s">
        <v>573</v>
      </c>
      <c r="B143" s="1" t="s">
        <v>150</v>
      </c>
      <c r="C143" s="1">
        <v>517.6</v>
      </c>
      <c r="D143" s="1">
        <v>3.8</v>
      </c>
      <c r="E143" s="1">
        <f>VLOOKUP(A143,Sheet1!$C$10:$L$428,6,FALSE)</f>
        <v>122000</v>
      </c>
      <c r="F143" s="1">
        <v>5.9</v>
      </c>
      <c r="G143" s="1">
        <v>27070</v>
      </c>
      <c r="H143" s="1">
        <v>14</v>
      </c>
      <c r="I143" s="1">
        <v>38.5</v>
      </c>
      <c r="J143" s="1">
        <v>1.2</v>
      </c>
      <c r="N143" s="2" t="s">
        <v>573</v>
      </c>
      <c r="O143" s="2" t="s">
        <v>150</v>
      </c>
      <c r="P143" s="2">
        <v>91000</v>
      </c>
      <c r="Q143" s="2">
        <v>4.3</v>
      </c>
      <c r="R143" s="2">
        <v>91000</v>
      </c>
      <c r="S143" s="2">
        <v>4.3</v>
      </c>
      <c r="T143" s="2">
        <v>78000</v>
      </c>
      <c r="U143" s="2">
        <v>7.9</v>
      </c>
      <c r="V143" s="2">
        <v>91000</v>
      </c>
      <c r="W143" s="2">
        <v>4.3</v>
      </c>
      <c r="AA143" s="3" t="s">
        <v>573</v>
      </c>
      <c r="AB143" s="3" t="s">
        <v>150</v>
      </c>
      <c r="AC143" s="3">
        <v>536.6</v>
      </c>
      <c r="AD143" s="3">
        <v>2.2999999999999998</v>
      </c>
      <c r="AE143" s="3">
        <v>13.7</v>
      </c>
      <c r="AF143" s="3">
        <v>2.2999999999999998</v>
      </c>
      <c r="AG143" s="3">
        <v>27696</v>
      </c>
      <c r="AH143" s="3">
        <v>6.3</v>
      </c>
      <c r="AI143" s="3">
        <v>39.200000000000003</v>
      </c>
      <c r="AJ143" s="3">
        <v>0.6</v>
      </c>
      <c r="AN143" s="3" t="s">
        <v>573</v>
      </c>
      <c r="AO143" s="3" t="s">
        <v>150</v>
      </c>
      <c r="AP143" s="3">
        <v>476.8</v>
      </c>
      <c r="AQ143" s="3">
        <v>4.2</v>
      </c>
      <c r="AR143" s="3">
        <v>11.94</v>
      </c>
      <c r="AS143" s="3">
        <v>4.0999999999999996</v>
      </c>
      <c r="AT143" s="3">
        <v>24779</v>
      </c>
      <c r="AU143" s="3">
        <v>7.9</v>
      </c>
      <c r="AV143" s="3">
        <v>37.5</v>
      </c>
      <c r="AW143" s="3">
        <v>0.9</v>
      </c>
      <c r="BA143" s="4" t="s">
        <v>573</v>
      </c>
      <c r="BB143" s="4" t="s">
        <v>150</v>
      </c>
      <c r="BC143" s="4">
        <v>125000</v>
      </c>
      <c r="BD143" s="4">
        <v>3.6</v>
      </c>
      <c r="BE143" s="4">
        <v>125000</v>
      </c>
      <c r="BF143" s="4">
        <v>3.6</v>
      </c>
      <c r="BG143" s="4">
        <v>106000</v>
      </c>
      <c r="BH143" s="4">
        <v>6.3</v>
      </c>
      <c r="BI143" s="4">
        <v>125000</v>
      </c>
      <c r="BJ143" s="4">
        <v>3.6</v>
      </c>
      <c r="BN143" s="5" t="s">
        <v>573</v>
      </c>
      <c r="BO143" s="5" t="s">
        <v>150</v>
      </c>
      <c r="BP143" s="5">
        <v>449.9</v>
      </c>
      <c r="BQ143" s="5">
        <v>2.4</v>
      </c>
      <c r="BR143" s="5">
        <v>13.36</v>
      </c>
      <c r="BS143" s="5">
        <v>2.1</v>
      </c>
      <c r="BT143" s="5">
        <v>23626</v>
      </c>
      <c r="BU143" s="5">
        <v>5.2</v>
      </c>
      <c r="BV143" s="5">
        <v>33.700000000000003</v>
      </c>
      <c r="BW143" s="5">
        <v>1.2</v>
      </c>
      <c r="CA143" s="6" t="s">
        <v>573</v>
      </c>
      <c r="CB143" s="6" t="s">
        <v>150</v>
      </c>
      <c r="CC143" s="6">
        <v>395.2</v>
      </c>
      <c r="CD143" s="6">
        <v>3.9</v>
      </c>
      <c r="CE143" s="6">
        <v>10.64</v>
      </c>
      <c r="CF143" s="6">
        <v>3.4</v>
      </c>
      <c r="CG143" s="6">
        <v>21300</v>
      </c>
      <c r="CH143" s="6">
        <v>8.4</v>
      </c>
      <c r="CI143" s="6">
        <v>37</v>
      </c>
      <c r="CJ143" s="6">
        <v>0.3</v>
      </c>
      <c r="CN143" s="7" t="s">
        <v>573</v>
      </c>
      <c r="CO143" s="7" t="s">
        <v>150</v>
      </c>
      <c r="CP143" s="7">
        <v>37000</v>
      </c>
      <c r="CQ143" s="7">
        <v>6.5</v>
      </c>
      <c r="CR143" s="7">
        <v>37000</v>
      </c>
      <c r="CS143" s="7">
        <v>6.5</v>
      </c>
      <c r="CT143" s="7">
        <v>32000</v>
      </c>
      <c r="CU143" s="7">
        <v>7.8</v>
      </c>
      <c r="CV143" s="7">
        <v>37000</v>
      </c>
      <c r="CW143" s="7">
        <v>6.5</v>
      </c>
      <c r="DA143" s="8" t="s">
        <v>573</v>
      </c>
      <c r="DB143" s="8" t="s">
        <v>150</v>
      </c>
      <c r="DC143" s="8">
        <v>466</v>
      </c>
      <c r="DD143" s="8">
        <v>2.7</v>
      </c>
      <c r="DE143" s="8">
        <v>12.29</v>
      </c>
      <c r="DF143" s="8">
        <v>2.7</v>
      </c>
      <c r="DG143" s="8">
        <v>23999</v>
      </c>
      <c r="DH143" s="8">
        <v>3.5</v>
      </c>
      <c r="DI143" s="8">
        <v>37.9</v>
      </c>
      <c r="DJ143" s="8">
        <v>0.8</v>
      </c>
      <c r="DN143" s="9" t="s">
        <v>573</v>
      </c>
      <c r="DO143" s="9" t="s">
        <v>150</v>
      </c>
      <c r="DP143" s="9">
        <v>417.8</v>
      </c>
      <c r="DQ143" s="9">
        <v>4.9000000000000004</v>
      </c>
      <c r="DR143" s="9">
        <v>10.89</v>
      </c>
      <c r="DS143" s="9">
        <v>4.7</v>
      </c>
      <c r="DT143" s="9">
        <v>21672</v>
      </c>
      <c r="DU143" s="9">
        <v>6.5</v>
      </c>
      <c r="DV143" s="9">
        <v>37.5</v>
      </c>
      <c r="DW143" s="9">
        <v>0.3</v>
      </c>
      <c r="EA143" s="10" t="s">
        <v>573</v>
      </c>
      <c r="EB143" s="10" t="s">
        <v>150</v>
      </c>
      <c r="EC143" s="10">
        <v>54000</v>
      </c>
      <c r="ED143" s="10">
        <v>5.7</v>
      </c>
      <c r="EE143" s="10">
        <f>VLOOKUP(EA143,Sheet1!$C$10:$L$428,10,FALSE)</f>
        <v>95000</v>
      </c>
      <c r="EF143" s="10">
        <v>5.7</v>
      </c>
      <c r="EG143" s="10">
        <v>47000</v>
      </c>
      <c r="EH143" s="10">
        <v>12.1</v>
      </c>
      <c r="EI143" s="10">
        <v>54000</v>
      </c>
      <c r="EJ143" s="10">
        <v>5.7</v>
      </c>
      <c r="EN143" s="11" t="s">
        <v>573</v>
      </c>
      <c r="EO143" s="11" t="s">
        <v>150</v>
      </c>
      <c r="EP143" s="11">
        <v>584.9</v>
      </c>
      <c r="EQ143" s="11">
        <v>3.1</v>
      </c>
      <c r="ER143" s="11">
        <f>VLOOKUP(EN143,Sheet1!$C$10:$L$428,2,FALSE)</f>
        <v>136412.68362627202</v>
      </c>
      <c r="ES143" s="11">
        <v>3.1</v>
      </c>
      <c r="ET143" s="11">
        <v>30206</v>
      </c>
      <c r="EU143" s="11">
        <v>10</v>
      </c>
      <c r="EV143" s="11">
        <v>40</v>
      </c>
      <c r="EW143" s="11">
        <v>0.8</v>
      </c>
      <c r="EY143" t="b">
        <f t="shared" si="2"/>
        <v>1</v>
      </c>
    </row>
    <row r="144" spans="1:155" x14ac:dyDescent="0.25">
      <c r="A144" s="1" t="s">
        <v>574</v>
      </c>
      <c r="B144" s="1" t="s">
        <v>151</v>
      </c>
      <c r="C144" s="1">
        <v>478.4</v>
      </c>
      <c r="D144" s="1">
        <v>5.3</v>
      </c>
      <c r="E144" s="1">
        <f>VLOOKUP(A144,Sheet1!$C$10:$L$428,6,FALSE)</f>
        <v>126750</v>
      </c>
      <c r="F144" s="1">
        <v>5.0999999999999996</v>
      </c>
      <c r="G144" s="1">
        <v>24806</v>
      </c>
      <c r="H144" s="1">
        <v>9</v>
      </c>
      <c r="I144" s="1">
        <v>39.1</v>
      </c>
      <c r="J144" s="1">
        <v>1.3</v>
      </c>
      <c r="N144" s="2" t="s">
        <v>574</v>
      </c>
      <c r="O144" s="2" t="s">
        <v>151</v>
      </c>
      <c r="P144" s="2">
        <v>92000</v>
      </c>
      <c r="Q144" s="2">
        <v>4.3</v>
      </c>
      <c r="R144" s="2">
        <v>92000</v>
      </c>
      <c r="S144" s="2">
        <v>4.3</v>
      </c>
      <c r="T144" s="2">
        <v>83000</v>
      </c>
      <c r="U144" s="2">
        <v>7.8</v>
      </c>
      <c r="V144" s="2">
        <v>92000</v>
      </c>
      <c r="W144" s="2">
        <v>4.3</v>
      </c>
      <c r="AA144" s="3" t="s">
        <v>574</v>
      </c>
      <c r="AB144" s="3" t="s">
        <v>151</v>
      </c>
      <c r="AC144" s="3">
        <v>522.6</v>
      </c>
      <c r="AD144" s="3">
        <v>2.2999999999999998</v>
      </c>
      <c r="AE144" s="3">
        <v>13.25</v>
      </c>
      <c r="AF144" s="3">
        <v>2.2999999999999998</v>
      </c>
      <c r="AG144" s="3">
        <v>27136</v>
      </c>
      <c r="AH144" s="3">
        <v>3.6</v>
      </c>
      <c r="AI144" s="3">
        <v>39.4</v>
      </c>
      <c r="AJ144" s="3">
        <v>0.7</v>
      </c>
      <c r="AN144" s="3" t="s">
        <v>574</v>
      </c>
      <c r="AO144" s="3" t="s">
        <v>151</v>
      </c>
      <c r="AP144" s="3">
        <v>454.8</v>
      </c>
      <c r="AQ144" s="3">
        <v>4.3</v>
      </c>
      <c r="AR144" s="3">
        <v>11.26</v>
      </c>
      <c r="AS144" s="3">
        <v>4.5999999999999996</v>
      </c>
      <c r="AT144" s="3">
        <v>23933</v>
      </c>
      <c r="AU144" s="3">
        <v>7.1</v>
      </c>
      <c r="AV144" s="3">
        <v>37.5</v>
      </c>
      <c r="AW144" s="3">
        <v>1</v>
      </c>
      <c r="BA144" s="4" t="s">
        <v>574</v>
      </c>
      <c r="BB144" s="4" t="s">
        <v>151</v>
      </c>
      <c r="BC144" s="4">
        <v>127000</v>
      </c>
      <c r="BD144" s="4">
        <v>3.6</v>
      </c>
      <c r="BE144" s="4">
        <v>127000</v>
      </c>
      <c r="BF144" s="4">
        <v>3.6</v>
      </c>
      <c r="BG144" s="4">
        <v>116000</v>
      </c>
      <c r="BH144" s="4">
        <v>6</v>
      </c>
      <c r="BI144" s="4">
        <v>127000</v>
      </c>
      <c r="BJ144" s="4">
        <v>3.6</v>
      </c>
      <c r="BN144" s="5" t="s">
        <v>574</v>
      </c>
      <c r="BO144" s="5" t="s">
        <v>151</v>
      </c>
      <c r="BP144" s="5">
        <v>432.4</v>
      </c>
      <c r="BQ144" s="5">
        <v>2.5</v>
      </c>
      <c r="BR144" s="5">
        <v>12.74</v>
      </c>
      <c r="BS144" s="5">
        <v>2.1</v>
      </c>
      <c r="BT144" s="5">
        <v>22550</v>
      </c>
      <c r="BU144" s="5">
        <v>3.6</v>
      </c>
      <c r="BV144" s="5">
        <v>33.9</v>
      </c>
      <c r="BW144" s="5">
        <v>1.2</v>
      </c>
      <c r="CA144" s="6" t="s">
        <v>574</v>
      </c>
      <c r="CB144" s="6" t="s">
        <v>151</v>
      </c>
      <c r="CC144" s="6">
        <v>373.2</v>
      </c>
      <c r="CD144" s="6">
        <v>4</v>
      </c>
      <c r="CE144" s="6">
        <v>10.16</v>
      </c>
      <c r="CF144" s="6">
        <v>3.1</v>
      </c>
      <c r="CG144" s="6">
        <v>19083</v>
      </c>
      <c r="CH144" s="6">
        <v>6.7</v>
      </c>
      <c r="CI144" s="6">
        <v>37</v>
      </c>
      <c r="CJ144" s="6">
        <v>0.3</v>
      </c>
      <c r="CN144" s="7" t="s">
        <v>574</v>
      </c>
      <c r="CO144" s="7" t="s">
        <v>151</v>
      </c>
      <c r="CP144" s="7">
        <v>34000</v>
      </c>
      <c r="CQ144" s="7">
        <v>6.9</v>
      </c>
      <c r="CR144" s="7">
        <v>34000</v>
      </c>
      <c r="CS144" s="7">
        <v>6.9</v>
      </c>
      <c r="CT144" s="7">
        <v>30000</v>
      </c>
      <c r="CU144" s="7">
        <v>14.5</v>
      </c>
      <c r="CV144" s="7">
        <v>34000</v>
      </c>
      <c r="CW144" s="7">
        <v>6.9</v>
      </c>
      <c r="DA144" s="8" t="s">
        <v>574</v>
      </c>
      <c r="DB144" s="8" t="s">
        <v>151</v>
      </c>
      <c r="DC144" s="8">
        <v>474.7</v>
      </c>
      <c r="DD144" s="8">
        <v>3.5</v>
      </c>
      <c r="DE144" s="8">
        <v>12.64</v>
      </c>
      <c r="DF144" s="8">
        <v>3.5</v>
      </c>
      <c r="DG144" s="8">
        <v>24508</v>
      </c>
      <c r="DH144" s="8">
        <v>5.3</v>
      </c>
      <c r="DI144" s="8">
        <v>37.6</v>
      </c>
      <c r="DJ144" s="8">
        <v>1.2</v>
      </c>
      <c r="DN144" s="9" t="s">
        <v>574</v>
      </c>
      <c r="DO144" s="9" t="s">
        <v>151</v>
      </c>
      <c r="DP144" s="9">
        <v>413.8</v>
      </c>
      <c r="DQ144" s="9">
        <v>7.1</v>
      </c>
      <c r="DR144" s="9">
        <v>10.79</v>
      </c>
      <c r="DS144" s="9">
        <v>9</v>
      </c>
      <c r="DT144" s="9">
        <v>21798</v>
      </c>
      <c r="DU144" s="9">
        <v>16</v>
      </c>
      <c r="DV144" s="9">
        <v>37</v>
      </c>
      <c r="DW144" s="9">
        <v>0.3</v>
      </c>
      <c r="EA144" s="10" t="s">
        <v>574</v>
      </c>
      <c r="EB144" s="10" t="s">
        <v>151</v>
      </c>
      <c r="EC144" s="10">
        <v>58000</v>
      </c>
      <c r="ED144" s="10">
        <v>5.5</v>
      </c>
      <c r="EE144" s="10">
        <f>VLOOKUP(EA144,Sheet1!$C$10:$L$428,10,FALSE)</f>
        <v>99555</v>
      </c>
      <c r="EF144" s="10">
        <v>5.5</v>
      </c>
      <c r="EG144" s="10">
        <v>52000</v>
      </c>
      <c r="EH144" s="10">
        <v>8.9</v>
      </c>
      <c r="EI144" s="10">
        <v>58000</v>
      </c>
      <c r="EJ144" s="10">
        <v>5.5</v>
      </c>
      <c r="EN144" s="11" t="s">
        <v>574</v>
      </c>
      <c r="EO144" s="11" t="s">
        <v>151</v>
      </c>
      <c r="EP144" s="11">
        <v>550.79999999999995</v>
      </c>
      <c r="EQ144" s="11">
        <v>3</v>
      </c>
      <c r="ER144" s="11">
        <f>VLOOKUP(EN144,Sheet1!$C$10:$L$428,2,FALSE)</f>
        <v>145121.4252459023</v>
      </c>
      <c r="ES144" s="11">
        <v>3</v>
      </c>
      <c r="ET144" s="11">
        <v>28661</v>
      </c>
      <c r="EU144" s="11">
        <v>4.4000000000000004</v>
      </c>
      <c r="EV144" s="11">
        <v>40.5</v>
      </c>
      <c r="EW144" s="11">
        <v>0.8</v>
      </c>
      <c r="EY144" t="b">
        <f t="shared" si="2"/>
        <v>1</v>
      </c>
    </row>
    <row r="145" spans="1:155" x14ac:dyDescent="0.25">
      <c r="A145" s="1" t="s">
        <v>575</v>
      </c>
      <c r="B145" s="1" t="s">
        <v>152</v>
      </c>
      <c r="C145" s="1">
        <v>455.5</v>
      </c>
      <c r="D145" s="1">
        <v>4.2</v>
      </c>
      <c r="E145" s="1">
        <f>VLOOKUP(A145,Sheet1!$C$10:$L$428,6,FALSE)</f>
        <v>110000</v>
      </c>
      <c r="F145" s="1">
        <v>4.3</v>
      </c>
      <c r="G145" s="1">
        <v>23824</v>
      </c>
      <c r="H145" s="1">
        <v>6.2</v>
      </c>
      <c r="I145" s="1">
        <v>40</v>
      </c>
      <c r="J145" s="1">
        <v>0.9</v>
      </c>
      <c r="N145" s="2" t="s">
        <v>575</v>
      </c>
      <c r="O145" s="2" t="s">
        <v>152</v>
      </c>
      <c r="P145" s="2">
        <v>76000</v>
      </c>
      <c r="Q145" s="2">
        <v>4.7</v>
      </c>
      <c r="R145" s="2">
        <v>76000</v>
      </c>
      <c r="S145" s="2">
        <v>4.7</v>
      </c>
      <c r="T145" s="2">
        <v>66000</v>
      </c>
      <c r="U145" s="2">
        <v>6.2</v>
      </c>
      <c r="V145" s="2">
        <v>76000</v>
      </c>
      <c r="W145" s="2">
        <v>4.7</v>
      </c>
      <c r="AA145" s="3" t="s">
        <v>575</v>
      </c>
      <c r="AB145" s="3" t="s">
        <v>152</v>
      </c>
      <c r="AC145" s="3">
        <v>482.7</v>
      </c>
      <c r="AD145" s="3">
        <v>2.2999999999999998</v>
      </c>
      <c r="AE145" s="3">
        <v>12.13</v>
      </c>
      <c r="AF145" s="3">
        <v>2.2999999999999998</v>
      </c>
      <c r="AG145" s="3">
        <v>24511</v>
      </c>
      <c r="AH145" s="3">
        <v>3.6</v>
      </c>
      <c r="AI145" s="3">
        <v>39.799999999999997</v>
      </c>
      <c r="AJ145" s="3">
        <v>0.8</v>
      </c>
      <c r="AN145" s="3" t="s">
        <v>575</v>
      </c>
      <c r="AO145" s="3" t="s">
        <v>152</v>
      </c>
      <c r="AP145" s="3">
        <v>425.2</v>
      </c>
      <c r="AQ145" s="3">
        <v>3.9</v>
      </c>
      <c r="AR145" s="3">
        <v>10.94</v>
      </c>
      <c r="AS145" s="3">
        <v>3.1</v>
      </c>
      <c r="AT145" s="3">
        <v>22548</v>
      </c>
      <c r="AU145" s="3">
        <v>5.6</v>
      </c>
      <c r="AV145" s="3">
        <v>37.5</v>
      </c>
      <c r="AW145" s="3">
        <v>0.9</v>
      </c>
      <c r="BA145" s="4" t="s">
        <v>575</v>
      </c>
      <c r="BB145" s="4" t="s">
        <v>152</v>
      </c>
      <c r="BC145" s="4">
        <v>103000</v>
      </c>
      <c r="BD145" s="4">
        <v>4</v>
      </c>
      <c r="BE145" s="4">
        <v>103000</v>
      </c>
      <c r="BF145" s="4">
        <v>4</v>
      </c>
      <c r="BG145" s="4">
        <v>91000</v>
      </c>
      <c r="BH145" s="4">
        <v>5.4</v>
      </c>
      <c r="BI145" s="4">
        <v>103000</v>
      </c>
      <c r="BJ145" s="4">
        <v>4</v>
      </c>
      <c r="BN145" s="5" t="s">
        <v>575</v>
      </c>
      <c r="BO145" s="5" t="s">
        <v>152</v>
      </c>
      <c r="BP145" s="5">
        <v>401.3</v>
      </c>
      <c r="BQ145" s="5">
        <v>2.5</v>
      </c>
      <c r="BR145" s="5">
        <v>11.67</v>
      </c>
      <c r="BS145" s="5">
        <v>2.1</v>
      </c>
      <c r="BT145" s="5">
        <v>20430</v>
      </c>
      <c r="BU145" s="5">
        <v>3.5</v>
      </c>
      <c r="BV145" s="5">
        <v>34.4</v>
      </c>
      <c r="BW145" s="5">
        <v>1.3</v>
      </c>
      <c r="CA145" s="6" t="s">
        <v>575</v>
      </c>
      <c r="CB145" s="6" t="s">
        <v>152</v>
      </c>
      <c r="CC145" s="6">
        <v>361.5</v>
      </c>
      <c r="CD145" s="6">
        <v>3.7</v>
      </c>
      <c r="CE145" s="6">
        <v>9.93</v>
      </c>
      <c r="CF145" s="6">
        <v>3.4</v>
      </c>
      <c r="CG145" s="6">
        <v>18841</v>
      </c>
      <c r="CH145" s="6">
        <v>5.8</v>
      </c>
      <c r="CI145" s="6">
        <v>37</v>
      </c>
      <c r="CJ145" s="6">
        <v>0.4</v>
      </c>
      <c r="CN145" s="7" t="s">
        <v>575</v>
      </c>
      <c r="CO145" s="7" t="s">
        <v>152</v>
      </c>
      <c r="CP145" s="7">
        <v>29000</v>
      </c>
      <c r="CQ145" s="7">
        <v>7.4</v>
      </c>
      <c r="CR145" s="7">
        <v>29000</v>
      </c>
      <c r="CS145" s="7">
        <v>7.4</v>
      </c>
      <c r="CT145" s="7">
        <v>26000</v>
      </c>
      <c r="CU145" s="7">
        <v>8.5</v>
      </c>
      <c r="CV145" s="7">
        <v>29000</v>
      </c>
      <c r="CW145" s="7">
        <v>7.4</v>
      </c>
      <c r="DA145" s="8" t="s">
        <v>575</v>
      </c>
      <c r="DB145" s="8" t="s">
        <v>152</v>
      </c>
      <c r="DC145" s="8">
        <v>446.3</v>
      </c>
      <c r="DD145" s="8">
        <v>3.2</v>
      </c>
      <c r="DE145" s="8">
        <v>12.2</v>
      </c>
      <c r="DF145" s="8">
        <v>3.3</v>
      </c>
      <c r="DG145" s="8">
        <v>22780</v>
      </c>
      <c r="DH145" s="8">
        <v>3.8</v>
      </c>
      <c r="DI145" s="8">
        <v>36.6</v>
      </c>
      <c r="DJ145" s="8">
        <v>0.7</v>
      </c>
      <c r="DN145" s="9" t="s">
        <v>575</v>
      </c>
      <c r="DO145" s="9" t="s">
        <v>152</v>
      </c>
      <c r="DP145" s="9">
        <v>399.3</v>
      </c>
      <c r="DQ145" s="9">
        <v>6</v>
      </c>
      <c r="DR145" s="9">
        <v>10.79</v>
      </c>
      <c r="DS145" s="9">
        <v>5.5</v>
      </c>
      <c r="DT145" s="9">
        <v>19906</v>
      </c>
      <c r="DU145" s="9">
        <v>7.7</v>
      </c>
      <c r="DV145" s="9">
        <v>37</v>
      </c>
      <c r="DW145" s="9">
        <v>0.4</v>
      </c>
      <c r="EA145" s="10" t="s">
        <v>575</v>
      </c>
      <c r="EB145" s="10" t="s">
        <v>152</v>
      </c>
      <c r="EC145" s="10">
        <v>47000</v>
      </c>
      <c r="ED145" s="10">
        <v>6</v>
      </c>
      <c r="EE145" s="10">
        <f>VLOOKUP(EA145,Sheet1!$C$10:$L$428,10,FALSE)</f>
        <v>85000</v>
      </c>
      <c r="EF145" s="10">
        <v>6</v>
      </c>
      <c r="EG145" s="10">
        <v>40000</v>
      </c>
      <c r="EH145" s="10">
        <v>8.6999999999999993</v>
      </c>
      <c r="EI145" s="10">
        <v>47000</v>
      </c>
      <c r="EJ145" s="10">
        <v>6</v>
      </c>
      <c r="EN145" s="11" t="s">
        <v>575</v>
      </c>
      <c r="EO145" s="11" t="s">
        <v>152</v>
      </c>
      <c r="EP145" s="11">
        <v>504.7</v>
      </c>
      <c r="EQ145" s="11">
        <v>3</v>
      </c>
      <c r="ER145" s="11">
        <f>VLOOKUP(EN145,Sheet1!$C$10:$L$428,2,FALSE)</f>
        <v>118400.75337034094</v>
      </c>
      <c r="ES145" s="11">
        <v>3.1</v>
      </c>
      <c r="ET145" s="11">
        <v>25671</v>
      </c>
      <c r="EU145" s="11">
        <v>5.4</v>
      </c>
      <c r="EV145" s="11">
        <v>41.8</v>
      </c>
      <c r="EW145" s="11">
        <v>1</v>
      </c>
      <c r="EY145" t="b">
        <f t="shared" si="2"/>
        <v>1</v>
      </c>
    </row>
    <row r="146" spans="1:155" x14ac:dyDescent="0.25">
      <c r="A146" s="1" t="s">
        <v>576</v>
      </c>
      <c r="B146" s="1" t="s">
        <v>153</v>
      </c>
      <c r="C146" s="1">
        <v>632.9</v>
      </c>
      <c r="D146" s="1">
        <v>6.6</v>
      </c>
      <c r="E146" s="1">
        <f>VLOOKUP(A146,Sheet1!$C$10:$L$428,6,FALSE)</f>
        <v>199000</v>
      </c>
      <c r="F146" s="1">
        <v>7.1</v>
      </c>
      <c r="G146" s="1">
        <v>33460</v>
      </c>
      <c r="H146" s="1">
        <v>9.6</v>
      </c>
      <c r="I146" s="1">
        <v>37.5</v>
      </c>
      <c r="J146" s="1">
        <v>1.7</v>
      </c>
      <c r="N146" s="2" t="s">
        <v>576</v>
      </c>
      <c r="O146" s="2" t="s">
        <v>153</v>
      </c>
      <c r="P146" s="2">
        <v>56000</v>
      </c>
      <c r="Q146" s="2">
        <v>5.6</v>
      </c>
      <c r="R146" s="2">
        <v>56000</v>
      </c>
      <c r="S146" s="2">
        <v>5.6</v>
      </c>
      <c r="T146" s="2">
        <v>48000</v>
      </c>
      <c r="U146" s="2">
        <v>7.2</v>
      </c>
      <c r="V146" s="2">
        <v>56000</v>
      </c>
      <c r="W146" s="2">
        <v>5.6</v>
      </c>
      <c r="AA146" s="3" t="s">
        <v>576</v>
      </c>
      <c r="AB146" s="3" t="s">
        <v>153</v>
      </c>
      <c r="AC146" s="3">
        <v>748</v>
      </c>
      <c r="AD146" s="3">
        <v>8</v>
      </c>
      <c r="AE146" s="3">
        <v>19.440000000000001</v>
      </c>
      <c r="AF146" s="3">
        <v>8</v>
      </c>
      <c r="AG146" s="3">
        <v>38849</v>
      </c>
      <c r="AH146" s="3">
        <v>7.1</v>
      </c>
      <c r="AI146" s="3">
        <v>38.5</v>
      </c>
      <c r="AJ146" s="3">
        <v>0.7</v>
      </c>
      <c r="AN146" s="3" t="s">
        <v>576</v>
      </c>
      <c r="AO146" s="3" t="s">
        <v>153</v>
      </c>
      <c r="AP146" s="3">
        <v>566.20000000000005</v>
      </c>
      <c r="AQ146" s="3">
        <v>4.3</v>
      </c>
      <c r="AR146" s="3">
        <v>14.71</v>
      </c>
      <c r="AS146" s="3">
        <v>4.4000000000000004</v>
      </c>
      <c r="AT146" s="3">
        <v>29671</v>
      </c>
      <c r="AU146" s="3">
        <v>6.1</v>
      </c>
      <c r="AV146" s="3">
        <v>37.5</v>
      </c>
      <c r="AW146" s="3">
        <v>0</v>
      </c>
      <c r="BA146" s="4" t="s">
        <v>576</v>
      </c>
      <c r="BB146" s="4" t="s">
        <v>153</v>
      </c>
      <c r="BC146" s="4">
        <v>77000</v>
      </c>
      <c r="BD146" s="4">
        <v>4.7</v>
      </c>
      <c r="BE146" s="4">
        <v>77000</v>
      </c>
      <c r="BF146" s="4">
        <v>4.7</v>
      </c>
      <c r="BG146" s="4">
        <v>67000</v>
      </c>
      <c r="BH146" s="4">
        <v>5.9</v>
      </c>
      <c r="BI146" s="4">
        <v>77000</v>
      </c>
      <c r="BJ146" s="4">
        <v>4.7</v>
      </c>
      <c r="BN146" s="5" t="s">
        <v>576</v>
      </c>
      <c r="BO146" s="5" t="s">
        <v>153</v>
      </c>
      <c r="BP146" s="5">
        <v>600.20000000000005</v>
      </c>
      <c r="BQ146" s="5">
        <v>7.5</v>
      </c>
      <c r="BR146" s="5">
        <v>18.27</v>
      </c>
      <c r="BS146" s="5">
        <v>7.3</v>
      </c>
      <c r="BT146" s="5">
        <v>31101</v>
      </c>
      <c r="BU146" s="5">
        <v>6.7</v>
      </c>
      <c r="BV146" s="5">
        <v>32.9</v>
      </c>
      <c r="BW146" s="5">
        <v>1.5</v>
      </c>
      <c r="CA146" s="6" t="s">
        <v>576</v>
      </c>
      <c r="CB146" s="6" t="s">
        <v>153</v>
      </c>
      <c r="CC146" s="6">
        <v>458.5</v>
      </c>
      <c r="CD146" s="6">
        <v>6.5</v>
      </c>
      <c r="CE146" s="6">
        <v>13.15</v>
      </c>
      <c r="CF146" s="6">
        <v>6.1</v>
      </c>
      <c r="CG146" s="6">
        <v>24579</v>
      </c>
      <c r="CH146" s="6">
        <v>8</v>
      </c>
      <c r="CI146" s="6">
        <v>37</v>
      </c>
      <c r="CJ146" s="6">
        <v>0.4</v>
      </c>
      <c r="CN146" s="7" t="s">
        <v>576</v>
      </c>
      <c r="CO146" s="7" t="s">
        <v>153</v>
      </c>
      <c r="CP146" s="7">
        <v>22000</v>
      </c>
      <c r="CQ146" s="7">
        <v>8.6</v>
      </c>
      <c r="CR146" s="7">
        <v>22000</v>
      </c>
      <c r="CS146" s="7">
        <v>8.6</v>
      </c>
      <c r="CT146" s="7">
        <v>19000</v>
      </c>
      <c r="CU146" s="7">
        <v>12.4</v>
      </c>
      <c r="CV146" s="7">
        <v>22000</v>
      </c>
      <c r="CW146" s="7">
        <v>8.6</v>
      </c>
      <c r="DA146" s="8" t="s">
        <v>576</v>
      </c>
      <c r="DB146" s="8" t="s">
        <v>153</v>
      </c>
      <c r="DC146" s="8">
        <v>536.20000000000005</v>
      </c>
      <c r="DD146" s="8">
        <v>4.5999999999999996</v>
      </c>
      <c r="DE146" s="8">
        <v>14.51</v>
      </c>
      <c r="DF146" s="8">
        <v>4.7</v>
      </c>
      <c r="DG146" s="8">
        <v>27980</v>
      </c>
      <c r="DH146" s="8">
        <v>8.3000000000000007</v>
      </c>
      <c r="DI146" s="8">
        <v>36.9</v>
      </c>
      <c r="DJ146" s="8">
        <v>0.7</v>
      </c>
      <c r="DN146" s="9" t="s">
        <v>576</v>
      </c>
      <c r="DO146" s="9" t="s">
        <v>153</v>
      </c>
      <c r="DP146" s="9">
        <v>468.5</v>
      </c>
      <c r="DQ146" s="9">
        <v>7.8</v>
      </c>
      <c r="DR146" s="9">
        <v>12.96</v>
      </c>
      <c r="DS146" s="9">
        <v>7.9</v>
      </c>
      <c r="DT146" s="9">
        <v>25643</v>
      </c>
      <c r="DU146" s="9">
        <v>12</v>
      </c>
      <c r="DV146" s="9">
        <v>37</v>
      </c>
      <c r="DW146" s="9">
        <v>0.4</v>
      </c>
      <c r="EA146" s="10" t="s">
        <v>576</v>
      </c>
      <c r="EB146" s="10" t="s">
        <v>153</v>
      </c>
      <c r="EC146" s="10">
        <v>34000</v>
      </c>
      <c r="ED146" s="10">
        <v>7.2</v>
      </c>
      <c r="EE146" s="10">
        <f>VLOOKUP(EA146,Sheet1!$C$10:$L$428,10,FALSE)</f>
        <v>142500</v>
      </c>
      <c r="EF146" s="10">
        <v>7.2</v>
      </c>
      <c r="EG146" s="10">
        <v>29000</v>
      </c>
      <c r="EH146" s="10">
        <v>8.6999999999999993</v>
      </c>
      <c r="EI146" s="10">
        <v>34000</v>
      </c>
      <c r="EJ146" s="10">
        <v>7.2</v>
      </c>
      <c r="EN146" s="11" t="s">
        <v>576</v>
      </c>
      <c r="EO146" s="11" t="s">
        <v>153</v>
      </c>
      <c r="EP146" s="11">
        <v>882.3</v>
      </c>
      <c r="EQ146" s="11">
        <v>11</v>
      </c>
      <c r="ER146" s="11">
        <f>VLOOKUP(EN146,Sheet1!$C$10:$L$428,2,FALSE)</f>
        <v>238079.30127414747</v>
      </c>
      <c r="ES146" s="11">
        <v>11</v>
      </c>
      <c r="ET146" s="11">
        <v>45954</v>
      </c>
      <c r="EU146" s="11">
        <v>8.8000000000000007</v>
      </c>
      <c r="EV146" s="11">
        <v>39.4</v>
      </c>
      <c r="EW146" s="11">
        <v>0.9</v>
      </c>
      <c r="EY146" t="b">
        <f t="shared" si="2"/>
        <v>1</v>
      </c>
    </row>
    <row r="147" spans="1:155" x14ac:dyDescent="0.25">
      <c r="A147" s="1" t="s">
        <v>577</v>
      </c>
      <c r="B147" s="1" t="s">
        <v>154</v>
      </c>
      <c r="C147" s="1">
        <v>453.8</v>
      </c>
      <c r="D147" s="1">
        <v>5.2</v>
      </c>
      <c r="E147" s="1">
        <f>VLOOKUP(A147,Sheet1!$C$10:$L$428,6,FALSE)</f>
        <v>124999</v>
      </c>
      <c r="F147" s="1">
        <v>5.6</v>
      </c>
      <c r="G147" s="1">
        <v>24427</v>
      </c>
      <c r="H147" s="1">
        <v>14</v>
      </c>
      <c r="I147" s="1">
        <v>39.9</v>
      </c>
      <c r="J147" s="1">
        <v>0.7</v>
      </c>
      <c r="N147" s="2" t="s">
        <v>577</v>
      </c>
      <c r="O147" s="2" t="s">
        <v>154</v>
      </c>
      <c r="P147" s="2">
        <v>64000</v>
      </c>
      <c r="Q147" s="2">
        <v>5.0999999999999996</v>
      </c>
      <c r="R147" s="2">
        <v>64000</v>
      </c>
      <c r="S147" s="2">
        <v>5.0999999999999996</v>
      </c>
      <c r="T147" s="2">
        <v>56000</v>
      </c>
      <c r="U147" s="2">
        <v>8.9</v>
      </c>
      <c r="V147" s="2">
        <v>64000</v>
      </c>
      <c r="W147" s="2">
        <v>5.0999999999999996</v>
      </c>
      <c r="AA147" s="3" t="s">
        <v>577</v>
      </c>
      <c r="AB147" s="3" t="s">
        <v>154</v>
      </c>
      <c r="AC147" s="3">
        <v>487.3</v>
      </c>
      <c r="AD147" s="3">
        <v>2.5</v>
      </c>
      <c r="AE147" s="3">
        <v>12.42</v>
      </c>
      <c r="AF147" s="3">
        <v>2.6</v>
      </c>
      <c r="AG147" s="3">
        <v>25269</v>
      </c>
      <c r="AH147" s="3">
        <v>4</v>
      </c>
      <c r="AI147" s="3">
        <v>39.200000000000003</v>
      </c>
      <c r="AJ147" s="3">
        <v>0.7</v>
      </c>
      <c r="AN147" s="3" t="s">
        <v>577</v>
      </c>
      <c r="AO147" s="3" t="s">
        <v>154</v>
      </c>
      <c r="AP147" s="3">
        <v>418.8</v>
      </c>
      <c r="AQ147" s="3">
        <v>4.5</v>
      </c>
      <c r="AR147" s="3">
        <v>10.73</v>
      </c>
      <c r="AS147" s="3">
        <v>4</v>
      </c>
      <c r="AT147" s="3">
        <v>22558</v>
      </c>
      <c r="AU147" s="3">
        <v>9</v>
      </c>
      <c r="AV147" s="3">
        <v>37.5</v>
      </c>
      <c r="AW147" s="3">
        <v>1</v>
      </c>
      <c r="BA147" s="4" t="s">
        <v>577</v>
      </c>
      <c r="BB147" s="4" t="s">
        <v>154</v>
      </c>
      <c r="BC147" s="4">
        <v>90000</v>
      </c>
      <c r="BD147" s="4">
        <v>4.2</v>
      </c>
      <c r="BE147" s="4">
        <v>90000</v>
      </c>
      <c r="BF147" s="4">
        <v>4.2</v>
      </c>
      <c r="BG147" s="4">
        <v>82000</v>
      </c>
      <c r="BH147" s="4">
        <v>6.9</v>
      </c>
      <c r="BI147" s="4">
        <v>90000</v>
      </c>
      <c r="BJ147" s="4">
        <v>4.2</v>
      </c>
      <c r="BN147" s="5" t="s">
        <v>577</v>
      </c>
      <c r="BO147" s="5" t="s">
        <v>154</v>
      </c>
      <c r="BP147" s="5">
        <v>401.4</v>
      </c>
      <c r="BQ147" s="5">
        <v>2.9</v>
      </c>
      <c r="BR147" s="5">
        <v>12.04</v>
      </c>
      <c r="BS147" s="5">
        <v>2.7</v>
      </c>
      <c r="BT147" s="5">
        <v>20426</v>
      </c>
      <c r="BU147" s="5">
        <v>3.6</v>
      </c>
      <c r="BV147" s="5">
        <v>33.299999999999997</v>
      </c>
      <c r="BW147" s="5">
        <v>1.4</v>
      </c>
      <c r="CA147" s="6" t="s">
        <v>577</v>
      </c>
      <c r="CB147" s="6" t="s">
        <v>154</v>
      </c>
      <c r="CC147" s="6">
        <v>353.4</v>
      </c>
      <c r="CD147" s="6">
        <v>3.8</v>
      </c>
      <c r="CE147" s="6">
        <v>9.5299999999999994</v>
      </c>
      <c r="CF147" s="6">
        <v>3</v>
      </c>
      <c r="CG147" s="6">
        <v>17788</v>
      </c>
      <c r="CH147" s="6">
        <v>8.5</v>
      </c>
      <c r="CI147" s="6">
        <v>37</v>
      </c>
      <c r="CJ147" s="6">
        <v>0.9</v>
      </c>
      <c r="CN147" s="7" t="s">
        <v>577</v>
      </c>
      <c r="CO147" s="7" t="s">
        <v>154</v>
      </c>
      <c r="CP147" s="7">
        <v>24000</v>
      </c>
      <c r="CQ147" s="7">
        <v>8</v>
      </c>
      <c r="CR147" s="7">
        <v>24000</v>
      </c>
      <c r="CS147" s="7">
        <v>8</v>
      </c>
      <c r="CT147" s="7">
        <v>22000</v>
      </c>
      <c r="CU147" s="7">
        <v>11.4</v>
      </c>
      <c r="CV147" s="7">
        <v>24000</v>
      </c>
      <c r="CW147" s="7">
        <v>8</v>
      </c>
      <c r="DA147" s="8" t="s">
        <v>577</v>
      </c>
      <c r="DB147" s="8" t="s">
        <v>154</v>
      </c>
      <c r="DC147" s="8">
        <v>431.5</v>
      </c>
      <c r="DD147" s="8">
        <v>3.6</v>
      </c>
      <c r="DE147" s="8">
        <v>11.67</v>
      </c>
      <c r="DF147" s="8">
        <v>3.7</v>
      </c>
      <c r="DG147" s="8">
        <v>21814</v>
      </c>
      <c r="DH147" s="8">
        <v>5.9</v>
      </c>
      <c r="DI147" s="8">
        <v>37</v>
      </c>
      <c r="DJ147" s="8">
        <v>0.8</v>
      </c>
      <c r="DN147" s="9" t="s">
        <v>577</v>
      </c>
      <c r="DO147" s="9" t="s">
        <v>154</v>
      </c>
      <c r="DP147" s="9">
        <v>368.6</v>
      </c>
      <c r="DQ147" s="9">
        <v>5.0999999999999996</v>
      </c>
      <c r="DR147" s="9">
        <v>9.89</v>
      </c>
      <c r="DS147" s="9">
        <v>6.9</v>
      </c>
      <c r="DT147" s="9">
        <v>18911</v>
      </c>
      <c r="DU147" s="9">
        <v>12</v>
      </c>
      <c r="DV147" s="9">
        <v>37</v>
      </c>
      <c r="DW147" s="9">
        <v>0.7</v>
      </c>
      <c r="EA147" s="10" t="s">
        <v>577</v>
      </c>
      <c r="EB147" s="10" t="s">
        <v>154</v>
      </c>
      <c r="EC147" s="10">
        <v>39000</v>
      </c>
      <c r="ED147" s="10">
        <v>6.6</v>
      </c>
      <c r="EE147" s="10">
        <f>VLOOKUP(EA147,Sheet1!$C$10:$L$428,10,FALSE)</f>
        <v>85000</v>
      </c>
      <c r="EF147" s="10">
        <v>6.6</v>
      </c>
      <c r="EG147" s="10">
        <v>34000</v>
      </c>
      <c r="EH147" s="10">
        <v>12.7</v>
      </c>
      <c r="EI147" s="10">
        <v>39000</v>
      </c>
      <c r="EJ147" s="10">
        <v>6.6</v>
      </c>
      <c r="EN147" s="11" t="s">
        <v>577</v>
      </c>
      <c r="EO147" s="11" t="s">
        <v>154</v>
      </c>
      <c r="EP147" s="11">
        <v>521.4</v>
      </c>
      <c r="EQ147" s="11">
        <v>3.3</v>
      </c>
      <c r="ER147" s="11">
        <f>VLOOKUP(EN147,Sheet1!$C$10:$L$428,2,FALSE)</f>
        <v>139598.06426056349</v>
      </c>
      <c r="ES147" s="11">
        <v>3.5</v>
      </c>
      <c r="ET147" s="11">
        <v>27482</v>
      </c>
      <c r="EU147" s="11">
        <v>5.4</v>
      </c>
      <c r="EV147" s="11">
        <v>40.6</v>
      </c>
      <c r="EW147" s="11">
        <v>0.9</v>
      </c>
      <c r="EY147" t="b">
        <f t="shared" si="2"/>
        <v>1</v>
      </c>
    </row>
    <row r="148" spans="1:155" x14ac:dyDescent="0.25">
      <c r="A148" s="1" t="s">
        <v>578</v>
      </c>
      <c r="B148" s="1" t="s">
        <v>155</v>
      </c>
      <c r="C148" s="1">
        <v>469.9</v>
      </c>
      <c r="D148" s="1">
        <v>5.5</v>
      </c>
      <c r="E148" s="1">
        <f>VLOOKUP(A148,Sheet1!$C$10:$L$428,6,FALSE)</f>
        <v>115000</v>
      </c>
      <c r="F148" s="1">
        <v>5.6</v>
      </c>
      <c r="G148" s="1">
        <v>24997</v>
      </c>
      <c r="H148" s="1">
        <v>11</v>
      </c>
      <c r="I148" s="1">
        <v>39.299999999999997</v>
      </c>
      <c r="J148" s="1">
        <v>1.5</v>
      </c>
      <c r="N148" s="2" t="s">
        <v>578</v>
      </c>
      <c r="O148" s="2" t="s">
        <v>155</v>
      </c>
      <c r="P148" s="2">
        <v>61000</v>
      </c>
      <c r="Q148" s="2">
        <v>5.3</v>
      </c>
      <c r="R148" s="2">
        <v>61000</v>
      </c>
      <c r="S148" s="2">
        <v>5.3</v>
      </c>
      <c r="T148" s="2">
        <v>54000</v>
      </c>
      <c r="U148" s="2">
        <v>9.1999999999999993</v>
      </c>
      <c r="V148" s="2">
        <v>61000</v>
      </c>
      <c r="W148" s="2">
        <v>5.3</v>
      </c>
      <c r="AA148" s="3" t="s">
        <v>578</v>
      </c>
      <c r="AB148" s="3" t="s">
        <v>155</v>
      </c>
      <c r="AC148" s="3">
        <v>489.5</v>
      </c>
      <c r="AD148" s="3">
        <v>2.6</v>
      </c>
      <c r="AE148" s="3">
        <v>12.22</v>
      </c>
      <c r="AF148" s="3">
        <v>2.6</v>
      </c>
      <c r="AG148" s="3">
        <v>24961</v>
      </c>
      <c r="AH148" s="3">
        <v>4.9000000000000004</v>
      </c>
      <c r="AI148" s="3">
        <v>40</v>
      </c>
      <c r="AJ148" s="3">
        <v>0.9</v>
      </c>
      <c r="AN148" s="3" t="s">
        <v>578</v>
      </c>
      <c r="AO148" s="3" t="s">
        <v>155</v>
      </c>
      <c r="AP148" s="3">
        <v>430.5</v>
      </c>
      <c r="AQ148" s="3">
        <v>4.5999999999999996</v>
      </c>
      <c r="AR148" s="3">
        <v>10.44</v>
      </c>
      <c r="AS148" s="3">
        <v>4.9000000000000004</v>
      </c>
      <c r="AT148" s="3">
        <v>23089</v>
      </c>
      <c r="AU148" s="3">
        <v>9.9</v>
      </c>
      <c r="AV148" s="3">
        <v>37.6</v>
      </c>
      <c r="AW148" s="3">
        <v>1</v>
      </c>
      <c r="BA148" s="4" t="s">
        <v>578</v>
      </c>
      <c r="BB148" s="4" t="s">
        <v>155</v>
      </c>
      <c r="BC148" s="4">
        <v>86000</v>
      </c>
      <c r="BD148" s="4">
        <v>4.4000000000000004</v>
      </c>
      <c r="BE148" s="4">
        <v>86000</v>
      </c>
      <c r="BF148" s="4">
        <v>4.4000000000000004</v>
      </c>
      <c r="BG148" s="4">
        <v>74000</v>
      </c>
      <c r="BH148" s="4">
        <v>7.2</v>
      </c>
      <c r="BI148" s="4">
        <v>86000</v>
      </c>
      <c r="BJ148" s="4">
        <v>4.4000000000000004</v>
      </c>
      <c r="BN148" s="5" t="s">
        <v>578</v>
      </c>
      <c r="BO148" s="5" t="s">
        <v>155</v>
      </c>
      <c r="BP148" s="5">
        <v>399.6</v>
      </c>
      <c r="BQ148" s="5">
        <v>2.9</v>
      </c>
      <c r="BR148" s="5">
        <v>11.78</v>
      </c>
      <c r="BS148" s="5">
        <v>2.4</v>
      </c>
      <c r="BT148" s="5">
        <v>20697</v>
      </c>
      <c r="BU148" s="5">
        <v>4.4000000000000004</v>
      </c>
      <c r="BV148" s="5">
        <v>33.9</v>
      </c>
      <c r="BW148" s="5">
        <v>1.6</v>
      </c>
      <c r="CA148" s="6" t="s">
        <v>578</v>
      </c>
      <c r="CB148" s="6" t="s">
        <v>155</v>
      </c>
      <c r="CC148" s="6">
        <v>351.5</v>
      </c>
      <c r="CD148" s="6">
        <v>4.5</v>
      </c>
      <c r="CE148" s="6">
        <v>9.44</v>
      </c>
      <c r="CF148" s="6">
        <v>3.4</v>
      </c>
      <c r="CG148" s="6">
        <v>18477</v>
      </c>
      <c r="CH148" s="6">
        <v>8.5</v>
      </c>
      <c r="CI148" s="6">
        <v>37</v>
      </c>
      <c r="CJ148" s="6">
        <v>0.4</v>
      </c>
      <c r="CN148" s="7" t="s">
        <v>578</v>
      </c>
      <c r="CO148" s="7" t="s">
        <v>155</v>
      </c>
      <c r="CP148" s="7">
        <v>24000</v>
      </c>
      <c r="CQ148" s="7">
        <v>8.1</v>
      </c>
      <c r="CR148" s="7">
        <v>24000</v>
      </c>
      <c r="CS148" s="7">
        <v>8.1</v>
      </c>
      <c r="CT148" s="7">
        <v>21000</v>
      </c>
      <c r="CU148" s="7">
        <v>15</v>
      </c>
      <c r="CV148" s="7">
        <v>24000</v>
      </c>
      <c r="CW148" s="7">
        <v>8.1</v>
      </c>
      <c r="DA148" s="8" t="s">
        <v>578</v>
      </c>
      <c r="DB148" s="8" t="s">
        <v>155</v>
      </c>
      <c r="DC148" s="8">
        <v>434.7</v>
      </c>
      <c r="DD148" s="8">
        <v>4.4000000000000004</v>
      </c>
      <c r="DE148" s="8">
        <v>11.45</v>
      </c>
      <c r="DF148" s="8">
        <v>4.5</v>
      </c>
      <c r="DG148" s="8">
        <v>21430</v>
      </c>
      <c r="DH148" s="8">
        <v>9.4</v>
      </c>
      <c r="DI148" s="8">
        <v>38</v>
      </c>
      <c r="DJ148" s="8">
        <v>1.3</v>
      </c>
      <c r="DN148" s="9" t="s">
        <v>578</v>
      </c>
      <c r="DO148" s="9" t="s">
        <v>155</v>
      </c>
      <c r="DP148" s="9">
        <v>357.8</v>
      </c>
      <c r="DQ148" s="9">
        <v>7.5</v>
      </c>
      <c r="DR148" s="9">
        <v>9.4700000000000006</v>
      </c>
      <c r="DS148" s="9">
        <v>7.5</v>
      </c>
      <c r="DT148" s="9">
        <v>18412</v>
      </c>
      <c r="DU148" s="9">
        <v>17</v>
      </c>
      <c r="DV148" s="9">
        <v>37.299999999999997</v>
      </c>
      <c r="DW148" s="9">
        <v>0.3</v>
      </c>
      <c r="EA148" s="10" t="s">
        <v>578</v>
      </c>
      <c r="EB148" s="10" t="s">
        <v>155</v>
      </c>
      <c r="EC148" s="10">
        <v>37000</v>
      </c>
      <c r="ED148" s="10">
        <v>6.9</v>
      </c>
      <c r="EE148" s="10">
        <f>VLOOKUP(EA148,Sheet1!$C$10:$L$428,10,FALSE)</f>
        <v>84000</v>
      </c>
      <c r="EF148" s="10">
        <v>6.9</v>
      </c>
      <c r="EG148" s="10">
        <v>33000</v>
      </c>
      <c r="EH148" s="10">
        <v>11.6</v>
      </c>
      <c r="EI148" s="10">
        <v>37000</v>
      </c>
      <c r="EJ148" s="10">
        <v>6.9</v>
      </c>
      <c r="EN148" s="11" t="s">
        <v>578</v>
      </c>
      <c r="EO148" s="11" t="s">
        <v>155</v>
      </c>
      <c r="EP148" s="11">
        <v>524.5</v>
      </c>
      <c r="EQ148" s="11">
        <v>3.1</v>
      </c>
      <c r="ER148" s="11">
        <f>VLOOKUP(EN148,Sheet1!$C$10:$L$428,2,FALSE)</f>
        <v>128497.62104717481</v>
      </c>
      <c r="ES148" s="11">
        <v>3.2</v>
      </c>
      <c r="ET148" s="11">
        <v>27222</v>
      </c>
      <c r="EU148" s="11">
        <v>6.1</v>
      </c>
      <c r="EV148" s="11">
        <v>41.4</v>
      </c>
      <c r="EW148" s="11">
        <v>1.1000000000000001</v>
      </c>
      <c r="EY148" t="b">
        <f t="shared" si="2"/>
        <v>1</v>
      </c>
    </row>
    <row r="149" spans="1:155" x14ac:dyDescent="0.25">
      <c r="A149" s="1" t="s">
        <v>579</v>
      </c>
      <c r="B149" s="1" t="s">
        <v>156</v>
      </c>
      <c r="C149" s="1">
        <v>606.5</v>
      </c>
      <c r="D149" s="1">
        <v>8.4</v>
      </c>
      <c r="E149" s="1">
        <f>VLOOKUP(A149,Sheet1!$C$10:$L$428,6,FALSE)</f>
        <v>202000</v>
      </c>
      <c r="F149" s="1">
        <v>11</v>
      </c>
      <c r="G149" s="1">
        <v>32522</v>
      </c>
      <c r="H149" s="1">
        <v>14</v>
      </c>
      <c r="I149" s="1">
        <v>38</v>
      </c>
      <c r="J149" s="1">
        <v>1.9</v>
      </c>
      <c r="N149" s="2" t="s">
        <v>579</v>
      </c>
      <c r="O149" s="2" t="s">
        <v>156</v>
      </c>
      <c r="P149" s="2">
        <v>30000</v>
      </c>
      <c r="Q149" s="2">
        <v>7.7</v>
      </c>
      <c r="R149" s="2">
        <v>30000</v>
      </c>
      <c r="S149" s="2">
        <v>7.7</v>
      </c>
      <c r="T149" s="2">
        <v>26000</v>
      </c>
      <c r="U149" s="2">
        <v>10.1</v>
      </c>
      <c r="V149" s="2">
        <v>30000</v>
      </c>
      <c r="W149" s="2">
        <v>7.7</v>
      </c>
      <c r="AA149" s="3" t="s">
        <v>579</v>
      </c>
      <c r="AB149" s="3" t="s">
        <v>156</v>
      </c>
      <c r="AC149" s="3">
        <v>656.1</v>
      </c>
      <c r="AD149" s="3">
        <v>4.9000000000000004</v>
      </c>
      <c r="AE149" s="3">
        <v>16.98</v>
      </c>
      <c r="AF149" s="3">
        <v>5</v>
      </c>
      <c r="AG149" s="3">
        <v>34208</v>
      </c>
      <c r="AH149" s="3">
        <v>7.1</v>
      </c>
      <c r="AI149" s="3">
        <v>38.6</v>
      </c>
      <c r="AJ149" s="3">
        <v>1</v>
      </c>
      <c r="AN149" s="3" t="s">
        <v>579</v>
      </c>
      <c r="AO149" s="3" t="s">
        <v>156</v>
      </c>
      <c r="AP149" s="3">
        <v>555.29999999999995</v>
      </c>
      <c r="AQ149" s="3">
        <v>8.1999999999999993</v>
      </c>
      <c r="AR149" s="3">
        <v>13.62</v>
      </c>
      <c r="AS149" s="3">
        <v>9.1</v>
      </c>
      <c r="AT149" s="3">
        <v>29052</v>
      </c>
      <c r="AU149" s="3">
        <v>13</v>
      </c>
      <c r="AV149" s="3">
        <v>37.5</v>
      </c>
      <c r="AW149" s="3">
        <v>0.4</v>
      </c>
      <c r="BA149" s="4" t="s">
        <v>579</v>
      </c>
      <c r="BB149" s="4" t="s">
        <v>156</v>
      </c>
      <c r="BC149" s="4">
        <v>41000</v>
      </c>
      <c r="BD149" s="4">
        <v>6.4</v>
      </c>
      <c r="BE149" s="4">
        <v>41000</v>
      </c>
      <c r="BF149" s="4">
        <v>6.4</v>
      </c>
      <c r="BG149" s="4">
        <v>37000</v>
      </c>
      <c r="BH149" s="4">
        <v>8.9</v>
      </c>
      <c r="BI149" s="4">
        <v>41000</v>
      </c>
      <c r="BJ149" s="4">
        <v>6.4</v>
      </c>
      <c r="BN149" s="5" t="s">
        <v>579</v>
      </c>
      <c r="BO149" s="5" t="s">
        <v>156</v>
      </c>
      <c r="BP149" s="5">
        <v>540.70000000000005</v>
      </c>
      <c r="BQ149" s="5">
        <v>5.2</v>
      </c>
      <c r="BR149" s="5">
        <v>16.62</v>
      </c>
      <c r="BS149" s="5">
        <v>4.7</v>
      </c>
      <c r="BT149" s="5">
        <v>28178</v>
      </c>
      <c r="BU149" s="5">
        <v>7.4</v>
      </c>
      <c r="BV149" s="5">
        <v>32.5</v>
      </c>
      <c r="BW149" s="5">
        <v>2.2999999999999998</v>
      </c>
      <c r="CA149" s="6" t="s">
        <v>579</v>
      </c>
      <c r="CB149" s="6" t="s">
        <v>156</v>
      </c>
      <c r="CC149" s="6">
        <v>449.3</v>
      </c>
      <c r="CD149" s="6">
        <v>8.4</v>
      </c>
      <c r="CE149" s="6">
        <v>13</v>
      </c>
      <c r="CF149" s="6">
        <v>9</v>
      </c>
      <c r="CG149" s="6">
        <v>22544</v>
      </c>
      <c r="CH149" s="6">
        <v>13</v>
      </c>
      <c r="CI149" s="6">
        <v>37</v>
      </c>
      <c r="CJ149" s="6">
        <v>1.6</v>
      </c>
      <c r="CN149" s="7" t="s">
        <v>579</v>
      </c>
      <c r="CO149" s="7" t="s">
        <v>156</v>
      </c>
      <c r="CP149" s="7">
        <v>11000</v>
      </c>
      <c r="CQ149" s="7">
        <v>12</v>
      </c>
      <c r="CR149" s="7">
        <v>11000</v>
      </c>
      <c r="CS149" s="7">
        <v>12</v>
      </c>
      <c r="CT149" s="7">
        <v>10000</v>
      </c>
      <c r="CU149" s="7">
        <v>18.2</v>
      </c>
      <c r="CV149" s="7">
        <v>11000</v>
      </c>
      <c r="CW149" s="7">
        <v>12</v>
      </c>
      <c r="DA149" s="8" t="s">
        <v>579</v>
      </c>
      <c r="DB149" s="8" t="s">
        <v>156</v>
      </c>
      <c r="DC149" s="8">
        <v>552.5</v>
      </c>
      <c r="DD149" s="8">
        <v>5.7</v>
      </c>
      <c r="DE149" s="8">
        <v>15.01</v>
      </c>
      <c r="DF149" s="8">
        <v>5.8</v>
      </c>
      <c r="DG149" s="8">
        <v>28671</v>
      </c>
      <c r="DH149" s="8">
        <v>13</v>
      </c>
      <c r="DI149" s="8">
        <v>36.799999999999997</v>
      </c>
      <c r="DJ149" s="8">
        <v>1.1000000000000001</v>
      </c>
      <c r="DN149" s="9" t="s">
        <v>579</v>
      </c>
      <c r="DO149" s="9" t="s">
        <v>156</v>
      </c>
      <c r="DP149" s="9">
        <v>492.9</v>
      </c>
      <c r="DQ149" s="9">
        <v>13</v>
      </c>
      <c r="DR149" s="9">
        <v>12.84</v>
      </c>
      <c r="DS149" s="9">
        <v>14</v>
      </c>
      <c r="DT149" s="9" t="s">
        <v>858</v>
      </c>
      <c r="DU149" s="9" t="s">
        <v>858</v>
      </c>
      <c r="DV149" s="9">
        <v>37.4</v>
      </c>
      <c r="DW149" s="9">
        <v>0.3</v>
      </c>
      <c r="EA149" s="10" t="s">
        <v>579</v>
      </c>
      <c r="EB149" s="10" t="s">
        <v>156</v>
      </c>
      <c r="EC149" s="10">
        <v>18000</v>
      </c>
      <c r="ED149" s="10">
        <v>9.9</v>
      </c>
      <c r="EE149" s="10">
        <f>VLOOKUP(EA149,Sheet1!$C$10:$L$428,10,FALSE)</f>
        <v>154050</v>
      </c>
      <c r="EF149" s="10">
        <v>9.9</v>
      </c>
      <c r="EG149" s="10">
        <v>16000</v>
      </c>
      <c r="EH149" s="10">
        <v>11.9</v>
      </c>
      <c r="EI149" s="10">
        <v>18000</v>
      </c>
      <c r="EJ149" s="10">
        <v>9.9</v>
      </c>
      <c r="EN149" s="11" t="s">
        <v>579</v>
      </c>
      <c r="EO149" s="11" t="s">
        <v>156</v>
      </c>
      <c r="EP149" s="11">
        <v>719.7</v>
      </c>
      <c r="EQ149" s="11">
        <v>6.5</v>
      </c>
      <c r="ER149" s="11">
        <f>VLOOKUP(EN149,Sheet1!$C$10:$L$428,2,FALSE)</f>
        <v>237408.36429872521</v>
      </c>
      <c r="ES149" s="11">
        <v>6.8</v>
      </c>
      <c r="ET149" s="11">
        <v>37750</v>
      </c>
      <c r="EU149" s="11">
        <v>7.7</v>
      </c>
      <c r="EV149" s="11">
        <v>39.799999999999997</v>
      </c>
      <c r="EW149" s="11">
        <v>1.4</v>
      </c>
      <c r="EY149" t="b">
        <f t="shared" si="2"/>
        <v>1</v>
      </c>
    </row>
    <row r="150" spans="1:155" x14ac:dyDescent="0.25">
      <c r="A150" s="1" t="s">
        <v>580</v>
      </c>
      <c r="B150" s="1" t="s">
        <v>157</v>
      </c>
      <c r="C150" s="1">
        <v>516.6</v>
      </c>
      <c r="D150" s="1">
        <v>18</v>
      </c>
      <c r="E150" s="1">
        <f>VLOOKUP(A150,Sheet1!$C$10:$L$428,6,FALSE)</f>
        <v>208997.5</v>
      </c>
      <c r="F150" s="1">
        <v>18</v>
      </c>
      <c r="G150" s="1" t="s">
        <v>858</v>
      </c>
      <c r="H150" s="1" t="s">
        <v>858</v>
      </c>
      <c r="I150" s="1">
        <v>37.5</v>
      </c>
      <c r="J150" s="1">
        <v>2.1</v>
      </c>
      <c r="N150" s="2" t="s">
        <v>580</v>
      </c>
      <c r="O150" s="2" t="s">
        <v>157</v>
      </c>
      <c r="P150" s="2">
        <v>16000</v>
      </c>
      <c r="Q150" s="2">
        <v>10.5</v>
      </c>
      <c r="R150" s="2">
        <v>16000</v>
      </c>
      <c r="S150" s="2">
        <v>10.5</v>
      </c>
      <c r="T150" s="2">
        <v>13000</v>
      </c>
      <c r="U150" s="2">
        <v>12.9</v>
      </c>
      <c r="V150" s="2">
        <v>16000</v>
      </c>
      <c r="W150" s="2">
        <v>10.5</v>
      </c>
      <c r="AA150" s="3" t="s">
        <v>580</v>
      </c>
      <c r="AB150" s="3" t="s">
        <v>157</v>
      </c>
      <c r="AC150" s="3">
        <v>619.70000000000005</v>
      </c>
      <c r="AD150" s="3">
        <v>7.3</v>
      </c>
      <c r="AE150" s="3">
        <v>16.34</v>
      </c>
      <c r="AF150" s="3">
        <v>7.5</v>
      </c>
      <c r="AG150" s="3">
        <v>32592</v>
      </c>
      <c r="AH150" s="3">
        <v>11</v>
      </c>
      <c r="AI150" s="3">
        <v>37.9</v>
      </c>
      <c r="AJ150" s="3">
        <v>1</v>
      </c>
      <c r="AN150" s="3" t="s">
        <v>580</v>
      </c>
      <c r="AO150" s="3" t="s">
        <v>157</v>
      </c>
      <c r="AP150" s="3">
        <v>487.4</v>
      </c>
      <c r="AQ150" s="3">
        <v>10</v>
      </c>
      <c r="AR150" s="3">
        <v>11.57</v>
      </c>
      <c r="AS150" s="3">
        <v>11</v>
      </c>
      <c r="AT150" s="3">
        <v>23437</v>
      </c>
      <c r="AU150" s="3">
        <v>14</v>
      </c>
      <c r="AV150" s="3">
        <v>37.5</v>
      </c>
      <c r="AW150" s="3">
        <v>1.3</v>
      </c>
      <c r="BA150" s="4" t="s">
        <v>580</v>
      </c>
      <c r="BB150" s="4" t="s">
        <v>157</v>
      </c>
      <c r="BC150" s="4">
        <v>26000</v>
      </c>
      <c r="BD150" s="4">
        <v>8.1</v>
      </c>
      <c r="BE150" s="4">
        <v>26000</v>
      </c>
      <c r="BF150" s="4">
        <v>8.1</v>
      </c>
      <c r="BG150" s="4">
        <v>22000</v>
      </c>
      <c r="BH150" s="4">
        <v>9.6999999999999993</v>
      </c>
      <c r="BI150" s="4">
        <v>26000</v>
      </c>
      <c r="BJ150" s="4">
        <v>8.1</v>
      </c>
      <c r="BN150" s="5" t="s">
        <v>580</v>
      </c>
      <c r="BO150" s="5" t="s">
        <v>157</v>
      </c>
      <c r="BP150" s="5">
        <v>438.5</v>
      </c>
      <c r="BQ150" s="5">
        <v>7.9</v>
      </c>
      <c r="BR150" s="5">
        <v>15.08</v>
      </c>
      <c r="BS150" s="5">
        <v>6.7</v>
      </c>
      <c r="BT150" s="5">
        <v>22473</v>
      </c>
      <c r="BU150" s="5">
        <v>11</v>
      </c>
      <c r="BV150" s="5">
        <v>29.1</v>
      </c>
      <c r="BW150" s="5">
        <v>3.6</v>
      </c>
      <c r="CA150" s="6" t="s">
        <v>580</v>
      </c>
      <c r="CB150" s="6" t="s">
        <v>157</v>
      </c>
      <c r="CC150" s="6">
        <v>338.1</v>
      </c>
      <c r="CD150" s="6">
        <v>10</v>
      </c>
      <c r="CE150" s="6">
        <v>10.130000000000001</v>
      </c>
      <c r="CF150" s="6">
        <v>8.1999999999999993</v>
      </c>
      <c r="CG150" s="6">
        <v>17079</v>
      </c>
      <c r="CH150" s="6">
        <v>13</v>
      </c>
      <c r="CI150" s="6">
        <v>35</v>
      </c>
      <c r="CJ150" s="6">
        <v>5.0999999999999996</v>
      </c>
      <c r="CN150" s="7" t="s">
        <v>580</v>
      </c>
      <c r="CO150" s="7" t="s">
        <v>157</v>
      </c>
      <c r="CP150" s="7">
        <v>6000</v>
      </c>
      <c r="CQ150" s="7">
        <v>17.2</v>
      </c>
      <c r="CR150" s="7">
        <v>6000</v>
      </c>
      <c r="CS150" s="7">
        <v>17.2</v>
      </c>
      <c r="CT150" s="7" t="s">
        <v>858</v>
      </c>
      <c r="CU150" s="7" t="s">
        <v>858</v>
      </c>
      <c r="CV150" s="7">
        <v>6000</v>
      </c>
      <c r="CW150" s="7">
        <v>17.2</v>
      </c>
      <c r="DA150" s="8" t="s">
        <v>580</v>
      </c>
      <c r="DB150" s="8" t="s">
        <v>157</v>
      </c>
      <c r="DC150" s="8">
        <v>491</v>
      </c>
      <c r="DD150" s="8">
        <v>9.3000000000000007</v>
      </c>
      <c r="DE150" s="8">
        <v>13.54</v>
      </c>
      <c r="DF150" s="8">
        <v>9</v>
      </c>
      <c r="DG150" s="8">
        <v>24391</v>
      </c>
      <c r="DH150" s="8">
        <v>12</v>
      </c>
      <c r="DI150" s="8">
        <v>36.299999999999997</v>
      </c>
      <c r="DJ150" s="8">
        <v>1.7</v>
      </c>
      <c r="DN150" s="9" t="s">
        <v>580</v>
      </c>
      <c r="DO150" s="9" t="s">
        <v>157</v>
      </c>
      <c r="DP150" s="9">
        <v>403.6</v>
      </c>
      <c r="DQ150" s="9">
        <v>12</v>
      </c>
      <c r="DR150" s="9">
        <v>10.99</v>
      </c>
      <c r="DS150" s="9">
        <v>13</v>
      </c>
      <c r="DT150" s="9" t="s">
        <v>858</v>
      </c>
      <c r="DU150" s="9" t="s">
        <v>858</v>
      </c>
      <c r="DV150" s="9">
        <v>37</v>
      </c>
      <c r="DW150" s="9">
        <v>2.8</v>
      </c>
      <c r="EA150" s="10" t="s">
        <v>580</v>
      </c>
      <c r="EB150" s="10" t="s">
        <v>157</v>
      </c>
      <c r="EC150" s="10">
        <v>10000</v>
      </c>
      <c r="ED150" s="10">
        <v>13.2</v>
      </c>
      <c r="EE150" s="10">
        <f>VLOOKUP(EA150,Sheet1!$C$10:$L$428,10,FALSE)</f>
        <v>154000</v>
      </c>
      <c r="EF150" s="10">
        <v>13.2</v>
      </c>
      <c r="EG150" s="10">
        <v>9000</v>
      </c>
      <c r="EH150" s="10">
        <v>16</v>
      </c>
      <c r="EI150" s="10">
        <v>10000</v>
      </c>
      <c r="EJ150" s="10">
        <v>13.2</v>
      </c>
      <c r="EN150" s="11" t="s">
        <v>580</v>
      </c>
      <c r="EO150" s="11" t="s">
        <v>157</v>
      </c>
      <c r="EP150" s="11">
        <v>689.2</v>
      </c>
      <c r="EQ150" s="11">
        <v>9.1999999999999993</v>
      </c>
      <c r="ER150" s="11">
        <f>VLOOKUP(EN150,Sheet1!$C$10:$L$428,2,FALSE)</f>
        <v>242411.6525773195</v>
      </c>
      <c r="ES150" s="11">
        <v>9.6999999999999993</v>
      </c>
      <c r="ET150" s="11">
        <v>36683</v>
      </c>
      <c r="EU150" s="11">
        <v>14</v>
      </c>
      <c r="EV150" s="11">
        <v>38.799999999999997</v>
      </c>
      <c r="EW150" s="11">
        <v>1.2</v>
      </c>
      <c r="EY150" t="b">
        <f t="shared" si="2"/>
        <v>1</v>
      </c>
    </row>
    <row r="151" spans="1:155" x14ac:dyDescent="0.25">
      <c r="A151" s="1" t="s">
        <v>581</v>
      </c>
      <c r="B151" s="1" t="s">
        <v>158</v>
      </c>
      <c r="C151" s="1">
        <v>465.6</v>
      </c>
      <c r="D151" s="1">
        <v>9.4</v>
      </c>
      <c r="E151" s="1">
        <f>VLOOKUP(A151,Sheet1!$C$10:$L$428,6,FALSE)</f>
        <v>140100</v>
      </c>
      <c r="F151" s="1">
        <v>11</v>
      </c>
      <c r="G151" s="1">
        <v>24631</v>
      </c>
      <c r="H151" s="1">
        <v>12</v>
      </c>
      <c r="I151" s="1">
        <v>38.200000000000003</v>
      </c>
      <c r="J151" s="1">
        <v>1.7</v>
      </c>
      <c r="N151" s="2" t="s">
        <v>581</v>
      </c>
      <c r="O151" s="2" t="s">
        <v>158</v>
      </c>
      <c r="P151" s="2">
        <v>27000</v>
      </c>
      <c r="Q151" s="2">
        <v>8</v>
      </c>
      <c r="R151" s="2">
        <v>27000</v>
      </c>
      <c r="S151" s="2">
        <v>8</v>
      </c>
      <c r="T151" s="2">
        <v>23000</v>
      </c>
      <c r="U151" s="2">
        <v>9.5</v>
      </c>
      <c r="V151" s="2">
        <v>27000</v>
      </c>
      <c r="W151" s="2">
        <v>8</v>
      </c>
      <c r="AA151" s="3" t="s">
        <v>581</v>
      </c>
      <c r="AB151" s="3" t="s">
        <v>158</v>
      </c>
      <c r="AC151" s="3">
        <v>506.5</v>
      </c>
      <c r="AD151" s="3">
        <v>4.0999999999999996</v>
      </c>
      <c r="AE151" s="3">
        <v>12.93</v>
      </c>
      <c r="AF151" s="3">
        <v>4.3</v>
      </c>
      <c r="AG151" s="3">
        <v>26424</v>
      </c>
      <c r="AH151" s="3">
        <v>5.0999999999999996</v>
      </c>
      <c r="AI151" s="3">
        <v>39.200000000000003</v>
      </c>
      <c r="AJ151" s="3">
        <v>0.9</v>
      </c>
      <c r="AN151" s="3" t="s">
        <v>581</v>
      </c>
      <c r="AO151" s="3" t="s">
        <v>158</v>
      </c>
      <c r="AP151" s="3">
        <v>422.3</v>
      </c>
      <c r="AQ151" s="3">
        <v>5.8</v>
      </c>
      <c r="AR151" s="3">
        <v>10.89</v>
      </c>
      <c r="AS151" s="3">
        <v>7.3</v>
      </c>
      <c r="AT151" s="3">
        <v>22103</v>
      </c>
      <c r="AU151" s="3">
        <v>8.1999999999999993</v>
      </c>
      <c r="AV151" s="3">
        <v>38</v>
      </c>
      <c r="AW151" s="3">
        <v>1</v>
      </c>
      <c r="BA151" s="4" t="s">
        <v>581</v>
      </c>
      <c r="BB151" s="4" t="s">
        <v>158</v>
      </c>
      <c r="BC151" s="4">
        <v>38000</v>
      </c>
      <c r="BD151" s="4">
        <v>6.7</v>
      </c>
      <c r="BE151" s="4">
        <v>38000</v>
      </c>
      <c r="BF151" s="4">
        <v>6.7</v>
      </c>
      <c r="BG151" s="4">
        <v>33000</v>
      </c>
      <c r="BH151" s="4">
        <v>9.1</v>
      </c>
      <c r="BI151" s="4">
        <v>38000</v>
      </c>
      <c r="BJ151" s="4">
        <v>6.7</v>
      </c>
      <c r="BN151" s="5" t="s">
        <v>581</v>
      </c>
      <c r="BO151" s="5" t="s">
        <v>158</v>
      </c>
      <c r="BP151" s="5">
        <v>394.4</v>
      </c>
      <c r="BQ151" s="5">
        <v>4.8</v>
      </c>
      <c r="BR151" s="5">
        <v>12.16</v>
      </c>
      <c r="BS151" s="5">
        <v>3.9</v>
      </c>
      <c r="BT151" s="5">
        <v>20624</v>
      </c>
      <c r="BU151" s="5">
        <v>6.9</v>
      </c>
      <c r="BV151" s="5">
        <v>32.4</v>
      </c>
      <c r="BW151" s="5">
        <v>2.5</v>
      </c>
      <c r="CA151" s="6" t="s">
        <v>581</v>
      </c>
      <c r="CB151" s="6" t="s">
        <v>158</v>
      </c>
      <c r="CC151" s="6">
        <v>346.5</v>
      </c>
      <c r="CD151" s="6">
        <v>7.4</v>
      </c>
      <c r="CE151" s="6">
        <v>9.6199999999999992</v>
      </c>
      <c r="CF151" s="6">
        <v>5.4</v>
      </c>
      <c r="CG151" s="6">
        <v>17802</v>
      </c>
      <c r="CH151" s="6">
        <v>12</v>
      </c>
      <c r="CI151" s="6">
        <v>37</v>
      </c>
      <c r="CJ151" s="6">
        <v>1.2</v>
      </c>
      <c r="CN151" s="7" t="s">
        <v>581</v>
      </c>
      <c r="CO151" s="7" t="s">
        <v>158</v>
      </c>
      <c r="CP151" s="7">
        <v>10000</v>
      </c>
      <c r="CQ151" s="7">
        <v>12.6</v>
      </c>
      <c r="CR151" s="7">
        <v>10000</v>
      </c>
      <c r="CS151" s="7">
        <v>12.6</v>
      </c>
      <c r="CT151" s="7">
        <v>8000</v>
      </c>
      <c r="CU151" s="7">
        <v>15.5</v>
      </c>
      <c r="CV151" s="7">
        <v>10000</v>
      </c>
      <c r="CW151" s="7">
        <v>12.6</v>
      </c>
      <c r="DA151" s="8" t="s">
        <v>581</v>
      </c>
      <c r="DB151" s="8" t="s">
        <v>158</v>
      </c>
      <c r="DC151" s="8">
        <v>437</v>
      </c>
      <c r="DD151" s="8">
        <v>6.7</v>
      </c>
      <c r="DE151" s="8">
        <v>11.48</v>
      </c>
      <c r="DF151" s="8">
        <v>7</v>
      </c>
      <c r="DG151" s="8">
        <v>23399</v>
      </c>
      <c r="DH151" s="8">
        <v>9.6999999999999993</v>
      </c>
      <c r="DI151" s="8">
        <v>38.1</v>
      </c>
      <c r="DJ151" s="8">
        <v>1.2</v>
      </c>
      <c r="DN151" s="9" t="s">
        <v>581</v>
      </c>
      <c r="DO151" s="9" t="s">
        <v>158</v>
      </c>
      <c r="DP151" s="9">
        <v>378.6</v>
      </c>
      <c r="DQ151" s="9">
        <v>9.1999999999999993</v>
      </c>
      <c r="DR151" s="9">
        <v>9.65</v>
      </c>
      <c r="DS151" s="9">
        <v>9.5</v>
      </c>
      <c r="DT151" s="9">
        <v>19905</v>
      </c>
      <c r="DU151" s="9">
        <v>9.9</v>
      </c>
      <c r="DV151" s="9">
        <v>37.5</v>
      </c>
      <c r="DW151" s="9">
        <v>1.4</v>
      </c>
      <c r="EA151" s="10" t="s">
        <v>581</v>
      </c>
      <c r="EB151" s="10" t="s">
        <v>158</v>
      </c>
      <c r="EC151" s="10">
        <v>17000</v>
      </c>
      <c r="ED151" s="10">
        <v>10.4</v>
      </c>
      <c r="EE151" s="10">
        <f>VLOOKUP(EA151,Sheet1!$C$10:$L$428,10,FALSE)</f>
        <v>110000</v>
      </c>
      <c r="EF151" s="10">
        <v>10.4</v>
      </c>
      <c r="EG151" s="10">
        <v>15000</v>
      </c>
      <c r="EH151" s="10">
        <v>12</v>
      </c>
      <c r="EI151" s="10">
        <v>17000</v>
      </c>
      <c r="EJ151" s="10">
        <v>10.4</v>
      </c>
      <c r="EN151" s="11" t="s">
        <v>581</v>
      </c>
      <c r="EO151" s="11" t="s">
        <v>158</v>
      </c>
      <c r="EP151" s="11">
        <v>547.5</v>
      </c>
      <c r="EQ151" s="11">
        <v>5</v>
      </c>
      <c r="ER151" s="11">
        <f>VLOOKUP(EN151,Sheet1!$C$10:$L$428,2,FALSE)</f>
        <v>158528.24079915884</v>
      </c>
      <c r="ES151" s="11">
        <v>5.3</v>
      </c>
      <c r="ET151" s="11">
        <v>28041</v>
      </c>
      <c r="EU151" s="11">
        <v>5.8</v>
      </c>
      <c r="EV151" s="11">
        <v>39.799999999999997</v>
      </c>
      <c r="EW151" s="11">
        <v>1.3</v>
      </c>
      <c r="EY151" t="b">
        <f t="shared" si="2"/>
        <v>1</v>
      </c>
    </row>
    <row r="152" spans="1:155" x14ac:dyDescent="0.25">
      <c r="A152" s="1" t="s">
        <v>582</v>
      </c>
      <c r="B152" s="1" t="s">
        <v>159</v>
      </c>
      <c r="C152" s="1">
        <v>544.5</v>
      </c>
      <c r="D152" s="1">
        <v>5.0999999999999996</v>
      </c>
      <c r="E152" s="1">
        <f>VLOOKUP(A152,Sheet1!$C$10:$L$428,6,FALSE)</f>
        <v>159000</v>
      </c>
      <c r="F152" s="1">
        <v>7.2</v>
      </c>
      <c r="G152" s="1">
        <v>27739</v>
      </c>
      <c r="H152" s="1">
        <v>8.6999999999999993</v>
      </c>
      <c r="I152" s="1">
        <v>39</v>
      </c>
      <c r="J152" s="1">
        <v>1.6</v>
      </c>
      <c r="N152" s="2" t="s">
        <v>582</v>
      </c>
      <c r="O152" s="2" t="s">
        <v>159</v>
      </c>
      <c r="P152" s="2">
        <v>34000</v>
      </c>
      <c r="Q152" s="2">
        <v>7.1</v>
      </c>
      <c r="R152" s="2">
        <v>34000</v>
      </c>
      <c r="S152" s="2">
        <v>7.1</v>
      </c>
      <c r="T152" s="2">
        <v>30000</v>
      </c>
      <c r="U152" s="2">
        <v>9.8000000000000007</v>
      </c>
      <c r="V152" s="2">
        <v>34000</v>
      </c>
      <c r="W152" s="2">
        <v>7.1</v>
      </c>
      <c r="AA152" s="3" t="s">
        <v>582</v>
      </c>
      <c r="AB152" s="3" t="s">
        <v>159</v>
      </c>
      <c r="AC152" s="3">
        <v>589.4</v>
      </c>
      <c r="AD152" s="3">
        <v>4.9000000000000004</v>
      </c>
      <c r="AE152" s="3">
        <v>15.15</v>
      </c>
      <c r="AF152" s="3">
        <v>4.9000000000000004</v>
      </c>
      <c r="AG152" s="3">
        <v>31648</v>
      </c>
      <c r="AH152" s="3">
        <v>8</v>
      </c>
      <c r="AI152" s="3">
        <v>38.9</v>
      </c>
      <c r="AJ152" s="3">
        <v>0.9</v>
      </c>
      <c r="AN152" s="3" t="s">
        <v>582</v>
      </c>
      <c r="AO152" s="3" t="s">
        <v>159</v>
      </c>
      <c r="AP152" s="3">
        <v>499.5</v>
      </c>
      <c r="AQ152" s="3">
        <v>5.5</v>
      </c>
      <c r="AR152" s="3">
        <v>12.94</v>
      </c>
      <c r="AS152" s="3">
        <v>5.4</v>
      </c>
      <c r="AT152" s="3">
        <v>25837</v>
      </c>
      <c r="AU152" s="3">
        <v>8.5</v>
      </c>
      <c r="AV152" s="3">
        <v>37.5</v>
      </c>
      <c r="AW152" s="3">
        <v>1.4</v>
      </c>
      <c r="BA152" s="4" t="s">
        <v>582</v>
      </c>
      <c r="BB152" s="4" t="s">
        <v>159</v>
      </c>
      <c r="BC152" s="4">
        <v>48000</v>
      </c>
      <c r="BD152" s="4">
        <v>5.9</v>
      </c>
      <c r="BE152" s="4">
        <v>48000</v>
      </c>
      <c r="BF152" s="4">
        <v>5.9</v>
      </c>
      <c r="BG152" s="4">
        <v>40000</v>
      </c>
      <c r="BH152" s="4">
        <v>8.1</v>
      </c>
      <c r="BI152" s="4">
        <v>48000</v>
      </c>
      <c r="BJ152" s="4">
        <v>5.9</v>
      </c>
      <c r="BN152" s="5" t="s">
        <v>582</v>
      </c>
      <c r="BO152" s="5" t="s">
        <v>159</v>
      </c>
      <c r="BP152" s="5">
        <v>471.6</v>
      </c>
      <c r="BQ152" s="5">
        <v>5</v>
      </c>
      <c r="BR152" s="5">
        <v>14.19</v>
      </c>
      <c r="BS152" s="5">
        <v>4.5</v>
      </c>
      <c r="BT152" s="5">
        <v>25927</v>
      </c>
      <c r="BU152" s="5">
        <v>7.8</v>
      </c>
      <c r="BV152" s="5">
        <v>33.200000000000003</v>
      </c>
      <c r="BW152" s="5">
        <v>2</v>
      </c>
      <c r="CA152" s="6" t="s">
        <v>582</v>
      </c>
      <c r="CB152" s="6" t="s">
        <v>159</v>
      </c>
      <c r="CC152" s="6">
        <v>411.9</v>
      </c>
      <c r="CD152" s="6">
        <v>6.6</v>
      </c>
      <c r="CE152" s="6">
        <v>11.26</v>
      </c>
      <c r="CF152" s="6">
        <v>5.7</v>
      </c>
      <c r="CG152" s="6">
        <v>21856</v>
      </c>
      <c r="CH152" s="6">
        <v>7.6</v>
      </c>
      <c r="CI152" s="6">
        <v>37</v>
      </c>
      <c r="CJ152" s="6">
        <v>0.5</v>
      </c>
      <c r="CN152" s="7" t="s">
        <v>582</v>
      </c>
      <c r="CO152" s="7" t="s">
        <v>159</v>
      </c>
      <c r="CP152" s="7">
        <v>13000</v>
      </c>
      <c r="CQ152" s="7">
        <v>11.4</v>
      </c>
      <c r="CR152" s="7">
        <v>13000</v>
      </c>
      <c r="CS152" s="7">
        <v>11.4</v>
      </c>
      <c r="CT152" s="7">
        <v>11000</v>
      </c>
      <c r="CU152" s="7">
        <v>19.2</v>
      </c>
      <c r="CV152" s="7">
        <v>13000</v>
      </c>
      <c r="CW152" s="7">
        <v>11.4</v>
      </c>
      <c r="DA152" s="8" t="s">
        <v>582</v>
      </c>
      <c r="DB152" s="8" t="s">
        <v>159</v>
      </c>
      <c r="DC152" s="8">
        <v>507.7</v>
      </c>
      <c r="DD152" s="8">
        <v>5.9</v>
      </c>
      <c r="DE152" s="8">
        <v>13.69</v>
      </c>
      <c r="DF152" s="8">
        <v>5.9</v>
      </c>
      <c r="DG152" s="8">
        <v>25021</v>
      </c>
      <c r="DH152" s="8">
        <v>5.5</v>
      </c>
      <c r="DI152" s="8">
        <v>37.1</v>
      </c>
      <c r="DJ152" s="8">
        <v>1.1000000000000001</v>
      </c>
      <c r="DN152" s="9" t="s">
        <v>582</v>
      </c>
      <c r="DO152" s="9" t="s">
        <v>159</v>
      </c>
      <c r="DP152" s="9">
        <v>460.5</v>
      </c>
      <c r="DQ152" s="9">
        <v>8.6999999999999993</v>
      </c>
      <c r="DR152" s="9">
        <v>12.57</v>
      </c>
      <c r="DS152" s="9">
        <v>9</v>
      </c>
      <c r="DT152" s="9">
        <v>23985</v>
      </c>
      <c r="DU152" s="9" t="s">
        <v>858</v>
      </c>
      <c r="DV152" s="9">
        <v>37</v>
      </c>
      <c r="DW152" s="9">
        <v>0.4</v>
      </c>
      <c r="EA152" s="10" t="s">
        <v>582</v>
      </c>
      <c r="EB152" s="10" t="s">
        <v>159</v>
      </c>
      <c r="EC152" s="10">
        <v>22000</v>
      </c>
      <c r="ED152" s="10">
        <v>9</v>
      </c>
      <c r="EE152" s="10">
        <f>VLOOKUP(EA152,Sheet1!$C$10:$L$428,10,FALSE)</f>
        <v>130000</v>
      </c>
      <c r="EF152" s="10">
        <v>9</v>
      </c>
      <c r="EG152" s="10">
        <v>19000</v>
      </c>
      <c r="EH152" s="10">
        <v>10.8</v>
      </c>
      <c r="EI152" s="10">
        <v>22000</v>
      </c>
      <c r="EJ152" s="10">
        <v>9</v>
      </c>
      <c r="EN152" s="11" t="s">
        <v>582</v>
      </c>
      <c r="EO152" s="11" t="s">
        <v>159</v>
      </c>
      <c r="EP152" s="11">
        <v>637.79999999999995</v>
      </c>
      <c r="EQ152" s="11">
        <v>6.4</v>
      </c>
      <c r="ER152" s="11">
        <f>VLOOKUP(EN152,Sheet1!$C$10:$L$428,2,FALSE)</f>
        <v>176871.67767295588</v>
      </c>
      <c r="ES152" s="11">
        <v>6.6</v>
      </c>
      <c r="ET152" s="11">
        <v>35585</v>
      </c>
      <c r="EU152" s="11">
        <v>11</v>
      </c>
      <c r="EV152" s="11">
        <v>40</v>
      </c>
      <c r="EW152" s="11">
        <v>1.1000000000000001</v>
      </c>
      <c r="EY152" t="b">
        <f t="shared" si="2"/>
        <v>1</v>
      </c>
    </row>
    <row r="153" spans="1:155" x14ac:dyDescent="0.25">
      <c r="A153" s="1" t="s">
        <v>583</v>
      </c>
      <c r="B153" s="1" t="s">
        <v>160</v>
      </c>
      <c r="C153" s="1">
        <v>556.29999999999995</v>
      </c>
      <c r="D153" s="1">
        <v>8.1</v>
      </c>
      <c r="E153" s="1">
        <f>VLOOKUP(A153,Sheet1!$C$10:$L$428,6,FALSE)</f>
        <v>200000</v>
      </c>
      <c r="F153" s="1">
        <v>12</v>
      </c>
      <c r="G153" s="1">
        <v>28520</v>
      </c>
      <c r="H153" s="1">
        <v>8.1999999999999993</v>
      </c>
      <c r="I153" s="1">
        <v>39</v>
      </c>
      <c r="J153" s="1">
        <v>1.6</v>
      </c>
      <c r="N153" s="2" t="s">
        <v>583</v>
      </c>
      <c r="O153" s="2" t="s">
        <v>160</v>
      </c>
      <c r="P153" s="2">
        <v>32000</v>
      </c>
      <c r="Q153" s="2">
        <v>7.4</v>
      </c>
      <c r="R153" s="2">
        <v>32000</v>
      </c>
      <c r="S153" s="2">
        <v>7.4</v>
      </c>
      <c r="T153" s="2">
        <v>28000</v>
      </c>
      <c r="U153" s="2">
        <v>10.9</v>
      </c>
      <c r="V153" s="2">
        <v>32000</v>
      </c>
      <c r="W153" s="2">
        <v>7.4</v>
      </c>
      <c r="AA153" s="3" t="s">
        <v>583</v>
      </c>
      <c r="AB153" s="3" t="s">
        <v>160</v>
      </c>
      <c r="AC153" s="3">
        <v>594.1</v>
      </c>
      <c r="AD153" s="3">
        <v>5.0999999999999996</v>
      </c>
      <c r="AE153" s="3">
        <v>15.09</v>
      </c>
      <c r="AF153" s="3">
        <v>5.2</v>
      </c>
      <c r="AG153" s="3">
        <v>32212</v>
      </c>
      <c r="AH153" s="3">
        <v>9.6999999999999993</v>
      </c>
      <c r="AI153" s="3">
        <v>39.4</v>
      </c>
      <c r="AJ153" s="3">
        <v>1</v>
      </c>
      <c r="AN153" s="3" t="s">
        <v>583</v>
      </c>
      <c r="AO153" s="3" t="s">
        <v>160</v>
      </c>
      <c r="AP153" s="3">
        <v>480.7</v>
      </c>
      <c r="AQ153" s="3">
        <v>7.5</v>
      </c>
      <c r="AR153" s="3">
        <v>12.03</v>
      </c>
      <c r="AS153" s="3">
        <v>8.6</v>
      </c>
      <c r="AT153" s="3">
        <v>25359</v>
      </c>
      <c r="AU153" s="3">
        <v>11</v>
      </c>
      <c r="AV153" s="3">
        <v>37.6</v>
      </c>
      <c r="AW153" s="3">
        <v>1</v>
      </c>
      <c r="BA153" s="4" t="s">
        <v>583</v>
      </c>
      <c r="BB153" s="4" t="s">
        <v>160</v>
      </c>
      <c r="BC153" s="4">
        <v>47000</v>
      </c>
      <c r="BD153" s="4">
        <v>6</v>
      </c>
      <c r="BE153" s="4">
        <v>47000</v>
      </c>
      <c r="BF153" s="4">
        <v>6</v>
      </c>
      <c r="BG153" s="4">
        <v>41000</v>
      </c>
      <c r="BH153" s="4">
        <v>8.4</v>
      </c>
      <c r="BI153" s="4">
        <v>47000</v>
      </c>
      <c r="BJ153" s="4">
        <v>6</v>
      </c>
      <c r="BN153" s="5" t="s">
        <v>583</v>
      </c>
      <c r="BO153" s="5" t="s">
        <v>160</v>
      </c>
      <c r="BP153" s="5">
        <v>458.3</v>
      </c>
      <c r="BQ153" s="5">
        <v>5.3</v>
      </c>
      <c r="BR153" s="5">
        <v>14.09</v>
      </c>
      <c r="BS153" s="5">
        <v>4.7</v>
      </c>
      <c r="BT153" s="5">
        <v>25359</v>
      </c>
      <c r="BU153" s="5">
        <v>8.3000000000000007</v>
      </c>
      <c r="BV153" s="5">
        <v>32.5</v>
      </c>
      <c r="BW153" s="5">
        <v>2.2999999999999998</v>
      </c>
      <c r="CA153" s="6" t="s">
        <v>583</v>
      </c>
      <c r="CB153" s="6" t="s">
        <v>160</v>
      </c>
      <c r="CC153" s="6">
        <v>367.6</v>
      </c>
      <c r="CD153" s="6">
        <v>9</v>
      </c>
      <c r="CE153" s="6">
        <v>10.06</v>
      </c>
      <c r="CF153" s="6">
        <v>6.4</v>
      </c>
      <c r="CG153" s="6">
        <v>20471</v>
      </c>
      <c r="CH153" s="6">
        <v>12</v>
      </c>
      <c r="CI153" s="6">
        <v>37</v>
      </c>
      <c r="CJ153" s="6">
        <v>1.6</v>
      </c>
      <c r="CN153" s="7" t="s">
        <v>583</v>
      </c>
      <c r="CO153" s="7" t="s">
        <v>160</v>
      </c>
      <c r="CP153" s="7">
        <v>13000</v>
      </c>
      <c r="CQ153" s="7">
        <v>11.3</v>
      </c>
      <c r="CR153" s="7">
        <v>13000</v>
      </c>
      <c r="CS153" s="7">
        <v>11.3</v>
      </c>
      <c r="CT153" s="7" t="s">
        <v>858</v>
      </c>
      <c r="CU153" s="7" t="s">
        <v>858</v>
      </c>
      <c r="CV153" s="7">
        <v>13000</v>
      </c>
      <c r="CW153" s="7">
        <v>11.3</v>
      </c>
      <c r="DA153" s="8" t="s">
        <v>583</v>
      </c>
      <c r="DB153" s="8" t="s">
        <v>160</v>
      </c>
      <c r="DC153" s="8">
        <v>492.1</v>
      </c>
      <c r="DD153" s="8">
        <v>7.4</v>
      </c>
      <c r="DE153" s="8">
        <v>13.17</v>
      </c>
      <c r="DF153" s="8">
        <v>7.6</v>
      </c>
      <c r="DG153" s="8">
        <v>26059</v>
      </c>
      <c r="DH153" s="8">
        <v>19</v>
      </c>
      <c r="DI153" s="8">
        <v>37.4</v>
      </c>
      <c r="DJ153" s="8">
        <v>1.3</v>
      </c>
      <c r="DN153" s="9" t="s">
        <v>583</v>
      </c>
      <c r="DO153" s="9" t="s">
        <v>160</v>
      </c>
      <c r="DP153" s="9">
        <v>414.9</v>
      </c>
      <c r="DQ153" s="9">
        <v>10</v>
      </c>
      <c r="DR153" s="9">
        <v>11.34</v>
      </c>
      <c r="DS153" s="9">
        <v>8</v>
      </c>
      <c r="DT153" s="9" t="s">
        <v>858</v>
      </c>
      <c r="DU153" s="9" t="s">
        <v>858</v>
      </c>
      <c r="DV153" s="9">
        <v>37.5</v>
      </c>
      <c r="DW153" s="9">
        <v>1.2</v>
      </c>
      <c r="EA153" s="10" t="s">
        <v>583</v>
      </c>
      <c r="EB153" s="10" t="s">
        <v>160</v>
      </c>
      <c r="EC153" s="10">
        <v>19000</v>
      </c>
      <c r="ED153" s="10">
        <v>9.6999999999999993</v>
      </c>
      <c r="EE153" s="10">
        <f>VLOOKUP(EA153,Sheet1!$C$10:$L$428,10,FALSE)</f>
        <v>148000</v>
      </c>
      <c r="EF153" s="10">
        <v>9.6999999999999993</v>
      </c>
      <c r="EG153" s="10">
        <v>16000</v>
      </c>
      <c r="EH153" s="10">
        <v>11.5</v>
      </c>
      <c r="EI153" s="10">
        <v>19000</v>
      </c>
      <c r="EJ153" s="10">
        <v>9.6999999999999993</v>
      </c>
      <c r="EN153" s="11" t="s">
        <v>583</v>
      </c>
      <c r="EO153" s="11" t="s">
        <v>160</v>
      </c>
      <c r="EP153" s="11">
        <v>665.6</v>
      </c>
      <c r="EQ153" s="11">
        <v>6.5</v>
      </c>
      <c r="ER153" s="11">
        <f>VLOOKUP(EN153,Sheet1!$C$10:$L$428,2,FALSE)</f>
        <v>239980.42779291543</v>
      </c>
      <c r="ES153" s="11">
        <v>6.7</v>
      </c>
      <c r="ET153" s="11">
        <v>36497</v>
      </c>
      <c r="EU153" s="11">
        <v>9.4</v>
      </c>
      <c r="EV153" s="11">
        <v>40.799999999999997</v>
      </c>
      <c r="EW153" s="11">
        <v>1.4</v>
      </c>
      <c r="EY153" t="b">
        <f t="shared" si="2"/>
        <v>1</v>
      </c>
    </row>
    <row r="154" spans="1:155" x14ac:dyDescent="0.25">
      <c r="A154" s="1" t="s">
        <v>584</v>
      </c>
      <c r="B154" s="1" t="s">
        <v>161</v>
      </c>
      <c r="C154" s="1">
        <v>450.3</v>
      </c>
      <c r="D154" s="1">
        <v>8.6999999999999993</v>
      </c>
      <c r="E154" s="1">
        <f>VLOOKUP(A154,Sheet1!$C$10:$L$428,6,FALSE)</f>
        <v>145000</v>
      </c>
      <c r="F154" s="1">
        <v>9.8000000000000007</v>
      </c>
      <c r="G154" s="1" t="s">
        <v>858</v>
      </c>
      <c r="H154" s="1" t="s">
        <v>858</v>
      </c>
      <c r="I154" s="1">
        <v>39.9</v>
      </c>
      <c r="J154" s="1">
        <v>1.6</v>
      </c>
      <c r="N154" s="2" t="s">
        <v>584</v>
      </c>
      <c r="O154" s="2" t="s">
        <v>161</v>
      </c>
      <c r="P154" s="2">
        <v>25000</v>
      </c>
      <c r="Q154" s="2">
        <v>8.3000000000000007</v>
      </c>
      <c r="R154" s="2">
        <v>25000</v>
      </c>
      <c r="S154" s="2">
        <v>8.3000000000000007</v>
      </c>
      <c r="T154" s="2">
        <v>20000</v>
      </c>
      <c r="U154" s="2">
        <v>12.7</v>
      </c>
      <c r="V154" s="2">
        <v>25000</v>
      </c>
      <c r="W154" s="2">
        <v>8.3000000000000007</v>
      </c>
      <c r="AA154" s="3" t="s">
        <v>584</v>
      </c>
      <c r="AB154" s="3" t="s">
        <v>161</v>
      </c>
      <c r="AC154" s="3">
        <v>493.5</v>
      </c>
      <c r="AD154" s="3">
        <v>5.9</v>
      </c>
      <c r="AE154" s="3">
        <v>12.72</v>
      </c>
      <c r="AF154" s="3">
        <v>6</v>
      </c>
      <c r="AG154" s="3">
        <v>26702</v>
      </c>
      <c r="AH154" s="3">
        <v>10</v>
      </c>
      <c r="AI154" s="3">
        <v>38.799999999999997</v>
      </c>
      <c r="AJ154" s="3">
        <v>1</v>
      </c>
      <c r="AN154" s="3" t="s">
        <v>584</v>
      </c>
      <c r="AO154" s="3" t="s">
        <v>161</v>
      </c>
      <c r="AP154" s="3">
        <v>420.9</v>
      </c>
      <c r="AQ154" s="3">
        <v>6</v>
      </c>
      <c r="AR154" s="3">
        <v>10.49</v>
      </c>
      <c r="AS154" s="3">
        <v>8.1</v>
      </c>
      <c r="AT154" s="3">
        <v>21470</v>
      </c>
      <c r="AU154" s="3">
        <v>14</v>
      </c>
      <c r="AV154" s="3">
        <v>37.5</v>
      </c>
      <c r="AW154" s="3">
        <v>1.9</v>
      </c>
      <c r="BA154" s="4" t="s">
        <v>584</v>
      </c>
      <c r="BB154" s="4" t="s">
        <v>161</v>
      </c>
      <c r="BC154" s="4">
        <v>35000</v>
      </c>
      <c r="BD154" s="4">
        <v>6.9</v>
      </c>
      <c r="BE154" s="4">
        <v>35000</v>
      </c>
      <c r="BF154" s="4">
        <v>6.9</v>
      </c>
      <c r="BG154" s="4">
        <v>30000</v>
      </c>
      <c r="BH154" s="4">
        <v>9.6</v>
      </c>
      <c r="BI154" s="4">
        <v>35000</v>
      </c>
      <c r="BJ154" s="4">
        <v>6.9</v>
      </c>
      <c r="BN154" s="5" t="s">
        <v>584</v>
      </c>
      <c r="BO154" s="5" t="s">
        <v>161</v>
      </c>
      <c r="BP154" s="5">
        <v>398.4</v>
      </c>
      <c r="BQ154" s="5">
        <v>5.9</v>
      </c>
      <c r="BR154" s="5">
        <v>12.14</v>
      </c>
      <c r="BS154" s="5">
        <v>5.4</v>
      </c>
      <c r="BT154" s="5">
        <v>20828</v>
      </c>
      <c r="BU154" s="5">
        <v>9.1</v>
      </c>
      <c r="BV154" s="5">
        <v>32.799999999999997</v>
      </c>
      <c r="BW154" s="5">
        <v>2.2999999999999998</v>
      </c>
      <c r="CA154" s="6" t="s">
        <v>584</v>
      </c>
      <c r="CB154" s="6" t="s">
        <v>161</v>
      </c>
      <c r="CC154" s="6">
        <v>330.7</v>
      </c>
      <c r="CD154" s="6">
        <v>7.6</v>
      </c>
      <c r="CE154" s="6">
        <v>9.24</v>
      </c>
      <c r="CF154" s="6">
        <v>6</v>
      </c>
      <c r="CG154" s="6">
        <v>16984</v>
      </c>
      <c r="CH154" s="6">
        <v>12</v>
      </c>
      <c r="CI154" s="6">
        <v>36.5</v>
      </c>
      <c r="CJ154" s="6">
        <v>1.7</v>
      </c>
      <c r="CN154" s="7" t="s">
        <v>584</v>
      </c>
      <c r="CO154" s="7" t="s">
        <v>161</v>
      </c>
      <c r="CP154" s="7">
        <v>10000</v>
      </c>
      <c r="CQ154" s="7">
        <v>12.6</v>
      </c>
      <c r="CR154" s="7">
        <v>10000</v>
      </c>
      <c r="CS154" s="7">
        <v>12.6</v>
      </c>
      <c r="CT154" s="7">
        <v>8000</v>
      </c>
      <c r="CU154" s="7">
        <v>15.4</v>
      </c>
      <c r="CV154" s="7">
        <v>10000</v>
      </c>
      <c r="CW154" s="7">
        <v>12.6</v>
      </c>
      <c r="DA154" s="8" t="s">
        <v>584</v>
      </c>
      <c r="DB154" s="8" t="s">
        <v>161</v>
      </c>
      <c r="DC154" s="8">
        <v>439</v>
      </c>
      <c r="DD154" s="8">
        <v>7.6</v>
      </c>
      <c r="DE154" s="8">
        <v>11.94</v>
      </c>
      <c r="DF154" s="8">
        <v>7.9</v>
      </c>
      <c r="DG154" s="8">
        <v>22529</v>
      </c>
      <c r="DH154" s="8">
        <v>10</v>
      </c>
      <c r="DI154" s="8">
        <v>36.799999999999997</v>
      </c>
      <c r="DJ154" s="8">
        <v>1.4</v>
      </c>
      <c r="DN154" s="9" t="s">
        <v>584</v>
      </c>
      <c r="DO154" s="9" t="s">
        <v>161</v>
      </c>
      <c r="DP154" s="9">
        <v>373.7</v>
      </c>
      <c r="DQ154" s="9">
        <v>8.9</v>
      </c>
      <c r="DR154" s="9">
        <v>9.6999999999999993</v>
      </c>
      <c r="DS154" s="9">
        <v>13</v>
      </c>
      <c r="DT154" s="9">
        <v>17692</v>
      </c>
      <c r="DU154" s="9">
        <v>17</v>
      </c>
      <c r="DV154" s="9">
        <v>37</v>
      </c>
      <c r="DW154" s="9">
        <v>1.8</v>
      </c>
      <c r="EA154" s="10" t="s">
        <v>584</v>
      </c>
      <c r="EB154" s="10" t="s">
        <v>161</v>
      </c>
      <c r="EC154" s="10">
        <v>15000</v>
      </c>
      <c r="ED154" s="10">
        <v>11.1</v>
      </c>
      <c r="EE154" s="10">
        <f>VLOOKUP(EA154,Sheet1!$C$10:$L$428,10,FALSE)</f>
        <v>115000</v>
      </c>
      <c r="EF154" s="10">
        <v>11.1</v>
      </c>
      <c r="EG154" s="10">
        <v>12000</v>
      </c>
      <c r="EH154" s="10">
        <v>18.7</v>
      </c>
      <c r="EI154" s="10">
        <v>15000</v>
      </c>
      <c r="EJ154" s="10">
        <v>11.1</v>
      </c>
      <c r="EN154" s="11" t="s">
        <v>584</v>
      </c>
      <c r="EO154" s="11" t="s">
        <v>161</v>
      </c>
      <c r="EP154" s="11">
        <v>532</v>
      </c>
      <c r="EQ154" s="11">
        <v>8</v>
      </c>
      <c r="ER154" s="11">
        <f>VLOOKUP(EN154,Sheet1!$C$10:$L$428,2,FALSE)</f>
        <v>172293.41595441618</v>
      </c>
      <c r="ES154" s="11">
        <v>8.3000000000000007</v>
      </c>
      <c r="ET154" s="11">
        <v>29631</v>
      </c>
      <c r="EU154" s="11">
        <v>15</v>
      </c>
      <c r="EV154" s="11">
        <v>40.200000000000003</v>
      </c>
      <c r="EW154" s="11">
        <v>1.4</v>
      </c>
      <c r="EY154" t="b">
        <f t="shared" si="2"/>
        <v>1</v>
      </c>
    </row>
    <row r="155" spans="1:155" x14ac:dyDescent="0.25">
      <c r="A155" s="1" t="s">
        <v>585</v>
      </c>
      <c r="B155" s="1" t="s">
        <v>162</v>
      </c>
      <c r="C155" s="1">
        <v>572.29999999999995</v>
      </c>
      <c r="D155" s="1">
        <v>8.6999999999999993</v>
      </c>
      <c r="E155" s="1">
        <f>VLOOKUP(A155,Sheet1!$C$10:$L$428,6,FALSE)</f>
        <v>179950</v>
      </c>
      <c r="F155" s="1">
        <v>10</v>
      </c>
      <c r="G155" s="1">
        <v>29974</v>
      </c>
      <c r="H155" s="1">
        <v>11</v>
      </c>
      <c r="I155" s="1">
        <v>38.6</v>
      </c>
      <c r="J155" s="1">
        <v>1.7</v>
      </c>
      <c r="N155" s="2" t="s">
        <v>585</v>
      </c>
      <c r="O155" s="2" t="s">
        <v>162</v>
      </c>
      <c r="P155" s="2">
        <v>46000</v>
      </c>
      <c r="Q155" s="2">
        <v>6.1</v>
      </c>
      <c r="R155" s="2">
        <v>46000</v>
      </c>
      <c r="S155" s="2">
        <v>6.1</v>
      </c>
      <c r="T155" s="2">
        <v>39000</v>
      </c>
      <c r="U155" s="2">
        <v>7.3</v>
      </c>
      <c r="V155" s="2">
        <v>46000</v>
      </c>
      <c r="W155" s="2">
        <v>6.1</v>
      </c>
      <c r="AA155" s="3" t="s">
        <v>585</v>
      </c>
      <c r="AB155" s="3" t="s">
        <v>162</v>
      </c>
      <c r="AC155" s="3">
        <v>620.5</v>
      </c>
      <c r="AD155" s="3">
        <v>3.4</v>
      </c>
      <c r="AE155" s="3">
        <v>15.97</v>
      </c>
      <c r="AF155" s="3">
        <v>3.6</v>
      </c>
      <c r="AG155" s="3">
        <v>32996</v>
      </c>
      <c r="AH155" s="3">
        <v>4.5999999999999996</v>
      </c>
      <c r="AI155" s="3">
        <v>38.9</v>
      </c>
      <c r="AJ155" s="3">
        <v>0.8</v>
      </c>
      <c r="AN155" s="3" t="s">
        <v>585</v>
      </c>
      <c r="AO155" s="3" t="s">
        <v>162</v>
      </c>
      <c r="AP155" s="3">
        <v>517.4</v>
      </c>
      <c r="AQ155" s="3">
        <v>4.7</v>
      </c>
      <c r="AR155" s="3">
        <v>13.41</v>
      </c>
      <c r="AS155" s="3">
        <v>4.7</v>
      </c>
      <c r="AT155" s="3">
        <v>26970</v>
      </c>
      <c r="AU155" s="3">
        <v>4.9000000000000004</v>
      </c>
      <c r="AV155" s="3">
        <v>37.5</v>
      </c>
      <c r="AW155" s="3">
        <v>0.9</v>
      </c>
      <c r="BA155" s="4" t="s">
        <v>585</v>
      </c>
      <c r="BB155" s="4" t="s">
        <v>162</v>
      </c>
      <c r="BC155" s="4">
        <v>67000</v>
      </c>
      <c r="BD155" s="4">
        <v>5</v>
      </c>
      <c r="BE155" s="4">
        <v>67000</v>
      </c>
      <c r="BF155" s="4">
        <v>5</v>
      </c>
      <c r="BG155" s="4">
        <v>57000</v>
      </c>
      <c r="BH155" s="4">
        <v>8.1999999999999993</v>
      </c>
      <c r="BI155" s="4">
        <v>67000</v>
      </c>
      <c r="BJ155" s="4">
        <v>5</v>
      </c>
      <c r="BN155" s="5" t="s">
        <v>585</v>
      </c>
      <c r="BO155" s="5" t="s">
        <v>162</v>
      </c>
      <c r="BP155" s="5">
        <v>490</v>
      </c>
      <c r="BQ155" s="5">
        <v>3.7</v>
      </c>
      <c r="BR155" s="5">
        <v>15.24</v>
      </c>
      <c r="BS155" s="5">
        <v>3.2</v>
      </c>
      <c r="BT155" s="5">
        <v>25989</v>
      </c>
      <c r="BU155" s="5">
        <v>7</v>
      </c>
      <c r="BV155" s="5">
        <v>32.1</v>
      </c>
      <c r="BW155" s="5">
        <v>1.8</v>
      </c>
      <c r="CA155" s="6" t="s">
        <v>585</v>
      </c>
      <c r="CB155" s="6" t="s">
        <v>162</v>
      </c>
      <c r="CC155" s="6">
        <v>438.1</v>
      </c>
      <c r="CD155" s="6">
        <v>5.2</v>
      </c>
      <c r="CE155" s="6">
        <v>12</v>
      </c>
      <c r="CF155" s="6">
        <v>4.5999999999999996</v>
      </c>
      <c r="CG155" s="6">
        <v>22582</v>
      </c>
      <c r="CH155" s="6">
        <v>10</v>
      </c>
      <c r="CI155" s="6">
        <v>37</v>
      </c>
      <c r="CJ155" s="6">
        <v>1.4</v>
      </c>
      <c r="CN155" s="7" t="s">
        <v>585</v>
      </c>
      <c r="CO155" s="7" t="s">
        <v>162</v>
      </c>
      <c r="CP155" s="7">
        <v>19000</v>
      </c>
      <c r="CQ155" s="7">
        <v>9.1</v>
      </c>
      <c r="CR155" s="7">
        <v>19000</v>
      </c>
      <c r="CS155" s="7">
        <v>9.1</v>
      </c>
      <c r="CT155" s="7">
        <v>16000</v>
      </c>
      <c r="CU155" s="7">
        <v>11.1</v>
      </c>
      <c r="CV155" s="7">
        <v>19000</v>
      </c>
      <c r="CW155" s="7">
        <v>9.1</v>
      </c>
      <c r="DA155" s="8" t="s">
        <v>585</v>
      </c>
      <c r="DB155" s="8" t="s">
        <v>162</v>
      </c>
      <c r="DC155" s="8">
        <v>527</v>
      </c>
      <c r="DD155" s="8">
        <v>4</v>
      </c>
      <c r="DE155" s="8">
        <v>14.04</v>
      </c>
      <c r="DF155" s="8">
        <v>4.2</v>
      </c>
      <c r="DG155" s="8">
        <v>26335</v>
      </c>
      <c r="DH155" s="8">
        <v>5</v>
      </c>
      <c r="DI155" s="8">
        <v>37.5</v>
      </c>
      <c r="DJ155" s="8">
        <v>1.1000000000000001</v>
      </c>
      <c r="DN155" s="9" t="s">
        <v>585</v>
      </c>
      <c r="DO155" s="9" t="s">
        <v>162</v>
      </c>
      <c r="DP155" s="9">
        <v>479.7</v>
      </c>
      <c r="DQ155" s="9">
        <v>6.3</v>
      </c>
      <c r="DR155" s="9">
        <v>12.69</v>
      </c>
      <c r="DS155" s="9">
        <v>6.5</v>
      </c>
      <c r="DT155" s="9">
        <v>24465</v>
      </c>
      <c r="DU155" s="9">
        <v>7</v>
      </c>
      <c r="DV155" s="9">
        <v>37</v>
      </c>
      <c r="DW155" s="9">
        <v>0.4</v>
      </c>
      <c r="EA155" s="10" t="s">
        <v>585</v>
      </c>
      <c r="EB155" s="10" t="s">
        <v>162</v>
      </c>
      <c r="EC155" s="10">
        <v>27000</v>
      </c>
      <c r="ED155" s="10">
        <v>8.1999999999999993</v>
      </c>
      <c r="EE155" s="10">
        <f>VLOOKUP(EA155,Sheet1!$C$10:$L$428,10,FALSE)</f>
        <v>135000</v>
      </c>
      <c r="EF155" s="10">
        <v>8.1999999999999993</v>
      </c>
      <c r="EG155" s="10">
        <v>23000</v>
      </c>
      <c r="EH155" s="10">
        <v>9.6999999999999993</v>
      </c>
      <c r="EI155" s="10">
        <v>27000</v>
      </c>
      <c r="EJ155" s="10">
        <v>8.1999999999999993</v>
      </c>
      <c r="EN155" s="11" t="s">
        <v>585</v>
      </c>
      <c r="EO155" s="11" t="s">
        <v>162</v>
      </c>
      <c r="EP155" s="11">
        <v>687.1</v>
      </c>
      <c r="EQ155" s="11">
        <v>4.5999999999999996</v>
      </c>
      <c r="ER155" s="11">
        <f>VLOOKUP(EN155,Sheet1!$C$10:$L$428,2,FALSE)</f>
        <v>212408.13010446358</v>
      </c>
      <c r="ES155" s="11">
        <v>4.9000000000000004</v>
      </c>
      <c r="ET155" s="11">
        <v>37547</v>
      </c>
      <c r="EU155" s="11">
        <v>6.1</v>
      </c>
      <c r="EV155" s="11">
        <v>39.799999999999997</v>
      </c>
      <c r="EW155" s="11">
        <v>1</v>
      </c>
      <c r="EY155" t="b">
        <f t="shared" si="2"/>
        <v>1</v>
      </c>
    </row>
    <row r="156" spans="1:155" x14ac:dyDescent="0.25">
      <c r="A156" s="1" t="s">
        <v>586</v>
      </c>
      <c r="B156" s="1" t="s">
        <v>163</v>
      </c>
      <c r="C156" s="1">
        <v>638.29999999999995</v>
      </c>
      <c r="D156" s="1">
        <v>6.2</v>
      </c>
      <c r="E156" s="1">
        <f>VLOOKUP(A156,Sheet1!$C$10:$L$428,6,FALSE)</f>
        <v>189951</v>
      </c>
      <c r="F156" s="1">
        <v>7.1</v>
      </c>
      <c r="G156" s="1">
        <v>33012</v>
      </c>
      <c r="H156" s="1">
        <v>12</v>
      </c>
      <c r="I156" s="1">
        <v>39.1</v>
      </c>
      <c r="J156" s="1">
        <v>1.6</v>
      </c>
      <c r="N156" s="2" t="s">
        <v>586</v>
      </c>
      <c r="O156" s="2" t="s">
        <v>163</v>
      </c>
      <c r="P156" s="2">
        <v>84000</v>
      </c>
      <c r="Q156" s="2">
        <v>4.5999999999999996</v>
      </c>
      <c r="R156" s="2">
        <v>84000</v>
      </c>
      <c r="S156" s="2">
        <v>4.5999999999999996</v>
      </c>
      <c r="T156" s="2">
        <v>73000</v>
      </c>
      <c r="U156" s="2">
        <v>6.8</v>
      </c>
      <c r="V156" s="2">
        <v>84000</v>
      </c>
      <c r="W156" s="2">
        <v>4.5999999999999996</v>
      </c>
      <c r="AA156" s="3" t="s">
        <v>586</v>
      </c>
      <c r="AB156" s="3" t="s">
        <v>163</v>
      </c>
      <c r="AC156" s="3">
        <v>657.2</v>
      </c>
      <c r="AD156" s="3">
        <v>3.1</v>
      </c>
      <c r="AE156" s="3">
        <v>16.82</v>
      </c>
      <c r="AF156" s="3">
        <v>3.2</v>
      </c>
      <c r="AG156" s="3">
        <v>34776</v>
      </c>
      <c r="AH156" s="3">
        <v>4.0999999999999996</v>
      </c>
      <c r="AI156" s="3">
        <v>39.1</v>
      </c>
      <c r="AJ156" s="3">
        <v>0.6</v>
      </c>
      <c r="AN156" s="3" t="s">
        <v>586</v>
      </c>
      <c r="AO156" s="3" t="s">
        <v>163</v>
      </c>
      <c r="AP156" s="3">
        <v>559.79999999999995</v>
      </c>
      <c r="AQ156" s="3">
        <v>4.5</v>
      </c>
      <c r="AR156" s="3">
        <v>14.16</v>
      </c>
      <c r="AS156" s="3">
        <v>4.5</v>
      </c>
      <c r="AT156" s="3">
        <v>28763</v>
      </c>
      <c r="AU156" s="3">
        <v>8.1</v>
      </c>
      <c r="AV156" s="3">
        <v>37.5</v>
      </c>
      <c r="AW156" s="3">
        <v>0.9</v>
      </c>
      <c r="BA156" s="4" t="s">
        <v>586</v>
      </c>
      <c r="BB156" s="4" t="s">
        <v>163</v>
      </c>
      <c r="BC156" s="4">
        <v>112000</v>
      </c>
      <c r="BD156" s="4">
        <v>3.9</v>
      </c>
      <c r="BE156" s="4">
        <v>112000</v>
      </c>
      <c r="BF156" s="4">
        <v>3.9</v>
      </c>
      <c r="BG156" s="4">
        <v>97000</v>
      </c>
      <c r="BH156" s="4">
        <v>5.9</v>
      </c>
      <c r="BI156" s="4">
        <v>112000</v>
      </c>
      <c r="BJ156" s="4">
        <v>3.9</v>
      </c>
      <c r="BN156" s="5" t="s">
        <v>586</v>
      </c>
      <c r="BO156" s="5" t="s">
        <v>163</v>
      </c>
      <c r="BP156" s="5">
        <v>541.6</v>
      </c>
      <c r="BQ156" s="5">
        <v>3.2</v>
      </c>
      <c r="BR156" s="5">
        <v>16.05</v>
      </c>
      <c r="BS156" s="5">
        <v>3</v>
      </c>
      <c r="BT156" s="5">
        <v>28998</v>
      </c>
      <c r="BU156" s="5">
        <v>4.3</v>
      </c>
      <c r="BV156" s="5">
        <v>33.700000000000003</v>
      </c>
      <c r="BW156" s="5">
        <v>1.2</v>
      </c>
      <c r="CA156" s="6" t="s">
        <v>586</v>
      </c>
      <c r="CB156" s="6" t="s">
        <v>163</v>
      </c>
      <c r="CC156" s="6">
        <v>460.6</v>
      </c>
      <c r="CD156" s="6">
        <v>4.5</v>
      </c>
      <c r="CE156" s="6">
        <v>12.31</v>
      </c>
      <c r="CF156" s="6">
        <v>4.8</v>
      </c>
      <c r="CG156" s="6">
        <v>24498</v>
      </c>
      <c r="CH156" s="6">
        <v>6.4</v>
      </c>
      <c r="CI156" s="6">
        <v>37.299999999999997</v>
      </c>
      <c r="CJ156" s="6">
        <v>0.3</v>
      </c>
      <c r="CN156" s="7" t="s">
        <v>586</v>
      </c>
      <c r="CO156" s="7" t="s">
        <v>163</v>
      </c>
      <c r="CP156" s="7">
        <v>31000</v>
      </c>
      <c r="CQ156" s="7">
        <v>7.2</v>
      </c>
      <c r="CR156" s="7">
        <v>31000</v>
      </c>
      <c r="CS156" s="7">
        <v>7.2</v>
      </c>
      <c r="CT156" s="7">
        <v>28000</v>
      </c>
      <c r="CU156" s="7">
        <v>10.3</v>
      </c>
      <c r="CV156" s="7">
        <v>31000</v>
      </c>
      <c r="CW156" s="7">
        <v>7.2</v>
      </c>
      <c r="DA156" s="8" t="s">
        <v>586</v>
      </c>
      <c r="DB156" s="8" t="s">
        <v>163</v>
      </c>
      <c r="DC156" s="8">
        <v>542.29999999999995</v>
      </c>
      <c r="DD156" s="8">
        <v>5</v>
      </c>
      <c r="DE156" s="8">
        <v>14.66</v>
      </c>
      <c r="DF156" s="8">
        <v>5</v>
      </c>
      <c r="DG156" s="8">
        <v>28373</v>
      </c>
      <c r="DH156" s="8">
        <v>4.7</v>
      </c>
      <c r="DI156" s="8">
        <v>37</v>
      </c>
      <c r="DJ156" s="8">
        <v>0.8</v>
      </c>
      <c r="DN156" s="9" t="s">
        <v>586</v>
      </c>
      <c r="DO156" s="9" t="s">
        <v>163</v>
      </c>
      <c r="DP156" s="9">
        <v>465.6</v>
      </c>
      <c r="DQ156" s="9">
        <v>6.4</v>
      </c>
      <c r="DR156" s="9">
        <v>12.4</v>
      </c>
      <c r="DS156" s="9">
        <v>6.3</v>
      </c>
      <c r="DT156" s="9">
        <v>24878</v>
      </c>
      <c r="DU156" s="9">
        <v>6.6</v>
      </c>
      <c r="DV156" s="9">
        <v>37.4</v>
      </c>
      <c r="DW156" s="9">
        <v>0.3</v>
      </c>
      <c r="EA156" s="10" t="s">
        <v>586</v>
      </c>
      <c r="EB156" s="10" t="s">
        <v>163</v>
      </c>
      <c r="EC156" s="10">
        <v>52000</v>
      </c>
      <c r="ED156" s="10">
        <v>5.9</v>
      </c>
      <c r="EE156" s="10">
        <f>VLOOKUP(EA156,Sheet1!$C$10:$L$428,10,FALSE)</f>
        <v>146250</v>
      </c>
      <c r="EF156" s="10">
        <v>5.9</v>
      </c>
      <c r="EG156" s="10">
        <v>45000</v>
      </c>
      <c r="EH156" s="10">
        <v>9</v>
      </c>
      <c r="EI156" s="10">
        <v>52000</v>
      </c>
      <c r="EJ156" s="10">
        <v>5.9</v>
      </c>
      <c r="EN156" s="11" t="s">
        <v>586</v>
      </c>
      <c r="EO156" s="11" t="s">
        <v>163</v>
      </c>
      <c r="EP156" s="11">
        <v>726.6</v>
      </c>
      <c r="EQ156" s="11">
        <v>3.8</v>
      </c>
      <c r="ER156" s="11">
        <f>VLOOKUP(EN156,Sheet1!$C$10:$L$428,2,FALSE)</f>
        <v>219349.89146469987</v>
      </c>
      <c r="ES156" s="11">
        <v>4</v>
      </c>
      <c r="ET156" s="11">
        <v>38678</v>
      </c>
      <c r="EU156" s="11">
        <v>5.5</v>
      </c>
      <c r="EV156" s="11">
        <v>40.299999999999997</v>
      </c>
      <c r="EW156" s="11">
        <v>0.7</v>
      </c>
      <c r="EY156" t="b">
        <f t="shared" si="2"/>
        <v>1</v>
      </c>
    </row>
    <row r="157" spans="1:155" x14ac:dyDescent="0.25">
      <c r="A157" s="1" t="s">
        <v>587</v>
      </c>
      <c r="B157" s="1" t="s">
        <v>164</v>
      </c>
      <c r="C157" s="1">
        <v>514.70000000000005</v>
      </c>
      <c r="D157" s="1">
        <v>5.9</v>
      </c>
      <c r="E157" s="1">
        <f>VLOOKUP(A157,Sheet1!$C$10:$L$428,6,FALSE)</f>
        <v>150000</v>
      </c>
      <c r="F157" s="1">
        <v>7</v>
      </c>
      <c r="G157" s="1">
        <v>26633</v>
      </c>
      <c r="H157" s="1">
        <v>7.4</v>
      </c>
      <c r="I157" s="1">
        <v>39.700000000000003</v>
      </c>
      <c r="J157" s="1">
        <v>1.6</v>
      </c>
      <c r="N157" s="2" t="s">
        <v>587</v>
      </c>
      <c r="O157" s="2" t="s">
        <v>164</v>
      </c>
      <c r="P157" s="2">
        <v>51000</v>
      </c>
      <c r="Q157" s="2">
        <v>5.8</v>
      </c>
      <c r="R157" s="2">
        <v>51000</v>
      </c>
      <c r="S157" s="2">
        <v>5.8</v>
      </c>
      <c r="T157" s="2">
        <v>43000</v>
      </c>
      <c r="U157" s="2">
        <v>10.1</v>
      </c>
      <c r="V157" s="2">
        <v>51000</v>
      </c>
      <c r="W157" s="2">
        <v>5.8</v>
      </c>
      <c r="AA157" s="3" t="s">
        <v>587</v>
      </c>
      <c r="AB157" s="3" t="s">
        <v>164</v>
      </c>
      <c r="AC157" s="3">
        <v>535.4</v>
      </c>
      <c r="AD157" s="3">
        <v>2.9</v>
      </c>
      <c r="AE157" s="3">
        <v>13.49</v>
      </c>
      <c r="AF157" s="3">
        <v>3.2</v>
      </c>
      <c r="AG157" s="3">
        <v>27383</v>
      </c>
      <c r="AH157" s="3">
        <v>4.2</v>
      </c>
      <c r="AI157" s="3">
        <v>39.700000000000003</v>
      </c>
      <c r="AJ157" s="3">
        <v>1.1000000000000001</v>
      </c>
      <c r="AN157" s="3" t="s">
        <v>587</v>
      </c>
      <c r="AO157" s="3" t="s">
        <v>164</v>
      </c>
      <c r="AP157" s="3">
        <v>482.9</v>
      </c>
      <c r="AQ157" s="3">
        <v>4.2</v>
      </c>
      <c r="AR157" s="3">
        <v>11.95</v>
      </c>
      <c r="AS157" s="3">
        <v>5.8</v>
      </c>
      <c r="AT157" s="3">
        <v>24503</v>
      </c>
      <c r="AU157" s="3">
        <v>11</v>
      </c>
      <c r="AV157" s="3">
        <v>37.700000000000003</v>
      </c>
      <c r="AW157" s="3">
        <v>1.4</v>
      </c>
      <c r="BA157" s="4" t="s">
        <v>587</v>
      </c>
      <c r="BB157" s="4" t="s">
        <v>164</v>
      </c>
      <c r="BC157" s="4">
        <v>70000</v>
      </c>
      <c r="BD157" s="4">
        <v>4.9000000000000004</v>
      </c>
      <c r="BE157" s="4">
        <v>70000</v>
      </c>
      <c r="BF157" s="4">
        <v>4.9000000000000004</v>
      </c>
      <c r="BG157" s="4">
        <v>58000</v>
      </c>
      <c r="BH157" s="4">
        <v>8.1</v>
      </c>
      <c r="BI157" s="4">
        <v>70000</v>
      </c>
      <c r="BJ157" s="4">
        <v>4.9000000000000004</v>
      </c>
      <c r="BN157" s="5" t="s">
        <v>587</v>
      </c>
      <c r="BO157" s="5" t="s">
        <v>164</v>
      </c>
      <c r="BP157" s="5">
        <v>439.2</v>
      </c>
      <c r="BQ157" s="5">
        <v>3.3</v>
      </c>
      <c r="BR157" s="5">
        <v>12.95</v>
      </c>
      <c r="BS157" s="5">
        <v>2.9</v>
      </c>
      <c r="BT157" s="5">
        <v>22854</v>
      </c>
      <c r="BU157" s="5">
        <v>4</v>
      </c>
      <c r="BV157" s="5">
        <v>33.9</v>
      </c>
      <c r="BW157" s="5">
        <v>1.8</v>
      </c>
      <c r="CA157" s="6" t="s">
        <v>587</v>
      </c>
      <c r="CB157" s="6" t="s">
        <v>164</v>
      </c>
      <c r="CC157" s="6">
        <v>396.3</v>
      </c>
      <c r="CD157" s="6">
        <v>5.3</v>
      </c>
      <c r="CE157" s="6">
        <v>10.44</v>
      </c>
      <c r="CF157" s="6">
        <v>4.9000000000000004</v>
      </c>
      <c r="CG157" s="6">
        <v>20631</v>
      </c>
      <c r="CH157" s="6">
        <v>11</v>
      </c>
      <c r="CI157" s="6">
        <v>37</v>
      </c>
      <c r="CJ157" s="6">
        <v>0.4</v>
      </c>
      <c r="CN157" s="7" t="s">
        <v>587</v>
      </c>
      <c r="CO157" s="7" t="s">
        <v>164</v>
      </c>
      <c r="CP157" s="7">
        <v>21000</v>
      </c>
      <c r="CQ157" s="7">
        <v>8.9</v>
      </c>
      <c r="CR157" s="7">
        <v>21000</v>
      </c>
      <c r="CS157" s="7">
        <v>8.9</v>
      </c>
      <c r="CT157" s="7" t="s">
        <v>858</v>
      </c>
      <c r="CU157" s="7" t="s">
        <v>858</v>
      </c>
      <c r="CV157" s="7">
        <v>21000</v>
      </c>
      <c r="CW157" s="7">
        <v>8.9</v>
      </c>
      <c r="DA157" s="8" t="s">
        <v>587</v>
      </c>
      <c r="DB157" s="8" t="s">
        <v>164</v>
      </c>
      <c r="DC157" s="8">
        <v>478</v>
      </c>
      <c r="DD157" s="8">
        <v>4.5999999999999996</v>
      </c>
      <c r="DE157" s="8">
        <v>12.4</v>
      </c>
      <c r="DF157" s="8">
        <v>5.3</v>
      </c>
      <c r="DG157" s="8">
        <v>24106</v>
      </c>
      <c r="DH157" s="8">
        <v>5.9</v>
      </c>
      <c r="DI157" s="8">
        <v>38.6</v>
      </c>
      <c r="DJ157" s="8">
        <v>2.2000000000000002</v>
      </c>
      <c r="DN157" s="9" t="s">
        <v>587</v>
      </c>
      <c r="DO157" s="9" t="s">
        <v>164</v>
      </c>
      <c r="DP157" s="9">
        <v>421.9</v>
      </c>
      <c r="DQ157" s="9">
        <v>7.4</v>
      </c>
      <c r="DR157" s="9">
        <v>10.74</v>
      </c>
      <c r="DS157" s="9">
        <v>7.4</v>
      </c>
      <c r="DT157" s="9" t="s">
        <v>858</v>
      </c>
      <c r="DU157" s="9" t="s">
        <v>858</v>
      </c>
      <c r="DV157" s="9">
        <v>37.5</v>
      </c>
      <c r="DW157" s="9">
        <v>0.3</v>
      </c>
      <c r="EA157" s="10" t="s">
        <v>587</v>
      </c>
      <c r="EB157" s="10" t="s">
        <v>164</v>
      </c>
      <c r="EC157" s="10">
        <v>31000</v>
      </c>
      <c r="ED157" s="10">
        <v>7.6</v>
      </c>
      <c r="EE157" s="10">
        <f>VLOOKUP(EA157,Sheet1!$C$10:$L$428,10,FALSE)</f>
        <v>125000</v>
      </c>
      <c r="EF157" s="10">
        <v>7.6</v>
      </c>
      <c r="EG157" s="10">
        <v>26000</v>
      </c>
      <c r="EH157" s="10">
        <v>10</v>
      </c>
      <c r="EI157" s="10">
        <v>31000</v>
      </c>
      <c r="EJ157" s="10">
        <v>7.6</v>
      </c>
      <c r="EN157" s="11" t="s">
        <v>587</v>
      </c>
      <c r="EO157" s="11" t="s">
        <v>164</v>
      </c>
      <c r="EP157" s="11">
        <v>573.9</v>
      </c>
      <c r="EQ157" s="11">
        <v>3.7</v>
      </c>
      <c r="ER157" s="11">
        <f>VLOOKUP(EN157,Sheet1!$C$10:$L$428,2,FALSE)</f>
        <v>161220.71280276793</v>
      </c>
      <c r="ES157" s="11">
        <v>3.9</v>
      </c>
      <c r="ET157" s="11">
        <v>29526</v>
      </c>
      <c r="EU157" s="11">
        <v>5</v>
      </c>
      <c r="EV157" s="11">
        <v>40.4</v>
      </c>
      <c r="EW157" s="11">
        <v>1.1000000000000001</v>
      </c>
      <c r="EY157" t="b">
        <f t="shared" si="2"/>
        <v>1</v>
      </c>
    </row>
    <row r="158" spans="1:155" x14ac:dyDescent="0.25">
      <c r="A158" s="1" t="s">
        <v>588</v>
      </c>
      <c r="B158" s="1" t="s">
        <v>165</v>
      </c>
      <c r="C158" s="1">
        <v>481</v>
      </c>
      <c r="D158" s="1">
        <v>5.8</v>
      </c>
      <c r="E158" s="1">
        <f>VLOOKUP(A158,Sheet1!$C$10:$L$428,6,FALSE)</f>
        <v>130000</v>
      </c>
      <c r="F158" s="1">
        <v>5.9</v>
      </c>
      <c r="G158" s="1">
        <v>26768</v>
      </c>
      <c r="H158" s="1">
        <v>11</v>
      </c>
      <c r="I158" s="1">
        <v>39.1</v>
      </c>
      <c r="J158" s="1">
        <v>1.3</v>
      </c>
      <c r="N158" s="2" t="s">
        <v>588</v>
      </c>
      <c r="O158" s="2" t="s">
        <v>165</v>
      </c>
      <c r="P158" s="2">
        <v>58000</v>
      </c>
      <c r="Q158" s="2">
        <v>5.4</v>
      </c>
      <c r="R158" s="2">
        <v>58000</v>
      </c>
      <c r="S158" s="2">
        <v>5.4</v>
      </c>
      <c r="T158" s="2">
        <v>49000</v>
      </c>
      <c r="U158" s="2">
        <v>8.3000000000000007</v>
      </c>
      <c r="V158" s="2">
        <v>58000</v>
      </c>
      <c r="W158" s="2">
        <v>5.4</v>
      </c>
      <c r="AA158" s="3" t="s">
        <v>588</v>
      </c>
      <c r="AB158" s="3" t="s">
        <v>165</v>
      </c>
      <c r="AC158" s="3">
        <v>528.9</v>
      </c>
      <c r="AD158" s="3">
        <v>3</v>
      </c>
      <c r="AE158" s="3">
        <v>13.29</v>
      </c>
      <c r="AF158" s="3">
        <v>3</v>
      </c>
      <c r="AG158" s="3">
        <v>28649</v>
      </c>
      <c r="AH158" s="3">
        <v>4.2</v>
      </c>
      <c r="AI158" s="3">
        <v>39.799999999999997</v>
      </c>
      <c r="AJ158" s="3">
        <v>0.8</v>
      </c>
      <c r="AN158" s="3" t="s">
        <v>588</v>
      </c>
      <c r="AO158" s="3" t="s">
        <v>165</v>
      </c>
      <c r="AP158" s="3">
        <v>444.6</v>
      </c>
      <c r="AQ158" s="3">
        <v>3.8</v>
      </c>
      <c r="AR158" s="3">
        <v>11.17</v>
      </c>
      <c r="AS158" s="3">
        <v>4.2</v>
      </c>
      <c r="AT158" s="3">
        <v>24191</v>
      </c>
      <c r="AU158" s="3">
        <v>8.5</v>
      </c>
      <c r="AV158" s="3">
        <v>37.5</v>
      </c>
      <c r="AW158" s="3">
        <v>1</v>
      </c>
      <c r="BA158" s="4" t="s">
        <v>588</v>
      </c>
      <c r="BB158" s="4" t="s">
        <v>165</v>
      </c>
      <c r="BC158" s="4">
        <v>80000</v>
      </c>
      <c r="BD158" s="4">
        <v>4.5</v>
      </c>
      <c r="BE158" s="4">
        <v>80000</v>
      </c>
      <c r="BF158" s="4">
        <v>4.5</v>
      </c>
      <c r="BG158" s="4">
        <v>66000</v>
      </c>
      <c r="BH158" s="4">
        <v>7.6</v>
      </c>
      <c r="BI158" s="4">
        <v>80000</v>
      </c>
      <c r="BJ158" s="4">
        <v>4.5</v>
      </c>
      <c r="BN158" s="5" t="s">
        <v>588</v>
      </c>
      <c r="BO158" s="5" t="s">
        <v>165</v>
      </c>
      <c r="BP158" s="5">
        <v>430.8</v>
      </c>
      <c r="BQ158" s="5">
        <v>3.3</v>
      </c>
      <c r="BR158" s="5">
        <v>12.69</v>
      </c>
      <c r="BS158" s="5">
        <v>2.8</v>
      </c>
      <c r="BT158" s="5">
        <v>23722</v>
      </c>
      <c r="BU158" s="5">
        <v>4.3</v>
      </c>
      <c r="BV158" s="5">
        <v>34</v>
      </c>
      <c r="BW158" s="5">
        <v>1.6</v>
      </c>
      <c r="CA158" s="6" t="s">
        <v>588</v>
      </c>
      <c r="CB158" s="6" t="s">
        <v>165</v>
      </c>
      <c r="CC158" s="6">
        <v>369.5</v>
      </c>
      <c r="CD158" s="6">
        <v>5</v>
      </c>
      <c r="CE158" s="6">
        <v>9.9</v>
      </c>
      <c r="CF158" s="6">
        <v>4.2</v>
      </c>
      <c r="CG158" s="6">
        <v>20799</v>
      </c>
      <c r="CH158" s="6">
        <v>9.6999999999999993</v>
      </c>
      <c r="CI158" s="6">
        <v>37.4</v>
      </c>
      <c r="CJ158" s="6">
        <v>0.3</v>
      </c>
      <c r="CN158" s="7" t="s">
        <v>588</v>
      </c>
      <c r="CO158" s="7" t="s">
        <v>165</v>
      </c>
      <c r="CP158" s="7">
        <v>24000</v>
      </c>
      <c r="CQ158" s="7">
        <v>8.1</v>
      </c>
      <c r="CR158" s="7">
        <v>24000</v>
      </c>
      <c r="CS158" s="7">
        <v>8.1</v>
      </c>
      <c r="CT158" s="7">
        <v>19000</v>
      </c>
      <c r="CU158" s="7">
        <v>12.1</v>
      </c>
      <c r="CV158" s="7">
        <v>24000</v>
      </c>
      <c r="CW158" s="7">
        <v>8.1</v>
      </c>
      <c r="DA158" s="8" t="s">
        <v>588</v>
      </c>
      <c r="DB158" s="8" t="s">
        <v>165</v>
      </c>
      <c r="DC158" s="8">
        <v>454.9</v>
      </c>
      <c r="DD158" s="8">
        <v>3.8</v>
      </c>
      <c r="DE158" s="8">
        <v>11.95</v>
      </c>
      <c r="DF158" s="8">
        <v>3.9</v>
      </c>
      <c r="DG158" s="8">
        <v>24131</v>
      </c>
      <c r="DH158" s="8">
        <v>5.0999999999999996</v>
      </c>
      <c r="DI158" s="8">
        <v>38.1</v>
      </c>
      <c r="DJ158" s="8">
        <v>1</v>
      </c>
      <c r="DN158" s="9" t="s">
        <v>588</v>
      </c>
      <c r="DO158" s="9" t="s">
        <v>165</v>
      </c>
      <c r="DP158" s="9">
        <v>387.9</v>
      </c>
      <c r="DQ158" s="9">
        <v>5.8</v>
      </c>
      <c r="DR158" s="9">
        <v>10.199999999999999</v>
      </c>
      <c r="DS158" s="9">
        <v>6.9</v>
      </c>
      <c r="DT158" s="9">
        <v>20841</v>
      </c>
      <c r="DU158" s="9">
        <v>11</v>
      </c>
      <c r="DV158" s="9">
        <v>37.5</v>
      </c>
      <c r="DW158" s="9">
        <v>0.3</v>
      </c>
      <c r="EA158" s="10" t="s">
        <v>588</v>
      </c>
      <c r="EB158" s="10" t="s">
        <v>165</v>
      </c>
      <c r="EC158" s="10">
        <v>34000</v>
      </c>
      <c r="ED158" s="10">
        <v>7.1</v>
      </c>
      <c r="EE158" s="10">
        <f>VLOOKUP(EA158,Sheet1!$C$10:$L$428,10,FALSE)</f>
        <v>104995</v>
      </c>
      <c r="EF158" s="10">
        <v>7.1</v>
      </c>
      <c r="EG158" s="10">
        <v>30000</v>
      </c>
      <c r="EH158" s="10">
        <v>11.2</v>
      </c>
      <c r="EI158" s="10">
        <v>34000</v>
      </c>
      <c r="EJ158" s="10">
        <v>7.1</v>
      </c>
      <c r="EN158" s="11" t="s">
        <v>588</v>
      </c>
      <c r="EO158" s="11" t="s">
        <v>165</v>
      </c>
      <c r="EP158" s="11">
        <v>579.79999999999995</v>
      </c>
      <c r="EQ158" s="11">
        <v>4</v>
      </c>
      <c r="ER158" s="11">
        <f>VLOOKUP(EN158,Sheet1!$C$10:$L$428,2,FALSE)</f>
        <v>153376.01767441843</v>
      </c>
      <c r="ES158" s="11">
        <v>4.0999999999999996</v>
      </c>
      <c r="ET158" s="11">
        <v>31583</v>
      </c>
      <c r="EU158" s="11">
        <v>5.7</v>
      </c>
      <c r="EV158" s="11">
        <v>41</v>
      </c>
      <c r="EW158" s="11">
        <v>1.1000000000000001</v>
      </c>
      <c r="EY158" t="b">
        <f t="shared" si="2"/>
        <v>1</v>
      </c>
    </row>
    <row r="159" spans="1:155" x14ac:dyDescent="0.25">
      <c r="A159" s="1" t="s">
        <v>589</v>
      </c>
      <c r="B159" s="1" t="s">
        <v>166</v>
      </c>
      <c r="C159" s="1">
        <v>569.70000000000005</v>
      </c>
      <c r="D159" s="1">
        <v>6.3</v>
      </c>
      <c r="E159" s="1">
        <f>VLOOKUP(A159,Sheet1!$C$10:$L$428,6,FALSE)</f>
        <v>180000</v>
      </c>
      <c r="F159" s="1">
        <v>9.6999999999999993</v>
      </c>
      <c r="G159" s="1">
        <v>29900</v>
      </c>
      <c r="H159" s="1">
        <v>12</v>
      </c>
      <c r="I159" s="1">
        <v>39.299999999999997</v>
      </c>
      <c r="J159" s="1">
        <v>1.7</v>
      </c>
      <c r="N159" s="2" t="s">
        <v>589</v>
      </c>
      <c r="O159" s="2" t="s">
        <v>166</v>
      </c>
      <c r="P159" s="2">
        <v>47000</v>
      </c>
      <c r="Q159" s="2">
        <v>6.1</v>
      </c>
      <c r="R159" s="2">
        <v>47000</v>
      </c>
      <c r="S159" s="2">
        <v>6.1</v>
      </c>
      <c r="T159" s="2">
        <v>39000</v>
      </c>
      <c r="U159" s="2">
        <v>8</v>
      </c>
      <c r="V159" s="2">
        <v>47000</v>
      </c>
      <c r="W159" s="2">
        <v>6.1</v>
      </c>
      <c r="AA159" s="3" t="s">
        <v>589</v>
      </c>
      <c r="AB159" s="3" t="s">
        <v>166</v>
      </c>
      <c r="AC159" s="3">
        <v>631.79999999999995</v>
      </c>
      <c r="AD159" s="3">
        <v>3.6</v>
      </c>
      <c r="AE159" s="3">
        <v>16.149999999999999</v>
      </c>
      <c r="AF159" s="3">
        <v>3.8</v>
      </c>
      <c r="AG159" s="3">
        <v>33328</v>
      </c>
      <c r="AH159" s="3">
        <v>5.3</v>
      </c>
      <c r="AI159" s="3">
        <v>39.1</v>
      </c>
      <c r="AJ159" s="3">
        <v>0.9</v>
      </c>
      <c r="AN159" s="3" t="s">
        <v>589</v>
      </c>
      <c r="AO159" s="3" t="s">
        <v>166</v>
      </c>
      <c r="AP159" s="3">
        <v>532</v>
      </c>
      <c r="AQ159" s="3">
        <v>5</v>
      </c>
      <c r="AR159" s="3">
        <v>13.49</v>
      </c>
      <c r="AS159" s="3">
        <v>6.3</v>
      </c>
      <c r="AT159" s="3">
        <v>27649</v>
      </c>
      <c r="AU159" s="3">
        <v>6.9</v>
      </c>
      <c r="AV159" s="3">
        <v>37.5</v>
      </c>
      <c r="AW159" s="3">
        <v>1.7</v>
      </c>
      <c r="BA159" s="4" t="s">
        <v>589</v>
      </c>
      <c r="BB159" s="4" t="s">
        <v>166</v>
      </c>
      <c r="BC159" s="4">
        <v>65000</v>
      </c>
      <c r="BD159" s="4">
        <v>5.0999999999999996</v>
      </c>
      <c r="BE159" s="4">
        <v>65000</v>
      </c>
      <c r="BF159" s="4">
        <v>5.0999999999999996</v>
      </c>
      <c r="BG159" s="4">
        <v>53000</v>
      </c>
      <c r="BH159" s="4">
        <v>6.6</v>
      </c>
      <c r="BI159" s="4">
        <v>65000</v>
      </c>
      <c r="BJ159" s="4">
        <v>5.0999999999999996</v>
      </c>
      <c r="BN159" s="5" t="s">
        <v>589</v>
      </c>
      <c r="BO159" s="5" t="s">
        <v>166</v>
      </c>
      <c r="BP159" s="5">
        <v>510</v>
      </c>
      <c r="BQ159" s="5">
        <v>3.9</v>
      </c>
      <c r="BR159" s="5">
        <v>15.5</v>
      </c>
      <c r="BS159" s="5">
        <v>3.5</v>
      </c>
      <c r="BT159" s="5">
        <v>27501</v>
      </c>
      <c r="BU159" s="5">
        <v>5.2</v>
      </c>
      <c r="BV159" s="5">
        <v>32.9</v>
      </c>
      <c r="BW159" s="5">
        <v>1.8</v>
      </c>
      <c r="CA159" s="6" t="s">
        <v>589</v>
      </c>
      <c r="CB159" s="6" t="s">
        <v>166</v>
      </c>
      <c r="CC159" s="6">
        <v>441</v>
      </c>
      <c r="CD159" s="6">
        <v>5.6</v>
      </c>
      <c r="CE159" s="6">
        <v>11.77</v>
      </c>
      <c r="CF159" s="6">
        <v>5.7</v>
      </c>
      <c r="CG159" s="6">
        <v>23063</v>
      </c>
      <c r="CH159" s="6">
        <v>7.5</v>
      </c>
      <c r="CI159" s="6">
        <v>36.1</v>
      </c>
      <c r="CJ159" s="6">
        <v>1.4</v>
      </c>
      <c r="CN159" s="7" t="s">
        <v>589</v>
      </c>
      <c r="CO159" s="7" t="s">
        <v>166</v>
      </c>
      <c r="CP159" s="7">
        <v>18000</v>
      </c>
      <c r="CQ159" s="7">
        <v>9.6999999999999993</v>
      </c>
      <c r="CR159" s="7">
        <v>18000</v>
      </c>
      <c r="CS159" s="7">
        <v>9.6999999999999993</v>
      </c>
      <c r="CT159" s="7">
        <v>15000</v>
      </c>
      <c r="CU159" s="7">
        <v>11.6</v>
      </c>
      <c r="CV159" s="7">
        <v>18000</v>
      </c>
      <c r="CW159" s="7">
        <v>9.6999999999999993</v>
      </c>
      <c r="DA159" s="8" t="s">
        <v>589</v>
      </c>
      <c r="DB159" s="8" t="s">
        <v>166</v>
      </c>
      <c r="DC159" s="8">
        <v>522.1</v>
      </c>
      <c r="DD159" s="8">
        <v>3.7</v>
      </c>
      <c r="DE159" s="8">
        <v>13.92</v>
      </c>
      <c r="DF159" s="8">
        <v>3.9</v>
      </c>
      <c r="DG159" s="8">
        <v>26305</v>
      </c>
      <c r="DH159" s="8">
        <v>4.7</v>
      </c>
      <c r="DI159" s="8">
        <v>37.5</v>
      </c>
      <c r="DJ159" s="8">
        <v>1.1000000000000001</v>
      </c>
      <c r="DN159" s="9" t="s">
        <v>589</v>
      </c>
      <c r="DO159" s="9" t="s">
        <v>166</v>
      </c>
      <c r="DP159" s="9">
        <v>486.3</v>
      </c>
      <c r="DQ159" s="9">
        <v>7.6</v>
      </c>
      <c r="DR159" s="9">
        <v>12.77</v>
      </c>
      <c r="DS159" s="9">
        <v>9.1999999999999993</v>
      </c>
      <c r="DT159" s="9">
        <v>24313</v>
      </c>
      <c r="DU159" s="9">
        <v>8.5</v>
      </c>
      <c r="DV159" s="9">
        <v>37</v>
      </c>
      <c r="DW159" s="9">
        <v>1</v>
      </c>
      <c r="EA159" s="10" t="s">
        <v>589</v>
      </c>
      <c r="EB159" s="10" t="s">
        <v>166</v>
      </c>
      <c r="EC159" s="10">
        <v>29000</v>
      </c>
      <c r="ED159" s="10">
        <v>7.9</v>
      </c>
      <c r="EE159" s="10">
        <f>VLOOKUP(EA159,Sheet1!$C$10:$L$428,10,FALSE)</f>
        <v>138000</v>
      </c>
      <c r="EF159" s="10">
        <v>7.9</v>
      </c>
      <c r="EG159" s="10">
        <v>24000</v>
      </c>
      <c r="EH159" s="10">
        <v>10.7</v>
      </c>
      <c r="EI159" s="10">
        <v>29000</v>
      </c>
      <c r="EJ159" s="10">
        <v>7.9</v>
      </c>
      <c r="EN159" s="11" t="s">
        <v>589</v>
      </c>
      <c r="EO159" s="11" t="s">
        <v>166</v>
      </c>
      <c r="EP159" s="11">
        <v>698</v>
      </c>
      <c r="EQ159" s="11">
        <v>4.8</v>
      </c>
      <c r="ER159" s="11">
        <f>VLOOKUP(EN159,Sheet1!$C$10:$L$428,2,FALSE)</f>
        <v>208537.9027611046</v>
      </c>
      <c r="ES159" s="11">
        <v>5.2</v>
      </c>
      <c r="ET159" s="11">
        <v>37627</v>
      </c>
      <c r="EU159" s="11">
        <v>7.4</v>
      </c>
      <c r="EV159" s="11">
        <v>40.1</v>
      </c>
      <c r="EW159" s="11">
        <v>1.2</v>
      </c>
      <c r="EY159" t="b">
        <f t="shared" si="2"/>
        <v>1</v>
      </c>
    </row>
    <row r="160" spans="1:155" x14ac:dyDescent="0.25">
      <c r="A160" s="1" t="s">
        <v>590</v>
      </c>
      <c r="B160" s="1" t="s">
        <v>167</v>
      </c>
      <c r="C160" s="1">
        <v>582.70000000000005</v>
      </c>
      <c r="D160" s="1">
        <v>5.8</v>
      </c>
      <c r="E160" s="1">
        <f>VLOOKUP(A160,Sheet1!$C$10:$L$428,6,FALSE)</f>
        <v>170000</v>
      </c>
      <c r="F160" s="1">
        <v>6.9</v>
      </c>
      <c r="G160" s="1">
        <v>30000</v>
      </c>
      <c r="H160" s="1">
        <v>6.7</v>
      </c>
      <c r="I160" s="1">
        <v>39.9</v>
      </c>
      <c r="J160" s="1">
        <v>2.4</v>
      </c>
      <c r="N160" s="2" t="s">
        <v>590</v>
      </c>
      <c r="O160" s="2" t="s">
        <v>167</v>
      </c>
      <c r="P160" s="2">
        <v>41000</v>
      </c>
      <c r="Q160" s="2">
        <v>6.3</v>
      </c>
      <c r="R160" s="2">
        <v>41000</v>
      </c>
      <c r="S160" s="2">
        <v>6.3</v>
      </c>
      <c r="T160" s="2">
        <v>36000</v>
      </c>
      <c r="U160" s="2">
        <v>7.5</v>
      </c>
      <c r="V160" s="2">
        <v>41000</v>
      </c>
      <c r="W160" s="2">
        <v>6.3</v>
      </c>
      <c r="AA160" s="3" t="s">
        <v>590</v>
      </c>
      <c r="AB160" s="3" t="s">
        <v>167</v>
      </c>
      <c r="AC160" s="3">
        <v>600.29999999999995</v>
      </c>
      <c r="AD160" s="3">
        <v>3.3</v>
      </c>
      <c r="AE160" s="3">
        <v>15.02</v>
      </c>
      <c r="AF160" s="3">
        <v>3.1</v>
      </c>
      <c r="AG160" s="3">
        <v>31775</v>
      </c>
      <c r="AH160" s="3">
        <v>7.3</v>
      </c>
      <c r="AI160" s="3">
        <v>40</v>
      </c>
      <c r="AJ160" s="3">
        <v>1.4</v>
      </c>
      <c r="AN160" s="3" t="s">
        <v>590</v>
      </c>
      <c r="AO160" s="3" t="s">
        <v>167</v>
      </c>
      <c r="AP160" s="3">
        <v>539.1</v>
      </c>
      <c r="AQ160" s="3">
        <v>4.4000000000000004</v>
      </c>
      <c r="AR160" s="3">
        <v>13.5</v>
      </c>
      <c r="AS160" s="3">
        <v>5.0999999999999996</v>
      </c>
      <c r="AT160" s="3">
        <v>27742</v>
      </c>
      <c r="AU160" s="3">
        <v>5.3</v>
      </c>
      <c r="AV160" s="3">
        <v>37.5</v>
      </c>
      <c r="AW160" s="3">
        <v>0.8</v>
      </c>
      <c r="BA160" s="4" t="s">
        <v>590</v>
      </c>
      <c r="BB160" s="4" t="s">
        <v>167</v>
      </c>
      <c r="BC160" s="4">
        <v>56000</v>
      </c>
      <c r="BD160" s="4">
        <v>5.3</v>
      </c>
      <c r="BE160" s="4">
        <v>56000</v>
      </c>
      <c r="BF160" s="4">
        <v>5.3</v>
      </c>
      <c r="BG160" s="4">
        <v>50000</v>
      </c>
      <c r="BH160" s="4">
        <v>6.3</v>
      </c>
      <c r="BI160" s="4">
        <v>56000</v>
      </c>
      <c r="BJ160" s="4">
        <v>5.3</v>
      </c>
      <c r="BN160" s="5" t="s">
        <v>590</v>
      </c>
      <c r="BO160" s="5" t="s">
        <v>167</v>
      </c>
      <c r="BP160" s="5">
        <v>481.6</v>
      </c>
      <c r="BQ160" s="5">
        <v>3.8</v>
      </c>
      <c r="BR160" s="5">
        <v>14.15</v>
      </c>
      <c r="BS160" s="5">
        <v>2.9</v>
      </c>
      <c r="BT160" s="5">
        <v>25227</v>
      </c>
      <c r="BU160" s="5">
        <v>7</v>
      </c>
      <c r="BV160" s="5">
        <v>34</v>
      </c>
      <c r="BW160" s="5">
        <v>2</v>
      </c>
      <c r="CA160" s="6" t="s">
        <v>590</v>
      </c>
      <c r="CB160" s="6" t="s">
        <v>167</v>
      </c>
      <c r="CC160" s="6">
        <v>433.5</v>
      </c>
      <c r="CD160" s="6">
        <v>6.4</v>
      </c>
      <c r="CE160" s="6">
        <v>11.82</v>
      </c>
      <c r="CF160" s="6">
        <v>5.3</v>
      </c>
      <c r="CG160" s="6">
        <v>21976</v>
      </c>
      <c r="CH160" s="6">
        <v>7.6</v>
      </c>
      <c r="CI160" s="6">
        <v>36.1</v>
      </c>
      <c r="CJ160" s="6">
        <v>1.4</v>
      </c>
      <c r="CN160" s="7" t="s">
        <v>590</v>
      </c>
      <c r="CO160" s="7" t="s">
        <v>167</v>
      </c>
      <c r="CP160" s="7">
        <v>16000</v>
      </c>
      <c r="CQ160" s="7">
        <v>9.6999999999999993</v>
      </c>
      <c r="CR160" s="7">
        <v>16000</v>
      </c>
      <c r="CS160" s="7">
        <v>9.6999999999999993</v>
      </c>
      <c r="CT160" s="7">
        <v>15000</v>
      </c>
      <c r="CU160" s="7">
        <v>11.3</v>
      </c>
      <c r="CV160" s="7">
        <v>16000</v>
      </c>
      <c r="CW160" s="7">
        <v>9.6999999999999993</v>
      </c>
      <c r="DA160" s="8" t="s">
        <v>590</v>
      </c>
      <c r="DB160" s="8" t="s">
        <v>167</v>
      </c>
      <c r="DC160" s="8">
        <v>520.1</v>
      </c>
      <c r="DD160" s="8">
        <v>4.0999999999999996</v>
      </c>
      <c r="DE160" s="8">
        <v>14.22</v>
      </c>
      <c r="DF160" s="8">
        <v>4.0999999999999996</v>
      </c>
      <c r="DG160" s="8">
        <v>30751</v>
      </c>
      <c r="DH160" s="8">
        <v>17</v>
      </c>
      <c r="DI160" s="8">
        <v>36.6</v>
      </c>
      <c r="DJ160" s="8">
        <v>0.9</v>
      </c>
      <c r="DN160" s="9" t="s">
        <v>590</v>
      </c>
      <c r="DO160" s="9" t="s">
        <v>167</v>
      </c>
      <c r="DP160" s="9">
        <v>495</v>
      </c>
      <c r="DQ160" s="9">
        <v>7.2</v>
      </c>
      <c r="DR160" s="9">
        <v>13.1</v>
      </c>
      <c r="DS160" s="9">
        <v>7.8</v>
      </c>
      <c r="DT160" s="9">
        <v>24509</v>
      </c>
      <c r="DU160" s="9">
        <v>8.6999999999999993</v>
      </c>
      <c r="DV160" s="9">
        <v>36.700000000000003</v>
      </c>
      <c r="DW160" s="9">
        <v>1.4</v>
      </c>
      <c r="EA160" s="10" t="s">
        <v>590</v>
      </c>
      <c r="EB160" s="10" t="s">
        <v>167</v>
      </c>
      <c r="EC160" s="10">
        <v>25000</v>
      </c>
      <c r="ED160" s="10">
        <v>8.3000000000000007</v>
      </c>
      <c r="EE160" s="10">
        <f>VLOOKUP(EA160,Sheet1!$C$10:$L$428,10,FALSE)</f>
        <v>137000</v>
      </c>
      <c r="EF160" s="10">
        <v>8.3000000000000007</v>
      </c>
      <c r="EG160" s="10">
        <v>21000</v>
      </c>
      <c r="EH160" s="10">
        <v>10.1</v>
      </c>
      <c r="EI160" s="10">
        <v>25000</v>
      </c>
      <c r="EJ160" s="10">
        <v>8.3000000000000007</v>
      </c>
      <c r="EN160" s="11" t="s">
        <v>590</v>
      </c>
      <c r="EO160" s="11" t="s">
        <v>167</v>
      </c>
      <c r="EP160" s="11">
        <v>653.5</v>
      </c>
      <c r="EQ160" s="11">
        <v>4.5</v>
      </c>
      <c r="ER160" s="11">
        <f>VLOOKUP(EN160,Sheet1!$C$10:$L$428,2,FALSE)</f>
        <v>182721.51882845195</v>
      </c>
      <c r="ES160" s="11">
        <v>4.0999999999999996</v>
      </c>
      <c r="ET160" s="11">
        <v>32511</v>
      </c>
      <c r="EU160" s="11">
        <v>4.5</v>
      </c>
      <c r="EV160" s="11">
        <v>42.2</v>
      </c>
      <c r="EW160" s="11">
        <v>2</v>
      </c>
      <c r="EY160" t="b">
        <f t="shared" si="2"/>
        <v>1</v>
      </c>
    </row>
    <row r="161" spans="1:155" x14ac:dyDescent="0.25">
      <c r="A161" s="1" t="s">
        <v>591</v>
      </c>
      <c r="B161" s="1" t="s">
        <v>168</v>
      </c>
      <c r="C161" s="1">
        <v>726.2</v>
      </c>
      <c r="D161" s="1">
        <v>9.3000000000000007</v>
      </c>
      <c r="E161" s="1">
        <f>VLOOKUP(A161,Sheet1!$C$10:$L$428,6,FALSE)</f>
        <v>263000</v>
      </c>
      <c r="F161" s="1">
        <v>11</v>
      </c>
      <c r="G161" s="1">
        <v>36672</v>
      </c>
      <c r="H161" s="1">
        <v>14</v>
      </c>
      <c r="I161" s="1">
        <v>37.5</v>
      </c>
      <c r="J161" s="1">
        <v>0.3</v>
      </c>
      <c r="N161" s="2" t="s">
        <v>591</v>
      </c>
      <c r="O161" s="2" t="s">
        <v>168</v>
      </c>
      <c r="P161" s="2">
        <v>35000</v>
      </c>
      <c r="Q161" s="2">
        <v>7.2</v>
      </c>
      <c r="R161" s="2">
        <v>35000</v>
      </c>
      <c r="S161" s="2">
        <v>7.2</v>
      </c>
      <c r="T161" s="2">
        <v>28000</v>
      </c>
      <c r="U161" s="2">
        <v>8.8000000000000007</v>
      </c>
      <c r="V161" s="2">
        <v>35000</v>
      </c>
      <c r="W161" s="2">
        <v>7.2</v>
      </c>
      <c r="AA161" s="3" t="s">
        <v>591</v>
      </c>
      <c r="AB161" s="3" t="s">
        <v>168</v>
      </c>
      <c r="AC161" s="3">
        <v>713.8</v>
      </c>
      <c r="AD161" s="3">
        <v>4.4000000000000004</v>
      </c>
      <c r="AE161" s="3">
        <v>18.82</v>
      </c>
      <c r="AF161" s="3">
        <v>4.4000000000000004</v>
      </c>
      <c r="AG161" s="3">
        <v>37091</v>
      </c>
      <c r="AH161" s="3">
        <v>5.8</v>
      </c>
      <c r="AI161" s="3">
        <v>37.9</v>
      </c>
      <c r="AJ161" s="3">
        <v>0.8</v>
      </c>
      <c r="AN161" s="3" t="s">
        <v>591</v>
      </c>
      <c r="AO161" s="3" t="s">
        <v>168</v>
      </c>
      <c r="AP161" s="3">
        <v>618.9</v>
      </c>
      <c r="AQ161" s="3">
        <v>8</v>
      </c>
      <c r="AR161" s="3">
        <v>16.489999999999998</v>
      </c>
      <c r="AS161" s="3">
        <v>7.5</v>
      </c>
      <c r="AT161" s="3">
        <v>29487</v>
      </c>
      <c r="AU161" s="3">
        <v>8</v>
      </c>
      <c r="AV161" s="3">
        <v>37.5</v>
      </c>
      <c r="AW161" s="3">
        <v>0.3</v>
      </c>
      <c r="BA161" s="4" t="s">
        <v>591</v>
      </c>
      <c r="BB161" s="4" t="s">
        <v>168</v>
      </c>
      <c r="BC161" s="4">
        <v>48000</v>
      </c>
      <c r="BD161" s="4">
        <v>6.1</v>
      </c>
      <c r="BE161" s="4">
        <v>48000</v>
      </c>
      <c r="BF161" s="4">
        <v>6.1</v>
      </c>
      <c r="BG161" s="4">
        <v>39000</v>
      </c>
      <c r="BH161" s="4">
        <v>8.4</v>
      </c>
      <c r="BI161" s="4">
        <v>48000</v>
      </c>
      <c r="BJ161" s="4">
        <v>6.1</v>
      </c>
      <c r="BN161" s="5" t="s">
        <v>591</v>
      </c>
      <c r="BO161" s="5" t="s">
        <v>168</v>
      </c>
      <c r="BP161" s="5">
        <v>574</v>
      </c>
      <c r="BQ161" s="5">
        <v>4.8</v>
      </c>
      <c r="BR161" s="5">
        <v>17.68</v>
      </c>
      <c r="BS161" s="5">
        <v>4.2</v>
      </c>
      <c r="BT161" s="5">
        <v>29743</v>
      </c>
      <c r="BU161" s="5">
        <v>6.2</v>
      </c>
      <c r="BV161" s="5">
        <v>32.5</v>
      </c>
      <c r="BW161" s="5">
        <v>2</v>
      </c>
      <c r="CA161" s="6" t="s">
        <v>591</v>
      </c>
      <c r="CB161" s="6" t="s">
        <v>168</v>
      </c>
      <c r="CC161" s="6">
        <v>488</v>
      </c>
      <c r="CD161" s="6">
        <v>7.2</v>
      </c>
      <c r="CE161" s="6">
        <v>14.07</v>
      </c>
      <c r="CF161" s="6">
        <v>6.5</v>
      </c>
      <c r="CG161" s="6">
        <v>25047</v>
      </c>
      <c r="CH161" s="6">
        <v>11</v>
      </c>
      <c r="CI161" s="6">
        <v>37</v>
      </c>
      <c r="CJ161" s="6">
        <v>0.4</v>
      </c>
      <c r="CN161" s="7" t="s">
        <v>591</v>
      </c>
      <c r="CO161" s="7" t="s">
        <v>168</v>
      </c>
      <c r="CP161" s="7">
        <v>15000</v>
      </c>
      <c r="CQ161" s="7">
        <v>10.3</v>
      </c>
      <c r="CR161" s="7">
        <v>15000</v>
      </c>
      <c r="CS161" s="7">
        <v>10.3</v>
      </c>
      <c r="CT161" s="7">
        <v>12000</v>
      </c>
      <c r="CU161" s="7">
        <v>12.7</v>
      </c>
      <c r="CV161" s="7">
        <v>15000</v>
      </c>
      <c r="CW161" s="7">
        <v>10.3</v>
      </c>
      <c r="DA161" s="8" t="s">
        <v>591</v>
      </c>
      <c r="DB161" s="8" t="s">
        <v>168</v>
      </c>
      <c r="DC161" s="8">
        <v>583.29999999999995</v>
      </c>
      <c r="DD161" s="8">
        <v>5.7</v>
      </c>
      <c r="DE161" s="8">
        <v>15.63</v>
      </c>
      <c r="DF161" s="8">
        <v>5.7</v>
      </c>
      <c r="DG161" s="8">
        <v>30020</v>
      </c>
      <c r="DH161" s="8">
        <v>7.7</v>
      </c>
      <c r="DI161" s="8">
        <v>37.299999999999997</v>
      </c>
      <c r="DJ161" s="8">
        <v>1.3</v>
      </c>
      <c r="DN161" s="9" t="s">
        <v>591</v>
      </c>
      <c r="DO161" s="9" t="s">
        <v>168</v>
      </c>
      <c r="DP161" s="9">
        <v>516.20000000000005</v>
      </c>
      <c r="DQ161" s="9">
        <v>9</v>
      </c>
      <c r="DR161" s="9">
        <v>14.42</v>
      </c>
      <c r="DS161" s="9">
        <v>7.5</v>
      </c>
      <c r="DT161" s="9">
        <v>26787</v>
      </c>
      <c r="DU161" s="9">
        <v>7.7</v>
      </c>
      <c r="DV161" s="9">
        <v>37</v>
      </c>
      <c r="DW161" s="9">
        <v>0.7</v>
      </c>
      <c r="EA161" s="10" t="s">
        <v>591</v>
      </c>
      <c r="EB161" s="10" t="s">
        <v>168</v>
      </c>
      <c r="EC161" s="10">
        <v>20000</v>
      </c>
      <c r="ED161" s="10">
        <v>10</v>
      </c>
      <c r="EE161" s="10">
        <f>VLOOKUP(EA161,Sheet1!$C$10:$L$428,10,FALSE)</f>
        <v>205000</v>
      </c>
      <c r="EF161" s="10">
        <v>10</v>
      </c>
      <c r="EG161" s="10">
        <v>16000</v>
      </c>
      <c r="EH161" s="10">
        <v>12.2</v>
      </c>
      <c r="EI161" s="10">
        <v>20000</v>
      </c>
      <c r="EJ161" s="10">
        <v>10</v>
      </c>
      <c r="EN161" s="11" t="s">
        <v>591</v>
      </c>
      <c r="EO161" s="11" t="s">
        <v>168</v>
      </c>
      <c r="EP161" s="11">
        <v>815.4</v>
      </c>
      <c r="EQ161" s="11">
        <v>5.7</v>
      </c>
      <c r="ER161" s="11">
        <f>VLOOKUP(EN161,Sheet1!$C$10:$L$428,2,FALSE)</f>
        <v>317927.44726562535</v>
      </c>
      <c r="ES161" s="11">
        <v>5.9</v>
      </c>
      <c r="ET161" s="11">
        <v>42535</v>
      </c>
      <c r="EU161" s="11">
        <v>7.5</v>
      </c>
      <c r="EV161" s="11">
        <v>38.4</v>
      </c>
      <c r="EW161" s="11">
        <v>0.8</v>
      </c>
      <c r="EY161" t="b">
        <f t="shared" si="2"/>
        <v>1</v>
      </c>
    </row>
    <row r="162" spans="1:155" x14ac:dyDescent="0.25">
      <c r="A162" s="1" t="s">
        <v>592</v>
      </c>
      <c r="B162" s="1" t="s">
        <v>169</v>
      </c>
      <c r="C162" s="1">
        <v>571.5</v>
      </c>
      <c r="D162" s="1">
        <v>8</v>
      </c>
      <c r="E162" s="1">
        <f>VLOOKUP(A162,Sheet1!$C$10:$L$428,6,FALSE)</f>
        <v>185000</v>
      </c>
      <c r="F162" s="1">
        <v>10</v>
      </c>
      <c r="G162" s="1" t="s">
        <v>858</v>
      </c>
      <c r="H162" s="1" t="s">
        <v>858</v>
      </c>
      <c r="I162" s="1">
        <v>38</v>
      </c>
      <c r="J162" s="1">
        <v>1.7</v>
      </c>
      <c r="N162" s="2" t="s">
        <v>592</v>
      </c>
      <c r="O162" s="2" t="s">
        <v>169</v>
      </c>
      <c r="P162" s="2">
        <v>27000</v>
      </c>
      <c r="Q162" s="2">
        <v>8.1999999999999993</v>
      </c>
      <c r="R162" s="2">
        <v>27000</v>
      </c>
      <c r="S162" s="2">
        <v>8.1999999999999993</v>
      </c>
      <c r="T162" s="2" t="s">
        <v>858</v>
      </c>
      <c r="U162" s="2" t="s">
        <v>858</v>
      </c>
      <c r="V162" s="2">
        <v>27000</v>
      </c>
      <c r="W162" s="2">
        <v>8.1999999999999993</v>
      </c>
      <c r="AA162" s="3" t="s">
        <v>592</v>
      </c>
      <c r="AB162" s="3" t="s">
        <v>169</v>
      </c>
      <c r="AC162" s="3">
        <v>698.7</v>
      </c>
      <c r="AD162" s="3">
        <v>7.8</v>
      </c>
      <c r="AE162" s="3">
        <v>17.8</v>
      </c>
      <c r="AF162" s="3">
        <v>8</v>
      </c>
      <c r="AG162" s="3">
        <v>39094</v>
      </c>
      <c r="AH162" s="3">
        <v>16</v>
      </c>
      <c r="AI162" s="3">
        <v>39.200000000000003</v>
      </c>
      <c r="AJ162" s="3">
        <v>1.3</v>
      </c>
      <c r="AN162" s="3" t="s">
        <v>592</v>
      </c>
      <c r="AO162" s="3" t="s">
        <v>169</v>
      </c>
      <c r="AP162" s="3">
        <v>537.1</v>
      </c>
      <c r="AQ162" s="3">
        <v>6.9</v>
      </c>
      <c r="AR162" s="3">
        <v>13.15</v>
      </c>
      <c r="AS162" s="3">
        <v>9</v>
      </c>
      <c r="AT162" s="3" t="s">
        <v>858</v>
      </c>
      <c r="AU162" s="3" t="s">
        <v>858</v>
      </c>
      <c r="AV162" s="3">
        <v>37.5</v>
      </c>
      <c r="AW162" s="3">
        <v>1.1000000000000001</v>
      </c>
      <c r="BA162" s="4" t="s">
        <v>592</v>
      </c>
      <c r="BB162" s="4" t="s">
        <v>169</v>
      </c>
      <c r="BC162" s="4">
        <v>36000</v>
      </c>
      <c r="BD162" s="4">
        <v>6.9</v>
      </c>
      <c r="BE162" s="4">
        <v>36000</v>
      </c>
      <c r="BF162" s="4">
        <v>6.9</v>
      </c>
      <c r="BG162" s="4">
        <v>32000</v>
      </c>
      <c r="BH162" s="4">
        <v>16.3</v>
      </c>
      <c r="BI162" s="4">
        <v>36000</v>
      </c>
      <c r="BJ162" s="4">
        <v>6.9</v>
      </c>
      <c r="BN162" s="5" t="s">
        <v>592</v>
      </c>
      <c r="BO162" s="5" t="s">
        <v>169</v>
      </c>
      <c r="BP162" s="5">
        <v>576.70000000000005</v>
      </c>
      <c r="BQ162" s="5">
        <v>7.6</v>
      </c>
      <c r="BR162" s="5">
        <v>17.010000000000002</v>
      </c>
      <c r="BS162" s="5">
        <v>7.3</v>
      </c>
      <c r="BT162" s="5">
        <v>31247</v>
      </c>
      <c r="BU162" s="5">
        <v>14</v>
      </c>
      <c r="BV162" s="5">
        <v>33.9</v>
      </c>
      <c r="BW162" s="5">
        <v>2.2999999999999998</v>
      </c>
      <c r="CA162" s="6" t="s">
        <v>592</v>
      </c>
      <c r="CB162" s="6" t="s">
        <v>169</v>
      </c>
      <c r="CC162" s="6">
        <v>448.7</v>
      </c>
      <c r="CD162" s="6">
        <v>8.1</v>
      </c>
      <c r="CE162" s="6">
        <v>11.66</v>
      </c>
      <c r="CF162" s="6">
        <v>7.9</v>
      </c>
      <c r="CG162" s="6" t="s">
        <v>858</v>
      </c>
      <c r="CH162" s="6" t="s">
        <v>858</v>
      </c>
      <c r="CI162" s="6">
        <v>37</v>
      </c>
      <c r="CJ162" s="6">
        <v>1.3</v>
      </c>
      <c r="CN162" s="7" t="s">
        <v>592</v>
      </c>
      <c r="CO162" s="7" t="s">
        <v>169</v>
      </c>
      <c r="CP162" s="7">
        <v>9000</v>
      </c>
      <c r="CQ162" s="7">
        <v>13.2</v>
      </c>
      <c r="CR162" s="7">
        <v>9000</v>
      </c>
      <c r="CS162" s="7">
        <v>13.2</v>
      </c>
      <c r="CT162" s="7" t="s">
        <v>858</v>
      </c>
      <c r="CU162" s="7" t="s">
        <v>858</v>
      </c>
      <c r="CV162" s="7">
        <v>9000</v>
      </c>
      <c r="CW162" s="7">
        <v>13.2</v>
      </c>
      <c r="DA162" s="8" t="s">
        <v>592</v>
      </c>
      <c r="DB162" s="8" t="s">
        <v>169</v>
      </c>
      <c r="DC162" s="8">
        <v>531.4</v>
      </c>
      <c r="DD162" s="8">
        <v>7.9</v>
      </c>
      <c r="DE162" s="8">
        <v>14.39</v>
      </c>
      <c r="DF162" s="8">
        <v>8</v>
      </c>
      <c r="DG162" s="8">
        <v>27479</v>
      </c>
      <c r="DH162" s="8">
        <v>15</v>
      </c>
      <c r="DI162" s="8">
        <v>36.9</v>
      </c>
      <c r="DJ162" s="8">
        <v>1.3</v>
      </c>
      <c r="DN162" s="9" t="s">
        <v>592</v>
      </c>
      <c r="DO162" s="9" t="s">
        <v>169</v>
      </c>
      <c r="DP162" s="9">
        <v>442.8</v>
      </c>
      <c r="DQ162" s="9">
        <v>12</v>
      </c>
      <c r="DR162" s="9">
        <v>11.67</v>
      </c>
      <c r="DS162" s="9">
        <v>15</v>
      </c>
      <c r="DT162" s="9" t="s">
        <v>858</v>
      </c>
      <c r="DU162" s="9" t="s">
        <v>858</v>
      </c>
      <c r="DV162" s="9">
        <v>36.799999999999997</v>
      </c>
      <c r="DW162" s="9">
        <v>1.7</v>
      </c>
      <c r="EA162" s="10" t="s">
        <v>592</v>
      </c>
      <c r="EB162" s="10" t="s">
        <v>169</v>
      </c>
      <c r="EC162" s="10">
        <v>18000</v>
      </c>
      <c r="ED162" s="10">
        <v>10.4</v>
      </c>
      <c r="EE162" s="10">
        <f>VLOOKUP(EA162,Sheet1!$C$10:$L$428,10,FALSE)</f>
        <v>145000</v>
      </c>
      <c r="EF162" s="10">
        <v>10.4</v>
      </c>
      <c r="EG162" s="10" t="s">
        <v>858</v>
      </c>
      <c r="EH162" s="10" t="s">
        <v>858</v>
      </c>
      <c r="EI162" s="10">
        <v>18000</v>
      </c>
      <c r="EJ162" s="10">
        <v>10.4</v>
      </c>
      <c r="EN162" s="11" t="s">
        <v>592</v>
      </c>
      <c r="EO162" s="11" t="s">
        <v>169</v>
      </c>
      <c r="EP162" s="11">
        <v>783.6</v>
      </c>
      <c r="EQ162" s="11">
        <v>10</v>
      </c>
      <c r="ER162" s="11">
        <f>VLOOKUP(EN162,Sheet1!$C$10:$L$428,2,FALSE)</f>
        <v>212485.29472140755</v>
      </c>
      <c r="ES162" s="11">
        <v>10</v>
      </c>
      <c r="ET162" s="11" t="s">
        <v>858</v>
      </c>
      <c r="EU162" s="11" t="s">
        <v>858</v>
      </c>
      <c r="EV162" s="11">
        <v>40.4</v>
      </c>
      <c r="EW162" s="11">
        <v>1.8</v>
      </c>
      <c r="EY162" t="b">
        <f t="shared" si="2"/>
        <v>1</v>
      </c>
    </row>
    <row r="163" spans="1:155" x14ac:dyDescent="0.25">
      <c r="A163" s="1" t="s">
        <v>593</v>
      </c>
      <c r="B163" s="1" t="s">
        <v>170</v>
      </c>
      <c r="C163" s="1">
        <v>452.9</v>
      </c>
      <c r="D163" s="1">
        <v>8</v>
      </c>
      <c r="E163" s="1">
        <f>VLOOKUP(A163,Sheet1!$C$10:$L$428,6,FALSE)</f>
        <v>132000</v>
      </c>
      <c r="F163" s="1">
        <v>8.5</v>
      </c>
      <c r="G163" s="1">
        <v>26192</v>
      </c>
      <c r="H163" s="1">
        <v>10</v>
      </c>
      <c r="I163" s="1">
        <v>40</v>
      </c>
      <c r="J163" s="1">
        <v>1.8</v>
      </c>
      <c r="N163" s="2" t="s">
        <v>593</v>
      </c>
      <c r="O163" s="2" t="s">
        <v>170</v>
      </c>
      <c r="P163" s="2">
        <v>28000</v>
      </c>
      <c r="Q163" s="2">
        <v>7.7</v>
      </c>
      <c r="R163" s="2">
        <v>28000</v>
      </c>
      <c r="S163" s="2">
        <v>7.7</v>
      </c>
      <c r="T163" s="2">
        <v>24000</v>
      </c>
      <c r="U163" s="2">
        <v>9.4</v>
      </c>
      <c r="V163" s="2">
        <v>28000</v>
      </c>
      <c r="W163" s="2">
        <v>7.7</v>
      </c>
      <c r="AA163" s="3" t="s">
        <v>593</v>
      </c>
      <c r="AB163" s="3" t="s">
        <v>170</v>
      </c>
      <c r="AC163" s="3">
        <v>502.5</v>
      </c>
      <c r="AD163" s="3">
        <v>3.7</v>
      </c>
      <c r="AE163" s="3">
        <v>12.28</v>
      </c>
      <c r="AF163" s="3">
        <v>3.8</v>
      </c>
      <c r="AG163" s="3">
        <v>26846</v>
      </c>
      <c r="AH163" s="3">
        <v>4.5</v>
      </c>
      <c r="AI163" s="3">
        <v>40.9</v>
      </c>
      <c r="AJ163" s="3">
        <v>1.3</v>
      </c>
      <c r="AN163" s="3" t="s">
        <v>593</v>
      </c>
      <c r="AO163" s="3" t="s">
        <v>170</v>
      </c>
      <c r="AP163" s="3">
        <v>424.5</v>
      </c>
      <c r="AQ163" s="3">
        <v>7.9</v>
      </c>
      <c r="AR163" s="3">
        <v>10.68</v>
      </c>
      <c r="AS163" s="3">
        <v>6.8</v>
      </c>
      <c r="AT163" s="3">
        <v>23690</v>
      </c>
      <c r="AU163" s="3">
        <v>9.1</v>
      </c>
      <c r="AV163" s="3">
        <v>39.6</v>
      </c>
      <c r="AW163" s="3">
        <v>1.3</v>
      </c>
      <c r="BA163" s="4" t="s">
        <v>593</v>
      </c>
      <c r="BB163" s="4" t="s">
        <v>170</v>
      </c>
      <c r="BC163" s="4">
        <v>38000</v>
      </c>
      <c r="BD163" s="4">
        <v>6.6</v>
      </c>
      <c r="BE163" s="4">
        <v>38000</v>
      </c>
      <c r="BF163" s="4">
        <v>6.6</v>
      </c>
      <c r="BG163" s="4">
        <v>31000</v>
      </c>
      <c r="BH163" s="4">
        <v>8.1</v>
      </c>
      <c r="BI163" s="4">
        <v>38000</v>
      </c>
      <c r="BJ163" s="4">
        <v>6.6</v>
      </c>
      <c r="BN163" s="5" t="s">
        <v>593</v>
      </c>
      <c r="BO163" s="5" t="s">
        <v>170</v>
      </c>
      <c r="BP163" s="5">
        <v>420</v>
      </c>
      <c r="BQ163" s="5">
        <v>4.0999999999999996</v>
      </c>
      <c r="BR163" s="5">
        <v>11.8</v>
      </c>
      <c r="BS163" s="5">
        <v>3.5</v>
      </c>
      <c r="BT163" s="5">
        <v>22802</v>
      </c>
      <c r="BU163" s="5">
        <v>4.9000000000000004</v>
      </c>
      <c r="BV163" s="5">
        <v>35.6</v>
      </c>
      <c r="BW163" s="5">
        <v>2.2000000000000002</v>
      </c>
      <c r="CA163" s="6" t="s">
        <v>593</v>
      </c>
      <c r="CB163" s="6" t="s">
        <v>170</v>
      </c>
      <c r="CC163" s="6">
        <v>365.4</v>
      </c>
      <c r="CD163" s="6">
        <v>5.0999999999999996</v>
      </c>
      <c r="CE163" s="6">
        <v>9.26</v>
      </c>
      <c r="CF163" s="6">
        <v>6.1</v>
      </c>
      <c r="CG163" s="6">
        <v>19462</v>
      </c>
      <c r="CH163" s="6">
        <v>8.3000000000000007</v>
      </c>
      <c r="CI163" s="6">
        <v>37.5</v>
      </c>
      <c r="CJ163" s="6">
        <v>1.4</v>
      </c>
      <c r="CN163" s="7" t="s">
        <v>593</v>
      </c>
      <c r="CO163" s="7" t="s">
        <v>170</v>
      </c>
      <c r="CP163" s="7">
        <v>9000</v>
      </c>
      <c r="CQ163" s="7">
        <v>13.1</v>
      </c>
      <c r="CR163" s="7">
        <v>9000</v>
      </c>
      <c r="CS163" s="7">
        <v>13.1</v>
      </c>
      <c r="CT163" s="7">
        <v>8000</v>
      </c>
      <c r="CU163" s="7">
        <v>15.4</v>
      </c>
      <c r="CV163" s="7">
        <v>9000</v>
      </c>
      <c r="CW163" s="7">
        <v>13.1</v>
      </c>
      <c r="DA163" s="8" t="s">
        <v>593</v>
      </c>
      <c r="DB163" s="8" t="s">
        <v>170</v>
      </c>
      <c r="DC163" s="8">
        <v>480.4</v>
      </c>
      <c r="DD163" s="8">
        <v>7.6</v>
      </c>
      <c r="DE163" s="8">
        <v>12.46</v>
      </c>
      <c r="DF163" s="8">
        <v>7.9</v>
      </c>
      <c r="DG163" s="8">
        <v>24289</v>
      </c>
      <c r="DH163" s="8">
        <v>9.6</v>
      </c>
      <c r="DI163" s="8">
        <v>38.5</v>
      </c>
      <c r="DJ163" s="8">
        <v>2</v>
      </c>
      <c r="DN163" s="9" t="s">
        <v>593</v>
      </c>
      <c r="DO163" s="9" t="s">
        <v>170</v>
      </c>
      <c r="DP163" s="9">
        <v>380.7</v>
      </c>
      <c r="DQ163" s="9">
        <v>9.6999999999999993</v>
      </c>
      <c r="DR163" s="9">
        <v>9.84</v>
      </c>
      <c r="DS163" s="9">
        <v>11</v>
      </c>
      <c r="DT163" s="9">
        <v>19000</v>
      </c>
      <c r="DU163" s="9">
        <v>11</v>
      </c>
      <c r="DV163" s="9">
        <v>37.5</v>
      </c>
      <c r="DW163" s="9">
        <v>1.4</v>
      </c>
      <c r="EA163" s="10" t="s">
        <v>593</v>
      </c>
      <c r="EB163" s="10" t="s">
        <v>170</v>
      </c>
      <c r="EC163" s="10">
        <v>19000</v>
      </c>
      <c r="ED163" s="10">
        <v>9.5</v>
      </c>
      <c r="EE163" s="10">
        <f>VLOOKUP(EA163,Sheet1!$C$10:$L$428,10,FALSE)</f>
        <v>105000</v>
      </c>
      <c r="EF163" s="10">
        <v>9.5</v>
      </c>
      <c r="EG163" s="10">
        <v>16000</v>
      </c>
      <c r="EH163" s="10">
        <v>11.7</v>
      </c>
      <c r="EI163" s="10">
        <v>19000</v>
      </c>
      <c r="EJ163" s="10">
        <v>9.5</v>
      </c>
      <c r="EN163" s="11" t="s">
        <v>593</v>
      </c>
      <c r="EO163" s="11" t="s">
        <v>170</v>
      </c>
      <c r="EP163" s="11">
        <v>513.1</v>
      </c>
      <c r="EQ163" s="11">
        <v>4.0999999999999996</v>
      </c>
      <c r="ER163" s="11">
        <f>VLOOKUP(EN163,Sheet1!$C$10:$L$428,2,FALSE)</f>
        <v>144786.22609400345</v>
      </c>
      <c r="ES163" s="11">
        <v>4.3</v>
      </c>
      <c r="ET163" s="11">
        <v>28172</v>
      </c>
      <c r="EU163" s="11">
        <v>4.8</v>
      </c>
      <c r="EV163" s="11">
        <v>42</v>
      </c>
      <c r="EW163" s="11">
        <v>1.5</v>
      </c>
      <c r="EY163" t="b">
        <f t="shared" si="2"/>
        <v>1</v>
      </c>
    </row>
    <row r="164" spans="1:155" x14ac:dyDescent="0.25">
      <c r="A164" s="1" t="s">
        <v>594</v>
      </c>
      <c r="B164" s="1" t="s">
        <v>171</v>
      </c>
      <c r="C164" s="1">
        <v>610.6</v>
      </c>
      <c r="D164" s="1">
        <v>5.2</v>
      </c>
      <c r="E164" s="1">
        <f>VLOOKUP(A164,Sheet1!$C$10:$L$428,6,FALSE)</f>
        <v>175000</v>
      </c>
      <c r="F164" s="1">
        <v>6.5</v>
      </c>
      <c r="G164" s="1">
        <v>31317</v>
      </c>
      <c r="H164" s="1">
        <v>14</v>
      </c>
      <c r="I164" s="1">
        <v>38.1</v>
      </c>
      <c r="J164" s="1">
        <v>1.6</v>
      </c>
      <c r="N164" s="2" t="s">
        <v>594</v>
      </c>
      <c r="O164" s="2" t="s">
        <v>171</v>
      </c>
      <c r="P164" s="2">
        <v>60000</v>
      </c>
      <c r="Q164" s="2">
        <v>5.4</v>
      </c>
      <c r="R164" s="2">
        <v>60000</v>
      </c>
      <c r="S164" s="2">
        <v>5.4</v>
      </c>
      <c r="T164" s="2">
        <v>54000</v>
      </c>
      <c r="U164" s="2">
        <v>9.8000000000000007</v>
      </c>
      <c r="V164" s="2">
        <v>60000</v>
      </c>
      <c r="W164" s="2">
        <v>5.4</v>
      </c>
      <c r="AA164" s="3" t="s">
        <v>594</v>
      </c>
      <c r="AB164" s="3" t="s">
        <v>171</v>
      </c>
      <c r="AC164" s="3">
        <v>634.9</v>
      </c>
      <c r="AD164" s="3">
        <v>3.3</v>
      </c>
      <c r="AE164" s="3">
        <v>16.059999999999999</v>
      </c>
      <c r="AF164" s="3">
        <v>3.6</v>
      </c>
      <c r="AG164" s="3">
        <v>33037</v>
      </c>
      <c r="AH164" s="3">
        <v>5.5</v>
      </c>
      <c r="AI164" s="3">
        <v>39.5</v>
      </c>
      <c r="AJ164" s="3">
        <v>1.3</v>
      </c>
      <c r="AN164" s="3" t="s">
        <v>594</v>
      </c>
      <c r="AO164" s="3" t="s">
        <v>171</v>
      </c>
      <c r="AP164" s="3">
        <v>551.5</v>
      </c>
      <c r="AQ164" s="3">
        <v>4.7</v>
      </c>
      <c r="AR164" s="3">
        <v>13.66</v>
      </c>
      <c r="AS164" s="3">
        <v>4.9000000000000004</v>
      </c>
      <c r="AT164" s="3">
        <v>28522</v>
      </c>
      <c r="AU164" s="3">
        <v>10</v>
      </c>
      <c r="AV164" s="3">
        <v>37.5</v>
      </c>
      <c r="AW164" s="3">
        <v>1.1000000000000001</v>
      </c>
      <c r="BA164" s="4" t="s">
        <v>594</v>
      </c>
      <c r="BB164" s="4" t="s">
        <v>171</v>
      </c>
      <c r="BC164" s="4">
        <v>80000</v>
      </c>
      <c r="BD164" s="4">
        <v>4.5999999999999996</v>
      </c>
      <c r="BE164" s="4">
        <v>80000</v>
      </c>
      <c r="BF164" s="4">
        <v>4.5999999999999996</v>
      </c>
      <c r="BG164" s="4">
        <v>70000</v>
      </c>
      <c r="BH164" s="4">
        <v>7.9</v>
      </c>
      <c r="BI164" s="4">
        <v>80000</v>
      </c>
      <c r="BJ164" s="4">
        <v>4.5999999999999996</v>
      </c>
      <c r="BN164" s="5" t="s">
        <v>594</v>
      </c>
      <c r="BO164" s="5" t="s">
        <v>171</v>
      </c>
      <c r="BP164" s="5">
        <v>523.4</v>
      </c>
      <c r="BQ164" s="5">
        <v>3.5</v>
      </c>
      <c r="BR164" s="5">
        <v>15.42</v>
      </c>
      <c r="BS164" s="5">
        <v>3.3</v>
      </c>
      <c r="BT164" s="5">
        <v>28283</v>
      </c>
      <c r="BU164" s="5">
        <v>4.9000000000000004</v>
      </c>
      <c r="BV164" s="5">
        <v>33.9</v>
      </c>
      <c r="BW164" s="5">
        <v>1.8</v>
      </c>
      <c r="CA164" s="6" t="s">
        <v>594</v>
      </c>
      <c r="CB164" s="6" t="s">
        <v>171</v>
      </c>
      <c r="CC164" s="6">
        <v>459.3</v>
      </c>
      <c r="CD164" s="6">
        <v>5</v>
      </c>
      <c r="CE164" s="6">
        <v>12.5</v>
      </c>
      <c r="CF164" s="6">
        <v>3.8</v>
      </c>
      <c r="CG164" s="6">
        <v>24515</v>
      </c>
      <c r="CH164" s="6">
        <v>9.4</v>
      </c>
      <c r="CI164" s="6">
        <v>37</v>
      </c>
      <c r="CJ164" s="6">
        <v>0.4</v>
      </c>
      <c r="CN164" s="7" t="s">
        <v>594</v>
      </c>
      <c r="CO164" s="7" t="s">
        <v>171</v>
      </c>
      <c r="CP164" s="7">
        <v>22000</v>
      </c>
      <c r="CQ164" s="7">
        <v>8.6</v>
      </c>
      <c r="CR164" s="7">
        <v>22000</v>
      </c>
      <c r="CS164" s="7">
        <v>8.6</v>
      </c>
      <c r="CT164" s="7">
        <v>19000</v>
      </c>
      <c r="CU164" s="7">
        <v>12.1</v>
      </c>
      <c r="CV164" s="7">
        <v>22000</v>
      </c>
      <c r="CW164" s="7">
        <v>8.6</v>
      </c>
      <c r="DA164" s="8" t="s">
        <v>594</v>
      </c>
      <c r="DB164" s="8" t="s">
        <v>171</v>
      </c>
      <c r="DC164" s="8">
        <v>526.29999999999995</v>
      </c>
      <c r="DD164" s="8">
        <v>5.4</v>
      </c>
      <c r="DE164" s="8">
        <v>13.89</v>
      </c>
      <c r="DF164" s="8">
        <v>5.4</v>
      </c>
      <c r="DG164" s="8">
        <v>27314</v>
      </c>
      <c r="DH164" s="8">
        <v>6.9</v>
      </c>
      <c r="DI164" s="8">
        <v>37.9</v>
      </c>
      <c r="DJ164" s="8">
        <v>1.2</v>
      </c>
      <c r="DN164" s="9" t="s">
        <v>594</v>
      </c>
      <c r="DO164" s="9" t="s">
        <v>171</v>
      </c>
      <c r="DP164" s="9">
        <v>446.4</v>
      </c>
      <c r="DQ164" s="9">
        <v>6.6</v>
      </c>
      <c r="DR164" s="9">
        <v>12.21</v>
      </c>
      <c r="DS164" s="9">
        <v>6.6</v>
      </c>
      <c r="DT164" s="9">
        <v>22620</v>
      </c>
      <c r="DU164" s="9">
        <v>8.1</v>
      </c>
      <c r="DV164" s="9">
        <v>37.5</v>
      </c>
      <c r="DW164" s="9">
        <v>0.3</v>
      </c>
      <c r="EA164" s="10" t="s">
        <v>594</v>
      </c>
      <c r="EB164" s="10" t="s">
        <v>171</v>
      </c>
      <c r="EC164" s="10">
        <v>38000</v>
      </c>
      <c r="ED164" s="10">
        <v>6.9</v>
      </c>
      <c r="EE164" s="10">
        <f>VLOOKUP(EA164,Sheet1!$C$10:$L$428,10,FALSE)</f>
        <v>135000</v>
      </c>
      <c r="EF164" s="10">
        <v>6.9</v>
      </c>
      <c r="EG164" s="10">
        <v>34000</v>
      </c>
      <c r="EH164" s="10">
        <v>13.6</v>
      </c>
      <c r="EI164" s="10">
        <v>38000</v>
      </c>
      <c r="EJ164" s="10">
        <v>6.9</v>
      </c>
      <c r="EN164" s="11" t="s">
        <v>594</v>
      </c>
      <c r="EO164" s="11" t="s">
        <v>171</v>
      </c>
      <c r="EP164" s="11">
        <v>698.8</v>
      </c>
      <c r="EQ164" s="11">
        <v>4</v>
      </c>
      <c r="ER164" s="11">
        <f>VLOOKUP(EN164,Sheet1!$C$10:$L$428,2,FALSE)</f>
        <v>200114.70497940821</v>
      </c>
      <c r="ES164" s="11">
        <v>4.7</v>
      </c>
      <c r="ET164" s="11">
        <v>36243</v>
      </c>
      <c r="EU164" s="11">
        <v>7.6</v>
      </c>
      <c r="EV164" s="11">
        <v>40.5</v>
      </c>
      <c r="EW164" s="11">
        <v>1.9</v>
      </c>
      <c r="EY164" t="b">
        <f t="shared" si="2"/>
        <v>1</v>
      </c>
    </row>
    <row r="165" spans="1:155" x14ac:dyDescent="0.25">
      <c r="A165" s="1" t="s">
        <v>595</v>
      </c>
      <c r="B165" s="1" t="s">
        <v>172</v>
      </c>
      <c r="C165" s="1">
        <v>689.9</v>
      </c>
      <c r="D165" s="1">
        <v>6.5</v>
      </c>
      <c r="E165" s="1">
        <f>VLOOKUP(A165,Sheet1!$C$10:$L$428,6,FALSE)</f>
        <v>243000</v>
      </c>
      <c r="F165" s="1">
        <v>9.8000000000000007</v>
      </c>
      <c r="G165" s="1">
        <v>36232</v>
      </c>
      <c r="H165" s="1">
        <v>15</v>
      </c>
      <c r="I165" s="1">
        <v>37.5</v>
      </c>
      <c r="J165" s="1">
        <v>1.7</v>
      </c>
      <c r="N165" s="2" t="s">
        <v>595</v>
      </c>
      <c r="O165" s="2" t="s">
        <v>172</v>
      </c>
      <c r="P165" s="2">
        <v>55000</v>
      </c>
      <c r="Q165" s="2">
        <v>5.7</v>
      </c>
      <c r="R165" s="2">
        <v>55000</v>
      </c>
      <c r="S165" s="2">
        <v>5.7</v>
      </c>
      <c r="T165" s="2">
        <v>45000</v>
      </c>
      <c r="U165" s="2">
        <v>7.6</v>
      </c>
      <c r="V165" s="2">
        <v>55000</v>
      </c>
      <c r="W165" s="2">
        <v>5.7</v>
      </c>
      <c r="AA165" s="3" t="s">
        <v>595</v>
      </c>
      <c r="AB165" s="3" t="s">
        <v>172</v>
      </c>
      <c r="AC165" s="3">
        <v>784.9</v>
      </c>
      <c r="AD165" s="3">
        <v>5.4</v>
      </c>
      <c r="AE165" s="3">
        <v>20.58</v>
      </c>
      <c r="AF165" s="3">
        <v>5.4</v>
      </c>
      <c r="AG165" s="3">
        <v>43647</v>
      </c>
      <c r="AH165" s="3">
        <v>6.6</v>
      </c>
      <c r="AI165" s="3">
        <v>38.1</v>
      </c>
      <c r="AJ165" s="3">
        <v>0.6</v>
      </c>
      <c r="AN165" s="3" t="s">
        <v>595</v>
      </c>
      <c r="AO165" s="3" t="s">
        <v>172</v>
      </c>
      <c r="AP165" s="3">
        <v>614.20000000000005</v>
      </c>
      <c r="AQ165" s="3">
        <v>6.1</v>
      </c>
      <c r="AR165" s="3">
        <v>16.100000000000001</v>
      </c>
      <c r="AS165" s="3">
        <v>6.6</v>
      </c>
      <c r="AT165" s="3">
        <v>32433</v>
      </c>
      <c r="AU165" s="3">
        <v>9</v>
      </c>
      <c r="AV165" s="3">
        <v>37.5</v>
      </c>
      <c r="AW165" s="3">
        <v>0</v>
      </c>
      <c r="BA165" s="4" t="s">
        <v>595</v>
      </c>
      <c r="BB165" s="4" t="s">
        <v>172</v>
      </c>
      <c r="BC165" s="4">
        <v>77000</v>
      </c>
      <c r="BD165" s="4">
        <v>4.8</v>
      </c>
      <c r="BE165" s="4">
        <v>77000</v>
      </c>
      <c r="BF165" s="4">
        <v>4.8</v>
      </c>
      <c r="BG165" s="4">
        <v>63000</v>
      </c>
      <c r="BH165" s="4">
        <v>7.1</v>
      </c>
      <c r="BI165" s="4">
        <v>77000</v>
      </c>
      <c r="BJ165" s="4">
        <v>4.8</v>
      </c>
      <c r="BN165" s="5" t="s">
        <v>595</v>
      </c>
      <c r="BO165" s="5" t="s">
        <v>172</v>
      </c>
      <c r="BP165" s="5">
        <v>630.4</v>
      </c>
      <c r="BQ165" s="5">
        <v>5.2</v>
      </c>
      <c r="BR165" s="5">
        <v>19.37</v>
      </c>
      <c r="BS165" s="5">
        <v>5</v>
      </c>
      <c r="BT165" s="5">
        <v>34896</v>
      </c>
      <c r="BU165" s="5">
        <v>7</v>
      </c>
      <c r="BV165" s="5">
        <v>32.6</v>
      </c>
      <c r="BW165" s="5">
        <v>1.5</v>
      </c>
      <c r="CA165" s="6" t="s">
        <v>595</v>
      </c>
      <c r="CB165" s="6" t="s">
        <v>172</v>
      </c>
      <c r="CC165" s="6">
        <v>476</v>
      </c>
      <c r="CD165" s="6">
        <v>5.7</v>
      </c>
      <c r="CE165" s="6">
        <v>14.34</v>
      </c>
      <c r="CF165" s="6">
        <v>5.5</v>
      </c>
      <c r="CG165" s="6">
        <v>25891</v>
      </c>
      <c r="CH165" s="6">
        <v>9</v>
      </c>
      <c r="CI165" s="6">
        <v>37</v>
      </c>
      <c r="CJ165" s="6">
        <v>0.7</v>
      </c>
      <c r="CN165" s="7" t="s">
        <v>595</v>
      </c>
      <c r="CO165" s="7" t="s">
        <v>172</v>
      </c>
      <c r="CP165" s="7">
        <v>19000</v>
      </c>
      <c r="CQ165" s="7">
        <v>9.1999999999999993</v>
      </c>
      <c r="CR165" s="7">
        <v>19000</v>
      </c>
      <c r="CS165" s="7">
        <v>9.1999999999999993</v>
      </c>
      <c r="CT165" s="7">
        <v>16000</v>
      </c>
      <c r="CU165" s="7">
        <v>11.1</v>
      </c>
      <c r="CV165" s="7">
        <v>19000</v>
      </c>
      <c r="CW165" s="7">
        <v>9.1999999999999993</v>
      </c>
      <c r="DA165" s="8" t="s">
        <v>595</v>
      </c>
      <c r="DB165" s="8" t="s">
        <v>172</v>
      </c>
      <c r="DC165" s="8">
        <v>591.9</v>
      </c>
      <c r="DD165" s="8">
        <v>4.5</v>
      </c>
      <c r="DE165" s="8">
        <v>16.13</v>
      </c>
      <c r="DF165" s="8">
        <v>4.7</v>
      </c>
      <c r="DG165" s="8">
        <v>32120</v>
      </c>
      <c r="DH165" s="8">
        <v>6.8</v>
      </c>
      <c r="DI165" s="8">
        <v>36.700000000000003</v>
      </c>
      <c r="DJ165" s="8">
        <v>0.8</v>
      </c>
      <c r="DN165" s="9" t="s">
        <v>595</v>
      </c>
      <c r="DO165" s="9" t="s">
        <v>172</v>
      </c>
      <c r="DP165" s="9">
        <v>502.4</v>
      </c>
      <c r="DQ165" s="9">
        <v>8.1999999999999993</v>
      </c>
      <c r="DR165" s="9">
        <v>14.26</v>
      </c>
      <c r="DS165" s="9">
        <v>9.1999999999999993</v>
      </c>
      <c r="DT165" s="9">
        <v>26272</v>
      </c>
      <c r="DU165" s="9">
        <v>9.1</v>
      </c>
      <c r="DV165" s="9">
        <v>37</v>
      </c>
      <c r="DW165" s="9">
        <v>0.7</v>
      </c>
      <c r="EA165" s="10" t="s">
        <v>595</v>
      </c>
      <c r="EB165" s="10" t="s">
        <v>172</v>
      </c>
      <c r="EC165" s="10">
        <v>36000</v>
      </c>
      <c r="ED165" s="10">
        <v>7.2</v>
      </c>
      <c r="EE165" s="10">
        <f>VLOOKUP(EA165,Sheet1!$C$10:$L$428,10,FALSE)</f>
        <v>186000</v>
      </c>
      <c r="EF165" s="10">
        <v>7.2</v>
      </c>
      <c r="EG165" s="10">
        <v>29000</v>
      </c>
      <c r="EH165" s="10">
        <v>10.199999999999999</v>
      </c>
      <c r="EI165" s="10">
        <v>36000</v>
      </c>
      <c r="EJ165" s="10">
        <v>7.2</v>
      </c>
      <c r="EN165" s="11" t="s">
        <v>595</v>
      </c>
      <c r="EO165" s="11" t="s">
        <v>172</v>
      </c>
      <c r="EP165" s="11">
        <v>888.6</v>
      </c>
      <c r="EQ165" s="11">
        <v>7</v>
      </c>
      <c r="ER165" s="11">
        <f>VLOOKUP(EN165,Sheet1!$C$10:$L$428,2,FALSE)</f>
        <v>284410.67574692355</v>
      </c>
      <c r="ES165" s="11">
        <v>7.1</v>
      </c>
      <c r="ET165" s="11">
        <v>50179</v>
      </c>
      <c r="EU165" s="11">
        <v>8.5</v>
      </c>
      <c r="EV165" s="11">
        <v>38.9</v>
      </c>
      <c r="EW165" s="11">
        <v>0.7</v>
      </c>
      <c r="EY165" t="b">
        <f t="shared" si="2"/>
        <v>1</v>
      </c>
    </row>
    <row r="166" spans="1:155" x14ac:dyDescent="0.25">
      <c r="A166" s="1" t="s">
        <v>596</v>
      </c>
      <c r="B166" s="1" t="s">
        <v>173</v>
      </c>
      <c r="C166" s="1">
        <v>649.6</v>
      </c>
      <c r="D166" s="1">
        <v>7.6</v>
      </c>
      <c r="E166" s="1">
        <f>VLOOKUP(A166,Sheet1!$C$10:$L$428,6,FALSE)</f>
        <v>180500</v>
      </c>
      <c r="F166" s="1">
        <v>8.9</v>
      </c>
      <c r="G166" s="1">
        <v>34719</v>
      </c>
      <c r="H166" s="1">
        <v>12</v>
      </c>
      <c r="I166" s="1">
        <v>37.6</v>
      </c>
      <c r="J166" s="1">
        <v>1.7</v>
      </c>
      <c r="N166" s="2" t="s">
        <v>596</v>
      </c>
      <c r="O166" s="2" t="s">
        <v>173</v>
      </c>
      <c r="P166" s="2">
        <v>51000</v>
      </c>
      <c r="Q166" s="2">
        <v>5.8</v>
      </c>
      <c r="R166" s="2">
        <v>51000</v>
      </c>
      <c r="S166" s="2">
        <v>5.8</v>
      </c>
      <c r="T166" s="2">
        <v>44000</v>
      </c>
      <c r="U166" s="2">
        <v>8.4</v>
      </c>
      <c r="V166" s="2">
        <v>51000</v>
      </c>
      <c r="W166" s="2">
        <v>5.8</v>
      </c>
      <c r="AA166" s="3" t="s">
        <v>596</v>
      </c>
      <c r="AB166" s="3" t="s">
        <v>173</v>
      </c>
      <c r="AC166" s="3">
        <v>652.5</v>
      </c>
      <c r="AD166" s="3">
        <v>3.3</v>
      </c>
      <c r="AE166" s="3">
        <v>16.8</v>
      </c>
      <c r="AF166" s="3">
        <v>3.5</v>
      </c>
      <c r="AG166" s="3">
        <v>35821</v>
      </c>
      <c r="AH166" s="3">
        <v>4.0999999999999996</v>
      </c>
      <c r="AI166" s="3">
        <v>38.9</v>
      </c>
      <c r="AJ166" s="3">
        <v>0.8</v>
      </c>
      <c r="AN166" s="3" t="s">
        <v>596</v>
      </c>
      <c r="AO166" s="3" t="s">
        <v>173</v>
      </c>
      <c r="AP166" s="3">
        <v>549.20000000000005</v>
      </c>
      <c r="AQ166" s="3">
        <v>5.8</v>
      </c>
      <c r="AR166" s="3">
        <v>14.31</v>
      </c>
      <c r="AS166" s="3">
        <v>6.6</v>
      </c>
      <c r="AT166" s="3">
        <v>29535</v>
      </c>
      <c r="AU166" s="3">
        <v>7</v>
      </c>
      <c r="AV166" s="3">
        <v>37.5</v>
      </c>
      <c r="AW166" s="3">
        <v>0.1</v>
      </c>
      <c r="BA166" s="4" t="s">
        <v>596</v>
      </c>
      <c r="BB166" s="4" t="s">
        <v>173</v>
      </c>
      <c r="BC166" s="4">
        <v>72000</v>
      </c>
      <c r="BD166" s="4">
        <v>4.8</v>
      </c>
      <c r="BE166" s="4">
        <v>72000</v>
      </c>
      <c r="BF166" s="4">
        <v>4.8</v>
      </c>
      <c r="BG166" s="4">
        <v>63000</v>
      </c>
      <c r="BH166" s="4">
        <v>6.6</v>
      </c>
      <c r="BI166" s="4">
        <v>72000</v>
      </c>
      <c r="BJ166" s="4">
        <v>4.8</v>
      </c>
      <c r="BN166" s="5" t="s">
        <v>596</v>
      </c>
      <c r="BO166" s="5" t="s">
        <v>173</v>
      </c>
      <c r="BP166" s="5">
        <v>517.79999999999995</v>
      </c>
      <c r="BQ166" s="5">
        <v>3.6</v>
      </c>
      <c r="BR166" s="5">
        <v>15.82</v>
      </c>
      <c r="BS166" s="5">
        <v>3.2</v>
      </c>
      <c r="BT166" s="5">
        <v>28299</v>
      </c>
      <c r="BU166" s="5">
        <v>4.5</v>
      </c>
      <c r="BV166" s="5">
        <v>32.700000000000003</v>
      </c>
      <c r="BW166" s="5">
        <v>1.7</v>
      </c>
      <c r="CA166" s="6" t="s">
        <v>596</v>
      </c>
      <c r="CB166" s="6" t="s">
        <v>173</v>
      </c>
      <c r="CC166" s="6">
        <v>443</v>
      </c>
      <c r="CD166" s="6">
        <v>6.4</v>
      </c>
      <c r="CE166" s="6">
        <v>12</v>
      </c>
      <c r="CF166" s="6">
        <v>5.8</v>
      </c>
      <c r="CG166" s="6">
        <v>23218</v>
      </c>
      <c r="CH166" s="6">
        <v>7.6</v>
      </c>
      <c r="CI166" s="6">
        <v>36</v>
      </c>
      <c r="CJ166" s="6">
        <v>1.4</v>
      </c>
      <c r="CN166" s="7" t="s">
        <v>596</v>
      </c>
      <c r="CO166" s="7" t="s">
        <v>173</v>
      </c>
      <c r="CP166" s="7">
        <v>19000</v>
      </c>
      <c r="CQ166" s="7">
        <v>9.1999999999999993</v>
      </c>
      <c r="CR166" s="7">
        <v>19000</v>
      </c>
      <c r="CS166" s="7">
        <v>9.1999999999999993</v>
      </c>
      <c r="CT166" s="7">
        <v>15000</v>
      </c>
      <c r="CU166" s="7">
        <v>11.3</v>
      </c>
      <c r="CV166" s="7">
        <v>19000</v>
      </c>
      <c r="CW166" s="7">
        <v>9.1999999999999993</v>
      </c>
      <c r="DA166" s="8" t="s">
        <v>596</v>
      </c>
      <c r="DB166" s="8" t="s">
        <v>173</v>
      </c>
      <c r="DC166" s="8">
        <v>535</v>
      </c>
      <c r="DD166" s="8">
        <v>5.6</v>
      </c>
      <c r="DE166" s="8">
        <v>14.52</v>
      </c>
      <c r="DF166" s="8">
        <v>5.7</v>
      </c>
      <c r="DG166" s="8">
        <v>29132</v>
      </c>
      <c r="DH166" s="8">
        <v>7.1</v>
      </c>
      <c r="DI166" s="8">
        <v>36.9</v>
      </c>
      <c r="DJ166" s="8">
        <v>0.8</v>
      </c>
      <c r="DN166" s="9" t="s">
        <v>596</v>
      </c>
      <c r="DO166" s="9" t="s">
        <v>173</v>
      </c>
      <c r="DP166" s="9">
        <v>448.4</v>
      </c>
      <c r="DQ166" s="9">
        <v>7.2</v>
      </c>
      <c r="DR166" s="9">
        <v>12.06</v>
      </c>
      <c r="DS166" s="9">
        <v>8</v>
      </c>
      <c r="DT166" s="9">
        <v>24043</v>
      </c>
      <c r="DU166" s="9">
        <v>8.8000000000000007</v>
      </c>
      <c r="DV166" s="9">
        <v>37</v>
      </c>
      <c r="DW166" s="9">
        <v>1</v>
      </c>
      <c r="EA166" s="10" t="s">
        <v>596</v>
      </c>
      <c r="EB166" s="10" t="s">
        <v>173</v>
      </c>
      <c r="EC166" s="10">
        <v>32000</v>
      </c>
      <c r="ED166" s="10">
        <v>7.5</v>
      </c>
      <c r="EE166" s="10">
        <f>VLOOKUP(EA166,Sheet1!$C$10:$L$428,10,FALSE)</f>
        <v>142500</v>
      </c>
      <c r="EF166" s="10">
        <v>7.5</v>
      </c>
      <c r="EG166" s="10">
        <v>29000</v>
      </c>
      <c r="EH166" s="10">
        <v>11.5</v>
      </c>
      <c r="EI166" s="10">
        <v>32000</v>
      </c>
      <c r="EJ166" s="10">
        <v>7.5</v>
      </c>
      <c r="EN166" s="11" t="s">
        <v>596</v>
      </c>
      <c r="EO166" s="11" t="s">
        <v>173</v>
      </c>
      <c r="EP166" s="11">
        <v>721.5</v>
      </c>
      <c r="EQ166" s="11">
        <v>3.9</v>
      </c>
      <c r="ER166" s="11">
        <f>VLOOKUP(EN166,Sheet1!$C$10:$L$428,2,FALSE)</f>
        <v>219266.46334164581</v>
      </c>
      <c r="ES166" s="11">
        <v>4.2</v>
      </c>
      <c r="ET166" s="11">
        <v>39389</v>
      </c>
      <c r="EU166" s="11">
        <v>4.8</v>
      </c>
      <c r="EV166" s="11">
        <v>40</v>
      </c>
      <c r="EW166" s="11">
        <v>1.1000000000000001</v>
      </c>
      <c r="EY166" t="b">
        <f t="shared" si="2"/>
        <v>1</v>
      </c>
    </row>
    <row r="167" spans="1:155" x14ac:dyDescent="0.25">
      <c r="A167" s="1" t="s">
        <v>597</v>
      </c>
      <c r="B167" s="1" t="s">
        <v>174</v>
      </c>
      <c r="C167" s="1">
        <v>600.9</v>
      </c>
      <c r="D167" s="1">
        <v>5.6</v>
      </c>
      <c r="E167" s="1">
        <f>VLOOKUP(A167,Sheet1!$C$10:$L$428,6,FALSE)</f>
        <v>185000</v>
      </c>
      <c r="F167" s="1">
        <v>6.7</v>
      </c>
      <c r="G167" s="1">
        <v>32110</v>
      </c>
      <c r="H167" s="1">
        <v>7.6</v>
      </c>
      <c r="I167" s="1">
        <v>39</v>
      </c>
      <c r="J167" s="1">
        <v>1.6</v>
      </c>
      <c r="N167" s="2" t="s">
        <v>597</v>
      </c>
      <c r="O167" s="2" t="s">
        <v>174</v>
      </c>
      <c r="P167" s="2">
        <v>44000</v>
      </c>
      <c r="Q167" s="2">
        <v>6.3</v>
      </c>
      <c r="R167" s="2">
        <v>44000</v>
      </c>
      <c r="S167" s="2">
        <v>6.3</v>
      </c>
      <c r="T167" s="2">
        <v>37000</v>
      </c>
      <c r="U167" s="2">
        <v>7.6</v>
      </c>
      <c r="V167" s="2">
        <v>44000</v>
      </c>
      <c r="W167" s="2">
        <v>6.3</v>
      </c>
      <c r="AA167" s="3" t="s">
        <v>597</v>
      </c>
      <c r="AB167" s="3" t="s">
        <v>174</v>
      </c>
      <c r="AC167" s="3">
        <v>645.1</v>
      </c>
      <c r="AD167" s="3">
        <v>3.8</v>
      </c>
      <c r="AE167" s="3">
        <v>15.89</v>
      </c>
      <c r="AF167" s="3">
        <v>4.3</v>
      </c>
      <c r="AG167" s="3">
        <v>33908</v>
      </c>
      <c r="AH167" s="3">
        <v>4.5</v>
      </c>
      <c r="AI167" s="3">
        <v>40.6</v>
      </c>
      <c r="AJ167" s="3">
        <v>1.7</v>
      </c>
      <c r="AN167" s="3" t="s">
        <v>597</v>
      </c>
      <c r="AO167" s="3" t="s">
        <v>174</v>
      </c>
      <c r="AP167" s="3">
        <v>567.20000000000005</v>
      </c>
      <c r="AQ167" s="3">
        <v>4.4000000000000004</v>
      </c>
      <c r="AR167" s="3">
        <v>14.12</v>
      </c>
      <c r="AS167" s="3">
        <v>5.4</v>
      </c>
      <c r="AT167" s="3">
        <v>30256</v>
      </c>
      <c r="AU167" s="3">
        <v>5.0999999999999996</v>
      </c>
      <c r="AV167" s="3">
        <v>37.5</v>
      </c>
      <c r="AW167" s="3">
        <v>1.5</v>
      </c>
      <c r="BA167" s="4" t="s">
        <v>597</v>
      </c>
      <c r="BB167" s="4" t="s">
        <v>174</v>
      </c>
      <c r="BC167" s="4">
        <v>60000</v>
      </c>
      <c r="BD167" s="4">
        <v>5.3</v>
      </c>
      <c r="BE167" s="4">
        <v>60000</v>
      </c>
      <c r="BF167" s="4">
        <v>5.3</v>
      </c>
      <c r="BG167" s="4">
        <v>50000</v>
      </c>
      <c r="BH167" s="4">
        <v>6.4</v>
      </c>
      <c r="BI167" s="4">
        <v>60000</v>
      </c>
      <c r="BJ167" s="4">
        <v>5.3</v>
      </c>
      <c r="BN167" s="5" t="s">
        <v>597</v>
      </c>
      <c r="BO167" s="5" t="s">
        <v>174</v>
      </c>
      <c r="BP167" s="5">
        <v>524.5</v>
      </c>
      <c r="BQ167" s="5">
        <v>4.0999999999999996</v>
      </c>
      <c r="BR167" s="5">
        <v>15.09</v>
      </c>
      <c r="BS167" s="5">
        <v>3.9</v>
      </c>
      <c r="BT167" s="5">
        <v>27844</v>
      </c>
      <c r="BU167" s="5">
        <v>4.9000000000000004</v>
      </c>
      <c r="BV167" s="5">
        <v>34.799999999999997</v>
      </c>
      <c r="BW167" s="5">
        <v>2.1</v>
      </c>
      <c r="CA167" s="6" t="s">
        <v>597</v>
      </c>
      <c r="CB167" s="6" t="s">
        <v>174</v>
      </c>
      <c r="CC167" s="6">
        <v>460.5</v>
      </c>
      <c r="CD167" s="6">
        <v>6.4</v>
      </c>
      <c r="CE167" s="6">
        <v>12.09</v>
      </c>
      <c r="CF167" s="6">
        <v>6.3</v>
      </c>
      <c r="CG167" s="6">
        <v>24725</v>
      </c>
      <c r="CH167" s="6">
        <v>7.1</v>
      </c>
      <c r="CI167" s="6">
        <v>37.299999999999997</v>
      </c>
      <c r="CJ167" s="6">
        <v>0.5</v>
      </c>
      <c r="CN167" s="7" t="s">
        <v>597</v>
      </c>
      <c r="CO167" s="7" t="s">
        <v>174</v>
      </c>
      <c r="CP167" s="7">
        <v>15000</v>
      </c>
      <c r="CQ167" s="7">
        <v>10.5</v>
      </c>
      <c r="CR167" s="7">
        <v>15000</v>
      </c>
      <c r="CS167" s="7">
        <v>10.5</v>
      </c>
      <c r="CT167" s="7">
        <v>12000</v>
      </c>
      <c r="CU167" s="7">
        <v>12.8</v>
      </c>
      <c r="CV167" s="7">
        <v>15000</v>
      </c>
      <c r="CW167" s="7">
        <v>10.5</v>
      </c>
      <c r="DA167" s="8" t="s">
        <v>597</v>
      </c>
      <c r="DB167" s="8" t="s">
        <v>174</v>
      </c>
      <c r="DC167" s="8">
        <v>520.70000000000005</v>
      </c>
      <c r="DD167" s="8">
        <v>4.5</v>
      </c>
      <c r="DE167" s="8">
        <v>12.83</v>
      </c>
      <c r="DF167" s="8">
        <v>6.2</v>
      </c>
      <c r="DG167" s="8">
        <v>27437</v>
      </c>
      <c r="DH167" s="8">
        <v>5.7</v>
      </c>
      <c r="DI167" s="8">
        <v>40.6</v>
      </c>
      <c r="DJ167" s="8">
        <v>4.5</v>
      </c>
      <c r="DN167" s="9" t="s">
        <v>597</v>
      </c>
      <c r="DO167" s="9" t="s">
        <v>174</v>
      </c>
      <c r="DP167" s="9">
        <v>487.5</v>
      </c>
      <c r="DQ167" s="9">
        <v>7.5</v>
      </c>
      <c r="DR167" s="9">
        <v>12.9</v>
      </c>
      <c r="DS167" s="9">
        <v>8.5</v>
      </c>
      <c r="DT167" s="9">
        <v>25600</v>
      </c>
      <c r="DU167" s="9">
        <v>9.4</v>
      </c>
      <c r="DV167" s="9">
        <v>37.5</v>
      </c>
      <c r="DW167" s="9">
        <v>1.4</v>
      </c>
      <c r="EA167" s="10" t="s">
        <v>597</v>
      </c>
      <c r="EB167" s="10" t="s">
        <v>174</v>
      </c>
      <c r="EC167" s="10">
        <v>30000</v>
      </c>
      <c r="ED167" s="10">
        <v>7.8</v>
      </c>
      <c r="EE167" s="10">
        <f>VLOOKUP(EA167,Sheet1!$C$10:$L$428,10,FALSE)</f>
        <v>146000</v>
      </c>
      <c r="EF167" s="10">
        <v>7.8</v>
      </c>
      <c r="EG167" s="10">
        <v>25000</v>
      </c>
      <c r="EH167" s="10">
        <v>9.4</v>
      </c>
      <c r="EI167" s="10">
        <v>30000</v>
      </c>
      <c r="EJ167" s="10">
        <v>7.8</v>
      </c>
      <c r="EN167" s="11" t="s">
        <v>597</v>
      </c>
      <c r="EO167" s="11" t="s">
        <v>174</v>
      </c>
      <c r="EP167" s="11">
        <v>707.1</v>
      </c>
      <c r="EQ167" s="11">
        <v>4.8</v>
      </c>
      <c r="ER167" s="11">
        <f>VLOOKUP(EN167,Sheet1!$C$10:$L$428,2,FALSE)</f>
        <v>220392.92265741181</v>
      </c>
      <c r="ES167" s="11">
        <v>5.0999999999999996</v>
      </c>
      <c r="ET167" s="11">
        <v>37022</v>
      </c>
      <c r="EU167" s="11">
        <v>5.6</v>
      </c>
      <c r="EV167" s="11">
        <v>40.6</v>
      </c>
      <c r="EW167" s="11">
        <v>1.1000000000000001</v>
      </c>
      <c r="EY167" t="b">
        <f t="shared" si="2"/>
        <v>1</v>
      </c>
    </row>
    <row r="168" spans="1:155" x14ac:dyDescent="0.25">
      <c r="A168" s="1" t="s">
        <v>598</v>
      </c>
      <c r="B168" s="1" t="s">
        <v>175</v>
      </c>
      <c r="C168" s="1">
        <v>685.8</v>
      </c>
      <c r="D168" s="1">
        <v>13</v>
      </c>
      <c r="E168" s="1">
        <f>VLOOKUP(A168,Sheet1!$C$10:$L$428,6,FALSE)</f>
        <v>250000</v>
      </c>
      <c r="F168" s="1">
        <v>14</v>
      </c>
      <c r="G168" s="1">
        <v>35525</v>
      </c>
      <c r="H168" s="1">
        <v>16</v>
      </c>
      <c r="I168" s="1">
        <v>38.1</v>
      </c>
      <c r="J168" s="1">
        <v>1.7</v>
      </c>
      <c r="N168" s="2" t="s">
        <v>598</v>
      </c>
      <c r="O168" s="2" t="s">
        <v>175</v>
      </c>
      <c r="P168" s="2">
        <v>19000</v>
      </c>
      <c r="Q168" s="2">
        <v>9.6</v>
      </c>
      <c r="R168" s="2">
        <v>19000</v>
      </c>
      <c r="S168" s="2">
        <v>9.6</v>
      </c>
      <c r="T168" s="2">
        <v>17000</v>
      </c>
      <c r="U168" s="2">
        <v>11.4</v>
      </c>
      <c r="V168" s="2">
        <v>19000</v>
      </c>
      <c r="W168" s="2">
        <v>9.6</v>
      </c>
      <c r="AA168" s="3" t="s">
        <v>598</v>
      </c>
      <c r="AB168" s="3" t="s">
        <v>175</v>
      </c>
      <c r="AC168" s="3">
        <v>820.7</v>
      </c>
      <c r="AD168" s="3">
        <v>6.4</v>
      </c>
      <c r="AE168" s="3">
        <v>20.94</v>
      </c>
      <c r="AF168" s="3">
        <v>6.6</v>
      </c>
      <c r="AG168" s="3">
        <v>49505</v>
      </c>
      <c r="AH168" s="3">
        <v>14</v>
      </c>
      <c r="AI168" s="3">
        <v>39.200000000000003</v>
      </c>
      <c r="AJ168" s="3">
        <v>1.2</v>
      </c>
      <c r="AN168" s="3" t="s">
        <v>598</v>
      </c>
      <c r="AO168" s="3" t="s">
        <v>175</v>
      </c>
      <c r="AP168" s="3">
        <v>661.4</v>
      </c>
      <c r="AQ168" s="3">
        <v>10</v>
      </c>
      <c r="AR168" s="3">
        <v>17.13</v>
      </c>
      <c r="AS168" s="3">
        <v>10</v>
      </c>
      <c r="AT168" s="3">
        <v>35520</v>
      </c>
      <c r="AU168" s="3">
        <v>14</v>
      </c>
      <c r="AV168" s="3">
        <v>37.5</v>
      </c>
      <c r="AW168" s="3">
        <v>1.7</v>
      </c>
      <c r="BA168" s="4" t="s">
        <v>598</v>
      </c>
      <c r="BB168" s="4" t="s">
        <v>175</v>
      </c>
      <c r="BC168" s="4">
        <v>26000</v>
      </c>
      <c r="BD168" s="4">
        <v>8</v>
      </c>
      <c r="BE168" s="4">
        <v>26000</v>
      </c>
      <c r="BF168" s="4">
        <v>8</v>
      </c>
      <c r="BG168" s="4">
        <v>23000</v>
      </c>
      <c r="BH168" s="4">
        <v>13.3</v>
      </c>
      <c r="BI168" s="4">
        <v>26000</v>
      </c>
      <c r="BJ168" s="4">
        <v>8</v>
      </c>
      <c r="BN168" s="5" t="s">
        <v>598</v>
      </c>
      <c r="BO168" s="5" t="s">
        <v>175</v>
      </c>
      <c r="BP168" s="5">
        <v>670.7</v>
      </c>
      <c r="BQ168" s="5">
        <v>6.6</v>
      </c>
      <c r="BR168" s="5">
        <v>19.88</v>
      </c>
      <c r="BS168" s="5">
        <v>6.2</v>
      </c>
      <c r="BT168" s="5">
        <v>40968</v>
      </c>
      <c r="BU168" s="5">
        <v>16</v>
      </c>
      <c r="BV168" s="5">
        <v>33.700000000000003</v>
      </c>
      <c r="BW168" s="5">
        <v>2.4</v>
      </c>
      <c r="CA168" s="6" t="s">
        <v>598</v>
      </c>
      <c r="CB168" s="6" t="s">
        <v>175</v>
      </c>
      <c r="CC168" s="6">
        <v>516.9</v>
      </c>
      <c r="CD168" s="6">
        <v>11</v>
      </c>
      <c r="CE168" s="6">
        <v>15.14</v>
      </c>
      <c r="CF168" s="6">
        <v>8.3000000000000007</v>
      </c>
      <c r="CG168" s="6" t="s">
        <v>858</v>
      </c>
      <c r="CH168" s="6" t="s">
        <v>858</v>
      </c>
      <c r="CI168" s="6">
        <v>37.5</v>
      </c>
      <c r="CJ168" s="6">
        <v>1.7</v>
      </c>
      <c r="CN168" s="7" t="s">
        <v>598</v>
      </c>
      <c r="CO168" s="7" t="s">
        <v>175</v>
      </c>
      <c r="CP168" s="7">
        <v>6000</v>
      </c>
      <c r="CQ168" s="7">
        <v>15.9</v>
      </c>
      <c r="CR168" s="7">
        <v>6000</v>
      </c>
      <c r="CS168" s="7">
        <v>15.9</v>
      </c>
      <c r="CT168" s="7">
        <v>5000</v>
      </c>
      <c r="CU168" s="7">
        <v>19.899999999999999</v>
      </c>
      <c r="CV168" s="7">
        <v>6000</v>
      </c>
      <c r="CW168" s="7">
        <v>15.9</v>
      </c>
      <c r="DA168" s="8" t="s">
        <v>598</v>
      </c>
      <c r="DB168" s="8" t="s">
        <v>175</v>
      </c>
      <c r="DC168" s="8">
        <v>668.4</v>
      </c>
      <c r="DD168" s="8">
        <v>9.5</v>
      </c>
      <c r="DE168" s="8">
        <v>18.14</v>
      </c>
      <c r="DF168" s="8">
        <v>9.8000000000000007</v>
      </c>
      <c r="DG168" s="8">
        <v>38851</v>
      </c>
      <c r="DH168" s="8">
        <v>12</v>
      </c>
      <c r="DI168" s="8">
        <v>36.799999999999997</v>
      </c>
      <c r="DJ168" s="8">
        <v>1.9</v>
      </c>
      <c r="DN168" s="9" t="s">
        <v>598</v>
      </c>
      <c r="DO168" s="9" t="s">
        <v>175</v>
      </c>
      <c r="DP168" s="9">
        <v>515.6</v>
      </c>
      <c r="DQ168" s="9">
        <v>19</v>
      </c>
      <c r="DR168" s="9">
        <v>14.97</v>
      </c>
      <c r="DS168" s="9">
        <v>18</v>
      </c>
      <c r="DT168" s="9">
        <v>35278</v>
      </c>
      <c r="DU168" s="9">
        <v>20</v>
      </c>
      <c r="DV168" s="9">
        <v>36.9</v>
      </c>
      <c r="DW168" s="9">
        <v>1.8</v>
      </c>
      <c r="EA168" s="10" t="s">
        <v>598</v>
      </c>
      <c r="EB168" s="10" t="s">
        <v>175</v>
      </c>
      <c r="EC168" s="10">
        <v>13000</v>
      </c>
      <c r="ED168" s="10">
        <v>11.9</v>
      </c>
      <c r="EE168" s="10">
        <f>VLOOKUP(EA168,Sheet1!$C$10:$L$428,10,FALSE)</f>
        <v>210000</v>
      </c>
      <c r="EF168" s="10">
        <v>11.9</v>
      </c>
      <c r="EG168" s="10">
        <v>12000</v>
      </c>
      <c r="EH168" s="10">
        <v>13.8</v>
      </c>
      <c r="EI168" s="10">
        <v>13000</v>
      </c>
      <c r="EJ168" s="10">
        <v>11.9</v>
      </c>
      <c r="EN168" s="11" t="s">
        <v>598</v>
      </c>
      <c r="EO168" s="11" t="s">
        <v>175</v>
      </c>
      <c r="EP168" s="11">
        <v>892.4</v>
      </c>
      <c r="EQ168" s="11">
        <v>7.8</v>
      </c>
      <c r="ER168" s="11">
        <f>VLOOKUP(EN168,Sheet1!$C$10:$L$428,2,FALSE)</f>
        <v>349772.43695861421</v>
      </c>
      <c r="ES168" s="11">
        <v>8.1999999999999993</v>
      </c>
      <c r="ET168" s="11">
        <v>53841</v>
      </c>
      <c r="EU168" s="11">
        <v>18</v>
      </c>
      <c r="EV168" s="11">
        <v>40.299999999999997</v>
      </c>
      <c r="EW168" s="11">
        <v>1.4</v>
      </c>
      <c r="EY168" t="b">
        <f t="shared" si="2"/>
        <v>1</v>
      </c>
    </row>
    <row r="169" spans="1:155" x14ac:dyDescent="0.25">
      <c r="A169" s="1" t="s">
        <v>599</v>
      </c>
      <c r="B169" s="1" t="s">
        <v>176</v>
      </c>
      <c r="C169" s="1">
        <v>644.70000000000005</v>
      </c>
      <c r="D169" s="1">
        <v>11</v>
      </c>
      <c r="E169" s="1">
        <f>VLOOKUP(A169,Sheet1!$C$10:$L$428,6,FALSE)</f>
        <v>192000</v>
      </c>
      <c r="F169" s="1">
        <v>9.4</v>
      </c>
      <c r="G169" s="1">
        <v>33927</v>
      </c>
      <c r="H169" s="1">
        <v>14</v>
      </c>
      <c r="I169" s="1">
        <v>38</v>
      </c>
      <c r="J169" s="1">
        <v>1.7</v>
      </c>
      <c r="N169" s="2" t="s">
        <v>599</v>
      </c>
      <c r="O169" s="2" t="s">
        <v>176</v>
      </c>
      <c r="P169" s="2">
        <v>22000</v>
      </c>
      <c r="Q169" s="2">
        <v>8.8000000000000007</v>
      </c>
      <c r="R169" s="2">
        <v>22000</v>
      </c>
      <c r="S169" s="2">
        <v>8.8000000000000007</v>
      </c>
      <c r="T169" s="2">
        <v>20000</v>
      </c>
      <c r="U169" s="2">
        <v>10.3</v>
      </c>
      <c r="V169" s="2">
        <v>22000</v>
      </c>
      <c r="W169" s="2">
        <v>8.8000000000000007</v>
      </c>
      <c r="AA169" s="3" t="s">
        <v>599</v>
      </c>
      <c r="AB169" s="3" t="s">
        <v>176</v>
      </c>
      <c r="AC169" s="3">
        <v>621.79999999999995</v>
      </c>
      <c r="AD169" s="3">
        <v>4.9000000000000004</v>
      </c>
      <c r="AE169" s="3">
        <v>15.75</v>
      </c>
      <c r="AF169" s="3">
        <v>4.9000000000000004</v>
      </c>
      <c r="AG169" s="3">
        <v>33923</v>
      </c>
      <c r="AH169" s="3">
        <v>6.7</v>
      </c>
      <c r="AI169" s="3">
        <v>39.5</v>
      </c>
      <c r="AJ169" s="3">
        <v>1.4</v>
      </c>
      <c r="AN169" s="3" t="s">
        <v>599</v>
      </c>
      <c r="AO169" s="3" t="s">
        <v>176</v>
      </c>
      <c r="AP169" s="3">
        <v>513.79999999999995</v>
      </c>
      <c r="AQ169" s="3">
        <v>9.3000000000000007</v>
      </c>
      <c r="AR169" s="3">
        <v>13.89</v>
      </c>
      <c r="AS169" s="3">
        <v>7.6</v>
      </c>
      <c r="AT169" s="3">
        <v>27459</v>
      </c>
      <c r="AU169" s="3">
        <v>10</v>
      </c>
      <c r="AV169" s="3">
        <v>37.5</v>
      </c>
      <c r="AW169" s="3">
        <v>1.4</v>
      </c>
      <c r="BA169" s="4" t="s">
        <v>599</v>
      </c>
      <c r="BB169" s="4" t="s">
        <v>176</v>
      </c>
      <c r="BC169" s="4">
        <v>29000</v>
      </c>
      <c r="BD169" s="4">
        <v>7.4</v>
      </c>
      <c r="BE169" s="4">
        <v>29000</v>
      </c>
      <c r="BF169" s="4">
        <v>7.4</v>
      </c>
      <c r="BG169" s="4">
        <v>26000</v>
      </c>
      <c r="BH169" s="4">
        <v>8.9</v>
      </c>
      <c r="BI169" s="4">
        <v>29000</v>
      </c>
      <c r="BJ169" s="4">
        <v>7.4</v>
      </c>
      <c r="BN169" s="5" t="s">
        <v>599</v>
      </c>
      <c r="BO169" s="5" t="s">
        <v>176</v>
      </c>
      <c r="BP169" s="5">
        <v>500.8</v>
      </c>
      <c r="BQ169" s="5">
        <v>5.5</v>
      </c>
      <c r="BR169" s="5">
        <v>14.85</v>
      </c>
      <c r="BS169" s="5">
        <v>4.5999999999999996</v>
      </c>
      <c r="BT169" s="5">
        <v>28097</v>
      </c>
      <c r="BU169" s="5">
        <v>7.1</v>
      </c>
      <c r="BV169" s="5">
        <v>33.700000000000003</v>
      </c>
      <c r="BW169" s="5">
        <v>2.5</v>
      </c>
      <c r="CA169" s="6" t="s">
        <v>599</v>
      </c>
      <c r="CB169" s="6" t="s">
        <v>176</v>
      </c>
      <c r="CC169" s="6">
        <v>428.5</v>
      </c>
      <c r="CD169" s="6">
        <v>7.9</v>
      </c>
      <c r="CE169" s="6">
        <v>11.65</v>
      </c>
      <c r="CF169" s="6">
        <v>7.7</v>
      </c>
      <c r="CG169" s="6">
        <v>23288</v>
      </c>
      <c r="CH169" s="6">
        <v>9.3000000000000007</v>
      </c>
      <c r="CI169" s="6">
        <v>36.200000000000003</v>
      </c>
      <c r="CJ169" s="6">
        <v>1.7</v>
      </c>
      <c r="CN169" s="7" t="s">
        <v>599</v>
      </c>
      <c r="CO169" s="7" t="s">
        <v>176</v>
      </c>
      <c r="CP169" s="7">
        <v>8000</v>
      </c>
      <c r="CQ169" s="7">
        <v>14</v>
      </c>
      <c r="CR169" s="7">
        <v>8000</v>
      </c>
      <c r="CS169" s="7">
        <v>14</v>
      </c>
      <c r="CT169" s="7">
        <v>7000</v>
      </c>
      <c r="CU169" s="7">
        <v>16.7</v>
      </c>
      <c r="CV169" s="7">
        <v>8000</v>
      </c>
      <c r="CW169" s="7">
        <v>14</v>
      </c>
      <c r="DA169" s="8" t="s">
        <v>599</v>
      </c>
      <c r="DB169" s="8" t="s">
        <v>176</v>
      </c>
      <c r="DC169" s="8">
        <v>468.8</v>
      </c>
      <c r="DD169" s="8">
        <v>5.7</v>
      </c>
      <c r="DE169" s="8">
        <v>12.64</v>
      </c>
      <c r="DF169" s="8">
        <v>5.8</v>
      </c>
      <c r="DG169" s="8">
        <v>24498</v>
      </c>
      <c r="DH169" s="8">
        <v>5.8</v>
      </c>
      <c r="DI169" s="8">
        <v>37.1</v>
      </c>
      <c r="DJ169" s="8">
        <v>1.3</v>
      </c>
      <c r="DN169" s="9" t="s">
        <v>599</v>
      </c>
      <c r="DO169" s="9" t="s">
        <v>176</v>
      </c>
      <c r="DP169" s="9">
        <v>431.3</v>
      </c>
      <c r="DQ169" s="9">
        <v>8.8000000000000007</v>
      </c>
      <c r="DR169" s="9">
        <v>12.04</v>
      </c>
      <c r="DS169" s="9">
        <v>9.6999999999999993</v>
      </c>
      <c r="DT169" s="9">
        <v>23210</v>
      </c>
      <c r="DU169" s="9">
        <v>10</v>
      </c>
      <c r="DV169" s="9">
        <v>36.799999999999997</v>
      </c>
      <c r="DW169" s="9">
        <v>1.7</v>
      </c>
      <c r="EA169" s="10" t="s">
        <v>599</v>
      </c>
      <c r="EB169" s="10" t="s">
        <v>176</v>
      </c>
      <c r="EC169" s="10">
        <v>14000</v>
      </c>
      <c r="ED169" s="10">
        <v>11.3</v>
      </c>
      <c r="EE169" s="10">
        <f>VLOOKUP(EA169,Sheet1!$C$10:$L$428,10,FALSE)</f>
        <v>160000</v>
      </c>
      <c r="EF169" s="10">
        <v>11.3</v>
      </c>
      <c r="EG169" s="10">
        <v>13000</v>
      </c>
      <c r="EH169" s="10">
        <v>13.1</v>
      </c>
      <c r="EI169" s="10">
        <v>14000</v>
      </c>
      <c r="EJ169" s="10">
        <v>11.3</v>
      </c>
      <c r="EN169" s="11" t="s">
        <v>599</v>
      </c>
      <c r="EO169" s="11" t="s">
        <v>176</v>
      </c>
      <c r="EP169" s="11">
        <v>706.7</v>
      </c>
      <c r="EQ169" s="11">
        <v>6</v>
      </c>
      <c r="ER169" s="11">
        <f>VLOOKUP(EN169,Sheet1!$C$10:$L$428,2,FALSE)</f>
        <v>209237.76434426234</v>
      </c>
      <c r="ES169" s="11">
        <v>6.2</v>
      </c>
      <c r="ET169" s="11">
        <v>38857</v>
      </c>
      <c r="EU169" s="11">
        <v>8.3000000000000007</v>
      </c>
      <c r="EV169" s="11">
        <v>40.799999999999997</v>
      </c>
      <c r="EW169" s="11">
        <v>1.9</v>
      </c>
      <c r="EY169" t="b">
        <f t="shared" si="2"/>
        <v>1</v>
      </c>
    </row>
    <row r="170" spans="1:155" x14ac:dyDescent="0.25">
      <c r="A170" s="1" t="s">
        <v>600</v>
      </c>
      <c r="B170" s="1" t="s">
        <v>177</v>
      </c>
      <c r="C170" s="1">
        <v>638.5</v>
      </c>
      <c r="D170" s="1">
        <v>8.9</v>
      </c>
      <c r="E170" s="1">
        <f>VLOOKUP(A170,Sheet1!$C$10:$L$428,6,FALSE)</f>
        <v>220000</v>
      </c>
      <c r="F170" s="1">
        <v>9.5</v>
      </c>
      <c r="G170" s="1">
        <v>35574</v>
      </c>
      <c r="H170" s="1">
        <v>16</v>
      </c>
      <c r="I170" s="1">
        <v>37.5</v>
      </c>
      <c r="J170" s="1">
        <v>1.7</v>
      </c>
      <c r="N170" s="2" t="s">
        <v>600</v>
      </c>
      <c r="O170" s="2" t="s">
        <v>177</v>
      </c>
      <c r="P170" s="2">
        <v>44000</v>
      </c>
      <c r="Q170" s="2">
        <v>6.3</v>
      </c>
      <c r="R170" s="2">
        <v>44000</v>
      </c>
      <c r="S170" s="2">
        <v>6.3</v>
      </c>
      <c r="T170" s="2">
        <v>38000</v>
      </c>
      <c r="U170" s="2">
        <v>8.8000000000000007</v>
      </c>
      <c r="V170" s="2">
        <v>44000</v>
      </c>
      <c r="W170" s="2">
        <v>6.3</v>
      </c>
      <c r="AA170" s="3" t="s">
        <v>600</v>
      </c>
      <c r="AB170" s="3" t="s">
        <v>177</v>
      </c>
      <c r="AC170" s="3">
        <v>760.7</v>
      </c>
      <c r="AD170" s="3">
        <v>5.0999999999999996</v>
      </c>
      <c r="AE170" s="3">
        <v>19.73</v>
      </c>
      <c r="AF170" s="3">
        <v>5.0999999999999996</v>
      </c>
      <c r="AG170" s="3">
        <v>46267</v>
      </c>
      <c r="AH170" s="3">
        <v>12</v>
      </c>
      <c r="AI170" s="3">
        <v>38.6</v>
      </c>
      <c r="AJ170" s="3">
        <v>0.8</v>
      </c>
      <c r="AN170" s="3" t="s">
        <v>600</v>
      </c>
      <c r="AO170" s="3" t="s">
        <v>177</v>
      </c>
      <c r="AP170" s="3">
        <v>597</v>
      </c>
      <c r="AQ170" s="3">
        <v>5.7</v>
      </c>
      <c r="AR170" s="3">
        <v>15.47</v>
      </c>
      <c r="AS170" s="3">
        <v>7.3</v>
      </c>
      <c r="AT170" s="3">
        <v>32498</v>
      </c>
      <c r="AU170" s="3">
        <v>10</v>
      </c>
      <c r="AV170" s="3">
        <v>37.5</v>
      </c>
      <c r="AW170" s="3">
        <v>1</v>
      </c>
      <c r="BA170" s="4" t="s">
        <v>600</v>
      </c>
      <c r="BB170" s="4" t="s">
        <v>177</v>
      </c>
      <c r="BC170" s="4">
        <v>64000</v>
      </c>
      <c r="BD170" s="4">
        <v>5.0999999999999996</v>
      </c>
      <c r="BE170" s="4">
        <v>64000</v>
      </c>
      <c r="BF170" s="4">
        <v>5.0999999999999996</v>
      </c>
      <c r="BG170" s="4">
        <v>53000</v>
      </c>
      <c r="BH170" s="4">
        <v>7</v>
      </c>
      <c r="BI170" s="4">
        <v>64000</v>
      </c>
      <c r="BJ170" s="4">
        <v>5.0999999999999996</v>
      </c>
      <c r="BN170" s="5" t="s">
        <v>600</v>
      </c>
      <c r="BO170" s="5" t="s">
        <v>177</v>
      </c>
      <c r="BP170" s="5">
        <v>582.79999999999995</v>
      </c>
      <c r="BQ170" s="5">
        <v>5.3</v>
      </c>
      <c r="BR170" s="5">
        <v>18.399999999999999</v>
      </c>
      <c r="BS170" s="5">
        <v>4.8</v>
      </c>
      <c r="BT170" s="5">
        <v>35416</v>
      </c>
      <c r="BU170" s="5">
        <v>11</v>
      </c>
      <c r="BV170" s="5">
        <v>31.7</v>
      </c>
      <c r="BW170" s="5">
        <v>1.9</v>
      </c>
      <c r="CA170" s="6" t="s">
        <v>600</v>
      </c>
      <c r="CB170" s="6" t="s">
        <v>177</v>
      </c>
      <c r="CC170" s="6">
        <v>440.7</v>
      </c>
      <c r="CD170" s="6">
        <v>7.7</v>
      </c>
      <c r="CE170" s="6">
        <v>12.77</v>
      </c>
      <c r="CF170" s="6">
        <v>7.4</v>
      </c>
      <c r="CG170" s="6">
        <v>23978</v>
      </c>
      <c r="CH170" s="6">
        <v>11</v>
      </c>
      <c r="CI170" s="6">
        <v>36</v>
      </c>
      <c r="CJ170" s="6">
        <v>1.4</v>
      </c>
      <c r="CN170" s="7" t="s">
        <v>600</v>
      </c>
      <c r="CO170" s="7" t="s">
        <v>177</v>
      </c>
      <c r="CP170" s="7">
        <v>16000</v>
      </c>
      <c r="CQ170" s="7">
        <v>9.9</v>
      </c>
      <c r="CR170" s="7">
        <v>16000</v>
      </c>
      <c r="CS170" s="7">
        <v>9.9</v>
      </c>
      <c r="CT170" s="7">
        <v>13000</v>
      </c>
      <c r="CU170" s="7">
        <v>12.4</v>
      </c>
      <c r="CV170" s="7">
        <v>16000</v>
      </c>
      <c r="CW170" s="7">
        <v>9.9</v>
      </c>
      <c r="DA170" s="8" t="s">
        <v>600</v>
      </c>
      <c r="DB170" s="8" t="s">
        <v>177</v>
      </c>
      <c r="DC170" s="8">
        <v>611.20000000000005</v>
      </c>
      <c r="DD170" s="8">
        <v>5.7</v>
      </c>
      <c r="DE170" s="8">
        <v>16.43</v>
      </c>
      <c r="DF170" s="8">
        <v>5.8</v>
      </c>
      <c r="DG170" s="8">
        <v>33540</v>
      </c>
      <c r="DH170" s="8">
        <v>7.4</v>
      </c>
      <c r="DI170" s="8">
        <v>37.200000000000003</v>
      </c>
      <c r="DJ170" s="8">
        <v>0.9</v>
      </c>
      <c r="DN170" s="9" t="s">
        <v>600</v>
      </c>
      <c r="DO170" s="9" t="s">
        <v>177</v>
      </c>
      <c r="DP170" s="9">
        <v>482.3</v>
      </c>
      <c r="DQ170" s="9">
        <v>11</v>
      </c>
      <c r="DR170" s="9">
        <v>13.7</v>
      </c>
      <c r="DS170" s="9">
        <v>11</v>
      </c>
      <c r="DT170" s="9">
        <v>28479</v>
      </c>
      <c r="DU170" s="9">
        <v>12</v>
      </c>
      <c r="DV170" s="9">
        <v>37</v>
      </c>
      <c r="DW170" s="9">
        <v>0.5</v>
      </c>
      <c r="EA170" s="10" t="s">
        <v>600</v>
      </c>
      <c r="EB170" s="10" t="s">
        <v>177</v>
      </c>
      <c r="EC170" s="10">
        <v>28000</v>
      </c>
      <c r="ED170" s="10">
        <v>8.1</v>
      </c>
      <c r="EE170" s="10">
        <f>VLOOKUP(EA170,Sheet1!$C$10:$L$428,10,FALSE)</f>
        <v>172000</v>
      </c>
      <c r="EF170" s="10">
        <v>8.1</v>
      </c>
      <c r="EG170" s="10">
        <v>25000</v>
      </c>
      <c r="EH170" s="10">
        <v>11.7</v>
      </c>
      <c r="EI170" s="10">
        <v>28000</v>
      </c>
      <c r="EJ170" s="10">
        <v>8.1</v>
      </c>
      <c r="EN170" s="11" t="s">
        <v>600</v>
      </c>
      <c r="EO170" s="11" t="s">
        <v>177</v>
      </c>
      <c r="EP170" s="11">
        <v>846.4</v>
      </c>
      <c r="EQ170" s="11">
        <v>6.6</v>
      </c>
      <c r="ER170" s="11">
        <f>VLOOKUP(EN170,Sheet1!$C$10:$L$428,2,FALSE)</f>
        <v>252585.50558784077</v>
      </c>
      <c r="ES170" s="11">
        <v>6.8</v>
      </c>
      <c r="ET170" s="11">
        <v>52733</v>
      </c>
      <c r="EU170" s="11">
        <v>16</v>
      </c>
      <c r="EV170" s="11">
        <v>39.299999999999997</v>
      </c>
      <c r="EW170" s="11">
        <v>1</v>
      </c>
      <c r="EY170" t="b">
        <f t="shared" si="2"/>
        <v>1</v>
      </c>
    </row>
    <row r="171" spans="1:155" x14ac:dyDescent="0.25">
      <c r="A171" s="1" t="s">
        <v>601</v>
      </c>
      <c r="B171" s="1" t="s">
        <v>178</v>
      </c>
      <c r="C171" s="1">
        <v>578.4</v>
      </c>
      <c r="D171" s="1">
        <v>6.5</v>
      </c>
      <c r="E171" s="1">
        <f>VLOOKUP(A171,Sheet1!$C$10:$L$428,6,FALSE)</f>
        <v>177500</v>
      </c>
      <c r="F171" s="1">
        <v>8.3000000000000007</v>
      </c>
      <c r="G171" s="1">
        <v>29008</v>
      </c>
      <c r="H171" s="1">
        <v>8.6</v>
      </c>
      <c r="I171" s="1">
        <v>39.200000000000003</v>
      </c>
      <c r="J171" s="1">
        <v>1.6</v>
      </c>
      <c r="N171" s="2" t="s">
        <v>601</v>
      </c>
      <c r="O171" s="2" t="s">
        <v>178</v>
      </c>
      <c r="P171" s="2">
        <v>49000</v>
      </c>
      <c r="Q171" s="2">
        <v>5.9</v>
      </c>
      <c r="R171" s="2">
        <v>49000</v>
      </c>
      <c r="S171" s="2">
        <v>5.9</v>
      </c>
      <c r="T171" s="2">
        <v>42000</v>
      </c>
      <c r="U171" s="2">
        <v>7.1</v>
      </c>
      <c r="V171" s="2">
        <v>49000</v>
      </c>
      <c r="W171" s="2">
        <v>5.9</v>
      </c>
      <c r="AA171" s="3" t="s">
        <v>601</v>
      </c>
      <c r="AB171" s="3" t="s">
        <v>178</v>
      </c>
      <c r="AC171" s="3">
        <v>630.79999999999995</v>
      </c>
      <c r="AD171" s="3">
        <v>3.8</v>
      </c>
      <c r="AE171" s="3">
        <v>16.12</v>
      </c>
      <c r="AF171" s="3">
        <v>3.9</v>
      </c>
      <c r="AG171" s="3">
        <v>35007</v>
      </c>
      <c r="AH171" s="3">
        <v>6.6</v>
      </c>
      <c r="AI171" s="3">
        <v>39.1</v>
      </c>
      <c r="AJ171" s="3">
        <v>0.8</v>
      </c>
      <c r="AN171" s="3" t="s">
        <v>601</v>
      </c>
      <c r="AO171" s="3" t="s">
        <v>178</v>
      </c>
      <c r="AP171" s="3">
        <v>524.9</v>
      </c>
      <c r="AQ171" s="3">
        <v>5.0999999999999996</v>
      </c>
      <c r="AR171" s="3">
        <v>13.34</v>
      </c>
      <c r="AS171" s="3">
        <v>5.6</v>
      </c>
      <c r="AT171" s="3">
        <v>27106</v>
      </c>
      <c r="AU171" s="3">
        <v>6.6</v>
      </c>
      <c r="AV171" s="3">
        <v>37.5</v>
      </c>
      <c r="AW171" s="3">
        <v>1.4</v>
      </c>
      <c r="BA171" s="4" t="s">
        <v>601</v>
      </c>
      <c r="BB171" s="4" t="s">
        <v>178</v>
      </c>
      <c r="BC171" s="4">
        <v>70000</v>
      </c>
      <c r="BD171" s="4">
        <v>4.9000000000000004</v>
      </c>
      <c r="BE171" s="4">
        <v>70000</v>
      </c>
      <c r="BF171" s="4">
        <v>4.9000000000000004</v>
      </c>
      <c r="BG171" s="4">
        <v>60000</v>
      </c>
      <c r="BH171" s="4">
        <v>6.1</v>
      </c>
      <c r="BI171" s="4">
        <v>70000</v>
      </c>
      <c r="BJ171" s="4">
        <v>4.9000000000000004</v>
      </c>
      <c r="BN171" s="5" t="s">
        <v>601</v>
      </c>
      <c r="BO171" s="5" t="s">
        <v>178</v>
      </c>
      <c r="BP171" s="5">
        <v>494</v>
      </c>
      <c r="BQ171" s="5">
        <v>4.0999999999999996</v>
      </c>
      <c r="BR171" s="5">
        <v>15.3</v>
      </c>
      <c r="BS171" s="5">
        <v>3.6</v>
      </c>
      <c r="BT171" s="5">
        <v>27592</v>
      </c>
      <c r="BU171" s="5">
        <v>6.6</v>
      </c>
      <c r="BV171" s="5">
        <v>32.299999999999997</v>
      </c>
      <c r="BW171" s="5">
        <v>1.8</v>
      </c>
      <c r="CA171" s="6" t="s">
        <v>601</v>
      </c>
      <c r="CB171" s="6" t="s">
        <v>178</v>
      </c>
      <c r="CC171" s="6">
        <v>408.7</v>
      </c>
      <c r="CD171" s="6">
        <v>6</v>
      </c>
      <c r="CE171" s="6">
        <v>11.61</v>
      </c>
      <c r="CF171" s="6">
        <v>5.6</v>
      </c>
      <c r="CG171" s="6">
        <v>21760</v>
      </c>
      <c r="CH171" s="6">
        <v>7.1</v>
      </c>
      <c r="CI171" s="6">
        <v>36.200000000000003</v>
      </c>
      <c r="CJ171" s="6">
        <v>1.4</v>
      </c>
      <c r="CN171" s="7" t="s">
        <v>601</v>
      </c>
      <c r="CO171" s="7" t="s">
        <v>178</v>
      </c>
      <c r="CP171" s="7">
        <v>18000</v>
      </c>
      <c r="CQ171" s="7">
        <v>9.3000000000000007</v>
      </c>
      <c r="CR171" s="7">
        <v>18000</v>
      </c>
      <c r="CS171" s="7">
        <v>9.3000000000000007</v>
      </c>
      <c r="CT171" s="7">
        <v>16000</v>
      </c>
      <c r="CU171" s="7">
        <v>11.2</v>
      </c>
      <c r="CV171" s="7">
        <v>18000</v>
      </c>
      <c r="CW171" s="7">
        <v>9.3000000000000007</v>
      </c>
      <c r="DA171" s="8" t="s">
        <v>601</v>
      </c>
      <c r="DB171" s="8" t="s">
        <v>178</v>
      </c>
      <c r="DC171" s="8">
        <v>551</v>
      </c>
      <c r="DD171" s="8">
        <v>5.3</v>
      </c>
      <c r="DE171" s="8">
        <v>14.73</v>
      </c>
      <c r="DF171" s="8">
        <v>5.4</v>
      </c>
      <c r="DG171" s="8">
        <v>30737</v>
      </c>
      <c r="DH171" s="8">
        <v>13</v>
      </c>
      <c r="DI171" s="8">
        <v>37.4</v>
      </c>
      <c r="DJ171" s="8">
        <v>1.1000000000000001</v>
      </c>
      <c r="DN171" s="9" t="s">
        <v>601</v>
      </c>
      <c r="DO171" s="9" t="s">
        <v>178</v>
      </c>
      <c r="DP171" s="9">
        <v>483.6</v>
      </c>
      <c r="DQ171" s="9">
        <v>7.6</v>
      </c>
      <c r="DR171" s="9">
        <v>12.56</v>
      </c>
      <c r="DS171" s="9">
        <v>8.1999999999999993</v>
      </c>
      <c r="DT171" s="9">
        <v>25062</v>
      </c>
      <c r="DU171" s="9">
        <v>9.8000000000000007</v>
      </c>
      <c r="DV171" s="9">
        <v>37</v>
      </c>
      <c r="DW171" s="9">
        <v>1</v>
      </c>
      <c r="EA171" s="10" t="s">
        <v>601</v>
      </c>
      <c r="EB171" s="10" t="s">
        <v>178</v>
      </c>
      <c r="EC171" s="10">
        <v>31000</v>
      </c>
      <c r="ED171" s="10">
        <v>7.6</v>
      </c>
      <c r="EE171" s="10">
        <f>VLOOKUP(EA171,Sheet1!$C$10:$L$428,10,FALSE)</f>
        <v>138000</v>
      </c>
      <c r="EF171" s="10">
        <v>7.6</v>
      </c>
      <c r="EG171" s="10">
        <v>26000</v>
      </c>
      <c r="EH171" s="10">
        <v>9.1</v>
      </c>
      <c r="EI171" s="10">
        <v>31000</v>
      </c>
      <c r="EJ171" s="10">
        <v>7.6</v>
      </c>
      <c r="EN171" s="11" t="s">
        <v>601</v>
      </c>
      <c r="EO171" s="11" t="s">
        <v>178</v>
      </c>
      <c r="EP171" s="11">
        <v>678.9</v>
      </c>
      <c r="EQ171" s="11">
        <v>4.9000000000000004</v>
      </c>
      <c r="ER171" s="11">
        <f>VLOOKUP(EN171,Sheet1!$C$10:$L$428,2,FALSE)</f>
        <v>203160.51820208057</v>
      </c>
      <c r="ES171" s="11">
        <v>5.0999999999999996</v>
      </c>
      <c r="ET171" s="11">
        <v>37585</v>
      </c>
      <c r="EU171" s="11">
        <v>7.5</v>
      </c>
      <c r="EV171" s="11">
        <v>40.200000000000003</v>
      </c>
      <c r="EW171" s="11">
        <v>1</v>
      </c>
      <c r="EY171" t="b">
        <f t="shared" si="2"/>
        <v>1</v>
      </c>
    </row>
    <row r="172" spans="1:155" x14ac:dyDescent="0.25">
      <c r="A172" s="1" t="s">
        <v>602</v>
      </c>
      <c r="B172" s="1" t="s">
        <v>179</v>
      </c>
      <c r="C172" s="1">
        <v>733.5</v>
      </c>
      <c r="D172" s="1">
        <v>10</v>
      </c>
      <c r="E172" s="1">
        <f>VLOOKUP(A172,Sheet1!$C$10:$L$428,6,FALSE)</f>
        <v>280000</v>
      </c>
      <c r="F172" s="1">
        <v>14</v>
      </c>
      <c r="G172" s="1">
        <v>37608</v>
      </c>
      <c r="H172" s="1">
        <v>12</v>
      </c>
      <c r="I172" s="1">
        <v>37.5</v>
      </c>
      <c r="J172" s="1">
        <v>1.8</v>
      </c>
      <c r="N172" s="2" t="s">
        <v>602</v>
      </c>
      <c r="O172" s="2" t="s">
        <v>179</v>
      </c>
      <c r="P172" s="2">
        <v>32000</v>
      </c>
      <c r="Q172" s="2">
        <v>7.3</v>
      </c>
      <c r="R172" s="2">
        <v>32000</v>
      </c>
      <c r="S172" s="2">
        <v>7.3</v>
      </c>
      <c r="T172" s="2">
        <v>29000</v>
      </c>
      <c r="U172" s="2">
        <v>8.6</v>
      </c>
      <c r="V172" s="2">
        <v>32000</v>
      </c>
      <c r="W172" s="2">
        <v>7.3</v>
      </c>
      <c r="AA172" s="3" t="s">
        <v>602</v>
      </c>
      <c r="AB172" s="3" t="s">
        <v>179</v>
      </c>
      <c r="AC172" s="3">
        <v>743.8</v>
      </c>
      <c r="AD172" s="3">
        <v>4.8</v>
      </c>
      <c r="AE172" s="3">
        <v>19.09</v>
      </c>
      <c r="AF172" s="3">
        <v>4.9000000000000004</v>
      </c>
      <c r="AG172" s="3">
        <v>40516</v>
      </c>
      <c r="AH172" s="3">
        <v>8.3000000000000007</v>
      </c>
      <c r="AI172" s="3">
        <v>39</v>
      </c>
      <c r="AJ172" s="3">
        <v>1</v>
      </c>
      <c r="AN172" s="3" t="s">
        <v>602</v>
      </c>
      <c r="AO172" s="3" t="s">
        <v>179</v>
      </c>
      <c r="AP172" s="3">
        <v>623.4</v>
      </c>
      <c r="AQ172" s="3">
        <v>7.2</v>
      </c>
      <c r="AR172" s="3">
        <v>15.69</v>
      </c>
      <c r="AS172" s="3">
        <v>8.6</v>
      </c>
      <c r="AT172" s="3">
        <v>33355</v>
      </c>
      <c r="AU172" s="3">
        <v>9.4</v>
      </c>
      <c r="AV172" s="3">
        <v>37.5</v>
      </c>
      <c r="AW172" s="3">
        <v>0.3</v>
      </c>
      <c r="BA172" s="4" t="s">
        <v>602</v>
      </c>
      <c r="BB172" s="4" t="s">
        <v>179</v>
      </c>
      <c r="BC172" s="4">
        <v>44000</v>
      </c>
      <c r="BD172" s="4">
        <v>6.2</v>
      </c>
      <c r="BE172" s="4">
        <v>44000</v>
      </c>
      <c r="BF172" s="4">
        <v>6.2</v>
      </c>
      <c r="BG172" s="4">
        <v>39000</v>
      </c>
      <c r="BH172" s="4">
        <v>9</v>
      </c>
      <c r="BI172" s="4">
        <v>44000</v>
      </c>
      <c r="BJ172" s="4">
        <v>6.2</v>
      </c>
      <c r="BN172" s="5" t="s">
        <v>602</v>
      </c>
      <c r="BO172" s="5" t="s">
        <v>179</v>
      </c>
      <c r="BP172" s="5">
        <v>612.9</v>
      </c>
      <c r="BQ172" s="5">
        <v>5</v>
      </c>
      <c r="BR172" s="5">
        <v>18.239999999999998</v>
      </c>
      <c r="BS172" s="5">
        <v>4.7</v>
      </c>
      <c r="BT172" s="5">
        <v>33780</v>
      </c>
      <c r="BU172" s="5">
        <v>9.1999999999999993</v>
      </c>
      <c r="BV172" s="5">
        <v>33.6</v>
      </c>
      <c r="BW172" s="5">
        <v>2</v>
      </c>
      <c r="CA172" s="6" t="s">
        <v>602</v>
      </c>
      <c r="CB172" s="6" t="s">
        <v>179</v>
      </c>
      <c r="CC172" s="6">
        <v>508.6</v>
      </c>
      <c r="CD172" s="6">
        <v>9.4</v>
      </c>
      <c r="CE172" s="6">
        <v>14.3</v>
      </c>
      <c r="CF172" s="6">
        <v>6.5</v>
      </c>
      <c r="CG172" s="6">
        <v>27130</v>
      </c>
      <c r="CH172" s="6">
        <v>14</v>
      </c>
      <c r="CI172" s="6">
        <v>36.1</v>
      </c>
      <c r="CJ172" s="6">
        <v>1.7</v>
      </c>
      <c r="CN172" s="7" t="s">
        <v>602</v>
      </c>
      <c r="CO172" s="7" t="s">
        <v>179</v>
      </c>
      <c r="CP172" s="7">
        <v>15000</v>
      </c>
      <c r="CQ172" s="7">
        <v>10.199999999999999</v>
      </c>
      <c r="CR172" s="7">
        <v>15000</v>
      </c>
      <c r="CS172" s="7">
        <v>10.199999999999999</v>
      </c>
      <c r="CT172" s="7">
        <v>13000</v>
      </c>
      <c r="CU172" s="7">
        <v>12.1</v>
      </c>
      <c r="CV172" s="7">
        <v>15000</v>
      </c>
      <c r="CW172" s="7">
        <v>10.199999999999999</v>
      </c>
      <c r="DA172" s="8" t="s">
        <v>602</v>
      </c>
      <c r="DB172" s="8" t="s">
        <v>179</v>
      </c>
      <c r="DC172" s="8">
        <v>599.5</v>
      </c>
      <c r="DD172" s="8">
        <v>4.7</v>
      </c>
      <c r="DE172" s="8">
        <v>15.97</v>
      </c>
      <c r="DF172" s="8">
        <v>4.9000000000000004</v>
      </c>
      <c r="DG172" s="8">
        <v>32127</v>
      </c>
      <c r="DH172" s="8">
        <v>6.3</v>
      </c>
      <c r="DI172" s="8">
        <v>37.5</v>
      </c>
      <c r="DJ172" s="8">
        <v>1</v>
      </c>
      <c r="DN172" s="9" t="s">
        <v>602</v>
      </c>
      <c r="DO172" s="9" t="s">
        <v>179</v>
      </c>
      <c r="DP172" s="9">
        <v>531.5</v>
      </c>
      <c r="DQ172" s="9">
        <v>7.7</v>
      </c>
      <c r="DR172" s="9">
        <v>14.6</v>
      </c>
      <c r="DS172" s="9">
        <v>6.1</v>
      </c>
      <c r="DT172" s="9">
        <v>29936</v>
      </c>
      <c r="DU172" s="9">
        <v>10</v>
      </c>
      <c r="DV172" s="9">
        <v>37.299999999999997</v>
      </c>
      <c r="DW172" s="9">
        <v>1</v>
      </c>
      <c r="EA172" s="10" t="s">
        <v>602</v>
      </c>
      <c r="EB172" s="10" t="s">
        <v>179</v>
      </c>
      <c r="EC172" s="10">
        <v>17000</v>
      </c>
      <c r="ED172" s="10">
        <v>10.4</v>
      </c>
      <c r="EE172" s="10">
        <f>VLOOKUP(EA172,Sheet1!$C$10:$L$428,10,FALSE)</f>
        <v>210000</v>
      </c>
      <c r="EF172" s="10">
        <v>10.4</v>
      </c>
      <c r="EG172" s="10">
        <v>16000</v>
      </c>
      <c r="EH172" s="10">
        <v>12.2</v>
      </c>
      <c r="EI172" s="10">
        <v>17000</v>
      </c>
      <c r="EJ172" s="10">
        <v>10.4</v>
      </c>
      <c r="EN172" s="11" t="s">
        <v>602</v>
      </c>
      <c r="EO172" s="11" t="s">
        <v>179</v>
      </c>
      <c r="EP172" s="11">
        <v>868.8</v>
      </c>
      <c r="EQ172" s="11">
        <v>6.8</v>
      </c>
      <c r="ER172" s="11">
        <f>VLOOKUP(EN172,Sheet1!$C$10:$L$428,2,FALSE)</f>
        <v>359358.3563355151</v>
      </c>
      <c r="ES172" s="11">
        <v>7.1</v>
      </c>
      <c r="ET172" s="11">
        <v>47406</v>
      </c>
      <c r="EU172" s="11">
        <v>12</v>
      </c>
      <c r="EV172" s="11">
        <v>40.200000000000003</v>
      </c>
      <c r="EW172" s="11">
        <v>1.6</v>
      </c>
      <c r="EY172" t="b">
        <f t="shared" si="2"/>
        <v>1</v>
      </c>
    </row>
    <row r="173" spans="1:155" x14ac:dyDescent="0.25">
      <c r="A173" s="1" t="s">
        <v>603</v>
      </c>
      <c r="B173" s="1" t="s">
        <v>180</v>
      </c>
      <c r="C173" s="1">
        <v>497.6</v>
      </c>
      <c r="D173" s="1">
        <v>9</v>
      </c>
      <c r="E173" s="1">
        <f>VLOOKUP(A173,Sheet1!$C$10:$L$428,6,FALSE)</f>
        <v>172650</v>
      </c>
      <c r="F173" s="1">
        <v>9.4</v>
      </c>
      <c r="G173" s="1">
        <v>27905</v>
      </c>
      <c r="H173" s="1">
        <v>11</v>
      </c>
      <c r="I173" s="1">
        <v>40</v>
      </c>
      <c r="J173" s="1">
        <v>3.3</v>
      </c>
      <c r="N173" s="2" t="s">
        <v>603</v>
      </c>
      <c r="O173" s="2" t="s">
        <v>180</v>
      </c>
      <c r="P173" s="2">
        <v>23000</v>
      </c>
      <c r="Q173" s="2">
        <v>8.6999999999999993</v>
      </c>
      <c r="R173" s="2">
        <v>23000</v>
      </c>
      <c r="S173" s="2">
        <v>8.6999999999999993</v>
      </c>
      <c r="T173" s="2">
        <v>18000</v>
      </c>
      <c r="U173" s="2">
        <v>14.1</v>
      </c>
      <c r="V173" s="2">
        <v>23000</v>
      </c>
      <c r="W173" s="2">
        <v>8.6999999999999993</v>
      </c>
      <c r="AA173" s="3" t="s">
        <v>603</v>
      </c>
      <c r="AB173" s="3" t="s">
        <v>180</v>
      </c>
      <c r="AC173" s="3">
        <v>526.9</v>
      </c>
      <c r="AD173" s="3">
        <v>4.5999999999999996</v>
      </c>
      <c r="AE173" s="3">
        <v>13.04</v>
      </c>
      <c r="AF173" s="3">
        <v>4.7</v>
      </c>
      <c r="AG173" s="3">
        <v>29043</v>
      </c>
      <c r="AH173" s="3">
        <v>5.5</v>
      </c>
      <c r="AI173" s="3">
        <v>40.4</v>
      </c>
      <c r="AJ173" s="3">
        <v>1.2</v>
      </c>
      <c r="AN173" s="3" t="s">
        <v>603</v>
      </c>
      <c r="AO173" s="3" t="s">
        <v>180</v>
      </c>
      <c r="AP173" s="3">
        <v>466.1</v>
      </c>
      <c r="AQ173" s="3">
        <v>6.2</v>
      </c>
      <c r="AR173" s="3">
        <v>11.59</v>
      </c>
      <c r="AS173" s="3">
        <v>6.8</v>
      </c>
      <c r="AT173" s="3">
        <v>24768</v>
      </c>
      <c r="AU173" s="3">
        <v>8.4</v>
      </c>
      <c r="AV173" s="3">
        <v>38.4</v>
      </c>
      <c r="AW173" s="3">
        <v>1.7</v>
      </c>
      <c r="BA173" s="4" t="s">
        <v>603</v>
      </c>
      <c r="BB173" s="4" t="s">
        <v>180</v>
      </c>
      <c r="BC173" s="4">
        <v>34000</v>
      </c>
      <c r="BD173" s="4">
        <v>7</v>
      </c>
      <c r="BE173" s="4">
        <v>34000</v>
      </c>
      <c r="BF173" s="4">
        <v>7</v>
      </c>
      <c r="BG173" s="4">
        <v>28000</v>
      </c>
      <c r="BH173" s="4">
        <v>10.4</v>
      </c>
      <c r="BI173" s="4">
        <v>34000</v>
      </c>
      <c r="BJ173" s="4">
        <v>7</v>
      </c>
      <c r="BN173" s="5" t="s">
        <v>603</v>
      </c>
      <c r="BO173" s="5" t="s">
        <v>180</v>
      </c>
      <c r="BP173" s="5">
        <v>405.2</v>
      </c>
      <c r="BQ173" s="5">
        <v>5.2</v>
      </c>
      <c r="BR173" s="5">
        <v>12.48</v>
      </c>
      <c r="BS173" s="5">
        <v>4.3</v>
      </c>
      <c r="BT173" s="5">
        <v>22176</v>
      </c>
      <c r="BU173" s="5">
        <v>6.7</v>
      </c>
      <c r="BV173" s="5">
        <v>32.5</v>
      </c>
      <c r="BW173" s="5">
        <v>2.9</v>
      </c>
      <c r="CA173" s="6" t="s">
        <v>603</v>
      </c>
      <c r="CB173" s="6" t="s">
        <v>180</v>
      </c>
      <c r="CC173" s="6">
        <v>354.3</v>
      </c>
      <c r="CD173" s="6">
        <v>9.1999999999999993</v>
      </c>
      <c r="CE173" s="6">
        <v>9.8699999999999992</v>
      </c>
      <c r="CF173" s="6">
        <v>5.5</v>
      </c>
      <c r="CG173" s="6">
        <v>19961</v>
      </c>
      <c r="CH173" s="6">
        <v>11</v>
      </c>
      <c r="CI173" s="6">
        <v>37.4</v>
      </c>
      <c r="CJ173" s="6">
        <v>1.7</v>
      </c>
      <c r="CN173" s="7" t="s">
        <v>603</v>
      </c>
      <c r="CO173" s="7" t="s">
        <v>180</v>
      </c>
      <c r="CP173" s="7">
        <v>8000</v>
      </c>
      <c r="CQ173" s="7">
        <v>14</v>
      </c>
      <c r="CR173" s="7">
        <v>8000</v>
      </c>
      <c r="CS173" s="7">
        <v>14</v>
      </c>
      <c r="CT173" s="7">
        <v>7000</v>
      </c>
      <c r="CU173" s="7">
        <v>16.8</v>
      </c>
      <c r="CV173" s="7">
        <v>8000</v>
      </c>
      <c r="CW173" s="7">
        <v>14</v>
      </c>
      <c r="DA173" s="8" t="s">
        <v>603</v>
      </c>
      <c r="DB173" s="8" t="s">
        <v>180</v>
      </c>
      <c r="DC173" s="8">
        <v>483.5</v>
      </c>
      <c r="DD173" s="8">
        <v>7.4</v>
      </c>
      <c r="DE173" s="8">
        <v>12.81</v>
      </c>
      <c r="DF173" s="8">
        <v>7.6</v>
      </c>
      <c r="DG173" s="8">
        <v>25932</v>
      </c>
      <c r="DH173" s="8">
        <v>9.8000000000000007</v>
      </c>
      <c r="DI173" s="8">
        <v>37.700000000000003</v>
      </c>
      <c r="DJ173" s="8">
        <v>1.4</v>
      </c>
      <c r="DN173" s="9" t="s">
        <v>603</v>
      </c>
      <c r="DO173" s="9" t="s">
        <v>180</v>
      </c>
      <c r="DP173" s="9">
        <v>420.8</v>
      </c>
      <c r="DQ173" s="9">
        <v>9.1</v>
      </c>
      <c r="DR173" s="9">
        <v>10.99</v>
      </c>
      <c r="DS173" s="9">
        <v>8.3000000000000007</v>
      </c>
      <c r="DT173" s="9">
        <v>21915</v>
      </c>
      <c r="DU173" s="9">
        <v>9.6</v>
      </c>
      <c r="DV173" s="9">
        <v>37.5</v>
      </c>
      <c r="DW173" s="9">
        <v>0.3</v>
      </c>
      <c r="EA173" s="10" t="s">
        <v>603</v>
      </c>
      <c r="EB173" s="10" t="s">
        <v>180</v>
      </c>
      <c r="EC173" s="10">
        <v>15000</v>
      </c>
      <c r="ED173" s="10">
        <v>11</v>
      </c>
      <c r="EE173" s="10">
        <f>VLOOKUP(EA173,Sheet1!$C$10:$L$428,10,FALSE)</f>
        <v>145000</v>
      </c>
      <c r="EF173" s="10">
        <v>11</v>
      </c>
      <c r="EG173" s="10" t="s">
        <v>858</v>
      </c>
      <c r="EH173" s="10" t="s">
        <v>858</v>
      </c>
      <c r="EI173" s="10">
        <v>15000</v>
      </c>
      <c r="EJ173" s="10">
        <v>11</v>
      </c>
      <c r="EN173" s="11" t="s">
        <v>603</v>
      </c>
      <c r="EO173" s="11" t="s">
        <v>180</v>
      </c>
      <c r="EP173" s="11">
        <v>551.1</v>
      </c>
      <c r="EQ173" s="11">
        <v>5.7</v>
      </c>
      <c r="ER173" s="11">
        <f>VLOOKUP(EN173,Sheet1!$C$10:$L$428,2,FALSE)</f>
        <v>192837.7142857142</v>
      </c>
      <c r="ES173" s="11">
        <v>5.9</v>
      </c>
      <c r="ET173" s="11">
        <v>30970</v>
      </c>
      <c r="EU173" s="11">
        <v>6.3</v>
      </c>
      <c r="EV173" s="11">
        <v>41.9</v>
      </c>
      <c r="EW173" s="11">
        <v>1.6</v>
      </c>
      <c r="EY173" t="b">
        <f t="shared" si="2"/>
        <v>1</v>
      </c>
    </row>
    <row r="174" spans="1:155" x14ac:dyDescent="0.25">
      <c r="A174" s="1" t="s">
        <v>604</v>
      </c>
      <c r="B174" s="1" t="s">
        <v>181</v>
      </c>
      <c r="C174" s="1">
        <v>678.4</v>
      </c>
      <c r="D174" s="1">
        <v>12</v>
      </c>
      <c r="E174" s="1">
        <f>VLOOKUP(A174,Sheet1!$C$10:$L$428,6,FALSE)</f>
        <v>215000</v>
      </c>
      <c r="F174" s="1">
        <v>14</v>
      </c>
      <c r="G174" s="1" t="s">
        <v>858</v>
      </c>
      <c r="H174" s="1" t="s">
        <v>858</v>
      </c>
      <c r="I174" s="1">
        <v>40</v>
      </c>
      <c r="J174" s="1">
        <v>3</v>
      </c>
      <c r="N174" s="2" t="s">
        <v>604</v>
      </c>
      <c r="O174" s="2" t="s">
        <v>181</v>
      </c>
      <c r="P174" s="2">
        <v>18000</v>
      </c>
      <c r="Q174" s="2">
        <v>9.9</v>
      </c>
      <c r="R174" s="2">
        <v>18000</v>
      </c>
      <c r="S174" s="2">
        <v>9.9</v>
      </c>
      <c r="T174" s="2">
        <v>16000</v>
      </c>
      <c r="U174" s="2">
        <v>15.9</v>
      </c>
      <c r="V174" s="2">
        <v>18000</v>
      </c>
      <c r="W174" s="2">
        <v>9.9</v>
      </c>
      <c r="AA174" s="3" t="s">
        <v>604</v>
      </c>
      <c r="AB174" s="3" t="s">
        <v>181</v>
      </c>
      <c r="AC174" s="3">
        <v>804.1</v>
      </c>
      <c r="AD174" s="3">
        <v>6.4</v>
      </c>
      <c r="AE174" s="3">
        <v>20.2</v>
      </c>
      <c r="AF174" s="3">
        <v>6.3</v>
      </c>
      <c r="AG174" s="3">
        <v>43505</v>
      </c>
      <c r="AH174" s="3">
        <v>10</v>
      </c>
      <c r="AI174" s="3">
        <v>39.799999999999997</v>
      </c>
      <c r="AJ174" s="3">
        <v>1.3</v>
      </c>
      <c r="AN174" s="3" t="s">
        <v>604</v>
      </c>
      <c r="AO174" s="3" t="s">
        <v>181</v>
      </c>
      <c r="AP174" s="3">
        <v>655.5</v>
      </c>
      <c r="AQ174" s="3">
        <v>9.9</v>
      </c>
      <c r="AR174" s="3">
        <v>16.71</v>
      </c>
      <c r="AS174" s="3">
        <v>10</v>
      </c>
      <c r="AT174" s="3" t="s">
        <v>858</v>
      </c>
      <c r="AU174" s="3" t="s">
        <v>858</v>
      </c>
      <c r="AV174" s="3">
        <v>38.799999999999997</v>
      </c>
      <c r="AW174" s="3">
        <v>1.7</v>
      </c>
      <c r="BA174" s="4" t="s">
        <v>604</v>
      </c>
      <c r="BB174" s="4" t="s">
        <v>181</v>
      </c>
      <c r="BC174" s="4">
        <v>25000</v>
      </c>
      <c r="BD174" s="4">
        <v>8.1999999999999993</v>
      </c>
      <c r="BE174" s="4">
        <v>25000</v>
      </c>
      <c r="BF174" s="4">
        <v>8.1999999999999993</v>
      </c>
      <c r="BG174" s="4">
        <v>23000</v>
      </c>
      <c r="BH174" s="4">
        <v>12.4</v>
      </c>
      <c r="BI174" s="4">
        <v>25000</v>
      </c>
      <c r="BJ174" s="4">
        <v>8.1999999999999993</v>
      </c>
      <c r="BN174" s="5" t="s">
        <v>604</v>
      </c>
      <c r="BO174" s="5" t="s">
        <v>181</v>
      </c>
      <c r="BP174" s="5">
        <v>626.29999999999995</v>
      </c>
      <c r="BQ174" s="5">
        <v>7</v>
      </c>
      <c r="BR174" s="5">
        <v>18.940000000000001</v>
      </c>
      <c r="BS174" s="5">
        <v>6</v>
      </c>
      <c r="BT174" s="5">
        <v>34177</v>
      </c>
      <c r="BU174" s="5">
        <v>9.8000000000000007</v>
      </c>
      <c r="BV174" s="5">
        <v>33.1</v>
      </c>
      <c r="BW174" s="5">
        <v>3.1</v>
      </c>
      <c r="CA174" s="6" t="s">
        <v>604</v>
      </c>
      <c r="CB174" s="6" t="s">
        <v>181</v>
      </c>
      <c r="CC174" s="6">
        <v>520.5</v>
      </c>
      <c r="CD174" s="6">
        <v>10</v>
      </c>
      <c r="CE174" s="6">
        <v>14.57</v>
      </c>
      <c r="CF174" s="6">
        <v>8.6999999999999993</v>
      </c>
      <c r="CG174" s="6">
        <v>26645</v>
      </c>
      <c r="CH174" s="6">
        <v>14</v>
      </c>
      <c r="CI174" s="6">
        <v>37.299999999999997</v>
      </c>
      <c r="CJ174" s="6">
        <v>1.7</v>
      </c>
      <c r="CN174" s="7" t="s">
        <v>604</v>
      </c>
      <c r="CO174" s="7" t="s">
        <v>181</v>
      </c>
      <c r="CP174" s="7">
        <v>5000</v>
      </c>
      <c r="CQ174" s="7">
        <v>17.600000000000001</v>
      </c>
      <c r="CR174" s="7">
        <v>5000</v>
      </c>
      <c r="CS174" s="7">
        <v>17.600000000000001</v>
      </c>
      <c r="CT174" s="7">
        <v>5000</v>
      </c>
      <c r="CU174" s="7">
        <v>20</v>
      </c>
      <c r="CV174" s="7">
        <v>5000</v>
      </c>
      <c r="CW174" s="7">
        <v>17.600000000000001</v>
      </c>
      <c r="DA174" s="8" t="s">
        <v>604</v>
      </c>
      <c r="DB174" s="8" t="s">
        <v>181</v>
      </c>
      <c r="DC174" s="8">
        <v>631.79999999999995</v>
      </c>
      <c r="DD174" s="8">
        <v>7.2</v>
      </c>
      <c r="DE174" s="8">
        <v>17.29</v>
      </c>
      <c r="DF174" s="8">
        <v>7.3</v>
      </c>
      <c r="DG174" s="8">
        <v>30724</v>
      </c>
      <c r="DH174" s="8">
        <v>11</v>
      </c>
      <c r="DI174" s="8">
        <v>36.5</v>
      </c>
      <c r="DJ174" s="8">
        <v>1.5</v>
      </c>
      <c r="DN174" s="9" t="s">
        <v>604</v>
      </c>
      <c r="DO174" s="9" t="s">
        <v>181</v>
      </c>
      <c r="DP174" s="9">
        <v>545</v>
      </c>
      <c r="DQ174" s="9">
        <v>14</v>
      </c>
      <c r="DR174" s="9">
        <v>16.28</v>
      </c>
      <c r="DS174" s="9">
        <v>13</v>
      </c>
      <c r="DT174" s="9">
        <v>25875</v>
      </c>
      <c r="DU174" s="9">
        <v>20</v>
      </c>
      <c r="DV174" s="9">
        <v>37</v>
      </c>
      <c r="DW174" s="9">
        <v>3.2</v>
      </c>
      <c r="EA174" s="10" t="s">
        <v>604</v>
      </c>
      <c r="EB174" s="10" t="s">
        <v>181</v>
      </c>
      <c r="EC174" s="10">
        <v>13000</v>
      </c>
      <c r="ED174" s="10">
        <v>11.9</v>
      </c>
      <c r="EE174" s="10">
        <f>VLOOKUP(EA174,Sheet1!$C$10:$L$428,10,FALSE)</f>
        <v>164500</v>
      </c>
      <c r="EF174" s="10">
        <v>11.9</v>
      </c>
      <c r="EG174" s="10" t="s">
        <v>858</v>
      </c>
      <c r="EH174" s="10" t="s">
        <v>858</v>
      </c>
      <c r="EI174" s="10">
        <v>13000</v>
      </c>
      <c r="EJ174" s="10">
        <v>11.9</v>
      </c>
      <c r="EN174" s="11" t="s">
        <v>604</v>
      </c>
      <c r="EO174" s="11" t="s">
        <v>181</v>
      </c>
      <c r="EP174" s="11">
        <v>872.8</v>
      </c>
      <c r="EQ174" s="11">
        <v>7.8</v>
      </c>
      <c r="ER174" s="11">
        <f>VLOOKUP(EN174,Sheet1!$C$10:$L$428,2,FALSE)</f>
        <v>251876.9303797468</v>
      </c>
      <c r="ES174" s="11">
        <v>7.8</v>
      </c>
      <c r="ET174" s="11">
        <v>48974</v>
      </c>
      <c r="EU174" s="11">
        <v>13</v>
      </c>
      <c r="EV174" s="11">
        <v>41.1</v>
      </c>
      <c r="EW174" s="11">
        <v>1.6</v>
      </c>
      <c r="EY174" t="b">
        <f t="shared" si="2"/>
        <v>1</v>
      </c>
    </row>
    <row r="175" spans="1:155" x14ac:dyDescent="0.25">
      <c r="A175" s="1" t="s">
        <v>605</v>
      </c>
      <c r="B175" s="1" t="s">
        <v>182</v>
      </c>
      <c r="C175" s="1">
        <v>632.79999999999995</v>
      </c>
      <c r="D175" s="1">
        <v>11</v>
      </c>
      <c r="E175" s="1">
        <f>VLOOKUP(A175,Sheet1!$C$10:$L$428,6,FALSE)</f>
        <v>210000</v>
      </c>
      <c r="F175" s="1">
        <v>14</v>
      </c>
      <c r="G175" s="1">
        <v>31071</v>
      </c>
      <c r="H175" s="1" t="s">
        <v>858</v>
      </c>
      <c r="I175" s="1">
        <v>37.700000000000003</v>
      </c>
      <c r="J175" s="1">
        <v>1.7</v>
      </c>
      <c r="N175" s="2" t="s">
        <v>605</v>
      </c>
      <c r="O175" s="2" t="s">
        <v>182</v>
      </c>
      <c r="P175" s="2">
        <v>24000</v>
      </c>
      <c r="Q175" s="2">
        <v>8.6999999999999993</v>
      </c>
      <c r="R175" s="2">
        <v>24000</v>
      </c>
      <c r="S175" s="2">
        <v>8.6999999999999993</v>
      </c>
      <c r="T175" s="2">
        <v>20000</v>
      </c>
      <c r="U175" s="2">
        <v>14.4</v>
      </c>
      <c r="V175" s="2">
        <v>24000</v>
      </c>
      <c r="W175" s="2">
        <v>8.6999999999999993</v>
      </c>
      <c r="AA175" s="3" t="s">
        <v>605</v>
      </c>
      <c r="AB175" s="3" t="s">
        <v>182</v>
      </c>
      <c r="AC175" s="3">
        <v>668.8</v>
      </c>
      <c r="AD175" s="3">
        <v>5.0999999999999996</v>
      </c>
      <c r="AE175" s="3">
        <v>16.920000000000002</v>
      </c>
      <c r="AF175" s="3">
        <v>5.2</v>
      </c>
      <c r="AG175" s="3">
        <v>37708</v>
      </c>
      <c r="AH175" s="3">
        <v>8.6999999999999993</v>
      </c>
      <c r="AI175" s="3">
        <v>39.5</v>
      </c>
      <c r="AJ175" s="3">
        <v>1.3</v>
      </c>
      <c r="AN175" s="3" t="s">
        <v>605</v>
      </c>
      <c r="AO175" s="3" t="s">
        <v>182</v>
      </c>
      <c r="AP175" s="3">
        <v>545.6</v>
      </c>
      <c r="AQ175" s="3">
        <v>10</v>
      </c>
      <c r="AR175" s="3">
        <v>14.17</v>
      </c>
      <c r="AS175" s="3">
        <v>10</v>
      </c>
      <c r="AT175" s="3">
        <v>29485</v>
      </c>
      <c r="AU175" s="3">
        <v>12</v>
      </c>
      <c r="AV175" s="3">
        <v>37.5</v>
      </c>
      <c r="AW175" s="3">
        <v>1.7</v>
      </c>
      <c r="BA175" s="4" t="s">
        <v>605</v>
      </c>
      <c r="BB175" s="4" t="s">
        <v>182</v>
      </c>
      <c r="BC175" s="4">
        <v>34000</v>
      </c>
      <c r="BD175" s="4">
        <v>7.1</v>
      </c>
      <c r="BE175" s="4">
        <v>34000</v>
      </c>
      <c r="BF175" s="4">
        <v>7.1</v>
      </c>
      <c r="BG175" s="4">
        <v>29000</v>
      </c>
      <c r="BH175" s="4">
        <v>10.9</v>
      </c>
      <c r="BI175" s="4">
        <v>34000</v>
      </c>
      <c r="BJ175" s="4">
        <v>7.1</v>
      </c>
      <c r="BN175" s="5" t="s">
        <v>605</v>
      </c>
      <c r="BO175" s="5" t="s">
        <v>182</v>
      </c>
      <c r="BP175" s="5">
        <v>523.5</v>
      </c>
      <c r="BQ175" s="5">
        <v>5.5</v>
      </c>
      <c r="BR175" s="5">
        <v>15.85</v>
      </c>
      <c r="BS175" s="5">
        <v>4.8</v>
      </c>
      <c r="BT175" s="5">
        <v>28936</v>
      </c>
      <c r="BU175" s="5">
        <v>8.8000000000000007</v>
      </c>
      <c r="BV175" s="5">
        <v>33</v>
      </c>
      <c r="BW175" s="5">
        <v>2.5</v>
      </c>
      <c r="CA175" s="6" t="s">
        <v>605</v>
      </c>
      <c r="CB175" s="6" t="s">
        <v>182</v>
      </c>
      <c r="CC175" s="6">
        <v>412.2</v>
      </c>
      <c r="CD175" s="6">
        <v>9.1</v>
      </c>
      <c r="CE175" s="6">
        <v>11.42</v>
      </c>
      <c r="CF175" s="6">
        <v>7.4</v>
      </c>
      <c r="CG175" s="6">
        <v>20578</v>
      </c>
      <c r="CH175" s="6">
        <v>12</v>
      </c>
      <c r="CI175" s="6">
        <v>36.4</v>
      </c>
      <c r="CJ175" s="6">
        <v>1.8</v>
      </c>
      <c r="CN175" s="7" t="s">
        <v>605</v>
      </c>
      <c r="CO175" s="7" t="s">
        <v>182</v>
      </c>
      <c r="CP175" s="7">
        <v>9000</v>
      </c>
      <c r="CQ175" s="7">
        <v>14.1</v>
      </c>
      <c r="CR175" s="7">
        <v>9000</v>
      </c>
      <c r="CS175" s="7">
        <v>14.1</v>
      </c>
      <c r="CT175" s="7">
        <v>7000</v>
      </c>
      <c r="CU175" s="7">
        <v>17.399999999999999</v>
      </c>
      <c r="CV175" s="7">
        <v>9000</v>
      </c>
      <c r="CW175" s="7">
        <v>14.1</v>
      </c>
      <c r="DA175" s="8" t="s">
        <v>605</v>
      </c>
      <c r="DB175" s="8" t="s">
        <v>182</v>
      </c>
      <c r="DC175" s="8">
        <v>532.9</v>
      </c>
      <c r="DD175" s="8">
        <v>6.6</v>
      </c>
      <c r="DE175" s="8">
        <v>14.3</v>
      </c>
      <c r="DF175" s="8">
        <v>6.9</v>
      </c>
      <c r="DG175" s="8">
        <v>29731</v>
      </c>
      <c r="DH175" s="8">
        <v>9.6999999999999993</v>
      </c>
      <c r="DI175" s="8">
        <v>37.299999999999997</v>
      </c>
      <c r="DJ175" s="8">
        <v>1.5</v>
      </c>
      <c r="DN175" s="9" t="s">
        <v>605</v>
      </c>
      <c r="DO175" s="9" t="s">
        <v>182</v>
      </c>
      <c r="DP175" s="9">
        <v>451.9</v>
      </c>
      <c r="DQ175" s="9">
        <v>12</v>
      </c>
      <c r="DR175" s="9">
        <v>12.01</v>
      </c>
      <c r="DS175" s="9">
        <v>12</v>
      </c>
      <c r="DT175" s="9">
        <v>23944</v>
      </c>
      <c r="DU175" s="9">
        <v>18</v>
      </c>
      <c r="DV175" s="9">
        <v>37</v>
      </c>
      <c r="DW175" s="9">
        <v>2.8</v>
      </c>
      <c r="EA175" s="10" t="s">
        <v>605</v>
      </c>
      <c r="EB175" s="10" t="s">
        <v>182</v>
      </c>
      <c r="EC175" s="10">
        <v>15000</v>
      </c>
      <c r="ED175" s="10">
        <v>11</v>
      </c>
      <c r="EE175" s="10">
        <f>VLOOKUP(EA175,Sheet1!$C$10:$L$428,10,FALSE)</f>
        <v>175500</v>
      </c>
      <c r="EF175" s="10">
        <v>11</v>
      </c>
      <c r="EG175" s="10">
        <v>14000</v>
      </c>
      <c r="EH175" s="10">
        <v>19.7</v>
      </c>
      <c r="EI175" s="10">
        <v>15000</v>
      </c>
      <c r="EJ175" s="10">
        <v>11</v>
      </c>
      <c r="EN175" s="11" t="s">
        <v>605</v>
      </c>
      <c r="EO175" s="11" t="s">
        <v>182</v>
      </c>
      <c r="EP175" s="11">
        <v>745.4</v>
      </c>
      <c r="EQ175" s="11">
        <v>6.3</v>
      </c>
      <c r="ER175" s="11">
        <f>VLOOKUP(EN175,Sheet1!$C$10:$L$428,2,FALSE)</f>
        <v>237746.81371640429</v>
      </c>
      <c r="ES175" s="11">
        <v>6.5</v>
      </c>
      <c r="ET175" s="11">
        <v>41542</v>
      </c>
      <c r="EU175" s="11">
        <v>11</v>
      </c>
      <c r="EV175" s="11">
        <v>40.799999999999997</v>
      </c>
      <c r="EW175" s="11">
        <v>1.7</v>
      </c>
      <c r="EY175" t="b">
        <f t="shared" si="2"/>
        <v>1</v>
      </c>
    </row>
    <row r="176" spans="1:155" x14ac:dyDescent="0.25">
      <c r="A176" s="1" t="s">
        <v>606</v>
      </c>
      <c r="B176" s="1" t="s">
        <v>183</v>
      </c>
      <c r="C176" s="1">
        <v>523.5</v>
      </c>
      <c r="D176" s="1">
        <v>8.1</v>
      </c>
      <c r="E176" s="1">
        <f>VLOOKUP(A176,Sheet1!$C$10:$L$428,6,FALSE)</f>
        <v>151500</v>
      </c>
      <c r="F176" s="1">
        <v>8</v>
      </c>
      <c r="G176" s="1">
        <v>26270</v>
      </c>
      <c r="H176" s="1">
        <v>17</v>
      </c>
      <c r="I176" s="1">
        <v>40</v>
      </c>
      <c r="J176" s="1">
        <v>2.2000000000000002</v>
      </c>
      <c r="N176" s="2" t="s">
        <v>606</v>
      </c>
      <c r="O176" s="2" t="s">
        <v>183</v>
      </c>
      <c r="P176" s="2">
        <v>29000</v>
      </c>
      <c r="Q176" s="2">
        <v>7.6</v>
      </c>
      <c r="R176" s="2">
        <v>29000</v>
      </c>
      <c r="S176" s="2">
        <v>7.6</v>
      </c>
      <c r="T176" s="2">
        <v>26000</v>
      </c>
      <c r="U176" s="2">
        <v>11.1</v>
      </c>
      <c r="V176" s="2">
        <v>29000</v>
      </c>
      <c r="W176" s="2">
        <v>7.6</v>
      </c>
      <c r="AA176" s="3" t="s">
        <v>606</v>
      </c>
      <c r="AB176" s="3" t="s">
        <v>183</v>
      </c>
      <c r="AC176" s="3">
        <v>561.4</v>
      </c>
      <c r="AD176" s="3">
        <v>4.0999999999999996</v>
      </c>
      <c r="AE176" s="3">
        <v>13.6</v>
      </c>
      <c r="AF176" s="3">
        <v>4.4000000000000004</v>
      </c>
      <c r="AG176" s="3">
        <v>29850</v>
      </c>
      <c r="AH176" s="3">
        <v>5.7</v>
      </c>
      <c r="AI176" s="3">
        <v>41.3</v>
      </c>
      <c r="AJ176" s="3">
        <v>1.5</v>
      </c>
      <c r="AN176" s="3" t="s">
        <v>606</v>
      </c>
      <c r="AO176" s="3" t="s">
        <v>183</v>
      </c>
      <c r="AP176" s="3">
        <v>490.4</v>
      </c>
      <c r="AQ176" s="3">
        <v>6.9</v>
      </c>
      <c r="AR176" s="3">
        <v>11.42</v>
      </c>
      <c r="AS176" s="3">
        <v>6.6</v>
      </c>
      <c r="AT176" s="3">
        <v>25295</v>
      </c>
      <c r="AU176" s="3">
        <v>12</v>
      </c>
      <c r="AV176" s="3">
        <v>39</v>
      </c>
      <c r="AW176" s="3">
        <v>1.6</v>
      </c>
      <c r="BA176" s="4" t="s">
        <v>606</v>
      </c>
      <c r="BB176" s="4" t="s">
        <v>183</v>
      </c>
      <c r="BC176" s="4">
        <v>43000</v>
      </c>
      <c r="BD176" s="4">
        <v>6.1</v>
      </c>
      <c r="BE176" s="4">
        <v>43000</v>
      </c>
      <c r="BF176" s="4">
        <v>6.1</v>
      </c>
      <c r="BG176" s="4">
        <v>38000</v>
      </c>
      <c r="BH176" s="4">
        <v>9.3000000000000007</v>
      </c>
      <c r="BI176" s="4">
        <v>43000</v>
      </c>
      <c r="BJ176" s="4">
        <v>6.1</v>
      </c>
      <c r="BN176" s="5" t="s">
        <v>606</v>
      </c>
      <c r="BO176" s="5" t="s">
        <v>183</v>
      </c>
      <c r="BP176" s="5">
        <v>431.1</v>
      </c>
      <c r="BQ176" s="5">
        <v>4.5999999999999996</v>
      </c>
      <c r="BR176" s="5">
        <v>12.94</v>
      </c>
      <c r="BS176" s="5">
        <v>4</v>
      </c>
      <c r="BT176" s="5">
        <v>23796</v>
      </c>
      <c r="BU176" s="5">
        <v>6.5</v>
      </c>
      <c r="BV176" s="5">
        <v>33.299999999999997</v>
      </c>
      <c r="BW176" s="5">
        <v>2.6</v>
      </c>
      <c r="CA176" s="6" t="s">
        <v>606</v>
      </c>
      <c r="CB176" s="6" t="s">
        <v>183</v>
      </c>
      <c r="CC176" s="6">
        <v>388.8</v>
      </c>
      <c r="CD176" s="6">
        <v>8.6</v>
      </c>
      <c r="CE176" s="6">
        <v>10</v>
      </c>
      <c r="CF176" s="6">
        <v>4.5</v>
      </c>
      <c r="CG176" s="6">
        <v>21095</v>
      </c>
      <c r="CH176" s="6">
        <v>9.6</v>
      </c>
      <c r="CI176" s="6">
        <v>37</v>
      </c>
      <c r="CJ176" s="6">
        <v>1.6</v>
      </c>
      <c r="CN176" s="7" t="s">
        <v>606</v>
      </c>
      <c r="CO176" s="7" t="s">
        <v>183</v>
      </c>
      <c r="CP176" s="7">
        <v>10000</v>
      </c>
      <c r="CQ176" s="7">
        <v>12.6</v>
      </c>
      <c r="CR176" s="7">
        <v>10000</v>
      </c>
      <c r="CS176" s="7">
        <v>12.6</v>
      </c>
      <c r="CT176" s="7">
        <v>9000</v>
      </c>
      <c r="CU176" s="7">
        <v>14.7</v>
      </c>
      <c r="CV176" s="7">
        <v>10000</v>
      </c>
      <c r="CW176" s="7">
        <v>12.6</v>
      </c>
      <c r="DA176" s="8" t="s">
        <v>606</v>
      </c>
      <c r="DB176" s="8" t="s">
        <v>183</v>
      </c>
      <c r="DC176" s="8">
        <v>491.5</v>
      </c>
      <c r="DD176" s="8">
        <v>6.1</v>
      </c>
      <c r="DE176" s="8">
        <v>13.07</v>
      </c>
      <c r="DF176" s="8">
        <v>6.5</v>
      </c>
      <c r="DG176" s="8">
        <v>26772</v>
      </c>
      <c r="DH176" s="8">
        <v>7.3</v>
      </c>
      <c r="DI176" s="8">
        <v>37.6</v>
      </c>
      <c r="DJ176" s="8">
        <v>1.9</v>
      </c>
      <c r="DN176" s="9" t="s">
        <v>606</v>
      </c>
      <c r="DO176" s="9" t="s">
        <v>183</v>
      </c>
      <c r="DP176" s="9">
        <v>413.5</v>
      </c>
      <c r="DQ176" s="9">
        <v>13</v>
      </c>
      <c r="DR176" s="9">
        <v>12.15</v>
      </c>
      <c r="DS176" s="9">
        <v>12</v>
      </c>
      <c r="DT176" s="9">
        <v>23911</v>
      </c>
      <c r="DU176" s="9">
        <v>16</v>
      </c>
      <c r="DV176" s="9">
        <v>37</v>
      </c>
      <c r="DW176" s="9">
        <v>1.1000000000000001</v>
      </c>
      <c r="EA176" s="10" t="s">
        <v>606</v>
      </c>
      <c r="EB176" s="10" t="s">
        <v>183</v>
      </c>
      <c r="EC176" s="10">
        <v>19000</v>
      </c>
      <c r="ED176" s="10">
        <v>9.5</v>
      </c>
      <c r="EE176" s="10">
        <f>VLOOKUP(EA176,Sheet1!$C$10:$L$428,10,FALSE)</f>
        <v>120000</v>
      </c>
      <c r="EF176" s="10">
        <v>9.5</v>
      </c>
      <c r="EG176" s="10">
        <v>17000</v>
      </c>
      <c r="EH176" s="10">
        <v>14.9</v>
      </c>
      <c r="EI176" s="10">
        <v>19000</v>
      </c>
      <c r="EJ176" s="10">
        <v>9.5</v>
      </c>
      <c r="EN176" s="11" t="s">
        <v>606</v>
      </c>
      <c r="EO176" s="11" t="s">
        <v>183</v>
      </c>
      <c r="EP176" s="11">
        <v>598</v>
      </c>
      <c r="EQ176" s="11">
        <v>5.2</v>
      </c>
      <c r="ER176" s="11">
        <f>VLOOKUP(EN176,Sheet1!$C$10:$L$428,2,FALSE)</f>
        <v>170178.57059679783</v>
      </c>
      <c r="ES176" s="11">
        <v>5.6</v>
      </c>
      <c r="ET176" s="11">
        <v>31444</v>
      </c>
      <c r="EU176" s="11">
        <v>7.6</v>
      </c>
      <c r="EV176" s="11">
        <v>43.2</v>
      </c>
      <c r="EW176" s="11">
        <v>1.9</v>
      </c>
      <c r="EY176" t="b">
        <f t="shared" si="2"/>
        <v>1</v>
      </c>
    </row>
    <row r="177" spans="1:155" x14ac:dyDescent="0.25">
      <c r="A177" s="1" t="s">
        <v>607</v>
      </c>
      <c r="B177" s="1" t="s">
        <v>184</v>
      </c>
      <c r="C177" s="1">
        <v>596.1</v>
      </c>
      <c r="D177" s="1">
        <v>13</v>
      </c>
      <c r="E177" s="1">
        <f>VLOOKUP(A177,Sheet1!$C$10:$L$428,6,FALSE)</f>
        <v>273000</v>
      </c>
      <c r="F177" s="1">
        <v>13</v>
      </c>
      <c r="G177" s="1" t="s">
        <v>858</v>
      </c>
      <c r="H177" s="1" t="s">
        <v>858</v>
      </c>
      <c r="I177" s="1">
        <v>37.6</v>
      </c>
      <c r="J177" s="1">
        <v>1.7</v>
      </c>
      <c r="N177" s="2" t="s">
        <v>607</v>
      </c>
      <c r="O177" s="2" t="s">
        <v>184</v>
      </c>
      <c r="P177" s="2">
        <v>22000</v>
      </c>
      <c r="Q177" s="2">
        <v>8.9</v>
      </c>
      <c r="R177" s="2">
        <v>22000</v>
      </c>
      <c r="S177" s="2">
        <v>8.9</v>
      </c>
      <c r="T177" s="2">
        <v>19000</v>
      </c>
      <c r="U177" s="2">
        <v>13.7</v>
      </c>
      <c r="V177" s="2">
        <v>22000</v>
      </c>
      <c r="W177" s="2">
        <v>8.9</v>
      </c>
      <c r="AA177" s="3" t="s">
        <v>607</v>
      </c>
      <c r="AB177" s="3" t="s">
        <v>184</v>
      </c>
      <c r="AC177" s="3">
        <v>806.5</v>
      </c>
      <c r="AD177" s="3">
        <v>8</v>
      </c>
      <c r="AE177" s="3">
        <v>20.92</v>
      </c>
      <c r="AF177" s="3">
        <v>8.3000000000000007</v>
      </c>
      <c r="AG177" s="3">
        <v>45604</v>
      </c>
      <c r="AH177" s="3">
        <v>15</v>
      </c>
      <c r="AI177" s="3">
        <v>38.6</v>
      </c>
      <c r="AJ177" s="3">
        <v>1.3</v>
      </c>
      <c r="AN177" s="3" t="s">
        <v>607</v>
      </c>
      <c r="AO177" s="3" t="s">
        <v>184</v>
      </c>
      <c r="AP177" s="3">
        <v>576.29999999999995</v>
      </c>
      <c r="AQ177" s="3">
        <v>8.5</v>
      </c>
      <c r="AR177" s="3">
        <v>15.49</v>
      </c>
      <c r="AS177" s="3">
        <v>9.6</v>
      </c>
      <c r="AT177" s="3">
        <v>29957</v>
      </c>
      <c r="AU177" s="3">
        <v>19</v>
      </c>
      <c r="AV177" s="3">
        <v>37.5</v>
      </c>
      <c r="AW177" s="3">
        <v>1.1000000000000001</v>
      </c>
      <c r="BA177" s="4" t="s">
        <v>607</v>
      </c>
      <c r="BB177" s="4" t="s">
        <v>184</v>
      </c>
      <c r="BC177" s="4">
        <v>29000</v>
      </c>
      <c r="BD177" s="4">
        <v>7.7</v>
      </c>
      <c r="BE177" s="4">
        <v>29000</v>
      </c>
      <c r="BF177" s="4">
        <v>7.7</v>
      </c>
      <c r="BG177" s="4">
        <v>24000</v>
      </c>
      <c r="BH177" s="4">
        <v>11.4</v>
      </c>
      <c r="BI177" s="4">
        <v>29000</v>
      </c>
      <c r="BJ177" s="4">
        <v>7.7</v>
      </c>
      <c r="BN177" s="5" t="s">
        <v>607</v>
      </c>
      <c r="BO177" s="5" t="s">
        <v>184</v>
      </c>
      <c r="BP177" s="5">
        <v>652.79999999999995</v>
      </c>
      <c r="BQ177" s="5">
        <v>8.1999999999999993</v>
      </c>
      <c r="BR177" s="5">
        <v>19.84</v>
      </c>
      <c r="BS177" s="5">
        <v>7.8</v>
      </c>
      <c r="BT177" s="5">
        <v>37999</v>
      </c>
      <c r="BU177" s="5">
        <v>14</v>
      </c>
      <c r="BV177" s="5">
        <v>32.9</v>
      </c>
      <c r="BW177" s="5">
        <v>2.8</v>
      </c>
      <c r="CA177" s="6" t="s">
        <v>607</v>
      </c>
      <c r="CB177" s="6" t="s">
        <v>184</v>
      </c>
      <c r="CC177" s="6">
        <v>472.6</v>
      </c>
      <c r="CD177" s="6">
        <v>9.1999999999999993</v>
      </c>
      <c r="CE177" s="6">
        <v>13.13</v>
      </c>
      <c r="CF177" s="6">
        <v>10</v>
      </c>
      <c r="CG177" s="6">
        <v>25409</v>
      </c>
      <c r="CH177" s="6">
        <v>17</v>
      </c>
      <c r="CI177" s="6">
        <v>36.700000000000003</v>
      </c>
      <c r="CJ177" s="6">
        <v>1.7</v>
      </c>
      <c r="CN177" s="7" t="s">
        <v>607</v>
      </c>
      <c r="CO177" s="7" t="s">
        <v>184</v>
      </c>
      <c r="CP177" s="7">
        <v>8000</v>
      </c>
      <c r="CQ177" s="7">
        <v>13.8</v>
      </c>
      <c r="CR177" s="7">
        <v>8000</v>
      </c>
      <c r="CS177" s="7">
        <v>13.8</v>
      </c>
      <c r="CT177" s="7">
        <v>8000</v>
      </c>
      <c r="CU177" s="7">
        <v>16.100000000000001</v>
      </c>
      <c r="CV177" s="7">
        <v>8000</v>
      </c>
      <c r="CW177" s="7">
        <v>13.8</v>
      </c>
      <c r="DA177" s="8" t="s">
        <v>607</v>
      </c>
      <c r="DB177" s="8" t="s">
        <v>184</v>
      </c>
      <c r="DC177" s="8">
        <v>694.8</v>
      </c>
      <c r="DD177" s="8">
        <v>13</v>
      </c>
      <c r="DE177" s="8">
        <v>18.850000000000001</v>
      </c>
      <c r="DF177" s="8">
        <v>13</v>
      </c>
      <c r="DG177" s="8" t="s">
        <v>858</v>
      </c>
      <c r="DH177" s="8" t="s">
        <v>858</v>
      </c>
      <c r="DI177" s="8">
        <v>36.9</v>
      </c>
      <c r="DJ177" s="8">
        <v>2</v>
      </c>
      <c r="DN177" s="9" t="s">
        <v>607</v>
      </c>
      <c r="DO177" s="9" t="s">
        <v>184</v>
      </c>
      <c r="DP177" s="9">
        <v>524.1</v>
      </c>
      <c r="DQ177" s="9">
        <v>13</v>
      </c>
      <c r="DR177" s="9">
        <v>14.29</v>
      </c>
      <c r="DS177" s="9">
        <v>16</v>
      </c>
      <c r="DT177" s="9">
        <v>28154</v>
      </c>
      <c r="DU177" s="9">
        <v>18</v>
      </c>
      <c r="DV177" s="9">
        <v>36</v>
      </c>
      <c r="DW177" s="9">
        <v>1.8</v>
      </c>
      <c r="EA177" s="10" t="s">
        <v>607</v>
      </c>
      <c r="EB177" s="10" t="s">
        <v>184</v>
      </c>
      <c r="EC177" s="10">
        <v>14000</v>
      </c>
      <c r="ED177" s="10">
        <v>11.7</v>
      </c>
      <c r="EE177" s="10">
        <f>VLOOKUP(EA177,Sheet1!$C$10:$L$428,10,FALSE)</f>
        <v>206000</v>
      </c>
      <c r="EF177" s="10">
        <v>11.7</v>
      </c>
      <c r="EG177" s="10" t="s">
        <v>858</v>
      </c>
      <c r="EH177" s="10" t="s">
        <v>858</v>
      </c>
      <c r="EI177" s="10">
        <v>14000</v>
      </c>
      <c r="EJ177" s="10">
        <v>11.7</v>
      </c>
      <c r="EN177" s="11" t="s">
        <v>607</v>
      </c>
      <c r="EO177" s="11" t="s">
        <v>184</v>
      </c>
      <c r="EP177" s="11">
        <v>875.3</v>
      </c>
      <c r="EQ177" s="11">
        <v>10</v>
      </c>
      <c r="ER177" s="11">
        <f>VLOOKUP(EN177,Sheet1!$C$10:$L$428,2,FALSE)</f>
        <v>328298.98229407234</v>
      </c>
      <c r="ES177" s="11">
        <v>11</v>
      </c>
      <c r="ET177" s="11">
        <v>48852</v>
      </c>
      <c r="EU177" s="11">
        <v>20</v>
      </c>
      <c r="EV177" s="11">
        <v>39.6</v>
      </c>
      <c r="EW177" s="11">
        <v>1.6</v>
      </c>
      <c r="EY177" t="b">
        <f t="shared" si="2"/>
        <v>1</v>
      </c>
    </row>
    <row r="178" spans="1:155" x14ac:dyDescent="0.25">
      <c r="A178" s="1" t="s">
        <v>608</v>
      </c>
      <c r="B178" s="1" t="s">
        <v>185</v>
      </c>
      <c r="C178" s="1">
        <v>606.29999999999995</v>
      </c>
      <c r="D178" s="1">
        <v>9.4</v>
      </c>
      <c r="E178" s="1">
        <f>VLOOKUP(A178,Sheet1!$C$10:$L$428,6,FALSE)</f>
        <v>220000</v>
      </c>
      <c r="F178" s="1">
        <v>10</v>
      </c>
      <c r="G178" s="1" t="s">
        <v>858</v>
      </c>
      <c r="H178" s="1" t="s">
        <v>858</v>
      </c>
      <c r="I178" s="1">
        <v>39.1</v>
      </c>
      <c r="J178" s="1">
        <v>1.6</v>
      </c>
      <c r="N178" s="2" t="s">
        <v>608</v>
      </c>
      <c r="O178" s="2" t="s">
        <v>185</v>
      </c>
      <c r="P178" s="2">
        <v>30000</v>
      </c>
      <c r="Q178" s="2">
        <v>7.7</v>
      </c>
      <c r="R178" s="2">
        <v>30000</v>
      </c>
      <c r="S178" s="2">
        <v>7.7</v>
      </c>
      <c r="T178" s="2">
        <v>26000</v>
      </c>
      <c r="U178" s="2">
        <v>17.5</v>
      </c>
      <c r="V178" s="2">
        <v>30000</v>
      </c>
      <c r="W178" s="2">
        <v>7.7</v>
      </c>
      <c r="AA178" s="3" t="s">
        <v>608</v>
      </c>
      <c r="AB178" s="3" t="s">
        <v>185</v>
      </c>
      <c r="AC178" s="3">
        <v>683.1</v>
      </c>
      <c r="AD178" s="3">
        <v>4.8</v>
      </c>
      <c r="AE178" s="3">
        <v>17.420000000000002</v>
      </c>
      <c r="AF178" s="3">
        <v>4.9000000000000004</v>
      </c>
      <c r="AG178" s="3">
        <v>35437</v>
      </c>
      <c r="AH178" s="3">
        <v>13</v>
      </c>
      <c r="AI178" s="3">
        <v>39.200000000000003</v>
      </c>
      <c r="AJ178" s="3">
        <v>1.2</v>
      </c>
      <c r="AN178" s="3" t="s">
        <v>608</v>
      </c>
      <c r="AO178" s="3" t="s">
        <v>185</v>
      </c>
      <c r="AP178" s="3">
        <v>569.79999999999995</v>
      </c>
      <c r="AQ178" s="3">
        <v>5.6</v>
      </c>
      <c r="AR178" s="3">
        <v>15.06</v>
      </c>
      <c r="AS178" s="3">
        <v>7.2</v>
      </c>
      <c r="AT178" s="3" t="s">
        <v>858</v>
      </c>
      <c r="AU178" s="3" t="s">
        <v>858</v>
      </c>
      <c r="AV178" s="3">
        <v>37.5</v>
      </c>
      <c r="AW178" s="3">
        <v>1.7</v>
      </c>
      <c r="BA178" s="4" t="s">
        <v>608</v>
      </c>
      <c r="BB178" s="4" t="s">
        <v>185</v>
      </c>
      <c r="BC178" s="4">
        <v>40000</v>
      </c>
      <c r="BD178" s="4">
        <v>6.5</v>
      </c>
      <c r="BE178" s="4">
        <v>40000</v>
      </c>
      <c r="BF178" s="4">
        <v>6.5</v>
      </c>
      <c r="BG178" s="4">
        <v>35000</v>
      </c>
      <c r="BH178" s="4">
        <v>13.6</v>
      </c>
      <c r="BI178" s="4">
        <v>40000</v>
      </c>
      <c r="BJ178" s="4">
        <v>6.5</v>
      </c>
      <c r="BN178" s="5" t="s">
        <v>608</v>
      </c>
      <c r="BO178" s="5" t="s">
        <v>185</v>
      </c>
      <c r="BP178" s="5">
        <v>555</v>
      </c>
      <c r="BQ178" s="5">
        <v>5.0999999999999996</v>
      </c>
      <c r="BR178" s="5">
        <v>16.440000000000001</v>
      </c>
      <c r="BS178" s="5">
        <v>4.5999999999999996</v>
      </c>
      <c r="BT178" s="5">
        <v>28996</v>
      </c>
      <c r="BU178" s="5">
        <v>10</v>
      </c>
      <c r="BV178" s="5">
        <v>33.799999999999997</v>
      </c>
      <c r="BW178" s="5">
        <v>2.1</v>
      </c>
      <c r="CA178" s="6" t="s">
        <v>608</v>
      </c>
      <c r="CB178" s="6" t="s">
        <v>185</v>
      </c>
      <c r="CC178" s="6">
        <v>473.3</v>
      </c>
      <c r="CD178" s="6">
        <v>7.3</v>
      </c>
      <c r="CE178" s="6">
        <v>12.38</v>
      </c>
      <c r="CF178" s="6">
        <v>7.3</v>
      </c>
      <c r="CG178" s="6" t="s">
        <v>858</v>
      </c>
      <c r="CH178" s="6" t="s">
        <v>858</v>
      </c>
      <c r="CI178" s="6">
        <v>37</v>
      </c>
      <c r="CJ178" s="6">
        <v>1.7</v>
      </c>
      <c r="CN178" s="7" t="s">
        <v>608</v>
      </c>
      <c r="CO178" s="7" t="s">
        <v>185</v>
      </c>
      <c r="CP178" s="7">
        <v>11000</v>
      </c>
      <c r="CQ178" s="7">
        <v>12</v>
      </c>
      <c r="CR178" s="7">
        <v>11000</v>
      </c>
      <c r="CS178" s="7">
        <v>12</v>
      </c>
      <c r="CT178" s="7" t="s">
        <v>858</v>
      </c>
      <c r="CU178" s="7" t="s">
        <v>858</v>
      </c>
      <c r="CV178" s="7">
        <v>11000</v>
      </c>
      <c r="CW178" s="7">
        <v>12</v>
      </c>
      <c r="DA178" s="8" t="s">
        <v>608</v>
      </c>
      <c r="DB178" s="8" t="s">
        <v>185</v>
      </c>
      <c r="DC178" s="8">
        <v>545.6</v>
      </c>
      <c r="DD178" s="8">
        <v>5.5</v>
      </c>
      <c r="DE178" s="8">
        <v>14.61</v>
      </c>
      <c r="DF178" s="8">
        <v>5.8</v>
      </c>
      <c r="DG178" s="8" t="s">
        <v>858</v>
      </c>
      <c r="DH178" s="8" t="s">
        <v>858</v>
      </c>
      <c r="DI178" s="8">
        <v>37.299999999999997</v>
      </c>
      <c r="DJ178" s="8">
        <v>2</v>
      </c>
      <c r="DN178" s="9" t="s">
        <v>608</v>
      </c>
      <c r="DO178" s="9" t="s">
        <v>185</v>
      </c>
      <c r="DP178" s="9">
        <v>498.2</v>
      </c>
      <c r="DQ178" s="9">
        <v>9.4</v>
      </c>
      <c r="DR178" s="9">
        <v>13.35</v>
      </c>
      <c r="DS178" s="9">
        <v>12</v>
      </c>
      <c r="DT178" s="9" t="s">
        <v>858</v>
      </c>
      <c r="DU178" s="9" t="s">
        <v>858</v>
      </c>
      <c r="DV178" s="9">
        <v>37.5</v>
      </c>
      <c r="DW178" s="9">
        <v>1.7</v>
      </c>
      <c r="EA178" s="10" t="s">
        <v>608</v>
      </c>
      <c r="EB178" s="10" t="s">
        <v>185</v>
      </c>
      <c r="EC178" s="10">
        <v>18000</v>
      </c>
      <c r="ED178" s="10">
        <v>10.1</v>
      </c>
      <c r="EE178" s="10">
        <f>VLOOKUP(EA178,Sheet1!$C$10:$L$428,10,FALSE)</f>
        <v>175000</v>
      </c>
      <c r="EF178" s="10">
        <v>10.1</v>
      </c>
      <c r="EG178" s="10">
        <v>16000</v>
      </c>
      <c r="EH178" s="10">
        <v>17.600000000000001</v>
      </c>
      <c r="EI178" s="10">
        <v>18000</v>
      </c>
      <c r="EJ178" s="10">
        <v>10.1</v>
      </c>
      <c r="EN178" s="11" t="s">
        <v>608</v>
      </c>
      <c r="EO178" s="11" t="s">
        <v>185</v>
      </c>
      <c r="EP178" s="11">
        <v>766.7</v>
      </c>
      <c r="EQ178" s="11">
        <v>6.2</v>
      </c>
      <c r="ER178" s="11">
        <f>VLOOKUP(EN178,Sheet1!$C$10:$L$428,2,FALSE)</f>
        <v>245032.41983471066</v>
      </c>
      <c r="ES178" s="11">
        <v>6.4</v>
      </c>
      <c r="ET178" s="11">
        <v>39721</v>
      </c>
      <c r="EU178" s="11">
        <v>12</v>
      </c>
      <c r="EV178" s="11">
        <v>40.299999999999997</v>
      </c>
      <c r="EW178" s="11">
        <v>1.4</v>
      </c>
      <c r="EY178" t="b">
        <f t="shared" si="2"/>
        <v>1</v>
      </c>
    </row>
    <row r="179" spans="1:155" x14ac:dyDescent="0.25">
      <c r="A179" s="1" t="s">
        <v>609</v>
      </c>
      <c r="B179" s="1" t="s">
        <v>186</v>
      </c>
      <c r="C179" s="1">
        <v>613.29999999999995</v>
      </c>
      <c r="D179" s="1">
        <v>6.7</v>
      </c>
      <c r="E179" s="1">
        <f>VLOOKUP(A179,Sheet1!$C$10:$L$428,6,FALSE)</f>
        <v>242000</v>
      </c>
      <c r="F179" s="1">
        <v>6.7</v>
      </c>
      <c r="G179" s="1">
        <v>32717</v>
      </c>
      <c r="H179" s="1">
        <v>14</v>
      </c>
      <c r="I179" s="1">
        <v>37.799999999999997</v>
      </c>
      <c r="J179" s="1">
        <v>1.6</v>
      </c>
      <c r="N179" s="2" t="s">
        <v>609</v>
      </c>
      <c r="O179" s="2" t="s">
        <v>186</v>
      </c>
      <c r="P179" s="2">
        <v>47000</v>
      </c>
      <c r="Q179" s="2">
        <v>6.1</v>
      </c>
      <c r="R179" s="2">
        <v>47000</v>
      </c>
      <c r="S179" s="2">
        <v>6.1</v>
      </c>
      <c r="T179" s="2">
        <v>40000</v>
      </c>
      <c r="U179" s="2">
        <v>9.6999999999999993</v>
      </c>
      <c r="V179" s="2">
        <v>47000</v>
      </c>
      <c r="W179" s="2">
        <v>6.1</v>
      </c>
      <c r="AA179" s="3" t="s">
        <v>609</v>
      </c>
      <c r="AB179" s="3" t="s">
        <v>186</v>
      </c>
      <c r="AC179" s="3">
        <v>654.29999999999995</v>
      </c>
      <c r="AD179" s="3">
        <v>4.3</v>
      </c>
      <c r="AE179" s="3">
        <v>16.989999999999998</v>
      </c>
      <c r="AF179" s="3">
        <v>4.3</v>
      </c>
      <c r="AG179" s="3">
        <v>34717</v>
      </c>
      <c r="AH179" s="3">
        <v>8.4</v>
      </c>
      <c r="AI179" s="3">
        <v>38.5</v>
      </c>
      <c r="AJ179" s="3">
        <v>0.7</v>
      </c>
      <c r="AN179" s="3" t="s">
        <v>609</v>
      </c>
      <c r="AO179" s="3" t="s">
        <v>186</v>
      </c>
      <c r="AP179" s="3">
        <v>564.9</v>
      </c>
      <c r="AQ179" s="3">
        <v>6</v>
      </c>
      <c r="AR179" s="3">
        <v>14.3</v>
      </c>
      <c r="AS179" s="3">
        <v>7.3</v>
      </c>
      <c r="AT179" s="3">
        <v>29240</v>
      </c>
      <c r="AU179" s="3">
        <v>11</v>
      </c>
      <c r="AV179" s="3">
        <v>37.5</v>
      </c>
      <c r="AW179" s="3">
        <v>0</v>
      </c>
      <c r="BA179" s="4" t="s">
        <v>609</v>
      </c>
      <c r="BB179" s="4" t="s">
        <v>186</v>
      </c>
      <c r="BC179" s="4">
        <v>64000</v>
      </c>
      <c r="BD179" s="4">
        <v>5.0999999999999996</v>
      </c>
      <c r="BE179" s="4">
        <v>64000</v>
      </c>
      <c r="BF179" s="4">
        <v>5.0999999999999996</v>
      </c>
      <c r="BG179" s="4">
        <v>55000</v>
      </c>
      <c r="BH179" s="4">
        <v>7.8</v>
      </c>
      <c r="BI179" s="4">
        <v>64000</v>
      </c>
      <c r="BJ179" s="4">
        <v>5.0999999999999996</v>
      </c>
      <c r="BN179" s="5" t="s">
        <v>609</v>
      </c>
      <c r="BO179" s="5" t="s">
        <v>186</v>
      </c>
      <c r="BP179" s="5">
        <v>527.20000000000005</v>
      </c>
      <c r="BQ179" s="5">
        <v>4.4000000000000004</v>
      </c>
      <c r="BR179" s="5">
        <v>16.13</v>
      </c>
      <c r="BS179" s="5">
        <v>4</v>
      </c>
      <c r="BT179" s="5">
        <v>28243</v>
      </c>
      <c r="BU179" s="5">
        <v>7.4</v>
      </c>
      <c r="BV179" s="5">
        <v>32.700000000000003</v>
      </c>
      <c r="BW179" s="5">
        <v>1.8</v>
      </c>
      <c r="CA179" s="6" t="s">
        <v>609</v>
      </c>
      <c r="CB179" s="6" t="s">
        <v>186</v>
      </c>
      <c r="CC179" s="6">
        <v>440.4</v>
      </c>
      <c r="CD179" s="6">
        <v>6.2</v>
      </c>
      <c r="CE179" s="6">
        <v>12</v>
      </c>
      <c r="CF179" s="6">
        <v>5.7</v>
      </c>
      <c r="CG179" s="6">
        <v>23260</v>
      </c>
      <c r="CH179" s="6">
        <v>13</v>
      </c>
      <c r="CI179" s="6">
        <v>37</v>
      </c>
      <c r="CJ179" s="6">
        <v>1</v>
      </c>
      <c r="CN179" s="7" t="s">
        <v>609</v>
      </c>
      <c r="CO179" s="7" t="s">
        <v>186</v>
      </c>
      <c r="CP179" s="7">
        <v>20000</v>
      </c>
      <c r="CQ179" s="7">
        <v>8.9</v>
      </c>
      <c r="CR179" s="7">
        <v>20000</v>
      </c>
      <c r="CS179" s="7">
        <v>8.9</v>
      </c>
      <c r="CT179" s="7">
        <v>17000</v>
      </c>
      <c r="CU179" s="7">
        <v>12.9</v>
      </c>
      <c r="CV179" s="7">
        <v>20000</v>
      </c>
      <c r="CW179" s="7">
        <v>8.9</v>
      </c>
      <c r="DA179" s="8" t="s">
        <v>609</v>
      </c>
      <c r="DB179" s="8" t="s">
        <v>186</v>
      </c>
      <c r="DC179" s="8">
        <v>557</v>
      </c>
      <c r="DD179" s="8">
        <v>4.5</v>
      </c>
      <c r="DE179" s="8">
        <v>14.99</v>
      </c>
      <c r="DF179" s="8">
        <v>4.5999999999999996</v>
      </c>
      <c r="DG179" s="8">
        <v>28497</v>
      </c>
      <c r="DH179" s="8">
        <v>8</v>
      </c>
      <c r="DI179" s="8">
        <v>37.200000000000003</v>
      </c>
      <c r="DJ179" s="8">
        <v>1</v>
      </c>
      <c r="DN179" s="9" t="s">
        <v>609</v>
      </c>
      <c r="DO179" s="9" t="s">
        <v>186</v>
      </c>
      <c r="DP179" s="9">
        <v>479.1</v>
      </c>
      <c r="DQ179" s="9">
        <v>11</v>
      </c>
      <c r="DR179" s="9">
        <v>12.39</v>
      </c>
      <c r="DS179" s="9">
        <v>8.8000000000000007</v>
      </c>
      <c r="DT179" s="9">
        <v>24941</v>
      </c>
      <c r="DU179" s="9">
        <v>13</v>
      </c>
      <c r="DV179" s="9">
        <v>37.299999999999997</v>
      </c>
      <c r="DW179" s="9">
        <v>0.9</v>
      </c>
      <c r="EA179" s="10" t="s">
        <v>609</v>
      </c>
      <c r="EB179" s="10" t="s">
        <v>186</v>
      </c>
      <c r="EC179" s="10">
        <v>27000</v>
      </c>
      <c r="ED179" s="10">
        <v>8.1999999999999993</v>
      </c>
      <c r="EE179" s="10">
        <f>VLOOKUP(EA179,Sheet1!$C$10:$L$428,10,FALSE)</f>
        <v>180000</v>
      </c>
      <c r="EF179" s="10">
        <v>8.1999999999999993</v>
      </c>
      <c r="EG179" s="10">
        <v>24000</v>
      </c>
      <c r="EH179" s="10">
        <v>13.9</v>
      </c>
      <c r="EI179" s="10">
        <v>27000</v>
      </c>
      <c r="EJ179" s="10">
        <v>8.1999999999999993</v>
      </c>
      <c r="EN179" s="11" t="s">
        <v>609</v>
      </c>
      <c r="EO179" s="11" t="s">
        <v>186</v>
      </c>
      <c r="EP179" s="11">
        <v>728.2</v>
      </c>
      <c r="EQ179" s="11">
        <v>6.1</v>
      </c>
      <c r="ER179" s="11">
        <f>VLOOKUP(EN179,Sheet1!$C$10:$L$428,2,FALSE)</f>
        <v>308593.45597638912</v>
      </c>
      <c r="ES179" s="11">
        <v>6.3</v>
      </c>
      <c r="ET179" s="11">
        <v>39162</v>
      </c>
      <c r="EU179" s="11">
        <v>13</v>
      </c>
      <c r="EV179" s="11">
        <v>39.5</v>
      </c>
      <c r="EW179" s="11">
        <v>1</v>
      </c>
      <c r="EY179" t="b">
        <f t="shared" si="2"/>
        <v>1</v>
      </c>
    </row>
    <row r="180" spans="1:155" x14ac:dyDescent="0.25">
      <c r="A180" s="1" t="s">
        <v>610</v>
      </c>
      <c r="B180" s="1" t="s">
        <v>187</v>
      </c>
      <c r="C180" s="1">
        <v>724</v>
      </c>
      <c r="D180" s="1">
        <v>8.1</v>
      </c>
      <c r="E180" s="1">
        <f>VLOOKUP(A180,Sheet1!$C$10:$L$428,6,FALSE)</f>
        <v>260000</v>
      </c>
      <c r="F180" s="1">
        <v>9</v>
      </c>
      <c r="G180" s="1">
        <v>37082</v>
      </c>
      <c r="H180" s="1">
        <v>11</v>
      </c>
      <c r="I180" s="1">
        <v>37.5</v>
      </c>
      <c r="J180" s="1">
        <v>1.7</v>
      </c>
      <c r="N180" s="2" t="s">
        <v>610</v>
      </c>
      <c r="O180" s="2" t="s">
        <v>187</v>
      </c>
      <c r="P180" s="2">
        <v>46000</v>
      </c>
      <c r="Q180" s="2">
        <v>6.1</v>
      </c>
      <c r="R180" s="2">
        <v>46000</v>
      </c>
      <c r="S180" s="2">
        <v>6.1</v>
      </c>
      <c r="T180" s="2">
        <v>42000</v>
      </c>
      <c r="U180" s="2">
        <v>9.3000000000000007</v>
      </c>
      <c r="V180" s="2">
        <v>46000</v>
      </c>
      <c r="W180" s="2">
        <v>6.1</v>
      </c>
      <c r="AA180" s="3" t="s">
        <v>610</v>
      </c>
      <c r="AB180" s="3" t="s">
        <v>187</v>
      </c>
      <c r="AC180" s="3">
        <v>812.8</v>
      </c>
      <c r="AD180" s="3">
        <v>5.3</v>
      </c>
      <c r="AE180" s="3">
        <v>21.16</v>
      </c>
      <c r="AF180" s="3">
        <v>5.4</v>
      </c>
      <c r="AG180" s="3">
        <v>45058</v>
      </c>
      <c r="AH180" s="3">
        <v>8</v>
      </c>
      <c r="AI180" s="3">
        <v>38.4</v>
      </c>
      <c r="AJ180" s="3">
        <v>0.8</v>
      </c>
      <c r="AN180" s="3" t="s">
        <v>610</v>
      </c>
      <c r="AO180" s="3" t="s">
        <v>187</v>
      </c>
      <c r="AP180" s="3">
        <v>630.1</v>
      </c>
      <c r="AQ180" s="3">
        <v>6.3</v>
      </c>
      <c r="AR180" s="3">
        <v>16.43</v>
      </c>
      <c r="AS180" s="3">
        <v>7.4</v>
      </c>
      <c r="AT180" s="3">
        <v>32496</v>
      </c>
      <c r="AU180" s="3">
        <v>12</v>
      </c>
      <c r="AV180" s="3">
        <v>37.5</v>
      </c>
      <c r="AW180" s="3">
        <v>0.3</v>
      </c>
      <c r="BA180" s="4" t="s">
        <v>610</v>
      </c>
      <c r="BB180" s="4" t="s">
        <v>187</v>
      </c>
      <c r="BC180" s="4">
        <v>68000</v>
      </c>
      <c r="BD180" s="4">
        <v>5</v>
      </c>
      <c r="BE180" s="4">
        <v>68000</v>
      </c>
      <c r="BF180" s="4">
        <v>5</v>
      </c>
      <c r="BG180" s="4">
        <v>60000</v>
      </c>
      <c r="BH180" s="4">
        <v>7.2</v>
      </c>
      <c r="BI180" s="4">
        <v>68000</v>
      </c>
      <c r="BJ180" s="4">
        <v>5</v>
      </c>
      <c r="BN180" s="5" t="s">
        <v>610</v>
      </c>
      <c r="BO180" s="5" t="s">
        <v>187</v>
      </c>
      <c r="BP180" s="5">
        <v>621.4</v>
      </c>
      <c r="BQ180" s="5">
        <v>5.3</v>
      </c>
      <c r="BR180" s="5">
        <v>19.97</v>
      </c>
      <c r="BS180" s="5">
        <v>5</v>
      </c>
      <c r="BT180" s="5">
        <v>35542</v>
      </c>
      <c r="BU180" s="5">
        <v>7.4</v>
      </c>
      <c r="BV180" s="5">
        <v>31.1</v>
      </c>
      <c r="BW180" s="5">
        <v>2</v>
      </c>
      <c r="CA180" s="6" t="s">
        <v>610</v>
      </c>
      <c r="CB180" s="6" t="s">
        <v>187</v>
      </c>
      <c r="CC180" s="6">
        <v>481.8</v>
      </c>
      <c r="CD180" s="6">
        <v>6.8</v>
      </c>
      <c r="CE180" s="6">
        <v>14.1</v>
      </c>
      <c r="CF180" s="6">
        <v>6.2</v>
      </c>
      <c r="CG180" s="6">
        <v>25476</v>
      </c>
      <c r="CH180" s="6">
        <v>11</v>
      </c>
      <c r="CI180" s="6">
        <v>36</v>
      </c>
      <c r="CJ180" s="6">
        <v>1.4</v>
      </c>
      <c r="CN180" s="7" t="s">
        <v>610</v>
      </c>
      <c r="CO180" s="7" t="s">
        <v>187</v>
      </c>
      <c r="CP180" s="7">
        <v>18000</v>
      </c>
      <c r="CQ180" s="7">
        <v>9.5</v>
      </c>
      <c r="CR180" s="7">
        <v>18000</v>
      </c>
      <c r="CS180" s="7">
        <v>9.5</v>
      </c>
      <c r="CT180" s="7">
        <v>16000</v>
      </c>
      <c r="CU180" s="7">
        <v>18.899999999999999</v>
      </c>
      <c r="CV180" s="7">
        <v>18000</v>
      </c>
      <c r="CW180" s="7">
        <v>9.5</v>
      </c>
      <c r="DA180" s="8" t="s">
        <v>610</v>
      </c>
      <c r="DB180" s="8" t="s">
        <v>187</v>
      </c>
      <c r="DC180" s="8">
        <v>667.1</v>
      </c>
      <c r="DD180" s="8">
        <v>6.7</v>
      </c>
      <c r="DE180" s="8">
        <v>18.07</v>
      </c>
      <c r="DF180" s="8">
        <v>6.8</v>
      </c>
      <c r="DG180" s="8">
        <v>35153</v>
      </c>
      <c r="DH180" s="8">
        <v>9.4</v>
      </c>
      <c r="DI180" s="8">
        <v>36.9</v>
      </c>
      <c r="DJ180" s="8">
        <v>0.9</v>
      </c>
      <c r="DN180" s="9" t="s">
        <v>610</v>
      </c>
      <c r="DO180" s="9" t="s">
        <v>187</v>
      </c>
      <c r="DP180" s="9">
        <v>548.6</v>
      </c>
      <c r="DQ180" s="9">
        <v>7.9</v>
      </c>
      <c r="DR180" s="9">
        <v>14.64</v>
      </c>
      <c r="DS180" s="9">
        <v>8.1</v>
      </c>
      <c r="DT180" s="9" t="s">
        <v>858</v>
      </c>
      <c r="DU180" s="9" t="s">
        <v>858</v>
      </c>
      <c r="DV180" s="9">
        <v>37</v>
      </c>
      <c r="DW180" s="9">
        <v>0.4</v>
      </c>
      <c r="EA180" s="10" t="s">
        <v>610</v>
      </c>
      <c r="EB180" s="10" t="s">
        <v>187</v>
      </c>
      <c r="EC180" s="10">
        <v>29000</v>
      </c>
      <c r="ED180" s="10">
        <v>8</v>
      </c>
      <c r="EE180" s="10">
        <f>VLOOKUP(EA180,Sheet1!$C$10:$L$428,10,FALSE)</f>
        <v>198000</v>
      </c>
      <c r="EF180" s="10">
        <v>8</v>
      </c>
      <c r="EG180" s="10">
        <v>26000</v>
      </c>
      <c r="EH180" s="10">
        <v>9.3000000000000007</v>
      </c>
      <c r="EI180" s="10">
        <v>29000</v>
      </c>
      <c r="EJ180" s="10">
        <v>8</v>
      </c>
      <c r="EN180" s="11" t="s">
        <v>610</v>
      </c>
      <c r="EO180" s="11" t="s">
        <v>187</v>
      </c>
      <c r="EP180" s="11">
        <v>900.9</v>
      </c>
      <c r="EQ180" s="11">
        <v>6.9</v>
      </c>
      <c r="ER180" s="11">
        <f>VLOOKUP(EN180,Sheet1!$C$10:$L$428,2,FALSE)</f>
        <v>319462.20707070734</v>
      </c>
      <c r="ES180" s="11">
        <v>7.2</v>
      </c>
      <c r="ET180" s="11">
        <v>51295</v>
      </c>
      <c r="EU180" s="11">
        <v>9.9</v>
      </c>
      <c r="EV180" s="11">
        <v>39.299999999999997</v>
      </c>
      <c r="EW180" s="11">
        <v>1.1000000000000001</v>
      </c>
      <c r="EY180" t="b">
        <f t="shared" si="2"/>
        <v>1</v>
      </c>
    </row>
    <row r="181" spans="1:155" x14ac:dyDescent="0.25">
      <c r="A181" s="1" t="s">
        <v>611</v>
      </c>
      <c r="B181" s="1" t="s">
        <v>188</v>
      </c>
      <c r="C181" s="1">
        <v>633.79999999999995</v>
      </c>
      <c r="D181" s="1">
        <v>11</v>
      </c>
      <c r="E181" s="1">
        <f>VLOOKUP(A181,Sheet1!$C$10:$L$428,6,FALSE)</f>
        <v>280000</v>
      </c>
      <c r="F181" s="1">
        <v>13</v>
      </c>
      <c r="G181" s="1" t="s">
        <v>858</v>
      </c>
      <c r="H181" s="1" t="s">
        <v>858</v>
      </c>
      <c r="I181" s="1">
        <v>38.5</v>
      </c>
      <c r="J181" s="1">
        <v>1.7</v>
      </c>
      <c r="N181" s="2" t="s">
        <v>611</v>
      </c>
      <c r="O181" s="2" t="s">
        <v>188</v>
      </c>
      <c r="P181" s="2">
        <v>27000</v>
      </c>
      <c r="Q181" s="2">
        <v>8</v>
      </c>
      <c r="R181" s="2">
        <v>27000</v>
      </c>
      <c r="S181" s="2">
        <v>8</v>
      </c>
      <c r="T181" s="2">
        <v>22000</v>
      </c>
      <c r="U181" s="2">
        <v>13.3</v>
      </c>
      <c r="V181" s="2">
        <v>27000</v>
      </c>
      <c r="W181" s="2">
        <v>8</v>
      </c>
      <c r="AA181" s="3" t="s">
        <v>611</v>
      </c>
      <c r="AB181" s="3" t="s">
        <v>188</v>
      </c>
      <c r="AC181" s="3">
        <v>685.3</v>
      </c>
      <c r="AD181" s="3">
        <v>5.8</v>
      </c>
      <c r="AE181" s="3">
        <v>17.690000000000001</v>
      </c>
      <c r="AF181" s="3">
        <v>6</v>
      </c>
      <c r="AG181" s="3">
        <v>38750</v>
      </c>
      <c r="AH181" s="3">
        <v>8.1999999999999993</v>
      </c>
      <c r="AI181" s="3">
        <v>38.700000000000003</v>
      </c>
      <c r="AJ181" s="3">
        <v>1.1000000000000001</v>
      </c>
      <c r="AN181" s="3" t="s">
        <v>611</v>
      </c>
      <c r="AO181" s="3" t="s">
        <v>188</v>
      </c>
      <c r="AP181" s="3">
        <v>531.79999999999995</v>
      </c>
      <c r="AQ181" s="3">
        <v>7.9</v>
      </c>
      <c r="AR181" s="3">
        <v>13.73</v>
      </c>
      <c r="AS181" s="3">
        <v>8</v>
      </c>
      <c r="AT181" s="3">
        <v>28944</v>
      </c>
      <c r="AU181" s="3">
        <v>9.9</v>
      </c>
      <c r="AV181" s="3">
        <v>37.5</v>
      </c>
      <c r="AW181" s="3">
        <v>1.7</v>
      </c>
      <c r="BA181" s="4" t="s">
        <v>611</v>
      </c>
      <c r="BB181" s="4" t="s">
        <v>188</v>
      </c>
      <c r="BC181" s="4">
        <v>38000</v>
      </c>
      <c r="BD181" s="4">
        <v>6.7</v>
      </c>
      <c r="BE181" s="4">
        <v>38000</v>
      </c>
      <c r="BF181" s="4">
        <v>6.7</v>
      </c>
      <c r="BG181" s="4">
        <v>29000</v>
      </c>
      <c r="BH181" s="4">
        <v>10.6</v>
      </c>
      <c r="BI181" s="4">
        <v>38000</v>
      </c>
      <c r="BJ181" s="4">
        <v>6.7</v>
      </c>
      <c r="BN181" s="5" t="s">
        <v>611</v>
      </c>
      <c r="BO181" s="5" t="s">
        <v>188</v>
      </c>
      <c r="BP181" s="5">
        <v>547.20000000000005</v>
      </c>
      <c r="BQ181" s="5">
        <v>6.1</v>
      </c>
      <c r="BR181" s="5">
        <v>16.95</v>
      </c>
      <c r="BS181" s="5">
        <v>5.6</v>
      </c>
      <c r="BT181" s="5">
        <v>31452</v>
      </c>
      <c r="BU181" s="5">
        <v>8</v>
      </c>
      <c r="BV181" s="5">
        <v>32.299999999999997</v>
      </c>
      <c r="BW181" s="5">
        <v>2.5</v>
      </c>
      <c r="CA181" s="6" t="s">
        <v>611</v>
      </c>
      <c r="CB181" s="6" t="s">
        <v>188</v>
      </c>
      <c r="CC181" s="6">
        <v>455.3</v>
      </c>
      <c r="CD181" s="6">
        <v>6.5</v>
      </c>
      <c r="CE181" s="6">
        <v>12.26</v>
      </c>
      <c r="CF181" s="6">
        <v>6</v>
      </c>
      <c r="CG181" s="6">
        <v>24835</v>
      </c>
      <c r="CH181" s="6">
        <v>8.5</v>
      </c>
      <c r="CI181" s="6">
        <v>36.200000000000003</v>
      </c>
      <c r="CJ181" s="6">
        <v>1.8</v>
      </c>
      <c r="CN181" s="7" t="s">
        <v>611</v>
      </c>
      <c r="CO181" s="7" t="s">
        <v>188</v>
      </c>
      <c r="CP181" s="7">
        <v>11000</v>
      </c>
      <c r="CQ181" s="7">
        <v>11.9</v>
      </c>
      <c r="CR181" s="7">
        <v>11000</v>
      </c>
      <c r="CS181" s="7">
        <v>11.9</v>
      </c>
      <c r="CT181" s="7">
        <v>8000</v>
      </c>
      <c r="CU181" s="7">
        <v>15.9</v>
      </c>
      <c r="CV181" s="7">
        <v>11000</v>
      </c>
      <c r="CW181" s="7">
        <v>11.9</v>
      </c>
      <c r="DA181" s="8" t="s">
        <v>611</v>
      </c>
      <c r="DB181" s="8" t="s">
        <v>188</v>
      </c>
      <c r="DC181" s="8">
        <v>540.70000000000005</v>
      </c>
      <c r="DD181" s="8">
        <v>5.8</v>
      </c>
      <c r="DE181" s="8">
        <v>14.22</v>
      </c>
      <c r="DF181" s="8">
        <v>6.4</v>
      </c>
      <c r="DG181" s="8">
        <v>28293</v>
      </c>
      <c r="DH181" s="8">
        <v>8.5</v>
      </c>
      <c r="DI181" s="8">
        <v>38</v>
      </c>
      <c r="DJ181" s="8">
        <v>2</v>
      </c>
      <c r="DN181" s="9" t="s">
        <v>611</v>
      </c>
      <c r="DO181" s="9" t="s">
        <v>188</v>
      </c>
      <c r="DP181" s="9">
        <v>474.6</v>
      </c>
      <c r="DQ181" s="9">
        <v>7.2</v>
      </c>
      <c r="DR181" s="9">
        <v>12.17</v>
      </c>
      <c r="DS181" s="9">
        <v>12</v>
      </c>
      <c r="DT181" s="9">
        <v>24878</v>
      </c>
      <c r="DU181" s="9">
        <v>13</v>
      </c>
      <c r="DV181" s="9">
        <v>37.5</v>
      </c>
      <c r="DW181" s="9">
        <v>2.2000000000000002</v>
      </c>
      <c r="EA181" s="10" t="s">
        <v>611</v>
      </c>
      <c r="EB181" s="10" t="s">
        <v>188</v>
      </c>
      <c r="EC181" s="10">
        <v>16000</v>
      </c>
      <c r="ED181" s="10">
        <v>10.8</v>
      </c>
      <c r="EE181" s="10">
        <f>VLOOKUP(EA181,Sheet1!$C$10:$L$428,10,FALSE)</f>
        <v>215000</v>
      </c>
      <c r="EF181" s="10">
        <v>10.8</v>
      </c>
      <c r="EG181" s="10">
        <v>14000</v>
      </c>
      <c r="EH181" s="10">
        <v>18.8</v>
      </c>
      <c r="EI181" s="10">
        <v>16000</v>
      </c>
      <c r="EJ181" s="10">
        <v>10.8</v>
      </c>
      <c r="EN181" s="11" t="s">
        <v>611</v>
      </c>
      <c r="EO181" s="11" t="s">
        <v>188</v>
      </c>
      <c r="EP181" s="11">
        <v>789.3</v>
      </c>
      <c r="EQ181" s="11">
        <v>7.9</v>
      </c>
      <c r="ER181" s="11">
        <f>VLOOKUP(EN181,Sheet1!$C$10:$L$428,2,FALSE)</f>
        <v>361977.73952341813</v>
      </c>
      <c r="ES181" s="11">
        <v>8.1999999999999993</v>
      </c>
      <c r="ET181" s="11">
        <v>44675</v>
      </c>
      <c r="EU181" s="11">
        <v>11</v>
      </c>
      <c r="EV181" s="11">
        <v>39.299999999999997</v>
      </c>
      <c r="EW181" s="11">
        <v>1.3</v>
      </c>
      <c r="EY181" t="b">
        <f t="shared" si="2"/>
        <v>1</v>
      </c>
    </row>
    <row r="182" spans="1:155" x14ac:dyDescent="0.25">
      <c r="A182" s="1" t="s">
        <v>612</v>
      </c>
      <c r="B182" s="1" t="s">
        <v>189</v>
      </c>
      <c r="C182" s="1">
        <v>650.20000000000005</v>
      </c>
      <c r="D182" s="1">
        <v>5.7</v>
      </c>
      <c r="E182" s="1">
        <f>VLOOKUP(A182,Sheet1!$C$10:$L$428,6,FALSE)</f>
        <v>220000</v>
      </c>
      <c r="F182" s="1">
        <v>6.9</v>
      </c>
      <c r="G182" s="1">
        <v>35275</v>
      </c>
      <c r="H182" s="1">
        <v>6.3</v>
      </c>
      <c r="I182" s="1">
        <v>37.5</v>
      </c>
      <c r="J182" s="1">
        <v>1.1000000000000001</v>
      </c>
      <c r="N182" s="2" t="s">
        <v>612</v>
      </c>
      <c r="O182" s="2" t="s">
        <v>189</v>
      </c>
      <c r="P182" s="2">
        <v>44000</v>
      </c>
      <c r="Q182" s="2">
        <v>6.4</v>
      </c>
      <c r="R182" s="2">
        <v>44000</v>
      </c>
      <c r="S182" s="2">
        <v>6.4</v>
      </c>
      <c r="T182" s="2">
        <v>39000</v>
      </c>
      <c r="U182" s="2">
        <v>7.5</v>
      </c>
      <c r="V182" s="2">
        <v>44000</v>
      </c>
      <c r="W182" s="2">
        <v>6.4</v>
      </c>
      <c r="AA182" s="3" t="s">
        <v>612</v>
      </c>
      <c r="AB182" s="3" t="s">
        <v>189</v>
      </c>
      <c r="AC182" s="3">
        <v>717.6</v>
      </c>
      <c r="AD182" s="3">
        <v>4.3</v>
      </c>
      <c r="AE182" s="3">
        <v>18.46</v>
      </c>
      <c r="AF182" s="3">
        <v>4.4000000000000004</v>
      </c>
      <c r="AG182" s="3">
        <v>39009</v>
      </c>
      <c r="AH182" s="3">
        <v>5.7</v>
      </c>
      <c r="AI182" s="3">
        <v>38.9</v>
      </c>
      <c r="AJ182" s="3">
        <v>1</v>
      </c>
      <c r="AN182" s="3" t="s">
        <v>612</v>
      </c>
      <c r="AO182" s="3" t="s">
        <v>189</v>
      </c>
      <c r="AP182" s="3">
        <v>624</v>
      </c>
      <c r="AQ182" s="3">
        <v>5.2</v>
      </c>
      <c r="AR182" s="3">
        <v>15.99</v>
      </c>
      <c r="AS182" s="3">
        <v>6.5</v>
      </c>
      <c r="AT182" s="3">
        <v>33263</v>
      </c>
      <c r="AU182" s="3">
        <v>5.6</v>
      </c>
      <c r="AV182" s="3">
        <v>37.5</v>
      </c>
      <c r="AW182" s="3">
        <v>0</v>
      </c>
      <c r="BA182" s="4" t="s">
        <v>612</v>
      </c>
      <c r="BB182" s="4" t="s">
        <v>189</v>
      </c>
      <c r="BC182" s="4">
        <v>61000</v>
      </c>
      <c r="BD182" s="4">
        <v>5.3</v>
      </c>
      <c r="BE182" s="4">
        <v>61000</v>
      </c>
      <c r="BF182" s="4">
        <v>5.3</v>
      </c>
      <c r="BG182" s="4">
        <v>54000</v>
      </c>
      <c r="BH182" s="4">
        <v>6.9</v>
      </c>
      <c r="BI182" s="4">
        <v>61000</v>
      </c>
      <c r="BJ182" s="4">
        <v>5.3</v>
      </c>
      <c r="BN182" s="5" t="s">
        <v>612</v>
      </c>
      <c r="BO182" s="5" t="s">
        <v>189</v>
      </c>
      <c r="BP182" s="5">
        <v>574.20000000000005</v>
      </c>
      <c r="BQ182" s="5">
        <v>4.4000000000000004</v>
      </c>
      <c r="BR182" s="5">
        <v>17.55</v>
      </c>
      <c r="BS182" s="5">
        <v>4</v>
      </c>
      <c r="BT182" s="5">
        <v>31254</v>
      </c>
      <c r="BU182" s="5">
        <v>5.8</v>
      </c>
      <c r="BV182" s="5">
        <v>32.700000000000003</v>
      </c>
      <c r="BW182" s="5">
        <v>1.9</v>
      </c>
      <c r="CA182" s="6" t="s">
        <v>612</v>
      </c>
      <c r="CB182" s="6" t="s">
        <v>189</v>
      </c>
      <c r="CC182" s="6">
        <v>491.2</v>
      </c>
      <c r="CD182" s="6">
        <v>7.6</v>
      </c>
      <c r="CE182" s="6">
        <v>13.59</v>
      </c>
      <c r="CF182" s="6">
        <v>6.1</v>
      </c>
      <c r="CG182" s="6">
        <v>26838</v>
      </c>
      <c r="CH182" s="6">
        <v>11</v>
      </c>
      <c r="CI182" s="6">
        <v>37</v>
      </c>
      <c r="CJ182" s="6">
        <v>1.4</v>
      </c>
      <c r="CN182" s="7" t="s">
        <v>612</v>
      </c>
      <c r="CO182" s="7" t="s">
        <v>189</v>
      </c>
      <c r="CP182" s="7">
        <v>16000</v>
      </c>
      <c r="CQ182" s="7">
        <v>10</v>
      </c>
      <c r="CR182" s="7">
        <v>16000</v>
      </c>
      <c r="CS182" s="7">
        <v>10</v>
      </c>
      <c r="CT182" s="7">
        <v>14000</v>
      </c>
      <c r="CU182" s="7">
        <v>11.8</v>
      </c>
      <c r="CV182" s="7">
        <v>16000</v>
      </c>
      <c r="CW182" s="7">
        <v>10</v>
      </c>
      <c r="DA182" s="8" t="s">
        <v>612</v>
      </c>
      <c r="DB182" s="8" t="s">
        <v>189</v>
      </c>
      <c r="DC182" s="8">
        <v>589.1</v>
      </c>
      <c r="DD182" s="8">
        <v>4.2</v>
      </c>
      <c r="DE182" s="8">
        <v>15.93</v>
      </c>
      <c r="DF182" s="8">
        <v>4.5</v>
      </c>
      <c r="DG182" s="8">
        <v>29893</v>
      </c>
      <c r="DH182" s="8">
        <v>5.2</v>
      </c>
      <c r="DI182" s="8">
        <v>37</v>
      </c>
      <c r="DJ182" s="8">
        <v>1.2</v>
      </c>
      <c r="DN182" s="9" t="s">
        <v>612</v>
      </c>
      <c r="DO182" s="9" t="s">
        <v>189</v>
      </c>
      <c r="DP182" s="9">
        <v>513.9</v>
      </c>
      <c r="DQ182" s="9">
        <v>10</v>
      </c>
      <c r="DR182" s="9">
        <v>13.9</v>
      </c>
      <c r="DS182" s="9">
        <v>13</v>
      </c>
      <c r="DT182" s="9">
        <v>26222</v>
      </c>
      <c r="DU182" s="9">
        <v>13</v>
      </c>
      <c r="DV182" s="9">
        <v>37.4</v>
      </c>
      <c r="DW182" s="9">
        <v>0.3</v>
      </c>
      <c r="EA182" s="10" t="s">
        <v>612</v>
      </c>
      <c r="EB182" s="10" t="s">
        <v>189</v>
      </c>
      <c r="EC182" s="10">
        <v>28000</v>
      </c>
      <c r="ED182" s="10">
        <v>8.1999999999999993</v>
      </c>
      <c r="EE182" s="10">
        <f>VLOOKUP(EA182,Sheet1!$C$10:$L$428,10,FALSE)</f>
        <v>166500</v>
      </c>
      <c r="EF182" s="10">
        <v>8.1999999999999993</v>
      </c>
      <c r="EG182" s="10">
        <v>25000</v>
      </c>
      <c r="EH182" s="10">
        <v>9.6999999999999993</v>
      </c>
      <c r="EI182" s="10">
        <v>28000</v>
      </c>
      <c r="EJ182" s="10">
        <v>8.1999999999999993</v>
      </c>
      <c r="EN182" s="11" t="s">
        <v>612</v>
      </c>
      <c r="EO182" s="11" t="s">
        <v>189</v>
      </c>
      <c r="EP182" s="11">
        <v>791.4</v>
      </c>
      <c r="EQ182" s="11">
        <v>5.7</v>
      </c>
      <c r="ER182" s="11">
        <f>VLOOKUP(EN182,Sheet1!$C$10:$L$428,2,FALSE)</f>
        <v>262955.06670372409</v>
      </c>
      <c r="ES182" s="11">
        <v>5.9</v>
      </c>
      <c r="ET182" s="11">
        <v>44243</v>
      </c>
      <c r="EU182" s="11">
        <v>7.4</v>
      </c>
      <c r="EV182" s="11">
        <v>40</v>
      </c>
      <c r="EW182" s="11">
        <v>1.3</v>
      </c>
      <c r="EY182" t="b">
        <f t="shared" si="2"/>
        <v>1</v>
      </c>
    </row>
    <row r="183" spans="1:155" x14ac:dyDescent="0.25">
      <c r="A183" s="1" t="s">
        <v>613</v>
      </c>
      <c r="B183" s="1" t="s">
        <v>190</v>
      </c>
      <c r="C183" s="1">
        <v>789.4</v>
      </c>
      <c r="D183" s="1">
        <v>11</v>
      </c>
      <c r="E183" s="1">
        <f>VLOOKUP(A183,Sheet1!$C$10:$L$428,6,FALSE)</f>
        <v>340000</v>
      </c>
      <c r="F183" s="1">
        <v>11</v>
      </c>
      <c r="G183" s="1" t="s">
        <v>858</v>
      </c>
      <c r="H183" s="1" t="s">
        <v>858</v>
      </c>
      <c r="I183" s="1">
        <v>37.5</v>
      </c>
      <c r="J183" s="1">
        <v>1.7</v>
      </c>
      <c r="N183" s="2" t="s">
        <v>613</v>
      </c>
      <c r="O183" s="2" t="s">
        <v>190</v>
      </c>
      <c r="P183" s="2">
        <v>47000</v>
      </c>
      <c r="Q183" s="2">
        <v>6.2</v>
      </c>
      <c r="R183" s="2">
        <v>47000</v>
      </c>
      <c r="S183" s="2">
        <v>6.2</v>
      </c>
      <c r="T183" s="2">
        <v>39000</v>
      </c>
      <c r="U183" s="2">
        <v>10.1</v>
      </c>
      <c r="V183" s="2">
        <v>47000</v>
      </c>
      <c r="W183" s="2">
        <v>6.2</v>
      </c>
      <c r="AA183" s="3" t="s">
        <v>613</v>
      </c>
      <c r="AB183" s="3" t="s">
        <v>190</v>
      </c>
      <c r="AC183" s="3">
        <v>899</v>
      </c>
      <c r="AD183" s="3">
        <v>4.5999999999999996</v>
      </c>
      <c r="AE183" s="3">
        <v>23.96</v>
      </c>
      <c r="AF183" s="3">
        <v>4.7</v>
      </c>
      <c r="AG183" s="3">
        <v>51085</v>
      </c>
      <c r="AH183" s="3">
        <v>7.7</v>
      </c>
      <c r="AI183" s="3">
        <v>37.5</v>
      </c>
      <c r="AJ183" s="3">
        <v>0.6</v>
      </c>
      <c r="AN183" s="3" t="s">
        <v>613</v>
      </c>
      <c r="AO183" s="3" t="s">
        <v>190</v>
      </c>
      <c r="AP183" s="3">
        <v>675.2</v>
      </c>
      <c r="AQ183" s="3">
        <v>6.6</v>
      </c>
      <c r="AR183" s="3">
        <v>18.47</v>
      </c>
      <c r="AS183" s="3">
        <v>6.9</v>
      </c>
      <c r="AT183" s="3">
        <v>36871</v>
      </c>
      <c r="AU183" s="3">
        <v>11</v>
      </c>
      <c r="AV183" s="3">
        <v>37.5</v>
      </c>
      <c r="AW183" s="3">
        <v>0.3</v>
      </c>
      <c r="BA183" s="4" t="s">
        <v>613</v>
      </c>
      <c r="BB183" s="4" t="s">
        <v>190</v>
      </c>
      <c r="BC183" s="4">
        <v>61000</v>
      </c>
      <c r="BD183" s="4">
        <v>5.3</v>
      </c>
      <c r="BE183" s="4">
        <v>61000</v>
      </c>
      <c r="BF183" s="4">
        <v>5.3</v>
      </c>
      <c r="BG183" s="4">
        <v>51000</v>
      </c>
      <c r="BH183" s="4">
        <v>8.3000000000000007</v>
      </c>
      <c r="BI183" s="4">
        <v>61000</v>
      </c>
      <c r="BJ183" s="4">
        <v>5.3</v>
      </c>
      <c r="BN183" s="5" t="s">
        <v>613</v>
      </c>
      <c r="BO183" s="5" t="s">
        <v>190</v>
      </c>
      <c r="BP183" s="5">
        <v>748.3</v>
      </c>
      <c r="BQ183" s="5">
        <v>4.8</v>
      </c>
      <c r="BR183" s="5">
        <v>22.98</v>
      </c>
      <c r="BS183" s="5">
        <v>4.5</v>
      </c>
      <c r="BT183" s="5">
        <v>42187</v>
      </c>
      <c r="BU183" s="5">
        <v>7.2</v>
      </c>
      <c r="BV183" s="5">
        <v>32.6</v>
      </c>
      <c r="BW183" s="5">
        <v>1.6</v>
      </c>
      <c r="CA183" s="6" t="s">
        <v>613</v>
      </c>
      <c r="CB183" s="6" t="s">
        <v>190</v>
      </c>
      <c r="CC183" s="6">
        <v>575.70000000000005</v>
      </c>
      <c r="CD183" s="6">
        <v>7.1</v>
      </c>
      <c r="CE183" s="6">
        <v>17.29</v>
      </c>
      <c r="CF183" s="6">
        <v>6.1</v>
      </c>
      <c r="CG183" s="6">
        <v>29874</v>
      </c>
      <c r="CH183" s="6">
        <v>11</v>
      </c>
      <c r="CI183" s="6">
        <v>36.799999999999997</v>
      </c>
      <c r="CJ183" s="6">
        <v>1.4</v>
      </c>
      <c r="CN183" s="7" t="s">
        <v>613</v>
      </c>
      <c r="CO183" s="7" t="s">
        <v>190</v>
      </c>
      <c r="CP183" s="7">
        <v>19000</v>
      </c>
      <c r="CQ183" s="7">
        <v>9.4</v>
      </c>
      <c r="CR183" s="7">
        <v>19000</v>
      </c>
      <c r="CS183" s="7">
        <v>9.4</v>
      </c>
      <c r="CT183" s="7">
        <v>15000</v>
      </c>
      <c r="CU183" s="7">
        <v>11.7</v>
      </c>
      <c r="CV183" s="7">
        <v>19000</v>
      </c>
      <c r="CW183" s="7">
        <v>9.4</v>
      </c>
      <c r="DA183" s="8" t="s">
        <v>613</v>
      </c>
      <c r="DB183" s="8" t="s">
        <v>190</v>
      </c>
      <c r="DC183" s="8">
        <v>694.3</v>
      </c>
      <c r="DD183" s="8">
        <v>4.5999999999999996</v>
      </c>
      <c r="DE183" s="8">
        <v>18.97</v>
      </c>
      <c r="DF183" s="8">
        <v>4.8</v>
      </c>
      <c r="DG183" s="8">
        <v>37956</v>
      </c>
      <c r="DH183" s="8">
        <v>6.5</v>
      </c>
      <c r="DI183" s="8">
        <v>36.6</v>
      </c>
      <c r="DJ183" s="8">
        <v>0.9</v>
      </c>
      <c r="DN183" s="9" t="s">
        <v>613</v>
      </c>
      <c r="DO183" s="9" t="s">
        <v>190</v>
      </c>
      <c r="DP183" s="9">
        <v>614.6</v>
      </c>
      <c r="DQ183" s="9">
        <v>6</v>
      </c>
      <c r="DR183" s="9">
        <v>17.53</v>
      </c>
      <c r="DS183" s="9">
        <v>6.4</v>
      </c>
      <c r="DT183" s="9">
        <v>32374</v>
      </c>
      <c r="DU183" s="9">
        <v>7.8</v>
      </c>
      <c r="DV183" s="9">
        <v>37</v>
      </c>
      <c r="DW183" s="9">
        <v>1</v>
      </c>
      <c r="EA183" s="10" t="s">
        <v>613</v>
      </c>
      <c r="EB183" s="10" t="s">
        <v>190</v>
      </c>
      <c r="EC183" s="10">
        <v>28000</v>
      </c>
      <c r="ED183" s="10">
        <v>8.1999999999999993</v>
      </c>
      <c r="EE183" s="10">
        <f>VLOOKUP(EA183,Sheet1!$C$10:$L$428,10,FALSE)</f>
        <v>250000</v>
      </c>
      <c r="EF183" s="10">
        <v>8.1999999999999993</v>
      </c>
      <c r="EG183" s="10">
        <v>24000</v>
      </c>
      <c r="EH183" s="10">
        <v>14.6</v>
      </c>
      <c r="EI183" s="10">
        <v>28000</v>
      </c>
      <c r="EJ183" s="10">
        <v>8.1999999999999993</v>
      </c>
      <c r="EN183" s="11" t="s">
        <v>613</v>
      </c>
      <c r="EO183" s="11" t="s">
        <v>190</v>
      </c>
      <c r="EP183" s="11">
        <v>1033.5999999999999</v>
      </c>
      <c r="EQ183" s="11">
        <v>6.1</v>
      </c>
      <c r="ER183" s="11">
        <f>VLOOKUP(EN183,Sheet1!$C$10:$L$428,2,FALSE)</f>
        <v>417159.91137051478</v>
      </c>
      <c r="ES183" s="11">
        <v>6.3</v>
      </c>
      <c r="ET183" s="11">
        <v>59091</v>
      </c>
      <c r="EU183" s="11">
        <v>11</v>
      </c>
      <c r="EV183" s="11">
        <v>38.1</v>
      </c>
      <c r="EW183" s="11">
        <v>0.7</v>
      </c>
      <c r="EY183" t="b">
        <f t="shared" si="2"/>
        <v>1</v>
      </c>
    </row>
    <row r="184" spans="1:155" x14ac:dyDescent="0.25">
      <c r="A184" s="1" t="s">
        <v>614</v>
      </c>
      <c r="B184" s="1" t="s">
        <v>191</v>
      </c>
      <c r="C184" s="1">
        <v>591.29999999999995</v>
      </c>
      <c r="D184" s="1">
        <v>7.6</v>
      </c>
      <c r="E184" s="1">
        <f>VLOOKUP(A184,Sheet1!$C$10:$L$428,6,FALSE)</f>
        <v>167500</v>
      </c>
      <c r="F184" s="1">
        <v>11</v>
      </c>
      <c r="G184" s="1">
        <v>29432</v>
      </c>
      <c r="H184" s="1">
        <v>11</v>
      </c>
      <c r="I184" s="1">
        <v>39.799999999999997</v>
      </c>
      <c r="J184" s="1">
        <v>1.6</v>
      </c>
      <c r="N184" s="2" t="s">
        <v>614</v>
      </c>
      <c r="O184" s="2" t="s">
        <v>191</v>
      </c>
      <c r="P184" s="2">
        <v>30000</v>
      </c>
      <c r="Q184" s="2">
        <v>7.6</v>
      </c>
      <c r="R184" s="2">
        <v>30000</v>
      </c>
      <c r="S184" s="2">
        <v>7.6</v>
      </c>
      <c r="T184" s="2">
        <v>26000</v>
      </c>
      <c r="U184" s="2">
        <v>9.1999999999999993</v>
      </c>
      <c r="V184" s="2">
        <v>30000</v>
      </c>
      <c r="W184" s="2">
        <v>7.6</v>
      </c>
      <c r="AA184" s="3" t="s">
        <v>614</v>
      </c>
      <c r="AB184" s="3" t="s">
        <v>191</v>
      </c>
      <c r="AC184" s="3">
        <v>611.9</v>
      </c>
      <c r="AD184" s="3">
        <v>4.4000000000000004</v>
      </c>
      <c r="AE184" s="3">
        <v>15.61</v>
      </c>
      <c r="AF184" s="3">
        <v>4.5</v>
      </c>
      <c r="AG184" s="3">
        <v>33842</v>
      </c>
      <c r="AH184" s="3">
        <v>6.2</v>
      </c>
      <c r="AI184" s="3">
        <v>39.200000000000003</v>
      </c>
      <c r="AJ184" s="3">
        <v>1</v>
      </c>
      <c r="AN184" s="3" t="s">
        <v>614</v>
      </c>
      <c r="AO184" s="3" t="s">
        <v>191</v>
      </c>
      <c r="AP184" s="3">
        <v>544.5</v>
      </c>
      <c r="AQ184" s="3">
        <v>6.5</v>
      </c>
      <c r="AR184" s="3">
        <v>13.39</v>
      </c>
      <c r="AS184" s="3">
        <v>7.7</v>
      </c>
      <c r="AT184" s="3">
        <v>28076</v>
      </c>
      <c r="AU184" s="3">
        <v>8.5</v>
      </c>
      <c r="AV184" s="3">
        <v>37.5</v>
      </c>
      <c r="AW184" s="3">
        <v>1.7</v>
      </c>
      <c r="BA184" s="4" t="s">
        <v>614</v>
      </c>
      <c r="BB184" s="4" t="s">
        <v>191</v>
      </c>
      <c r="BC184" s="4">
        <v>40000</v>
      </c>
      <c r="BD184" s="4">
        <v>6.5</v>
      </c>
      <c r="BE184" s="4">
        <v>40000</v>
      </c>
      <c r="BF184" s="4">
        <v>6.5</v>
      </c>
      <c r="BG184" s="4">
        <v>34000</v>
      </c>
      <c r="BH184" s="4">
        <v>8.8000000000000007</v>
      </c>
      <c r="BI184" s="4">
        <v>40000</v>
      </c>
      <c r="BJ184" s="4">
        <v>6.5</v>
      </c>
      <c r="BN184" s="5" t="s">
        <v>614</v>
      </c>
      <c r="BO184" s="5" t="s">
        <v>191</v>
      </c>
      <c r="BP184" s="5">
        <v>499</v>
      </c>
      <c r="BQ184" s="5">
        <v>4.8</v>
      </c>
      <c r="BR184" s="5">
        <v>14.79</v>
      </c>
      <c r="BS184" s="5">
        <v>4.3</v>
      </c>
      <c r="BT184" s="5">
        <v>27857</v>
      </c>
      <c r="BU184" s="5">
        <v>7.4</v>
      </c>
      <c r="BV184" s="5">
        <v>33.799999999999997</v>
      </c>
      <c r="BW184" s="5">
        <v>2.1</v>
      </c>
      <c r="CA184" s="6" t="s">
        <v>614</v>
      </c>
      <c r="CB184" s="6" t="s">
        <v>191</v>
      </c>
      <c r="CC184" s="6">
        <v>429.7</v>
      </c>
      <c r="CD184" s="6">
        <v>8.1999999999999993</v>
      </c>
      <c r="CE184" s="6">
        <v>11.58</v>
      </c>
      <c r="CF184" s="6">
        <v>6.9</v>
      </c>
      <c r="CG184" s="6">
        <v>23200</v>
      </c>
      <c r="CH184" s="6">
        <v>11</v>
      </c>
      <c r="CI184" s="6">
        <v>37.4</v>
      </c>
      <c r="CJ184" s="6">
        <v>0.4</v>
      </c>
      <c r="CN184" s="7" t="s">
        <v>614</v>
      </c>
      <c r="CO184" s="7" t="s">
        <v>191</v>
      </c>
      <c r="CP184" s="7">
        <v>11000</v>
      </c>
      <c r="CQ184" s="7">
        <v>12.3</v>
      </c>
      <c r="CR184" s="7">
        <v>11000</v>
      </c>
      <c r="CS184" s="7">
        <v>12.3</v>
      </c>
      <c r="CT184" s="7">
        <v>9000</v>
      </c>
      <c r="CU184" s="7">
        <v>15.1</v>
      </c>
      <c r="CV184" s="7">
        <v>11000</v>
      </c>
      <c r="CW184" s="7">
        <v>12.3</v>
      </c>
      <c r="DA184" s="8" t="s">
        <v>614</v>
      </c>
      <c r="DB184" s="8" t="s">
        <v>191</v>
      </c>
      <c r="DC184" s="8">
        <v>498.5</v>
      </c>
      <c r="DD184" s="8">
        <v>5</v>
      </c>
      <c r="DE184" s="8">
        <v>13.51</v>
      </c>
      <c r="DF184" s="8">
        <v>5.2</v>
      </c>
      <c r="DG184" s="8">
        <v>26431</v>
      </c>
      <c r="DH184" s="8">
        <v>6.9</v>
      </c>
      <c r="DI184" s="8">
        <v>36.9</v>
      </c>
      <c r="DJ184" s="8">
        <v>1.1000000000000001</v>
      </c>
      <c r="DN184" s="9" t="s">
        <v>614</v>
      </c>
      <c r="DO184" s="9" t="s">
        <v>191</v>
      </c>
      <c r="DP184" s="9">
        <v>442.2</v>
      </c>
      <c r="DQ184" s="9">
        <v>9.8000000000000007</v>
      </c>
      <c r="DR184" s="9">
        <v>12.02</v>
      </c>
      <c r="DS184" s="9">
        <v>9.1999999999999993</v>
      </c>
      <c r="DT184" s="9">
        <v>23209</v>
      </c>
      <c r="DU184" s="9">
        <v>13</v>
      </c>
      <c r="DV184" s="9">
        <v>37.5</v>
      </c>
      <c r="DW184" s="9">
        <v>1.3</v>
      </c>
      <c r="EA184" s="10" t="s">
        <v>614</v>
      </c>
      <c r="EB184" s="10" t="s">
        <v>191</v>
      </c>
      <c r="EC184" s="10">
        <v>20000</v>
      </c>
      <c r="ED184" s="10">
        <v>9.6</v>
      </c>
      <c r="EE184" s="10">
        <f>VLOOKUP(EA184,Sheet1!$C$10:$L$428,10,FALSE)</f>
        <v>148500</v>
      </c>
      <c r="EF184" s="10">
        <v>9.6</v>
      </c>
      <c r="EG184" s="10">
        <v>17000</v>
      </c>
      <c r="EH184" s="10">
        <v>11.5</v>
      </c>
      <c r="EI184" s="10">
        <v>20000</v>
      </c>
      <c r="EJ184" s="10">
        <v>9.6</v>
      </c>
      <c r="EN184" s="11" t="s">
        <v>614</v>
      </c>
      <c r="EO184" s="11" t="s">
        <v>191</v>
      </c>
      <c r="EP184" s="11">
        <v>671.5</v>
      </c>
      <c r="EQ184" s="11">
        <v>5.5</v>
      </c>
      <c r="ER184" s="11">
        <f>VLOOKUP(EN184,Sheet1!$C$10:$L$428,2,FALSE)</f>
        <v>188606.45654450252</v>
      </c>
      <c r="ES184" s="11">
        <v>5.8</v>
      </c>
      <c r="ET184" s="11">
        <v>37632</v>
      </c>
      <c r="EU184" s="11">
        <v>7.8</v>
      </c>
      <c r="EV184" s="11">
        <v>40.4</v>
      </c>
      <c r="EW184" s="11">
        <v>1.3</v>
      </c>
      <c r="EY184" t="b">
        <f t="shared" si="2"/>
        <v>1</v>
      </c>
    </row>
    <row r="185" spans="1:155" x14ac:dyDescent="0.25">
      <c r="A185" s="1" t="s">
        <v>615</v>
      </c>
      <c r="B185" s="1" t="s">
        <v>192</v>
      </c>
      <c r="C185" s="1">
        <v>682.5</v>
      </c>
      <c r="D185" s="1">
        <v>9.9</v>
      </c>
      <c r="E185" s="1">
        <f>VLOOKUP(A185,Sheet1!$C$10:$L$428,6,FALSE)</f>
        <v>299000</v>
      </c>
      <c r="F185" s="1">
        <v>9.9</v>
      </c>
      <c r="G185" s="1">
        <v>35706</v>
      </c>
      <c r="H185" s="1">
        <v>12</v>
      </c>
      <c r="I185" s="1">
        <v>37.5</v>
      </c>
      <c r="J185" s="1">
        <v>1.7</v>
      </c>
      <c r="N185" s="2" t="s">
        <v>615</v>
      </c>
      <c r="O185" s="2" t="s">
        <v>192</v>
      </c>
      <c r="P185" s="2">
        <v>22000</v>
      </c>
      <c r="Q185" s="2">
        <v>8.9</v>
      </c>
      <c r="R185" s="2">
        <v>22000</v>
      </c>
      <c r="S185" s="2">
        <v>8.9</v>
      </c>
      <c r="T185" s="2">
        <v>20000</v>
      </c>
      <c r="U185" s="2">
        <v>10.4</v>
      </c>
      <c r="V185" s="2">
        <v>22000</v>
      </c>
      <c r="W185" s="2">
        <v>8.9</v>
      </c>
      <c r="AA185" s="3" t="s">
        <v>615</v>
      </c>
      <c r="AB185" s="3" t="s">
        <v>192</v>
      </c>
      <c r="AC185" s="3">
        <v>810.4</v>
      </c>
      <c r="AD185" s="3">
        <v>7.4</v>
      </c>
      <c r="AE185" s="3">
        <v>21.19</v>
      </c>
      <c r="AF185" s="3">
        <v>7.6</v>
      </c>
      <c r="AG185" s="3">
        <v>45645</v>
      </c>
      <c r="AH185" s="3">
        <v>11</v>
      </c>
      <c r="AI185" s="3">
        <v>38.200000000000003</v>
      </c>
      <c r="AJ185" s="3">
        <v>0.9</v>
      </c>
      <c r="AN185" s="3" t="s">
        <v>615</v>
      </c>
      <c r="AO185" s="3" t="s">
        <v>192</v>
      </c>
      <c r="AP185" s="3">
        <v>601.6</v>
      </c>
      <c r="AQ185" s="3">
        <v>8.1</v>
      </c>
      <c r="AR185" s="3">
        <v>15.84</v>
      </c>
      <c r="AS185" s="3">
        <v>9.8000000000000007</v>
      </c>
      <c r="AT185" s="3">
        <v>32259</v>
      </c>
      <c r="AU185" s="3">
        <v>11</v>
      </c>
      <c r="AV185" s="3">
        <v>37.5</v>
      </c>
      <c r="AW185" s="3">
        <v>0.3</v>
      </c>
      <c r="BA185" s="4" t="s">
        <v>615</v>
      </c>
      <c r="BB185" s="4" t="s">
        <v>192</v>
      </c>
      <c r="BC185" s="4">
        <v>33000</v>
      </c>
      <c r="BD185" s="4">
        <v>7.2</v>
      </c>
      <c r="BE185" s="4">
        <v>33000</v>
      </c>
      <c r="BF185" s="4">
        <v>7.2</v>
      </c>
      <c r="BG185" s="4">
        <v>28000</v>
      </c>
      <c r="BH185" s="4">
        <v>8.8000000000000007</v>
      </c>
      <c r="BI185" s="4">
        <v>33000</v>
      </c>
      <c r="BJ185" s="4">
        <v>7.2</v>
      </c>
      <c r="BN185" s="5" t="s">
        <v>615</v>
      </c>
      <c r="BO185" s="5" t="s">
        <v>192</v>
      </c>
      <c r="BP185" s="5">
        <v>606</v>
      </c>
      <c r="BQ185" s="5">
        <v>7.7</v>
      </c>
      <c r="BR185" s="5">
        <v>19.62</v>
      </c>
      <c r="BS185" s="5">
        <v>7</v>
      </c>
      <c r="BT185" s="5">
        <v>35990</v>
      </c>
      <c r="BU185" s="5">
        <v>11</v>
      </c>
      <c r="BV185" s="5">
        <v>30.9</v>
      </c>
      <c r="BW185" s="5">
        <v>2.8</v>
      </c>
      <c r="CA185" s="6" t="s">
        <v>615</v>
      </c>
      <c r="CB185" s="6" t="s">
        <v>192</v>
      </c>
      <c r="CC185" s="6">
        <v>450</v>
      </c>
      <c r="CD185" s="6">
        <v>10</v>
      </c>
      <c r="CE185" s="6">
        <v>14.49</v>
      </c>
      <c r="CF185" s="6">
        <v>8.4</v>
      </c>
      <c r="CG185" s="6">
        <v>24954</v>
      </c>
      <c r="CH185" s="6">
        <v>11</v>
      </c>
      <c r="CI185" s="6">
        <v>36.799999999999997</v>
      </c>
      <c r="CJ185" s="6">
        <v>1.7</v>
      </c>
      <c r="CN185" s="7" t="s">
        <v>615</v>
      </c>
      <c r="CO185" s="7" t="s">
        <v>192</v>
      </c>
      <c r="CP185" s="7">
        <v>8000</v>
      </c>
      <c r="CQ185" s="7">
        <v>13.8</v>
      </c>
      <c r="CR185" s="7">
        <v>8000</v>
      </c>
      <c r="CS185" s="7">
        <v>13.8</v>
      </c>
      <c r="CT185" s="7">
        <v>7000</v>
      </c>
      <c r="CU185" s="7">
        <v>16.899999999999999</v>
      </c>
      <c r="CV185" s="7">
        <v>8000</v>
      </c>
      <c r="CW185" s="7">
        <v>13.8</v>
      </c>
      <c r="DA185" s="8" t="s">
        <v>615</v>
      </c>
      <c r="DB185" s="8" t="s">
        <v>192</v>
      </c>
      <c r="DC185" s="8">
        <v>697.5</v>
      </c>
      <c r="DD185" s="8">
        <v>12</v>
      </c>
      <c r="DE185" s="8">
        <v>18.91</v>
      </c>
      <c r="DF185" s="8">
        <v>12</v>
      </c>
      <c r="DG185" s="8">
        <v>39828</v>
      </c>
      <c r="DH185" s="8">
        <v>19</v>
      </c>
      <c r="DI185" s="8">
        <v>36.9</v>
      </c>
      <c r="DJ185" s="8">
        <v>1.2</v>
      </c>
      <c r="DN185" s="9" t="s">
        <v>615</v>
      </c>
      <c r="DO185" s="9" t="s">
        <v>192</v>
      </c>
      <c r="DP185" s="9">
        <v>542.20000000000005</v>
      </c>
      <c r="DQ185" s="9">
        <v>9.6999999999999993</v>
      </c>
      <c r="DR185" s="9">
        <v>14.62</v>
      </c>
      <c r="DS185" s="9">
        <v>12</v>
      </c>
      <c r="DT185" s="9">
        <v>26295</v>
      </c>
      <c r="DU185" s="9">
        <v>14</v>
      </c>
      <c r="DV185" s="9">
        <v>37.5</v>
      </c>
      <c r="DW185" s="9">
        <v>0.5</v>
      </c>
      <c r="EA185" s="10" t="s">
        <v>615</v>
      </c>
      <c r="EB185" s="10" t="s">
        <v>192</v>
      </c>
      <c r="EC185" s="10">
        <v>14000</v>
      </c>
      <c r="ED185" s="10">
        <v>11.5</v>
      </c>
      <c r="EE185" s="10">
        <f>VLOOKUP(EA185,Sheet1!$C$10:$L$428,10,FALSE)</f>
        <v>225000</v>
      </c>
      <c r="EF185" s="10">
        <v>11.5</v>
      </c>
      <c r="EG185" s="10">
        <v>13000</v>
      </c>
      <c r="EH185" s="10">
        <v>13.2</v>
      </c>
      <c r="EI185" s="10">
        <v>14000</v>
      </c>
      <c r="EJ185" s="10">
        <v>11.5</v>
      </c>
      <c r="EN185" s="11" t="s">
        <v>615</v>
      </c>
      <c r="EO185" s="11" t="s">
        <v>192</v>
      </c>
      <c r="EP185" s="11">
        <v>877.9</v>
      </c>
      <c r="EQ185" s="11">
        <v>9.3000000000000007</v>
      </c>
      <c r="ER185" s="11">
        <f>VLOOKUP(EN185,Sheet1!$C$10:$L$428,2,FALSE)</f>
        <v>375483.4332247554</v>
      </c>
      <c r="ES185" s="11">
        <v>9.6</v>
      </c>
      <c r="ET185" s="11">
        <v>48694</v>
      </c>
      <c r="EU185" s="11">
        <v>13</v>
      </c>
      <c r="EV185" s="11">
        <v>39.1</v>
      </c>
      <c r="EW185" s="11">
        <v>1.3</v>
      </c>
      <c r="EY185" t="b">
        <f t="shared" si="2"/>
        <v>1</v>
      </c>
    </row>
    <row r="186" spans="1:155" x14ac:dyDescent="0.25">
      <c r="A186" s="1" t="s">
        <v>616</v>
      </c>
      <c r="B186" s="1" t="s">
        <v>193</v>
      </c>
      <c r="C186" s="1">
        <v>684.7</v>
      </c>
      <c r="D186" s="1">
        <v>7.1</v>
      </c>
      <c r="E186" s="1">
        <f>VLOOKUP(A186,Sheet1!$C$10:$L$428,6,FALSE)</f>
        <v>215000</v>
      </c>
      <c r="F186" s="1">
        <v>9</v>
      </c>
      <c r="G186" s="1">
        <v>37621</v>
      </c>
      <c r="H186" s="1">
        <v>14</v>
      </c>
      <c r="I186" s="1">
        <v>37.700000000000003</v>
      </c>
      <c r="J186" s="1">
        <v>1.7</v>
      </c>
      <c r="N186" s="2" t="s">
        <v>616</v>
      </c>
      <c r="O186" s="2" t="s">
        <v>193</v>
      </c>
      <c r="P186" s="2">
        <v>30000</v>
      </c>
      <c r="Q186" s="2">
        <v>7.7</v>
      </c>
      <c r="R186" s="2">
        <v>30000</v>
      </c>
      <c r="S186" s="2">
        <v>7.7</v>
      </c>
      <c r="T186" s="2">
        <v>26000</v>
      </c>
      <c r="U186" s="2">
        <v>10.6</v>
      </c>
      <c r="V186" s="2">
        <v>30000</v>
      </c>
      <c r="W186" s="2">
        <v>7.7</v>
      </c>
      <c r="AA186" s="3" t="s">
        <v>616</v>
      </c>
      <c r="AB186" s="3" t="s">
        <v>193</v>
      </c>
      <c r="AC186" s="3">
        <v>693.7</v>
      </c>
      <c r="AD186" s="3">
        <v>3.9</v>
      </c>
      <c r="AE186" s="3">
        <v>17.93</v>
      </c>
      <c r="AF186" s="3">
        <v>4.0999999999999996</v>
      </c>
      <c r="AG186" s="3">
        <v>37922</v>
      </c>
      <c r="AH186" s="3">
        <v>5.5</v>
      </c>
      <c r="AI186" s="3">
        <v>38.700000000000003</v>
      </c>
      <c r="AJ186" s="3">
        <v>1</v>
      </c>
      <c r="AN186" s="3" t="s">
        <v>616</v>
      </c>
      <c r="AO186" s="3" t="s">
        <v>193</v>
      </c>
      <c r="AP186" s="3">
        <v>638.79999999999995</v>
      </c>
      <c r="AQ186" s="3">
        <v>6</v>
      </c>
      <c r="AR186" s="3">
        <v>16.21</v>
      </c>
      <c r="AS186" s="3">
        <v>6.8</v>
      </c>
      <c r="AT186" s="3">
        <v>33659</v>
      </c>
      <c r="AU186" s="3">
        <v>9.3000000000000007</v>
      </c>
      <c r="AV186" s="3">
        <v>37.5</v>
      </c>
      <c r="AW186" s="3">
        <v>1.7</v>
      </c>
      <c r="BA186" s="4" t="s">
        <v>616</v>
      </c>
      <c r="BB186" s="4" t="s">
        <v>193</v>
      </c>
      <c r="BC186" s="4">
        <v>41000</v>
      </c>
      <c r="BD186" s="4">
        <v>6.4</v>
      </c>
      <c r="BE186" s="4">
        <v>41000</v>
      </c>
      <c r="BF186" s="4">
        <v>6.4</v>
      </c>
      <c r="BG186" s="4">
        <v>36000</v>
      </c>
      <c r="BH186" s="4">
        <v>8.6</v>
      </c>
      <c r="BI186" s="4">
        <v>41000</v>
      </c>
      <c r="BJ186" s="4">
        <v>6.4</v>
      </c>
      <c r="BN186" s="5" t="s">
        <v>616</v>
      </c>
      <c r="BO186" s="5" t="s">
        <v>193</v>
      </c>
      <c r="BP186" s="5">
        <v>555.79999999999995</v>
      </c>
      <c r="BQ186" s="5">
        <v>4.5</v>
      </c>
      <c r="BR186" s="5">
        <v>16.91</v>
      </c>
      <c r="BS186" s="5">
        <v>3.8</v>
      </c>
      <c r="BT186" s="5">
        <v>30647</v>
      </c>
      <c r="BU186" s="5">
        <v>5.8</v>
      </c>
      <c r="BV186" s="5">
        <v>32.9</v>
      </c>
      <c r="BW186" s="5">
        <v>2.2000000000000002</v>
      </c>
      <c r="CA186" s="6" t="s">
        <v>616</v>
      </c>
      <c r="CB186" s="6" t="s">
        <v>193</v>
      </c>
      <c r="CC186" s="6">
        <v>507.5</v>
      </c>
      <c r="CD186" s="6">
        <v>7.4</v>
      </c>
      <c r="CE186" s="6">
        <v>14.53</v>
      </c>
      <c r="CF186" s="6">
        <v>6.7</v>
      </c>
      <c r="CG186" s="6">
        <v>27166</v>
      </c>
      <c r="CH186" s="6">
        <v>8.6</v>
      </c>
      <c r="CI186" s="6">
        <v>36.9</v>
      </c>
      <c r="CJ186" s="6">
        <v>1.7</v>
      </c>
      <c r="CN186" s="7" t="s">
        <v>616</v>
      </c>
      <c r="CO186" s="7" t="s">
        <v>193</v>
      </c>
      <c r="CP186" s="7">
        <v>12000</v>
      </c>
      <c r="CQ186" s="7">
        <v>11.6</v>
      </c>
      <c r="CR186" s="7">
        <v>12000</v>
      </c>
      <c r="CS186" s="7">
        <v>11.6</v>
      </c>
      <c r="CT186" s="7">
        <v>10000</v>
      </c>
      <c r="CU186" s="7">
        <v>14</v>
      </c>
      <c r="CV186" s="7">
        <v>12000</v>
      </c>
      <c r="CW186" s="7">
        <v>11.6</v>
      </c>
      <c r="DA186" s="8" t="s">
        <v>616</v>
      </c>
      <c r="DB186" s="8" t="s">
        <v>193</v>
      </c>
      <c r="DC186" s="8">
        <v>581.9</v>
      </c>
      <c r="DD186" s="8">
        <v>4.9000000000000004</v>
      </c>
      <c r="DE186" s="8">
        <v>15.84</v>
      </c>
      <c r="DF186" s="8">
        <v>5.2</v>
      </c>
      <c r="DG186" s="8">
        <v>30974</v>
      </c>
      <c r="DH186" s="8">
        <v>6</v>
      </c>
      <c r="DI186" s="8">
        <v>36.700000000000003</v>
      </c>
      <c r="DJ186" s="8">
        <v>1.3</v>
      </c>
      <c r="DN186" s="9" t="s">
        <v>616</v>
      </c>
      <c r="DO186" s="9" t="s">
        <v>193</v>
      </c>
      <c r="DP186" s="9">
        <v>539.6</v>
      </c>
      <c r="DQ186" s="9">
        <v>10</v>
      </c>
      <c r="DR186" s="9">
        <v>14.66</v>
      </c>
      <c r="DS186" s="9">
        <v>10</v>
      </c>
      <c r="DT186" s="9">
        <v>30012</v>
      </c>
      <c r="DU186" s="9">
        <v>11</v>
      </c>
      <c r="DV186" s="9">
        <v>37.5</v>
      </c>
      <c r="DW186" s="9">
        <v>0.9</v>
      </c>
      <c r="EA186" s="10" t="s">
        <v>616</v>
      </c>
      <c r="EB186" s="10" t="s">
        <v>193</v>
      </c>
      <c r="EC186" s="10">
        <v>18000</v>
      </c>
      <c r="ED186" s="10">
        <v>10.199999999999999</v>
      </c>
      <c r="EE186" s="10">
        <f>VLOOKUP(EA186,Sheet1!$C$10:$L$428,10,FALSE)</f>
        <v>175000</v>
      </c>
      <c r="EF186" s="10">
        <v>10.199999999999999</v>
      </c>
      <c r="EG186" s="10">
        <v>16000</v>
      </c>
      <c r="EH186" s="10">
        <v>14.7</v>
      </c>
      <c r="EI186" s="10">
        <v>18000</v>
      </c>
      <c r="EJ186" s="10">
        <v>10.199999999999999</v>
      </c>
      <c r="EN186" s="11" t="s">
        <v>616</v>
      </c>
      <c r="EO186" s="11" t="s">
        <v>193</v>
      </c>
      <c r="EP186" s="11">
        <v>766.3</v>
      </c>
      <c r="EQ186" s="11">
        <v>5.0999999999999996</v>
      </c>
      <c r="ER186" s="11">
        <f>VLOOKUP(EN186,Sheet1!$C$10:$L$428,2,FALSE)</f>
        <v>246822.27395209571</v>
      </c>
      <c r="ES186" s="11">
        <v>5.4</v>
      </c>
      <c r="ET186" s="11">
        <v>42108</v>
      </c>
      <c r="EU186" s="11">
        <v>7.5</v>
      </c>
      <c r="EV186" s="11">
        <v>40</v>
      </c>
      <c r="EW186" s="11">
        <v>1.4</v>
      </c>
      <c r="EY186" t="b">
        <f t="shared" si="2"/>
        <v>1</v>
      </c>
    </row>
    <row r="187" spans="1:155" x14ac:dyDescent="0.25">
      <c r="A187" s="1" t="s">
        <v>617</v>
      </c>
      <c r="B187" s="1" t="s">
        <v>194</v>
      </c>
      <c r="C187" s="1">
        <v>580</v>
      </c>
      <c r="D187" s="1">
        <v>7.8</v>
      </c>
      <c r="E187" s="1">
        <f>VLOOKUP(A187,Sheet1!$C$10:$L$428,6,FALSE)</f>
        <v>240000</v>
      </c>
      <c r="F187" s="1">
        <v>7.9</v>
      </c>
      <c r="G187" s="1">
        <v>28715</v>
      </c>
      <c r="H187" s="1">
        <v>15</v>
      </c>
      <c r="I187" s="1">
        <v>37.5</v>
      </c>
      <c r="J187" s="1">
        <v>1</v>
      </c>
      <c r="N187" s="2" t="s">
        <v>617</v>
      </c>
      <c r="O187" s="2" t="s">
        <v>194</v>
      </c>
      <c r="P187" s="2">
        <v>30000</v>
      </c>
      <c r="Q187" s="2">
        <v>7.6</v>
      </c>
      <c r="R187" s="2">
        <v>30000</v>
      </c>
      <c r="S187" s="2">
        <v>7.6</v>
      </c>
      <c r="T187" s="2">
        <v>26000</v>
      </c>
      <c r="U187" s="2">
        <v>10.9</v>
      </c>
      <c r="V187" s="2">
        <v>30000</v>
      </c>
      <c r="W187" s="2">
        <v>7.6</v>
      </c>
      <c r="AA187" s="3" t="s">
        <v>617</v>
      </c>
      <c r="AB187" s="3" t="s">
        <v>194</v>
      </c>
      <c r="AC187" s="3">
        <v>645.20000000000005</v>
      </c>
      <c r="AD187" s="3">
        <v>4.8</v>
      </c>
      <c r="AE187" s="3">
        <v>16.8</v>
      </c>
      <c r="AF187" s="3">
        <v>4.9000000000000004</v>
      </c>
      <c r="AG187" s="3">
        <v>33492</v>
      </c>
      <c r="AH187" s="3">
        <v>5.9</v>
      </c>
      <c r="AI187" s="3">
        <v>38.4</v>
      </c>
      <c r="AJ187" s="3">
        <v>0.9</v>
      </c>
      <c r="AN187" s="3" t="s">
        <v>617</v>
      </c>
      <c r="AO187" s="3" t="s">
        <v>194</v>
      </c>
      <c r="AP187" s="3">
        <v>558</v>
      </c>
      <c r="AQ187" s="3">
        <v>6.7</v>
      </c>
      <c r="AR187" s="3">
        <v>15.16</v>
      </c>
      <c r="AS187" s="3">
        <v>7.2</v>
      </c>
      <c r="AT187" s="3">
        <v>28631</v>
      </c>
      <c r="AU187" s="3">
        <v>10</v>
      </c>
      <c r="AV187" s="3">
        <v>37.5</v>
      </c>
      <c r="AW187" s="3">
        <v>0.3</v>
      </c>
      <c r="BA187" s="4" t="s">
        <v>617</v>
      </c>
      <c r="BB187" s="4" t="s">
        <v>194</v>
      </c>
      <c r="BC187" s="4">
        <v>42000</v>
      </c>
      <c r="BD187" s="4">
        <v>6.3</v>
      </c>
      <c r="BE187" s="4">
        <v>42000</v>
      </c>
      <c r="BF187" s="4">
        <v>6.3</v>
      </c>
      <c r="BG187" s="4">
        <v>36000</v>
      </c>
      <c r="BH187" s="4">
        <v>9.6</v>
      </c>
      <c r="BI187" s="4">
        <v>42000</v>
      </c>
      <c r="BJ187" s="4">
        <v>6.3</v>
      </c>
      <c r="BN187" s="5" t="s">
        <v>617</v>
      </c>
      <c r="BO187" s="5" t="s">
        <v>194</v>
      </c>
      <c r="BP187" s="5">
        <v>508.8</v>
      </c>
      <c r="BQ187" s="5">
        <v>5.0999999999999996</v>
      </c>
      <c r="BR187" s="5">
        <v>15.85</v>
      </c>
      <c r="BS187" s="5">
        <v>4.5</v>
      </c>
      <c r="BT187" s="5">
        <v>27458</v>
      </c>
      <c r="BU187" s="5">
        <v>6.8</v>
      </c>
      <c r="BV187" s="5">
        <v>32.1</v>
      </c>
      <c r="BW187" s="5">
        <v>2.2000000000000002</v>
      </c>
      <c r="CA187" s="6" t="s">
        <v>617</v>
      </c>
      <c r="CB187" s="6" t="s">
        <v>194</v>
      </c>
      <c r="CC187" s="6">
        <v>455.6</v>
      </c>
      <c r="CD187" s="6">
        <v>7.2</v>
      </c>
      <c r="CE187" s="6">
        <v>12.36</v>
      </c>
      <c r="CF187" s="6">
        <v>8.1999999999999993</v>
      </c>
      <c r="CG187" s="6">
        <v>24963</v>
      </c>
      <c r="CH187" s="6">
        <v>13</v>
      </c>
      <c r="CI187" s="6">
        <v>36</v>
      </c>
      <c r="CJ187" s="6">
        <v>1.4</v>
      </c>
      <c r="CN187" s="7" t="s">
        <v>617</v>
      </c>
      <c r="CO187" s="7" t="s">
        <v>194</v>
      </c>
      <c r="CP187" s="7">
        <v>11000</v>
      </c>
      <c r="CQ187" s="7">
        <v>12</v>
      </c>
      <c r="CR187" s="7">
        <v>11000</v>
      </c>
      <c r="CS187" s="7">
        <v>12</v>
      </c>
      <c r="CT187" s="7">
        <v>10000</v>
      </c>
      <c r="CU187" s="7">
        <v>14.1</v>
      </c>
      <c r="CV187" s="7">
        <v>11000</v>
      </c>
      <c r="CW187" s="7">
        <v>12</v>
      </c>
      <c r="DA187" s="8" t="s">
        <v>617</v>
      </c>
      <c r="DB187" s="8" t="s">
        <v>194</v>
      </c>
      <c r="DC187" s="8">
        <v>585.4</v>
      </c>
      <c r="DD187" s="8">
        <v>6</v>
      </c>
      <c r="DE187" s="8">
        <v>15.69</v>
      </c>
      <c r="DF187" s="8">
        <v>6.4</v>
      </c>
      <c r="DG187" s="8">
        <v>31600</v>
      </c>
      <c r="DH187" s="8">
        <v>9.1</v>
      </c>
      <c r="DI187" s="8">
        <v>37.299999999999997</v>
      </c>
      <c r="DJ187" s="8">
        <v>1.4</v>
      </c>
      <c r="DN187" s="9" t="s">
        <v>617</v>
      </c>
      <c r="DO187" s="9" t="s">
        <v>194</v>
      </c>
      <c r="DP187" s="9">
        <v>510.9</v>
      </c>
      <c r="DQ187" s="9">
        <v>11</v>
      </c>
      <c r="DR187" s="9">
        <v>14.64</v>
      </c>
      <c r="DS187" s="9">
        <v>13</v>
      </c>
      <c r="DT187" s="9">
        <v>27932</v>
      </c>
      <c r="DU187" s="9">
        <v>14</v>
      </c>
      <c r="DV187" s="9">
        <v>37.4</v>
      </c>
      <c r="DW187" s="9">
        <v>1.5</v>
      </c>
      <c r="EA187" s="10" t="s">
        <v>617</v>
      </c>
      <c r="EB187" s="10" t="s">
        <v>194</v>
      </c>
      <c r="EC187" s="10">
        <v>19000</v>
      </c>
      <c r="ED187" s="10">
        <v>9.8000000000000007</v>
      </c>
      <c r="EE187" s="10">
        <f>VLOOKUP(EA187,Sheet1!$C$10:$L$428,10,FALSE)</f>
        <v>187250</v>
      </c>
      <c r="EF187" s="10">
        <v>9.8000000000000007</v>
      </c>
      <c r="EG187" s="10">
        <v>16000</v>
      </c>
      <c r="EH187" s="10">
        <v>15.2</v>
      </c>
      <c r="EI187" s="10">
        <v>19000</v>
      </c>
      <c r="EJ187" s="10">
        <v>9.8000000000000007</v>
      </c>
      <c r="EN187" s="11" t="s">
        <v>617</v>
      </c>
      <c r="EO187" s="11" t="s">
        <v>194</v>
      </c>
      <c r="EP187" s="11">
        <v>680.4</v>
      </c>
      <c r="EQ187" s="11">
        <v>6.4</v>
      </c>
      <c r="ER187" s="11">
        <f>VLOOKUP(EN187,Sheet1!$C$10:$L$428,2,FALSE)</f>
        <v>310873.93548387062</v>
      </c>
      <c r="ES187" s="11">
        <v>6.7</v>
      </c>
      <c r="ET187" s="11">
        <v>34645</v>
      </c>
      <c r="EU187" s="11">
        <v>7.8</v>
      </c>
      <c r="EV187" s="11">
        <v>39.1</v>
      </c>
      <c r="EW187" s="11">
        <v>1.2</v>
      </c>
      <c r="EY187" t="b">
        <f t="shared" si="2"/>
        <v>1</v>
      </c>
    </row>
    <row r="188" spans="1:155" x14ac:dyDescent="0.25">
      <c r="A188" s="1" t="s">
        <v>618</v>
      </c>
      <c r="B188" s="1" t="s">
        <v>195</v>
      </c>
      <c r="C188" s="1">
        <v>519.9</v>
      </c>
      <c r="D188" s="1">
        <v>7</v>
      </c>
      <c r="E188" s="1">
        <f>VLOOKUP(A188,Sheet1!$C$10:$L$428,6,FALSE)</f>
        <v>150000</v>
      </c>
      <c r="F188" s="1">
        <v>10</v>
      </c>
      <c r="G188" s="1">
        <v>27431</v>
      </c>
      <c r="H188" s="1">
        <v>9.1</v>
      </c>
      <c r="I188" s="1">
        <v>40</v>
      </c>
      <c r="J188" s="1">
        <v>2.2999999999999998</v>
      </c>
      <c r="N188" s="2" t="s">
        <v>618</v>
      </c>
      <c r="O188" s="2" t="s">
        <v>195</v>
      </c>
      <c r="P188" s="2">
        <v>31000</v>
      </c>
      <c r="Q188" s="2">
        <v>7.5</v>
      </c>
      <c r="R188" s="2">
        <v>31000</v>
      </c>
      <c r="S188" s="2">
        <v>7.5</v>
      </c>
      <c r="T188" s="2">
        <v>28000</v>
      </c>
      <c r="U188" s="2">
        <v>8.6</v>
      </c>
      <c r="V188" s="2">
        <v>31000</v>
      </c>
      <c r="W188" s="2">
        <v>7.5</v>
      </c>
      <c r="AA188" s="3" t="s">
        <v>618</v>
      </c>
      <c r="AB188" s="3" t="s">
        <v>195</v>
      </c>
      <c r="AC188" s="3">
        <v>499.8</v>
      </c>
      <c r="AD188" s="3">
        <v>3.6</v>
      </c>
      <c r="AE188" s="3">
        <v>12.42</v>
      </c>
      <c r="AF188" s="3">
        <v>3.7</v>
      </c>
      <c r="AG188" s="3">
        <v>26888</v>
      </c>
      <c r="AH188" s="3">
        <v>4.3</v>
      </c>
      <c r="AI188" s="3">
        <v>40.200000000000003</v>
      </c>
      <c r="AJ188" s="3">
        <v>1.2</v>
      </c>
      <c r="AN188" s="3" t="s">
        <v>618</v>
      </c>
      <c r="AO188" s="3" t="s">
        <v>195</v>
      </c>
      <c r="AP188" s="3">
        <v>449.3</v>
      </c>
      <c r="AQ188" s="3">
        <v>7.3</v>
      </c>
      <c r="AR188" s="3">
        <v>10.75</v>
      </c>
      <c r="AS188" s="3">
        <v>6.7</v>
      </c>
      <c r="AT188" s="3">
        <v>23694</v>
      </c>
      <c r="AU188" s="3">
        <v>7</v>
      </c>
      <c r="AV188" s="3">
        <v>39</v>
      </c>
      <c r="AW188" s="3">
        <v>1.6</v>
      </c>
      <c r="BA188" s="4" t="s">
        <v>618</v>
      </c>
      <c r="BB188" s="4" t="s">
        <v>195</v>
      </c>
      <c r="BC188" s="4">
        <v>47000</v>
      </c>
      <c r="BD188" s="4">
        <v>5.9</v>
      </c>
      <c r="BE188" s="4">
        <v>47000</v>
      </c>
      <c r="BF188" s="4">
        <v>5.9</v>
      </c>
      <c r="BG188" s="4">
        <v>41000</v>
      </c>
      <c r="BH188" s="4">
        <v>8.3000000000000007</v>
      </c>
      <c r="BI188" s="4">
        <v>47000</v>
      </c>
      <c r="BJ188" s="4">
        <v>5.9</v>
      </c>
      <c r="BN188" s="5" t="s">
        <v>618</v>
      </c>
      <c r="BO188" s="5" t="s">
        <v>195</v>
      </c>
      <c r="BP188" s="5">
        <v>382</v>
      </c>
      <c r="BQ188" s="5">
        <v>4.0999999999999996</v>
      </c>
      <c r="BR188" s="5">
        <v>11.73</v>
      </c>
      <c r="BS188" s="5">
        <v>3.3</v>
      </c>
      <c r="BT188" s="5">
        <v>21257</v>
      </c>
      <c r="BU188" s="5">
        <v>6.5</v>
      </c>
      <c r="BV188" s="5">
        <v>32.6</v>
      </c>
      <c r="BW188" s="5">
        <v>2.4</v>
      </c>
      <c r="CA188" s="6" t="s">
        <v>618</v>
      </c>
      <c r="CB188" s="6" t="s">
        <v>195</v>
      </c>
      <c r="CC188" s="6">
        <v>328.5</v>
      </c>
      <c r="CD188" s="6">
        <v>6.7</v>
      </c>
      <c r="CE188" s="6">
        <v>9.2200000000000006</v>
      </c>
      <c r="CF188" s="6">
        <v>4.3</v>
      </c>
      <c r="CG188" s="6">
        <v>18436</v>
      </c>
      <c r="CH188" s="6">
        <v>11</v>
      </c>
      <c r="CI188" s="6">
        <v>37</v>
      </c>
      <c r="CJ188" s="6">
        <v>2</v>
      </c>
      <c r="CN188" s="7" t="s">
        <v>618</v>
      </c>
      <c r="CO188" s="7" t="s">
        <v>195</v>
      </c>
      <c r="CP188" s="7">
        <v>12000</v>
      </c>
      <c r="CQ188" s="7">
        <v>11.5</v>
      </c>
      <c r="CR188" s="7">
        <v>12000</v>
      </c>
      <c r="CS188" s="7">
        <v>11.5</v>
      </c>
      <c r="CT188" s="7">
        <v>11000</v>
      </c>
      <c r="CU188" s="7">
        <v>13</v>
      </c>
      <c r="CV188" s="7">
        <v>12000</v>
      </c>
      <c r="CW188" s="7">
        <v>11.5</v>
      </c>
      <c r="DA188" s="8" t="s">
        <v>618</v>
      </c>
      <c r="DB188" s="8" t="s">
        <v>195</v>
      </c>
      <c r="DC188" s="8">
        <v>407.8</v>
      </c>
      <c r="DD188" s="8">
        <v>5</v>
      </c>
      <c r="DE188" s="8">
        <v>10.87</v>
      </c>
      <c r="DF188" s="8">
        <v>5.3</v>
      </c>
      <c r="DG188" s="8">
        <v>21703</v>
      </c>
      <c r="DH188" s="8">
        <v>5.9</v>
      </c>
      <c r="DI188" s="8">
        <v>37.5</v>
      </c>
      <c r="DJ188" s="8">
        <v>1.6</v>
      </c>
      <c r="DN188" s="9" t="s">
        <v>618</v>
      </c>
      <c r="DO188" s="9" t="s">
        <v>195</v>
      </c>
      <c r="DP188" s="9">
        <v>353.2</v>
      </c>
      <c r="DQ188" s="9">
        <v>8.6999999999999993</v>
      </c>
      <c r="DR188" s="9">
        <v>9.2799999999999994</v>
      </c>
      <c r="DS188" s="9">
        <v>9.4</v>
      </c>
      <c r="DT188" s="9">
        <v>18809</v>
      </c>
      <c r="DU188" s="9">
        <v>10</v>
      </c>
      <c r="DV188" s="9">
        <v>37.299999999999997</v>
      </c>
      <c r="DW188" s="9">
        <v>0.3</v>
      </c>
      <c r="EA188" s="10" t="s">
        <v>618</v>
      </c>
      <c r="EB188" s="10" t="s">
        <v>195</v>
      </c>
      <c r="EC188" s="10">
        <v>19000</v>
      </c>
      <c r="ED188" s="10">
        <v>9.8000000000000007</v>
      </c>
      <c r="EE188" s="10">
        <f>VLOOKUP(EA188,Sheet1!$C$10:$L$428,10,FALSE)</f>
        <v>120000</v>
      </c>
      <c r="EF188" s="10">
        <v>9.8000000000000007</v>
      </c>
      <c r="EG188" s="10">
        <v>16000</v>
      </c>
      <c r="EH188" s="10">
        <v>11.5</v>
      </c>
      <c r="EI188" s="10">
        <v>19000</v>
      </c>
      <c r="EJ188" s="10">
        <v>9.8000000000000007</v>
      </c>
      <c r="EN188" s="11" t="s">
        <v>618</v>
      </c>
      <c r="EO188" s="11" t="s">
        <v>195</v>
      </c>
      <c r="EP188" s="11">
        <v>557.79999999999995</v>
      </c>
      <c r="EQ188" s="11">
        <v>4.5</v>
      </c>
      <c r="ER188" s="11">
        <f>VLOOKUP(EN188,Sheet1!$C$10:$L$428,2,FALSE)</f>
        <v>176652.88125665576</v>
      </c>
      <c r="ES188" s="11">
        <v>4.7</v>
      </c>
      <c r="ET188" s="11">
        <v>30444</v>
      </c>
      <c r="EU188" s="11">
        <v>5.3</v>
      </c>
      <c r="EV188" s="11">
        <v>42</v>
      </c>
      <c r="EW188" s="11">
        <v>1.6</v>
      </c>
      <c r="EY188" t="b">
        <f t="shared" si="2"/>
        <v>1</v>
      </c>
    </row>
    <row r="189" spans="1:155" x14ac:dyDescent="0.25">
      <c r="A189" s="1" t="s">
        <v>619</v>
      </c>
      <c r="B189" s="1" t="s">
        <v>196</v>
      </c>
      <c r="C189" s="1">
        <v>552.29999999999995</v>
      </c>
      <c r="D189" s="1">
        <v>7.1</v>
      </c>
      <c r="E189" s="1">
        <f>VLOOKUP(A189,Sheet1!$C$10:$L$428,6,FALSE)</f>
        <v>168000</v>
      </c>
      <c r="F189" s="1">
        <v>7.4</v>
      </c>
      <c r="G189" s="1">
        <v>30632</v>
      </c>
      <c r="H189" s="1">
        <v>7.2</v>
      </c>
      <c r="I189" s="1">
        <v>37.799999999999997</v>
      </c>
      <c r="J189" s="1">
        <v>1.7</v>
      </c>
      <c r="N189" s="2" t="s">
        <v>619</v>
      </c>
      <c r="O189" s="2" t="s">
        <v>196</v>
      </c>
      <c r="P189" s="2">
        <v>32000</v>
      </c>
      <c r="Q189" s="2">
        <v>7.3</v>
      </c>
      <c r="R189" s="2">
        <v>32000</v>
      </c>
      <c r="S189" s="2">
        <v>7.3</v>
      </c>
      <c r="T189" s="2">
        <v>26000</v>
      </c>
      <c r="U189" s="2">
        <v>9.1</v>
      </c>
      <c r="V189" s="2">
        <v>32000</v>
      </c>
      <c r="W189" s="2">
        <v>7.3</v>
      </c>
      <c r="AA189" s="3" t="s">
        <v>619</v>
      </c>
      <c r="AB189" s="3" t="s">
        <v>196</v>
      </c>
      <c r="AC189" s="3">
        <v>569.9</v>
      </c>
      <c r="AD189" s="3">
        <v>3.6</v>
      </c>
      <c r="AE189" s="3">
        <v>14.67</v>
      </c>
      <c r="AF189" s="3">
        <v>3.7</v>
      </c>
      <c r="AG189" s="3">
        <v>31601</v>
      </c>
      <c r="AH189" s="3">
        <v>4.7</v>
      </c>
      <c r="AI189" s="3">
        <v>38.9</v>
      </c>
      <c r="AJ189" s="3">
        <v>1</v>
      </c>
      <c r="AN189" s="3" t="s">
        <v>619</v>
      </c>
      <c r="AO189" s="3" t="s">
        <v>196</v>
      </c>
      <c r="AP189" s="3">
        <v>519.29999999999995</v>
      </c>
      <c r="AQ189" s="3">
        <v>6.3</v>
      </c>
      <c r="AR189" s="3">
        <v>13.3</v>
      </c>
      <c r="AS189" s="3">
        <v>6.1</v>
      </c>
      <c r="AT189" s="3">
        <v>28423</v>
      </c>
      <c r="AU189" s="3">
        <v>7.3</v>
      </c>
      <c r="AV189" s="3">
        <v>37.5</v>
      </c>
      <c r="AW189" s="3">
        <v>0.5</v>
      </c>
      <c r="BA189" s="4" t="s">
        <v>619</v>
      </c>
      <c r="BB189" s="4" t="s">
        <v>196</v>
      </c>
      <c r="BC189" s="4">
        <v>49000</v>
      </c>
      <c r="BD189" s="4">
        <v>5.9</v>
      </c>
      <c r="BE189" s="4">
        <v>49000</v>
      </c>
      <c r="BF189" s="4">
        <v>5.9</v>
      </c>
      <c r="BG189" s="4">
        <v>39000</v>
      </c>
      <c r="BH189" s="4">
        <v>7.3</v>
      </c>
      <c r="BI189" s="4">
        <v>49000</v>
      </c>
      <c r="BJ189" s="4">
        <v>5.9</v>
      </c>
      <c r="BN189" s="5" t="s">
        <v>619</v>
      </c>
      <c r="BO189" s="5" t="s">
        <v>196</v>
      </c>
      <c r="BP189" s="5">
        <v>439.4</v>
      </c>
      <c r="BQ189" s="5">
        <v>4.3</v>
      </c>
      <c r="BR189" s="5">
        <v>13.97</v>
      </c>
      <c r="BS189" s="5">
        <v>3.6</v>
      </c>
      <c r="BT189" s="5">
        <v>24405</v>
      </c>
      <c r="BU189" s="5">
        <v>5.3</v>
      </c>
      <c r="BV189" s="5">
        <v>31.5</v>
      </c>
      <c r="BW189" s="5">
        <v>2.2000000000000002</v>
      </c>
      <c r="CA189" s="6" t="s">
        <v>619</v>
      </c>
      <c r="CB189" s="6" t="s">
        <v>196</v>
      </c>
      <c r="CC189" s="6">
        <v>376</v>
      </c>
      <c r="CD189" s="6">
        <v>6.1</v>
      </c>
      <c r="CE189" s="6">
        <v>10.68</v>
      </c>
      <c r="CF189" s="6">
        <v>5.5</v>
      </c>
      <c r="CG189" s="6">
        <v>21503</v>
      </c>
      <c r="CH189" s="6">
        <v>8.9</v>
      </c>
      <c r="CI189" s="6">
        <v>35.700000000000003</v>
      </c>
      <c r="CJ189" s="6">
        <v>1.5</v>
      </c>
      <c r="CN189" s="7" t="s">
        <v>619</v>
      </c>
      <c r="CO189" s="7" t="s">
        <v>196</v>
      </c>
      <c r="CP189" s="7">
        <v>11000</v>
      </c>
      <c r="CQ189" s="7">
        <v>12.1</v>
      </c>
      <c r="CR189" s="7">
        <v>11000</v>
      </c>
      <c r="CS189" s="7">
        <v>12.1</v>
      </c>
      <c r="CT189" s="7">
        <v>9000</v>
      </c>
      <c r="CU189" s="7">
        <v>15.1</v>
      </c>
      <c r="CV189" s="7">
        <v>11000</v>
      </c>
      <c r="CW189" s="7">
        <v>12.1</v>
      </c>
      <c r="DA189" s="8" t="s">
        <v>619</v>
      </c>
      <c r="DB189" s="8" t="s">
        <v>196</v>
      </c>
      <c r="DC189" s="8">
        <v>496.2</v>
      </c>
      <c r="DD189" s="8">
        <v>5.2</v>
      </c>
      <c r="DE189" s="8">
        <v>13.45</v>
      </c>
      <c r="DF189" s="8">
        <v>5.2</v>
      </c>
      <c r="DG189" s="8">
        <v>25774</v>
      </c>
      <c r="DH189" s="8">
        <v>6.5</v>
      </c>
      <c r="DI189" s="8">
        <v>36.9</v>
      </c>
      <c r="DJ189" s="8">
        <v>1.5</v>
      </c>
      <c r="DN189" s="9" t="s">
        <v>619</v>
      </c>
      <c r="DO189" s="9" t="s">
        <v>196</v>
      </c>
      <c r="DP189" s="9">
        <v>421.5</v>
      </c>
      <c r="DQ189" s="9">
        <v>9.5</v>
      </c>
      <c r="DR189" s="9">
        <v>12.29</v>
      </c>
      <c r="DS189" s="9">
        <v>8.9</v>
      </c>
      <c r="DT189" s="9">
        <v>22771</v>
      </c>
      <c r="DU189" s="9">
        <v>11</v>
      </c>
      <c r="DV189" s="9">
        <v>37</v>
      </c>
      <c r="DW189" s="9">
        <v>1</v>
      </c>
      <c r="EA189" s="10" t="s">
        <v>619</v>
      </c>
      <c r="EB189" s="10" t="s">
        <v>196</v>
      </c>
      <c r="EC189" s="10">
        <v>21000</v>
      </c>
      <c r="ED189" s="10">
        <v>9.1999999999999993</v>
      </c>
      <c r="EE189" s="10">
        <f>VLOOKUP(EA189,Sheet1!$C$10:$L$428,10,FALSE)</f>
        <v>140000</v>
      </c>
      <c r="EF189" s="10">
        <v>9.1999999999999993</v>
      </c>
      <c r="EG189" s="10">
        <v>17000</v>
      </c>
      <c r="EH189" s="10">
        <v>11.3</v>
      </c>
      <c r="EI189" s="10">
        <v>21000</v>
      </c>
      <c r="EJ189" s="10">
        <v>9.1999999999999993</v>
      </c>
      <c r="EN189" s="11" t="s">
        <v>619</v>
      </c>
      <c r="EO189" s="11" t="s">
        <v>196</v>
      </c>
      <c r="EP189" s="11">
        <v>608.70000000000005</v>
      </c>
      <c r="EQ189" s="11">
        <v>4.5</v>
      </c>
      <c r="ER189" s="11">
        <f>VLOOKUP(EN189,Sheet1!$C$10:$L$428,2,FALSE)</f>
        <v>194380.12428734306</v>
      </c>
      <c r="ES189" s="11">
        <v>4.8</v>
      </c>
      <c r="ET189" s="11">
        <v>34495</v>
      </c>
      <c r="EU189" s="11">
        <v>5.7</v>
      </c>
      <c r="EV189" s="11">
        <v>39.9</v>
      </c>
      <c r="EW189" s="11">
        <v>1.2</v>
      </c>
      <c r="EY189" t="b">
        <f t="shared" si="2"/>
        <v>1</v>
      </c>
    </row>
    <row r="190" spans="1:155" x14ac:dyDescent="0.25">
      <c r="A190" s="1" t="s">
        <v>620</v>
      </c>
      <c r="B190" s="1" t="s">
        <v>197</v>
      </c>
      <c r="C190" s="1">
        <v>501.6</v>
      </c>
      <c r="D190" s="1">
        <v>7</v>
      </c>
      <c r="E190" s="1">
        <f>VLOOKUP(A190,Sheet1!$C$10:$L$428,6,FALSE)</f>
        <v>128000</v>
      </c>
      <c r="F190" s="1">
        <v>11</v>
      </c>
      <c r="G190" s="1">
        <v>25515</v>
      </c>
      <c r="H190" s="1">
        <v>7.6</v>
      </c>
      <c r="I190" s="1">
        <v>40</v>
      </c>
      <c r="J190" s="1">
        <v>2.2999999999999998</v>
      </c>
      <c r="N190" s="2" t="s">
        <v>620</v>
      </c>
      <c r="O190" s="2" t="s">
        <v>197</v>
      </c>
      <c r="P190" s="2">
        <v>23000</v>
      </c>
      <c r="Q190" s="2">
        <v>8.6999999999999993</v>
      </c>
      <c r="R190" s="2">
        <v>23000</v>
      </c>
      <c r="S190" s="2">
        <v>8.6999999999999993</v>
      </c>
      <c r="T190" s="2">
        <v>19000</v>
      </c>
      <c r="U190" s="2">
        <v>10.5</v>
      </c>
      <c r="V190" s="2">
        <v>23000</v>
      </c>
      <c r="W190" s="2">
        <v>8.6999999999999993</v>
      </c>
      <c r="AA190" s="3" t="s">
        <v>620</v>
      </c>
      <c r="AB190" s="3" t="s">
        <v>197</v>
      </c>
      <c r="AC190" s="3">
        <v>524.29999999999995</v>
      </c>
      <c r="AD190" s="3">
        <v>5.5</v>
      </c>
      <c r="AE190" s="3">
        <v>12.63</v>
      </c>
      <c r="AF190" s="3">
        <v>5.3</v>
      </c>
      <c r="AG190" s="3">
        <v>27139</v>
      </c>
      <c r="AH190" s="3">
        <v>6.6</v>
      </c>
      <c r="AI190" s="3">
        <v>41.5</v>
      </c>
      <c r="AJ190" s="3">
        <v>1.6</v>
      </c>
      <c r="AN190" s="3" t="s">
        <v>620</v>
      </c>
      <c r="AO190" s="3" t="s">
        <v>197</v>
      </c>
      <c r="AP190" s="3">
        <v>468.2</v>
      </c>
      <c r="AQ190" s="3">
        <v>7.9</v>
      </c>
      <c r="AR190" s="3">
        <v>11</v>
      </c>
      <c r="AS190" s="3">
        <v>7.9</v>
      </c>
      <c r="AT190" s="3">
        <v>23103</v>
      </c>
      <c r="AU190" s="3">
        <v>7</v>
      </c>
      <c r="AV190" s="3">
        <v>40</v>
      </c>
      <c r="AW190" s="3">
        <v>1.3</v>
      </c>
      <c r="BA190" s="4" t="s">
        <v>620</v>
      </c>
      <c r="BB190" s="4" t="s">
        <v>197</v>
      </c>
      <c r="BC190" s="4">
        <v>37000</v>
      </c>
      <c r="BD190" s="4">
        <v>6.8</v>
      </c>
      <c r="BE190" s="4">
        <v>37000</v>
      </c>
      <c r="BF190" s="4">
        <v>6.8</v>
      </c>
      <c r="BG190" s="4">
        <v>29000</v>
      </c>
      <c r="BH190" s="4">
        <v>9.1999999999999993</v>
      </c>
      <c r="BI190" s="4">
        <v>37000</v>
      </c>
      <c r="BJ190" s="4">
        <v>6.8</v>
      </c>
      <c r="BN190" s="5" t="s">
        <v>620</v>
      </c>
      <c r="BO190" s="5" t="s">
        <v>197</v>
      </c>
      <c r="BP190" s="5">
        <v>386.6</v>
      </c>
      <c r="BQ190" s="5">
        <v>5.8</v>
      </c>
      <c r="BR190" s="5">
        <v>11.96</v>
      </c>
      <c r="BS190" s="5">
        <v>4.7</v>
      </c>
      <c r="BT190" s="5">
        <v>20297</v>
      </c>
      <c r="BU190" s="5">
        <v>8</v>
      </c>
      <c r="BV190" s="5">
        <v>32.299999999999997</v>
      </c>
      <c r="BW190" s="5">
        <v>3</v>
      </c>
      <c r="CA190" s="6" t="s">
        <v>620</v>
      </c>
      <c r="CB190" s="6" t="s">
        <v>197</v>
      </c>
      <c r="CC190" s="6">
        <v>335.2</v>
      </c>
      <c r="CD190" s="6">
        <v>7.4</v>
      </c>
      <c r="CE190" s="6">
        <v>9.19</v>
      </c>
      <c r="CF190" s="6">
        <v>6.1</v>
      </c>
      <c r="CG190" s="6">
        <v>17573</v>
      </c>
      <c r="CH190" s="6">
        <v>13</v>
      </c>
      <c r="CI190" s="6">
        <v>36.9</v>
      </c>
      <c r="CJ190" s="6">
        <v>3.4</v>
      </c>
      <c r="CN190" s="7" t="s">
        <v>620</v>
      </c>
      <c r="CO190" s="7" t="s">
        <v>197</v>
      </c>
      <c r="CP190" s="7">
        <v>7000</v>
      </c>
      <c r="CQ190" s="7">
        <v>15.5</v>
      </c>
      <c r="CR190" s="7">
        <v>7000</v>
      </c>
      <c r="CS190" s="7">
        <v>15.5</v>
      </c>
      <c r="CT190" s="7">
        <v>6000</v>
      </c>
      <c r="CU190" s="7">
        <v>18.3</v>
      </c>
      <c r="CV190" s="7">
        <v>7000</v>
      </c>
      <c r="CW190" s="7">
        <v>15.5</v>
      </c>
      <c r="DA190" s="8" t="s">
        <v>620</v>
      </c>
      <c r="DB190" s="8" t="s">
        <v>197</v>
      </c>
      <c r="DC190" s="8">
        <v>423.8</v>
      </c>
      <c r="DD190" s="8">
        <v>5.7</v>
      </c>
      <c r="DE190" s="8">
        <v>10.98</v>
      </c>
      <c r="DF190" s="8">
        <v>5.8</v>
      </c>
      <c r="DG190" s="8">
        <v>21341</v>
      </c>
      <c r="DH190" s="8">
        <v>6.8</v>
      </c>
      <c r="DI190" s="8">
        <v>38.6</v>
      </c>
      <c r="DJ190" s="8">
        <v>2.9</v>
      </c>
      <c r="DN190" s="9" t="s">
        <v>620</v>
      </c>
      <c r="DO190" s="9" t="s">
        <v>197</v>
      </c>
      <c r="DP190" s="9">
        <v>384.5</v>
      </c>
      <c r="DQ190" s="9">
        <v>11</v>
      </c>
      <c r="DR190" s="9">
        <v>9.9</v>
      </c>
      <c r="DS190" s="9">
        <v>11</v>
      </c>
      <c r="DT190" s="9">
        <v>19297</v>
      </c>
      <c r="DU190" s="9">
        <v>9.4</v>
      </c>
      <c r="DV190" s="9">
        <v>37.5</v>
      </c>
      <c r="DW190" s="9">
        <v>3.4</v>
      </c>
      <c r="EA190" s="10" t="s">
        <v>620</v>
      </c>
      <c r="EB190" s="10" t="s">
        <v>197</v>
      </c>
      <c r="EC190" s="10">
        <v>16000</v>
      </c>
      <c r="ED190" s="10">
        <v>10.6</v>
      </c>
      <c r="EE190" s="10">
        <f>VLOOKUP(EA190,Sheet1!$C$10:$L$428,10,FALSE)</f>
        <v>100000</v>
      </c>
      <c r="EF190" s="10">
        <v>10.6</v>
      </c>
      <c r="EG190" s="10">
        <v>13000</v>
      </c>
      <c r="EH190" s="10">
        <v>12.8</v>
      </c>
      <c r="EI190" s="10">
        <v>16000</v>
      </c>
      <c r="EJ190" s="10">
        <v>10.6</v>
      </c>
      <c r="EN190" s="11" t="s">
        <v>620</v>
      </c>
      <c r="EO190" s="11" t="s">
        <v>197</v>
      </c>
      <c r="EP190" s="11">
        <v>570.29999999999995</v>
      </c>
      <c r="EQ190" s="11">
        <v>7</v>
      </c>
      <c r="ER190" s="11">
        <f>VLOOKUP(EN190,Sheet1!$C$10:$L$428,2,FALSE)</f>
        <v>142938.62223974758</v>
      </c>
      <c r="ES190" s="11">
        <v>6.7</v>
      </c>
      <c r="ET190" s="11">
        <v>29734</v>
      </c>
      <c r="EU190" s="11">
        <v>8.1999999999999993</v>
      </c>
      <c r="EV190" s="11">
        <v>42.9</v>
      </c>
      <c r="EW190" s="11">
        <v>1.8</v>
      </c>
      <c r="EY190" t="b">
        <f t="shared" si="2"/>
        <v>1</v>
      </c>
    </row>
    <row r="191" spans="1:155" x14ac:dyDescent="0.25">
      <c r="A191" s="1" t="s">
        <v>857</v>
      </c>
      <c r="B191" s="1" t="s">
        <v>198</v>
      </c>
      <c r="C191" s="1">
        <v>507.7</v>
      </c>
      <c r="D191" s="1">
        <v>5</v>
      </c>
      <c r="E191" s="1">
        <f>VLOOKUP(A191,Sheet1!$C$10:$L$428,6,FALSE)</f>
        <v>150000</v>
      </c>
      <c r="F191" s="1">
        <v>7.3</v>
      </c>
      <c r="G191" s="1">
        <v>26017</v>
      </c>
      <c r="H191" s="1">
        <v>11</v>
      </c>
      <c r="I191" s="1">
        <v>40</v>
      </c>
      <c r="J191" s="1">
        <v>1.2</v>
      </c>
      <c r="N191" s="2" t="s">
        <v>857</v>
      </c>
      <c r="O191" s="2" t="s">
        <v>198</v>
      </c>
      <c r="P191" s="2">
        <v>40000</v>
      </c>
      <c r="Q191" s="2">
        <v>6.5</v>
      </c>
      <c r="R191" s="2">
        <v>40000</v>
      </c>
      <c r="S191" s="2">
        <v>6.5</v>
      </c>
      <c r="T191" s="2">
        <v>34000</v>
      </c>
      <c r="U191" s="2">
        <v>8.6999999999999993</v>
      </c>
      <c r="V191" s="2">
        <v>40000</v>
      </c>
      <c r="W191" s="2">
        <v>6.5</v>
      </c>
      <c r="AA191" s="3" t="s">
        <v>857</v>
      </c>
      <c r="AB191" s="3" t="s">
        <v>198</v>
      </c>
      <c r="AC191" s="3">
        <v>508.4</v>
      </c>
      <c r="AD191" s="3">
        <v>3.4</v>
      </c>
      <c r="AE191" s="3">
        <v>12.45</v>
      </c>
      <c r="AF191" s="3">
        <v>3.4</v>
      </c>
      <c r="AG191" s="3">
        <v>28307</v>
      </c>
      <c r="AH191" s="3">
        <v>10</v>
      </c>
      <c r="AI191" s="3">
        <v>40.799999999999997</v>
      </c>
      <c r="AJ191" s="3">
        <v>1.1000000000000001</v>
      </c>
      <c r="AN191" s="3" t="s">
        <v>857</v>
      </c>
      <c r="AO191" s="3" t="s">
        <v>198</v>
      </c>
      <c r="AP191" s="3">
        <v>469.1</v>
      </c>
      <c r="AQ191" s="3">
        <v>6.5</v>
      </c>
      <c r="AR191" s="3">
        <v>11.01</v>
      </c>
      <c r="AS191" s="3">
        <v>6.4</v>
      </c>
      <c r="AT191" s="3">
        <v>24334</v>
      </c>
      <c r="AU191" s="3">
        <v>8.9</v>
      </c>
      <c r="AV191" s="3">
        <v>39</v>
      </c>
      <c r="AW191" s="3">
        <v>1.6</v>
      </c>
      <c r="BA191" s="4" t="s">
        <v>857</v>
      </c>
      <c r="BB191" s="4" t="s">
        <v>198</v>
      </c>
      <c r="BC191" s="4">
        <v>57000</v>
      </c>
      <c r="BD191" s="4">
        <v>5.4</v>
      </c>
      <c r="BE191" s="4">
        <v>57000</v>
      </c>
      <c r="BF191" s="4">
        <v>5.4</v>
      </c>
      <c r="BG191" s="4">
        <v>46000</v>
      </c>
      <c r="BH191" s="4">
        <v>7.2</v>
      </c>
      <c r="BI191" s="4">
        <v>57000</v>
      </c>
      <c r="BJ191" s="4">
        <v>5.4</v>
      </c>
      <c r="BN191" s="5" t="s">
        <v>857</v>
      </c>
      <c r="BO191" s="5" t="s">
        <v>198</v>
      </c>
      <c r="BP191" s="5">
        <v>404.5</v>
      </c>
      <c r="BQ191" s="5">
        <v>3.8</v>
      </c>
      <c r="BR191" s="5">
        <v>11.79</v>
      </c>
      <c r="BS191" s="5">
        <v>3.1</v>
      </c>
      <c r="BT191" s="5">
        <v>22851</v>
      </c>
      <c r="BU191" s="5">
        <v>9.1999999999999993</v>
      </c>
      <c r="BV191" s="5">
        <v>34.299999999999997</v>
      </c>
      <c r="BW191" s="5">
        <v>2</v>
      </c>
      <c r="CA191" s="6" t="s">
        <v>857</v>
      </c>
      <c r="CB191" s="6" t="s">
        <v>198</v>
      </c>
      <c r="CC191" s="6">
        <v>345</v>
      </c>
      <c r="CD191" s="6">
        <v>7.6</v>
      </c>
      <c r="CE191" s="6">
        <v>8.9700000000000006</v>
      </c>
      <c r="CF191" s="6">
        <v>4.8</v>
      </c>
      <c r="CG191" s="6">
        <v>18546</v>
      </c>
      <c r="CH191" s="6">
        <v>9.8000000000000007</v>
      </c>
      <c r="CI191" s="6">
        <v>37.4</v>
      </c>
      <c r="CJ191" s="6">
        <v>0.7</v>
      </c>
      <c r="CN191" s="7" t="s">
        <v>857</v>
      </c>
      <c r="CO191" s="7" t="s">
        <v>198</v>
      </c>
      <c r="CP191" s="7">
        <v>14000</v>
      </c>
      <c r="CQ191" s="7">
        <v>10.7</v>
      </c>
      <c r="CR191" s="7">
        <v>14000</v>
      </c>
      <c r="CS191" s="7">
        <v>10.7</v>
      </c>
      <c r="CT191" s="7">
        <v>13000</v>
      </c>
      <c r="CU191" s="7">
        <v>12.5</v>
      </c>
      <c r="CV191" s="7">
        <v>14000</v>
      </c>
      <c r="CW191" s="7">
        <v>10.7</v>
      </c>
      <c r="DA191" s="8" t="s">
        <v>857</v>
      </c>
      <c r="DB191" s="8" t="s">
        <v>198</v>
      </c>
      <c r="DC191" s="8">
        <v>429.7</v>
      </c>
      <c r="DD191" s="8">
        <v>4.5999999999999996</v>
      </c>
      <c r="DE191" s="8">
        <v>11.29</v>
      </c>
      <c r="DF191" s="8">
        <v>4.5</v>
      </c>
      <c r="DG191" s="8">
        <v>22652</v>
      </c>
      <c r="DH191" s="8">
        <v>5.3</v>
      </c>
      <c r="DI191" s="8">
        <v>38</v>
      </c>
      <c r="DJ191" s="8">
        <v>1.5</v>
      </c>
      <c r="DN191" s="9" t="s">
        <v>857</v>
      </c>
      <c r="DO191" s="9" t="s">
        <v>198</v>
      </c>
      <c r="DP191" s="9">
        <v>359.2</v>
      </c>
      <c r="DQ191" s="9">
        <v>10</v>
      </c>
      <c r="DR191" s="9">
        <v>9.59</v>
      </c>
      <c r="DS191" s="9">
        <v>10</v>
      </c>
      <c r="DT191" s="9">
        <v>19271</v>
      </c>
      <c r="DU191" s="9">
        <v>14</v>
      </c>
      <c r="DV191" s="9">
        <v>37.5</v>
      </c>
      <c r="DW191" s="9">
        <v>0.4</v>
      </c>
      <c r="EA191" s="10" t="s">
        <v>857</v>
      </c>
      <c r="EB191" s="10" t="s">
        <v>198</v>
      </c>
      <c r="EC191" s="10">
        <v>26000</v>
      </c>
      <c r="ED191" s="10">
        <v>8.1999999999999993</v>
      </c>
      <c r="EE191" s="10">
        <f>VLOOKUP(EA191,Sheet1!$C$10:$L$428,10,FALSE)</f>
        <v>116500</v>
      </c>
      <c r="EF191" s="10">
        <v>8.1999999999999993</v>
      </c>
      <c r="EG191" s="10">
        <v>21000</v>
      </c>
      <c r="EH191" s="10">
        <v>11.8</v>
      </c>
      <c r="EI191" s="10">
        <v>26000</v>
      </c>
      <c r="EJ191" s="10">
        <v>8.1999999999999993</v>
      </c>
      <c r="EN191" s="11" t="s">
        <v>857</v>
      </c>
      <c r="EO191" s="11" t="s">
        <v>198</v>
      </c>
      <c r="EP191" s="11">
        <v>552.70000000000005</v>
      </c>
      <c r="EQ191" s="11">
        <v>4.2</v>
      </c>
      <c r="ER191" s="11">
        <f>VLOOKUP(EN191,Sheet1!$C$10:$L$428,2,FALSE)</f>
        <v>181623.6806406026</v>
      </c>
      <c r="ES191" s="11">
        <v>4.4000000000000004</v>
      </c>
      <c r="ET191" s="11">
        <v>31692</v>
      </c>
      <c r="EU191" s="11">
        <v>14</v>
      </c>
      <c r="EV191" s="11">
        <v>42.4</v>
      </c>
      <c r="EW191" s="11">
        <v>1.5</v>
      </c>
      <c r="EY191" t="b">
        <f t="shared" si="2"/>
        <v>1</v>
      </c>
    </row>
    <row r="192" spans="1:155" x14ac:dyDescent="0.25">
      <c r="A192" s="1" t="s">
        <v>621</v>
      </c>
      <c r="B192" s="1" t="s">
        <v>199</v>
      </c>
      <c r="C192" s="1">
        <v>399</v>
      </c>
      <c r="D192" s="1">
        <v>9.4</v>
      </c>
      <c r="E192" s="1">
        <f>VLOOKUP(A192,Sheet1!$C$10:$L$428,6,FALSE)</f>
        <v>172000</v>
      </c>
      <c r="F192" s="1">
        <v>6.6</v>
      </c>
      <c r="G192" s="1">
        <v>20675</v>
      </c>
      <c r="H192" s="1">
        <v>15</v>
      </c>
      <c r="I192" s="1">
        <v>40</v>
      </c>
      <c r="J192" s="1">
        <v>2.1</v>
      </c>
      <c r="N192" s="2" t="s">
        <v>621</v>
      </c>
      <c r="O192" s="2" t="s">
        <v>199</v>
      </c>
      <c r="P192" s="2">
        <v>18000</v>
      </c>
      <c r="Q192" s="2">
        <v>9.5</v>
      </c>
      <c r="R192" s="2">
        <v>18000</v>
      </c>
      <c r="S192" s="2">
        <v>9.5</v>
      </c>
      <c r="T192" s="2">
        <v>16000</v>
      </c>
      <c r="U192" s="2">
        <v>11.2</v>
      </c>
      <c r="V192" s="2">
        <v>18000</v>
      </c>
      <c r="W192" s="2">
        <v>9.5</v>
      </c>
      <c r="AA192" s="3" t="s">
        <v>621</v>
      </c>
      <c r="AB192" s="3" t="s">
        <v>199</v>
      </c>
      <c r="AC192" s="3">
        <v>492.6</v>
      </c>
      <c r="AD192" s="3">
        <v>6.1</v>
      </c>
      <c r="AE192" s="3">
        <v>12.07</v>
      </c>
      <c r="AF192" s="3">
        <v>6</v>
      </c>
      <c r="AG192" s="3">
        <v>25398</v>
      </c>
      <c r="AH192" s="3">
        <v>7.5</v>
      </c>
      <c r="AI192" s="3">
        <v>40.799999999999997</v>
      </c>
      <c r="AJ192" s="3">
        <v>1.6</v>
      </c>
      <c r="AN192" s="3" t="s">
        <v>621</v>
      </c>
      <c r="AO192" s="3" t="s">
        <v>199</v>
      </c>
      <c r="AP192" s="3">
        <v>390.7</v>
      </c>
      <c r="AQ192" s="3">
        <v>6.3</v>
      </c>
      <c r="AR192" s="3">
        <v>9.32</v>
      </c>
      <c r="AS192" s="3">
        <v>5.6</v>
      </c>
      <c r="AT192" s="3">
        <v>20439</v>
      </c>
      <c r="AU192" s="3">
        <v>10</v>
      </c>
      <c r="AV192" s="3">
        <v>39.9</v>
      </c>
      <c r="AW192" s="3">
        <v>0.7</v>
      </c>
      <c r="BA192" s="4" t="s">
        <v>621</v>
      </c>
      <c r="BB192" s="4" t="s">
        <v>199</v>
      </c>
      <c r="BC192" s="4">
        <v>26000</v>
      </c>
      <c r="BD192" s="4">
        <v>7.9</v>
      </c>
      <c r="BE192" s="4">
        <v>26000</v>
      </c>
      <c r="BF192" s="4">
        <v>7.9</v>
      </c>
      <c r="BG192" s="4">
        <v>23000</v>
      </c>
      <c r="BH192" s="4">
        <v>9.4</v>
      </c>
      <c r="BI192" s="4">
        <v>26000</v>
      </c>
      <c r="BJ192" s="4">
        <v>7.9</v>
      </c>
      <c r="BN192" s="5" t="s">
        <v>621</v>
      </c>
      <c r="BO192" s="5" t="s">
        <v>199</v>
      </c>
      <c r="BP192" s="5">
        <v>392</v>
      </c>
      <c r="BQ192" s="5">
        <v>6.3</v>
      </c>
      <c r="BR192" s="5">
        <v>11.55</v>
      </c>
      <c r="BS192" s="5">
        <v>5.4</v>
      </c>
      <c r="BT192" s="5">
        <v>20712</v>
      </c>
      <c r="BU192" s="5">
        <v>7.4</v>
      </c>
      <c r="BV192" s="5">
        <v>33.9</v>
      </c>
      <c r="BW192" s="5">
        <v>3</v>
      </c>
      <c r="CA192" s="6" t="s">
        <v>621</v>
      </c>
      <c r="CB192" s="6" t="s">
        <v>199</v>
      </c>
      <c r="CC192" s="6">
        <v>335.3</v>
      </c>
      <c r="CD192" s="6">
        <v>6.4</v>
      </c>
      <c r="CE192" s="6">
        <v>8.89</v>
      </c>
      <c r="CF192" s="6">
        <v>5.0999999999999996</v>
      </c>
      <c r="CG192" s="6">
        <v>17834</v>
      </c>
      <c r="CH192" s="6">
        <v>7.8</v>
      </c>
      <c r="CI192" s="6">
        <v>37.5</v>
      </c>
      <c r="CJ192" s="6">
        <v>2.4</v>
      </c>
      <c r="CN192" s="7" t="s">
        <v>621</v>
      </c>
      <c r="CO192" s="7" t="s">
        <v>199</v>
      </c>
      <c r="CP192" s="7">
        <v>6000</v>
      </c>
      <c r="CQ192" s="7">
        <v>16.7</v>
      </c>
      <c r="CR192" s="7">
        <v>6000</v>
      </c>
      <c r="CS192" s="7">
        <v>16.7</v>
      </c>
      <c r="CT192" s="7">
        <v>5000</v>
      </c>
      <c r="CU192" s="7">
        <v>19.8</v>
      </c>
      <c r="CV192" s="7">
        <v>6000</v>
      </c>
      <c r="CW192" s="7">
        <v>16.7</v>
      </c>
      <c r="DA192" s="8" t="s">
        <v>621</v>
      </c>
      <c r="DB192" s="8" t="s">
        <v>199</v>
      </c>
      <c r="DC192" s="8">
        <v>437.7</v>
      </c>
      <c r="DD192" s="8">
        <v>11</v>
      </c>
      <c r="DE192" s="8">
        <v>11.74</v>
      </c>
      <c r="DF192" s="8">
        <v>11</v>
      </c>
      <c r="DG192" s="8">
        <v>21857</v>
      </c>
      <c r="DH192" s="8">
        <v>12</v>
      </c>
      <c r="DI192" s="8">
        <v>37.299999999999997</v>
      </c>
      <c r="DJ192" s="8">
        <v>1.4</v>
      </c>
      <c r="DN192" s="9" t="s">
        <v>621</v>
      </c>
      <c r="DO192" s="9" t="s">
        <v>199</v>
      </c>
      <c r="DP192" s="9">
        <v>352.3</v>
      </c>
      <c r="DQ192" s="9">
        <v>13</v>
      </c>
      <c r="DR192" s="9">
        <v>9.24</v>
      </c>
      <c r="DS192" s="9">
        <v>12</v>
      </c>
      <c r="DT192" s="9">
        <v>18352</v>
      </c>
      <c r="DU192" s="9">
        <v>13</v>
      </c>
      <c r="DV192" s="9">
        <v>37.4</v>
      </c>
      <c r="DW192" s="9">
        <v>2.7</v>
      </c>
      <c r="EA192" s="10" t="s">
        <v>621</v>
      </c>
      <c r="EB192" s="10" t="s">
        <v>199</v>
      </c>
      <c r="EC192" s="10">
        <v>13000</v>
      </c>
      <c r="ED192" s="10">
        <v>11.6</v>
      </c>
      <c r="EE192" s="10">
        <f>VLOOKUP(EA192,Sheet1!$C$10:$L$428,10,FALSE)</f>
        <v>125000</v>
      </c>
      <c r="EF192" s="10">
        <v>11.6</v>
      </c>
      <c r="EG192" s="10">
        <v>11000</v>
      </c>
      <c r="EH192" s="10">
        <v>13.6</v>
      </c>
      <c r="EI192" s="10">
        <v>13000</v>
      </c>
      <c r="EJ192" s="10">
        <v>11.6</v>
      </c>
      <c r="EN192" s="11" t="s">
        <v>621</v>
      </c>
      <c r="EO192" s="11" t="s">
        <v>199</v>
      </c>
      <c r="EP192" s="11">
        <v>517.29999999999995</v>
      </c>
      <c r="EQ192" s="11">
        <v>7.3</v>
      </c>
      <c r="ER192" s="11">
        <f>VLOOKUP(EN192,Sheet1!$C$10:$L$428,2,FALSE)</f>
        <v>204433.28254690173</v>
      </c>
      <c r="ES192" s="11">
        <v>7.3</v>
      </c>
      <c r="ET192" s="11">
        <v>26955</v>
      </c>
      <c r="EU192" s="11">
        <v>9.1999999999999993</v>
      </c>
      <c r="EV192" s="11">
        <v>42.4</v>
      </c>
      <c r="EW192" s="11">
        <v>2</v>
      </c>
      <c r="EY192" t="b">
        <f t="shared" si="2"/>
        <v>1</v>
      </c>
    </row>
    <row r="193" spans="1:155" x14ac:dyDescent="0.25">
      <c r="A193" s="1" t="s">
        <v>622</v>
      </c>
      <c r="B193" s="1" t="s">
        <v>200</v>
      </c>
      <c r="C193" s="1">
        <v>456.1</v>
      </c>
      <c r="D193" s="1">
        <v>7.5</v>
      </c>
      <c r="E193" s="1">
        <f>VLOOKUP(A193,Sheet1!$C$10:$L$428,6,FALSE)</f>
        <v>138000</v>
      </c>
      <c r="F193" s="1">
        <v>9.1</v>
      </c>
      <c r="G193" s="1">
        <v>23296</v>
      </c>
      <c r="H193" s="1">
        <v>14</v>
      </c>
      <c r="I193" s="1">
        <v>37.6</v>
      </c>
      <c r="J193" s="1">
        <v>1.4</v>
      </c>
      <c r="N193" s="2" t="s">
        <v>622</v>
      </c>
      <c r="O193" s="2" t="s">
        <v>200</v>
      </c>
      <c r="P193" s="2">
        <v>38000</v>
      </c>
      <c r="Q193" s="2">
        <v>6.7</v>
      </c>
      <c r="R193" s="2">
        <v>38000</v>
      </c>
      <c r="S193" s="2">
        <v>6.7</v>
      </c>
      <c r="T193" s="2">
        <v>34000</v>
      </c>
      <c r="U193" s="2">
        <v>11.6</v>
      </c>
      <c r="V193" s="2">
        <v>38000</v>
      </c>
      <c r="W193" s="2">
        <v>6.7</v>
      </c>
      <c r="AA193" s="3" t="s">
        <v>622</v>
      </c>
      <c r="AB193" s="3" t="s">
        <v>200</v>
      </c>
      <c r="AC193" s="3">
        <v>534</v>
      </c>
      <c r="AD193" s="3">
        <v>3.4</v>
      </c>
      <c r="AE193" s="3">
        <v>13.73</v>
      </c>
      <c r="AF193" s="3">
        <v>3.6</v>
      </c>
      <c r="AG193" s="3">
        <v>27315</v>
      </c>
      <c r="AH193" s="3">
        <v>6.1</v>
      </c>
      <c r="AI193" s="3">
        <v>38.9</v>
      </c>
      <c r="AJ193" s="3">
        <v>0.9</v>
      </c>
      <c r="AN193" s="3" t="s">
        <v>622</v>
      </c>
      <c r="AO193" s="3" t="s">
        <v>200</v>
      </c>
      <c r="AP193" s="3">
        <v>439.3</v>
      </c>
      <c r="AQ193" s="3">
        <v>5.2</v>
      </c>
      <c r="AR193" s="3">
        <v>11.23</v>
      </c>
      <c r="AS193" s="3">
        <v>7.2</v>
      </c>
      <c r="AT193" s="3">
        <v>22616</v>
      </c>
      <c r="AU193" s="3">
        <v>15</v>
      </c>
      <c r="AV193" s="3">
        <v>37.5</v>
      </c>
      <c r="AW193" s="3">
        <v>1.2</v>
      </c>
      <c r="BA193" s="4" t="s">
        <v>622</v>
      </c>
      <c r="BB193" s="4" t="s">
        <v>200</v>
      </c>
      <c r="BC193" s="4">
        <v>57000</v>
      </c>
      <c r="BD193" s="4">
        <v>5.5</v>
      </c>
      <c r="BE193" s="4">
        <v>57000</v>
      </c>
      <c r="BF193" s="4">
        <v>5.5</v>
      </c>
      <c r="BG193" s="4">
        <v>47000</v>
      </c>
      <c r="BH193" s="4">
        <v>9</v>
      </c>
      <c r="BI193" s="4">
        <v>57000</v>
      </c>
      <c r="BJ193" s="4">
        <v>5.5</v>
      </c>
      <c r="BN193" s="5" t="s">
        <v>622</v>
      </c>
      <c r="BO193" s="5" t="s">
        <v>200</v>
      </c>
      <c r="BP193" s="5">
        <v>422.6</v>
      </c>
      <c r="BQ193" s="5">
        <v>3.9</v>
      </c>
      <c r="BR193" s="5">
        <v>13.19</v>
      </c>
      <c r="BS193" s="5">
        <v>3.4</v>
      </c>
      <c r="BT193" s="5">
        <v>22559</v>
      </c>
      <c r="BU193" s="5">
        <v>5.3</v>
      </c>
      <c r="BV193" s="5">
        <v>32</v>
      </c>
      <c r="BW193" s="5">
        <v>2</v>
      </c>
      <c r="CA193" s="6" t="s">
        <v>622</v>
      </c>
      <c r="CB193" s="6" t="s">
        <v>200</v>
      </c>
      <c r="CC193" s="6">
        <v>363.9</v>
      </c>
      <c r="CD193" s="6">
        <v>4.7</v>
      </c>
      <c r="CE193" s="6">
        <v>9.9600000000000009</v>
      </c>
      <c r="CF193" s="6">
        <v>4.4000000000000004</v>
      </c>
      <c r="CG193" s="6">
        <v>18988</v>
      </c>
      <c r="CH193" s="6">
        <v>11</v>
      </c>
      <c r="CI193" s="6">
        <v>37</v>
      </c>
      <c r="CJ193" s="6">
        <v>1.6</v>
      </c>
      <c r="CN193" s="7" t="s">
        <v>622</v>
      </c>
      <c r="CO193" s="7" t="s">
        <v>200</v>
      </c>
      <c r="CP193" s="7">
        <v>14000</v>
      </c>
      <c r="CQ193" s="7">
        <v>10.8</v>
      </c>
      <c r="CR193" s="7">
        <v>14000</v>
      </c>
      <c r="CS193" s="7">
        <v>10.8</v>
      </c>
      <c r="CT193" s="7" t="s">
        <v>858</v>
      </c>
      <c r="CU193" s="7" t="s">
        <v>858</v>
      </c>
      <c r="CV193" s="7">
        <v>14000</v>
      </c>
      <c r="CW193" s="7">
        <v>10.8</v>
      </c>
      <c r="DA193" s="8" t="s">
        <v>622</v>
      </c>
      <c r="DB193" s="8" t="s">
        <v>200</v>
      </c>
      <c r="DC193" s="8">
        <v>498.7</v>
      </c>
      <c r="DD193" s="8">
        <v>5.5</v>
      </c>
      <c r="DE193" s="8">
        <v>13.21</v>
      </c>
      <c r="DF193" s="8">
        <v>5.8</v>
      </c>
      <c r="DG193" s="8">
        <v>25194</v>
      </c>
      <c r="DH193" s="8">
        <v>12</v>
      </c>
      <c r="DI193" s="8">
        <v>37.799999999999997</v>
      </c>
      <c r="DJ193" s="8">
        <v>1.2</v>
      </c>
      <c r="DN193" s="9" t="s">
        <v>622</v>
      </c>
      <c r="DO193" s="9" t="s">
        <v>200</v>
      </c>
      <c r="DP193" s="9">
        <v>420.5</v>
      </c>
      <c r="DQ193" s="9">
        <v>7.6</v>
      </c>
      <c r="DR193" s="9">
        <v>10.69</v>
      </c>
      <c r="DS193" s="9">
        <v>10</v>
      </c>
      <c r="DT193" s="9" t="s">
        <v>858</v>
      </c>
      <c r="DU193" s="9" t="s">
        <v>858</v>
      </c>
      <c r="DV193" s="9">
        <v>37.299999999999997</v>
      </c>
      <c r="DW193" s="9">
        <v>0.6</v>
      </c>
      <c r="EA193" s="10" t="s">
        <v>622</v>
      </c>
      <c r="EB193" s="10" t="s">
        <v>200</v>
      </c>
      <c r="EC193" s="10">
        <v>25000</v>
      </c>
      <c r="ED193" s="10">
        <v>8.6</v>
      </c>
      <c r="EE193" s="10">
        <f>VLOOKUP(EA193,Sheet1!$C$10:$L$428,10,FALSE)</f>
        <v>114000</v>
      </c>
      <c r="EF193" s="10">
        <v>8.6</v>
      </c>
      <c r="EG193" s="10">
        <v>21000</v>
      </c>
      <c r="EH193" s="10">
        <v>12</v>
      </c>
      <c r="EI193" s="10">
        <v>25000</v>
      </c>
      <c r="EJ193" s="10">
        <v>8.6</v>
      </c>
      <c r="EN193" s="11" t="s">
        <v>622</v>
      </c>
      <c r="EO193" s="11" t="s">
        <v>200</v>
      </c>
      <c r="EP193" s="11">
        <v>553.6</v>
      </c>
      <c r="EQ193" s="11">
        <v>4.3</v>
      </c>
      <c r="ER193" s="11">
        <f>VLOOKUP(EN193,Sheet1!$C$10:$L$428,2,FALSE)</f>
        <v>162354.08999441031</v>
      </c>
      <c r="ES193" s="11">
        <v>4.5999999999999996</v>
      </c>
      <c r="ET193" s="11">
        <v>28569</v>
      </c>
      <c r="EU193" s="11">
        <v>6.3</v>
      </c>
      <c r="EV193" s="11">
        <v>39.5</v>
      </c>
      <c r="EW193" s="11">
        <v>1.2</v>
      </c>
      <c r="EY193" t="b">
        <f t="shared" si="2"/>
        <v>1</v>
      </c>
    </row>
    <row r="194" spans="1:155" x14ac:dyDescent="0.25">
      <c r="A194" s="1" t="s">
        <v>623</v>
      </c>
      <c r="B194" s="1" t="s">
        <v>201</v>
      </c>
      <c r="C194" s="1">
        <v>650.20000000000005</v>
      </c>
      <c r="D194" s="1">
        <v>6.9</v>
      </c>
      <c r="E194" s="1">
        <f>VLOOKUP(A194,Sheet1!$C$10:$L$428,6,FALSE)</f>
        <v>175000</v>
      </c>
      <c r="F194" s="1">
        <v>9</v>
      </c>
      <c r="G194" s="1">
        <v>31073</v>
      </c>
      <c r="H194" s="1">
        <v>18</v>
      </c>
      <c r="I194" s="1">
        <v>38.799999999999997</v>
      </c>
      <c r="J194" s="1">
        <v>1.7</v>
      </c>
      <c r="N194" s="2" t="s">
        <v>623</v>
      </c>
      <c r="O194" s="2" t="s">
        <v>201</v>
      </c>
      <c r="P194" s="2">
        <v>32000</v>
      </c>
      <c r="Q194" s="2">
        <v>7.4</v>
      </c>
      <c r="R194" s="2">
        <v>32000</v>
      </c>
      <c r="S194" s="2">
        <v>7.4</v>
      </c>
      <c r="T194" s="2">
        <v>29000</v>
      </c>
      <c r="U194" s="2">
        <v>12</v>
      </c>
      <c r="V194" s="2">
        <v>32000</v>
      </c>
      <c r="W194" s="2">
        <v>7.4</v>
      </c>
      <c r="AA194" s="3" t="s">
        <v>623</v>
      </c>
      <c r="AB194" s="3" t="s">
        <v>201</v>
      </c>
      <c r="AC194" s="3">
        <v>655.5</v>
      </c>
      <c r="AD194" s="3">
        <v>5.0999999999999996</v>
      </c>
      <c r="AE194" s="3">
        <v>16.64</v>
      </c>
      <c r="AF194" s="3">
        <v>5.2</v>
      </c>
      <c r="AG194" s="3">
        <v>33316</v>
      </c>
      <c r="AH194" s="3">
        <v>7.5</v>
      </c>
      <c r="AI194" s="3">
        <v>39.4</v>
      </c>
      <c r="AJ194" s="3">
        <v>1.1000000000000001</v>
      </c>
      <c r="AN194" s="3" t="s">
        <v>623</v>
      </c>
      <c r="AO194" s="3" t="s">
        <v>201</v>
      </c>
      <c r="AP194" s="3">
        <v>553.6</v>
      </c>
      <c r="AQ194" s="3">
        <v>6.9</v>
      </c>
      <c r="AR194" s="3">
        <v>14.07</v>
      </c>
      <c r="AS194" s="3">
        <v>6.1</v>
      </c>
      <c r="AT194" s="3">
        <v>27301</v>
      </c>
      <c r="AU194" s="3">
        <v>14</v>
      </c>
      <c r="AV194" s="3">
        <v>37.5</v>
      </c>
      <c r="AW194" s="3">
        <v>1.1000000000000001</v>
      </c>
      <c r="BA194" s="4" t="s">
        <v>623</v>
      </c>
      <c r="BB194" s="4" t="s">
        <v>201</v>
      </c>
      <c r="BC194" s="4">
        <v>49000</v>
      </c>
      <c r="BD194" s="4">
        <v>5.8</v>
      </c>
      <c r="BE194" s="4">
        <v>49000</v>
      </c>
      <c r="BF194" s="4">
        <v>5.8</v>
      </c>
      <c r="BG194" s="4">
        <v>43000</v>
      </c>
      <c r="BH194" s="4">
        <v>9</v>
      </c>
      <c r="BI194" s="4">
        <v>49000</v>
      </c>
      <c r="BJ194" s="4">
        <v>5.8</v>
      </c>
      <c r="BN194" s="5" t="s">
        <v>623</v>
      </c>
      <c r="BO194" s="5" t="s">
        <v>201</v>
      </c>
      <c r="BP194" s="5">
        <v>493.3</v>
      </c>
      <c r="BQ194" s="5">
        <v>5.3</v>
      </c>
      <c r="BR194" s="5">
        <v>15.56</v>
      </c>
      <c r="BS194" s="5">
        <v>4.5999999999999996</v>
      </c>
      <c r="BT194" s="5">
        <v>26138</v>
      </c>
      <c r="BU194" s="5">
        <v>6.6</v>
      </c>
      <c r="BV194" s="5">
        <v>31.7</v>
      </c>
      <c r="BW194" s="5">
        <v>2.2000000000000002</v>
      </c>
      <c r="CA194" s="6" t="s">
        <v>623</v>
      </c>
      <c r="CB194" s="6" t="s">
        <v>201</v>
      </c>
      <c r="CC194" s="6">
        <v>402.1</v>
      </c>
      <c r="CD194" s="6">
        <v>8.3000000000000007</v>
      </c>
      <c r="CE194" s="6">
        <v>11.86</v>
      </c>
      <c r="CF194" s="6">
        <v>6.6</v>
      </c>
      <c r="CG194" s="6">
        <v>21745</v>
      </c>
      <c r="CH194" s="6">
        <v>13</v>
      </c>
      <c r="CI194" s="6">
        <v>36.9</v>
      </c>
      <c r="CJ194" s="6">
        <v>1.7</v>
      </c>
      <c r="CN194" s="7" t="s">
        <v>623</v>
      </c>
      <c r="CO194" s="7" t="s">
        <v>201</v>
      </c>
      <c r="CP194" s="7">
        <v>11000</v>
      </c>
      <c r="CQ194" s="7">
        <v>12.2</v>
      </c>
      <c r="CR194" s="7">
        <v>11000</v>
      </c>
      <c r="CS194" s="7">
        <v>12.2</v>
      </c>
      <c r="CT194" s="7">
        <v>10000</v>
      </c>
      <c r="CU194" s="7">
        <v>14.3</v>
      </c>
      <c r="CV194" s="7">
        <v>11000</v>
      </c>
      <c r="CW194" s="7">
        <v>12.2</v>
      </c>
      <c r="DA194" s="8" t="s">
        <v>623</v>
      </c>
      <c r="DB194" s="8" t="s">
        <v>201</v>
      </c>
      <c r="DC194" s="8">
        <v>513.5</v>
      </c>
      <c r="DD194" s="8">
        <v>8</v>
      </c>
      <c r="DE194" s="8">
        <v>13.58</v>
      </c>
      <c r="DF194" s="8">
        <v>7.7</v>
      </c>
      <c r="DG194" s="8">
        <v>25335</v>
      </c>
      <c r="DH194" s="8">
        <v>9.6999999999999993</v>
      </c>
      <c r="DI194" s="8">
        <v>37.799999999999997</v>
      </c>
      <c r="DJ194" s="8">
        <v>1.6</v>
      </c>
      <c r="DN194" s="9" t="s">
        <v>623</v>
      </c>
      <c r="DO194" s="9" t="s">
        <v>201</v>
      </c>
      <c r="DP194" s="9">
        <v>415.9</v>
      </c>
      <c r="DQ194" s="9">
        <v>11</v>
      </c>
      <c r="DR194" s="9">
        <v>11.34</v>
      </c>
      <c r="DS194" s="9">
        <v>9.6999999999999993</v>
      </c>
      <c r="DT194" s="9">
        <v>21800</v>
      </c>
      <c r="DU194" s="9">
        <v>10</v>
      </c>
      <c r="DV194" s="9">
        <v>37.4</v>
      </c>
      <c r="DW194" s="9">
        <v>0.6</v>
      </c>
      <c r="EA194" s="10" t="s">
        <v>623</v>
      </c>
      <c r="EB194" s="10" t="s">
        <v>201</v>
      </c>
      <c r="EC194" s="10">
        <v>21000</v>
      </c>
      <c r="ED194" s="10">
        <v>9.3000000000000007</v>
      </c>
      <c r="EE194" s="10">
        <f>VLOOKUP(EA194,Sheet1!$C$10:$L$428,10,FALSE)</f>
        <v>140000</v>
      </c>
      <c r="EF194" s="10">
        <v>9.3000000000000007</v>
      </c>
      <c r="EG194" s="10">
        <v>19000</v>
      </c>
      <c r="EH194" s="10">
        <v>16.7</v>
      </c>
      <c r="EI194" s="10">
        <v>21000</v>
      </c>
      <c r="EJ194" s="10">
        <v>9.3000000000000007</v>
      </c>
      <c r="EN194" s="11" t="s">
        <v>623</v>
      </c>
      <c r="EO194" s="11" t="s">
        <v>201</v>
      </c>
      <c r="EP194" s="11">
        <v>729.3</v>
      </c>
      <c r="EQ194" s="11">
        <v>6.2</v>
      </c>
      <c r="ER194" s="11">
        <f>VLOOKUP(EN194,Sheet1!$C$10:$L$428,2,FALSE)</f>
        <v>205065.64583333326</v>
      </c>
      <c r="ES194" s="11">
        <v>6.4</v>
      </c>
      <c r="ET194" s="11">
        <v>37462</v>
      </c>
      <c r="EU194" s="11">
        <v>10</v>
      </c>
      <c r="EV194" s="11">
        <v>40.200000000000003</v>
      </c>
      <c r="EW194" s="11">
        <v>1.4</v>
      </c>
      <c r="EY194" t="b">
        <f t="shared" si="2"/>
        <v>1</v>
      </c>
    </row>
    <row r="195" spans="1:155" x14ac:dyDescent="0.25">
      <c r="A195" s="1" t="s">
        <v>624</v>
      </c>
      <c r="B195" s="1" t="s">
        <v>202</v>
      </c>
      <c r="C195" s="1">
        <v>518.4</v>
      </c>
      <c r="D195" s="1">
        <v>9.4</v>
      </c>
      <c r="E195" s="1">
        <f>VLOOKUP(A195,Sheet1!$C$10:$L$428,6,FALSE)</f>
        <v>190000</v>
      </c>
      <c r="F195" s="1">
        <v>9.9</v>
      </c>
      <c r="G195" s="1">
        <v>28144</v>
      </c>
      <c r="H195" s="1">
        <v>11</v>
      </c>
      <c r="I195" s="1">
        <v>39.9</v>
      </c>
      <c r="J195" s="1">
        <v>1.6</v>
      </c>
      <c r="N195" s="2" t="s">
        <v>624</v>
      </c>
      <c r="O195" s="2" t="s">
        <v>202</v>
      </c>
      <c r="P195" s="2">
        <v>22000</v>
      </c>
      <c r="Q195" s="2">
        <v>8.9</v>
      </c>
      <c r="R195" s="2">
        <v>22000</v>
      </c>
      <c r="S195" s="2">
        <v>8.9</v>
      </c>
      <c r="T195" s="2">
        <v>19000</v>
      </c>
      <c r="U195" s="2">
        <v>10.6</v>
      </c>
      <c r="V195" s="2">
        <v>22000</v>
      </c>
      <c r="W195" s="2">
        <v>8.9</v>
      </c>
      <c r="AA195" s="3" t="s">
        <v>624</v>
      </c>
      <c r="AB195" s="3" t="s">
        <v>202</v>
      </c>
      <c r="AC195" s="3">
        <v>593.29999999999995</v>
      </c>
      <c r="AD195" s="3">
        <v>5</v>
      </c>
      <c r="AE195" s="3">
        <v>15.24</v>
      </c>
      <c r="AF195" s="3">
        <v>5.2</v>
      </c>
      <c r="AG195" s="3">
        <v>32030</v>
      </c>
      <c r="AH195" s="3">
        <v>6.9</v>
      </c>
      <c r="AI195" s="3">
        <v>38.9</v>
      </c>
      <c r="AJ195" s="3">
        <v>1.2</v>
      </c>
      <c r="AN195" s="3" t="s">
        <v>624</v>
      </c>
      <c r="AO195" s="3" t="s">
        <v>202</v>
      </c>
      <c r="AP195" s="3">
        <v>490.4</v>
      </c>
      <c r="AQ195" s="3">
        <v>7.9</v>
      </c>
      <c r="AR195" s="3">
        <v>12.62</v>
      </c>
      <c r="AS195" s="3">
        <v>8.5</v>
      </c>
      <c r="AT195" s="3">
        <v>25877</v>
      </c>
      <c r="AU195" s="3">
        <v>9.4</v>
      </c>
      <c r="AV195" s="3">
        <v>37.5</v>
      </c>
      <c r="AW195" s="3">
        <v>2</v>
      </c>
      <c r="BA195" s="4" t="s">
        <v>624</v>
      </c>
      <c r="BB195" s="4" t="s">
        <v>202</v>
      </c>
      <c r="BC195" s="4">
        <v>33000</v>
      </c>
      <c r="BD195" s="4">
        <v>7.1</v>
      </c>
      <c r="BE195" s="4">
        <v>33000</v>
      </c>
      <c r="BF195" s="4">
        <v>7.1</v>
      </c>
      <c r="BG195" s="4">
        <v>28000</v>
      </c>
      <c r="BH195" s="4">
        <v>8.6</v>
      </c>
      <c r="BI195" s="4">
        <v>33000</v>
      </c>
      <c r="BJ195" s="4">
        <v>7.1</v>
      </c>
      <c r="BN195" s="5" t="s">
        <v>624</v>
      </c>
      <c r="BO195" s="5" t="s">
        <v>202</v>
      </c>
      <c r="BP195" s="5">
        <v>457.4</v>
      </c>
      <c r="BQ195" s="5">
        <v>5.6</v>
      </c>
      <c r="BR195" s="5">
        <v>14.59</v>
      </c>
      <c r="BS195" s="5">
        <v>4.7</v>
      </c>
      <c r="BT195" s="5">
        <v>25149</v>
      </c>
      <c r="BU195" s="5">
        <v>7.2</v>
      </c>
      <c r="BV195" s="5">
        <v>31.3</v>
      </c>
      <c r="BW195" s="5">
        <v>2.9</v>
      </c>
      <c r="CA195" s="6" t="s">
        <v>624</v>
      </c>
      <c r="CB195" s="6" t="s">
        <v>202</v>
      </c>
      <c r="CC195" s="6">
        <v>383.4</v>
      </c>
      <c r="CD195" s="6">
        <v>8.9</v>
      </c>
      <c r="CE195" s="6">
        <v>11.11</v>
      </c>
      <c r="CF195" s="6">
        <v>6.2</v>
      </c>
      <c r="CG195" s="6">
        <v>20584</v>
      </c>
      <c r="CH195" s="6">
        <v>11</v>
      </c>
      <c r="CI195" s="6">
        <v>35</v>
      </c>
      <c r="CJ195" s="6">
        <v>2.6</v>
      </c>
      <c r="CN195" s="7" t="s">
        <v>624</v>
      </c>
      <c r="CO195" s="7" t="s">
        <v>202</v>
      </c>
      <c r="CP195" s="7">
        <v>7000</v>
      </c>
      <c r="CQ195" s="7">
        <v>14.9</v>
      </c>
      <c r="CR195" s="7">
        <v>7000</v>
      </c>
      <c r="CS195" s="7">
        <v>14.9</v>
      </c>
      <c r="CT195" s="7">
        <v>6000</v>
      </c>
      <c r="CU195" s="7">
        <v>18</v>
      </c>
      <c r="CV195" s="7">
        <v>7000</v>
      </c>
      <c r="CW195" s="7">
        <v>14.9</v>
      </c>
      <c r="DA195" s="8" t="s">
        <v>624</v>
      </c>
      <c r="DB195" s="8" t="s">
        <v>202</v>
      </c>
      <c r="DC195" s="8">
        <v>509.8</v>
      </c>
      <c r="DD195" s="8">
        <v>8.6</v>
      </c>
      <c r="DE195" s="8">
        <v>13.8</v>
      </c>
      <c r="DF195" s="8">
        <v>8.8000000000000007</v>
      </c>
      <c r="DG195" s="8">
        <v>26004</v>
      </c>
      <c r="DH195" s="8">
        <v>12</v>
      </c>
      <c r="DI195" s="8">
        <v>36.9</v>
      </c>
      <c r="DJ195" s="8">
        <v>2.2000000000000002</v>
      </c>
      <c r="DN195" s="9" t="s">
        <v>624</v>
      </c>
      <c r="DO195" s="9" t="s">
        <v>202</v>
      </c>
      <c r="DP195" s="9">
        <v>397.6</v>
      </c>
      <c r="DQ195" s="9">
        <v>17</v>
      </c>
      <c r="DR195" s="9">
        <v>11.47</v>
      </c>
      <c r="DS195" s="9">
        <v>13</v>
      </c>
      <c r="DT195" s="9">
        <v>20532</v>
      </c>
      <c r="DU195" s="9">
        <v>18</v>
      </c>
      <c r="DV195" s="9">
        <v>37</v>
      </c>
      <c r="DW195" s="9">
        <v>1.9</v>
      </c>
      <c r="EA195" s="10" t="s">
        <v>624</v>
      </c>
      <c r="EB195" s="10" t="s">
        <v>202</v>
      </c>
      <c r="EC195" s="10">
        <v>15000</v>
      </c>
      <c r="ED195" s="10">
        <v>11</v>
      </c>
      <c r="EE195" s="10">
        <f>VLOOKUP(EA195,Sheet1!$C$10:$L$428,10,FALSE)</f>
        <v>148000</v>
      </c>
      <c r="EF195" s="10">
        <v>11</v>
      </c>
      <c r="EG195" s="10">
        <v>13000</v>
      </c>
      <c r="EH195" s="10">
        <v>13.1</v>
      </c>
      <c r="EI195" s="10">
        <v>15000</v>
      </c>
      <c r="EJ195" s="10">
        <v>11</v>
      </c>
      <c r="EN195" s="11" t="s">
        <v>624</v>
      </c>
      <c r="EO195" s="11" t="s">
        <v>202</v>
      </c>
      <c r="EP195" s="11">
        <v>632.1</v>
      </c>
      <c r="EQ195" s="11">
        <v>6</v>
      </c>
      <c r="ER195" s="11">
        <f>VLOOKUP(EN195,Sheet1!$C$10:$L$428,2,FALSE)</f>
        <v>235232.9358974357</v>
      </c>
      <c r="ES195" s="11">
        <v>6.3</v>
      </c>
      <c r="ET195" s="11">
        <v>34778</v>
      </c>
      <c r="EU195" s="11">
        <v>8.1</v>
      </c>
      <c r="EV195" s="11">
        <v>39.9</v>
      </c>
      <c r="EW195" s="11">
        <v>1.4</v>
      </c>
      <c r="EY195" t="b">
        <f t="shared" si="2"/>
        <v>1</v>
      </c>
    </row>
    <row r="196" spans="1:155" x14ac:dyDescent="0.25">
      <c r="A196" s="1" t="s">
        <v>625</v>
      </c>
      <c r="B196" s="1" t="s">
        <v>203</v>
      </c>
      <c r="C196" s="1">
        <v>495.8</v>
      </c>
      <c r="D196" s="1">
        <v>12</v>
      </c>
      <c r="E196" s="1">
        <f>VLOOKUP(A196,Sheet1!$C$10:$L$428,6,FALSE)</f>
        <v>150000</v>
      </c>
      <c r="F196" s="1">
        <v>13</v>
      </c>
      <c r="G196" s="1">
        <v>26034</v>
      </c>
      <c r="H196" s="1">
        <v>13</v>
      </c>
      <c r="I196" s="1">
        <v>40</v>
      </c>
      <c r="J196" s="1">
        <v>2.9</v>
      </c>
      <c r="N196" s="2" t="s">
        <v>625</v>
      </c>
      <c r="O196" s="2" t="s">
        <v>203</v>
      </c>
      <c r="P196" s="2">
        <v>13000</v>
      </c>
      <c r="Q196" s="2">
        <v>11.2</v>
      </c>
      <c r="R196" s="2">
        <v>13000</v>
      </c>
      <c r="S196" s="2">
        <v>11.2</v>
      </c>
      <c r="T196" s="2">
        <v>11000</v>
      </c>
      <c r="U196" s="2">
        <v>13.5</v>
      </c>
      <c r="V196" s="2">
        <v>13000</v>
      </c>
      <c r="W196" s="2">
        <v>11.2</v>
      </c>
      <c r="AA196" s="3" t="s">
        <v>625</v>
      </c>
      <c r="AB196" s="3" t="s">
        <v>203</v>
      </c>
      <c r="AC196" s="3">
        <v>550.4</v>
      </c>
      <c r="AD196" s="3">
        <v>9</v>
      </c>
      <c r="AE196" s="3">
        <v>13.75</v>
      </c>
      <c r="AF196" s="3">
        <v>9</v>
      </c>
      <c r="AG196" s="3">
        <v>27414</v>
      </c>
      <c r="AH196" s="3">
        <v>7</v>
      </c>
      <c r="AI196" s="3">
        <v>40</v>
      </c>
      <c r="AJ196" s="3">
        <v>1.6</v>
      </c>
      <c r="AN196" s="3" t="s">
        <v>625</v>
      </c>
      <c r="AO196" s="3" t="s">
        <v>203</v>
      </c>
      <c r="AP196" s="3">
        <v>417.7</v>
      </c>
      <c r="AQ196" s="3">
        <v>12</v>
      </c>
      <c r="AR196" s="3">
        <v>10.55</v>
      </c>
      <c r="AS196" s="3">
        <v>9.6</v>
      </c>
      <c r="AT196" s="3">
        <v>22613</v>
      </c>
      <c r="AU196" s="3">
        <v>12</v>
      </c>
      <c r="AV196" s="3">
        <v>39</v>
      </c>
      <c r="AW196" s="3">
        <v>1.6</v>
      </c>
      <c r="BA196" s="4" t="s">
        <v>625</v>
      </c>
      <c r="BB196" s="4" t="s">
        <v>203</v>
      </c>
      <c r="BC196" s="4">
        <v>21000</v>
      </c>
      <c r="BD196" s="4">
        <v>8.8000000000000007</v>
      </c>
      <c r="BE196" s="4">
        <v>21000</v>
      </c>
      <c r="BF196" s="4">
        <v>8.8000000000000007</v>
      </c>
      <c r="BG196" s="4">
        <v>18000</v>
      </c>
      <c r="BH196" s="4">
        <v>14.8</v>
      </c>
      <c r="BI196" s="4">
        <v>21000</v>
      </c>
      <c r="BJ196" s="4">
        <v>8.8000000000000007</v>
      </c>
      <c r="BN196" s="5" t="s">
        <v>625</v>
      </c>
      <c r="BO196" s="5" t="s">
        <v>203</v>
      </c>
      <c r="BP196" s="5">
        <v>398.4</v>
      </c>
      <c r="BQ196" s="5">
        <v>9</v>
      </c>
      <c r="BR196" s="5">
        <v>12.8</v>
      </c>
      <c r="BS196" s="5">
        <v>7.8</v>
      </c>
      <c r="BT196" s="5">
        <v>20209</v>
      </c>
      <c r="BU196" s="5">
        <v>11</v>
      </c>
      <c r="BV196" s="5">
        <v>31.1</v>
      </c>
      <c r="BW196" s="5">
        <v>3.9</v>
      </c>
      <c r="CA196" s="6" t="s">
        <v>625</v>
      </c>
      <c r="CB196" s="6" t="s">
        <v>203</v>
      </c>
      <c r="CC196" s="6">
        <v>314.39999999999998</v>
      </c>
      <c r="CD196" s="6">
        <v>11</v>
      </c>
      <c r="CE196" s="6">
        <v>9.66</v>
      </c>
      <c r="CF196" s="6">
        <v>6.5</v>
      </c>
      <c r="CG196" s="6" t="s">
        <v>858</v>
      </c>
      <c r="CH196" s="6" t="s">
        <v>858</v>
      </c>
      <c r="CI196" s="6">
        <v>36.799999999999997</v>
      </c>
      <c r="CJ196" s="6">
        <v>5.2</v>
      </c>
      <c r="CN196" s="7" t="s">
        <v>625</v>
      </c>
      <c r="CO196" s="7" t="s">
        <v>203</v>
      </c>
      <c r="CP196" s="7">
        <v>5000</v>
      </c>
      <c r="CQ196" s="7">
        <v>17.2</v>
      </c>
      <c r="CR196" s="7">
        <v>5000</v>
      </c>
      <c r="CS196" s="7">
        <v>17.2</v>
      </c>
      <c r="CT196" s="7" t="s">
        <v>858</v>
      </c>
      <c r="CU196" s="7" t="s">
        <v>858</v>
      </c>
      <c r="CV196" s="7">
        <v>5000</v>
      </c>
      <c r="CW196" s="7">
        <v>17.2</v>
      </c>
      <c r="DA196" s="8" t="s">
        <v>625</v>
      </c>
      <c r="DB196" s="8" t="s">
        <v>203</v>
      </c>
      <c r="DC196" s="8">
        <v>525.9</v>
      </c>
      <c r="DD196" s="8">
        <v>12</v>
      </c>
      <c r="DE196" s="8">
        <v>13.55</v>
      </c>
      <c r="DF196" s="8">
        <v>12</v>
      </c>
      <c r="DG196" s="8">
        <v>27599</v>
      </c>
      <c r="DH196" s="8">
        <v>13</v>
      </c>
      <c r="DI196" s="8">
        <v>38.799999999999997</v>
      </c>
      <c r="DJ196" s="8">
        <v>2.7</v>
      </c>
      <c r="DN196" s="9" t="s">
        <v>625</v>
      </c>
      <c r="DO196" s="9" t="s">
        <v>203</v>
      </c>
      <c r="DP196" s="9">
        <v>396.9</v>
      </c>
      <c r="DQ196" s="9">
        <v>18</v>
      </c>
      <c r="DR196" s="9">
        <v>10.16</v>
      </c>
      <c r="DS196" s="9">
        <v>18</v>
      </c>
      <c r="DT196" s="9" t="s">
        <v>858</v>
      </c>
      <c r="DU196" s="9" t="s">
        <v>858</v>
      </c>
      <c r="DV196" s="9">
        <v>37.5</v>
      </c>
      <c r="DW196" s="9">
        <v>2.4</v>
      </c>
      <c r="EA196" s="10" t="s">
        <v>625</v>
      </c>
      <c r="EB196" s="10" t="s">
        <v>203</v>
      </c>
      <c r="EC196" s="10">
        <v>8000</v>
      </c>
      <c r="ED196" s="10">
        <v>14.7</v>
      </c>
      <c r="EE196" s="10">
        <f>VLOOKUP(EA196,Sheet1!$C$10:$L$428,10,FALSE)</f>
        <v>118000</v>
      </c>
      <c r="EF196" s="10">
        <v>14.7</v>
      </c>
      <c r="EG196" s="10">
        <v>7000</v>
      </c>
      <c r="EH196" s="10">
        <v>17.5</v>
      </c>
      <c r="EI196" s="10">
        <v>8000</v>
      </c>
      <c r="EJ196" s="10">
        <v>14.7</v>
      </c>
      <c r="EN196" s="11" t="s">
        <v>625</v>
      </c>
      <c r="EO196" s="11" t="s">
        <v>203</v>
      </c>
      <c r="EP196" s="11">
        <v>567.29999999999995</v>
      </c>
      <c r="EQ196" s="11">
        <v>13</v>
      </c>
      <c r="ER196" s="11">
        <f>VLOOKUP(EN196,Sheet1!$C$10:$L$428,2,FALSE)</f>
        <v>168282.94500000007</v>
      </c>
      <c r="ES196" s="11">
        <v>13</v>
      </c>
      <c r="ET196" s="11">
        <v>27296</v>
      </c>
      <c r="EU196" s="11">
        <v>8.3000000000000007</v>
      </c>
      <c r="EV196" s="11">
        <v>40.9</v>
      </c>
      <c r="EW196" s="11">
        <v>1.9</v>
      </c>
      <c r="EY196" t="b">
        <f t="shared" si="2"/>
        <v>1</v>
      </c>
    </row>
    <row r="197" spans="1:155" x14ac:dyDescent="0.25">
      <c r="A197" s="1" t="s">
        <v>626</v>
      </c>
      <c r="B197" s="1" t="s">
        <v>204</v>
      </c>
      <c r="C197" s="1">
        <v>522.29999999999995</v>
      </c>
      <c r="D197" s="1">
        <v>6.9</v>
      </c>
      <c r="E197" s="1">
        <f>VLOOKUP(A197,Sheet1!$C$10:$L$428,6,FALSE)</f>
        <v>130000</v>
      </c>
      <c r="F197" s="1">
        <v>7.2</v>
      </c>
      <c r="G197" s="1" t="s">
        <v>858</v>
      </c>
      <c r="H197" s="1" t="s">
        <v>858</v>
      </c>
      <c r="I197" s="1">
        <v>39.9</v>
      </c>
      <c r="J197" s="1">
        <v>1.3</v>
      </c>
      <c r="N197" s="2" t="s">
        <v>626</v>
      </c>
      <c r="O197" s="2" t="s">
        <v>204</v>
      </c>
      <c r="P197" s="2">
        <v>42000</v>
      </c>
      <c r="Q197" s="2">
        <v>6.3</v>
      </c>
      <c r="R197" s="2">
        <v>42000</v>
      </c>
      <c r="S197" s="2">
        <v>6.3</v>
      </c>
      <c r="T197" s="2">
        <v>35000</v>
      </c>
      <c r="U197" s="2">
        <v>13.1</v>
      </c>
      <c r="V197" s="2">
        <v>42000</v>
      </c>
      <c r="W197" s="2">
        <v>6.3</v>
      </c>
      <c r="AA197" s="3" t="s">
        <v>626</v>
      </c>
      <c r="AB197" s="3" t="s">
        <v>204</v>
      </c>
      <c r="AC197" s="3">
        <v>531.6</v>
      </c>
      <c r="AD197" s="3">
        <v>3.7</v>
      </c>
      <c r="AE197" s="3">
        <v>13.34</v>
      </c>
      <c r="AF197" s="3">
        <v>3.8</v>
      </c>
      <c r="AG197" s="3">
        <v>27832</v>
      </c>
      <c r="AH197" s="3">
        <v>4.5999999999999996</v>
      </c>
      <c r="AI197" s="3">
        <v>39.799999999999997</v>
      </c>
      <c r="AJ197" s="3">
        <v>0.8</v>
      </c>
      <c r="AN197" s="3" t="s">
        <v>626</v>
      </c>
      <c r="AO197" s="3" t="s">
        <v>204</v>
      </c>
      <c r="AP197" s="3">
        <v>455.5</v>
      </c>
      <c r="AQ197" s="3">
        <v>5.6</v>
      </c>
      <c r="AR197" s="3">
        <v>11.31</v>
      </c>
      <c r="AS197" s="3">
        <v>5.5</v>
      </c>
      <c r="AT197" s="3">
        <v>24080</v>
      </c>
      <c r="AU197" s="3" t="s">
        <v>858</v>
      </c>
      <c r="AV197" s="3">
        <v>38.700000000000003</v>
      </c>
      <c r="AW197" s="3">
        <v>1.6</v>
      </c>
      <c r="BA197" s="4" t="s">
        <v>626</v>
      </c>
      <c r="BB197" s="4" t="s">
        <v>204</v>
      </c>
      <c r="BC197" s="4">
        <v>64000</v>
      </c>
      <c r="BD197" s="4">
        <v>5</v>
      </c>
      <c r="BE197" s="4">
        <v>64000</v>
      </c>
      <c r="BF197" s="4">
        <v>5</v>
      </c>
      <c r="BG197" s="4">
        <v>55000</v>
      </c>
      <c r="BH197" s="4">
        <v>9</v>
      </c>
      <c r="BI197" s="4">
        <v>64000</v>
      </c>
      <c r="BJ197" s="4">
        <v>5</v>
      </c>
      <c r="BN197" s="5" t="s">
        <v>626</v>
      </c>
      <c r="BO197" s="5" t="s">
        <v>204</v>
      </c>
      <c r="BP197" s="5">
        <v>411.6</v>
      </c>
      <c r="BQ197" s="5">
        <v>3.9</v>
      </c>
      <c r="BR197" s="5">
        <v>12.84</v>
      </c>
      <c r="BS197" s="5">
        <v>3.4</v>
      </c>
      <c r="BT197" s="5">
        <v>21300</v>
      </c>
      <c r="BU197" s="5">
        <v>4.9000000000000004</v>
      </c>
      <c r="BV197" s="5">
        <v>32</v>
      </c>
      <c r="BW197" s="5">
        <v>1.9</v>
      </c>
      <c r="CA197" s="6" t="s">
        <v>626</v>
      </c>
      <c r="CB197" s="6" t="s">
        <v>204</v>
      </c>
      <c r="CC197" s="6">
        <v>361.5</v>
      </c>
      <c r="CD197" s="6">
        <v>4.9000000000000004</v>
      </c>
      <c r="CE197" s="6">
        <v>10.27</v>
      </c>
      <c r="CF197" s="6">
        <v>4</v>
      </c>
      <c r="CG197" s="6">
        <v>18639</v>
      </c>
      <c r="CH197" s="6">
        <v>7.4</v>
      </c>
      <c r="CI197" s="6">
        <v>37</v>
      </c>
      <c r="CJ197" s="6">
        <v>1</v>
      </c>
      <c r="CN197" s="7" t="s">
        <v>626</v>
      </c>
      <c r="CO197" s="7" t="s">
        <v>204</v>
      </c>
      <c r="CP197" s="7">
        <v>14000</v>
      </c>
      <c r="CQ197" s="7">
        <v>10.6</v>
      </c>
      <c r="CR197" s="7">
        <v>14000</v>
      </c>
      <c r="CS197" s="7">
        <v>10.6</v>
      </c>
      <c r="CT197" s="7">
        <v>12000</v>
      </c>
      <c r="CU197" s="7">
        <v>12.5</v>
      </c>
      <c r="CV197" s="7">
        <v>14000</v>
      </c>
      <c r="CW197" s="7">
        <v>10.6</v>
      </c>
      <c r="DA197" s="8" t="s">
        <v>626</v>
      </c>
      <c r="DB197" s="8" t="s">
        <v>204</v>
      </c>
      <c r="DC197" s="8">
        <v>427.2</v>
      </c>
      <c r="DD197" s="8">
        <v>5.4</v>
      </c>
      <c r="DE197" s="8">
        <v>11.11</v>
      </c>
      <c r="DF197" s="8">
        <v>5.3</v>
      </c>
      <c r="DG197" s="8">
        <v>22608</v>
      </c>
      <c r="DH197" s="8">
        <v>7</v>
      </c>
      <c r="DI197" s="8">
        <v>38.4</v>
      </c>
      <c r="DJ197" s="8">
        <v>1.4</v>
      </c>
      <c r="DN197" s="9" t="s">
        <v>626</v>
      </c>
      <c r="DO197" s="9" t="s">
        <v>204</v>
      </c>
      <c r="DP197" s="9">
        <v>380.5</v>
      </c>
      <c r="DQ197" s="9">
        <v>6.7</v>
      </c>
      <c r="DR197" s="9">
        <v>9.9</v>
      </c>
      <c r="DS197" s="9">
        <v>6.3</v>
      </c>
      <c r="DT197" s="9">
        <v>20005</v>
      </c>
      <c r="DU197" s="9">
        <v>7.6</v>
      </c>
      <c r="DV197" s="9">
        <v>37.5</v>
      </c>
      <c r="DW197" s="9">
        <v>0.6</v>
      </c>
      <c r="EA197" s="10" t="s">
        <v>626</v>
      </c>
      <c r="EB197" s="10" t="s">
        <v>204</v>
      </c>
      <c r="EC197" s="10">
        <v>28000</v>
      </c>
      <c r="ED197" s="10">
        <v>7.9</v>
      </c>
      <c r="EE197" s="10">
        <f>VLOOKUP(EA197,Sheet1!$C$10:$L$428,10,FALSE)</f>
        <v>105000</v>
      </c>
      <c r="EF197" s="10">
        <v>7.9</v>
      </c>
      <c r="EG197" s="10">
        <v>23000</v>
      </c>
      <c r="EH197" s="10">
        <v>18.899999999999999</v>
      </c>
      <c r="EI197" s="10">
        <v>28000</v>
      </c>
      <c r="EJ197" s="10">
        <v>7.9</v>
      </c>
      <c r="EN197" s="11" t="s">
        <v>626</v>
      </c>
      <c r="EO197" s="11" t="s">
        <v>204</v>
      </c>
      <c r="EP197" s="11">
        <v>582.29999999999995</v>
      </c>
      <c r="EQ197" s="11">
        <v>4.5</v>
      </c>
      <c r="ER197" s="11">
        <f>VLOOKUP(EN197,Sheet1!$C$10:$L$428,2,FALSE)</f>
        <v>148999.50437500011</v>
      </c>
      <c r="ES197" s="11">
        <v>4.7</v>
      </c>
      <c r="ET197" s="11">
        <v>30581</v>
      </c>
      <c r="EU197" s="11">
        <v>6.1</v>
      </c>
      <c r="EV197" s="11">
        <v>40.5</v>
      </c>
      <c r="EW197" s="11">
        <v>1</v>
      </c>
      <c r="EY197" t="b">
        <f t="shared" si="2"/>
        <v>1</v>
      </c>
    </row>
    <row r="198" spans="1:155" x14ac:dyDescent="0.25">
      <c r="A198" s="1" t="s">
        <v>627</v>
      </c>
      <c r="B198" s="1" t="s">
        <v>205</v>
      </c>
      <c r="C198" s="1">
        <v>481.1</v>
      </c>
      <c r="D198" s="1">
        <v>5.9</v>
      </c>
      <c r="E198" s="1">
        <f>VLOOKUP(A198,Sheet1!$C$10:$L$428,6,FALSE)</f>
        <v>176000</v>
      </c>
      <c r="F198" s="1">
        <v>7.3</v>
      </c>
      <c r="G198" s="1">
        <v>25042</v>
      </c>
      <c r="H198" s="1">
        <v>11</v>
      </c>
      <c r="I198" s="1">
        <v>40</v>
      </c>
      <c r="J198" s="1">
        <v>1.8</v>
      </c>
      <c r="N198" s="2" t="s">
        <v>627</v>
      </c>
      <c r="O198" s="2" t="s">
        <v>205</v>
      </c>
      <c r="P198" s="2">
        <v>29000</v>
      </c>
      <c r="Q198" s="2">
        <v>7.7</v>
      </c>
      <c r="R198" s="2">
        <v>29000</v>
      </c>
      <c r="S198" s="2">
        <v>7.7</v>
      </c>
      <c r="T198" s="2">
        <v>25000</v>
      </c>
      <c r="U198" s="2">
        <v>13.5</v>
      </c>
      <c r="V198" s="2">
        <v>29000</v>
      </c>
      <c r="W198" s="2">
        <v>7.7</v>
      </c>
      <c r="AA198" s="3" t="s">
        <v>627</v>
      </c>
      <c r="AB198" s="3" t="s">
        <v>205</v>
      </c>
      <c r="AC198" s="3">
        <v>576</v>
      </c>
      <c r="AD198" s="3">
        <v>7.6</v>
      </c>
      <c r="AE198" s="3">
        <v>14.32</v>
      </c>
      <c r="AF198" s="3">
        <v>7.7</v>
      </c>
      <c r="AG198" s="3">
        <v>30358</v>
      </c>
      <c r="AH198" s="3">
        <v>11</v>
      </c>
      <c r="AI198" s="3">
        <v>40.200000000000003</v>
      </c>
      <c r="AJ198" s="3">
        <v>1.1000000000000001</v>
      </c>
      <c r="AN198" s="3" t="s">
        <v>627</v>
      </c>
      <c r="AO198" s="3" t="s">
        <v>205</v>
      </c>
      <c r="AP198" s="3">
        <v>464.6</v>
      </c>
      <c r="AQ198" s="3">
        <v>5.9</v>
      </c>
      <c r="AR198" s="3">
        <v>10.98</v>
      </c>
      <c r="AS198" s="3">
        <v>7.1</v>
      </c>
      <c r="AT198" s="3">
        <v>23557</v>
      </c>
      <c r="AU198" s="3">
        <v>12</v>
      </c>
      <c r="AV198" s="3">
        <v>37.5</v>
      </c>
      <c r="AW198" s="3">
        <v>1.7</v>
      </c>
      <c r="BA198" s="4" t="s">
        <v>627</v>
      </c>
      <c r="BB198" s="4" t="s">
        <v>205</v>
      </c>
      <c r="BC198" s="4">
        <v>43000</v>
      </c>
      <c r="BD198" s="4">
        <v>6.2</v>
      </c>
      <c r="BE198" s="4">
        <v>43000</v>
      </c>
      <c r="BF198" s="4">
        <v>6.2</v>
      </c>
      <c r="BG198" s="4">
        <v>37000</v>
      </c>
      <c r="BH198" s="4">
        <v>10.199999999999999</v>
      </c>
      <c r="BI198" s="4">
        <v>43000</v>
      </c>
      <c r="BJ198" s="4">
        <v>6.2</v>
      </c>
      <c r="BN198" s="5" t="s">
        <v>627</v>
      </c>
      <c r="BO198" s="5" t="s">
        <v>205</v>
      </c>
      <c r="BP198" s="5">
        <v>454.8</v>
      </c>
      <c r="BQ198" s="5">
        <v>7</v>
      </c>
      <c r="BR198" s="5">
        <v>13.91</v>
      </c>
      <c r="BS198" s="5">
        <v>6.7</v>
      </c>
      <c r="BT198" s="5">
        <v>24489</v>
      </c>
      <c r="BU198" s="5">
        <v>9.5</v>
      </c>
      <c r="BV198" s="5">
        <v>32.700000000000003</v>
      </c>
      <c r="BW198" s="5">
        <v>2.4</v>
      </c>
      <c r="CA198" s="6" t="s">
        <v>627</v>
      </c>
      <c r="CB198" s="6" t="s">
        <v>205</v>
      </c>
      <c r="CC198" s="6">
        <v>373.1</v>
      </c>
      <c r="CD198" s="6">
        <v>7.4</v>
      </c>
      <c r="CE198" s="6">
        <v>10.119999999999999</v>
      </c>
      <c r="CF198" s="6">
        <v>7</v>
      </c>
      <c r="CG198" s="6">
        <v>19857</v>
      </c>
      <c r="CH198" s="6">
        <v>11</v>
      </c>
      <c r="CI198" s="6">
        <v>37</v>
      </c>
      <c r="CJ198" s="6">
        <v>0.5</v>
      </c>
      <c r="CN198" s="7" t="s">
        <v>627</v>
      </c>
      <c r="CO198" s="7" t="s">
        <v>205</v>
      </c>
      <c r="CP198" s="7">
        <v>8000</v>
      </c>
      <c r="CQ198" s="7">
        <v>14.2</v>
      </c>
      <c r="CR198" s="7">
        <v>8000</v>
      </c>
      <c r="CS198" s="7">
        <v>14.2</v>
      </c>
      <c r="CT198" s="7" t="s">
        <v>858</v>
      </c>
      <c r="CU198" s="7" t="s">
        <v>858</v>
      </c>
      <c r="CV198" s="7">
        <v>8000</v>
      </c>
      <c r="CW198" s="7">
        <v>14.2</v>
      </c>
      <c r="DA198" s="8" t="s">
        <v>627</v>
      </c>
      <c r="DB198" s="8" t="s">
        <v>205</v>
      </c>
      <c r="DC198" s="8">
        <v>462.2</v>
      </c>
      <c r="DD198" s="8">
        <v>7.3</v>
      </c>
      <c r="DE198" s="8">
        <v>12.4</v>
      </c>
      <c r="DF198" s="8">
        <v>7.4</v>
      </c>
      <c r="DG198" s="8">
        <v>22628</v>
      </c>
      <c r="DH198" s="8">
        <v>18</v>
      </c>
      <c r="DI198" s="8">
        <v>37.299999999999997</v>
      </c>
      <c r="DJ198" s="8">
        <v>1.7</v>
      </c>
      <c r="DN198" s="9" t="s">
        <v>627</v>
      </c>
      <c r="DO198" s="9" t="s">
        <v>205</v>
      </c>
      <c r="DP198" s="9">
        <v>392.4</v>
      </c>
      <c r="DQ198" s="9">
        <v>12</v>
      </c>
      <c r="DR198" s="9">
        <v>10.47</v>
      </c>
      <c r="DS198" s="9">
        <v>11</v>
      </c>
      <c r="DT198" s="9" t="s">
        <v>858</v>
      </c>
      <c r="DU198" s="9" t="s">
        <v>858</v>
      </c>
      <c r="DV198" s="9">
        <v>37</v>
      </c>
      <c r="DW198" s="9">
        <v>1.4</v>
      </c>
      <c r="EA198" s="10" t="s">
        <v>627</v>
      </c>
      <c r="EB198" s="10" t="s">
        <v>205</v>
      </c>
      <c r="EC198" s="10">
        <v>21000</v>
      </c>
      <c r="ED198" s="10">
        <v>9.1</v>
      </c>
      <c r="EE198" s="10">
        <f>VLOOKUP(EA198,Sheet1!$C$10:$L$428,10,FALSE)</f>
        <v>132000</v>
      </c>
      <c r="EF198" s="10">
        <v>9.1</v>
      </c>
      <c r="EG198" s="10">
        <v>19000</v>
      </c>
      <c r="EH198" s="10">
        <v>14.4</v>
      </c>
      <c r="EI198" s="10">
        <v>21000</v>
      </c>
      <c r="EJ198" s="10">
        <v>9.1</v>
      </c>
      <c r="EN198" s="11" t="s">
        <v>627</v>
      </c>
      <c r="EO198" s="11" t="s">
        <v>205</v>
      </c>
      <c r="EP198" s="11">
        <v>618.20000000000005</v>
      </c>
      <c r="EQ198" s="11">
        <v>9.3000000000000007</v>
      </c>
      <c r="ER198" s="11">
        <f>VLOOKUP(EN198,Sheet1!$C$10:$L$428,2,FALSE)</f>
        <v>213111.8164689462</v>
      </c>
      <c r="ES198" s="11">
        <v>9.6</v>
      </c>
      <c r="ET198" s="11">
        <v>33152</v>
      </c>
      <c r="EU198" s="11">
        <v>12</v>
      </c>
      <c r="EV198" s="11">
        <v>41.3</v>
      </c>
      <c r="EW198" s="11">
        <v>1.3</v>
      </c>
      <c r="EY198" t="b">
        <f t="shared" si="2"/>
        <v>1</v>
      </c>
    </row>
    <row r="199" spans="1:155" x14ac:dyDescent="0.25">
      <c r="A199" s="1" t="s">
        <v>628</v>
      </c>
      <c r="B199" s="1" t="s">
        <v>206</v>
      </c>
      <c r="C199" s="1">
        <v>503.8</v>
      </c>
      <c r="D199" s="1">
        <v>6.9</v>
      </c>
      <c r="E199" s="1">
        <f>VLOOKUP(A199,Sheet1!$C$10:$L$428,6,FALSE)</f>
        <v>181500</v>
      </c>
      <c r="F199" s="1">
        <v>5.8</v>
      </c>
      <c r="G199" s="1">
        <v>25726</v>
      </c>
      <c r="H199" s="1">
        <v>13</v>
      </c>
      <c r="I199" s="1">
        <v>39</v>
      </c>
      <c r="J199" s="1">
        <v>1.6</v>
      </c>
      <c r="N199" s="2" t="s">
        <v>628</v>
      </c>
      <c r="O199" s="2" t="s">
        <v>206</v>
      </c>
      <c r="P199" s="2">
        <v>31000</v>
      </c>
      <c r="Q199" s="2">
        <v>7.4</v>
      </c>
      <c r="R199" s="2">
        <v>31000</v>
      </c>
      <c r="S199" s="2">
        <v>7.4</v>
      </c>
      <c r="T199" s="2">
        <v>29000</v>
      </c>
      <c r="U199" s="2">
        <v>9.9</v>
      </c>
      <c r="V199" s="2">
        <v>31000</v>
      </c>
      <c r="W199" s="2">
        <v>7.4</v>
      </c>
      <c r="AA199" s="3" t="s">
        <v>628</v>
      </c>
      <c r="AB199" s="3" t="s">
        <v>206</v>
      </c>
      <c r="AC199" s="3">
        <v>606.70000000000005</v>
      </c>
      <c r="AD199" s="3">
        <v>11</v>
      </c>
      <c r="AE199" s="3">
        <v>15.48</v>
      </c>
      <c r="AF199" s="3">
        <v>11</v>
      </c>
      <c r="AG199" s="3">
        <v>31726</v>
      </c>
      <c r="AH199" s="3">
        <v>13</v>
      </c>
      <c r="AI199" s="3">
        <v>39.200000000000003</v>
      </c>
      <c r="AJ199" s="3">
        <v>0.9</v>
      </c>
      <c r="AN199" s="3" t="s">
        <v>628</v>
      </c>
      <c r="AO199" s="3" t="s">
        <v>206</v>
      </c>
      <c r="AP199" s="3">
        <v>480.8</v>
      </c>
      <c r="AQ199" s="3">
        <v>6.3</v>
      </c>
      <c r="AR199" s="3">
        <v>11.75</v>
      </c>
      <c r="AS199" s="3">
        <v>5.9</v>
      </c>
      <c r="AT199" s="3">
        <v>23747</v>
      </c>
      <c r="AU199" s="3">
        <v>9.6999999999999993</v>
      </c>
      <c r="AV199" s="3">
        <v>37.6</v>
      </c>
      <c r="AW199" s="3">
        <v>1.4</v>
      </c>
      <c r="BA199" s="4" t="s">
        <v>628</v>
      </c>
      <c r="BB199" s="4" t="s">
        <v>206</v>
      </c>
      <c r="BC199" s="4">
        <v>47000</v>
      </c>
      <c r="BD199" s="4">
        <v>5.9</v>
      </c>
      <c r="BE199" s="4">
        <v>47000</v>
      </c>
      <c r="BF199" s="4">
        <v>5.9</v>
      </c>
      <c r="BG199" s="4">
        <v>41000</v>
      </c>
      <c r="BH199" s="4">
        <v>7.8</v>
      </c>
      <c r="BI199" s="4">
        <v>47000</v>
      </c>
      <c r="BJ199" s="4">
        <v>5.9</v>
      </c>
      <c r="BN199" s="5" t="s">
        <v>628</v>
      </c>
      <c r="BO199" s="5" t="s">
        <v>206</v>
      </c>
      <c r="BP199" s="5">
        <v>473.2</v>
      </c>
      <c r="BQ199" s="5">
        <v>9.4</v>
      </c>
      <c r="BR199" s="5">
        <v>14.8</v>
      </c>
      <c r="BS199" s="5">
        <v>9.1</v>
      </c>
      <c r="BT199" s="5">
        <v>25514</v>
      </c>
      <c r="BU199" s="5">
        <v>12</v>
      </c>
      <c r="BV199" s="5">
        <v>32</v>
      </c>
      <c r="BW199" s="5">
        <v>2.2000000000000002</v>
      </c>
      <c r="CA199" s="6" t="s">
        <v>628</v>
      </c>
      <c r="CB199" s="6" t="s">
        <v>206</v>
      </c>
      <c r="CC199" s="6">
        <v>358.9</v>
      </c>
      <c r="CD199" s="6">
        <v>8.1</v>
      </c>
      <c r="CE199" s="6">
        <v>10.81</v>
      </c>
      <c r="CF199" s="6">
        <v>6.5</v>
      </c>
      <c r="CG199" s="6">
        <v>19644</v>
      </c>
      <c r="CH199" s="6">
        <v>9.9</v>
      </c>
      <c r="CI199" s="6">
        <v>37</v>
      </c>
      <c r="CJ199" s="6">
        <v>1.7</v>
      </c>
      <c r="CN199" s="7" t="s">
        <v>628</v>
      </c>
      <c r="CO199" s="7" t="s">
        <v>206</v>
      </c>
      <c r="CP199" s="7">
        <v>11000</v>
      </c>
      <c r="CQ199" s="7">
        <v>12</v>
      </c>
      <c r="CR199" s="7">
        <v>11000</v>
      </c>
      <c r="CS199" s="7">
        <v>12</v>
      </c>
      <c r="CT199" s="7">
        <v>10000</v>
      </c>
      <c r="CU199" s="7">
        <v>14.4</v>
      </c>
      <c r="CV199" s="7">
        <v>11000</v>
      </c>
      <c r="CW199" s="7">
        <v>12</v>
      </c>
      <c r="DA199" s="8" t="s">
        <v>628</v>
      </c>
      <c r="DB199" s="8" t="s">
        <v>206</v>
      </c>
      <c r="DC199" s="8">
        <v>485.3</v>
      </c>
      <c r="DD199" s="8">
        <v>6.8</v>
      </c>
      <c r="DE199" s="8">
        <v>12.96</v>
      </c>
      <c r="DF199" s="8">
        <v>6.7</v>
      </c>
      <c r="DG199" s="8">
        <v>24670</v>
      </c>
      <c r="DH199" s="8">
        <v>7.9</v>
      </c>
      <c r="DI199" s="8">
        <v>37.5</v>
      </c>
      <c r="DJ199" s="8">
        <v>1.2</v>
      </c>
      <c r="DN199" s="9" t="s">
        <v>628</v>
      </c>
      <c r="DO199" s="9" t="s">
        <v>206</v>
      </c>
      <c r="DP199" s="9">
        <v>417.1</v>
      </c>
      <c r="DQ199" s="9">
        <v>12</v>
      </c>
      <c r="DR199" s="9">
        <v>10.92</v>
      </c>
      <c r="DS199" s="9">
        <v>12</v>
      </c>
      <c r="DT199" s="9">
        <v>20421</v>
      </c>
      <c r="DU199" s="9">
        <v>14</v>
      </c>
      <c r="DV199" s="9">
        <v>37.5</v>
      </c>
      <c r="DW199" s="9">
        <v>2.2000000000000002</v>
      </c>
      <c r="EA199" s="10" t="s">
        <v>628</v>
      </c>
      <c r="EB199" s="10" t="s">
        <v>206</v>
      </c>
      <c r="EC199" s="10">
        <v>20000</v>
      </c>
      <c r="ED199" s="10">
        <v>9.3000000000000007</v>
      </c>
      <c r="EE199" s="10">
        <f>VLOOKUP(EA199,Sheet1!$C$10:$L$428,10,FALSE)</f>
        <v>140000</v>
      </c>
      <c r="EF199" s="10">
        <v>9.3000000000000007</v>
      </c>
      <c r="EG199" s="10">
        <v>19000</v>
      </c>
      <c r="EH199" s="10">
        <v>13.1</v>
      </c>
      <c r="EI199" s="10">
        <v>20000</v>
      </c>
      <c r="EJ199" s="10">
        <v>9.3000000000000007</v>
      </c>
      <c r="EN199" s="11" t="s">
        <v>628</v>
      </c>
      <c r="EO199" s="11" t="s">
        <v>206</v>
      </c>
      <c r="EP199" s="11">
        <v>676.3</v>
      </c>
      <c r="EQ199" s="11">
        <v>15</v>
      </c>
      <c r="ER199" s="11">
        <f>VLOOKUP(EN199,Sheet1!$C$10:$L$428,2,FALSE)</f>
        <v>217831.81724845973</v>
      </c>
      <c r="ES199" s="11">
        <v>15</v>
      </c>
      <c r="ET199" s="11">
        <v>35482</v>
      </c>
      <c r="EU199" s="11">
        <v>18</v>
      </c>
      <c r="EV199" s="11">
        <v>40.200000000000003</v>
      </c>
      <c r="EW199" s="11">
        <v>1.1000000000000001</v>
      </c>
      <c r="EY199" t="b">
        <f t="shared" si="2"/>
        <v>1</v>
      </c>
    </row>
    <row r="200" spans="1:155" x14ac:dyDescent="0.25">
      <c r="A200" s="1" t="s">
        <v>629</v>
      </c>
      <c r="B200" s="1" t="s">
        <v>207</v>
      </c>
      <c r="C200" s="1">
        <v>558.4</v>
      </c>
      <c r="D200" s="1">
        <v>8</v>
      </c>
      <c r="E200" s="1">
        <f>VLOOKUP(A200,Sheet1!$C$10:$L$428,6,FALSE)</f>
        <v>205000</v>
      </c>
      <c r="F200" s="1">
        <v>9.6</v>
      </c>
      <c r="G200" s="1">
        <v>30235</v>
      </c>
      <c r="H200" s="1">
        <v>9.8000000000000007</v>
      </c>
      <c r="I200" s="1">
        <v>40</v>
      </c>
      <c r="J200" s="1">
        <v>2.2000000000000002</v>
      </c>
      <c r="N200" s="2" t="s">
        <v>629</v>
      </c>
      <c r="O200" s="2" t="s">
        <v>207</v>
      </c>
      <c r="P200" s="2">
        <v>32000</v>
      </c>
      <c r="Q200" s="2">
        <v>7.4</v>
      </c>
      <c r="R200" s="2">
        <v>32000</v>
      </c>
      <c r="S200" s="2">
        <v>7.4</v>
      </c>
      <c r="T200" s="2">
        <v>29000</v>
      </c>
      <c r="U200" s="2">
        <v>8.6999999999999993</v>
      </c>
      <c r="V200" s="2">
        <v>32000</v>
      </c>
      <c r="W200" s="2">
        <v>7.4</v>
      </c>
      <c r="AA200" s="3" t="s">
        <v>629</v>
      </c>
      <c r="AB200" s="3" t="s">
        <v>207</v>
      </c>
      <c r="AC200" s="3">
        <v>609.6</v>
      </c>
      <c r="AD200" s="3">
        <v>4.3</v>
      </c>
      <c r="AE200" s="3">
        <v>15.1</v>
      </c>
      <c r="AF200" s="3">
        <v>4.5999999999999996</v>
      </c>
      <c r="AG200" s="3">
        <v>32407</v>
      </c>
      <c r="AH200" s="3">
        <v>5.2</v>
      </c>
      <c r="AI200" s="3">
        <v>40.4</v>
      </c>
      <c r="AJ200" s="3">
        <v>1.2</v>
      </c>
      <c r="AN200" s="3" t="s">
        <v>629</v>
      </c>
      <c r="AO200" s="3" t="s">
        <v>207</v>
      </c>
      <c r="AP200" s="3">
        <v>517.6</v>
      </c>
      <c r="AQ200" s="3">
        <v>6.6</v>
      </c>
      <c r="AR200" s="3">
        <v>12.28</v>
      </c>
      <c r="AS200" s="3">
        <v>7.2</v>
      </c>
      <c r="AT200" s="3">
        <v>27683</v>
      </c>
      <c r="AU200" s="3">
        <v>9.5</v>
      </c>
      <c r="AV200" s="3">
        <v>38.799999999999997</v>
      </c>
      <c r="AW200" s="3">
        <v>1.6</v>
      </c>
      <c r="BA200" s="4" t="s">
        <v>629</v>
      </c>
      <c r="BB200" s="4" t="s">
        <v>207</v>
      </c>
      <c r="BC200" s="4">
        <v>48000</v>
      </c>
      <c r="BD200" s="4">
        <v>5.9</v>
      </c>
      <c r="BE200" s="4">
        <v>48000</v>
      </c>
      <c r="BF200" s="4">
        <v>5.9</v>
      </c>
      <c r="BG200" s="4">
        <v>42000</v>
      </c>
      <c r="BH200" s="4">
        <v>7.7</v>
      </c>
      <c r="BI200" s="4">
        <v>48000</v>
      </c>
      <c r="BJ200" s="4">
        <v>5.9</v>
      </c>
      <c r="BN200" s="5" t="s">
        <v>629</v>
      </c>
      <c r="BO200" s="5" t="s">
        <v>207</v>
      </c>
      <c r="BP200" s="5">
        <v>494.2</v>
      </c>
      <c r="BQ200" s="5">
        <v>4.5</v>
      </c>
      <c r="BR200" s="5">
        <v>14.98</v>
      </c>
      <c r="BS200" s="5">
        <v>4.2</v>
      </c>
      <c r="BT200" s="5">
        <v>27125</v>
      </c>
      <c r="BU200" s="5">
        <v>6.1</v>
      </c>
      <c r="BV200" s="5">
        <v>33</v>
      </c>
      <c r="BW200" s="5">
        <v>2.2000000000000002</v>
      </c>
      <c r="CA200" s="6" t="s">
        <v>629</v>
      </c>
      <c r="CB200" s="6" t="s">
        <v>207</v>
      </c>
      <c r="CC200" s="6">
        <v>416.4</v>
      </c>
      <c r="CD200" s="6">
        <v>6.6</v>
      </c>
      <c r="CE200" s="6">
        <v>11.17</v>
      </c>
      <c r="CF200" s="6">
        <v>6.1</v>
      </c>
      <c r="CG200" s="6">
        <v>22326</v>
      </c>
      <c r="CH200" s="6">
        <v>9.6</v>
      </c>
      <c r="CI200" s="6">
        <v>37</v>
      </c>
      <c r="CJ200" s="6">
        <v>1.7</v>
      </c>
      <c r="CN200" s="7" t="s">
        <v>629</v>
      </c>
      <c r="CO200" s="7" t="s">
        <v>207</v>
      </c>
      <c r="CP200" s="7">
        <v>9000</v>
      </c>
      <c r="CQ200" s="7">
        <v>13.3</v>
      </c>
      <c r="CR200" s="7">
        <v>9000</v>
      </c>
      <c r="CS200" s="7">
        <v>13.3</v>
      </c>
      <c r="CT200" s="7">
        <v>8000</v>
      </c>
      <c r="CU200" s="7">
        <v>15.7</v>
      </c>
      <c r="CV200" s="7">
        <v>9000</v>
      </c>
      <c r="CW200" s="7">
        <v>13.3</v>
      </c>
      <c r="DA200" s="8" t="s">
        <v>629</v>
      </c>
      <c r="DB200" s="8" t="s">
        <v>207</v>
      </c>
      <c r="DC200" s="8">
        <v>478.6</v>
      </c>
      <c r="DD200" s="8">
        <v>5.8</v>
      </c>
      <c r="DE200" s="8">
        <v>12.41</v>
      </c>
      <c r="DF200" s="8">
        <v>6.2</v>
      </c>
      <c r="DG200" s="8">
        <v>24558</v>
      </c>
      <c r="DH200" s="8">
        <v>7.9</v>
      </c>
      <c r="DI200" s="8">
        <v>38.6</v>
      </c>
      <c r="DJ200" s="8">
        <v>2.1</v>
      </c>
      <c r="DN200" s="9" t="s">
        <v>629</v>
      </c>
      <c r="DO200" s="9" t="s">
        <v>207</v>
      </c>
      <c r="DP200" s="9">
        <v>415.8</v>
      </c>
      <c r="DQ200" s="9">
        <v>10</v>
      </c>
      <c r="DR200" s="9">
        <v>10.71</v>
      </c>
      <c r="DS200" s="9">
        <v>13</v>
      </c>
      <c r="DT200" s="9">
        <v>20615</v>
      </c>
      <c r="DU200" s="9">
        <v>14</v>
      </c>
      <c r="DV200" s="9">
        <v>37.5</v>
      </c>
      <c r="DW200" s="9">
        <v>1.9</v>
      </c>
      <c r="EA200" s="10" t="s">
        <v>629</v>
      </c>
      <c r="EB200" s="10" t="s">
        <v>207</v>
      </c>
      <c r="EC200" s="10">
        <v>23000</v>
      </c>
      <c r="ED200" s="10">
        <v>8.9</v>
      </c>
      <c r="EE200" s="10">
        <f>VLOOKUP(EA200,Sheet1!$C$10:$L$428,10,FALSE)</f>
        <v>152000</v>
      </c>
      <c r="EF200" s="10">
        <v>8.9</v>
      </c>
      <c r="EG200" s="10">
        <v>21000</v>
      </c>
      <c r="EH200" s="10">
        <v>10.4</v>
      </c>
      <c r="EI200" s="10">
        <v>23000</v>
      </c>
      <c r="EJ200" s="10">
        <v>8.9</v>
      </c>
      <c r="EN200" s="11" t="s">
        <v>629</v>
      </c>
      <c r="EO200" s="11" t="s">
        <v>207</v>
      </c>
      <c r="EP200" s="11">
        <v>662.8</v>
      </c>
      <c r="EQ200" s="11">
        <v>5.0999999999999996</v>
      </c>
      <c r="ER200" s="11">
        <f>VLOOKUP(EN200,Sheet1!$C$10:$L$428,2,FALSE)</f>
        <v>249663.33018343532</v>
      </c>
      <c r="ES200" s="11">
        <v>5.5</v>
      </c>
      <c r="ET200" s="11">
        <v>35495</v>
      </c>
      <c r="EU200" s="11">
        <v>6</v>
      </c>
      <c r="EV200" s="11">
        <v>41.1</v>
      </c>
      <c r="EW200" s="11">
        <v>1.4</v>
      </c>
      <c r="EY200" t="b">
        <f t="shared" si="2"/>
        <v>1</v>
      </c>
    </row>
    <row r="201" spans="1:155" x14ac:dyDescent="0.25">
      <c r="A201" s="1" t="s">
        <v>630</v>
      </c>
      <c r="B201" s="1" t="s">
        <v>208</v>
      </c>
      <c r="C201" s="1">
        <v>493.5</v>
      </c>
      <c r="D201" s="1">
        <v>8.8000000000000007</v>
      </c>
      <c r="E201" s="1">
        <f>VLOOKUP(A201,Sheet1!$C$10:$L$428,6,FALSE)</f>
        <v>140000</v>
      </c>
      <c r="F201" s="1">
        <v>9.6</v>
      </c>
      <c r="G201" s="1">
        <v>24628</v>
      </c>
      <c r="H201" s="1">
        <v>11</v>
      </c>
      <c r="I201" s="1">
        <v>39.5</v>
      </c>
      <c r="J201" s="1">
        <v>1.3</v>
      </c>
      <c r="N201" s="2" t="s">
        <v>630</v>
      </c>
      <c r="O201" s="2" t="s">
        <v>208</v>
      </c>
      <c r="P201" s="2">
        <v>29000</v>
      </c>
      <c r="Q201" s="2">
        <v>7.7</v>
      </c>
      <c r="R201" s="2">
        <v>29000</v>
      </c>
      <c r="S201" s="2">
        <v>7.7</v>
      </c>
      <c r="T201" s="2">
        <v>25000</v>
      </c>
      <c r="U201" s="2">
        <v>9.1999999999999993</v>
      </c>
      <c r="V201" s="2">
        <v>29000</v>
      </c>
      <c r="W201" s="2">
        <v>7.7</v>
      </c>
      <c r="AA201" s="3" t="s">
        <v>630</v>
      </c>
      <c r="AB201" s="3" t="s">
        <v>208</v>
      </c>
      <c r="AC201" s="3">
        <v>491.3</v>
      </c>
      <c r="AD201" s="3">
        <v>3.2</v>
      </c>
      <c r="AE201" s="3">
        <v>12.26</v>
      </c>
      <c r="AF201" s="3">
        <v>3.2</v>
      </c>
      <c r="AG201" s="3">
        <v>25557</v>
      </c>
      <c r="AH201" s="3">
        <v>4.3</v>
      </c>
      <c r="AI201" s="3">
        <v>40.1</v>
      </c>
      <c r="AJ201" s="3">
        <v>1</v>
      </c>
      <c r="AN201" s="3" t="s">
        <v>630</v>
      </c>
      <c r="AO201" s="3" t="s">
        <v>208</v>
      </c>
      <c r="AP201" s="3">
        <v>444.7</v>
      </c>
      <c r="AQ201" s="3">
        <v>5.8</v>
      </c>
      <c r="AR201" s="3">
        <v>10.8</v>
      </c>
      <c r="AS201" s="3">
        <v>6.4</v>
      </c>
      <c r="AT201" s="3">
        <v>22608</v>
      </c>
      <c r="AU201" s="3">
        <v>7.2</v>
      </c>
      <c r="AV201" s="3">
        <v>39</v>
      </c>
      <c r="AW201" s="3">
        <v>1.6</v>
      </c>
      <c r="BA201" s="4" t="s">
        <v>630</v>
      </c>
      <c r="BB201" s="4" t="s">
        <v>208</v>
      </c>
      <c r="BC201" s="4">
        <v>45000</v>
      </c>
      <c r="BD201" s="4">
        <v>6.1</v>
      </c>
      <c r="BE201" s="4">
        <v>45000</v>
      </c>
      <c r="BF201" s="4">
        <v>6.1</v>
      </c>
      <c r="BG201" s="4">
        <v>39000</v>
      </c>
      <c r="BH201" s="4">
        <v>7.9</v>
      </c>
      <c r="BI201" s="4">
        <v>45000</v>
      </c>
      <c r="BJ201" s="4">
        <v>6.1</v>
      </c>
      <c r="BN201" s="5" t="s">
        <v>630</v>
      </c>
      <c r="BO201" s="5" t="s">
        <v>208</v>
      </c>
      <c r="BP201" s="5">
        <v>391.2</v>
      </c>
      <c r="BQ201" s="5">
        <v>3.9</v>
      </c>
      <c r="BR201" s="5">
        <v>12.14</v>
      </c>
      <c r="BS201" s="5">
        <v>3.2</v>
      </c>
      <c r="BT201" s="5">
        <v>20316</v>
      </c>
      <c r="BU201" s="5">
        <v>5.4</v>
      </c>
      <c r="BV201" s="5">
        <v>32.200000000000003</v>
      </c>
      <c r="BW201" s="5">
        <v>2.2999999999999998</v>
      </c>
      <c r="CA201" s="6" t="s">
        <v>630</v>
      </c>
      <c r="CB201" s="6" t="s">
        <v>208</v>
      </c>
      <c r="CC201" s="6">
        <v>359.3</v>
      </c>
      <c r="CD201" s="6">
        <v>7.7</v>
      </c>
      <c r="CE201" s="6">
        <v>9.6</v>
      </c>
      <c r="CF201" s="6">
        <v>5.4</v>
      </c>
      <c r="CG201" s="6">
        <v>17940</v>
      </c>
      <c r="CH201" s="6">
        <v>9.8000000000000007</v>
      </c>
      <c r="CI201" s="6">
        <v>37</v>
      </c>
      <c r="CJ201" s="6">
        <v>1.9</v>
      </c>
      <c r="CN201" s="7" t="s">
        <v>630</v>
      </c>
      <c r="CO201" s="7" t="s">
        <v>208</v>
      </c>
      <c r="CP201" s="7">
        <v>10000</v>
      </c>
      <c r="CQ201" s="7">
        <v>12.6</v>
      </c>
      <c r="CR201" s="7">
        <v>10000</v>
      </c>
      <c r="CS201" s="7">
        <v>12.6</v>
      </c>
      <c r="CT201" s="7">
        <v>9000</v>
      </c>
      <c r="CU201" s="7">
        <v>14.9</v>
      </c>
      <c r="CV201" s="7">
        <v>10000</v>
      </c>
      <c r="CW201" s="7">
        <v>12.6</v>
      </c>
      <c r="DA201" s="8" t="s">
        <v>630</v>
      </c>
      <c r="DB201" s="8" t="s">
        <v>208</v>
      </c>
      <c r="DC201" s="8">
        <v>414.1</v>
      </c>
      <c r="DD201" s="8">
        <v>4.5999999999999996</v>
      </c>
      <c r="DE201" s="8">
        <v>10.69</v>
      </c>
      <c r="DF201" s="8">
        <v>4.5</v>
      </c>
      <c r="DG201" s="8">
        <v>20993</v>
      </c>
      <c r="DH201" s="8">
        <v>5.7</v>
      </c>
      <c r="DI201" s="8">
        <v>38.700000000000003</v>
      </c>
      <c r="DJ201" s="8">
        <v>1.6</v>
      </c>
      <c r="DN201" s="9" t="s">
        <v>630</v>
      </c>
      <c r="DO201" s="9" t="s">
        <v>208</v>
      </c>
      <c r="DP201" s="9">
        <v>383</v>
      </c>
      <c r="DQ201" s="9">
        <v>8.9</v>
      </c>
      <c r="DR201" s="9">
        <v>10.07</v>
      </c>
      <c r="DS201" s="9">
        <v>10</v>
      </c>
      <c r="DT201" s="9">
        <v>19295</v>
      </c>
      <c r="DU201" s="9">
        <v>10</v>
      </c>
      <c r="DV201" s="9">
        <v>37.5</v>
      </c>
      <c r="DW201" s="9">
        <v>2</v>
      </c>
      <c r="EA201" s="10" t="s">
        <v>630</v>
      </c>
      <c r="EB201" s="10" t="s">
        <v>208</v>
      </c>
      <c r="EC201" s="10">
        <v>19000</v>
      </c>
      <c r="ED201" s="10">
        <v>9.6999999999999993</v>
      </c>
      <c r="EE201" s="10">
        <f>VLOOKUP(EA201,Sheet1!$C$10:$L$428,10,FALSE)</f>
        <v>112000</v>
      </c>
      <c r="EF201" s="10">
        <v>9.6999999999999993</v>
      </c>
      <c r="EG201" s="10">
        <v>16000</v>
      </c>
      <c r="EH201" s="10">
        <v>11.7</v>
      </c>
      <c r="EI201" s="10">
        <v>19000</v>
      </c>
      <c r="EJ201" s="10">
        <v>9.6999999999999993</v>
      </c>
      <c r="EN201" s="11" t="s">
        <v>630</v>
      </c>
      <c r="EO201" s="11" t="s">
        <v>208</v>
      </c>
      <c r="EP201" s="11">
        <v>533.4</v>
      </c>
      <c r="EQ201" s="11">
        <v>3.9</v>
      </c>
      <c r="ER201" s="11">
        <f>VLOOKUP(EN201,Sheet1!$C$10:$L$428,2,FALSE)</f>
        <v>168666.03028430155</v>
      </c>
      <c r="ES201" s="11">
        <v>4</v>
      </c>
      <c r="ET201" s="11">
        <v>28151</v>
      </c>
      <c r="EU201" s="11">
        <v>5.3</v>
      </c>
      <c r="EV201" s="11">
        <v>40.799999999999997</v>
      </c>
      <c r="EW201" s="11">
        <v>1.3</v>
      </c>
      <c r="EY201" t="b">
        <f t="shared" si="2"/>
        <v>1</v>
      </c>
    </row>
    <row r="202" spans="1:155" x14ac:dyDescent="0.25">
      <c r="A202" s="1" t="s">
        <v>631</v>
      </c>
      <c r="B202" s="1" t="s">
        <v>209</v>
      </c>
      <c r="C202" s="1">
        <v>742.6</v>
      </c>
      <c r="D202" s="1">
        <v>6.7</v>
      </c>
      <c r="E202" s="1">
        <f>VLOOKUP(A202,Sheet1!$C$10:$L$428,6,FALSE)</f>
        <v>480000</v>
      </c>
      <c r="F202" s="1">
        <v>7.3</v>
      </c>
      <c r="G202" s="1">
        <v>42109</v>
      </c>
      <c r="H202" s="1">
        <v>7.6</v>
      </c>
      <c r="I202" s="1">
        <v>37.5</v>
      </c>
      <c r="J202" s="1">
        <v>0.7</v>
      </c>
      <c r="N202" s="2" t="s">
        <v>631</v>
      </c>
      <c r="O202" s="2" t="s">
        <v>209</v>
      </c>
      <c r="P202" s="2">
        <v>62000</v>
      </c>
      <c r="Q202" s="2">
        <v>5.4</v>
      </c>
      <c r="R202" s="2">
        <v>62000</v>
      </c>
      <c r="S202" s="2">
        <v>5.4</v>
      </c>
      <c r="T202" s="2">
        <v>47000</v>
      </c>
      <c r="U202" s="2">
        <v>6.9</v>
      </c>
      <c r="V202" s="2">
        <v>62000</v>
      </c>
      <c r="W202" s="2">
        <v>5.4</v>
      </c>
      <c r="AA202" s="3" t="s">
        <v>631</v>
      </c>
      <c r="AB202" s="3" t="s">
        <v>209</v>
      </c>
      <c r="AC202" s="3">
        <v>867.1</v>
      </c>
      <c r="AD202" s="3">
        <v>4.8</v>
      </c>
      <c r="AE202" s="3">
        <v>22.9</v>
      </c>
      <c r="AF202" s="3">
        <v>4.8</v>
      </c>
      <c r="AG202" s="3">
        <v>51863</v>
      </c>
      <c r="AH202" s="3">
        <v>7.5</v>
      </c>
      <c r="AI202" s="3">
        <v>37.9</v>
      </c>
      <c r="AJ202" s="3">
        <v>0.6</v>
      </c>
      <c r="AN202" s="3" t="s">
        <v>631</v>
      </c>
      <c r="AO202" s="3" t="s">
        <v>209</v>
      </c>
      <c r="AP202" s="3">
        <v>694.6</v>
      </c>
      <c r="AQ202" s="3">
        <v>4.7</v>
      </c>
      <c r="AR202" s="3">
        <v>18.670000000000002</v>
      </c>
      <c r="AS202" s="3">
        <v>4.5999999999999996</v>
      </c>
      <c r="AT202" s="3">
        <v>37247</v>
      </c>
      <c r="AU202" s="3">
        <v>6.1</v>
      </c>
      <c r="AV202" s="3">
        <v>37.5</v>
      </c>
      <c r="AW202" s="3">
        <v>0.2</v>
      </c>
      <c r="BA202" s="4" t="s">
        <v>631</v>
      </c>
      <c r="BB202" s="4" t="s">
        <v>209</v>
      </c>
      <c r="BC202" s="4">
        <v>77000</v>
      </c>
      <c r="BD202" s="4">
        <v>4.8</v>
      </c>
      <c r="BE202" s="4">
        <v>77000</v>
      </c>
      <c r="BF202" s="4">
        <v>4.8</v>
      </c>
      <c r="BG202" s="4">
        <v>58000</v>
      </c>
      <c r="BH202" s="4">
        <v>6.1</v>
      </c>
      <c r="BI202" s="4">
        <v>77000</v>
      </c>
      <c r="BJ202" s="4">
        <v>4.8</v>
      </c>
      <c r="BN202" s="5" t="s">
        <v>631</v>
      </c>
      <c r="BO202" s="5" t="s">
        <v>209</v>
      </c>
      <c r="BP202" s="5">
        <v>746.9</v>
      </c>
      <c r="BQ202" s="5">
        <v>4.8</v>
      </c>
      <c r="BR202" s="5">
        <v>22.22</v>
      </c>
      <c r="BS202" s="5">
        <v>4.5999999999999996</v>
      </c>
      <c r="BT202" s="5">
        <v>44741</v>
      </c>
      <c r="BU202" s="5">
        <v>7.4</v>
      </c>
      <c r="BV202" s="5">
        <v>33.6</v>
      </c>
      <c r="BW202" s="5">
        <v>1.4</v>
      </c>
      <c r="CA202" s="6" t="s">
        <v>631</v>
      </c>
      <c r="CB202" s="6" t="s">
        <v>209</v>
      </c>
      <c r="CC202" s="6">
        <v>612.29999999999995</v>
      </c>
      <c r="CD202" s="6">
        <v>4.9000000000000004</v>
      </c>
      <c r="CE202" s="6">
        <v>17.260000000000002</v>
      </c>
      <c r="CF202" s="6">
        <v>5.3</v>
      </c>
      <c r="CG202" s="6">
        <v>33683</v>
      </c>
      <c r="CH202" s="6">
        <v>5.2</v>
      </c>
      <c r="CI202" s="6">
        <v>36</v>
      </c>
      <c r="CJ202" s="6">
        <v>1.7</v>
      </c>
      <c r="CN202" s="7" t="s">
        <v>631</v>
      </c>
      <c r="CO202" s="7" t="s">
        <v>209</v>
      </c>
      <c r="CP202" s="7">
        <v>25000</v>
      </c>
      <c r="CQ202" s="7">
        <v>8</v>
      </c>
      <c r="CR202" s="7">
        <v>25000</v>
      </c>
      <c r="CS202" s="7">
        <v>8</v>
      </c>
      <c r="CT202" s="7">
        <v>18000</v>
      </c>
      <c r="CU202" s="7">
        <v>10.5</v>
      </c>
      <c r="CV202" s="7">
        <v>25000</v>
      </c>
      <c r="CW202" s="7">
        <v>8</v>
      </c>
      <c r="DA202" s="8" t="s">
        <v>631</v>
      </c>
      <c r="DB202" s="8" t="s">
        <v>209</v>
      </c>
      <c r="DC202" s="8">
        <v>723.1</v>
      </c>
      <c r="DD202" s="8">
        <v>4</v>
      </c>
      <c r="DE202" s="8">
        <v>19.309999999999999</v>
      </c>
      <c r="DF202" s="8">
        <v>4.0999999999999996</v>
      </c>
      <c r="DG202" s="8">
        <v>37823</v>
      </c>
      <c r="DH202" s="8">
        <v>5.5</v>
      </c>
      <c r="DI202" s="8">
        <v>37.5</v>
      </c>
      <c r="DJ202" s="8">
        <v>0.9</v>
      </c>
      <c r="DN202" s="9" t="s">
        <v>631</v>
      </c>
      <c r="DO202" s="9" t="s">
        <v>209</v>
      </c>
      <c r="DP202" s="9">
        <v>638.29999999999995</v>
      </c>
      <c r="DQ202" s="9">
        <v>5.7</v>
      </c>
      <c r="DR202" s="9">
        <v>17.27</v>
      </c>
      <c r="DS202" s="9">
        <v>6.2</v>
      </c>
      <c r="DT202" s="9">
        <v>33629</v>
      </c>
      <c r="DU202" s="9">
        <v>6.1</v>
      </c>
      <c r="DV202" s="9">
        <v>37.4</v>
      </c>
      <c r="DW202" s="9">
        <v>1.7</v>
      </c>
      <c r="EA202" s="10" t="s">
        <v>631</v>
      </c>
      <c r="EB202" s="10" t="s">
        <v>209</v>
      </c>
      <c r="EC202" s="10">
        <v>37000</v>
      </c>
      <c r="ED202" s="10">
        <v>7.2</v>
      </c>
      <c r="EE202" s="10">
        <f>VLOOKUP(EA202,Sheet1!$C$10:$L$428,10,FALSE)</f>
        <v>335000</v>
      </c>
      <c r="EF202" s="10">
        <v>7.2</v>
      </c>
      <c r="EG202" s="10">
        <v>28000</v>
      </c>
      <c r="EH202" s="10">
        <v>9.1999999999999993</v>
      </c>
      <c r="EI202" s="10">
        <v>37000</v>
      </c>
      <c r="EJ202" s="10">
        <v>7.2</v>
      </c>
      <c r="EN202" s="11" t="s">
        <v>631</v>
      </c>
      <c r="EO202" s="11" t="s">
        <v>209</v>
      </c>
      <c r="EP202" s="11">
        <v>966.1</v>
      </c>
      <c r="EQ202" s="11">
        <v>6.8</v>
      </c>
      <c r="ER202" s="11">
        <f>VLOOKUP(EN202,Sheet1!$C$10:$L$428,2,FALSE)</f>
        <v>721879.26729678584</v>
      </c>
      <c r="ES202" s="11">
        <v>7</v>
      </c>
      <c r="ET202" s="11">
        <v>61017</v>
      </c>
      <c r="EU202" s="11">
        <v>10</v>
      </c>
      <c r="EV202" s="11">
        <v>38.1</v>
      </c>
      <c r="EW202" s="11">
        <v>0.7</v>
      </c>
      <c r="EY202" t="b">
        <f t="shared" si="2"/>
        <v>1</v>
      </c>
    </row>
    <row r="203" spans="1:155" x14ac:dyDescent="0.25">
      <c r="A203" s="1" t="s">
        <v>632</v>
      </c>
      <c r="B203" s="1" t="s">
        <v>210</v>
      </c>
      <c r="C203" s="1" t="s">
        <v>858</v>
      </c>
      <c r="D203" s="1" t="s">
        <v>858</v>
      </c>
      <c r="E203" s="1">
        <f>VLOOKUP(A203,Sheet1!$C$10:$L$428,6,FALSE)</f>
        <v>465000</v>
      </c>
      <c r="F203" s="1" t="s">
        <v>858</v>
      </c>
      <c r="G203" s="1" t="s">
        <v>858</v>
      </c>
      <c r="H203" s="1" t="s">
        <v>858</v>
      </c>
      <c r="I203" s="1">
        <v>37.799999999999997</v>
      </c>
      <c r="J203" s="1">
        <v>4.5</v>
      </c>
      <c r="N203" s="2" t="s">
        <v>632</v>
      </c>
      <c r="O203" s="2" t="s">
        <v>210</v>
      </c>
      <c r="P203" s="2" t="s">
        <v>858</v>
      </c>
      <c r="Q203" s="2" t="s">
        <v>858</v>
      </c>
      <c r="R203" s="2" t="s">
        <v>858</v>
      </c>
      <c r="S203" s="2" t="s">
        <v>858</v>
      </c>
      <c r="T203" s="2" t="s">
        <v>858</v>
      </c>
      <c r="U203" s="2" t="s">
        <v>858</v>
      </c>
      <c r="V203" s="2" t="s">
        <v>858</v>
      </c>
      <c r="W203" s="2" t="s">
        <v>858</v>
      </c>
      <c r="AA203" s="3" t="s">
        <v>632</v>
      </c>
      <c r="AB203" s="3" t="s">
        <v>210</v>
      </c>
      <c r="AC203" s="3" t="s">
        <v>858</v>
      </c>
      <c r="AD203" s="3" t="s">
        <v>858</v>
      </c>
      <c r="AE203" s="3" t="s">
        <v>858</v>
      </c>
      <c r="AF203" s="3" t="s">
        <v>858</v>
      </c>
      <c r="AG203" s="3" t="s">
        <v>858</v>
      </c>
      <c r="AH203" s="3" t="s">
        <v>858</v>
      </c>
      <c r="AI203" s="3">
        <v>38.200000000000003</v>
      </c>
      <c r="AJ203" s="3">
        <v>2.2999999999999998</v>
      </c>
      <c r="AN203" s="3" t="s">
        <v>632</v>
      </c>
      <c r="AO203" s="3" t="s">
        <v>210</v>
      </c>
      <c r="AP203" s="3" t="s">
        <v>858</v>
      </c>
      <c r="AQ203" s="3" t="s">
        <v>858</v>
      </c>
      <c r="AR203" s="3" t="s">
        <v>858</v>
      </c>
      <c r="AS203" s="3" t="s">
        <v>858</v>
      </c>
      <c r="AT203" s="3" t="s">
        <v>858</v>
      </c>
      <c r="AU203" s="3" t="s">
        <v>858</v>
      </c>
      <c r="AV203" s="3">
        <v>35.700000000000003</v>
      </c>
      <c r="AW203" s="3">
        <v>3.6</v>
      </c>
      <c r="BA203" s="4" t="s">
        <v>632</v>
      </c>
      <c r="BB203" s="4" t="s">
        <v>210</v>
      </c>
      <c r="BC203" s="4">
        <v>5000</v>
      </c>
      <c r="BD203" s="4">
        <v>19.7</v>
      </c>
      <c r="BE203" s="4">
        <v>5000</v>
      </c>
      <c r="BF203" s="4">
        <v>19.7</v>
      </c>
      <c r="BG203" s="4" t="s">
        <v>858</v>
      </c>
      <c r="BH203" s="4" t="s">
        <v>858</v>
      </c>
      <c r="BI203" s="4">
        <v>5000</v>
      </c>
      <c r="BJ203" s="4">
        <v>19.7</v>
      </c>
      <c r="BN203" s="5" t="s">
        <v>632</v>
      </c>
      <c r="BO203" s="5" t="s">
        <v>210</v>
      </c>
      <c r="BP203" s="5" t="s">
        <v>858</v>
      </c>
      <c r="BQ203" s="5" t="s">
        <v>858</v>
      </c>
      <c r="BR203" s="5" t="s">
        <v>858</v>
      </c>
      <c r="BS203" s="5" t="s">
        <v>858</v>
      </c>
      <c r="BT203" s="5" t="s">
        <v>858</v>
      </c>
      <c r="BU203" s="5" t="s">
        <v>858</v>
      </c>
      <c r="BV203" s="5">
        <v>33.9</v>
      </c>
      <c r="BW203" s="5">
        <v>5.8</v>
      </c>
      <c r="CA203" s="6" t="s">
        <v>632</v>
      </c>
      <c r="CB203" s="6" t="s">
        <v>210</v>
      </c>
      <c r="CC203" s="6" t="s">
        <v>858</v>
      </c>
      <c r="CD203" s="6" t="s">
        <v>858</v>
      </c>
      <c r="CE203" s="6" t="s">
        <v>858</v>
      </c>
      <c r="CF203" s="6" t="s">
        <v>858</v>
      </c>
      <c r="CG203" s="6" t="s">
        <v>858</v>
      </c>
      <c r="CH203" s="6" t="s">
        <v>858</v>
      </c>
      <c r="CI203" s="6">
        <v>35</v>
      </c>
      <c r="CJ203" s="6" t="s">
        <v>858</v>
      </c>
      <c r="CN203" s="7" t="s">
        <v>632</v>
      </c>
      <c r="CO203" s="7" t="s">
        <v>210</v>
      </c>
      <c r="CP203" s="7" t="s">
        <v>858</v>
      </c>
      <c r="CQ203" s="7" t="s">
        <v>858</v>
      </c>
      <c r="CR203" s="7" t="s">
        <v>858</v>
      </c>
      <c r="CS203" s="7" t="s">
        <v>858</v>
      </c>
      <c r="CT203" s="7" t="s">
        <v>858</v>
      </c>
      <c r="CU203" s="7" t="s">
        <v>858</v>
      </c>
      <c r="CV203" s="7" t="s">
        <v>858</v>
      </c>
      <c r="CW203" s="7" t="s">
        <v>858</v>
      </c>
      <c r="DA203" s="8" t="s">
        <v>632</v>
      </c>
      <c r="DB203" s="8" t="s">
        <v>210</v>
      </c>
      <c r="DC203" s="8">
        <v>1104.5</v>
      </c>
      <c r="DD203" s="8">
        <v>12</v>
      </c>
      <c r="DE203" s="8">
        <v>29.89</v>
      </c>
      <c r="DF203" s="8">
        <v>13</v>
      </c>
      <c r="DG203" s="8">
        <v>48435</v>
      </c>
      <c r="DH203" s="8">
        <v>16</v>
      </c>
      <c r="DI203" s="8">
        <v>36.9</v>
      </c>
      <c r="DJ203" s="8">
        <v>3.4</v>
      </c>
      <c r="DN203" s="9" t="s">
        <v>632</v>
      </c>
      <c r="DO203" s="9" t="s">
        <v>210</v>
      </c>
      <c r="DP203" s="9">
        <v>1001.2</v>
      </c>
      <c r="DQ203" s="9" t="s">
        <v>858</v>
      </c>
      <c r="DR203" s="9">
        <v>27.78</v>
      </c>
      <c r="DS203" s="9" t="s">
        <v>858</v>
      </c>
      <c r="DT203" s="9" t="s">
        <v>858</v>
      </c>
      <c r="DU203" s="9" t="s">
        <v>858</v>
      </c>
      <c r="DV203" s="9">
        <v>35</v>
      </c>
      <c r="DW203" s="9" t="s">
        <v>858</v>
      </c>
      <c r="EA203" s="10" t="s">
        <v>632</v>
      </c>
      <c r="EB203" s="10" t="s">
        <v>210</v>
      </c>
      <c r="EC203" s="10" t="s">
        <v>858</v>
      </c>
      <c r="ED203" s="10" t="s">
        <v>858</v>
      </c>
      <c r="EE203" s="10">
        <f>VLOOKUP(EA203,Sheet1!$C$10:$L$428,10,FALSE)</f>
        <v>350000</v>
      </c>
      <c r="EF203" s="10" t="s">
        <v>858</v>
      </c>
      <c r="EG203" s="10" t="s">
        <v>858</v>
      </c>
      <c r="EH203" s="10" t="s">
        <v>858</v>
      </c>
      <c r="EI203" s="10" t="s">
        <v>858</v>
      </c>
      <c r="EJ203" s="10" t="s">
        <v>858</v>
      </c>
      <c r="EN203" s="11" t="s">
        <v>632</v>
      </c>
      <c r="EO203" s="11" t="s">
        <v>210</v>
      </c>
      <c r="EP203" s="11" t="s">
        <v>858</v>
      </c>
      <c r="EQ203" s="11" t="s">
        <v>858</v>
      </c>
      <c r="ER203" s="11">
        <f>VLOOKUP(EN203,Sheet1!$C$10:$L$428,2,FALSE)</f>
        <v>532562.42971887544</v>
      </c>
      <c r="ES203" s="11" t="s">
        <v>858</v>
      </c>
      <c r="ET203" s="11" t="s">
        <v>858</v>
      </c>
      <c r="EU203" s="11" t="s">
        <v>858</v>
      </c>
      <c r="EV203" s="11">
        <v>38.799999999999997</v>
      </c>
      <c r="EW203" s="11">
        <v>2.8</v>
      </c>
      <c r="EY203" t="b">
        <f t="shared" si="2"/>
        <v>1</v>
      </c>
    </row>
    <row r="204" spans="1:155" x14ac:dyDescent="0.25">
      <c r="A204" s="1" t="s">
        <v>633</v>
      </c>
      <c r="B204" s="1" t="s">
        <v>211</v>
      </c>
      <c r="C204" s="1">
        <v>603.79999999999995</v>
      </c>
      <c r="D204" s="1">
        <v>4.5999999999999996</v>
      </c>
      <c r="E204" s="1">
        <f>VLOOKUP(A204,Sheet1!$C$10:$L$428,6,FALSE)</f>
        <v>312000</v>
      </c>
      <c r="F204" s="1">
        <v>6.7</v>
      </c>
      <c r="G204" s="1">
        <v>30565</v>
      </c>
      <c r="H204" s="1">
        <v>7.4</v>
      </c>
      <c r="I204" s="1">
        <v>37.5</v>
      </c>
      <c r="J204" s="1">
        <v>0.3</v>
      </c>
      <c r="N204" s="2" t="s">
        <v>633</v>
      </c>
      <c r="O204" s="2" t="s">
        <v>211</v>
      </c>
      <c r="P204" s="2">
        <v>62000</v>
      </c>
      <c r="Q204" s="2">
        <v>5.3</v>
      </c>
      <c r="R204" s="2">
        <v>62000</v>
      </c>
      <c r="S204" s="2">
        <v>5.3</v>
      </c>
      <c r="T204" s="2">
        <v>50000</v>
      </c>
      <c r="U204" s="2">
        <v>7.3</v>
      </c>
      <c r="V204" s="2">
        <v>62000</v>
      </c>
      <c r="W204" s="2">
        <v>5.3</v>
      </c>
      <c r="AA204" s="3" t="s">
        <v>633</v>
      </c>
      <c r="AB204" s="3" t="s">
        <v>211</v>
      </c>
      <c r="AC204" s="3">
        <v>703.4</v>
      </c>
      <c r="AD204" s="3">
        <v>3.6</v>
      </c>
      <c r="AE204" s="3">
        <v>18.47</v>
      </c>
      <c r="AF204" s="3">
        <v>3.7</v>
      </c>
      <c r="AG204" s="3">
        <v>38435</v>
      </c>
      <c r="AH204" s="3">
        <v>6.1</v>
      </c>
      <c r="AI204" s="3">
        <v>38.1</v>
      </c>
      <c r="AJ204" s="3">
        <v>0.7</v>
      </c>
      <c r="AN204" s="3" t="s">
        <v>633</v>
      </c>
      <c r="AO204" s="3" t="s">
        <v>211</v>
      </c>
      <c r="AP204" s="3">
        <v>594.1</v>
      </c>
      <c r="AQ204" s="3">
        <v>3.4</v>
      </c>
      <c r="AR204" s="3">
        <v>15.61</v>
      </c>
      <c r="AS204" s="3">
        <v>4.3</v>
      </c>
      <c r="AT204" s="3">
        <v>30733</v>
      </c>
      <c r="AU204" s="3">
        <v>5.4</v>
      </c>
      <c r="AV204" s="3">
        <v>37.5</v>
      </c>
      <c r="AW204" s="3">
        <v>0.5</v>
      </c>
      <c r="BA204" s="4" t="s">
        <v>633</v>
      </c>
      <c r="BB204" s="4" t="s">
        <v>211</v>
      </c>
      <c r="BC204" s="4">
        <v>84000</v>
      </c>
      <c r="BD204" s="4">
        <v>4.5</v>
      </c>
      <c r="BE204" s="4">
        <v>84000</v>
      </c>
      <c r="BF204" s="4">
        <v>4.5</v>
      </c>
      <c r="BG204" s="4">
        <v>65000</v>
      </c>
      <c r="BH204" s="4">
        <v>7.6</v>
      </c>
      <c r="BI204" s="4">
        <v>84000</v>
      </c>
      <c r="BJ204" s="4">
        <v>4.5</v>
      </c>
      <c r="BN204" s="5" t="s">
        <v>633</v>
      </c>
      <c r="BO204" s="5" t="s">
        <v>211</v>
      </c>
      <c r="BP204" s="5">
        <v>578.4</v>
      </c>
      <c r="BQ204" s="5">
        <v>3.8</v>
      </c>
      <c r="BR204" s="5">
        <v>17.489999999999998</v>
      </c>
      <c r="BS204" s="5">
        <v>3.5</v>
      </c>
      <c r="BT204" s="5">
        <v>32200</v>
      </c>
      <c r="BU204" s="5">
        <v>6.3</v>
      </c>
      <c r="BV204" s="5">
        <v>33.1</v>
      </c>
      <c r="BW204" s="5">
        <v>1.4</v>
      </c>
      <c r="CA204" s="6" t="s">
        <v>633</v>
      </c>
      <c r="CB204" s="6" t="s">
        <v>211</v>
      </c>
      <c r="CC204" s="6">
        <v>511.1</v>
      </c>
      <c r="CD204" s="6">
        <v>4.9000000000000004</v>
      </c>
      <c r="CE204" s="6">
        <v>13.97</v>
      </c>
      <c r="CF204" s="6">
        <v>4.7</v>
      </c>
      <c r="CG204" s="6">
        <v>27185</v>
      </c>
      <c r="CH204" s="6">
        <v>10</v>
      </c>
      <c r="CI204" s="6">
        <v>35.4</v>
      </c>
      <c r="CJ204" s="6">
        <v>0.8</v>
      </c>
      <c r="CN204" s="7" t="s">
        <v>633</v>
      </c>
      <c r="CO204" s="7" t="s">
        <v>211</v>
      </c>
      <c r="CP204" s="7">
        <v>29000</v>
      </c>
      <c r="CQ204" s="7">
        <v>7.5</v>
      </c>
      <c r="CR204" s="7">
        <v>29000</v>
      </c>
      <c r="CS204" s="7">
        <v>7.5</v>
      </c>
      <c r="CT204" s="7">
        <v>23000</v>
      </c>
      <c r="CU204" s="7">
        <v>11.6</v>
      </c>
      <c r="CV204" s="7">
        <v>29000</v>
      </c>
      <c r="CW204" s="7">
        <v>7.5</v>
      </c>
      <c r="DA204" s="8" t="s">
        <v>633</v>
      </c>
      <c r="DB204" s="8" t="s">
        <v>211</v>
      </c>
      <c r="DC204" s="8">
        <v>648.4</v>
      </c>
      <c r="DD204" s="8">
        <v>4.0999999999999996</v>
      </c>
      <c r="DE204" s="8">
        <v>17.34</v>
      </c>
      <c r="DF204" s="8">
        <v>4.2</v>
      </c>
      <c r="DG204" s="8">
        <v>34617</v>
      </c>
      <c r="DH204" s="8">
        <v>6.7</v>
      </c>
      <c r="DI204" s="8">
        <v>37.4</v>
      </c>
      <c r="DJ204" s="8">
        <v>1</v>
      </c>
      <c r="DN204" s="9" t="s">
        <v>633</v>
      </c>
      <c r="DO204" s="9" t="s">
        <v>211</v>
      </c>
      <c r="DP204" s="9">
        <v>591.70000000000005</v>
      </c>
      <c r="DQ204" s="9">
        <v>5.0999999999999996</v>
      </c>
      <c r="DR204" s="9">
        <v>15.73</v>
      </c>
      <c r="DS204" s="9">
        <v>6</v>
      </c>
      <c r="DT204" s="9">
        <v>30760</v>
      </c>
      <c r="DU204" s="9">
        <v>9.6999999999999993</v>
      </c>
      <c r="DV204" s="9">
        <v>36.200000000000003</v>
      </c>
      <c r="DW204" s="9">
        <v>1.5</v>
      </c>
      <c r="EA204" s="10" t="s">
        <v>633</v>
      </c>
      <c r="EB204" s="10" t="s">
        <v>211</v>
      </c>
      <c r="EC204" s="10">
        <v>33000</v>
      </c>
      <c r="ED204" s="10">
        <v>7.5</v>
      </c>
      <c r="EE204" s="10">
        <f>VLOOKUP(EA204,Sheet1!$C$10:$L$428,10,FALSE)</f>
        <v>240000</v>
      </c>
      <c r="EF204" s="10">
        <v>7.5</v>
      </c>
      <c r="EG204" s="10">
        <v>27000</v>
      </c>
      <c r="EH204" s="10">
        <v>9.3000000000000007</v>
      </c>
      <c r="EI204" s="10">
        <v>33000</v>
      </c>
      <c r="EJ204" s="10">
        <v>7.5</v>
      </c>
      <c r="EN204" s="11" t="s">
        <v>633</v>
      </c>
      <c r="EO204" s="11" t="s">
        <v>211</v>
      </c>
      <c r="EP204" s="11">
        <v>751.3</v>
      </c>
      <c r="EQ204" s="11">
        <v>5.5</v>
      </c>
      <c r="ER204" s="11">
        <f>VLOOKUP(EN204,Sheet1!$C$10:$L$428,2,FALSE)</f>
        <v>358424.65298677573</v>
      </c>
      <c r="ES204" s="11">
        <v>5.7</v>
      </c>
      <c r="ET204" s="11">
        <v>41706</v>
      </c>
      <c r="EU204" s="11">
        <v>9.1</v>
      </c>
      <c r="EV204" s="11">
        <v>38.700000000000003</v>
      </c>
      <c r="EW204" s="11">
        <v>0.9</v>
      </c>
      <c r="EY204" t="b">
        <f t="shared" si="2"/>
        <v>1</v>
      </c>
    </row>
    <row r="205" spans="1:155" x14ac:dyDescent="0.25">
      <c r="A205" s="1" t="s">
        <v>634</v>
      </c>
      <c r="B205" s="1" t="s">
        <v>212</v>
      </c>
      <c r="C205" s="1">
        <v>728.3</v>
      </c>
      <c r="D205" s="1">
        <v>8.5</v>
      </c>
      <c r="E205" s="1">
        <f>VLOOKUP(A205,Sheet1!$C$10:$L$428,6,FALSE)</f>
        <v>464250</v>
      </c>
      <c r="F205" s="1">
        <v>8.1</v>
      </c>
      <c r="G205" s="1" t="s">
        <v>858</v>
      </c>
      <c r="H205" s="1" t="s">
        <v>858</v>
      </c>
      <c r="I205" s="1">
        <v>37.5</v>
      </c>
      <c r="J205" s="1">
        <v>1</v>
      </c>
      <c r="N205" s="2" t="s">
        <v>634</v>
      </c>
      <c r="O205" s="2" t="s">
        <v>212</v>
      </c>
      <c r="P205" s="2">
        <v>56000</v>
      </c>
      <c r="Q205" s="2">
        <v>5.7</v>
      </c>
      <c r="R205" s="2">
        <v>56000</v>
      </c>
      <c r="S205" s="2">
        <v>5.7</v>
      </c>
      <c r="T205" s="2">
        <v>41000</v>
      </c>
      <c r="U205" s="2">
        <v>10</v>
      </c>
      <c r="V205" s="2">
        <v>56000</v>
      </c>
      <c r="W205" s="2">
        <v>5.7</v>
      </c>
      <c r="AA205" s="3" t="s">
        <v>634</v>
      </c>
      <c r="AB205" s="3" t="s">
        <v>212</v>
      </c>
      <c r="AC205" s="3">
        <v>884.1</v>
      </c>
      <c r="AD205" s="3">
        <v>4.2</v>
      </c>
      <c r="AE205" s="3">
        <v>23.02</v>
      </c>
      <c r="AF205" s="3">
        <v>4.3</v>
      </c>
      <c r="AG205" s="3">
        <v>54017</v>
      </c>
      <c r="AH205" s="3">
        <v>8.9</v>
      </c>
      <c r="AI205" s="3">
        <v>38.4</v>
      </c>
      <c r="AJ205" s="3">
        <v>0.9</v>
      </c>
      <c r="AN205" s="3" t="s">
        <v>634</v>
      </c>
      <c r="AO205" s="3" t="s">
        <v>212</v>
      </c>
      <c r="AP205" s="3">
        <v>695.7</v>
      </c>
      <c r="AQ205" s="3">
        <v>4.9000000000000004</v>
      </c>
      <c r="AR205" s="3">
        <v>18.13</v>
      </c>
      <c r="AS205" s="3">
        <v>5.9</v>
      </c>
      <c r="AT205" s="3">
        <v>38059</v>
      </c>
      <c r="AU205" s="3">
        <v>13</v>
      </c>
      <c r="AV205" s="3">
        <v>37.5</v>
      </c>
      <c r="AW205" s="3">
        <v>0.1</v>
      </c>
      <c r="BA205" s="4" t="s">
        <v>634</v>
      </c>
      <c r="BB205" s="4" t="s">
        <v>212</v>
      </c>
      <c r="BC205" s="4">
        <v>67000</v>
      </c>
      <c r="BD205" s="4">
        <v>5.0999999999999996</v>
      </c>
      <c r="BE205" s="4">
        <v>67000</v>
      </c>
      <c r="BF205" s="4">
        <v>5.0999999999999996</v>
      </c>
      <c r="BG205" s="4">
        <v>48000</v>
      </c>
      <c r="BH205" s="4">
        <v>8.8000000000000007</v>
      </c>
      <c r="BI205" s="4">
        <v>67000</v>
      </c>
      <c r="BJ205" s="4">
        <v>5.0999999999999996</v>
      </c>
      <c r="BN205" s="5" t="s">
        <v>634</v>
      </c>
      <c r="BO205" s="5" t="s">
        <v>212</v>
      </c>
      <c r="BP205" s="5">
        <v>766.6</v>
      </c>
      <c r="BQ205" s="5">
        <v>4.4000000000000004</v>
      </c>
      <c r="BR205" s="5">
        <v>22.31</v>
      </c>
      <c r="BS205" s="5">
        <v>4.2</v>
      </c>
      <c r="BT205" s="5">
        <v>47438</v>
      </c>
      <c r="BU205" s="5">
        <v>8.5</v>
      </c>
      <c r="BV205" s="5">
        <v>34.4</v>
      </c>
      <c r="BW205" s="5">
        <v>1.7</v>
      </c>
      <c r="CA205" s="6" t="s">
        <v>634</v>
      </c>
      <c r="CB205" s="6" t="s">
        <v>212</v>
      </c>
      <c r="CC205" s="6">
        <v>614.29999999999995</v>
      </c>
      <c r="CD205" s="6">
        <v>4.8</v>
      </c>
      <c r="CE205" s="6">
        <v>16.77</v>
      </c>
      <c r="CF205" s="6">
        <v>5.5</v>
      </c>
      <c r="CG205" s="6">
        <v>33005</v>
      </c>
      <c r="CH205" s="6">
        <v>12</v>
      </c>
      <c r="CI205" s="6">
        <v>36.799999999999997</v>
      </c>
      <c r="CJ205" s="6">
        <v>1.7</v>
      </c>
      <c r="CN205" s="7" t="s">
        <v>634</v>
      </c>
      <c r="CO205" s="7" t="s">
        <v>212</v>
      </c>
      <c r="CP205" s="7">
        <v>27000</v>
      </c>
      <c r="CQ205" s="7">
        <v>7.8</v>
      </c>
      <c r="CR205" s="7">
        <v>27000</v>
      </c>
      <c r="CS205" s="7">
        <v>7.8</v>
      </c>
      <c r="CT205" s="7">
        <v>20000</v>
      </c>
      <c r="CU205" s="7">
        <v>14.1</v>
      </c>
      <c r="CV205" s="7">
        <v>27000</v>
      </c>
      <c r="CW205" s="7">
        <v>7.8</v>
      </c>
      <c r="DA205" s="8" t="s">
        <v>634</v>
      </c>
      <c r="DB205" s="8" t="s">
        <v>212</v>
      </c>
      <c r="DC205" s="8">
        <v>774.8</v>
      </c>
      <c r="DD205" s="8">
        <v>4.5999999999999996</v>
      </c>
      <c r="DE205" s="8">
        <v>20.47</v>
      </c>
      <c r="DF205" s="8">
        <v>4.8</v>
      </c>
      <c r="DG205" s="8">
        <v>44538</v>
      </c>
      <c r="DH205" s="8">
        <v>10</v>
      </c>
      <c r="DI205" s="8">
        <v>37.9</v>
      </c>
      <c r="DJ205" s="8">
        <v>1</v>
      </c>
      <c r="DN205" s="9" t="s">
        <v>634</v>
      </c>
      <c r="DO205" s="9" t="s">
        <v>212</v>
      </c>
      <c r="DP205" s="9">
        <v>661</v>
      </c>
      <c r="DQ205" s="9">
        <v>6.4</v>
      </c>
      <c r="DR205" s="9">
        <v>17.68</v>
      </c>
      <c r="DS205" s="9">
        <v>7.2</v>
      </c>
      <c r="DT205" s="9">
        <v>37989</v>
      </c>
      <c r="DU205" s="9">
        <v>16</v>
      </c>
      <c r="DV205" s="9">
        <v>37.4</v>
      </c>
      <c r="DW205" s="9">
        <v>1</v>
      </c>
      <c r="EA205" s="10" t="s">
        <v>634</v>
      </c>
      <c r="EB205" s="10" t="s">
        <v>212</v>
      </c>
      <c r="EC205" s="10">
        <v>28000</v>
      </c>
      <c r="ED205" s="10">
        <v>8.3000000000000007</v>
      </c>
      <c r="EE205" s="10">
        <f>VLOOKUP(EA205,Sheet1!$C$10:$L$428,10,FALSE)</f>
        <v>332250</v>
      </c>
      <c r="EF205" s="10">
        <v>8.3000000000000007</v>
      </c>
      <c r="EG205" s="10">
        <v>21000</v>
      </c>
      <c r="EH205" s="10">
        <v>14.1</v>
      </c>
      <c r="EI205" s="10">
        <v>28000</v>
      </c>
      <c r="EJ205" s="10">
        <v>8.3000000000000007</v>
      </c>
      <c r="EN205" s="11" t="s">
        <v>634</v>
      </c>
      <c r="EO205" s="11" t="s">
        <v>212</v>
      </c>
      <c r="EP205" s="11">
        <v>989.2</v>
      </c>
      <c r="EQ205" s="11">
        <v>6.3</v>
      </c>
      <c r="ER205" s="11">
        <f>VLOOKUP(EN205,Sheet1!$C$10:$L$428,2,FALSE)</f>
        <v>636143.23316251708</v>
      </c>
      <c r="ES205" s="11">
        <v>6.6</v>
      </c>
      <c r="ET205" s="11">
        <v>62860</v>
      </c>
      <c r="EU205" s="11">
        <v>13</v>
      </c>
      <c r="EV205" s="11">
        <v>38.9</v>
      </c>
      <c r="EW205" s="11">
        <v>1.5</v>
      </c>
      <c r="EY205" t="b">
        <f t="shared" ref="EY205:EY268" si="3">IF(A206=N206,(IF(N206=AA206,(IF(AA206=AN206,(IF(AN206=BA206,(IF(BA206=BN206,(IF(CA206=BN206,(IF(CA206=CN206,(IF(CN206=DA206,(IF(DA206=DN206,(IF(DN206=EA206,(IF(EA206=EN206,TRUE,FALSE)),FALSE)),FALSE)),FALSE)),FALSE)),FALSE)),FALSE)),FALSE)),FALSE)),FALSE)),FALSE)</f>
        <v>1</v>
      </c>
    </row>
    <row r="206" spans="1:155" x14ac:dyDescent="0.25">
      <c r="A206" s="1" t="s">
        <v>635</v>
      </c>
      <c r="B206" s="1" t="s">
        <v>213</v>
      </c>
      <c r="C206" s="1">
        <v>580.4</v>
      </c>
      <c r="D206" s="1">
        <v>5.7</v>
      </c>
      <c r="E206" s="1">
        <f>VLOOKUP(A206,Sheet1!$C$10:$L$428,6,FALSE)</f>
        <v>305000</v>
      </c>
      <c r="F206" s="1">
        <v>6.8</v>
      </c>
      <c r="G206" s="1">
        <v>28792</v>
      </c>
      <c r="H206" s="1">
        <v>7.2</v>
      </c>
      <c r="I206" s="1">
        <v>37.5</v>
      </c>
      <c r="J206" s="1">
        <v>1.7</v>
      </c>
      <c r="N206" s="2" t="s">
        <v>635</v>
      </c>
      <c r="O206" s="2" t="s">
        <v>213</v>
      </c>
      <c r="P206" s="2">
        <v>63000</v>
      </c>
      <c r="Q206" s="2">
        <v>5.2</v>
      </c>
      <c r="R206" s="2">
        <v>63000</v>
      </c>
      <c r="S206" s="2">
        <v>5.2</v>
      </c>
      <c r="T206" s="2">
        <v>50000</v>
      </c>
      <c r="U206" s="2">
        <v>7.7</v>
      </c>
      <c r="V206" s="2">
        <v>63000</v>
      </c>
      <c r="W206" s="2">
        <v>5.2</v>
      </c>
      <c r="AA206" s="3" t="s">
        <v>635</v>
      </c>
      <c r="AB206" s="3" t="s">
        <v>213</v>
      </c>
      <c r="AC206" s="3">
        <v>697.2</v>
      </c>
      <c r="AD206" s="3">
        <v>4.7</v>
      </c>
      <c r="AE206" s="3">
        <v>18.07</v>
      </c>
      <c r="AF206" s="3">
        <v>4.8</v>
      </c>
      <c r="AG206" s="3" t="s">
        <v>858</v>
      </c>
      <c r="AH206" s="3" t="s">
        <v>858</v>
      </c>
      <c r="AI206" s="3">
        <v>38.6</v>
      </c>
      <c r="AJ206" s="3">
        <v>0.7</v>
      </c>
      <c r="AN206" s="3" t="s">
        <v>635</v>
      </c>
      <c r="AO206" s="3" t="s">
        <v>213</v>
      </c>
      <c r="AP206" s="3">
        <v>585.1</v>
      </c>
      <c r="AQ206" s="3">
        <v>4.2</v>
      </c>
      <c r="AR206" s="3">
        <v>15.29</v>
      </c>
      <c r="AS206" s="3">
        <v>5</v>
      </c>
      <c r="AT206" s="3">
        <v>30081</v>
      </c>
      <c r="AU206" s="3">
        <v>5.5</v>
      </c>
      <c r="AV206" s="3">
        <v>37.5</v>
      </c>
      <c r="AW206" s="3">
        <v>0.1</v>
      </c>
      <c r="BA206" s="4" t="s">
        <v>635</v>
      </c>
      <c r="BB206" s="4" t="s">
        <v>213</v>
      </c>
      <c r="BC206" s="4">
        <v>83000</v>
      </c>
      <c r="BD206" s="4">
        <v>4.5</v>
      </c>
      <c r="BE206" s="4">
        <v>83000</v>
      </c>
      <c r="BF206" s="4">
        <v>4.5</v>
      </c>
      <c r="BG206" s="4">
        <v>65000</v>
      </c>
      <c r="BH206" s="4">
        <v>7.3</v>
      </c>
      <c r="BI206" s="4">
        <v>83000</v>
      </c>
      <c r="BJ206" s="4">
        <v>4.5</v>
      </c>
      <c r="BN206" s="5" t="s">
        <v>635</v>
      </c>
      <c r="BO206" s="5" t="s">
        <v>213</v>
      </c>
      <c r="BP206" s="5">
        <v>581.70000000000005</v>
      </c>
      <c r="BQ206" s="5">
        <v>4.5999999999999996</v>
      </c>
      <c r="BR206" s="5">
        <v>17.22</v>
      </c>
      <c r="BS206" s="5">
        <v>4.4000000000000004</v>
      </c>
      <c r="BT206" s="5" t="s">
        <v>858</v>
      </c>
      <c r="BU206" s="5" t="s">
        <v>858</v>
      </c>
      <c r="BV206" s="5">
        <v>33.799999999999997</v>
      </c>
      <c r="BW206" s="5">
        <v>1.4</v>
      </c>
      <c r="CA206" s="6" t="s">
        <v>635</v>
      </c>
      <c r="CB206" s="6" t="s">
        <v>213</v>
      </c>
      <c r="CC206" s="6">
        <v>488.7</v>
      </c>
      <c r="CD206" s="6">
        <v>5.4</v>
      </c>
      <c r="CE206" s="6">
        <v>13.63</v>
      </c>
      <c r="CF206" s="6">
        <v>5.0999999999999996</v>
      </c>
      <c r="CG206" s="6">
        <v>25603</v>
      </c>
      <c r="CH206" s="6">
        <v>7.5</v>
      </c>
      <c r="CI206" s="6">
        <v>36</v>
      </c>
      <c r="CJ206" s="6">
        <v>1.4</v>
      </c>
      <c r="CN206" s="7" t="s">
        <v>635</v>
      </c>
      <c r="CO206" s="7" t="s">
        <v>213</v>
      </c>
      <c r="CP206" s="7">
        <v>27000</v>
      </c>
      <c r="CQ206" s="7">
        <v>7.7</v>
      </c>
      <c r="CR206" s="7">
        <v>27000</v>
      </c>
      <c r="CS206" s="7">
        <v>7.7</v>
      </c>
      <c r="CT206" s="7">
        <v>21000</v>
      </c>
      <c r="CU206" s="7">
        <v>9.6</v>
      </c>
      <c r="CV206" s="7">
        <v>27000</v>
      </c>
      <c r="CW206" s="7">
        <v>7.7</v>
      </c>
      <c r="DA206" s="8" t="s">
        <v>635</v>
      </c>
      <c r="DB206" s="8" t="s">
        <v>213</v>
      </c>
      <c r="DC206" s="8">
        <v>655.6</v>
      </c>
      <c r="DD206" s="8">
        <v>4.4000000000000004</v>
      </c>
      <c r="DE206" s="8">
        <v>17.309999999999999</v>
      </c>
      <c r="DF206" s="8">
        <v>4.5</v>
      </c>
      <c r="DG206" s="8">
        <v>35838</v>
      </c>
      <c r="DH206" s="8">
        <v>6.4</v>
      </c>
      <c r="DI206" s="8">
        <v>37.9</v>
      </c>
      <c r="DJ206" s="8">
        <v>0.9</v>
      </c>
      <c r="DN206" s="9" t="s">
        <v>635</v>
      </c>
      <c r="DO206" s="9" t="s">
        <v>213</v>
      </c>
      <c r="DP206" s="9">
        <v>597</v>
      </c>
      <c r="DQ206" s="9">
        <v>6.3</v>
      </c>
      <c r="DR206" s="9">
        <v>15.69</v>
      </c>
      <c r="DS206" s="9">
        <v>7.8</v>
      </c>
      <c r="DT206" s="9">
        <v>31270</v>
      </c>
      <c r="DU206" s="9">
        <v>8.5</v>
      </c>
      <c r="DV206" s="9">
        <v>37.5</v>
      </c>
      <c r="DW206" s="9">
        <v>0.9</v>
      </c>
      <c r="EA206" s="10" t="s">
        <v>635</v>
      </c>
      <c r="EB206" s="10" t="s">
        <v>213</v>
      </c>
      <c r="EC206" s="10">
        <v>36000</v>
      </c>
      <c r="ED206" s="10">
        <v>7.1</v>
      </c>
      <c r="EE206" s="10">
        <f>VLOOKUP(EA206,Sheet1!$C$10:$L$428,10,FALSE)</f>
        <v>230000</v>
      </c>
      <c r="EF206" s="10">
        <v>7.1</v>
      </c>
      <c r="EG206" s="10">
        <v>29000</v>
      </c>
      <c r="EH206" s="10">
        <v>11.4</v>
      </c>
      <c r="EI206" s="10">
        <v>36000</v>
      </c>
      <c r="EJ206" s="10">
        <v>7.1</v>
      </c>
      <c r="EN206" s="11" t="s">
        <v>635</v>
      </c>
      <c r="EO206" s="11" t="s">
        <v>213</v>
      </c>
      <c r="EP206" s="11">
        <v>727.9</v>
      </c>
      <c r="EQ206" s="11">
        <v>7.2</v>
      </c>
      <c r="ER206" s="11">
        <f>VLOOKUP(EN206,Sheet1!$C$10:$L$428,2,FALSE)</f>
        <v>413971.8873674908</v>
      </c>
      <c r="ES206" s="11">
        <v>7.3</v>
      </c>
      <c r="ET206" s="11" t="s">
        <v>858</v>
      </c>
      <c r="EU206" s="11" t="s">
        <v>858</v>
      </c>
      <c r="EV206" s="11">
        <v>39.1</v>
      </c>
      <c r="EW206" s="11">
        <v>1</v>
      </c>
      <c r="EY206" t="b">
        <f t="shared" si="3"/>
        <v>1</v>
      </c>
    </row>
    <row r="207" spans="1:155" x14ac:dyDescent="0.25">
      <c r="A207" s="1" t="s">
        <v>636</v>
      </c>
      <c r="B207" s="1" t="s">
        <v>214</v>
      </c>
      <c r="C207" s="1">
        <v>739.8</v>
      </c>
      <c r="D207" s="1">
        <v>8.8000000000000007</v>
      </c>
      <c r="E207" s="1">
        <f>VLOOKUP(A207,Sheet1!$C$10:$L$428,6,FALSE)</f>
        <v>397725</v>
      </c>
      <c r="F207" s="1">
        <v>10</v>
      </c>
      <c r="G207" s="1">
        <v>40934</v>
      </c>
      <c r="H207" s="1">
        <v>13</v>
      </c>
      <c r="I207" s="1">
        <v>37.5</v>
      </c>
      <c r="J207" s="1">
        <v>0.5</v>
      </c>
      <c r="N207" s="2" t="s">
        <v>636</v>
      </c>
      <c r="O207" s="2" t="s">
        <v>214</v>
      </c>
      <c r="P207" s="2">
        <v>71000</v>
      </c>
      <c r="Q207" s="2">
        <v>5</v>
      </c>
      <c r="R207" s="2">
        <v>71000</v>
      </c>
      <c r="S207" s="2">
        <v>5</v>
      </c>
      <c r="T207" s="2">
        <v>54000</v>
      </c>
      <c r="U207" s="2">
        <v>6.8</v>
      </c>
      <c r="V207" s="2">
        <v>71000</v>
      </c>
      <c r="W207" s="2">
        <v>5</v>
      </c>
      <c r="AA207" s="3" t="s">
        <v>636</v>
      </c>
      <c r="AB207" s="3" t="s">
        <v>214</v>
      </c>
      <c r="AC207" s="3">
        <v>877.8</v>
      </c>
      <c r="AD207" s="3">
        <v>4.0999999999999996</v>
      </c>
      <c r="AE207" s="3">
        <v>23.16</v>
      </c>
      <c r="AF207" s="3">
        <v>4.2</v>
      </c>
      <c r="AG207" s="3">
        <v>58359</v>
      </c>
      <c r="AH207" s="3">
        <v>13</v>
      </c>
      <c r="AI207" s="3">
        <v>37.9</v>
      </c>
      <c r="AJ207" s="3">
        <v>0.6</v>
      </c>
      <c r="AN207" s="3" t="s">
        <v>636</v>
      </c>
      <c r="AO207" s="3" t="s">
        <v>214</v>
      </c>
      <c r="AP207" s="3">
        <v>677.4</v>
      </c>
      <c r="AQ207" s="3">
        <v>5.2</v>
      </c>
      <c r="AR207" s="3">
        <v>17.62</v>
      </c>
      <c r="AS207" s="3">
        <v>6.1</v>
      </c>
      <c r="AT207" s="3">
        <v>38039</v>
      </c>
      <c r="AU207" s="3">
        <v>8.3000000000000007</v>
      </c>
      <c r="AV207" s="3">
        <v>37.5</v>
      </c>
      <c r="AW207" s="3">
        <v>0.5</v>
      </c>
      <c r="BA207" s="4" t="s">
        <v>636</v>
      </c>
      <c r="BB207" s="4" t="s">
        <v>214</v>
      </c>
      <c r="BC207" s="4">
        <v>85000</v>
      </c>
      <c r="BD207" s="4">
        <v>4.5</v>
      </c>
      <c r="BE207" s="4">
        <v>85000</v>
      </c>
      <c r="BF207" s="4">
        <v>4.5</v>
      </c>
      <c r="BG207" s="4">
        <v>64000</v>
      </c>
      <c r="BH207" s="4">
        <v>6.2</v>
      </c>
      <c r="BI207" s="4">
        <v>85000</v>
      </c>
      <c r="BJ207" s="4">
        <v>4.5</v>
      </c>
      <c r="BN207" s="5" t="s">
        <v>636</v>
      </c>
      <c r="BO207" s="5" t="s">
        <v>214</v>
      </c>
      <c r="BP207" s="5">
        <v>779.4</v>
      </c>
      <c r="BQ207" s="5">
        <v>4.0999999999999996</v>
      </c>
      <c r="BR207" s="5">
        <v>22.57</v>
      </c>
      <c r="BS207" s="5">
        <v>4</v>
      </c>
      <c r="BT207" s="5">
        <v>52212</v>
      </c>
      <c r="BU207" s="5">
        <v>12</v>
      </c>
      <c r="BV207" s="5">
        <v>34.5</v>
      </c>
      <c r="BW207" s="5">
        <v>1.2</v>
      </c>
      <c r="CA207" s="6" t="s">
        <v>636</v>
      </c>
      <c r="CB207" s="6" t="s">
        <v>214</v>
      </c>
      <c r="CC207" s="6">
        <v>605.6</v>
      </c>
      <c r="CD207" s="6">
        <v>4.5</v>
      </c>
      <c r="CE207" s="6">
        <v>16.75</v>
      </c>
      <c r="CF207" s="6">
        <v>4.9000000000000004</v>
      </c>
      <c r="CG207" s="6">
        <v>33045</v>
      </c>
      <c r="CH207" s="6">
        <v>8.9</v>
      </c>
      <c r="CI207" s="6">
        <v>36</v>
      </c>
      <c r="CJ207" s="6">
        <v>1.7</v>
      </c>
      <c r="CN207" s="7" t="s">
        <v>636</v>
      </c>
      <c r="CO207" s="7" t="s">
        <v>214</v>
      </c>
      <c r="CP207" s="7">
        <v>32000</v>
      </c>
      <c r="CQ207" s="7">
        <v>7.1</v>
      </c>
      <c r="CR207" s="7">
        <v>32000</v>
      </c>
      <c r="CS207" s="7">
        <v>7.1</v>
      </c>
      <c r="CT207" s="7">
        <v>22000</v>
      </c>
      <c r="CU207" s="7">
        <v>9.5</v>
      </c>
      <c r="CV207" s="7">
        <v>32000</v>
      </c>
      <c r="CW207" s="7">
        <v>7.1</v>
      </c>
      <c r="DA207" s="8" t="s">
        <v>636</v>
      </c>
      <c r="DB207" s="8" t="s">
        <v>214</v>
      </c>
      <c r="DC207" s="8">
        <v>775.9</v>
      </c>
      <c r="DD207" s="8">
        <v>4.9000000000000004</v>
      </c>
      <c r="DE207" s="8">
        <v>20.79</v>
      </c>
      <c r="DF207" s="8">
        <v>5</v>
      </c>
      <c r="DG207" s="8">
        <v>45843</v>
      </c>
      <c r="DH207" s="8">
        <v>9.4</v>
      </c>
      <c r="DI207" s="8">
        <v>37.299999999999997</v>
      </c>
      <c r="DJ207" s="8">
        <v>0.8</v>
      </c>
      <c r="DN207" s="9" t="s">
        <v>636</v>
      </c>
      <c r="DO207" s="9" t="s">
        <v>214</v>
      </c>
      <c r="DP207" s="9">
        <v>618.6</v>
      </c>
      <c r="DQ207" s="9">
        <v>5.8</v>
      </c>
      <c r="DR207" s="9">
        <v>16.739999999999998</v>
      </c>
      <c r="DS207" s="9">
        <v>6.5</v>
      </c>
      <c r="DT207" s="9">
        <v>34617</v>
      </c>
      <c r="DU207" s="9">
        <v>9.1</v>
      </c>
      <c r="DV207" s="9">
        <v>37.4</v>
      </c>
      <c r="DW207" s="9">
        <v>1.3</v>
      </c>
      <c r="EA207" s="10" t="s">
        <v>636</v>
      </c>
      <c r="EB207" s="10" t="s">
        <v>214</v>
      </c>
      <c r="EC207" s="10">
        <v>39000</v>
      </c>
      <c r="ED207" s="10">
        <v>7</v>
      </c>
      <c r="EE207" s="10">
        <f>VLOOKUP(EA207,Sheet1!$C$10:$L$428,10,FALSE)</f>
        <v>290000</v>
      </c>
      <c r="EF207" s="10">
        <v>7</v>
      </c>
      <c r="EG207" s="10">
        <v>32000</v>
      </c>
      <c r="EH207" s="10">
        <v>9.5</v>
      </c>
      <c r="EI207" s="10">
        <v>39000</v>
      </c>
      <c r="EJ207" s="10">
        <v>7</v>
      </c>
      <c r="EN207" s="11" t="s">
        <v>636</v>
      </c>
      <c r="EO207" s="11" t="s">
        <v>214</v>
      </c>
      <c r="EP207" s="11">
        <v>959.5</v>
      </c>
      <c r="EQ207" s="11">
        <v>5.9</v>
      </c>
      <c r="ER207" s="11">
        <f>VLOOKUP(EN207,Sheet1!$C$10:$L$428,2,FALSE)</f>
        <v>505397.82297194831</v>
      </c>
      <c r="ES207" s="11">
        <v>6.1</v>
      </c>
      <c r="ET207" s="11">
        <v>67035</v>
      </c>
      <c r="EU207" s="11">
        <v>19</v>
      </c>
      <c r="EV207" s="11">
        <v>38.4</v>
      </c>
      <c r="EW207" s="11">
        <v>0.9</v>
      </c>
      <c r="EY207" t="b">
        <f t="shared" si="3"/>
        <v>1</v>
      </c>
    </row>
    <row r="208" spans="1:155" x14ac:dyDescent="0.25">
      <c r="A208" s="1" t="s">
        <v>637</v>
      </c>
      <c r="B208" s="1" t="s">
        <v>215</v>
      </c>
      <c r="C208" s="1">
        <v>854.9</v>
      </c>
      <c r="D208" s="1">
        <v>16</v>
      </c>
      <c r="E208" s="1">
        <f>VLOOKUP(A208,Sheet1!$C$10:$L$428,6,FALSE)</f>
        <v>795000</v>
      </c>
      <c r="F208" s="1">
        <v>18</v>
      </c>
      <c r="G208" s="1" t="s">
        <v>858</v>
      </c>
      <c r="H208" s="1" t="s">
        <v>858</v>
      </c>
      <c r="I208" s="1">
        <v>37.5</v>
      </c>
      <c r="J208" s="1">
        <v>3.1</v>
      </c>
      <c r="N208" s="2" t="s">
        <v>637</v>
      </c>
      <c r="O208" s="2" t="s">
        <v>215</v>
      </c>
      <c r="P208" s="2">
        <v>34000</v>
      </c>
      <c r="Q208" s="2">
        <v>7.3</v>
      </c>
      <c r="R208" s="2">
        <v>34000</v>
      </c>
      <c r="S208" s="2">
        <v>7.3</v>
      </c>
      <c r="T208" s="2">
        <v>29000</v>
      </c>
      <c r="U208" s="2">
        <v>8.6999999999999993</v>
      </c>
      <c r="V208" s="2">
        <v>34000</v>
      </c>
      <c r="W208" s="2">
        <v>7.3</v>
      </c>
      <c r="AA208" s="3" t="s">
        <v>637</v>
      </c>
      <c r="AB208" s="3" t="s">
        <v>215</v>
      </c>
      <c r="AC208" s="3">
        <v>1303.3</v>
      </c>
      <c r="AD208" s="3">
        <v>8.3000000000000007</v>
      </c>
      <c r="AE208" s="3">
        <v>34.1</v>
      </c>
      <c r="AF208" s="3">
        <v>8.5</v>
      </c>
      <c r="AG208" s="3">
        <v>110226</v>
      </c>
      <c r="AH208" s="3">
        <v>17</v>
      </c>
      <c r="AI208" s="3">
        <v>38.200000000000003</v>
      </c>
      <c r="AJ208" s="3">
        <v>1</v>
      </c>
      <c r="AN208" s="3" t="s">
        <v>637</v>
      </c>
      <c r="AO208" s="3" t="s">
        <v>215</v>
      </c>
      <c r="AP208" s="3">
        <v>789.8</v>
      </c>
      <c r="AQ208" s="3">
        <v>11</v>
      </c>
      <c r="AR208" s="3">
        <v>19.920000000000002</v>
      </c>
      <c r="AS208" s="3">
        <v>13</v>
      </c>
      <c r="AT208" s="3">
        <v>41109</v>
      </c>
      <c r="AU208" s="3">
        <v>17</v>
      </c>
      <c r="AV208" s="3">
        <v>37.5</v>
      </c>
      <c r="AW208" s="3">
        <v>1.4</v>
      </c>
      <c r="BA208" s="4" t="s">
        <v>637</v>
      </c>
      <c r="BB208" s="4" t="s">
        <v>215</v>
      </c>
      <c r="BC208" s="4">
        <v>42000</v>
      </c>
      <c r="BD208" s="4">
        <v>6.5</v>
      </c>
      <c r="BE208" s="4">
        <v>42000</v>
      </c>
      <c r="BF208" s="4">
        <v>6.5</v>
      </c>
      <c r="BG208" s="4">
        <v>34000</v>
      </c>
      <c r="BH208" s="4">
        <v>8.6</v>
      </c>
      <c r="BI208" s="4">
        <v>42000</v>
      </c>
      <c r="BJ208" s="4">
        <v>6.5</v>
      </c>
      <c r="BN208" s="5" t="s">
        <v>637</v>
      </c>
      <c r="BO208" s="5" t="s">
        <v>215</v>
      </c>
      <c r="BP208" s="5">
        <v>1143.0999999999999</v>
      </c>
      <c r="BQ208" s="5">
        <v>8.1</v>
      </c>
      <c r="BR208" s="5">
        <v>33.119999999999997</v>
      </c>
      <c r="BS208" s="5">
        <v>8</v>
      </c>
      <c r="BT208" s="5" t="s">
        <v>858</v>
      </c>
      <c r="BU208" s="5" t="s">
        <v>858</v>
      </c>
      <c r="BV208" s="5">
        <v>34.5</v>
      </c>
      <c r="BW208" s="5">
        <v>1.8</v>
      </c>
      <c r="CA208" s="6" t="s">
        <v>637</v>
      </c>
      <c r="CB208" s="6" t="s">
        <v>215</v>
      </c>
      <c r="CC208" s="6">
        <v>658.5</v>
      </c>
      <c r="CD208" s="6">
        <v>10</v>
      </c>
      <c r="CE208" s="6">
        <v>18.579999999999998</v>
      </c>
      <c r="CF208" s="6">
        <v>11</v>
      </c>
      <c r="CG208" s="6">
        <v>35669</v>
      </c>
      <c r="CH208" s="6">
        <v>15</v>
      </c>
      <c r="CI208" s="6">
        <v>35</v>
      </c>
      <c r="CJ208" s="6">
        <v>1.8</v>
      </c>
      <c r="CN208" s="7" t="s">
        <v>637</v>
      </c>
      <c r="CO208" s="7" t="s">
        <v>215</v>
      </c>
      <c r="CP208" s="7">
        <v>14000</v>
      </c>
      <c r="CQ208" s="7">
        <v>10.9</v>
      </c>
      <c r="CR208" s="7">
        <v>14000</v>
      </c>
      <c r="CS208" s="7">
        <v>10.9</v>
      </c>
      <c r="CT208" s="7">
        <v>13000</v>
      </c>
      <c r="CU208" s="7">
        <v>12.8</v>
      </c>
      <c r="CV208" s="7">
        <v>14000</v>
      </c>
      <c r="CW208" s="7">
        <v>10.9</v>
      </c>
      <c r="DA208" s="8" t="s">
        <v>637</v>
      </c>
      <c r="DB208" s="8" t="s">
        <v>215</v>
      </c>
      <c r="DC208" s="8">
        <v>1058.3</v>
      </c>
      <c r="DD208" s="8">
        <v>9</v>
      </c>
      <c r="DE208" s="8">
        <v>28.6</v>
      </c>
      <c r="DF208" s="8">
        <v>9.1999999999999993</v>
      </c>
      <c r="DG208" s="8">
        <v>70491</v>
      </c>
      <c r="DH208" s="8">
        <v>15</v>
      </c>
      <c r="DI208" s="8">
        <v>37</v>
      </c>
      <c r="DJ208" s="8">
        <v>1.1000000000000001</v>
      </c>
      <c r="DN208" s="9" t="s">
        <v>637</v>
      </c>
      <c r="DO208" s="9" t="s">
        <v>215</v>
      </c>
      <c r="DP208" s="9">
        <v>688.7</v>
      </c>
      <c r="DQ208" s="9">
        <v>11</v>
      </c>
      <c r="DR208" s="9">
        <v>18.16</v>
      </c>
      <c r="DS208" s="9">
        <v>16</v>
      </c>
      <c r="DT208" s="9">
        <v>36855</v>
      </c>
      <c r="DU208" s="9">
        <v>17</v>
      </c>
      <c r="DV208" s="9">
        <v>37.4</v>
      </c>
      <c r="DW208" s="9">
        <v>1.7</v>
      </c>
      <c r="EA208" s="10" t="s">
        <v>637</v>
      </c>
      <c r="EB208" s="10" t="s">
        <v>215</v>
      </c>
      <c r="EC208" s="10">
        <v>20000</v>
      </c>
      <c r="ED208" s="10">
        <v>9.6999999999999993</v>
      </c>
      <c r="EE208" s="10">
        <f>VLOOKUP(EA208,Sheet1!$C$10:$L$428,10,FALSE)</f>
        <v>490000</v>
      </c>
      <c r="EF208" s="10">
        <v>9.6999999999999993</v>
      </c>
      <c r="EG208" s="10">
        <v>16000</v>
      </c>
      <c r="EH208" s="10">
        <v>11.9</v>
      </c>
      <c r="EI208" s="10">
        <v>20000</v>
      </c>
      <c r="EJ208" s="10">
        <v>9.6999999999999993</v>
      </c>
      <c r="EN208" s="11" t="s">
        <v>637</v>
      </c>
      <c r="EO208" s="11" t="s">
        <v>215</v>
      </c>
      <c r="EP208" s="11">
        <v>1473.8</v>
      </c>
      <c r="EQ208" s="11">
        <v>11</v>
      </c>
      <c r="ER208" s="11">
        <f>VLOOKUP(EN208,Sheet1!$C$10:$L$428,2,FALSE)</f>
        <v>1288410.7078874365</v>
      </c>
      <c r="ES208" s="11">
        <v>12</v>
      </c>
      <c r="ET208" s="11" t="s">
        <v>858</v>
      </c>
      <c r="EU208" s="11" t="s">
        <v>858</v>
      </c>
      <c r="EV208" s="11">
        <v>39.1</v>
      </c>
      <c r="EW208" s="11">
        <v>1.4</v>
      </c>
      <c r="EY208" t="b">
        <f t="shared" si="3"/>
        <v>1</v>
      </c>
    </row>
    <row r="209" spans="1:155" x14ac:dyDescent="0.25">
      <c r="A209" s="1" t="s">
        <v>638</v>
      </c>
      <c r="B209" s="1" t="s">
        <v>216</v>
      </c>
      <c r="C209" s="1">
        <v>642.79999999999995</v>
      </c>
      <c r="D209" s="1">
        <v>4.5999999999999996</v>
      </c>
      <c r="E209" s="1">
        <f>VLOOKUP(A209,Sheet1!$C$10:$L$428,6,FALSE)</f>
        <v>310000</v>
      </c>
      <c r="F209" s="1">
        <v>6.2</v>
      </c>
      <c r="G209" s="1">
        <v>34432</v>
      </c>
      <c r="H209" s="1">
        <v>7.2</v>
      </c>
      <c r="I209" s="1">
        <v>37.5</v>
      </c>
      <c r="J209" s="1">
        <v>0.4</v>
      </c>
      <c r="N209" s="2" t="s">
        <v>638</v>
      </c>
      <c r="O209" s="2" t="s">
        <v>216</v>
      </c>
      <c r="P209" s="2">
        <v>94000</v>
      </c>
      <c r="Q209" s="2">
        <v>4.3</v>
      </c>
      <c r="R209" s="2">
        <v>94000</v>
      </c>
      <c r="S209" s="2">
        <v>4.3</v>
      </c>
      <c r="T209" s="2">
        <v>72000</v>
      </c>
      <c r="U209" s="2">
        <v>6.1</v>
      </c>
      <c r="V209" s="2">
        <v>94000</v>
      </c>
      <c r="W209" s="2">
        <v>4.3</v>
      </c>
      <c r="AA209" s="3" t="s">
        <v>638</v>
      </c>
      <c r="AB209" s="3" t="s">
        <v>216</v>
      </c>
      <c r="AC209" s="3">
        <v>723.9</v>
      </c>
      <c r="AD209" s="3">
        <v>2.5</v>
      </c>
      <c r="AE209" s="3">
        <v>18.989999999999998</v>
      </c>
      <c r="AF209" s="3">
        <v>2.7</v>
      </c>
      <c r="AG209" s="3">
        <v>39281</v>
      </c>
      <c r="AH209" s="3">
        <v>4</v>
      </c>
      <c r="AI209" s="3">
        <v>38.1</v>
      </c>
      <c r="AJ209" s="3">
        <v>0.6</v>
      </c>
      <c r="AN209" s="3" t="s">
        <v>638</v>
      </c>
      <c r="AO209" s="3" t="s">
        <v>216</v>
      </c>
      <c r="AP209" s="3">
        <v>626.29999999999995</v>
      </c>
      <c r="AQ209" s="3">
        <v>3.2</v>
      </c>
      <c r="AR209" s="3">
        <v>16.96</v>
      </c>
      <c r="AS209" s="3">
        <v>3.6</v>
      </c>
      <c r="AT209" s="3">
        <v>32579</v>
      </c>
      <c r="AU209" s="3">
        <v>4.9000000000000004</v>
      </c>
      <c r="AV209" s="3">
        <v>37.5</v>
      </c>
      <c r="AW209" s="3">
        <v>0</v>
      </c>
      <c r="BA209" s="4" t="s">
        <v>638</v>
      </c>
      <c r="BB209" s="4" t="s">
        <v>216</v>
      </c>
      <c r="BC209" s="4">
        <v>113000</v>
      </c>
      <c r="BD209" s="4">
        <v>3.9</v>
      </c>
      <c r="BE209" s="4">
        <v>113000</v>
      </c>
      <c r="BF209" s="4">
        <v>3.9</v>
      </c>
      <c r="BG209" s="4">
        <v>88000</v>
      </c>
      <c r="BH209" s="4">
        <v>5.7</v>
      </c>
      <c r="BI209" s="4">
        <v>113000</v>
      </c>
      <c r="BJ209" s="4">
        <v>3.9</v>
      </c>
      <c r="BN209" s="5" t="s">
        <v>638</v>
      </c>
      <c r="BO209" s="5" t="s">
        <v>216</v>
      </c>
      <c r="BP209" s="5">
        <v>638.20000000000005</v>
      </c>
      <c r="BQ209" s="5">
        <v>2.7</v>
      </c>
      <c r="BR209" s="5">
        <v>18.440000000000001</v>
      </c>
      <c r="BS209" s="5">
        <v>2.6</v>
      </c>
      <c r="BT209" s="5">
        <v>34629</v>
      </c>
      <c r="BU209" s="5">
        <v>4.4000000000000004</v>
      </c>
      <c r="BV209" s="5">
        <v>34.6</v>
      </c>
      <c r="BW209" s="5">
        <v>1</v>
      </c>
      <c r="CA209" s="6" t="s">
        <v>638</v>
      </c>
      <c r="CB209" s="6" t="s">
        <v>216</v>
      </c>
      <c r="CC209" s="6">
        <v>574.9</v>
      </c>
      <c r="CD209" s="6">
        <v>3.4</v>
      </c>
      <c r="CE209" s="6">
        <v>15.43</v>
      </c>
      <c r="CF209" s="6">
        <v>3.9</v>
      </c>
      <c r="CG209" s="6">
        <v>30201</v>
      </c>
      <c r="CH209" s="6">
        <v>5.4</v>
      </c>
      <c r="CI209" s="6">
        <v>36</v>
      </c>
      <c r="CJ209" s="6">
        <v>1.7</v>
      </c>
      <c r="CN209" s="7" t="s">
        <v>638</v>
      </c>
      <c r="CO209" s="7" t="s">
        <v>216</v>
      </c>
      <c r="CP209" s="7">
        <v>41000</v>
      </c>
      <c r="CQ209" s="7">
        <v>6.3</v>
      </c>
      <c r="CR209" s="7">
        <v>41000</v>
      </c>
      <c r="CS209" s="7">
        <v>6.3</v>
      </c>
      <c r="CT209" s="7">
        <v>32000</v>
      </c>
      <c r="CU209" s="7">
        <v>9.4</v>
      </c>
      <c r="CV209" s="7">
        <v>41000</v>
      </c>
      <c r="CW209" s="7">
        <v>6.3</v>
      </c>
      <c r="DA209" s="8" t="s">
        <v>638</v>
      </c>
      <c r="DB209" s="8" t="s">
        <v>216</v>
      </c>
      <c r="DC209" s="8">
        <v>693.1</v>
      </c>
      <c r="DD209" s="8">
        <v>3.4</v>
      </c>
      <c r="DE209" s="8">
        <v>18.559999999999999</v>
      </c>
      <c r="DF209" s="8">
        <v>3.6</v>
      </c>
      <c r="DG209" s="8">
        <v>36667</v>
      </c>
      <c r="DH209" s="8">
        <v>5.3</v>
      </c>
      <c r="DI209" s="8">
        <v>37.299999999999997</v>
      </c>
      <c r="DJ209" s="8">
        <v>0.8</v>
      </c>
      <c r="DN209" s="9" t="s">
        <v>638</v>
      </c>
      <c r="DO209" s="9" t="s">
        <v>216</v>
      </c>
      <c r="DP209" s="9">
        <v>614.1</v>
      </c>
      <c r="DQ209" s="9">
        <v>3.8</v>
      </c>
      <c r="DR209" s="9">
        <v>16.59</v>
      </c>
      <c r="DS209" s="9">
        <v>5.2</v>
      </c>
      <c r="DT209" s="9">
        <v>31213</v>
      </c>
      <c r="DU209" s="9">
        <v>7</v>
      </c>
      <c r="DV209" s="9">
        <v>37.5</v>
      </c>
      <c r="DW209" s="9">
        <v>1.4</v>
      </c>
      <c r="EA209" s="10" t="s">
        <v>638</v>
      </c>
      <c r="EB209" s="10" t="s">
        <v>216</v>
      </c>
      <c r="EC209" s="10">
        <v>53000</v>
      </c>
      <c r="ED209" s="10">
        <v>5.9</v>
      </c>
      <c r="EE209" s="10">
        <f>VLOOKUP(EA209,Sheet1!$C$10:$L$428,10,FALSE)</f>
        <v>230000</v>
      </c>
      <c r="EF209" s="10">
        <v>5.9</v>
      </c>
      <c r="EG209" s="10">
        <v>41000</v>
      </c>
      <c r="EH209" s="10">
        <v>8.1</v>
      </c>
      <c r="EI209" s="10">
        <v>53000</v>
      </c>
      <c r="EJ209" s="10">
        <v>5.9</v>
      </c>
      <c r="EN209" s="11" t="s">
        <v>638</v>
      </c>
      <c r="EO209" s="11" t="s">
        <v>216</v>
      </c>
      <c r="EP209" s="11">
        <v>748</v>
      </c>
      <c r="EQ209" s="11">
        <v>3.6</v>
      </c>
      <c r="ER209" s="11">
        <f>VLOOKUP(EN209,Sheet1!$C$10:$L$428,2,FALSE)</f>
        <v>376890.59341586876</v>
      </c>
      <c r="ES209" s="11">
        <v>3.8</v>
      </c>
      <c r="ET209" s="11">
        <v>41301</v>
      </c>
      <c r="EU209" s="11">
        <v>5.6</v>
      </c>
      <c r="EV209" s="11">
        <v>38.700000000000003</v>
      </c>
      <c r="EW209" s="11">
        <v>0.8</v>
      </c>
      <c r="EY209" t="b">
        <f t="shared" si="3"/>
        <v>1</v>
      </c>
    </row>
    <row r="210" spans="1:155" x14ac:dyDescent="0.25">
      <c r="A210" s="1" t="s">
        <v>639</v>
      </c>
      <c r="B210" s="1" t="s">
        <v>217</v>
      </c>
      <c r="C210" s="1">
        <v>591.29999999999995</v>
      </c>
      <c r="D210" s="1">
        <v>5.5</v>
      </c>
      <c r="E210" s="1">
        <f>VLOOKUP(A210,Sheet1!$C$10:$L$428,6,FALSE)</f>
        <v>240000</v>
      </c>
      <c r="F210" s="1">
        <v>5.3</v>
      </c>
      <c r="G210" s="1">
        <v>32066</v>
      </c>
      <c r="H210" s="1">
        <v>5.8</v>
      </c>
      <c r="I210" s="1">
        <v>37.5</v>
      </c>
      <c r="J210" s="1">
        <v>1.7</v>
      </c>
      <c r="N210" s="2" t="s">
        <v>639</v>
      </c>
      <c r="O210" s="2" t="s">
        <v>217</v>
      </c>
      <c r="P210" s="2">
        <v>73000</v>
      </c>
      <c r="Q210" s="2">
        <v>4.8</v>
      </c>
      <c r="R210" s="2">
        <v>73000</v>
      </c>
      <c r="S210" s="2">
        <v>4.8</v>
      </c>
      <c r="T210" s="2">
        <v>62000</v>
      </c>
      <c r="U210" s="2">
        <v>6.4</v>
      </c>
      <c r="V210" s="2">
        <v>73000</v>
      </c>
      <c r="W210" s="2">
        <v>4.8</v>
      </c>
      <c r="AA210" s="3" t="s">
        <v>639</v>
      </c>
      <c r="AB210" s="3" t="s">
        <v>217</v>
      </c>
      <c r="AC210" s="3">
        <v>704.7</v>
      </c>
      <c r="AD210" s="3">
        <v>3.3</v>
      </c>
      <c r="AE210" s="3">
        <v>18.34</v>
      </c>
      <c r="AF210" s="3">
        <v>3.5</v>
      </c>
      <c r="AG210" s="3">
        <v>38262</v>
      </c>
      <c r="AH210" s="3">
        <v>5.2</v>
      </c>
      <c r="AI210" s="3">
        <v>38.4</v>
      </c>
      <c r="AJ210" s="3">
        <v>0.7</v>
      </c>
      <c r="AN210" s="3" t="s">
        <v>639</v>
      </c>
      <c r="AO210" s="3" t="s">
        <v>217</v>
      </c>
      <c r="AP210" s="3">
        <v>593.70000000000005</v>
      </c>
      <c r="AQ210" s="3">
        <v>3.3</v>
      </c>
      <c r="AR210" s="3">
        <v>15.55</v>
      </c>
      <c r="AS210" s="3">
        <v>3.6</v>
      </c>
      <c r="AT210" s="3">
        <v>31567</v>
      </c>
      <c r="AU210" s="3">
        <v>4.5</v>
      </c>
      <c r="AV210" s="3">
        <v>37.5</v>
      </c>
      <c r="AW210" s="3">
        <v>0.3</v>
      </c>
      <c r="BA210" s="4" t="s">
        <v>639</v>
      </c>
      <c r="BB210" s="4" t="s">
        <v>217</v>
      </c>
      <c r="BC210" s="4">
        <v>100000</v>
      </c>
      <c r="BD210" s="4">
        <v>4.0999999999999996</v>
      </c>
      <c r="BE210" s="4">
        <v>100000</v>
      </c>
      <c r="BF210" s="4">
        <v>4.0999999999999996</v>
      </c>
      <c r="BG210" s="4">
        <v>84000</v>
      </c>
      <c r="BH210" s="4">
        <v>5.3</v>
      </c>
      <c r="BI210" s="4">
        <v>100000</v>
      </c>
      <c r="BJ210" s="4">
        <v>4.0999999999999996</v>
      </c>
      <c r="BN210" s="5" t="s">
        <v>639</v>
      </c>
      <c r="BO210" s="5" t="s">
        <v>217</v>
      </c>
      <c r="BP210" s="5">
        <v>575.1</v>
      </c>
      <c r="BQ210" s="5">
        <v>3.5</v>
      </c>
      <c r="BR210" s="5">
        <v>17.46</v>
      </c>
      <c r="BS210" s="5">
        <v>3.2</v>
      </c>
      <c r="BT210" s="5">
        <v>31443</v>
      </c>
      <c r="BU210" s="5">
        <v>5.0999999999999996</v>
      </c>
      <c r="BV210" s="5">
        <v>32.9</v>
      </c>
      <c r="BW210" s="5">
        <v>1.4</v>
      </c>
      <c r="CA210" s="6" t="s">
        <v>639</v>
      </c>
      <c r="CB210" s="6" t="s">
        <v>217</v>
      </c>
      <c r="CC210" s="6">
        <v>499.1</v>
      </c>
      <c r="CD210" s="6">
        <v>4.5</v>
      </c>
      <c r="CE210" s="6">
        <v>14.02</v>
      </c>
      <c r="CF210" s="6">
        <v>4.3</v>
      </c>
      <c r="CG210" s="6">
        <v>26256</v>
      </c>
      <c r="CH210" s="6">
        <v>5.4</v>
      </c>
      <c r="CI210" s="6">
        <v>35.1</v>
      </c>
      <c r="CJ210" s="6">
        <v>0.9</v>
      </c>
      <c r="CN210" s="7" t="s">
        <v>639</v>
      </c>
      <c r="CO210" s="7" t="s">
        <v>217</v>
      </c>
      <c r="CP210" s="7">
        <v>30000</v>
      </c>
      <c r="CQ210" s="7">
        <v>7.2</v>
      </c>
      <c r="CR210" s="7">
        <v>30000</v>
      </c>
      <c r="CS210" s="7">
        <v>7.2</v>
      </c>
      <c r="CT210" s="7">
        <v>26000</v>
      </c>
      <c r="CU210" s="7">
        <v>10</v>
      </c>
      <c r="CV210" s="7">
        <v>30000</v>
      </c>
      <c r="CW210" s="7">
        <v>7.2</v>
      </c>
      <c r="DA210" s="8" t="s">
        <v>639</v>
      </c>
      <c r="DB210" s="8" t="s">
        <v>217</v>
      </c>
      <c r="DC210" s="8">
        <v>658.6</v>
      </c>
      <c r="DD210" s="8">
        <v>4.3</v>
      </c>
      <c r="DE210" s="8">
        <v>17.78</v>
      </c>
      <c r="DF210" s="8">
        <v>4.5</v>
      </c>
      <c r="DG210" s="8">
        <v>35120</v>
      </c>
      <c r="DH210" s="8">
        <v>7</v>
      </c>
      <c r="DI210" s="8">
        <v>37.1</v>
      </c>
      <c r="DJ210" s="8">
        <v>0.9</v>
      </c>
      <c r="DN210" s="9" t="s">
        <v>639</v>
      </c>
      <c r="DO210" s="9" t="s">
        <v>217</v>
      </c>
      <c r="DP210" s="9">
        <v>597.6</v>
      </c>
      <c r="DQ210" s="9">
        <v>4.3</v>
      </c>
      <c r="DR210" s="9">
        <v>16.04</v>
      </c>
      <c r="DS210" s="9">
        <v>4.5</v>
      </c>
      <c r="DT210" s="9">
        <v>30052</v>
      </c>
      <c r="DU210" s="9">
        <v>8.3000000000000007</v>
      </c>
      <c r="DV210" s="9">
        <v>36.799999999999997</v>
      </c>
      <c r="DW210" s="9">
        <v>1.2</v>
      </c>
      <c r="EA210" s="10" t="s">
        <v>639</v>
      </c>
      <c r="EB210" s="10" t="s">
        <v>217</v>
      </c>
      <c r="EC210" s="10">
        <v>43000</v>
      </c>
      <c r="ED210" s="10">
        <v>6.5</v>
      </c>
      <c r="EE210" s="10">
        <f>VLOOKUP(EA210,Sheet1!$C$10:$L$428,10,FALSE)</f>
        <v>185000</v>
      </c>
      <c r="EF210" s="10">
        <v>6.5</v>
      </c>
      <c r="EG210" s="10">
        <v>37000</v>
      </c>
      <c r="EH210" s="10">
        <v>8.4</v>
      </c>
      <c r="EI210" s="10">
        <v>43000</v>
      </c>
      <c r="EJ210" s="10">
        <v>6.5</v>
      </c>
      <c r="EN210" s="11" t="s">
        <v>639</v>
      </c>
      <c r="EO210" s="11" t="s">
        <v>217</v>
      </c>
      <c r="EP210" s="11">
        <v>737</v>
      </c>
      <c r="EQ210" s="11">
        <v>4.7</v>
      </c>
      <c r="ER210" s="11">
        <f>VLOOKUP(EN210,Sheet1!$C$10:$L$428,2,FALSE)</f>
        <v>268749.95558688679</v>
      </c>
      <c r="ES210" s="11">
        <v>4.9000000000000004</v>
      </c>
      <c r="ET210" s="11">
        <v>40448</v>
      </c>
      <c r="EU210" s="11">
        <v>7.1</v>
      </c>
      <c r="EV210" s="11">
        <v>39.4</v>
      </c>
      <c r="EW210" s="11">
        <v>1</v>
      </c>
      <c r="EY210" t="b">
        <f t="shared" si="3"/>
        <v>1</v>
      </c>
    </row>
    <row r="211" spans="1:155" x14ac:dyDescent="0.25">
      <c r="A211" s="1" t="s">
        <v>640</v>
      </c>
      <c r="B211" s="1" t="s">
        <v>218</v>
      </c>
      <c r="C211" s="1">
        <v>550.70000000000005</v>
      </c>
      <c r="D211" s="1">
        <v>4.8</v>
      </c>
      <c r="E211" s="1">
        <f>VLOOKUP(A211,Sheet1!$C$10:$L$428,6,FALSE)</f>
        <v>219000</v>
      </c>
      <c r="F211" s="1">
        <v>5.5</v>
      </c>
      <c r="G211" s="1">
        <v>27786</v>
      </c>
      <c r="H211" s="1">
        <v>12</v>
      </c>
      <c r="I211" s="1">
        <v>39</v>
      </c>
      <c r="J211" s="1">
        <v>1.6</v>
      </c>
      <c r="N211" s="2" t="s">
        <v>640</v>
      </c>
      <c r="O211" s="2" t="s">
        <v>218</v>
      </c>
      <c r="P211" s="2">
        <v>66000</v>
      </c>
      <c r="Q211" s="2">
        <v>4.9000000000000004</v>
      </c>
      <c r="R211" s="2">
        <v>66000</v>
      </c>
      <c r="S211" s="2">
        <v>4.9000000000000004</v>
      </c>
      <c r="T211" s="2">
        <v>56000</v>
      </c>
      <c r="U211" s="2">
        <v>8.5</v>
      </c>
      <c r="V211" s="2">
        <v>66000</v>
      </c>
      <c r="W211" s="2">
        <v>4.9000000000000004</v>
      </c>
      <c r="AA211" s="3" t="s">
        <v>640</v>
      </c>
      <c r="AB211" s="3" t="s">
        <v>218</v>
      </c>
      <c r="AC211" s="3">
        <v>572.1</v>
      </c>
      <c r="AD211" s="3">
        <v>2.6</v>
      </c>
      <c r="AE211" s="3">
        <v>14.28</v>
      </c>
      <c r="AF211" s="3">
        <v>2.7</v>
      </c>
      <c r="AG211" s="3">
        <v>30161</v>
      </c>
      <c r="AH211" s="3">
        <v>7.5</v>
      </c>
      <c r="AI211" s="3">
        <v>40.1</v>
      </c>
      <c r="AJ211" s="3">
        <v>0.9</v>
      </c>
      <c r="AN211" s="3" t="s">
        <v>640</v>
      </c>
      <c r="AO211" s="3" t="s">
        <v>218</v>
      </c>
      <c r="AP211" s="3">
        <v>521.6</v>
      </c>
      <c r="AQ211" s="3">
        <v>3.6</v>
      </c>
      <c r="AR211" s="3">
        <v>12.72</v>
      </c>
      <c r="AS211" s="3">
        <v>5</v>
      </c>
      <c r="AT211" s="3">
        <v>26666</v>
      </c>
      <c r="AU211" s="3">
        <v>8.3000000000000007</v>
      </c>
      <c r="AV211" s="3">
        <v>37.5</v>
      </c>
      <c r="AW211" s="3">
        <v>1</v>
      </c>
      <c r="BA211" s="4" t="s">
        <v>640</v>
      </c>
      <c r="BB211" s="4" t="s">
        <v>218</v>
      </c>
      <c r="BC211" s="4">
        <v>98000</v>
      </c>
      <c r="BD211" s="4">
        <v>4</v>
      </c>
      <c r="BE211" s="4">
        <v>98000</v>
      </c>
      <c r="BF211" s="4">
        <v>4</v>
      </c>
      <c r="BG211" s="4">
        <v>81000</v>
      </c>
      <c r="BH211" s="4">
        <v>6.4</v>
      </c>
      <c r="BI211" s="4">
        <v>98000</v>
      </c>
      <c r="BJ211" s="4">
        <v>4</v>
      </c>
      <c r="BN211" s="5" t="s">
        <v>640</v>
      </c>
      <c r="BO211" s="5" t="s">
        <v>218</v>
      </c>
      <c r="BP211" s="5">
        <v>437.7</v>
      </c>
      <c r="BQ211" s="5">
        <v>3</v>
      </c>
      <c r="BR211" s="5">
        <v>13.44</v>
      </c>
      <c r="BS211" s="5">
        <v>2.5</v>
      </c>
      <c r="BT211" s="5">
        <v>23722</v>
      </c>
      <c r="BU211" s="5">
        <v>7.4</v>
      </c>
      <c r="BV211" s="5">
        <v>32.6</v>
      </c>
      <c r="BW211" s="5">
        <v>1.6</v>
      </c>
      <c r="CA211" s="6" t="s">
        <v>640</v>
      </c>
      <c r="CB211" s="6" t="s">
        <v>218</v>
      </c>
      <c r="CC211" s="6">
        <v>368.9</v>
      </c>
      <c r="CD211" s="6">
        <v>5.3</v>
      </c>
      <c r="CE211" s="6">
        <v>10.5</v>
      </c>
      <c r="CF211" s="6">
        <v>4.7</v>
      </c>
      <c r="CG211" s="6">
        <v>19601</v>
      </c>
      <c r="CH211" s="6">
        <v>6.4</v>
      </c>
      <c r="CI211" s="6">
        <v>36</v>
      </c>
      <c r="CJ211" s="6">
        <v>1.3</v>
      </c>
      <c r="CN211" s="7" t="s">
        <v>640</v>
      </c>
      <c r="CO211" s="7" t="s">
        <v>218</v>
      </c>
      <c r="CP211" s="7">
        <v>27000</v>
      </c>
      <c r="CQ211" s="7">
        <v>7.5</v>
      </c>
      <c r="CR211" s="7">
        <v>27000</v>
      </c>
      <c r="CS211" s="7">
        <v>7.5</v>
      </c>
      <c r="CT211" s="7">
        <v>23000</v>
      </c>
      <c r="CU211" s="7">
        <v>9.1</v>
      </c>
      <c r="CV211" s="7">
        <v>27000</v>
      </c>
      <c r="CW211" s="7">
        <v>7.5</v>
      </c>
      <c r="DA211" s="8" t="s">
        <v>640</v>
      </c>
      <c r="DB211" s="8" t="s">
        <v>218</v>
      </c>
      <c r="DC211" s="8">
        <v>542.1</v>
      </c>
      <c r="DD211" s="8">
        <v>4.0999999999999996</v>
      </c>
      <c r="DE211" s="8">
        <v>14.12</v>
      </c>
      <c r="DF211" s="8">
        <v>4.3</v>
      </c>
      <c r="DG211" s="8">
        <v>29118</v>
      </c>
      <c r="DH211" s="8">
        <v>5.5</v>
      </c>
      <c r="DI211" s="8">
        <v>38.4</v>
      </c>
      <c r="DJ211" s="8">
        <v>1.1000000000000001</v>
      </c>
      <c r="DN211" s="9" t="s">
        <v>640</v>
      </c>
      <c r="DO211" s="9" t="s">
        <v>218</v>
      </c>
      <c r="DP211" s="9">
        <v>469.6</v>
      </c>
      <c r="DQ211" s="9">
        <v>6.6</v>
      </c>
      <c r="DR211" s="9">
        <v>12.35</v>
      </c>
      <c r="DS211" s="9">
        <v>7.4</v>
      </c>
      <c r="DT211" s="9">
        <v>25067</v>
      </c>
      <c r="DU211" s="9">
        <v>9.1</v>
      </c>
      <c r="DV211" s="9">
        <v>37.5</v>
      </c>
      <c r="DW211" s="9">
        <v>1</v>
      </c>
      <c r="EA211" s="10" t="s">
        <v>640</v>
      </c>
      <c r="EB211" s="10" t="s">
        <v>218</v>
      </c>
      <c r="EC211" s="10">
        <v>39000</v>
      </c>
      <c r="ED211" s="10">
        <v>6.6</v>
      </c>
      <c r="EE211" s="10">
        <f>VLOOKUP(EA211,Sheet1!$C$10:$L$428,10,FALSE)</f>
        <v>175000</v>
      </c>
      <c r="EF211" s="10">
        <v>6.6</v>
      </c>
      <c r="EG211" s="10">
        <v>34000</v>
      </c>
      <c r="EH211" s="10">
        <v>12.7</v>
      </c>
      <c r="EI211" s="10">
        <v>39000</v>
      </c>
      <c r="EJ211" s="10">
        <v>6.6</v>
      </c>
      <c r="EN211" s="11" t="s">
        <v>640</v>
      </c>
      <c r="EO211" s="11" t="s">
        <v>218</v>
      </c>
      <c r="EP211" s="11">
        <v>593.4</v>
      </c>
      <c r="EQ211" s="11">
        <v>3.3</v>
      </c>
      <c r="ER211" s="11">
        <f>VLOOKUP(EN211,Sheet1!$C$10:$L$428,2,FALSE)</f>
        <v>215497.10709759165</v>
      </c>
      <c r="ES211" s="11">
        <v>3.5</v>
      </c>
      <c r="ET211" s="11">
        <v>30860</v>
      </c>
      <c r="EU211" s="11">
        <v>12</v>
      </c>
      <c r="EV211" s="11">
        <v>41.2</v>
      </c>
      <c r="EW211" s="11">
        <v>1.3</v>
      </c>
      <c r="EY211" t="b">
        <f t="shared" si="3"/>
        <v>1</v>
      </c>
    </row>
    <row r="212" spans="1:155" x14ac:dyDescent="0.25">
      <c r="A212" s="1" t="s">
        <v>641</v>
      </c>
      <c r="B212" s="1" t="s">
        <v>219</v>
      </c>
      <c r="C212" s="1">
        <v>672.2</v>
      </c>
      <c r="D212" s="1">
        <v>6</v>
      </c>
      <c r="E212" s="1">
        <f>VLOOKUP(A212,Sheet1!$C$10:$L$428,6,FALSE)</f>
        <v>322000</v>
      </c>
      <c r="F212" s="1">
        <v>6.7</v>
      </c>
      <c r="G212" s="1">
        <v>36745</v>
      </c>
      <c r="H212" s="1">
        <v>7</v>
      </c>
      <c r="I212" s="1">
        <v>37.5</v>
      </c>
      <c r="J212" s="1">
        <v>0.9</v>
      </c>
      <c r="N212" s="2" t="s">
        <v>641</v>
      </c>
      <c r="O212" s="2" t="s">
        <v>219</v>
      </c>
      <c r="P212" s="2">
        <v>89000</v>
      </c>
      <c r="Q212" s="2">
        <v>4.5</v>
      </c>
      <c r="R212" s="2">
        <v>89000</v>
      </c>
      <c r="S212" s="2">
        <v>4.5</v>
      </c>
      <c r="T212" s="2">
        <v>70000</v>
      </c>
      <c r="U212" s="2">
        <v>6.5</v>
      </c>
      <c r="V212" s="2">
        <v>89000</v>
      </c>
      <c r="W212" s="2">
        <v>4.5</v>
      </c>
      <c r="AA212" s="3" t="s">
        <v>641</v>
      </c>
      <c r="AB212" s="3" t="s">
        <v>219</v>
      </c>
      <c r="AC212" s="3">
        <v>768.5</v>
      </c>
      <c r="AD212" s="3">
        <v>2.9</v>
      </c>
      <c r="AE212" s="3">
        <v>20.02</v>
      </c>
      <c r="AF212" s="3">
        <v>3</v>
      </c>
      <c r="AG212" s="3">
        <v>42953</v>
      </c>
      <c r="AH212" s="3">
        <v>5.3</v>
      </c>
      <c r="AI212" s="3">
        <v>38.4</v>
      </c>
      <c r="AJ212" s="3">
        <v>0.6</v>
      </c>
      <c r="AN212" s="3" t="s">
        <v>641</v>
      </c>
      <c r="AO212" s="3" t="s">
        <v>219</v>
      </c>
      <c r="AP212" s="3">
        <v>630.70000000000005</v>
      </c>
      <c r="AQ212" s="3">
        <v>3.9</v>
      </c>
      <c r="AR212" s="3">
        <v>16.75</v>
      </c>
      <c r="AS212" s="3">
        <v>4.3</v>
      </c>
      <c r="AT212" s="3">
        <v>33791</v>
      </c>
      <c r="AU212" s="3">
        <v>6.6</v>
      </c>
      <c r="AV212" s="3">
        <v>37.5</v>
      </c>
      <c r="AW212" s="3">
        <v>0.1</v>
      </c>
      <c r="BA212" s="4" t="s">
        <v>641</v>
      </c>
      <c r="BB212" s="4" t="s">
        <v>219</v>
      </c>
      <c r="BC212" s="4">
        <v>116000</v>
      </c>
      <c r="BD212" s="4">
        <v>3.8</v>
      </c>
      <c r="BE212" s="4">
        <v>116000</v>
      </c>
      <c r="BF212" s="4">
        <v>3.8</v>
      </c>
      <c r="BG212" s="4">
        <v>91000</v>
      </c>
      <c r="BH212" s="4">
        <v>6.8</v>
      </c>
      <c r="BI212" s="4">
        <v>116000</v>
      </c>
      <c r="BJ212" s="4">
        <v>3.8</v>
      </c>
      <c r="BN212" s="5" t="s">
        <v>641</v>
      </c>
      <c r="BO212" s="5" t="s">
        <v>219</v>
      </c>
      <c r="BP212" s="5">
        <v>634.1</v>
      </c>
      <c r="BQ212" s="5">
        <v>3.1</v>
      </c>
      <c r="BR212" s="5">
        <v>18.98</v>
      </c>
      <c r="BS212" s="5">
        <v>2.9</v>
      </c>
      <c r="BT212" s="5">
        <v>35442</v>
      </c>
      <c r="BU212" s="5">
        <v>6.2</v>
      </c>
      <c r="BV212" s="5">
        <v>33.4</v>
      </c>
      <c r="BW212" s="5">
        <v>1.2</v>
      </c>
      <c r="CA212" s="6" t="s">
        <v>641</v>
      </c>
      <c r="CB212" s="6" t="s">
        <v>219</v>
      </c>
      <c r="CC212" s="6">
        <v>536.6</v>
      </c>
      <c r="CD212" s="6">
        <v>3.8</v>
      </c>
      <c r="CE212" s="6">
        <v>14.85</v>
      </c>
      <c r="CF212" s="6">
        <v>3.9</v>
      </c>
      <c r="CG212" s="6">
        <v>28311</v>
      </c>
      <c r="CH212" s="6">
        <v>10</v>
      </c>
      <c r="CI212" s="6">
        <v>35.4</v>
      </c>
      <c r="CJ212" s="6">
        <v>1.1000000000000001</v>
      </c>
      <c r="CN212" s="7" t="s">
        <v>641</v>
      </c>
      <c r="CO212" s="7" t="s">
        <v>219</v>
      </c>
      <c r="CP212" s="7">
        <v>38000</v>
      </c>
      <c r="CQ212" s="7">
        <v>6.5</v>
      </c>
      <c r="CR212" s="7">
        <v>38000</v>
      </c>
      <c r="CS212" s="7">
        <v>6.5</v>
      </c>
      <c r="CT212" s="7">
        <v>30000</v>
      </c>
      <c r="CU212" s="7">
        <v>11.4</v>
      </c>
      <c r="CV212" s="7">
        <v>38000</v>
      </c>
      <c r="CW212" s="7">
        <v>6.5</v>
      </c>
      <c r="DA212" s="8" t="s">
        <v>641</v>
      </c>
      <c r="DB212" s="8" t="s">
        <v>219</v>
      </c>
      <c r="DC212" s="8">
        <v>682.5</v>
      </c>
      <c r="DD212" s="8">
        <v>3.9</v>
      </c>
      <c r="DE212" s="8">
        <v>18.079999999999998</v>
      </c>
      <c r="DF212" s="8">
        <v>4.0999999999999996</v>
      </c>
      <c r="DG212" s="8">
        <v>35738</v>
      </c>
      <c r="DH212" s="8">
        <v>9.1</v>
      </c>
      <c r="DI212" s="8">
        <v>37.700000000000003</v>
      </c>
      <c r="DJ212" s="8">
        <v>0.7</v>
      </c>
      <c r="DN212" s="9" t="s">
        <v>641</v>
      </c>
      <c r="DO212" s="9" t="s">
        <v>219</v>
      </c>
      <c r="DP212" s="9">
        <v>574.9</v>
      </c>
      <c r="DQ212" s="9">
        <v>5.2</v>
      </c>
      <c r="DR212" s="9">
        <v>15.54</v>
      </c>
      <c r="DS212" s="9">
        <v>5.7</v>
      </c>
      <c r="DT212" s="9">
        <v>30204</v>
      </c>
      <c r="DU212" s="9">
        <v>12</v>
      </c>
      <c r="DV212" s="9">
        <v>37.5</v>
      </c>
      <c r="DW212" s="9">
        <v>0.1</v>
      </c>
      <c r="EA212" s="10" t="s">
        <v>641</v>
      </c>
      <c r="EB212" s="10" t="s">
        <v>219</v>
      </c>
      <c r="EC212" s="10">
        <v>51000</v>
      </c>
      <c r="ED212" s="10">
        <v>6.1</v>
      </c>
      <c r="EE212" s="10">
        <f>VLOOKUP(EA212,Sheet1!$C$10:$L$428,10,FALSE)</f>
        <v>238500</v>
      </c>
      <c r="EF212" s="10">
        <v>6.1</v>
      </c>
      <c r="EG212" s="10">
        <v>41000</v>
      </c>
      <c r="EH212" s="10">
        <v>7.6</v>
      </c>
      <c r="EI212" s="10">
        <v>51000</v>
      </c>
      <c r="EJ212" s="10">
        <v>6.1</v>
      </c>
      <c r="EN212" s="11" t="s">
        <v>641</v>
      </c>
      <c r="EO212" s="11" t="s">
        <v>219</v>
      </c>
      <c r="EP212" s="11">
        <v>833.1</v>
      </c>
      <c r="EQ212" s="11">
        <v>3.8</v>
      </c>
      <c r="ER212" s="11">
        <f>VLOOKUP(EN212,Sheet1!$C$10:$L$428,2,FALSE)</f>
        <v>401804.44129682099</v>
      </c>
      <c r="ES212" s="11">
        <v>4.0999999999999996</v>
      </c>
      <c r="ET212" s="11">
        <v>48227</v>
      </c>
      <c r="EU212" s="11">
        <v>5.8</v>
      </c>
      <c r="EV212" s="11">
        <v>38.9</v>
      </c>
      <c r="EW212" s="11">
        <v>0.9</v>
      </c>
      <c r="EY212" t="b">
        <f t="shared" si="3"/>
        <v>1</v>
      </c>
    </row>
    <row r="213" spans="1:155" x14ac:dyDescent="0.25">
      <c r="A213" s="1" t="s">
        <v>642</v>
      </c>
      <c r="B213" s="1" t="s">
        <v>220</v>
      </c>
      <c r="C213" s="1">
        <v>654</v>
      </c>
      <c r="D213" s="1">
        <v>7.9</v>
      </c>
      <c r="E213" s="1">
        <f>VLOOKUP(A213,Sheet1!$C$10:$L$428,6,FALSE)</f>
        <v>300000</v>
      </c>
      <c r="F213" s="1">
        <v>6.4</v>
      </c>
      <c r="G213" s="1">
        <v>36447</v>
      </c>
      <c r="H213" s="1">
        <v>17</v>
      </c>
      <c r="I213" s="1">
        <v>37.5</v>
      </c>
      <c r="J213" s="1">
        <v>0.5</v>
      </c>
      <c r="N213" s="2" t="s">
        <v>642</v>
      </c>
      <c r="O213" s="2" t="s">
        <v>220</v>
      </c>
      <c r="P213" s="2">
        <v>74000</v>
      </c>
      <c r="Q213" s="2">
        <v>4.9000000000000004</v>
      </c>
      <c r="R213" s="2">
        <v>74000</v>
      </c>
      <c r="S213" s="2">
        <v>4.9000000000000004</v>
      </c>
      <c r="T213" s="2">
        <v>59000</v>
      </c>
      <c r="U213" s="2">
        <v>7.7</v>
      </c>
      <c r="V213" s="2">
        <v>74000</v>
      </c>
      <c r="W213" s="2">
        <v>4.9000000000000004</v>
      </c>
      <c r="AA213" s="3" t="s">
        <v>642</v>
      </c>
      <c r="AB213" s="3" t="s">
        <v>220</v>
      </c>
      <c r="AC213" s="3">
        <v>830.9</v>
      </c>
      <c r="AD213" s="3">
        <v>3.6</v>
      </c>
      <c r="AE213" s="3">
        <v>21.86</v>
      </c>
      <c r="AF213" s="3">
        <v>3.7</v>
      </c>
      <c r="AG213" s="3">
        <v>49467</v>
      </c>
      <c r="AH213" s="3">
        <v>7.8</v>
      </c>
      <c r="AI213" s="3">
        <v>38</v>
      </c>
      <c r="AJ213" s="3">
        <v>0.7</v>
      </c>
      <c r="AN213" s="3" t="s">
        <v>642</v>
      </c>
      <c r="AO213" s="3" t="s">
        <v>220</v>
      </c>
      <c r="AP213" s="3">
        <v>649.9</v>
      </c>
      <c r="AQ213" s="3">
        <v>4.0999999999999996</v>
      </c>
      <c r="AR213" s="3">
        <v>17.309999999999999</v>
      </c>
      <c r="AS213" s="3">
        <v>4.2</v>
      </c>
      <c r="AT213" s="3">
        <v>34741</v>
      </c>
      <c r="AU213" s="3">
        <v>7.7</v>
      </c>
      <c r="AV213" s="3">
        <v>37</v>
      </c>
      <c r="AW213" s="3">
        <v>1.1000000000000001</v>
      </c>
      <c r="BA213" s="4" t="s">
        <v>642</v>
      </c>
      <c r="BB213" s="4" t="s">
        <v>220</v>
      </c>
      <c r="BC213" s="4">
        <v>92000</v>
      </c>
      <c r="BD213" s="4">
        <v>4.3</v>
      </c>
      <c r="BE213" s="4">
        <v>92000</v>
      </c>
      <c r="BF213" s="4">
        <v>4.3</v>
      </c>
      <c r="BG213" s="4">
        <v>72000</v>
      </c>
      <c r="BH213" s="4">
        <v>7.1</v>
      </c>
      <c r="BI213" s="4">
        <v>92000</v>
      </c>
      <c r="BJ213" s="4">
        <v>4.3</v>
      </c>
      <c r="BN213" s="5" t="s">
        <v>642</v>
      </c>
      <c r="BO213" s="5" t="s">
        <v>220</v>
      </c>
      <c r="BP213" s="5">
        <v>705.4</v>
      </c>
      <c r="BQ213" s="5">
        <v>3.8</v>
      </c>
      <c r="BR213" s="5">
        <v>20.68</v>
      </c>
      <c r="BS213" s="5">
        <v>3.6</v>
      </c>
      <c r="BT213" s="5">
        <v>42334</v>
      </c>
      <c r="BU213" s="5">
        <v>7.7</v>
      </c>
      <c r="BV213" s="5">
        <v>34.1</v>
      </c>
      <c r="BW213" s="5">
        <v>1.2</v>
      </c>
      <c r="CA213" s="6" t="s">
        <v>642</v>
      </c>
      <c r="CB213" s="6" t="s">
        <v>220</v>
      </c>
      <c r="CC213" s="6">
        <v>566.1</v>
      </c>
      <c r="CD213" s="6">
        <v>4.3</v>
      </c>
      <c r="CE213" s="6">
        <v>15.55</v>
      </c>
      <c r="CF213" s="6">
        <v>4.4000000000000004</v>
      </c>
      <c r="CG213" s="6">
        <v>31051</v>
      </c>
      <c r="CH213" s="6">
        <v>9.5</v>
      </c>
      <c r="CI213" s="6">
        <v>35</v>
      </c>
      <c r="CJ213" s="6">
        <v>1.4</v>
      </c>
      <c r="CN213" s="7" t="s">
        <v>642</v>
      </c>
      <c r="CO213" s="7" t="s">
        <v>220</v>
      </c>
      <c r="CP213" s="7">
        <v>33000</v>
      </c>
      <c r="CQ213" s="7">
        <v>7</v>
      </c>
      <c r="CR213" s="7">
        <v>33000</v>
      </c>
      <c r="CS213" s="7">
        <v>7</v>
      </c>
      <c r="CT213" s="7">
        <v>26000</v>
      </c>
      <c r="CU213" s="7">
        <v>8.8000000000000007</v>
      </c>
      <c r="CV213" s="7">
        <v>33000</v>
      </c>
      <c r="CW213" s="7">
        <v>7</v>
      </c>
      <c r="DA213" s="8" t="s">
        <v>642</v>
      </c>
      <c r="DB213" s="8" t="s">
        <v>220</v>
      </c>
      <c r="DC213" s="8">
        <v>740.1</v>
      </c>
      <c r="DD213" s="8">
        <v>4</v>
      </c>
      <c r="DE213" s="8">
        <v>19.989999999999998</v>
      </c>
      <c r="DF213" s="8">
        <v>4.0999999999999996</v>
      </c>
      <c r="DG213" s="8">
        <v>40201</v>
      </c>
      <c r="DH213" s="8">
        <v>5.4</v>
      </c>
      <c r="DI213" s="8">
        <v>37</v>
      </c>
      <c r="DJ213" s="8">
        <v>0.8</v>
      </c>
      <c r="DN213" s="9" t="s">
        <v>642</v>
      </c>
      <c r="DO213" s="9" t="s">
        <v>220</v>
      </c>
      <c r="DP213" s="9">
        <v>638.4</v>
      </c>
      <c r="DQ213" s="9">
        <v>5.5</v>
      </c>
      <c r="DR213" s="9">
        <v>16.989999999999998</v>
      </c>
      <c r="DS213" s="9">
        <v>6.4</v>
      </c>
      <c r="DT213" s="9">
        <v>33109</v>
      </c>
      <c r="DU213" s="9">
        <v>6.9</v>
      </c>
      <c r="DV213" s="9">
        <v>35.299999999999997</v>
      </c>
      <c r="DW213" s="9">
        <v>1.8</v>
      </c>
      <c r="EA213" s="10" t="s">
        <v>642</v>
      </c>
      <c r="EB213" s="10" t="s">
        <v>220</v>
      </c>
      <c r="EC213" s="10">
        <v>42000</v>
      </c>
      <c r="ED213" s="10">
        <v>6.7</v>
      </c>
      <c r="EE213" s="10">
        <f>VLOOKUP(EA213,Sheet1!$C$10:$L$428,10,FALSE)</f>
        <v>237500</v>
      </c>
      <c r="EF213" s="10">
        <v>6.7</v>
      </c>
      <c r="EG213" s="10">
        <v>33000</v>
      </c>
      <c r="EH213" s="10">
        <v>11.9</v>
      </c>
      <c r="EI213" s="10">
        <v>42000</v>
      </c>
      <c r="EJ213" s="10">
        <v>6.7</v>
      </c>
      <c r="EN213" s="11" t="s">
        <v>642</v>
      </c>
      <c r="EO213" s="11" t="s">
        <v>220</v>
      </c>
      <c r="EP213" s="11">
        <v>902.8</v>
      </c>
      <c r="EQ213" s="11">
        <v>5.3</v>
      </c>
      <c r="ER213" s="11">
        <f>VLOOKUP(EN213,Sheet1!$C$10:$L$428,2,FALSE)</f>
        <v>345325.37880156608</v>
      </c>
      <c r="ES213" s="11">
        <v>5.5</v>
      </c>
      <c r="ET213" s="11">
        <v>56714</v>
      </c>
      <c r="EU213" s="11">
        <v>12</v>
      </c>
      <c r="EV213" s="11">
        <v>38.799999999999997</v>
      </c>
      <c r="EW213" s="11">
        <v>1</v>
      </c>
      <c r="EY213" t="b">
        <f t="shared" si="3"/>
        <v>1</v>
      </c>
    </row>
    <row r="214" spans="1:155" x14ac:dyDescent="0.25">
      <c r="A214" s="1" t="s">
        <v>643</v>
      </c>
      <c r="B214" s="1" t="s">
        <v>221</v>
      </c>
      <c r="C214" s="1">
        <v>719</v>
      </c>
      <c r="D214" s="1">
        <v>5.5</v>
      </c>
      <c r="E214" s="1">
        <f>VLOOKUP(A214,Sheet1!$C$10:$L$428,6,FALSE)</f>
        <v>390000</v>
      </c>
      <c r="F214" s="1">
        <v>5.3</v>
      </c>
      <c r="G214" s="1">
        <v>38977</v>
      </c>
      <c r="H214" s="1">
        <v>11</v>
      </c>
      <c r="I214" s="1">
        <v>37.5</v>
      </c>
      <c r="J214" s="1">
        <v>1.6</v>
      </c>
      <c r="N214" s="2" t="s">
        <v>643</v>
      </c>
      <c r="O214" s="2" t="s">
        <v>221</v>
      </c>
      <c r="P214" s="2">
        <v>110000</v>
      </c>
      <c r="Q214" s="2">
        <v>4</v>
      </c>
      <c r="R214" s="2">
        <v>110000</v>
      </c>
      <c r="S214" s="2">
        <v>4</v>
      </c>
      <c r="T214" s="2">
        <v>83000</v>
      </c>
      <c r="U214" s="2">
        <v>6.2</v>
      </c>
      <c r="V214" s="2">
        <v>110000</v>
      </c>
      <c r="W214" s="2">
        <v>4</v>
      </c>
      <c r="AA214" s="3" t="s">
        <v>643</v>
      </c>
      <c r="AB214" s="3" t="s">
        <v>221</v>
      </c>
      <c r="AC214" s="3">
        <v>849.2</v>
      </c>
      <c r="AD214" s="3">
        <v>2.8</v>
      </c>
      <c r="AE214" s="3">
        <v>22.39</v>
      </c>
      <c r="AF214" s="3">
        <v>2.8</v>
      </c>
      <c r="AG214" s="3">
        <v>50322</v>
      </c>
      <c r="AH214" s="3">
        <v>5.0999999999999996</v>
      </c>
      <c r="AI214" s="3">
        <v>37.9</v>
      </c>
      <c r="AJ214" s="3">
        <v>0.4</v>
      </c>
      <c r="AN214" s="3" t="s">
        <v>643</v>
      </c>
      <c r="AO214" s="3" t="s">
        <v>221</v>
      </c>
      <c r="AP214" s="3">
        <v>689.7</v>
      </c>
      <c r="AQ214" s="3">
        <v>3.1</v>
      </c>
      <c r="AR214" s="3">
        <v>18.46</v>
      </c>
      <c r="AS214" s="3">
        <v>3.6</v>
      </c>
      <c r="AT214" s="3">
        <v>37124</v>
      </c>
      <c r="AU214" s="3">
        <v>5.7</v>
      </c>
      <c r="AV214" s="3">
        <v>37.5</v>
      </c>
      <c r="AW214" s="3">
        <v>0.1</v>
      </c>
      <c r="BA214" s="4" t="s">
        <v>643</v>
      </c>
      <c r="BB214" s="4" t="s">
        <v>221</v>
      </c>
      <c r="BC214" s="4">
        <v>129000</v>
      </c>
      <c r="BD214" s="4">
        <v>3.7</v>
      </c>
      <c r="BE214" s="4">
        <v>129000</v>
      </c>
      <c r="BF214" s="4">
        <v>3.7</v>
      </c>
      <c r="BG214" s="4">
        <v>99000</v>
      </c>
      <c r="BH214" s="4">
        <v>6.8</v>
      </c>
      <c r="BI214" s="4">
        <v>129000</v>
      </c>
      <c r="BJ214" s="4">
        <v>3.7</v>
      </c>
      <c r="BN214" s="5" t="s">
        <v>643</v>
      </c>
      <c r="BO214" s="5" t="s">
        <v>221</v>
      </c>
      <c r="BP214" s="5">
        <v>762.9</v>
      </c>
      <c r="BQ214" s="5">
        <v>2.8</v>
      </c>
      <c r="BR214" s="5">
        <v>21.89</v>
      </c>
      <c r="BS214" s="5">
        <v>2.7</v>
      </c>
      <c r="BT214" s="5">
        <v>45287</v>
      </c>
      <c r="BU214" s="5">
        <v>6.3</v>
      </c>
      <c r="BV214" s="5">
        <v>34.9</v>
      </c>
      <c r="BW214" s="5">
        <v>0.9</v>
      </c>
      <c r="CA214" s="6" t="s">
        <v>643</v>
      </c>
      <c r="CB214" s="6" t="s">
        <v>221</v>
      </c>
      <c r="CC214" s="6">
        <v>631.6</v>
      </c>
      <c r="CD214" s="6">
        <v>3.3</v>
      </c>
      <c r="CE214" s="6">
        <v>17.48</v>
      </c>
      <c r="CF214" s="6">
        <v>3.6</v>
      </c>
      <c r="CG214" s="6">
        <v>33722</v>
      </c>
      <c r="CH214" s="6">
        <v>7.3</v>
      </c>
      <c r="CI214" s="6">
        <v>37</v>
      </c>
      <c r="CJ214" s="6">
        <v>1</v>
      </c>
      <c r="CN214" s="7" t="s">
        <v>643</v>
      </c>
      <c r="CO214" s="7" t="s">
        <v>221</v>
      </c>
      <c r="CP214" s="7">
        <v>51000</v>
      </c>
      <c r="CQ214" s="7">
        <v>5.7</v>
      </c>
      <c r="CR214" s="7">
        <v>51000</v>
      </c>
      <c r="CS214" s="7">
        <v>5.7</v>
      </c>
      <c r="CT214" s="7">
        <v>38000</v>
      </c>
      <c r="CU214" s="7">
        <v>9</v>
      </c>
      <c r="CV214" s="7">
        <v>51000</v>
      </c>
      <c r="CW214" s="7">
        <v>5.7</v>
      </c>
      <c r="DA214" s="8" t="s">
        <v>643</v>
      </c>
      <c r="DB214" s="8" t="s">
        <v>221</v>
      </c>
      <c r="DC214" s="8">
        <v>743</v>
      </c>
      <c r="DD214" s="8">
        <v>3</v>
      </c>
      <c r="DE214" s="8">
        <v>19.87</v>
      </c>
      <c r="DF214" s="8">
        <v>3.1</v>
      </c>
      <c r="DG214" s="8">
        <v>41783</v>
      </c>
      <c r="DH214" s="8">
        <v>5.3</v>
      </c>
      <c r="DI214" s="8">
        <v>37.4</v>
      </c>
      <c r="DJ214" s="8">
        <v>0.5</v>
      </c>
      <c r="DN214" s="9" t="s">
        <v>643</v>
      </c>
      <c r="DO214" s="9" t="s">
        <v>221</v>
      </c>
      <c r="DP214" s="9">
        <v>651.1</v>
      </c>
      <c r="DQ214" s="9">
        <v>4.7</v>
      </c>
      <c r="DR214" s="9">
        <v>17.46</v>
      </c>
      <c r="DS214" s="9">
        <v>4.7</v>
      </c>
      <c r="DT214" s="9">
        <v>34660</v>
      </c>
      <c r="DU214" s="9">
        <v>4.7</v>
      </c>
      <c r="DV214" s="9">
        <v>37.5</v>
      </c>
      <c r="DW214" s="9">
        <v>0.7</v>
      </c>
      <c r="EA214" s="10" t="s">
        <v>643</v>
      </c>
      <c r="EB214" s="10" t="s">
        <v>221</v>
      </c>
      <c r="EC214" s="10">
        <v>59000</v>
      </c>
      <c r="ED214" s="10">
        <v>5.7</v>
      </c>
      <c r="EE214" s="10">
        <f>VLOOKUP(EA214,Sheet1!$C$10:$L$428,10,FALSE)</f>
        <v>277250</v>
      </c>
      <c r="EF214" s="10">
        <v>5.7</v>
      </c>
      <c r="EG214" s="10">
        <v>46000</v>
      </c>
      <c r="EH214" s="10">
        <v>8.5</v>
      </c>
      <c r="EI214" s="10">
        <v>59000</v>
      </c>
      <c r="EJ214" s="10">
        <v>5.7</v>
      </c>
      <c r="EN214" s="11" t="s">
        <v>643</v>
      </c>
      <c r="EO214" s="11" t="s">
        <v>221</v>
      </c>
      <c r="EP214" s="11">
        <v>940.3</v>
      </c>
      <c r="EQ214" s="11">
        <v>4.0999999999999996</v>
      </c>
      <c r="ER214" s="11">
        <f>VLOOKUP(EN214,Sheet1!$C$10:$L$428,2,FALSE)</f>
        <v>507905.58708937984</v>
      </c>
      <c r="ES214" s="11">
        <v>4.2</v>
      </c>
      <c r="ET214" s="11">
        <v>57308</v>
      </c>
      <c r="EU214" s="11">
        <v>7.5</v>
      </c>
      <c r="EV214" s="11">
        <v>38.4</v>
      </c>
      <c r="EW214" s="11">
        <v>0.6</v>
      </c>
      <c r="EY214" t="b">
        <f t="shared" si="3"/>
        <v>1</v>
      </c>
    </row>
    <row r="215" spans="1:155" x14ac:dyDescent="0.25">
      <c r="A215" s="1" t="s">
        <v>644</v>
      </c>
      <c r="B215" s="1" t="s">
        <v>222</v>
      </c>
      <c r="C215" s="1">
        <v>884.1</v>
      </c>
      <c r="D215" s="1">
        <v>8.1999999999999993</v>
      </c>
      <c r="E215" s="1">
        <f>VLOOKUP(A215,Sheet1!$C$10:$L$428,6,FALSE)</f>
        <v>601250</v>
      </c>
      <c r="F215" s="1">
        <v>8.8000000000000007</v>
      </c>
      <c r="G215" s="1">
        <v>47538</v>
      </c>
      <c r="H215" s="1">
        <v>16</v>
      </c>
      <c r="I215" s="1">
        <v>37.5</v>
      </c>
      <c r="J215" s="1">
        <v>2.5</v>
      </c>
      <c r="N215" s="2" t="s">
        <v>644</v>
      </c>
      <c r="O215" s="2" t="s">
        <v>222</v>
      </c>
      <c r="P215" s="2">
        <v>51000</v>
      </c>
      <c r="Q215" s="2">
        <v>6</v>
      </c>
      <c r="R215" s="2">
        <v>51000</v>
      </c>
      <c r="S215" s="2">
        <v>6</v>
      </c>
      <c r="T215" s="2">
        <v>40000</v>
      </c>
      <c r="U215" s="2">
        <v>7.7</v>
      </c>
      <c r="V215" s="2">
        <v>51000</v>
      </c>
      <c r="W215" s="2">
        <v>6</v>
      </c>
      <c r="AA215" s="3" t="s">
        <v>644</v>
      </c>
      <c r="AB215" s="3" t="s">
        <v>222</v>
      </c>
      <c r="AC215" s="3">
        <v>1120.3</v>
      </c>
      <c r="AD215" s="3">
        <v>5.2</v>
      </c>
      <c r="AE215" s="3">
        <v>29.19</v>
      </c>
      <c r="AF215" s="3">
        <v>5.4</v>
      </c>
      <c r="AG215" s="3">
        <v>77737</v>
      </c>
      <c r="AH215" s="3">
        <v>10</v>
      </c>
      <c r="AI215" s="3">
        <v>38.4</v>
      </c>
      <c r="AJ215" s="3">
        <v>0.9</v>
      </c>
      <c r="AN215" s="3" t="s">
        <v>644</v>
      </c>
      <c r="AO215" s="3" t="s">
        <v>222</v>
      </c>
      <c r="AP215" s="3">
        <v>802.7</v>
      </c>
      <c r="AQ215" s="3">
        <v>6</v>
      </c>
      <c r="AR215" s="3">
        <v>20.83</v>
      </c>
      <c r="AS215" s="3">
        <v>5.7</v>
      </c>
      <c r="AT215" s="3">
        <v>42924</v>
      </c>
      <c r="AU215" s="3">
        <v>8.5</v>
      </c>
      <c r="AV215" s="3">
        <v>37.5</v>
      </c>
      <c r="AW215" s="3">
        <v>0.1</v>
      </c>
      <c r="BA215" s="4" t="s">
        <v>644</v>
      </c>
      <c r="BB215" s="4" t="s">
        <v>222</v>
      </c>
      <c r="BC215" s="4">
        <v>62000</v>
      </c>
      <c r="BD215" s="4">
        <v>5.3</v>
      </c>
      <c r="BE215" s="4">
        <v>62000</v>
      </c>
      <c r="BF215" s="4">
        <v>5.3</v>
      </c>
      <c r="BG215" s="4">
        <v>48000</v>
      </c>
      <c r="BH215" s="4">
        <v>7</v>
      </c>
      <c r="BI215" s="4">
        <v>62000</v>
      </c>
      <c r="BJ215" s="4">
        <v>5.3</v>
      </c>
      <c r="BN215" s="5" t="s">
        <v>644</v>
      </c>
      <c r="BO215" s="5" t="s">
        <v>222</v>
      </c>
      <c r="BP215" s="5">
        <v>964.4</v>
      </c>
      <c r="BQ215" s="5">
        <v>5.3</v>
      </c>
      <c r="BR215" s="5">
        <v>27.55</v>
      </c>
      <c r="BS215" s="5">
        <v>5.2</v>
      </c>
      <c r="BT215" s="5">
        <v>68525</v>
      </c>
      <c r="BU215" s="5">
        <v>9.9</v>
      </c>
      <c r="BV215" s="5">
        <v>35</v>
      </c>
      <c r="BW215" s="5">
        <v>1.4</v>
      </c>
      <c r="CA215" s="6" t="s">
        <v>644</v>
      </c>
      <c r="CB215" s="6" t="s">
        <v>222</v>
      </c>
      <c r="CC215" s="6">
        <v>697.9</v>
      </c>
      <c r="CD215" s="6">
        <v>6.3</v>
      </c>
      <c r="CE215" s="6">
        <v>19.25</v>
      </c>
      <c r="CF215" s="6">
        <v>6.3</v>
      </c>
      <c r="CG215" s="6">
        <v>39665</v>
      </c>
      <c r="CH215" s="6">
        <v>8.3000000000000007</v>
      </c>
      <c r="CI215" s="6">
        <v>36</v>
      </c>
      <c r="CJ215" s="6">
        <v>1.8</v>
      </c>
      <c r="CN215" s="7" t="s">
        <v>644</v>
      </c>
      <c r="CO215" s="7" t="s">
        <v>222</v>
      </c>
      <c r="CP215" s="7">
        <v>22000</v>
      </c>
      <c r="CQ215" s="7">
        <v>8.6</v>
      </c>
      <c r="CR215" s="7">
        <v>22000</v>
      </c>
      <c r="CS215" s="7">
        <v>8.6</v>
      </c>
      <c r="CT215" s="7">
        <v>16000</v>
      </c>
      <c r="CU215" s="7">
        <v>11.2</v>
      </c>
      <c r="CV215" s="7">
        <v>22000</v>
      </c>
      <c r="CW215" s="7">
        <v>8.6</v>
      </c>
      <c r="DA215" s="8" t="s">
        <v>644</v>
      </c>
      <c r="DB215" s="8" t="s">
        <v>222</v>
      </c>
      <c r="DC215" s="8">
        <v>943.9</v>
      </c>
      <c r="DD215" s="8">
        <v>6.8</v>
      </c>
      <c r="DE215" s="8">
        <v>25.1</v>
      </c>
      <c r="DF215" s="8">
        <v>6.9</v>
      </c>
      <c r="DG215" s="8">
        <v>57988</v>
      </c>
      <c r="DH215" s="8">
        <v>11</v>
      </c>
      <c r="DI215" s="8">
        <v>37.6</v>
      </c>
      <c r="DJ215" s="8">
        <v>0.9</v>
      </c>
      <c r="DN215" s="9" t="s">
        <v>644</v>
      </c>
      <c r="DO215" s="9" t="s">
        <v>222</v>
      </c>
      <c r="DP215" s="9">
        <v>709.3</v>
      </c>
      <c r="DQ215" s="9">
        <v>6.8</v>
      </c>
      <c r="DR215" s="9">
        <v>19.260000000000002</v>
      </c>
      <c r="DS215" s="9">
        <v>7.1</v>
      </c>
      <c r="DT215" s="9">
        <v>38765</v>
      </c>
      <c r="DU215" s="9">
        <v>9.5</v>
      </c>
      <c r="DV215" s="9">
        <v>37.5</v>
      </c>
      <c r="DW215" s="9">
        <v>1</v>
      </c>
      <c r="EA215" s="10" t="s">
        <v>644</v>
      </c>
      <c r="EB215" s="10" t="s">
        <v>222</v>
      </c>
      <c r="EC215" s="10">
        <v>29000</v>
      </c>
      <c r="ED215" s="10">
        <v>8.1999999999999993</v>
      </c>
      <c r="EE215" s="10">
        <f>VLOOKUP(EA215,Sheet1!$C$10:$L$428,10,FALSE)</f>
        <v>400000</v>
      </c>
      <c r="EF215" s="10">
        <v>8.1999999999999993</v>
      </c>
      <c r="EG215" s="10">
        <v>24000</v>
      </c>
      <c r="EH215" s="10">
        <v>10.4</v>
      </c>
      <c r="EI215" s="10">
        <v>29000</v>
      </c>
      <c r="EJ215" s="10">
        <v>8.1999999999999993</v>
      </c>
      <c r="EN215" s="11" t="s">
        <v>644</v>
      </c>
      <c r="EO215" s="11" t="s">
        <v>222</v>
      </c>
      <c r="EP215" s="11">
        <v>1254.9000000000001</v>
      </c>
      <c r="EQ215" s="11">
        <v>7.2</v>
      </c>
      <c r="ER215" s="11">
        <f>VLOOKUP(EN215,Sheet1!$C$10:$L$428,2,FALSE)</f>
        <v>954158.75198049948</v>
      </c>
      <c r="ES215" s="11">
        <v>7.4</v>
      </c>
      <c r="ET215" s="11">
        <v>91066</v>
      </c>
      <c r="EU215" s="11">
        <v>14</v>
      </c>
      <c r="EV215" s="11">
        <v>39</v>
      </c>
      <c r="EW215" s="11">
        <v>1.4</v>
      </c>
      <c r="EY215" t="b">
        <f t="shared" si="3"/>
        <v>1</v>
      </c>
    </row>
    <row r="216" spans="1:155" x14ac:dyDescent="0.25">
      <c r="A216" s="1" t="s">
        <v>645</v>
      </c>
      <c r="B216" s="1" t="s">
        <v>223</v>
      </c>
      <c r="C216" s="1">
        <v>567.5</v>
      </c>
      <c r="D216" s="1">
        <v>5.9</v>
      </c>
      <c r="E216" s="1">
        <f>VLOOKUP(A216,Sheet1!$C$10:$L$428,6,FALSE)</f>
        <v>170000</v>
      </c>
      <c r="F216" s="1">
        <v>5.3</v>
      </c>
      <c r="G216" s="1">
        <v>28930</v>
      </c>
      <c r="H216" s="1">
        <v>8.1999999999999993</v>
      </c>
      <c r="I216" s="1">
        <v>40</v>
      </c>
      <c r="J216" s="1">
        <v>1.9</v>
      </c>
      <c r="N216" s="2" t="s">
        <v>645</v>
      </c>
      <c r="O216" s="2" t="s">
        <v>223</v>
      </c>
      <c r="P216" s="2">
        <v>37000</v>
      </c>
      <c r="Q216" s="2">
        <v>6.6</v>
      </c>
      <c r="R216" s="2">
        <v>37000</v>
      </c>
      <c r="S216" s="2">
        <v>6.6</v>
      </c>
      <c r="T216" s="2">
        <v>34000</v>
      </c>
      <c r="U216" s="2">
        <v>8.1999999999999993</v>
      </c>
      <c r="V216" s="2">
        <v>37000</v>
      </c>
      <c r="W216" s="2">
        <v>6.6</v>
      </c>
      <c r="AA216" s="3" t="s">
        <v>645</v>
      </c>
      <c r="AB216" s="3" t="s">
        <v>223</v>
      </c>
      <c r="AC216" s="3">
        <v>582</v>
      </c>
      <c r="AD216" s="3">
        <v>2.8</v>
      </c>
      <c r="AE216" s="3">
        <v>14.4</v>
      </c>
      <c r="AF216" s="3">
        <v>2.9</v>
      </c>
      <c r="AG216" s="3">
        <v>29274</v>
      </c>
      <c r="AH216" s="3">
        <v>3.5</v>
      </c>
      <c r="AI216" s="3">
        <v>40.4</v>
      </c>
      <c r="AJ216" s="3">
        <v>1.4</v>
      </c>
      <c r="AN216" s="3" t="s">
        <v>645</v>
      </c>
      <c r="AO216" s="3" t="s">
        <v>223</v>
      </c>
      <c r="AP216" s="3">
        <v>551.9</v>
      </c>
      <c r="AQ216" s="3">
        <v>3.6</v>
      </c>
      <c r="AR216" s="3">
        <v>13.88</v>
      </c>
      <c r="AS216" s="3">
        <v>4.5999999999999996</v>
      </c>
      <c r="AT216" s="3">
        <v>27160</v>
      </c>
      <c r="AU216" s="3">
        <v>6</v>
      </c>
      <c r="AV216" s="3">
        <v>38.4</v>
      </c>
      <c r="AW216" s="3">
        <v>1.7</v>
      </c>
      <c r="BA216" s="4" t="s">
        <v>645</v>
      </c>
      <c r="BB216" s="4" t="s">
        <v>223</v>
      </c>
      <c r="BC216" s="4">
        <v>52000</v>
      </c>
      <c r="BD216" s="4">
        <v>5.5</v>
      </c>
      <c r="BE216" s="4">
        <v>52000</v>
      </c>
      <c r="BF216" s="4">
        <v>5.5</v>
      </c>
      <c r="BG216" s="4">
        <v>46000</v>
      </c>
      <c r="BH216" s="4">
        <v>6.8</v>
      </c>
      <c r="BI216" s="4">
        <v>52000</v>
      </c>
      <c r="BJ216" s="4">
        <v>5.5</v>
      </c>
      <c r="BN216" s="5" t="s">
        <v>645</v>
      </c>
      <c r="BO216" s="5" t="s">
        <v>223</v>
      </c>
      <c r="BP216" s="5">
        <v>474.7</v>
      </c>
      <c r="BQ216" s="5">
        <v>3.3</v>
      </c>
      <c r="BR216" s="5">
        <v>13.84</v>
      </c>
      <c r="BS216" s="5">
        <v>2.8</v>
      </c>
      <c r="BT216" s="5">
        <v>25115</v>
      </c>
      <c r="BU216" s="5">
        <v>3.7</v>
      </c>
      <c r="BV216" s="5">
        <v>34.299999999999997</v>
      </c>
      <c r="BW216" s="5">
        <v>2</v>
      </c>
      <c r="CA216" s="6" t="s">
        <v>645</v>
      </c>
      <c r="CB216" s="6" t="s">
        <v>223</v>
      </c>
      <c r="CC216" s="6">
        <v>450.5</v>
      </c>
      <c r="CD216" s="6">
        <v>6.3</v>
      </c>
      <c r="CE216" s="6">
        <v>12.01</v>
      </c>
      <c r="CF216" s="6">
        <v>4.5999999999999996</v>
      </c>
      <c r="CG216" s="6">
        <v>23977</v>
      </c>
      <c r="CH216" s="6">
        <v>7</v>
      </c>
      <c r="CI216" s="6">
        <v>37.299999999999997</v>
      </c>
      <c r="CJ216" s="6">
        <v>1.7</v>
      </c>
      <c r="CN216" s="7" t="s">
        <v>645</v>
      </c>
      <c r="CO216" s="7" t="s">
        <v>223</v>
      </c>
      <c r="CP216" s="7">
        <v>14000</v>
      </c>
      <c r="CQ216" s="7">
        <v>10.5</v>
      </c>
      <c r="CR216" s="7">
        <v>14000</v>
      </c>
      <c r="CS216" s="7">
        <v>10.5</v>
      </c>
      <c r="CT216" s="7">
        <v>13000</v>
      </c>
      <c r="CU216" s="7">
        <v>12</v>
      </c>
      <c r="CV216" s="7">
        <v>14000</v>
      </c>
      <c r="CW216" s="7">
        <v>10.5</v>
      </c>
      <c r="DA216" s="8" t="s">
        <v>645</v>
      </c>
      <c r="DB216" s="8" t="s">
        <v>223</v>
      </c>
      <c r="DC216" s="8">
        <v>536.79999999999995</v>
      </c>
      <c r="DD216" s="8">
        <v>4</v>
      </c>
      <c r="DE216" s="8">
        <v>14.09</v>
      </c>
      <c r="DF216" s="8">
        <v>4.2</v>
      </c>
      <c r="DG216" s="8">
        <v>26383</v>
      </c>
      <c r="DH216" s="8">
        <v>4.9000000000000004</v>
      </c>
      <c r="DI216" s="8">
        <v>38.1</v>
      </c>
      <c r="DJ216" s="8">
        <v>1.4</v>
      </c>
      <c r="DN216" s="9" t="s">
        <v>645</v>
      </c>
      <c r="DO216" s="9" t="s">
        <v>223</v>
      </c>
      <c r="DP216" s="9">
        <v>501.6</v>
      </c>
      <c r="DQ216" s="9">
        <v>7.1</v>
      </c>
      <c r="DR216" s="9">
        <v>13.79</v>
      </c>
      <c r="DS216" s="9">
        <v>7.4</v>
      </c>
      <c r="DT216" s="9">
        <v>24386</v>
      </c>
      <c r="DU216" s="9">
        <v>8.6999999999999993</v>
      </c>
      <c r="DV216" s="9">
        <v>37.5</v>
      </c>
      <c r="DW216" s="9">
        <v>1.9</v>
      </c>
      <c r="EA216" s="10" t="s">
        <v>645</v>
      </c>
      <c r="EB216" s="10" t="s">
        <v>223</v>
      </c>
      <c r="EC216" s="10">
        <v>23000</v>
      </c>
      <c r="ED216" s="10">
        <v>8.4</v>
      </c>
      <c r="EE216" s="10">
        <f>VLOOKUP(EA216,Sheet1!$C$10:$L$428,10,FALSE)</f>
        <v>148000</v>
      </c>
      <c r="EF216" s="10">
        <v>8.4</v>
      </c>
      <c r="EG216" s="10">
        <v>21000</v>
      </c>
      <c r="EH216" s="10">
        <v>11</v>
      </c>
      <c r="EI216" s="10">
        <v>23000</v>
      </c>
      <c r="EJ216" s="10">
        <v>8.4</v>
      </c>
      <c r="EN216" s="11" t="s">
        <v>645</v>
      </c>
      <c r="EO216" s="11" t="s">
        <v>223</v>
      </c>
      <c r="EP216" s="11">
        <v>610.6</v>
      </c>
      <c r="EQ216" s="11">
        <v>3.7</v>
      </c>
      <c r="ER216" s="11">
        <f>VLOOKUP(EN216,Sheet1!$C$10:$L$428,2,FALSE)</f>
        <v>180389.47493036205</v>
      </c>
      <c r="ES216" s="11">
        <v>3.8</v>
      </c>
      <c r="ET216" s="11">
        <v>31136</v>
      </c>
      <c r="EU216" s="11">
        <v>4.7</v>
      </c>
      <c r="EV216" s="11">
        <v>41.9</v>
      </c>
      <c r="EW216" s="11">
        <v>2</v>
      </c>
      <c r="EY216" t="b">
        <f t="shared" si="3"/>
        <v>1</v>
      </c>
    </row>
    <row r="217" spans="1:155" x14ac:dyDescent="0.25">
      <c r="A217" s="1" t="s">
        <v>646</v>
      </c>
      <c r="B217" s="1" t="s">
        <v>224</v>
      </c>
      <c r="C217" s="1">
        <v>663.5</v>
      </c>
      <c r="D217" s="1">
        <v>5.5</v>
      </c>
      <c r="E217" s="1">
        <f>VLOOKUP(A217,Sheet1!$C$10:$L$428,6,FALSE)</f>
        <v>325000</v>
      </c>
      <c r="F217" s="1">
        <v>6.8</v>
      </c>
      <c r="G217" s="1">
        <v>35596</v>
      </c>
      <c r="H217" s="1">
        <v>8.3000000000000007</v>
      </c>
      <c r="I217" s="1">
        <v>37.5</v>
      </c>
      <c r="J217" s="1">
        <v>1.4</v>
      </c>
      <c r="N217" s="2" t="s">
        <v>646</v>
      </c>
      <c r="O217" s="2" t="s">
        <v>224</v>
      </c>
      <c r="P217" s="2">
        <v>78000</v>
      </c>
      <c r="Q217" s="2">
        <v>4.7</v>
      </c>
      <c r="R217" s="2">
        <v>78000</v>
      </c>
      <c r="S217" s="2">
        <v>4.7</v>
      </c>
      <c r="T217" s="2">
        <v>65000</v>
      </c>
      <c r="U217" s="2">
        <v>5.7</v>
      </c>
      <c r="V217" s="2">
        <v>78000</v>
      </c>
      <c r="W217" s="2">
        <v>4.7</v>
      </c>
      <c r="AA217" s="3" t="s">
        <v>646</v>
      </c>
      <c r="AB217" s="3" t="s">
        <v>224</v>
      </c>
      <c r="AC217" s="3">
        <v>731.3</v>
      </c>
      <c r="AD217" s="3">
        <v>3.2</v>
      </c>
      <c r="AE217" s="3">
        <v>19.059999999999999</v>
      </c>
      <c r="AF217" s="3">
        <v>3.2</v>
      </c>
      <c r="AG217" s="3">
        <v>41527</v>
      </c>
      <c r="AH217" s="3">
        <v>5.5</v>
      </c>
      <c r="AI217" s="3">
        <v>38.4</v>
      </c>
      <c r="AJ217" s="3">
        <v>0.6</v>
      </c>
      <c r="AN217" s="3" t="s">
        <v>646</v>
      </c>
      <c r="AO217" s="3" t="s">
        <v>224</v>
      </c>
      <c r="AP217" s="3">
        <v>594.5</v>
      </c>
      <c r="AQ217" s="3">
        <v>3.9</v>
      </c>
      <c r="AR217" s="3">
        <v>15.8</v>
      </c>
      <c r="AS217" s="3">
        <v>4.7</v>
      </c>
      <c r="AT217" s="3">
        <v>32325</v>
      </c>
      <c r="AU217" s="3">
        <v>5.0999999999999996</v>
      </c>
      <c r="AV217" s="3">
        <v>37.5</v>
      </c>
      <c r="AW217" s="3">
        <v>0</v>
      </c>
      <c r="BA217" s="4" t="s">
        <v>646</v>
      </c>
      <c r="BB217" s="4" t="s">
        <v>224</v>
      </c>
      <c r="BC217" s="4">
        <v>106000</v>
      </c>
      <c r="BD217" s="4">
        <v>4</v>
      </c>
      <c r="BE217" s="4">
        <v>106000</v>
      </c>
      <c r="BF217" s="4">
        <v>4</v>
      </c>
      <c r="BG217" s="4">
        <v>87000</v>
      </c>
      <c r="BH217" s="4">
        <v>5.0999999999999996</v>
      </c>
      <c r="BI217" s="4">
        <v>106000</v>
      </c>
      <c r="BJ217" s="4">
        <v>4</v>
      </c>
      <c r="BN217" s="5" t="s">
        <v>646</v>
      </c>
      <c r="BO217" s="5" t="s">
        <v>224</v>
      </c>
      <c r="BP217" s="5">
        <v>605.20000000000005</v>
      </c>
      <c r="BQ217" s="5">
        <v>3.2</v>
      </c>
      <c r="BR217" s="5">
        <v>18.5</v>
      </c>
      <c r="BS217" s="5">
        <v>3</v>
      </c>
      <c r="BT217" s="5">
        <v>34710</v>
      </c>
      <c r="BU217" s="5">
        <v>5.4</v>
      </c>
      <c r="BV217" s="5">
        <v>32.700000000000003</v>
      </c>
      <c r="BW217" s="5">
        <v>1.3</v>
      </c>
      <c r="CA217" s="6" t="s">
        <v>646</v>
      </c>
      <c r="CB217" s="6" t="s">
        <v>224</v>
      </c>
      <c r="CC217" s="6">
        <v>503.1</v>
      </c>
      <c r="CD217" s="6">
        <v>5.0999999999999996</v>
      </c>
      <c r="CE217" s="6">
        <v>14.63</v>
      </c>
      <c r="CF217" s="6">
        <v>4.9000000000000004</v>
      </c>
      <c r="CG217" s="6">
        <v>27311</v>
      </c>
      <c r="CH217" s="6">
        <v>6.5</v>
      </c>
      <c r="CI217" s="6">
        <v>36</v>
      </c>
      <c r="CJ217" s="6">
        <v>1.4</v>
      </c>
      <c r="CN217" s="7" t="s">
        <v>646</v>
      </c>
      <c r="CO217" s="7" t="s">
        <v>224</v>
      </c>
      <c r="CP217" s="7">
        <v>35000</v>
      </c>
      <c r="CQ217" s="7">
        <v>6.8</v>
      </c>
      <c r="CR217" s="7">
        <v>35000</v>
      </c>
      <c r="CS217" s="7">
        <v>6.8</v>
      </c>
      <c r="CT217" s="7">
        <v>28000</v>
      </c>
      <c r="CU217" s="7">
        <v>8.3000000000000007</v>
      </c>
      <c r="CV217" s="7">
        <v>35000</v>
      </c>
      <c r="CW217" s="7">
        <v>6.8</v>
      </c>
      <c r="DA217" s="8" t="s">
        <v>646</v>
      </c>
      <c r="DB217" s="8" t="s">
        <v>224</v>
      </c>
      <c r="DC217" s="8">
        <v>631.29999999999995</v>
      </c>
      <c r="DD217" s="8">
        <v>4</v>
      </c>
      <c r="DE217" s="8">
        <v>16.809999999999999</v>
      </c>
      <c r="DF217" s="8">
        <v>4.2</v>
      </c>
      <c r="DG217" s="8">
        <v>34762</v>
      </c>
      <c r="DH217" s="8">
        <v>9.8000000000000007</v>
      </c>
      <c r="DI217" s="8">
        <v>37.6</v>
      </c>
      <c r="DJ217" s="8">
        <v>1</v>
      </c>
      <c r="DN217" s="9" t="s">
        <v>646</v>
      </c>
      <c r="DO217" s="9" t="s">
        <v>224</v>
      </c>
      <c r="DP217" s="9">
        <v>547.1</v>
      </c>
      <c r="DQ217" s="9">
        <v>4.5</v>
      </c>
      <c r="DR217" s="9">
        <v>15.01</v>
      </c>
      <c r="DS217" s="9">
        <v>6.8</v>
      </c>
      <c r="DT217" s="9">
        <v>29277</v>
      </c>
      <c r="DU217" s="9">
        <v>6.8</v>
      </c>
      <c r="DV217" s="9">
        <v>37.4</v>
      </c>
      <c r="DW217" s="9">
        <v>1</v>
      </c>
      <c r="EA217" s="10" t="s">
        <v>646</v>
      </c>
      <c r="EB217" s="10" t="s">
        <v>224</v>
      </c>
      <c r="EC217" s="10">
        <v>44000</v>
      </c>
      <c r="ED217" s="10">
        <v>6.4</v>
      </c>
      <c r="EE217" s="10">
        <f>VLOOKUP(EA217,Sheet1!$C$10:$L$428,10,FALSE)</f>
        <v>240000</v>
      </c>
      <c r="EF217" s="10">
        <v>6.4</v>
      </c>
      <c r="EG217" s="10">
        <v>36000</v>
      </c>
      <c r="EH217" s="10">
        <v>7.9</v>
      </c>
      <c r="EI217" s="10">
        <v>44000</v>
      </c>
      <c r="EJ217" s="10">
        <v>6.4</v>
      </c>
      <c r="EN217" s="11" t="s">
        <v>646</v>
      </c>
      <c r="EO217" s="11" t="s">
        <v>224</v>
      </c>
      <c r="EP217" s="11">
        <v>810.4</v>
      </c>
      <c r="EQ217" s="11">
        <v>4.3</v>
      </c>
      <c r="ER217" s="11">
        <f>VLOOKUP(EN217,Sheet1!$C$10:$L$428,2,FALSE)</f>
        <v>441600.25908858154</v>
      </c>
      <c r="ES217" s="11">
        <v>4.5</v>
      </c>
      <c r="ET217" s="11">
        <v>46838</v>
      </c>
      <c r="EU217" s="11">
        <v>6.3</v>
      </c>
      <c r="EV217" s="11">
        <v>39</v>
      </c>
      <c r="EW217" s="11">
        <v>0.8</v>
      </c>
      <c r="EY217" t="b">
        <f t="shared" si="3"/>
        <v>1</v>
      </c>
    </row>
    <row r="218" spans="1:155" x14ac:dyDescent="0.25">
      <c r="A218" s="1" t="s">
        <v>647</v>
      </c>
      <c r="B218" s="1" t="s">
        <v>225</v>
      </c>
      <c r="C218" s="1">
        <v>656.1</v>
      </c>
      <c r="D218" s="1">
        <v>3.9</v>
      </c>
      <c r="E218" s="1">
        <f>VLOOKUP(A218,Sheet1!$C$10:$L$428,6,FALSE)</f>
        <v>215000</v>
      </c>
      <c r="F218" s="1">
        <v>5.6</v>
      </c>
      <c r="G218" s="1">
        <v>34416</v>
      </c>
      <c r="H218" s="1">
        <v>9.8000000000000007</v>
      </c>
      <c r="I218" s="1">
        <v>39</v>
      </c>
      <c r="J218" s="1">
        <v>1.6</v>
      </c>
      <c r="N218" s="2" t="s">
        <v>647</v>
      </c>
      <c r="O218" s="2" t="s">
        <v>225</v>
      </c>
      <c r="P218" s="2">
        <v>67000</v>
      </c>
      <c r="Q218" s="2">
        <v>5</v>
      </c>
      <c r="R218" s="2">
        <v>67000</v>
      </c>
      <c r="S218" s="2">
        <v>5</v>
      </c>
      <c r="T218" s="2">
        <v>56000</v>
      </c>
      <c r="U218" s="2">
        <v>8.6</v>
      </c>
      <c r="V218" s="2">
        <v>67000</v>
      </c>
      <c r="W218" s="2">
        <v>5</v>
      </c>
      <c r="AA218" s="3" t="s">
        <v>647</v>
      </c>
      <c r="AB218" s="3" t="s">
        <v>225</v>
      </c>
      <c r="AC218" s="3">
        <v>674.2</v>
      </c>
      <c r="AD218" s="3">
        <v>2.8</v>
      </c>
      <c r="AE218" s="3">
        <v>17.27</v>
      </c>
      <c r="AF218" s="3">
        <v>2.9</v>
      </c>
      <c r="AG218" s="3">
        <v>36724</v>
      </c>
      <c r="AH218" s="3">
        <v>4.5999999999999996</v>
      </c>
      <c r="AI218" s="3">
        <v>39</v>
      </c>
      <c r="AJ218" s="3">
        <v>0.8</v>
      </c>
      <c r="AN218" s="3" t="s">
        <v>647</v>
      </c>
      <c r="AO218" s="3" t="s">
        <v>225</v>
      </c>
      <c r="AP218" s="3">
        <v>613.20000000000005</v>
      </c>
      <c r="AQ218" s="3">
        <v>3.9</v>
      </c>
      <c r="AR218" s="3">
        <v>15.61</v>
      </c>
      <c r="AS218" s="3">
        <v>4</v>
      </c>
      <c r="AT218" s="3">
        <v>32398</v>
      </c>
      <c r="AU218" s="3">
        <v>6.4</v>
      </c>
      <c r="AV218" s="3">
        <v>37.5</v>
      </c>
      <c r="AW218" s="3">
        <v>0.4</v>
      </c>
      <c r="BA218" s="4" t="s">
        <v>647</v>
      </c>
      <c r="BB218" s="4" t="s">
        <v>225</v>
      </c>
      <c r="BC218" s="4">
        <v>90000</v>
      </c>
      <c r="BD218" s="4">
        <v>4.2</v>
      </c>
      <c r="BE218" s="4">
        <v>90000</v>
      </c>
      <c r="BF218" s="4">
        <v>4.2</v>
      </c>
      <c r="BG218" s="4">
        <v>75000</v>
      </c>
      <c r="BH218" s="4">
        <v>6.9</v>
      </c>
      <c r="BI218" s="4">
        <v>90000</v>
      </c>
      <c r="BJ218" s="4">
        <v>4.2</v>
      </c>
      <c r="BN218" s="5" t="s">
        <v>647</v>
      </c>
      <c r="BO218" s="5" t="s">
        <v>225</v>
      </c>
      <c r="BP218" s="5">
        <v>557.70000000000005</v>
      </c>
      <c r="BQ218" s="5">
        <v>3.1</v>
      </c>
      <c r="BR218" s="5">
        <v>16.5</v>
      </c>
      <c r="BS218" s="5">
        <v>2.7</v>
      </c>
      <c r="BT218" s="5">
        <v>30649</v>
      </c>
      <c r="BU218" s="5">
        <v>4.7</v>
      </c>
      <c r="BV218" s="5">
        <v>33.799999999999997</v>
      </c>
      <c r="BW218" s="5">
        <v>1.4</v>
      </c>
      <c r="CA218" s="6" t="s">
        <v>647</v>
      </c>
      <c r="CB218" s="6" t="s">
        <v>225</v>
      </c>
      <c r="CC218" s="6">
        <v>512.79999999999995</v>
      </c>
      <c r="CD218" s="6">
        <v>4.8</v>
      </c>
      <c r="CE218" s="6">
        <v>14</v>
      </c>
      <c r="CF218" s="6">
        <v>4.2</v>
      </c>
      <c r="CG218" s="6">
        <v>27114</v>
      </c>
      <c r="CH218" s="6">
        <v>8</v>
      </c>
      <c r="CI218" s="6">
        <v>36</v>
      </c>
      <c r="CJ218" s="6">
        <v>1.3</v>
      </c>
      <c r="CN218" s="7" t="s">
        <v>647</v>
      </c>
      <c r="CO218" s="7" t="s">
        <v>225</v>
      </c>
      <c r="CP218" s="7">
        <v>27000</v>
      </c>
      <c r="CQ218" s="7">
        <v>7.5</v>
      </c>
      <c r="CR218" s="7">
        <v>27000</v>
      </c>
      <c r="CS218" s="7">
        <v>7.5</v>
      </c>
      <c r="CT218" s="7">
        <v>22000</v>
      </c>
      <c r="CU218" s="7">
        <v>11.8</v>
      </c>
      <c r="CV218" s="7">
        <v>27000</v>
      </c>
      <c r="CW218" s="7">
        <v>7.5</v>
      </c>
      <c r="DA218" s="8" t="s">
        <v>647</v>
      </c>
      <c r="DB218" s="8" t="s">
        <v>225</v>
      </c>
      <c r="DC218" s="8">
        <v>564.9</v>
      </c>
      <c r="DD218" s="8">
        <v>3.1</v>
      </c>
      <c r="DE218" s="8">
        <v>15.15</v>
      </c>
      <c r="DF218" s="8">
        <v>3.4</v>
      </c>
      <c r="DG218" s="8">
        <v>29579</v>
      </c>
      <c r="DH218" s="8">
        <v>6.1</v>
      </c>
      <c r="DI218" s="8">
        <v>37.299999999999997</v>
      </c>
      <c r="DJ218" s="8">
        <v>1.1000000000000001</v>
      </c>
      <c r="DN218" s="9" t="s">
        <v>647</v>
      </c>
      <c r="DO218" s="9" t="s">
        <v>225</v>
      </c>
      <c r="DP218" s="9">
        <v>532.79999999999995</v>
      </c>
      <c r="DQ218" s="9">
        <v>7</v>
      </c>
      <c r="DR218" s="9">
        <v>14.09</v>
      </c>
      <c r="DS218" s="9">
        <v>7</v>
      </c>
      <c r="DT218" s="9">
        <v>27916</v>
      </c>
      <c r="DU218" s="9">
        <v>9.6</v>
      </c>
      <c r="DV218" s="9">
        <v>36.799999999999997</v>
      </c>
      <c r="DW218" s="9">
        <v>1</v>
      </c>
      <c r="EA218" s="10" t="s">
        <v>647</v>
      </c>
      <c r="EB218" s="10" t="s">
        <v>225</v>
      </c>
      <c r="EC218" s="10">
        <v>40000</v>
      </c>
      <c r="ED218" s="10">
        <v>6.6</v>
      </c>
      <c r="EE218" s="10">
        <f>VLOOKUP(EA218,Sheet1!$C$10:$L$428,10,FALSE)</f>
        <v>169000</v>
      </c>
      <c r="EF218" s="10">
        <v>6.6</v>
      </c>
      <c r="EG218" s="10">
        <v>34000</v>
      </c>
      <c r="EH218" s="10">
        <v>11.9</v>
      </c>
      <c r="EI218" s="10">
        <v>40000</v>
      </c>
      <c r="EJ218" s="10">
        <v>6.6</v>
      </c>
      <c r="EN218" s="11" t="s">
        <v>647</v>
      </c>
      <c r="EO218" s="11" t="s">
        <v>225</v>
      </c>
      <c r="EP218" s="11">
        <v>748.9</v>
      </c>
      <c r="EQ218" s="11">
        <v>3.8</v>
      </c>
      <c r="ER218" s="11">
        <f>VLOOKUP(EN218,Sheet1!$C$10:$L$428,2,FALSE)</f>
        <v>226324.30267295582</v>
      </c>
      <c r="ES218" s="11">
        <v>4</v>
      </c>
      <c r="ET218" s="11">
        <v>41283</v>
      </c>
      <c r="EU218" s="11">
        <v>6.3</v>
      </c>
      <c r="EV218" s="11">
        <v>40.200000000000003</v>
      </c>
      <c r="EW218" s="11">
        <v>1.1000000000000001</v>
      </c>
      <c r="EY218" t="b">
        <f t="shared" si="3"/>
        <v>1</v>
      </c>
    </row>
    <row r="219" spans="1:155" x14ac:dyDescent="0.25">
      <c r="A219" s="1" t="s">
        <v>648</v>
      </c>
      <c r="B219" s="1" t="s">
        <v>226</v>
      </c>
      <c r="C219" s="1">
        <v>549.5</v>
      </c>
      <c r="D219" s="1">
        <v>5.2</v>
      </c>
      <c r="E219" s="1">
        <f>VLOOKUP(A219,Sheet1!$C$10:$L$428,6,FALSE)</f>
        <v>300000</v>
      </c>
      <c r="F219" s="1">
        <v>4.9000000000000004</v>
      </c>
      <c r="G219" s="1">
        <v>29376</v>
      </c>
      <c r="H219" s="1">
        <v>6.4</v>
      </c>
      <c r="I219" s="1">
        <v>39.1</v>
      </c>
      <c r="J219" s="1">
        <v>1.6</v>
      </c>
      <c r="N219" s="2" t="s">
        <v>648</v>
      </c>
      <c r="O219" s="2" t="s">
        <v>226</v>
      </c>
      <c r="P219" s="2">
        <v>80000</v>
      </c>
      <c r="Q219" s="2">
        <v>4.5999999999999996</v>
      </c>
      <c r="R219" s="2">
        <v>80000</v>
      </c>
      <c r="S219" s="2">
        <v>4.5999999999999996</v>
      </c>
      <c r="T219" s="2">
        <v>62000</v>
      </c>
      <c r="U219" s="2">
        <v>6.9</v>
      </c>
      <c r="V219" s="2">
        <v>80000</v>
      </c>
      <c r="W219" s="2">
        <v>4.5999999999999996</v>
      </c>
      <c r="AA219" s="3" t="s">
        <v>648</v>
      </c>
      <c r="AB219" s="3" t="s">
        <v>226</v>
      </c>
      <c r="AC219" s="3">
        <v>628.5</v>
      </c>
      <c r="AD219" s="3">
        <v>2.9</v>
      </c>
      <c r="AE219" s="3">
        <v>15.91</v>
      </c>
      <c r="AF219" s="3">
        <v>3</v>
      </c>
      <c r="AG219" s="3">
        <v>33798</v>
      </c>
      <c r="AH219" s="3">
        <v>4.2</v>
      </c>
      <c r="AI219" s="3">
        <v>39.5</v>
      </c>
      <c r="AJ219" s="3">
        <v>0.7</v>
      </c>
      <c r="AN219" s="3" t="s">
        <v>648</v>
      </c>
      <c r="AO219" s="3" t="s">
        <v>226</v>
      </c>
      <c r="AP219" s="3">
        <v>544</v>
      </c>
      <c r="AQ219" s="3">
        <v>3.4</v>
      </c>
      <c r="AR219" s="3">
        <v>14.1</v>
      </c>
      <c r="AS219" s="3">
        <v>3.6</v>
      </c>
      <c r="AT219" s="3">
        <v>28703</v>
      </c>
      <c r="AU219" s="3">
        <v>5</v>
      </c>
      <c r="AV219" s="3">
        <v>37.5</v>
      </c>
      <c r="AW219" s="3">
        <v>1.6</v>
      </c>
      <c r="BA219" s="4" t="s">
        <v>648</v>
      </c>
      <c r="BB219" s="4" t="s">
        <v>226</v>
      </c>
      <c r="BC219" s="4">
        <v>107000</v>
      </c>
      <c r="BD219" s="4">
        <v>3.9</v>
      </c>
      <c r="BE219" s="4">
        <v>107000</v>
      </c>
      <c r="BF219" s="4">
        <v>3.9</v>
      </c>
      <c r="BG219" s="4">
        <v>85000</v>
      </c>
      <c r="BH219" s="4">
        <v>5.9</v>
      </c>
      <c r="BI219" s="4">
        <v>107000</v>
      </c>
      <c r="BJ219" s="4">
        <v>3.9</v>
      </c>
      <c r="BN219" s="5" t="s">
        <v>648</v>
      </c>
      <c r="BO219" s="5" t="s">
        <v>226</v>
      </c>
      <c r="BP219" s="5">
        <v>515.20000000000005</v>
      </c>
      <c r="BQ219" s="5">
        <v>3</v>
      </c>
      <c r="BR219" s="5">
        <v>15.1</v>
      </c>
      <c r="BS219" s="5">
        <v>2.8</v>
      </c>
      <c r="BT219" s="5">
        <v>27337</v>
      </c>
      <c r="BU219" s="5">
        <v>4.7</v>
      </c>
      <c r="BV219" s="5">
        <v>34.1</v>
      </c>
      <c r="BW219" s="5">
        <v>1.3</v>
      </c>
      <c r="CA219" s="6" t="s">
        <v>648</v>
      </c>
      <c r="CB219" s="6" t="s">
        <v>226</v>
      </c>
      <c r="CC219" s="6">
        <v>447.7</v>
      </c>
      <c r="CD219" s="6">
        <v>4.4000000000000004</v>
      </c>
      <c r="CE219" s="6">
        <v>12.12</v>
      </c>
      <c r="CF219" s="6">
        <v>4.4000000000000004</v>
      </c>
      <c r="CG219" s="6">
        <v>22934</v>
      </c>
      <c r="CH219" s="6">
        <v>6.8</v>
      </c>
      <c r="CI219" s="6">
        <v>37</v>
      </c>
      <c r="CJ219" s="6">
        <v>1</v>
      </c>
      <c r="CN219" s="7" t="s">
        <v>648</v>
      </c>
      <c r="CO219" s="7" t="s">
        <v>226</v>
      </c>
      <c r="CP219" s="7">
        <v>34000</v>
      </c>
      <c r="CQ219" s="7">
        <v>6.8</v>
      </c>
      <c r="CR219" s="7">
        <v>34000</v>
      </c>
      <c r="CS219" s="7">
        <v>6.8</v>
      </c>
      <c r="CT219" s="7">
        <v>24000</v>
      </c>
      <c r="CU219" s="7">
        <v>11</v>
      </c>
      <c r="CV219" s="7">
        <v>34000</v>
      </c>
      <c r="CW219" s="7">
        <v>6.8</v>
      </c>
      <c r="DA219" s="8" t="s">
        <v>648</v>
      </c>
      <c r="DB219" s="8" t="s">
        <v>226</v>
      </c>
      <c r="DC219" s="8">
        <v>581.20000000000005</v>
      </c>
      <c r="DD219" s="8">
        <v>3.5</v>
      </c>
      <c r="DE219" s="8">
        <v>15.23</v>
      </c>
      <c r="DF219" s="8">
        <v>3.6</v>
      </c>
      <c r="DG219" s="8">
        <v>30675</v>
      </c>
      <c r="DH219" s="8">
        <v>7.1</v>
      </c>
      <c r="DI219" s="8">
        <v>38.200000000000003</v>
      </c>
      <c r="DJ219" s="8">
        <v>0.9</v>
      </c>
      <c r="DN219" s="9" t="s">
        <v>648</v>
      </c>
      <c r="DO219" s="9" t="s">
        <v>226</v>
      </c>
      <c r="DP219" s="9">
        <v>542.5</v>
      </c>
      <c r="DQ219" s="9">
        <v>5.3</v>
      </c>
      <c r="DR219" s="9">
        <v>14.15</v>
      </c>
      <c r="DS219" s="9">
        <v>5.6</v>
      </c>
      <c r="DT219" s="9">
        <v>27919</v>
      </c>
      <c r="DU219" s="9">
        <v>7.7</v>
      </c>
      <c r="DV219" s="9">
        <v>37.5</v>
      </c>
      <c r="DW219" s="9">
        <v>0.3</v>
      </c>
      <c r="EA219" s="10" t="s">
        <v>648</v>
      </c>
      <c r="EB219" s="10" t="s">
        <v>226</v>
      </c>
      <c r="EC219" s="10">
        <v>46000</v>
      </c>
      <c r="ED219" s="10">
        <v>6.2</v>
      </c>
      <c r="EE219" s="10">
        <f>VLOOKUP(EA219,Sheet1!$C$10:$L$428,10,FALSE)</f>
        <v>230000</v>
      </c>
      <c r="EF219" s="10">
        <v>6.2</v>
      </c>
      <c r="EG219" s="10">
        <v>37000</v>
      </c>
      <c r="EH219" s="10">
        <v>8.9</v>
      </c>
      <c r="EI219" s="10">
        <v>46000</v>
      </c>
      <c r="EJ219" s="10">
        <v>6.2</v>
      </c>
      <c r="EN219" s="11" t="s">
        <v>648</v>
      </c>
      <c r="EO219" s="11" t="s">
        <v>226</v>
      </c>
      <c r="EP219" s="11">
        <v>662.8</v>
      </c>
      <c r="EQ219" s="11">
        <v>4.0999999999999996</v>
      </c>
      <c r="ER219" s="11">
        <f>VLOOKUP(EN219,Sheet1!$C$10:$L$428,2,FALSE)</f>
        <v>365050.22372575541</v>
      </c>
      <c r="ES219" s="11">
        <v>4.3</v>
      </c>
      <c r="ET219" s="11">
        <v>35830</v>
      </c>
      <c r="EU219" s="11">
        <v>5.3</v>
      </c>
      <c r="EV219" s="11">
        <v>40.5</v>
      </c>
      <c r="EW219" s="11">
        <v>1</v>
      </c>
      <c r="EY219" t="b">
        <f t="shared" si="3"/>
        <v>1</v>
      </c>
    </row>
    <row r="220" spans="1:155" x14ac:dyDescent="0.25">
      <c r="A220" s="1" t="s">
        <v>649</v>
      </c>
      <c r="B220" s="1" t="s">
        <v>227</v>
      </c>
      <c r="C220" s="1">
        <v>743.1</v>
      </c>
      <c r="D220" s="1">
        <v>5.3</v>
      </c>
      <c r="E220" s="1">
        <f>VLOOKUP(A220,Sheet1!$C$10:$L$428,6,FALSE)</f>
        <v>275000</v>
      </c>
      <c r="F220" s="1">
        <v>5.4</v>
      </c>
      <c r="G220" s="1">
        <v>40776</v>
      </c>
      <c r="H220" s="1">
        <v>7</v>
      </c>
      <c r="I220" s="1">
        <v>37.5</v>
      </c>
      <c r="J220" s="1">
        <v>1.7</v>
      </c>
      <c r="N220" s="2" t="s">
        <v>649</v>
      </c>
      <c r="O220" s="2" t="s">
        <v>227</v>
      </c>
      <c r="P220" s="2">
        <v>84000</v>
      </c>
      <c r="Q220" s="2">
        <v>4.5</v>
      </c>
      <c r="R220" s="2">
        <v>84000</v>
      </c>
      <c r="S220" s="2">
        <v>4.5</v>
      </c>
      <c r="T220" s="2">
        <v>72000</v>
      </c>
      <c r="U220" s="2">
        <v>5.4</v>
      </c>
      <c r="V220" s="2">
        <v>84000</v>
      </c>
      <c r="W220" s="2">
        <v>4.5</v>
      </c>
      <c r="AA220" s="3" t="s">
        <v>649</v>
      </c>
      <c r="AB220" s="3" t="s">
        <v>227</v>
      </c>
      <c r="AC220" s="3">
        <v>832.2</v>
      </c>
      <c r="AD220" s="3">
        <v>3.4</v>
      </c>
      <c r="AE220" s="3">
        <v>21.77</v>
      </c>
      <c r="AF220" s="3">
        <v>3.5</v>
      </c>
      <c r="AG220" s="3">
        <v>50636</v>
      </c>
      <c r="AH220" s="3">
        <v>8.3000000000000007</v>
      </c>
      <c r="AI220" s="3">
        <v>38.200000000000003</v>
      </c>
      <c r="AJ220" s="3">
        <v>0.7</v>
      </c>
      <c r="AN220" s="3" t="s">
        <v>649</v>
      </c>
      <c r="AO220" s="3" t="s">
        <v>227</v>
      </c>
      <c r="AP220" s="3">
        <v>670.8</v>
      </c>
      <c r="AQ220" s="3">
        <v>3.3</v>
      </c>
      <c r="AR220" s="3">
        <v>17.79</v>
      </c>
      <c r="AS220" s="3">
        <v>4</v>
      </c>
      <c r="AT220" s="3">
        <v>35977</v>
      </c>
      <c r="AU220" s="3">
        <v>5</v>
      </c>
      <c r="AV220" s="3">
        <v>37.5</v>
      </c>
      <c r="AW220" s="3">
        <v>0.4</v>
      </c>
      <c r="BA220" s="4" t="s">
        <v>649</v>
      </c>
      <c r="BB220" s="4" t="s">
        <v>227</v>
      </c>
      <c r="BC220" s="4">
        <v>110000</v>
      </c>
      <c r="BD220" s="4">
        <v>3.9</v>
      </c>
      <c r="BE220" s="4">
        <v>110000</v>
      </c>
      <c r="BF220" s="4">
        <v>3.9</v>
      </c>
      <c r="BG220" s="4">
        <v>94000</v>
      </c>
      <c r="BH220" s="4">
        <v>4.7</v>
      </c>
      <c r="BI220" s="4">
        <v>110000</v>
      </c>
      <c r="BJ220" s="4">
        <v>3.9</v>
      </c>
      <c r="BN220" s="5" t="s">
        <v>649</v>
      </c>
      <c r="BO220" s="5" t="s">
        <v>227</v>
      </c>
      <c r="BP220" s="5">
        <v>694.3</v>
      </c>
      <c r="BQ220" s="5">
        <v>3.4</v>
      </c>
      <c r="BR220" s="5">
        <v>20.84</v>
      </c>
      <c r="BS220" s="5">
        <v>3.2</v>
      </c>
      <c r="BT220" s="5">
        <v>41933</v>
      </c>
      <c r="BU220" s="5">
        <v>7.9</v>
      </c>
      <c r="BV220" s="5">
        <v>33.299999999999997</v>
      </c>
      <c r="BW220" s="5">
        <v>1.2</v>
      </c>
      <c r="CA220" s="6" t="s">
        <v>649</v>
      </c>
      <c r="CB220" s="6" t="s">
        <v>227</v>
      </c>
      <c r="CC220" s="6">
        <v>568.20000000000005</v>
      </c>
      <c r="CD220" s="6">
        <v>4.4000000000000004</v>
      </c>
      <c r="CE220" s="6">
        <v>16.3</v>
      </c>
      <c r="CF220" s="6">
        <v>3.6</v>
      </c>
      <c r="CG220" s="6">
        <v>30863</v>
      </c>
      <c r="CH220" s="6">
        <v>5</v>
      </c>
      <c r="CI220" s="6">
        <v>36</v>
      </c>
      <c r="CJ220" s="6">
        <v>1.1000000000000001</v>
      </c>
      <c r="CN220" s="7" t="s">
        <v>649</v>
      </c>
      <c r="CO220" s="7" t="s">
        <v>227</v>
      </c>
      <c r="CP220" s="7">
        <v>36000</v>
      </c>
      <c r="CQ220" s="7">
        <v>6.6</v>
      </c>
      <c r="CR220" s="7">
        <v>36000</v>
      </c>
      <c r="CS220" s="7">
        <v>6.6</v>
      </c>
      <c r="CT220" s="7">
        <v>31000</v>
      </c>
      <c r="CU220" s="7">
        <v>7.9</v>
      </c>
      <c r="CV220" s="7">
        <v>36000</v>
      </c>
      <c r="CW220" s="7">
        <v>6.6</v>
      </c>
      <c r="DA220" s="8" t="s">
        <v>649</v>
      </c>
      <c r="DB220" s="8" t="s">
        <v>227</v>
      </c>
      <c r="DC220" s="8">
        <v>675.4</v>
      </c>
      <c r="DD220" s="8">
        <v>4.0999999999999996</v>
      </c>
      <c r="DE220" s="8">
        <v>18.41</v>
      </c>
      <c r="DF220" s="8">
        <v>4.2</v>
      </c>
      <c r="DG220" s="8">
        <v>36448</v>
      </c>
      <c r="DH220" s="8">
        <v>5.4</v>
      </c>
      <c r="DI220" s="8">
        <v>36.700000000000003</v>
      </c>
      <c r="DJ220" s="8">
        <v>1.1000000000000001</v>
      </c>
      <c r="DN220" s="9" t="s">
        <v>649</v>
      </c>
      <c r="DO220" s="9" t="s">
        <v>227</v>
      </c>
      <c r="DP220" s="9">
        <v>599.9</v>
      </c>
      <c r="DQ220" s="9">
        <v>5.0999999999999996</v>
      </c>
      <c r="DR220" s="9">
        <v>16.29</v>
      </c>
      <c r="DS220" s="9">
        <v>6.1</v>
      </c>
      <c r="DT220" s="9">
        <v>30891</v>
      </c>
      <c r="DU220" s="9">
        <v>6.8</v>
      </c>
      <c r="DV220" s="9">
        <v>36.1</v>
      </c>
      <c r="DW220" s="9">
        <v>1.1000000000000001</v>
      </c>
      <c r="EA220" s="10" t="s">
        <v>649</v>
      </c>
      <c r="EB220" s="10" t="s">
        <v>227</v>
      </c>
      <c r="EC220" s="10">
        <v>47000</v>
      </c>
      <c r="ED220" s="10">
        <v>6.3</v>
      </c>
      <c r="EE220" s="10">
        <f>VLOOKUP(EA220,Sheet1!$C$10:$L$428,10,FALSE)</f>
        <v>207000</v>
      </c>
      <c r="EF220" s="10">
        <v>6.3</v>
      </c>
      <c r="EG220" s="10">
        <v>41000</v>
      </c>
      <c r="EH220" s="10">
        <v>7.4</v>
      </c>
      <c r="EI220" s="10">
        <v>47000</v>
      </c>
      <c r="EJ220" s="10">
        <v>6.3</v>
      </c>
      <c r="EN220" s="11" t="s">
        <v>649</v>
      </c>
      <c r="EO220" s="11" t="s">
        <v>227</v>
      </c>
      <c r="EP220" s="11">
        <v>951.8</v>
      </c>
      <c r="EQ220" s="11">
        <v>4.5999999999999996</v>
      </c>
      <c r="ER220" s="11">
        <f>VLOOKUP(EN220,Sheet1!$C$10:$L$428,2,FALSE)</f>
        <v>335021.48878093791</v>
      </c>
      <c r="ES220" s="11">
        <v>4.8</v>
      </c>
      <c r="ET220" s="11">
        <v>61501</v>
      </c>
      <c r="EU220" s="11">
        <v>12</v>
      </c>
      <c r="EV220" s="11">
        <v>39.4</v>
      </c>
      <c r="EW220" s="11">
        <v>0.9</v>
      </c>
      <c r="EY220" t="b">
        <f t="shared" si="3"/>
        <v>1</v>
      </c>
    </row>
    <row r="221" spans="1:155" x14ac:dyDescent="0.25">
      <c r="A221" s="1" t="s">
        <v>650</v>
      </c>
      <c r="B221" s="1" t="s">
        <v>228</v>
      </c>
      <c r="C221" s="1">
        <v>636</v>
      </c>
      <c r="D221" s="1">
        <v>3.9</v>
      </c>
      <c r="E221" s="1">
        <f>VLOOKUP(A221,Sheet1!$C$10:$L$428,6,FALSE)</f>
        <v>220000</v>
      </c>
      <c r="F221" s="1">
        <v>5.3</v>
      </c>
      <c r="G221" s="1">
        <v>33593</v>
      </c>
      <c r="H221" s="1">
        <v>5.4</v>
      </c>
      <c r="I221" s="1">
        <v>38</v>
      </c>
      <c r="J221" s="1">
        <v>1.7</v>
      </c>
      <c r="N221" s="2" t="s">
        <v>650</v>
      </c>
      <c r="O221" s="2" t="s">
        <v>228</v>
      </c>
      <c r="P221" s="2">
        <v>106000</v>
      </c>
      <c r="Q221" s="2">
        <v>4</v>
      </c>
      <c r="R221" s="2">
        <v>106000</v>
      </c>
      <c r="S221" s="2">
        <v>4</v>
      </c>
      <c r="T221" s="2">
        <v>93000</v>
      </c>
      <c r="U221" s="2">
        <v>6.4</v>
      </c>
      <c r="V221" s="2">
        <v>106000</v>
      </c>
      <c r="W221" s="2">
        <v>4</v>
      </c>
      <c r="AA221" s="3" t="s">
        <v>650</v>
      </c>
      <c r="AB221" s="3" t="s">
        <v>228</v>
      </c>
      <c r="AC221" s="3">
        <v>673.4</v>
      </c>
      <c r="AD221" s="3">
        <v>2.4</v>
      </c>
      <c r="AE221" s="3">
        <v>17.350000000000001</v>
      </c>
      <c r="AF221" s="3">
        <v>2.5</v>
      </c>
      <c r="AG221" s="3">
        <v>35839</v>
      </c>
      <c r="AH221" s="3">
        <v>4.5</v>
      </c>
      <c r="AI221" s="3">
        <v>38.799999999999997</v>
      </c>
      <c r="AJ221" s="3">
        <v>0.6</v>
      </c>
      <c r="AN221" s="3" t="s">
        <v>650</v>
      </c>
      <c r="AO221" s="3" t="s">
        <v>228</v>
      </c>
      <c r="AP221" s="3">
        <v>580.1</v>
      </c>
      <c r="AQ221" s="3">
        <v>3.3</v>
      </c>
      <c r="AR221" s="3">
        <v>14.87</v>
      </c>
      <c r="AS221" s="3">
        <v>3.5</v>
      </c>
      <c r="AT221" s="3">
        <v>30517</v>
      </c>
      <c r="AU221" s="3">
        <v>4.8</v>
      </c>
      <c r="AV221" s="3">
        <v>37.5</v>
      </c>
      <c r="AW221" s="3">
        <v>0</v>
      </c>
      <c r="BA221" s="4" t="s">
        <v>650</v>
      </c>
      <c r="BB221" s="4" t="s">
        <v>228</v>
      </c>
      <c r="BC221" s="4">
        <v>139000</v>
      </c>
      <c r="BD221" s="4">
        <v>3.4</v>
      </c>
      <c r="BE221" s="4">
        <v>139000</v>
      </c>
      <c r="BF221" s="4">
        <v>3.4</v>
      </c>
      <c r="BG221" s="4">
        <v>121000</v>
      </c>
      <c r="BH221" s="4">
        <v>5.2</v>
      </c>
      <c r="BI221" s="4">
        <v>139000</v>
      </c>
      <c r="BJ221" s="4">
        <v>3.4</v>
      </c>
      <c r="BN221" s="5" t="s">
        <v>650</v>
      </c>
      <c r="BO221" s="5" t="s">
        <v>228</v>
      </c>
      <c r="BP221" s="5">
        <v>568.70000000000005</v>
      </c>
      <c r="BQ221" s="5">
        <v>2.5</v>
      </c>
      <c r="BR221" s="5">
        <v>16.72</v>
      </c>
      <c r="BS221" s="5">
        <v>2.2999999999999998</v>
      </c>
      <c r="BT221" s="5">
        <v>30304</v>
      </c>
      <c r="BU221" s="5">
        <v>4.0999999999999996</v>
      </c>
      <c r="BV221" s="5">
        <v>34</v>
      </c>
      <c r="BW221" s="5">
        <v>1.1000000000000001</v>
      </c>
      <c r="CA221" s="6" t="s">
        <v>650</v>
      </c>
      <c r="CB221" s="6" t="s">
        <v>228</v>
      </c>
      <c r="CC221" s="6">
        <v>494</v>
      </c>
      <c r="CD221" s="6">
        <v>3.1</v>
      </c>
      <c r="CE221" s="6">
        <v>13.66</v>
      </c>
      <c r="CF221" s="6">
        <v>3.2</v>
      </c>
      <c r="CG221" s="6">
        <v>26261</v>
      </c>
      <c r="CH221" s="6">
        <v>6.1</v>
      </c>
      <c r="CI221" s="6">
        <v>36.1</v>
      </c>
      <c r="CJ221" s="6">
        <v>1.1000000000000001</v>
      </c>
      <c r="CN221" s="7" t="s">
        <v>650</v>
      </c>
      <c r="CO221" s="7" t="s">
        <v>228</v>
      </c>
      <c r="CP221" s="7">
        <v>48000</v>
      </c>
      <c r="CQ221" s="7">
        <v>5.8</v>
      </c>
      <c r="CR221" s="7">
        <v>48000</v>
      </c>
      <c r="CS221" s="7">
        <v>5.8</v>
      </c>
      <c r="CT221" s="7">
        <v>42000</v>
      </c>
      <c r="CU221" s="7">
        <v>11.3</v>
      </c>
      <c r="CV221" s="7">
        <v>48000</v>
      </c>
      <c r="CW221" s="7">
        <v>5.8</v>
      </c>
      <c r="DA221" s="8" t="s">
        <v>650</v>
      </c>
      <c r="DB221" s="8" t="s">
        <v>228</v>
      </c>
      <c r="DC221" s="8">
        <v>578</v>
      </c>
      <c r="DD221" s="8">
        <v>2.8</v>
      </c>
      <c r="DE221" s="8">
        <v>15.31</v>
      </c>
      <c r="DF221" s="8">
        <v>2.9</v>
      </c>
      <c r="DG221" s="8">
        <v>29953</v>
      </c>
      <c r="DH221" s="8">
        <v>7.3</v>
      </c>
      <c r="DI221" s="8">
        <v>37.799999999999997</v>
      </c>
      <c r="DJ221" s="8">
        <v>0.9</v>
      </c>
      <c r="DN221" s="9" t="s">
        <v>650</v>
      </c>
      <c r="DO221" s="9" t="s">
        <v>228</v>
      </c>
      <c r="DP221" s="9">
        <v>517.5</v>
      </c>
      <c r="DQ221" s="9">
        <v>4.9000000000000004</v>
      </c>
      <c r="DR221" s="9">
        <v>13.8</v>
      </c>
      <c r="DS221" s="9">
        <v>4.9000000000000004</v>
      </c>
      <c r="DT221" s="9">
        <v>27346</v>
      </c>
      <c r="DU221" s="9">
        <v>9.1</v>
      </c>
      <c r="DV221" s="9">
        <v>37.5</v>
      </c>
      <c r="DW221" s="9">
        <v>0.3</v>
      </c>
      <c r="EA221" s="10" t="s">
        <v>650</v>
      </c>
      <c r="EB221" s="10" t="s">
        <v>228</v>
      </c>
      <c r="EC221" s="10">
        <v>58000</v>
      </c>
      <c r="ED221" s="10">
        <v>5.5</v>
      </c>
      <c r="EE221" s="10">
        <f>VLOOKUP(EA221,Sheet1!$C$10:$L$428,10,FALSE)</f>
        <v>170000</v>
      </c>
      <c r="EF221" s="10">
        <v>5.5</v>
      </c>
      <c r="EG221" s="10">
        <v>51000</v>
      </c>
      <c r="EH221" s="10">
        <v>6.9</v>
      </c>
      <c r="EI221" s="10">
        <v>58000</v>
      </c>
      <c r="EJ221" s="10">
        <v>5.5</v>
      </c>
      <c r="EN221" s="11" t="s">
        <v>650</v>
      </c>
      <c r="EO221" s="11" t="s">
        <v>228</v>
      </c>
      <c r="EP221" s="11">
        <v>752.2</v>
      </c>
      <c r="EQ221" s="11">
        <v>3.4</v>
      </c>
      <c r="ER221" s="11">
        <f>VLOOKUP(EN221,Sheet1!$C$10:$L$428,2,FALSE)</f>
        <v>254663.52436926632</v>
      </c>
      <c r="ES221" s="11">
        <v>3.6</v>
      </c>
      <c r="ET221" s="11">
        <v>40736</v>
      </c>
      <c r="EU221" s="11">
        <v>5</v>
      </c>
      <c r="EV221" s="11">
        <v>39.700000000000003</v>
      </c>
      <c r="EW221" s="11">
        <v>0.8</v>
      </c>
      <c r="EY221" t="b">
        <f t="shared" si="3"/>
        <v>1</v>
      </c>
    </row>
    <row r="222" spans="1:155" x14ac:dyDescent="0.25">
      <c r="A222" s="1" t="s">
        <v>651</v>
      </c>
      <c r="B222" s="1" t="s">
        <v>229</v>
      </c>
      <c r="C222" s="1">
        <v>578.70000000000005</v>
      </c>
      <c r="D222" s="1">
        <v>5.5</v>
      </c>
      <c r="E222" s="1">
        <f>VLOOKUP(A222,Sheet1!$C$10:$L$428,6,FALSE)</f>
        <v>293000</v>
      </c>
      <c r="F222" s="1">
        <v>6</v>
      </c>
      <c r="G222" s="1">
        <v>32140</v>
      </c>
      <c r="H222" s="1">
        <v>7</v>
      </c>
      <c r="I222" s="1">
        <v>38</v>
      </c>
      <c r="J222" s="1">
        <v>1.5</v>
      </c>
      <c r="N222" s="2" t="s">
        <v>651</v>
      </c>
      <c r="O222" s="2" t="s">
        <v>229</v>
      </c>
      <c r="P222" s="2">
        <v>95000</v>
      </c>
      <c r="Q222" s="2">
        <v>4.2</v>
      </c>
      <c r="R222" s="2">
        <v>95000</v>
      </c>
      <c r="S222" s="2">
        <v>4.2</v>
      </c>
      <c r="T222" s="2">
        <v>77000</v>
      </c>
      <c r="U222" s="2">
        <v>7</v>
      </c>
      <c r="V222" s="2">
        <v>95000</v>
      </c>
      <c r="W222" s="2">
        <v>4.2</v>
      </c>
      <c r="AA222" s="3" t="s">
        <v>651</v>
      </c>
      <c r="AB222" s="3" t="s">
        <v>229</v>
      </c>
      <c r="AC222" s="3">
        <v>677.8</v>
      </c>
      <c r="AD222" s="3">
        <v>2.9</v>
      </c>
      <c r="AE222" s="3">
        <v>17.47</v>
      </c>
      <c r="AF222" s="3">
        <v>3</v>
      </c>
      <c r="AG222" s="3">
        <v>37229</v>
      </c>
      <c r="AH222" s="3">
        <v>5.4</v>
      </c>
      <c r="AI222" s="3">
        <v>38.799999999999997</v>
      </c>
      <c r="AJ222" s="3">
        <v>0.6</v>
      </c>
      <c r="AN222" s="3" t="s">
        <v>651</v>
      </c>
      <c r="AO222" s="3" t="s">
        <v>229</v>
      </c>
      <c r="AP222" s="3">
        <v>565.9</v>
      </c>
      <c r="AQ222" s="3">
        <v>3.6</v>
      </c>
      <c r="AR222" s="3">
        <v>14.64</v>
      </c>
      <c r="AS222" s="3">
        <v>3.9</v>
      </c>
      <c r="AT222" s="3">
        <v>30488</v>
      </c>
      <c r="AU222" s="3">
        <v>5.5</v>
      </c>
      <c r="AV222" s="3">
        <v>37.5</v>
      </c>
      <c r="AW222" s="3">
        <v>1</v>
      </c>
      <c r="BA222" s="4" t="s">
        <v>651</v>
      </c>
      <c r="BB222" s="4" t="s">
        <v>229</v>
      </c>
      <c r="BC222" s="4">
        <v>119000</v>
      </c>
      <c r="BD222" s="4">
        <v>3.7</v>
      </c>
      <c r="BE222" s="4">
        <v>119000</v>
      </c>
      <c r="BF222" s="4">
        <v>3.7</v>
      </c>
      <c r="BG222" s="4">
        <v>96000</v>
      </c>
      <c r="BH222" s="4">
        <v>6.1</v>
      </c>
      <c r="BI222" s="4">
        <v>119000</v>
      </c>
      <c r="BJ222" s="4">
        <v>3.7</v>
      </c>
      <c r="BN222" s="5" t="s">
        <v>651</v>
      </c>
      <c r="BO222" s="5" t="s">
        <v>229</v>
      </c>
      <c r="BP222" s="5">
        <v>584.4</v>
      </c>
      <c r="BQ222" s="5">
        <v>3</v>
      </c>
      <c r="BR222" s="5">
        <v>16.95</v>
      </c>
      <c r="BS222" s="5">
        <v>2.8</v>
      </c>
      <c r="BT222" s="5">
        <v>32193</v>
      </c>
      <c r="BU222" s="5">
        <v>5.5</v>
      </c>
      <c r="BV222" s="5">
        <v>34.5</v>
      </c>
      <c r="BW222" s="5">
        <v>1.1000000000000001</v>
      </c>
      <c r="CA222" s="6" t="s">
        <v>651</v>
      </c>
      <c r="CB222" s="6" t="s">
        <v>229</v>
      </c>
      <c r="CC222" s="6">
        <v>495.1</v>
      </c>
      <c r="CD222" s="6">
        <v>4.0999999999999996</v>
      </c>
      <c r="CE222" s="6">
        <v>13.5</v>
      </c>
      <c r="CF222" s="6">
        <v>3.5</v>
      </c>
      <c r="CG222" s="6">
        <v>26671</v>
      </c>
      <c r="CH222" s="6">
        <v>5.8</v>
      </c>
      <c r="CI222" s="6">
        <v>37.4</v>
      </c>
      <c r="CJ222" s="6">
        <v>0.5</v>
      </c>
      <c r="CN222" s="7" t="s">
        <v>651</v>
      </c>
      <c r="CO222" s="7" t="s">
        <v>229</v>
      </c>
      <c r="CP222" s="7">
        <v>42000</v>
      </c>
      <c r="CQ222" s="7">
        <v>6.1</v>
      </c>
      <c r="CR222" s="7">
        <v>42000</v>
      </c>
      <c r="CS222" s="7">
        <v>6.1</v>
      </c>
      <c r="CT222" s="7">
        <v>33000</v>
      </c>
      <c r="CU222" s="7">
        <v>12.3</v>
      </c>
      <c r="CV222" s="7">
        <v>42000</v>
      </c>
      <c r="CW222" s="7">
        <v>6.1</v>
      </c>
      <c r="DA222" s="8" t="s">
        <v>651</v>
      </c>
      <c r="DB222" s="8" t="s">
        <v>229</v>
      </c>
      <c r="DC222" s="8">
        <v>650.79999999999995</v>
      </c>
      <c r="DD222" s="8">
        <v>4.0999999999999996</v>
      </c>
      <c r="DE222" s="8">
        <v>17.43</v>
      </c>
      <c r="DF222" s="8">
        <v>4.2</v>
      </c>
      <c r="DG222" s="8">
        <v>34550</v>
      </c>
      <c r="DH222" s="8">
        <v>9.3000000000000007</v>
      </c>
      <c r="DI222" s="8">
        <v>37.299999999999997</v>
      </c>
      <c r="DJ222" s="8">
        <v>0.8</v>
      </c>
      <c r="DN222" s="9" t="s">
        <v>651</v>
      </c>
      <c r="DO222" s="9" t="s">
        <v>229</v>
      </c>
      <c r="DP222" s="9">
        <v>548.70000000000005</v>
      </c>
      <c r="DQ222" s="9">
        <v>4.8</v>
      </c>
      <c r="DR222" s="9">
        <v>15.1</v>
      </c>
      <c r="DS222" s="9">
        <v>4.9000000000000004</v>
      </c>
      <c r="DT222" s="9">
        <v>28126</v>
      </c>
      <c r="DU222" s="9">
        <v>7.6</v>
      </c>
      <c r="DV222" s="9">
        <v>37.5</v>
      </c>
      <c r="DW222" s="9">
        <v>0.2</v>
      </c>
      <c r="EA222" s="10" t="s">
        <v>651</v>
      </c>
      <c r="EB222" s="10" t="s">
        <v>229</v>
      </c>
      <c r="EC222" s="10">
        <v>52000</v>
      </c>
      <c r="ED222" s="10">
        <v>5.8</v>
      </c>
      <c r="EE222" s="10">
        <f>VLOOKUP(EA222,Sheet1!$C$10:$L$428,10,FALSE)</f>
        <v>234000</v>
      </c>
      <c r="EF222" s="10">
        <v>5.8</v>
      </c>
      <c r="EG222" s="10">
        <v>44000</v>
      </c>
      <c r="EH222" s="10">
        <v>8.1</v>
      </c>
      <c r="EI222" s="10">
        <v>52000</v>
      </c>
      <c r="EJ222" s="10">
        <v>5.8</v>
      </c>
      <c r="EN222" s="11" t="s">
        <v>651</v>
      </c>
      <c r="EO222" s="11" t="s">
        <v>229</v>
      </c>
      <c r="EP222" s="11">
        <v>699.5</v>
      </c>
      <c r="EQ222" s="11">
        <v>4</v>
      </c>
      <c r="ER222" s="11">
        <f>VLOOKUP(EN222,Sheet1!$C$10:$L$428,2,FALSE)</f>
        <v>375256.59396751731</v>
      </c>
      <c r="ES222" s="11">
        <v>4.2</v>
      </c>
      <c r="ET222" s="11">
        <v>39241</v>
      </c>
      <c r="EU222" s="11">
        <v>6.8</v>
      </c>
      <c r="EV222" s="11">
        <v>40</v>
      </c>
      <c r="EW222" s="11">
        <v>0.9</v>
      </c>
      <c r="EY222" t="b">
        <f t="shared" si="3"/>
        <v>1</v>
      </c>
    </row>
    <row r="223" spans="1:155" x14ac:dyDescent="0.25">
      <c r="A223" s="1" t="s">
        <v>652</v>
      </c>
      <c r="B223" s="1" t="s">
        <v>230</v>
      </c>
      <c r="C223" s="1">
        <v>573.79999999999995</v>
      </c>
      <c r="D223" s="1">
        <v>6.2</v>
      </c>
      <c r="E223" s="1">
        <f>VLOOKUP(A223,Sheet1!$C$10:$L$428,6,FALSE)</f>
        <v>240000</v>
      </c>
      <c r="F223" s="1">
        <v>7</v>
      </c>
      <c r="G223" s="1">
        <v>31036</v>
      </c>
      <c r="H223" s="1">
        <v>9.1999999999999993</v>
      </c>
      <c r="I223" s="1">
        <v>38</v>
      </c>
      <c r="J223" s="1">
        <v>1.7</v>
      </c>
      <c r="N223" s="2" t="s">
        <v>652</v>
      </c>
      <c r="O223" s="2" t="s">
        <v>230</v>
      </c>
      <c r="P223" s="2">
        <v>67000</v>
      </c>
      <c r="Q223" s="2">
        <v>5</v>
      </c>
      <c r="R223" s="2">
        <v>67000</v>
      </c>
      <c r="S223" s="2">
        <v>5</v>
      </c>
      <c r="T223" s="2">
        <v>60000</v>
      </c>
      <c r="U223" s="2">
        <v>6.4</v>
      </c>
      <c r="V223" s="2">
        <v>67000</v>
      </c>
      <c r="W223" s="2">
        <v>5</v>
      </c>
      <c r="AA223" s="3" t="s">
        <v>652</v>
      </c>
      <c r="AB223" s="3" t="s">
        <v>230</v>
      </c>
      <c r="AC223" s="3">
        <v>640.4</v>
      </c>
      <c r="AD223" s="3">
        <v>2.9</v>
      </c>
      <c r="AE223" s="3">
        <v>16.48</v>
      </c>
      <c r="AF223" s="3">
        <v>2.9</v>
      </c>
      <c r="AG223" s="3">
        <v>34317</v>
      </c>
      <c r="AH223" s="3">
        <v>3.6</v>
      </c>
      <c r="AI223" s="3">
        <v>38.9</v>
      </c>
      <c r="AJ223" s="3">
        <v>0.7</v>
      </c>
      <c r="AN223" s="3" t="s">
        <v>652</v>
      </c>
      <c r="AO223" s="3" t="s">
        <v>230</v>
      </c>
      <c r="AP223" s="3">
        <v>554.79999999999995</v>
      </c>
      <c r="AQ223" s="3">
        <v>4.5999999999999996</v>
      </c>
      <c r="AR223" s="3">
        <v>14.33</v>
      </c>
      <c r="AS223" s="3">
        <v>4.8</v>
      </c>
      <c r="AT223" s="3">
        <v>29666</v>
      </c>
      <c r="AU223" s="3">
        <v>6.2</v>
      </c>
      <c r="AV223" s="3">
        <v>37.5</v>
      </c>
      <c r="AW223" s="3">
        <v>0.1</v>
      </c>
      <c r="BA223" s="4" t="s">
        <v>652</v>
      </c>
      <c r="BB223" s="4" t="s">
        <v>230</v>
      </c>
      <c r="BC223" s="4">
        <v>97000</v>
      </c>
      <c r="BD223" s="4">
        <v>4.0999999999999996</v>
      </c>
      <c r="BE223" s="4">
        <v>97000</v>
      </c>
      <c r="BF223" s="4">
        <v>4.0999999999999996</v>
      </c>
      <c r="BG223" s="4">
        <v>87000</v>
      </c>
      <c r="BH223" s="4">
        <v>5.2</v>
      </c>
      <c r="BI223" s="4">
        <v>97000</v>
      </c>
      <c r="BJ223" s="4">
        <v>4.0999999999999996</v>
      </c>
      <c r="BN223" s="5" t="s">
        <v>652</v>
      </c>
      <c r="BO223" s="5" t="s">
        <v>230</v>
      </c>
      <c r="BP223" s="5">
        <v>521.5</v>
      </c>
      <c r="BQ223" s="5">
        <v>3.1</v>
      </c>
      <c r="BR223" s="5">
        <v>15.98</v>
      </c>
      <c r="BS223" s="5">
        <v>2.7</v>
      </c>
      <c r="BT223" s="5">
        <v>27917</v>
      </c>
      <c r="BU223" s="5">
        <v>3.9</v>
      </c>
      <c r="BV223" s="5">
        <v>32.6</v>
      </c>
      <c r="BW223" s="5">
        <v>1.4</v>
      </c>
      <c r="CA223" s="6" t="s">
        <v>652</v>
      </c>
      <c r="CB223" s="6" t="s">
        <v>230</v>
      </c>
      <c r="CC223" s="6">
        <v>455.3</v>
      </c>
      <c r="CD223" s="6">
        <v>4.3</v>
      </c>
      <c r="CE223" s="6">
        <v>13.01</v>
      </c>
      <c r="CF223" s="6">
        <v>4.4000000000000004</v>
      </c>
      <c r="CG223" s="6">
        <v>23993</v>
      </c>
      <c r="CH223" s="6">
        <v>6.5</v>
      </c>
      <c r="CI223" s="6">
        <v>36</v>
      </c>
      <c r="CJ223" s="6">
        <v>0.9</v>
      </c>
      <c r="CN223" s="7" t="s">
        <v>652</v>
      </c>
      <c r="CO223" s="7" t="s">
        <v>230</v>
      </c>
      <c r="CP223" s="7">
        <v>30000</v>
      </c>
      <c r="CQ223" s="7">
        <v>7.2</v>
      </c>
      <c r="CR223" s="7">
        <v>30000</v>
      </c>
      <c r="CS223" s="7">
        <v>7.2</v>
      </c>
      <c r="CT223" s="7">
        <v>27000</v>
      </c>
      <c r="CU223" s="7">
        <v>8.6</v>
      </c>
      <c r="CV223" s="7">
        <v>30000</v>
      </c>
      <c r="CW223" s="7">
        <v>7.2</v>
      </c>
      <c r="DA223" s="8" t="s">
        <v>652</v>
      </c>
      <c r="DB223" s="8" t="s">
        <v>230</v>
      </c>
      <c r="DC223" s="8">
        <v>599.20000000000005</v>
      </c>
      <c r="DD223" s="8">
        <v>3.8</v>
      </c>
      <c r="DE223" s="8">
        <v>16.23</v>
      </c>
      <c r="DF223" s="8">
        <v>3.7</v>
      </c>
      <c r="DG223" s="8">
        <v>32202</v>
      </c>
      <c r="DH223" s="8">
        <v>5</v>
      </c>
      <c r="DI223" s="8">
        <v>36.9</v>
      </c>
      <c r="DJ223" s="8">
        <v>0.7</v>
      </c>
      <c r="DN223" s="9" t="s">
        <v>652</v>
      </c>
      <c r="DO223" s="9" t="s">
        <v>230</v>
      </c>
      <c r="DP223" s="9">
        <v>547.70000000000005</v>
      </c>
      <c r="DQ223" s="9">
        <v>6.2</v>
      </c>
      <c r="DR223" s="9">
        <v>15</v>
      </c>
      <c r="DS223" s="9">
        <v>6.1</v>
      </c>
      <c r="DT223" s="9">
        <v>28158</v>
      </c>
      <c r="DU223" s="9">
        <v>6.6</v>
      </c>
      <c r="DV223" s="9">
        <v>36.1</v>
      </c>
      <c r="DW223" s="9">
        <v>1.1000000000000001</v>
      </c>
      <c r="EA223" s="10" t="s">
        <v>652</v>
      </c>
      <c r="EB223" s="10" t="s">
        <v>230</v>
      </c>
      <c r="EC223" s="10">
        <v>37000</v>
      </c>
      <c r="ED223" s="10">
        <v>6.9</v>
      </c>
      <c r="EE223" s="10">
        <f>VLOOKUP(EA223,Sheet1!$C$10:$L$428,10,FALSE)</f>
        <v>190000</v>
      </c>
      <c r="EF223" s="10">
        <v>6.9</v>
      </c>
      <c r="EG223" s="10">
        <v>33000</v>
      </c>
      <c r="EH223" s="10">
        <v>9.1999999999999993</v>
      </c>
      <c r="EI223" s="10">
        <v>37000</v>
      </c>
      <c r="EJ223" s="10">
        <v>6.9</v>
      </c>
      <c r="EN223" s="11" t="s">
        <v>652</v>
      </c>
      <c r="EO223" s="11" t="s">
        <v>230</v>
      </c>
      <c r="EP223" s="11">
        <v>673.8</v>
      </c>
      <c r="EQ223" s="11">
        <v>4.2</v>
      </c>
      <c r="ER223" s="11">
        <f>VLOOKUP(EN223,Sheet1!$C$10:$L$428,2,FALSE)</f>
        <v>285646.64905799716</v>
      </c>
      <c r="ES223" s="11">
        <v>4.2</v>
      </c>
      <c r="ET223" s="11">
        <v>36016</v>
      </c>
      <c r="EU223" s="11">
        <v>5.0999999999999996</v>
      </c>
      <c r="EV223" s="11">
        <v>40.4</v>
      </c>
      <c r="EW223" s="11">
        <v>1.1000000000000001</v>
      </c>
      <c r="EY223" t="b">
        <f t="shared" si="3"/>
        <v>1</v>
      </c>
    </row>
    <row r="224" spans="1:155" x14ac:dyDescent="0.25">
      <c r="A224" s="1" t="s">
        <v>653</v>
      </c>
      <c r="B224" s="1" t="s">
        <v>231</v>
      </c>
      <c r="C224" s="1">
        <v>619.70000000000005</v>
      </c>
      <c r="D224" s="1">
        <v>6.1</v>
      </c>
      <c r="E224" s="1">
        <f>VLOOKUP(A224,Sheet1!$C$10:$L$428,6,FALSE)</f>
        <v>249950</v>
      </c>
      <c r="F224" s="1">
        <v>7.4</v>
      </c>
      <c r="G224" s="1">
        <v>34319</v>
      </c>
      <c r="H224" s="1">
        <v>10</v>
      </c>
      <c r="I224" s="1">
        <v>37.799999999999997</v>
      </c>
      <c r="J224" s="1">
        <v>1.7</v>
      </c>
      <c r="N224" s="2" t="s">
        <v>653</v>
      </c>
      <c r="O224" s="2" t="s">
        <v>231</v>
      </c>
      <c r="P224" s="2">
        <v>67000</v>
      </c>
      <c r="Q224" s="2">
        <v>5</v>
      </c>
      <c r="R224" s="2">
        <v>67000</v>
      </c>
      <c r="S224" s="2">
        <v>5</v>
      </c>
      <c r="T224" s="2">
        <v>57000</v>
      </c>
      <c r="U224" s="2">
        <v>8.1</v>
      </c>
      <c r="V224" s="2">
        <v>67000</v>
      </c>
      <c r="W224" s="2">
        <v>5</v>
      </c>
      <c r="AA224" s="3" t="s">
        <v>653</v>
      </c>
      <c r="AB224" s="3" t="s">
        <v>231</v>
      </c>
      <c r="AC224" s="3">
        <v>706</v>
      </c>
      <c r="AD224" s="3">
        <v>3.6</v>
      </c>
      <c r="AE224" s="3">
        <v>18.5</v>
      </c>
      <c r="AF224" s="3">
        <v>3.7</v>
      </c>
      <c r="AG224" s="3">
        <v>40141</v>
      </c>
      <c r="AH224" s="3">
        <v>8.1999999999999993</v>
      </c>
      <c r="AI224" s="3">
        <v>38.200000000000003</v>
      </c>
      <c r="AJ224" s="3">
        <v>0.7</v>
      </c>
      <c r="AN224" s="3" t="s">
        <v>653</v>
      </c>
      <c r="AO224" s="3" t="s">
        <v>231</v>
      </c>
      <c r="AP224" s="3">
        <v>584.20000000000005</v>
      </c>
      <c r="AQ224" s="3">
        <v>4.2</v>
      </c>
      <c r="AR224" s="3">
        <v>15.29</v>
      </c>
      <c r="AS224" s="3">
        <v>4.7</v>
      </c>
      <c r="AT224" s="3">
        <v>30905</v>
      </c>
      <c r="AU224" s="3">
        <v>6.8</v>
      </c>
      <c r="AV224" s="3">
        <v>37.5</v>
      </c>
      <c r="AW224" s="3">
        <v>0.3</v>
      </c>
      <c r="BA224" s="4" t="s">
        <v>653</v>
      </c>
      <c r="BB224" s="4" t="s">
        <v>231</v>
      </c>
      <c r="BC224" s="4">
        <v>89000</v>
      </c>
      <c r="BD224" s="4">
        <v>4.3</v>
      </c>
      <c r="BE224" s="4">
        <v>89000</v>
      </c>
      <c r="BF224" s="4">
        <v>4.3</v>
      </c>
      <c r="BG224" s="4">
        <v>73000</v>
      </c>
      <c r="BH224" s="4">
        <v>6.8</v>
      </c>
      <c r="BI224" s="4">
        <v>89000</v>
      </c>
      <c r="BJ224" s="4">
        <v>4.3</v>
      </c>
      <c r="BN224" s="5" t="s">
        <v>653</v>
      </c>
      <c r="BO224" s="5" t="s">
        <v>231</v>
      </c>
      <c r="BP224" s="5">
        <v>576.9</v>
      </c>
      <c r="BQ224" s="5">
        <v>3.8</v>
      </c>
      <c r="BR224" s="5">
        <v>17.52</v>
      </c>
      <c r="BS224" s="5">
        <v>3.5</v>
      </c>
      <c r="BT224" s="5">
        <v>33713</v>
      </c>
      <c r="BU224" s="5">
        <v>7.9</v>
      </c>
      <c r="BV224" s="5">
        <v>32.9</v>
      </c>
      <c r="BW224" s="5">
        <v>1.4</v>
      </c>
      <c r="CA224" s="6" t="s">
        <v>653</v>
      </c>
      <c r="CB224" s="6" t="s">
        <v>231</v>
      </c>
      <c r="CC224" s="6">
        <v>472.8</v>
      </c>
      <c r="CD224" s="6">
        <v>5.9</v>
      </c>
      <c r="CE224" s="6">
        <v>13.38</v>
      </c>
      <c r="CF224" s="6">
        <v>5.0999999999999996</v>
      </c>
      <c r="CG224" s="6">
        <v>26358</v>
      </c>
      <c r="CH224" s="6">
        <v>7.6</v>
      </c>
      <c r="CI224" s="6">
        <v>35</v>
      </c>
      <c r="CJ224" s="6">
        <v>1.4</v>
      </c>
      <c r="CN224" s="7" t="s">
        <v>653</v>
      </c>
      <c r="CO224" s="7" t="s">
        <v>231</v>
      </c>
      <c r="CP224" s="7">
        <v>31000</v>
      </c>
      <c r="CQ224" s="7">
        <v>7.2</v>
      </c>
      <c r="CR224" s="7">
        <v>31000</v>
      </c>
      <c r="CS224" s="7">
        <v>7.2</v>
      </c>
      <c r="CT224" s="7">
        <v>26000</v>
      </c>
      <c r="CU224" s="7">
        <v>11.6</v>
      </c>
      <c r="CV224" s="7">
        <v>31000</v>
      </c>
      <c r="CW224" s="7">
        <v>7.2</v>
      </c>
      <c r="DA224" s="8" t="s">
        <v>653</v>
      </c>
      <c r="DB224" s="8" t="s">
        <v>231</v>
      </c>
      <c r="DC224" s="8">
        <v>628.4</v>
      </c>
      <c r="DD224" s="8">
        <v>5.0999999999999996</v>
      </c>
      <c r="DE224" s="8">
        <v>17.18</v>
      </c>
      <c r="DF224" s="8">
        <v>5.0999999999999996</v>
      </c>
      <c r="DG224" s="8">
        <v>33960</v>
      </c>
      <c r="DH224" s="8">
        <v>12</v>
      </c>
      <c r="DI224" s="8">
        <v>36.6</v>
      </c>
      <c r="DJ224" s="8">
        <v>0.9</v>
      </c>
      <c r="DN224" s="9" t="s">
        <v>653</v>
      </c>
      <c r="DO224" s="9" t="s">
        <v>231</v>
      </c>
      <c r="DP224" s="9">
        <v>539.1</v>
      </c>
      <c r="DQ224" s="9">
        <v>5.7</v>
      </c>
      <c r="DR224" s="9">
        <v>14.78</v>
      </c>
      <c r="DS224" s="9">
        <v>7</v>
      </c>
      <c r="DT224" s="9">
        <v>27968</v>
      </c>
      <c r="DU224" s="9">
        <v>9.1999999999999993</v>
      </c>
      <c r="DV224" s="9">
        <v>36.1</v>
      </c>
      <c r="DW224" s="9">
        <v>1.7</v>
      </c>
      <c r="EA224" s="10" t="s">
        <v>653</v>
      </c>
      <c r="EB224" s="10" t="s">
        <v>231</v>
      </c>
      <c r="EC224" s="10">
        <v>36000</v>
      </c>
      <c r="ED224" s="10">
        <v>7</v>
      </c>
      <c r="EE224" s="10">
        <f>VLOOKUP(EA224,Sheet1!$C$10:$L$428,10,FALSE)</f>
        <v>187000</v>
      </c>
      <c r="EF224" s="10">
        <v>7</v>
      </c>
      <c r="EG224" s="10">
        <v>31000</v>
      </c>
      <c r="EH224" s="10">
        <v>11.3</v>
      </c>
      <c r="EI224" s="10">
        <v>36000</v>
      </c>
      <c r="EJ224" s="10">
        <v>7</v>
      </c>
      <c r="EN224" s="11" t="s">
        <v>653</v>
      </c>
      <c r="EO224" s="11" t="s">
        <v>231</v>
      </c>
      <c r="EP224" s="11">
        <v>772.4</v>
      </c>
      <c r="EQ224" s="11">
        <v>4.9000000000000004</v>
      </c>
      <c r="ER224" s="11">
        <f>VLOOKUP(EN224,Sheet1!$C$10:$L$428,2,FALSE)</f>
        <v>295518.05963122769</v>
      </c>
      <c r="ES224" s="11">
        <v>5.0999999999999996</v>
      </c>
      <c r="ET224" s="11">
        <v>45282</v>
      </c>
      <c r="EU224" s="11">
        <v>11</v>
      </c>
      <c r="EV224" s="11">
        <v>39.5</v>
      </c>
      <c r="EW224" s="11">
        <v>0.9</v>
      </c>
      <c r="EY224" t="b">
        <f t="shared" si="3"/>
        <v>1</v>
      </c>
    </row>
    <row r="225" spans="1:155" x14ac:dyDescent="0.25">
      <c r="A225" s="1" t="s">
        <v>654</v>
      </c>
      <c r="B225" s="1" t="s">
        <v>232</v>
      </c>
      <c r="C225" s="1">
        <v>655.1</v>
      </c>
      <c r="D225" s="1">
        <v>6.3</v>
      </c>
      <c r="E225" s="1">
        <f>VLOOKUP(A225,Sheet1!$C$10:$L$428,6,FALSE)</f>
        <v>293500</v>
      </c>
      <c r="F225" s="1">
        <v>7.7</v>
      </c>
      <c r="G225" s="1">
        <v>33168</v>
      </c>
      <c r="H225" s="1">
        <v>11</v>
      </c>
      <c r="I225" s="1">
        <v>37.5</v>
      </c>
      <c r="J225" s="1">
        <v>1.7</v>
      </c>
      <c r="N225" s="2" t="s">
        <v>654</v>
      </c>
      <c r="O225" s="2" t="s">
        <v>232</v>
      </c>
      <c r="P225" s="2">
        <v>63000</v>
      </c>
      <c r="Q225" s="2">
        <v>5.3</v>
      </c>
      <c r="R225" s="2">
        <v>63000</v>
      </c>
      <c r="S225" s="2">
        <v>5.3</v>
      </c>
      <c r="T225" s="2">
        <v>54000</v>
      </c>
      <c r="U225" s="2">
        <v>8.4</v>
      </c>
      <c r="V225" s="2">
        <v>63000</v>
      </c>
      <c r="W225" s="2">
        <v>5.3</v>
      </c>
      <c r="AA225" s="3" t="s">
        <v>654</v>
      </c>
      <c r="AB225" s="3" t="s">
        <v>232</v>
      </c>
      <c r="AC225" s="3">
        <v>676.2</v>
      </c>
      <c r="AD225" s="3">
        <v>3</v>
      </c>
      <c r="AE225" s="3">
        <v>17.45</v>
      </c>
      <c r="AF225" s="3">
        <v>3.1</v>
      </c>
      <c r="AG225" s="3">
        <v>36655</v>
      </c>
      <c r="AH225" s="3">
        <v>6.1</v>
      </c>
      <c r="AI225" s="3">
        <v>38.799999999999997</v>
      </c>
      <c r="AJ225" s="3">
        <v>0.7</v>
      </c>
      <c r="AN225" s="3" t="s">
        <v>654</v>
      </c>
      <c r="AO225" s="3" t="s">
        <v>232</v>
      </c>
      <c r="AP225" s="3">
        <v>588.9</v>
      </c>
      <c r="AQ225" s="3">
        <v>5.5</v>
      </c>
      <c r="AR225" s="3">
        <v>15.77</v>
      </c>
      <c r="AS225" s="3">
        <v>5.0999999999999996</v>
      </c>
      <c r="AT225" s="3">
        <v>29566</v>
      </c>
      <c r="AU225" s="3">
        <v>7.6</v>
      </c>
      <c r="AV225" s="3">
        <v>37.5</v>
      </c>
      <c r="AW225" s="3">
        <v>0</v>
      </c>
      <c r="BA225" s="4" t="s">
        <v>654</v>
      </c>
      <c r="BB225" s="4" t="s">
        <v>232</v>
      </c>
      <c r="BC225" s="4">
        <v>86000</v>
      </c>
      <c r="BD225" s="4">
        <v>4.4000000000000004</v>
      </c>
      <c r="BE225" s="4">
        <v>86000</v>
      </c>
      <c r="BF225" s="4">
        <v>4.4000000000000004</v>
      </c>
      <c r="BG225" s="4">
        <v>73000</v>
      </c>
      <c r="BH225" s="4">
        <v>7.3</v>
      </c>
      <c r="BI225" s="4">
        <v>86000</v>
      </c>
      <c r="BJ225" s="4">
        <v>4.4000000000000004</v>
      </c>
      <c r="BN225" s="5" t="s">
        <v>654</v>
      </c>
      <c r="BO225" s="5" t="s">
        <v>232</v>
      </c>
      <c r="BP225" s="5">
        <v>552.29999999999995</v>
      </c>
      <c r="BQ225" s="5">
        <v>3.3</v>
      </c>
      <c r="BR225" s="5">
        <v>16.78</v>
      </c>
      <c r="BS225" s="5">
        <v>2.9</v>
      </c>
      <c r="BT225" s="5">
        <v>30393</v>
      </c>
      <c r="BU225" s="5">
        <v>6.4</v>
      </c>
      <c r="BV225" s="5">
        <v>32.9</v>
      </c>
      <c r="BW225" s="5">
        <v>1.5</v>
      </c>
      <c r="CA225" s="6" t="s">
        <v>654</v>
      </c>
      <c r="CB225" s="6" t="s">
        <v>232</v>
      </c>
      <c r="CC225" s="6">
        <v>471</v>
      </c>
      <c r="CD225" s="6">
        <v>6.1</v>
      </c>
      <c r="CE225" s="6">
        <v>13.48</v>
      </c>
      <c r="CF225" s="6">
        <v>5.7</v>
      </c>
      <c r="CG225" s="6">
        <v>25658</v>
      </c>
      <c r="CH225" s="6">
        <v>9.1999999999999993</v>
      </c>
      <c r="CI225" s="6">
        <v>36.1</v>
      </c>
      <c r="CJ225" s="6">
        <v>1.6</v>
      </c>
      <c r="CN225" s="7" t="s">
        <v>654</v>
      </c>
      <c r="CO225" s="7" t="s">
        <v>232</v>
      </c>
      <c r="CP225" s="7">
        <v>26000</v>
      </c>
      <c r="CQ225" s="7">
        <v>7.9</v>
      </c>
      <c r="CR225" s="7">
        <v>26000</v>
      </c>
      <c r="CS225" s="7">
        <v>7.9</v>
      </c>
      <c r="CT225" s="7">
        <v>23000</v>
      </c>
      <c r="CU225" s="7">
        <v>14.2</v>
      </c>
      <c r="CV225" s="7">
        <v>26000</v>
      </c>
      <c r="CW225" s="7">
        <v>7.9</v>
      </c>
      <c r="DA225" s="8" t="s">
        <v>654</v>
      </c>
      <c r="DB225" s="8" t="s">
        <v>232</v>
      </c>
      <c r="DC225" s="8">
        <v>608.4</v>
      </c>
      <c r="DD225" s="8">
        <v>4.0999999999999996</v>
      </c>
      <c r="DE225" s="8">
        <v>16.059999999999999</v>
      </c>
      <c r="DF225" s="8">
        <v>4.2</v>
      </c>
      <c r="DG225" s="8">
        <v>31331</v>
      </c>
      <c r="DH225" s="8">
        <v>7.9</v>
      </c>
      <c r="DI225" s="8">
        <v>37.9</v>
      </c>
      <c r="DJ225" s="8">
        <v>1.1000000000000001</v>
      </c>
      <c r="DN225" s="9" t="s">
        <v>654</v>
      </c>
      <c r="DO225" s="9" t="s">
        <v>232</v>
      </c>
      <c r="DP225" s="9">
        <v>530.29999999999995</v>
      </c>
      <c r="DQ225" s="9">
        <v>5.7</v>
      </c>
      <c r="DR225" s="9">
        <v>14.09</v>
      </c>
      <c r="DS225" s="9">
        <v>7.2</v>
      </c>
      <c r="DT225" s="9">
        <v>26372</v>
      </c>
      <c r="DU225" s="9">
        <v>8.4</v>
      </c>
      <c r="DV225" s="9">
        <v>37.5</v>
      </c>
      <c r="DW225" s="9">
        <v>1</v>
      </c>
      <c r="EA225" s="10" t="s">
        <v>654</v>
      </c>
      <c r="EB225" s="10" t="s">
        <v>232</v>
      </c>
      <c r="EC225" s="10">
        <v>37000</v>
      </c>
      <c r="ED225" s="10">
        <v>7.1</v>
      </c>
      <c r="EE225" s="10">
        <f>VLOOKUP(EA225,Sheet1!$C$10:$L$428,10,FALSE)</f>
        <v>230000</v>
      </c>
      <c r="EF225" s="10">
        <v>7.1</v>
      </c>
      <c r="EG225" s="10">
        <v>31000</v>
      </c>
      <c r="EH225" s="10">
        <v>10.199999999999999</v>
      </c>
      <c r="EI225" s="10">
        <v>37000</v>
      </c>
      <c r="EJ225" s="10">
        <v>7.1</v>
      </c>
      <c r="EN225" s="11" t="s">
        <v>654</v>
      </c>
      <c r="EO225" s="11" t="s">
        <v>232</v>
      </c>
      <c r="EP225" s="11">
        <v>724.7</v>
      </c>
      <c r="EQ225" s="11">
        <v>4.0999999999999996</v>
      </c>
      <c r="ER225" s="11">
        <f>VLOOKUP(EN225,Sheet1!$C$10:$L$428,2,FALSE)</f>
        <v>343242.81067285454</v>
      </c>
      <c r="ES225" s="11">
        <v>4.2</v>
      </c>
      <c r="ET225" s="11">
        <v>40557</v>
      </c>
      <c r="EU225" s="11">
        <v>8.6999999999999993</v>
      </c>
      <c r="EV225" s="11">
        <v>39.4</v>
      </c>
      <c r="EW225" s="11">
        <v>1</v>
      </c>
      <c r="EY225" t="b">
        <f t="shared" si="3"/>
        <v>1</v>
      </c>
    </row>
    <row r="226" spans="1:155" x14ac:dyDescent="0.25">
      <c r="A226" s="1" t="s">
        <v>655</v>
      </c>
      <c r="B226" s="1" t="s">
        <v>233</v>
      </c>
      <c r="C226" s="1">
        <v>610.6</v>
      </c>
      <c r="D226" s="1">
        <v>5.3</v>
      </c>
      <c r="E226" s="1">
        <f>VLOOKUP(A226,Sheet1!$C$10:$L$428,6,FALSE)</f>
        <v>220000</v>
      </c>
      <c r="F226" s="1">
        <v>5.6</v>
      </c>
      <c r="G226" s="1">
        <v>34735</v>
      </c>
      <c r="H226" s="1">
        <v>7.3</v>
      </c>
      <c r="I226" s="1">
        <v>38.700000000000003</v>
      </c>
      <c r="J226" s="1">
        <v>1.7</v>
      </c>
      <c r="N226" s="2" t="s">
        <v>655</v>
      </c>
      <c r="O226" s="2" t="s">
        <v>233</v>
      </c>
      <c r="P226" s="2">
        <v>68000</v>
      </c>
      <c r="Q226" s="2">
        <v>5</v>
      </c>
      <c r="R226" s="2">
        <v>68000</v>
      </c>
      <c r="S226" s="2">
        <v>5</v>
      </c>
      <c r="T226" s="2">
        <v>59000</v>
      </c>
      <c r="U226" s="2">
        <v>6.6</v>
      </c>
      <c r="V226" s="2">
        <v>68000</v>
      </c>
      <c r="W226" s="2">
        <v>5</v>
      </c>
      <c r="AA226" s="3" t="s">
        <v>655</v>
      </c>
      <c r="AB226" s="3" t="s">
        <v>233</v>
      </c>
      <c r="AC226" s="3">
        <v>654</v>
      </c>
      <c r="AD226" s="3">
        <v>2.6</v>
      </c>
      <c r="AE226" s="3">
        <v>16.78</v>
      </c>
      <c r="AF226" s="3">
        <v>2.8</v>
      </c>
      <c r="AG226" s="3">
        <v>36118</v>
      </c>
      <c r="AH226" s="3">
        <v>4.4000000000000004</v>
      </c>
      <c r="AI226" s="3">
        <v>39</v>
      </c>
      <c r="AJ226" s="3">
        <v>0.9</v>
      </c>
      <c r="AN226" s="3" t="s">
        <v>655</v>
      </c>
      <c r="AO226" s="3" t="s">
        <v>233</v>
      </c>
      <c r="AP226" s="3">
        <v>584.20000000000005</v>
      </c>
      <c r="AQ226" s="3">
        <v>4.4000000000000004</v>
      </c>
      <c r="AR226" s="3">
        <v>15.04</v>
      </c>
      <c r="AS226" s="3">
        <v>4.2</v>
      </c>
      <c r="AT226" s="3">
        <v>31988</v>
      </c>
      <c r="AU226" s="3">
        <v>5</v>
      </c>
      <c r="AV226" s="3">
        <v>37.5</v>
      </c>
      <c r="AW226" s="3">
        <v>0.3</v>
      </c>
      <c r="BA226" s="4" t="s">
        <v>655</v>
      </c>
      <c r="BB226" s="4" t="s">
        <v>233</v>
      </c>
      <c r="BC226" s="4">
        <v>90000</v>
      </c>
      <c r="BD226" s="4">
        <v>4.3</v>
      </c>
      <c r="BE226" s="4">
        <v>90000</v>
      </c>
      <c r="BF226" s="4">
        <v>4.3</v>
      </c>
      <c r="BG226" s="4">
        <v>79000</v>
      </c>
      <c r="BH226" s="4">
        <v>5.7</v>
      </c>
      <c r="BI226" s="4">
        <v>90000</v>
      </c>
      <c r="BJ226" s="4">
        <v>4.3</v>
      </c>
      <c r="BN226" s="5" t="s">
        <v>655</v>
      </c>
      <c r="BO226" s="5" t="s">
        <v>233</v>
      </c>
      <c r="BP226" s="5">
        <v>551.9</v>
      </c>
      <c r="BQ226" s="5">
        <v>2.8</v>
      </c>
      <c r="BR226" s="5">
        <v>16.28</v>
      </c>
      <c r="BS226" s="5">
        <v>2.6</v>
      </c>
      <c r="BT226" s="5">
        <v>30447</v>
      </c>
      <c r="BU226" s="5">
        <v>4.7</v>
      </c>
      <c r="BV226" s="5">
        <v>33.9</v>
      </c>
      <c r="BW226" s="5">
        <v>1.4</v>
      </c>
      <c r="CA226" s="6" t="s">
        <v>655</v>
      </c>
      <c r="CB226" s="6" t="s">
        <v>233</v>
      </c>
      <c r="CC226" s="6">
        <v>500.2</v>
      </c>
      <c r="CD226" s="6">
        <v>4.8</v>
      </c>
      <c r="CE226" s="6">
        <v>13.88</v>
      </c>
      <c r="CF226" s="6">
        <v>4.2</v>
      </c>
      <c r="CG226" s="6">
        <v>26910</v>
      </c>
      <c r="CH226" s="6">
        <v>6.1</v>
      </c>
      <c r="CI226" s="6">
        <v>36</v>
      </c>
      <c r="CJ226" s="6">
        <v>1.4</v>
      </c>
      <c r="CN226" s="7" t="s">
        <v>655</v>
      </c>
      <c r="CO226" s="7" t="s">
        <v>233</v>
      </c>
      <c r="CP226" s="7">
        <v>28000</v>
      </c>
      <c r="CQ226" s="7">
        <v>7.5</v>
      </c>
      <c r="CR226" s="7">
        <v>28000</v>
      </c>
      <c r="CS226" s="7">
        <v>7.5</v>
      </c>
      <c r="CT226" s="7">
        <v>25000</v>
      </c>
      <c r="CU226" s="7">
        <v>8.8000000000000007</v>
      </c>
      <c r="CV226" s="7">
        <v>28000</v>
      </c>
      <c r="CW226" s="7">
        <v>7.5</v>
      </c>
      <c r="DA226" s="8" t="s">
        <v>655</v>
      </c>
      <c r="DB226" s="8" t="s">
        <v>233</v>
      </c>
      <c r="DC226" s="8">
        <v>578.6</v>
      </c>
      <c r="DD226" s="8">
        <v>3.9</v>
      </c>
      <c r="DE226" s="8">
        <v>15.38</v>
      </c>
      <c r="DF226" s="8">
        <v>4.2</v>
      </c>
      <c r="DG226" s="8">
        <v>30143</v>
      </c>
      <c r="DH226" s="8">
        <v>4.7</v>
      </c>
      <c r="DI226" s="8">
        <v>37.6</v>
      </c>
      <c r="DJ226" s="8">
        <v>1.7</v>
      </c>
      <c r="DN226" s="9" t="s">
        <v>655</v>
      </c>
      <c r="DO226" s="9" t="s">
        <v>233</v>
      </c>
      <c r="DP226" s="9">
        <v>529.5</v>
      </c>
      <c r="DQ226" s="9">
        <v>6.6</v>
      </c>
      <c r="DR226" s="9">
        <v>14.78</v>
      </c>
      <c r="DS226" s="9">
        <v>6</v>
      </c>
      <c r="DT226" s="9">
        <v>27465</v>
      </c>
      <c r="DU226" s="9">
        <v>8.8000000000000007</v>
      </c>
      <c r="DV226" s="9">
        <v>36.200000000000003</v>
      </c>
      <c r="DW226" s="9">
        <v>1.3</v>
      </c>
      <c r="EA226" s="10" t="s">
        <v>655</v>
      </c>
      <c r="EB226" s="10" t="s">
        <v>233</v>
      </c>
      <c r="EC226" s="10">
        <v>40000</v>
      </c>
      <c r="ED226" s="10">
        <v>6.7</v>
      </c>
      <c r="EE226" s="10">
        <f>VLOOKUP(EA226,Sheet1!$C$10:$L$428,10,FALSE)</f>
        <v>178739</v>
      </c>
      <c r="EF226" s="10">
        <v>6.7</v>
      </c>
      <c r="EG226" s="10">
        <v>34000</v>
      </c>
      <c r="EH226" s="10">
        <v>9.5</v>
      </c>
      <c r="EI226" s="10">
        <v>40000</v>
      </c>
      <c r="EJ226" s="10">
        <v>6.7</v>
      </c>
      <c r="EN226" s="11" t="s">
        <v>655</v>
      </c>
      <c r="EO226" s="11" t="s">
        <v>233</v>
      </c>
      <c r="EP226" s="11">
        <v>706.1</v>
      </c>
      <c r="EQ226" s="11">
        <v>3.4</v>
      </c>
      <c r="ER226" s="11">
        <f>VLOOKUP(EN226,Sheet1!$C$10:$L$428,2,FALSE)</f>
        <v>249432.80358534693</v>
      </c>
      <c r="ES226" s="11">
        <v>3.6</v>
      </c>
      <c r="ET226" s="11">
        <v>40524</v>
      </c>
      <c r="EU226" s="11">
        <v>5.9</v>
      </c>
      <c r="EV226" s="11">
        <v>39.9</v>
      </c>
      <c r="EW226" s="11">
        <v>1</v>
      </c>
      <c r="EY226" t="b">
        <f t="shared" si="3"/>
        <v>1</v>
      </c>
    </row>
    <row r="227" spans="1:155" x14ac:dyDescent="0.25">
      <c r="A227" s="1" t="s">
        <v>656</v>
      </c>
      <c r="B227" s="1" t="s">
        <v>234</v>
      </c>
      <c r="C227" s="1">
        <v>664</v>
      </c>
      <c r="D227" s="1">
        <v>4.9000000000000004</v>
      </c>
      <c r="E227" s="1">
        <f>VLOOKUP(A227,Sheet1!$C$10:$L$428,6,FALSE)</f>
        <v>249950</v>
      </c>
      <c r="F227" s="1">
        <v>5.2</v>
      </c>
      <c r="G227" s="1">
        <v>34974</v>
      </c>
      <c r="H227" s="1">
        <v>6.6</v>
      </c>
      <c r="I227" s="1">
        <v>37.9</v>
      </c>
      <c r="J227" s="1">
        <v>1.6</v>
      </c>
      <c r="N227" s="2" t="s">
        <v>656</v>
      </c>
      <c r="O227" s="2" t="s">
        <v>234</v>
      </c>
      <c r="P227" s="2">
        <v>79000</v>
      </c>
      <c r="Q227" s="2">
        <v>4.5999999999999996</v>
      </c>
      <c r="R227" s="2">
        <v>79000</v>
      </c>
      <c r="S227" s="2">
        <v>4.5999999999999996</v>
      </c>
      <c r="T227" s="2">
        <v>66000</v>
      </c>
      <c r="U227" s="2">
        <v>7.9</v>
      </c>
      <c r="V227" s="2">
        <v>79000</v>
      </c>
      <c r="W227" s="2">
        <v>4.5999999999999996</v>
      </c>
      <c r="AA227" s="3" t="s">
        <v>656</v>
      </c>
      <c r="AB227" s="3" t="s">
        <v>234</v>
      </c>
      <c r="AC227" s="3">
        <v>670.8</v>
      </c>
      <c r="AD227" s="3">
        <v>2.4</v>
      </c>
      <c r="AE227" s="3">
        <v>17.03</v>
      </c>
      <c r="AF227" s="3">
        <v>2.6</v>
      </c>
      <c r="AG227" s="3">
        <v>36111</v>
      </c>
      <c r="AH227" s="3">
        <v>4.5999999999999996</v>
      </c>
      <c r="AI227" s="3">
        <v>39.4</v>
      </c>
      <c r="AJ227" s="3">
        <v>0.7</v>
      </c>
      <c r="AN227" s="3" t="s">
        <v>656</v>
      </c>
      <c r="AO227" s="3" t="s">
        <v>234</v>
      </c>
      <c r="AP227" s="3">
        <v>597.79999999999995</v>
      </c>
      <c r="AQ227" s="3">
        <v>4.2</v>
      </c>
      <c r="AR227" s="3">
        <v>15.02</v>
      </c>
      <c r="AS227" s="3">
        <v>3.6</v>
      </c>
      <c r="AT227" s="3">
        <v>31406</v>
      </c>
      <c r="AU227" s="3">
        <v>7.6</v>
      </c>
      <c r="AV227" s="3">
        <v>37.5</v>
      </c>
      <c r="AW227" s="3">
        <v>0</v>
      </c>
      <c r="BA227" s="4" t="s">
        <v>656</v>
      </c>
      <c r="BB227" s="4" t="s">
        <v>234</v>
      </c>
      <c r="BC227" s="4">
        <v>101000</v>
      </c>
      <c r="BD227" s="4">
        <v>4</v>
      </c>
      <c r="BE227" s="4">
        <v>101000</v>
      </c>
      <c r="BF227" s="4">
        <v>4</v>
      </c>
      <c r="BG227" s="4">
        <v>82000</v>
      </c>
      <c r="BH227" s="4">
        <v>7.5</v>
      </c>
      <c r="BI227" s="4">
        <v>101000</v>
      </c>
      <c r="BJ227" s="4">
        <v>4</v>
      </c>
      <c r="BN227" s="5" t="s">
        <v>656</v>
      </c>
      <c r="BO227" s="5" t="s">
        <v>234</v>
      </c>
      <c r="BP227" s="5">
        <v>569.20000000000005</v>
      </c>
      <c r="BQ227" s="5">
        <v>2.7</v>
      </c>
      <c r="BR227" s="5">
        <v>16.39</v>
      </c>
      <c r="BS227" s="5">
        <v>2.4</v>
      </c>
      <c r="BT227" s="5">
        <v>31368</v>
      </c>
      <c r="BU227" s="5">
        <v>5.4</v>
      </c>
      <c r="BV227" s="5">
        <v>34.700000000000003</v>
      </c>
      <c r="BW227" s="5">
        <v>1.3</v>
      </c>
      <c r="CA227" s="6" t="s">
        <v>656</v>
      </c>
      <c r="CB227" s="6" t="s">
        <v>234</v>
      </c>
      <c r="CC227" s="6">
        <v>509.8</v>
      </c>
      <c r="CD227" s="6">
        <v>3.9</v>
      </c>
      <c r="CE227" s="6">
        <v>14.02</v>
      </c>
      <c r="CF227" s="6">
        <v>3.3</v>
      </c>
      <c r="CG227" s="6">
        <v>27972</v>
      </c>
      <c r="CH227" s="6">
        <v>9.1999999999999993</v>
      </c>
      <c r="CI227" s="6">
        <v>37.4</v>
      </c>
      <c r="CJ227" s="6">
        <v>0.5</v>
      </c>
      <c r="CN227" s="7" t="s">
        <v>656</v>
      </c>
      <c r="CO227" s="7" t="s">
        <v>234</v>
      </c>
      <c r="CP227" s="7">
        <v>33000</v>
      </c>
      <c r="CQ227" s="7">
        <v>6.8</v>
      </c>
      <c r="CR227" s="7">
        <v>33000</v>
      </c>
      <c r="CS227" s="7">
        <v>6.8</v>
      </c>
      <c r="CT227" s="7">
        <v>26000</v>
      </c>
      <c r="CU227" s="7">
        <v>16.600000000000001</v>
      </c>
      <c r="CV227" s="7">
        <v>33000</v>
      </c>
      <c r="CW227" s="7">
        <v>6.8</v>
      </c>
      <c r="DA227" s="8" t="s">
        <v>656</v>
      </c>
      <c r="DB227" s="8" t="s">
        <v>234</v>
      </c>
      <c r="DC227" s="8">
        <v>582.79999999999995</v>
      </c>
      <c r="DD227" s="8">
        <v>3.1</v>
      </c>
      <c r="DE227" s="8">
        <v>15.36</v>
      </c>
      <c r="DF227" s="8">
        <v>3.3</v>
      </c>
      <c r="DG227" s="8">
        <v>30503</v>
      </c>
      <c r="DH227" s="8">
        <v>9.6999999999999993</v>
      </c>
      <c r="DI227" s="8">
        <v>37.9</v>
      </c>
      <c r="DJ227" s="8">
        <v>1.1000000000000001</v>
      </c>
      <c r="DN227" s="9" t="s">
        <v>656</v>
      </c>
      <c r="DO227" s="9" t="s">
        <v>234</v>
      </c>
      <c r="DP227" s="9">
        <v>528.4</v>
      </c>
      <c r="DQ227" s="9">
        <v>4.5</v>
      </c>
      <c r="DR227" s="9">
        <v>13.96</v>
      </c>
      <c r="DS227" s="9">
        <v>4.3</v>
      </c>
      <c r="DT227" s="9">
        <v>28006</v>
      </c>
      <c r="DU227" s="9">
        <v>14</v>
      </c>
      <c r="DV227" s="9">
        <v>37.5</v>
      </c>
      <c r="DW227" s="9">
        <v>0.4</v>
      </c>
      <c r="EA227" s="10" t="s">
        <v>656</v>
      </c>
      <c r="EB227" s="10" t="s">
        <v>234</v>
      </c>
      <c r="EC227" s="10">
        <v>46000</v>
      </c>
      <c r="ED227" s="10">
        <v>6.1</v>
      </c>
      <c r="EE227" s="10">
        <f>VLOOKUP(EA227,Sheet1!$C$10:$L$428,10,FALSE)</f>
        <v>200000</v>
      </c>
      <c r="EF227" s="10">
        <v>6.1</v>
      </c>
      <c r="EG227" s="10">
        <v>40000</v>
      </c>
      <c r="EH227" s="10">
        <v>7.4</v>
      </c>
      <c r="EI227" s="10">
        <v>46000</v>
      </c>
      <c r="EJ227" s="10">
        <v>6.1</v>
      </c>
      <c r="EN227" s="11" t="s">
        <v>656</v>
      </c>
      <c r="EO227" s="11" t="s">
        <v>234</v>
      </c>
      <c r="EP227" s="11">
        <v>732.8</v>
      </c>
      <c r="EQ227" s="11">
        <v>3.2</v>
      </c>
      <c r="ER227" s="11">
        <f>VLOOKUP(EN227,Sheet1!$C$10:$L$428,2,FALSE)</f>
        <v>288764.2233563498</v>
      </c>
      <c r="ES227" s="11">
        <v>3.5</v>
      </c>
      <c r="ET227" s="11">
        <v>39772</v>
      </c>
      <c r="EU227" s="11">
        <v>4.5999999999999996</v>
      </c>
      <c r="EV227" s="11">
        <v>40.4</v>
      </c>
      <c r="EW227" s="11">
        <v>1</v>
      </c>
      <c r="EY227" t="b">
        <f t="shared" si="3"/>
        <v>1</v>
      </c>
    </row>
    <row r="228" spans="1:155" x14ac:dyDescent="0.25">
      <c r="A228" s="1" t="s">
        <v>657</v>
      </c>
      <c r="B228" s="1" t="s">
        <v>235</v>
      </c>
      <c r="C228" s="1">
        <v>596</v>
      </c>
      <c r="D228" s="1">
        <v>6.2</v>
      </c>
      <c r="E228" s="1">
        <f>VLOOKUP(A228,Sheet1!$C$10:$L$428,6,FALSE)</f>
        <v>250000</v>
      </c>
      <c r="F228" s="1">
        <v>5.7</v>
      </c>
      <c r="G228" s="1">
        <v>32552</v>
      </c>
      <c r="H228" s="1">
        <v>10</v>
      </c>
      <c r="I228" s="1">
        <v>38.6</v>
      </c>
      <c r="J228" s="1">
        <v>1.7</v>
      </c>
      <c r="N228" s="2" t="s">
        <v>657</v>
      </c>
      <c r="O228" s="2" t="s">
        <v>235</v>
      </c>
      <c r="P228" s="2">
        <v>76000</v>
      </c>
      <c r="Q228" s="2">
        <v>4.7</v>
      </c>
      <c r="R228" s="2">
        <v>76000</v>
      </c>
      <c r="S228" s="2">
        <v>4.7</v>
      </c>
      <c r="T228" s="2">
        <v>61000</v>
      </c>
      <c r="U228" s="2">
        <v>7.1</v>
      </c>
      <c r="V228" s="2">
        <v>76000</v>
      </c>
      <c r="W228" s="2">
        <v>4.7</v>
      </c>
      <c r="AA228" s="3" t="s">
        <v>657</v>
      </c>
      <c r="AB228" s="3" t="s">
        <v>235</v>
      </c>
      <c r="AC228" s="3">
        <v>679.7</v>
      </c>
      <c r="AD228" s="3">
        <v>4</v>
      </c>
      <c r="AE228" s="3">
        <v>17.22</v>
      </c>
      <c r="AF228" s="3">
        <v>4.0999999999999996</v>
      </c>
      <c r="AG228" s="3">
        <v>38285</v>
      </c>
      <c r="AH228" s="3">
        <v>8.1999999999999993</v>
      </c>
      <c r="AI228" s="3">
        <v>39.5</v>
      </c>
      <c r="AJ228" s="3">
        <v>0.7</v>
      </c>
      <c r="AN228" s="3" t="s">
        <v>657</v>
      </c>
      <c r="AO228" s="3" t="s">
        <v>235</v>
      </c>
      <c r="AP228" s="3">
        <v>563.9</v>
      </c>
      <c r="AQ228" s="3">
        <v>3.8</v>
      </c>
      <c r="AR228" s="3">
        <v>14.56</v>
      </c>
      <c r="AS228" s="3">
        <v>4</v>
      </c>
      <c r="AT228" s="3">
        <v>30000</v>
      </c>
      <c r="AU228" s="3">
        <v>6.9</v>
      </c>
      <c r="AV228" s="3">
        <v>37.5</v>
      </c>
      <c r="AW228" s="3">
        <v>1.1000000000000001</v>
      </c>
      <c r="BA228" s="4" t="s">
        <v>657</v>
      </c>
      <c r="BB228" s="4" t="s">
        <v>235</v>
      </c>
      <c r="BC228" s="4">
        <v>99000</v>
      </c>
      <c r="BD228" s="4">
        <v>4</v>
      </c>
      <c r="BE228" s="4">
        <v>99000</v>
      </c>
      <c r="BF228" s="4">
        <v>4</v>
      </c>
      <c r="BG228" s="4">
        <v>79000</v>
      </c>
      <c r="BH228" s="4">
        <v>6.7</v>
      </c>
      <c r="BI228" s="4">
        <v>99000</v>
      </c>
      <c r="BJ228" s="4">
        <v>4</v>
      </c>
      <c r="BN228" s="5" t="s">
        <v>657</v>
      </c>
      <c r="BO228" s="5" t="s">
        <v>235</v>
      </c>
      <c r="BP228" s="5">
        <v>571.29999999999995</v>
      </c>
      <c r="BQ228" s="5">
        <v>4</v>
      </c>
      <c r="BR228" s="5">
        <v>16.47</v>
      </c>
      <c r="BS228" s="5">
        <v>3.8</v>
      </c>
      <c r="BT228" s="5">
        <v>32226</v>
      </c>
      <c r="BU228" s="5">
        <v>8</v>
      </c>
      <c r="BV228" s="5">
        <v>34.700000000000003</v>
      </c>
      <c r="BW228" s="5">
        <v>1.2</v>
      </c>
      <c r="CA228" s="6" t="s">
        <v>657</v>
      </c>
      <c r="CB228" s="6" t="s">
        <v>235</v>
      </c>
      <c r="CC228" s="6">
        <v>479.1</v>
      </c>
      <c r="CD228" s="6">
        <v>4.5</v>
      </c>
      <c r="CE228" s="6">
        <v>12.84</v>
      </c>
      <c r="CF228" s="6">
        <v>4.4000000000000004</v>
      </c>
      <c r="CG228" s="6">
        <v>25727</v>
      </c>
      <c r="CH228" s="6">
        <v>9.1</v>
      </c>
      <c r="CI228" s="6">
        <v>37.4</v>
      </c>
      <c r="CJ228" s="6">
        <v>0.4</v>
      </c>
      <c r="CN228" s="7" t="s">
        <v>657</v>
      </c>
      <c r="CO228" s="7" t="s">
        <v>235</v>
      </c>
      <c r="CP228" s="7">
        <v>32000</v>
      </c>
      <c r="CQ228" s="7">
        <v>6.9</v>
      </c>
      <c r="CR228" s="7">
        <v>32000</v>
      </c>
      <c r="CS228" s="7">
        <v>6.9</v>
      </c>
      <c r="CT228" s="7">
        <v>26000</v>
      </c>
      <c r="CU228" s="7">
        <v>10.5</v>
      </c>
      <c r="CV228" s="7">
        <v>32000</v>
      </c>
      <c r="CW228" s="7">
        <v>6.9</v>
      </c>
      <c r="DA228" s="8" t="s">
        <v>657</v>
      </c>
      <c r="DB228" s="8" t="s">
        <v>235</v>
      </c>
      <c r="DC228" s="8">
        <v>633.20000000000005</v>
      </c>
      <c r="DD228" s="8">
        <v>7</v>
      </c>
      <c r="DE228" s="8">
        <v>16.48</v>
      </c>
      <c r="DF228" s="8">
        <v>7.2</v>
      </c>
      <c r="DG228" s="8">
        <v>37581</v>
      </c>
      <c r="DH228" s="8">
        <v>15</v>
      </c>
      <c r="DI228" s="8">
        <v>38.4</v>
      </c>
      <c r="DJ228" s="8">
        <v>1</v>
      </c>
      <c r="DN228" s="9" t="s">
        <v>657</v>
      </c>
      <c r="DO228" s="9" t="s">
        <v>235</v>
      </c>
      <c r="DP228" s="9">
        <v>533.1</v>
      </c>
      <c r="DQ228" s="9">
        <v>6.2</v>
      </c>
      <c r="DR228" s="9">
        <v>13.68</v>
      </c>
      <c r="DS228" s="9">
        <v>7.2</v>
      </c>
      <c r="DT228" s="9">
        <v>27989</v>
      </c>
      <c r="DU228" s="9">
        <v>11</v>
      </c>
      <c r="DV228" s="9">
        <v>37.5</v>
      </c>
      <c r="DW228" s="9">
        <v>0.3</v>
      </c>
      <c r="EA228" s="10" t="s">
        <v>657</v>
      </c>
      <c r="EB228" s="10" t="s">
        <v>235</v>
      </c>
      <c r="EC228" s="10">
        <v>43000</v>
      </c>
      <c r="ED228" s="10">
        <v>6.4</v>
      </c>
      <c r="EE228" s="10">
        <f>VLOOKUP(EA228,Sheet1!$C$10:$L$428,10,FALSE)</f>
        <v>208000</v>
      </c>
      <c r="EF228" s="10">
        <v>6.4</v>
      </c>
      <c r="EG228" s="10">
        <v>35000</v>
      </c>
      <c r="EH228" s="10">
        <v>9.6</v>
      </c>
      <c r="EI228" s="10">
        <v>43000</v>
      </c>
      <c r="EJ228" s="10">
        <v>6.4</v>
      </c>
      <c r="EN228" s="11" t="s">
        <v>657</v>
      </c>
      <c r="EO228" s="11" t="s">
        <v>235</v>
      </c>
      <c r="EP228" s="11">
        <v>714.1</v>
      </c>
      <c r="EQ228" s="11">
        <v>4.7</v>
      </c>
      <c r="ER228" s="11">
        <f>VLOOKUP(EN228,Sheet1!$C$10:$L$428,2,FALSE)</f>
        <v>363390.03036876436</v>
      </c>
      <c r="ES228" s="11">
        <v>4.9000000000000004</v>
      </c>
      <c r="ET228" s="11">
        <v>38814</v>
      </c>
      <c r="EU228" s="11">
        <v>8.6999999999999993</v>
      </c>
      <c r="EV228" s="11">
        <v>40.200000000000003</v>
      </c>
      <c r="EW228" s="11">
        <v>1</v>
      </c>
      <c r="EY228" t="b">
        <f t="shared" si="3"/>
        <v>1</v>
      </c>
    </row>
    <row r="229" spans="1:155" x14ac:dyDescent="0.25">
      <c r="A229" s="1" t="s">
        <v>658</v>
      </c>
      <c r="B229" s="1" t="s">
        <v>236</v>
      </c>
      <c r="C229" s="1">
        <v>735.3</v>
      </c>
      <c r="D229" s="1">
        <v>5.8</v>
      </c>
      <c r="E229" s="1">
        <f>VLOOKUP(A229,Sheet1!$C$10:$L$428,6,FALSE)</f>
        <v>299950</v>
      </c>
      <c r="F229" s="1">
        <v>7</v>
      </c>
      <c r="G229" s="1">
        <v>39870</v>
      </c>
      <c r="H229" s="1" t="s">
        <v>858</v>
      </c>
      <c r="I229" s="1">
        <v>37.5</v>
      </c>
      <c r="J229" s="1">
        <v>1</v>
      </c>
      <c r="N229" s="2" t="s">
        <v>658</v>
      </c>
      <c r="O229" s="2" t="s">
        <v>236</v>
      </c>
      <c r="P229" s="2">
        <v>52000</v>
      </c>
      <c r="Q229" s="2">
        <v>5.9</v>
      </c>
      <c r="R229" s="2">
        <v>52000</v>
      </c>
      <c r="S229" s="2">
        <v>5.9</v>
      </c>
      <c r="T229" s="2">
        <v>44000</v>
      </c>
      <c r="U229" s="2">
        <v>11.6</v>
      </c>
      <c r="V229" s="2">
        <v>52000</v>
      </c>
      <c r="W229" s="2">
        <v>5.9</v>
      </c>
      <c r="AA229" s="3" t="s">
        <v>658</v>
      </c>
      <c r="AB229" s="3" t="s">
        <v>236</v>
      </c>
      <c r="AC229" s="3">
        <v>829.9</v>
      </c>
      <c r="AD229" s="3">
        <v>4.2</v>
      </c>
      <c r="AE229" s="3">
        <v>21.65</v>
      </c>
      <c r="AF229" s="3">
        <v>4.4000000000000004</v>
      </c>
      <c r="AG229" s="3">
        <v>45880</v>
      </c>
      <c r="AH229" s="3">
        <v>6.5</v>
      </c>
      <c r="AI229" s="3">
        <v>38.299999999999997</v>
      </c>
      <c r="AJ229" s="3">
        <v>0.8</v>
      </c>
      <c r="AN229" s="3" t="s">
        <v>658</v>
      </c>
      <c r="AO229" s="3" t="s">
        <v>236</v>
      </c>
      <c r="AP229" s="3">
        <v>679.6</v>
      </c>
      <c r="AQ229" s="3">
        <v>3.7</v>
      </c>
      <c r="AR229" s="3">
        <v>17.86</v>
      </c>
      <c r="AS229" s="3">
        <v>5.0999999999999996</v>
      </c>
      <c r="AT229" s="3">
        <v>35796</v>
      </c>
      <c r="AU229" s="3">
        <v>5.7</v>
      </c>
      <c r="AV229" s="3">
        <v>37.5</v>
      </c>
      <c r="AW229" s="3">
        <v>0.2</v>
      </c>
      <c r="BA229" s="4" t="s">
        <v>658</v>
      </c>
      <c r="BB229" s="4" t="s">
        <v>236</v>
      </c>
      <c r="BC229" s="4">
        <v>64000</v>
      </c>
      <c r="BD229" s="4">
        <v>5.2</v>
      </c>
      <c r="BE229" s="4">
        <v>64000</v>
      </c>
      <c r="BF229" s="4">
        <v>5.2</v>
      </c>
      <c r="BG229" s="4">
        <v>54000</v>
      </c>
      <c r="BH229" s="4">
        <v>9.9</v>
      </c>
      <c r="BI229" s="4">
        <v>64000</v>
      </c>
      <c r="BJ229" s="4">
        <v>5.2</v>
      </c>
      <c r="BN229" s="5" t="s">
        <v>658</v>
      </c>
      <c r="BO229" s="5" t="s">
        <v>236</v>
      </c>
      <c r="BP229" s="5">
        <v>711.7</v>
      </c>
      <c r="BQ229" s="5">
        <v>4.4000000000000004</v>
      </c>
      <c r="BR229" s="5">
        <v>20.9</v>
      </c>
      <c r="BS229" s="5">
        <v>4.2</v>
      </c>
      <c r="BT229" s="5">
        <v>40151</v>
      </c>
      <c r="BU229" s="5">
        <v>6.5</v>
      </c>
      <c r="BV229" s="5">
        <v>34.1</v>
      </c>
      <c r="BW229" s="5">
        <v>1.6</v>
      </c>
      <c r="CA229" s="6" t="s">
        <v>658</v>
      </c>
      <c r="CB229" s="6" t="s">
        <v>236</v>
      </c>
      <c r="CC229" s="6">
        <v>610.29999999999995</v>
      </c>
      <c r="CD229" s="6">
        <v>5.2</v>
      </c>
      <c r="CE229" s="6">
        <v>16.510000000000002</v>
      </c>
      <c r="CF229" s="6">
        <v>5.7</v>
      </c>
      <c r="CG229" s="6">
        <v>32594</v>
      </c>
      <c r="CH229" s="6">
        <v>6.3</v>
      </c>
      <c r="CI229" s="6">
        <v>37</v>
      </c>
      <c r="CJ229" s="6">
        <v>1</v>
      </c>
      <c r="CN229" s="7" t="s">
        <v>658</v>
      </c>
      <c r="CO229" s="7" t="s">
        <v>236</v>
      </c>
      <c r="CP229" s="7">
        <v>19000</v>
      </c>
      <c r="CQ229" s="7">
        <v>9.1999999999999993</v>
      </c>
      <c r="CR229" s="7">
        <v>19000</v>
      </c>
      <c r="CS229" s="7">
        <v>9.1999999999999993</v>
      </c>
      <c r="CT229" s="7">
        <v>17000</v>
      </c>
      <c r="CU229" s="7">
        <v>14.6</v>
      </c>
      <c r="CV229" s="7">
        <v>19000</v>
      </c>
      <c r="CW229" s="7">
        <v>9.1999999999999993</v>
      </c>
      <c r="DA229" s="8" t="s">
        <v>658</v>
      </c>
      <c r="DB229" s="8" t="s">
        <v>236</v>
      </c>
      <c r="DC229" s="8">
        <v>673.3</v>
      </c>
      <c r="DD229" s="8">
        <v>4.9000000000000004</v>
      </c>
      <c r="DE229" s="8">
        <v>17.82</v>
      </c>
      <c r="DF229" s="8">
        <v>5</v>
      </c>
      <c r="DG229" s="8">
        <v>36498</v>
      </c>
      <c r="DH229" s="8">
        <v>6.3</v>
      </c>
      <c r="DI229" s="8">
        <v>37.799999999999997</v>
      </c>
      <c r="DJ229" s="8">
        <v>1.2</v>
      </c>
      <c r="DN229" s="9" t="s">
        <v>658</v>
      </c>
      <c r="DO229" s="9" t="s">
        <v>236</v>
      </c>
      <c r="DP229" s="9">
        <v>615.20000000000005</v>
      </c>
      <c r="DQ229" s="9">
        <v>6.4</v>
      </c>
      <c r="DR229" s="9">
        <v>16.34</v>
      </c>
      <c r="DS229" s="9">
        <v>6.6</v>
      </c>
      <c r="DT229" s="9">
        <v>32507</v>
      </c>
      <c r="DU229" s="9">
        <v>7.3</v>
      </c>
      <c r="DV229" s="9">
        <v>37.5</v>
      </c>
      <c r="DW229" s="9">
        <v>0.8</v>
      </c>
      <c r="EA229" s="10" t="s">
        <v>658</v>
      </c>
      <c r="EB229" s="10" t="s">
        <v>236</v>
      </c>
      <c r="EC229" s="10">
        <v>33000</v>
      </c>
      <c r="ED229" s="10">
        <v>7.6</v>
      </c>
      <c r="EE229" s="10">
        <f>VLOOKUP(EA229,Sheet1!$C$10:$L$428,10,FALSE)</f>
        <v>240000</v>
      </c>
      <c r="EF229" s="10">
        <v>7.6</v>
      </c>
      <c r="EG229" s="10">
        <v>27000</v>
      </c>
      <c r="EH229" s="10">
        <v>16.5</v>
      </c>
      <c r="EI229" s="10">
        <v>33000</v>
      </c>
      <c r="EJ229" s="10">
        <v>7.6</v>
      </c>
      <c r="EN229" s="11" t="s">
        <v>658</v>
      </c>
      <c r="EO229" s="11" t="s">
        <v>236</v>
      </c>
      <c r="EP229" s="11">
        <v>921.1</v>
      </c>
      <c r="EQ229" s="11">
        <v>5.5</v>
      </c>
      <c r="ER229" s="11">
        <f>VLOOKUP(EN229,Sheet1!$C$10:$L$428,2,FALSE)</f>
        <v>364565.90697674442</v>
      </c>
      <c r="ES229" s="11">
        <v>5.8</v>
      </c>
      <c r="ET229" s="11">
        <v>51574</v>
      </c>
      <c r="EU229" s="11">
        <v>8.9</v>
      </c>
      <c r="EV229" s="11">
        <v>38.700000000000003</v>
      </c>
      <c r="EW229" s="11">
        <v>1</v>
      </c>
      <c r="EY229" t="b">
        <f t="shared" si="3"/>
        <v>1</v>
      </c>
    </row>
    <row r="230" spans="1:155" x14ac:dyDescent="0.25">
      <c r="A230" s="1" t="s">
        <v>659</v>
      </c>
      <c r="B230" s="1" t="s">
        <v>237</v>
      </c>
      <c r="C230" s="1">
        <v>690</v>
      </c>
      <c r="D230" s="1">
        <v>6.2</v>
      </c>
      <c r="E230" s="1">
        <f>VLOOKUP(A230,Sheet1!$C$10:$L$428,6,FALSE)</f>
        <v>295000</v>
      </c>
      <c r="F230" s="1">
        <v>8.1</v>
      </c>
      <c r="G230" s="1" t="s">
        <v>858</v>
      </c>
      <c r="H230" s="1" t="s">
        <v>858</v>
      </c>
      <c r="I230" s="1">
        <v>37.5</v>
      </c>
      <c r="J230" s="1">
        <v>1.7</v>
      </c>
      <c r="N230" s="2" t="s">
        <v>659</v>
      </c>
      <c r="O230" s="2" t="s">
        <v>237</v>
      </c>
      <c r="P230" s="2">
        <v>65000</v>
      </c>
      <c r="Q230" s="2">
        <v>5.2</v>
      </c>
      <c r="R230" s="2">
        <v>65000</v>
      </c>
      <c r="S230" s="2">
        <v>5.2</v>
      </c>
      <c r="T230" s="2">
        <v>53000</v>
      </c>
      <c r="U230" s="2">
        <v>9.9</v>
      </c>
      <c r="V230" s="2">
        <v>65000</v>
      </c>
      <c r="W230" s="2">
        <v>5.2</v>
      </c>
      <c r="AA230" s="3" t="s">
        <v>659</v>
      </c>
      <c r="AB230" s="3" t="s">
        <v>237</v>
      </c>
      <c r="AC230" s="3">
        <v>803.6</v>
      </c>
      <c r="AD230" s="3">
        <v>4</v>
      </c>
      <c r="AE230" s="3">
        <v>20.76</v>
      </c>
      <c r="AF230" s="3">
        <v>4.0999999999999996</v>
      </c>
      <c r="AG230" s="3">
        <v>52576</v>
      </c>
      <c r="AH230" s="3">
        <v>14</v>
      </c>
      <c r="AI230" s="3">
        <v>38.700000000000003</v>
      </c>
      <c r="AJ230" s="3">
        <v>0.7</v>
      </c>
      <c r="AN230" s="3" t="s">
        <v>659</v>
      </c>
      <c r="AO230" s="3" t="s">
        <v>237</v>
      </c>
      <c r="AP230" s="3">
        <v>613.20000000000005</v>
      </c>
      <c r="AQ230" s="3">
        <v>5.7</v>
      </c>
      <c r="AR230" s="3">
        <v>16.12</v>
      </c>
      <c r="AS230" s="3">
        <v>6</v>
      </c>
      <c r="AT230" s="3">
        <v>33595</v>
      </c>
      <c r="AU230" s="3">
        <v>13</v>
      </c>
      <c r="AV230" s="3">
        <v>37.5</v>
      </c>
      <c r="AW230" s="3">
        <v>0.3</v>
      </c>
      <c r="BA230" s="4" t="s">
        <v>659</v>
      </c>
      <c r="BB230" s="4" t="s">
        <v>237</v>
      </c>
      <c r="BC230" s="4">
        <v>83000</v>
      </c>
      <c r="BD230" s="4">
        <v>4.5</v>
      </c>
      <c r="BE230" s="4">
        <v>83000</v>
      </c>
      <c r="BF230" s="4">
        <v>4.5</v>
      </c>
      <c r="BG230" s="4">
        <v>69000</v>
      </c>
      <c r="BH230" s="4">
        <v>8.3000000000000007</v>
      </c>
      <c r="BI230" s="4">
        <v>83000</v>
      </c>
      <c r="BJ230" s="4">
        <v>4.5</v>
      </c>
      <c r="BN230" s="5" t="s">
        <v>659</v>
      </c>
      <c r="BO230" s="5" t="s">
        <v>237</v>
      </c>
      <c r="BP230" s="5">
        <v>687.4</v>
      </c>
      <c r="BQ230" s="5">
        <v>4</v>
      </c>
      <c r="BR230" s="5">
        <v>19.940000000000001</v>
      </c>
      <c r="BS230" s="5">
        <v>3.8</v>
      </c>
      <c r="BT230" s="5">
        <v>44323</v>
      </c>
      <c r="BU230" s="5">
        <v>13</v>
      </c>
      <c r="BV230" s="5">
        <v>34.5</v>
      </c>
      <c r="BW230" s="5">
        <v>1.3</v>
      </c>
      <c r="CA230" s="6" t="s">
        <v>659</v>
      </c>
      <c r="CB230" s="6" t="s">
        <v>237</v>
      </c>
      <c r="CC230" s="6">
        <v>538.1</v>
      </c>
      <c r="CD230" s="6">
        <v>4.2</v>
      </c>
      <c r="CE230" s="6">
        <v>14.37</v>
      </c>
      <c r="CF230" s="6">
        <v>5.3</v>
      </c>
      <c r="CG230" s="6">
        <v>28915</v>
      </c>
      <c r="CH230" s="6">
        <v>13</v>
      </c>
      <c r="CI230" s="6">
        <v>36</v>
      </c>
      <c r="CJ230" s="6">
        <v>1.7</v>
      </c>
      <c r="CN230" s="7" t="s">
        <v>659</v>
      </c>
      <c r="CO230" s="7" t="s">
        <v>237</v>
      </c>
      <c r="CP230" s="7">
        <v>26000</v>
      </c>
      <c r="CQ230" s="7">
        <v>7.8</v>
      </c>
      <c r="CR230" s="7">
        <v>26000</v>
      </c>
      <c r="CS230" s="7">
        <v>7.8</v>
      </c>
      <c r="CT230" s="7">
        <v>21000</v>
      </c>
      <c r="CU230" s="7">
        <v>10.7</v>
      </c>
      <c r="CV230" s="7">
        <v>26000</v>
      </c>
      <c r="CW230" s="7">
        <v>7.8</v>
      </c>
      <c r="DA230" s="8" t="s">
        <v>659</v>
      </c>
      <c r="DB230" s="8" t="s">
        <v>237</v>
      </c>
      <c r="DC230" s="8">
        <v>673.3</v>
      </c>
      <c r="DD230" s="8">
        <v>5.2</v>
      </c>
      <c r="DE230" s="8">
        <v>18.149999999999999</v>
      </c>
      <c r="DF230" s="8">
        <v>5.3</v>
      </c>
      <c r="DG230" s="8" t="s">
        <v>858</v>
      </c>
      <c r="DH230" s="8" t="s">
        <v>858</v>
      </c>
      <c r="DI230" s="8">
        <v>37.1</v>
      </c>
      <c r="DJ230" s="8">
        <v>0.8</v>
      </c>
      <c r="DN230" s="9" t="s">
        <v>659</v>
      </c>
      <c r="DO230" s="9" t="s">
        <v>237</v>
      </c>
      <c r="DP230" s="9">
        <v>549.20000000000005</v>
      </c>
      <c r="DQ230" s="9">
        <v>5.6</v>
      </c>
      <c r="DR230" s="9">
        <v>14.66</v>
      </c>
      <c r="DS230" s="9">
        <v>6.6</v>
      </c>
      <c r="DT230" s="9">
        <v>28741</v>
      </c>
      <c r="DU230" s="9">
        <v>11</v>
      </c>
      <c r="DV230" s="9">
        <v>36.799999999999997</v>
      </c>
      <c r="DW230" s="9">
        <v>1.7</v>
      </c>
      <c r="EA230" s="10" t="s">
        <v>659</v>
      </c>
      <c r="EB230" s="10" t="s">
        <v>237</v>
      </c>
      <c r="EC230" s="10">
        <v>39000</v>
      </c>
      <c r="ED230" s="10">
        <v>6.9</v>
      </c>
      <c r="EE230" s="10">
        <f>VLOOKUP(EA230,Sheet1!$C$10:$L$428,10,FALSE)</f>
        <v>220000</v>
      </c>
      <c r="EF230" s="10">
        <v>6.9</v>
      </c>
      <c r="EG230" s="10">
        <v>32000</v>
      </c>
      <c r="EH230" s="10">
        <v>14.9</v>
      </c>
      <c r="EI230" s="10">
        <v>39000</v>
      </c>
      <c r="EJ230" s="10">
        <v>6.9</v>
      </c>
      <c r="EN230" s="11" t="s">
        <v>659</v>
      </c>
      <c r="EO230" s="11" t="s">
        <v>237</v>
      </c>
      <c r="EP230" s="11">
        <v>891.2</v>
      </c>
      <c r="EQ230" s="11">
        <v>5.3</v>
      </c>
      <c r="ER230" s="11">
        <f>VLOOKUP(EN230,Sheet1!$C$10:$L$428,2,FALSE)</f>
        <v>438564.87706492539</v>
      </c>
      <c r="ES230" s="11">
        <v>5.5</v>
      </c>
      <c r="ET230" s="11">
        <v>54999</v>
      </c>
      <c r="EU230" s="11">
        <v>14</v>
      </c>
      <c r="EV230" s="11">
        <v>39.799999999999997</v>
      </c>
      <c r="EW230" s="11">
        <v>1.1000000000000001</v>
      </c>
      <c r="EY230" t="b">
        <f t="shared" si="3"/>
        <v>1</v>
      </c>
    </row>
    <row r="231" spans="1:155" x14ac:dyDescent="0.25">
      <c r="A231" s="1" t="s">
        <v>660</v>
      </c>
      <c r="B231" s="1" t="s">
        <v>238</v>
      </c>
      <c r="C231" s="1">
        <v>710.3</v>
      </c>
      <c r="D231" s="1">
        <v>5.0999999999999996</v>
      </c>
      <c r="E231" s="1">
        <f>VLOOKUP(A231,Sheet1!$C$10:$L$428,6,FALSE)</f>
        <v>250000</v>
      </c>
      <c r="F231" s="1">
        <v>5.9</v>
      </c>
      <c r="G231" s="1">
        <v>35983</v>
      </c>
      <c r="H231" s="1">
        <v>13</v>
      </c>
      <c r="I231" s="1">
        <v>37.5</v>
      </c>
      <c r="J231" s="1">
        <v>1.2</v>
      </c>
      <c r="N231" s="2" t="s">
        <v>660</v>
      </c>
      <c r="O231" s="2" t="s">
        <v>238</v>
      </c>
      <c r="P231" s="2">
        <v>68000</v>
      </c>
      <c r="Q231" s="2">
        <v>5.0999999999999996</v>
      </c>
      <c r="R231" s="2">
        <v>68000</v>
      </c>
      <c r="S231" s="2">
        <v>5.0999999999999996</v>
      </c>
      <c r="T231" s="2">
        <v>57000</v>
      </c>
      <c r="U231" s="2">
        <v>8.5</v>
      </c>
      <c r="V231" s="2">
        <v>68000</v>
      </c>
      <c r="W231" s="2">
        <v>5.0999999999999996</v>
      </c>
      <c r="AA231" s="3" t="s">
        <v>660</v>
      </c>
      <c r="AB231" s="3" t="s">
        <v>238</v>
      </c>
      <c r="AC231" s="3">
        <v>728.9</v>
      </c>
      <c r="AD231" s="3">
        <v>3.2</v>
      </c>
      <c r="AE231" s="3">
        <v>18.84</v>
      </c>
      <c r="AF231" s="3">
        <v>3.3</v>
      </c>
      <c r="AG231" s="3">
        <v>38216</v>
      </c>
      <c r="AH231" s="3">
        <v>4.5</v>
      </c>
      <c r="AI231" s="3">
        <v>38.700000000000003</v>
      </c>
      <c r="AJ231" s="3">
        <v>0.8</v>
      </c>
      <c r="AN231" s="3" t="s">
        <v>660</v>
      </c>
      <c r="AO231" s="3" t="s">
        <v>238</v>
      </c>
      <c r="AP231" s="3">
        <v>629.9</v>
      </c>
      <c r="AQ231" s="3">
        <v>4.7</v>
      </c>
      <c r="AR231" s="3">
        <v>16.55</v>
      </c>
      <c r="AS231" s="3">
        <v>5.5</v>
      </c>
      <c r="AT231" s="3">
        <v>32710</v>
      </c>
      <c r="AU231" s="3">
        <v>8.3000000000000007</v>
      </c>
      <c r="AV231" s="3">
        <v>37.5</v>
      </c>
      <c r="AW231" s="3">
        <v>0.9</v>
      </c>
      <c r="BA231" s="4" t="s">
        <v>660</v>
      </c>
      <c r="BB231" s="4" t="s">
        <v>238</v>
      </c>
      <c r="BC231" s="4">
        <v>89000</v>
      </c>
      <c r="BD231" s="4">
        <v>4.3</v>
      </c>
      <c r="BE231" s="4">
        <v>89000</v>
      </c>
      <c r="BF231" s="4">
        <v>4.3</v>
      </c>
      <c r="BG231" s="4">
        <v>76000</v>
      </c>
      <c r="BH231" s="4">
        <v>6.8</v>
      </c>
      <c r="BI231" s="4">
        <v>89000</v>
      </c>
      <c r="BJ231" s="4">
        <v>4.3</v>
      </c>
      <c r="BN231" s="5" t="s">
        <v>660</v>
      </c>
      <c r="BO231" s="5" t="s">
        <v>238</v>
      </c>
      <c r="BP231" s="5">
        <v>612</v>
      </c>
      <c r="BQ231" s="5">
        <v>3.3</v>
      </c>
      <c r="BR231" s="5">
        <v>18.04</v>
      </c>
      <c r="BS231" s="5">
        <v>3.1</v>
      </c>
      <c r="BT231" s="5">
        <v>31862</v>
      </c>
      <c r="BU231" s="5">
        <v>4.4000000000000004</v>
      </c>
      <c r="BV231" s="5">
        <v>33.9</v>
      </c>
      <c r="BW231" s="5">
        <v>1.4</v>
      </c>
      <c r="CA231" s="6" t="s">
        <v>660</v>
      </c>
      <c r="CB231" s="6" t="s">
        <v>238</v>
      </c>
      <c r="CC231" s="6">
        <v>532.79999999999995</v>
      </c>
      <c r="CD231" s="6">
        <v>4.5</v>
      </c>
      <c r="CE231" s="6">
        <v>15.19</v>
      </c>
      <c r="CF231" s="6">
        <v>5.4</v>
      </c>
      <c r="CG231" s="6">
        <v>26943</v>
      </c>
      <c r="CH231" s="6">
        <v>7.4</v>
      </c>
      <c r="CI231" s="6">
        <v>35.9</v>
      </c>
      <c r="CJ231" s="6">
        <v>1.1000000000000001</v>
      </c>
      <c r="CN231" s="7" t="s">
        <v>660</v>
      </c>
      <c r="CO231" s="7" t="s">
        <v>238</v>
      </c>
      <c r="CP231" s="7">
        <v>30000</v>
      </c>
      <c r="CQ231" s="7">
        <v>7.3</v>
      </c>
      <c r="CR231" s="7">
        <v>30000</v>
      </c>
      <c r="CS231" s="7">
        <v>7.3</v>
      </c>
      <c r="CT231" s="7">
        <v>26000</v>
      </c>
      <c r="CU231" s="7">
        <v>8.6999999999999993</v>
      </c>
      <c r="CV231" s="7">
        <v>30000</v>
      </c>
      <c r="CW231" s="7">
        <v>7.3</v>
      </c>
      <c r="DA231" s="8" t="s">
        <v>660</v>
      </c>
      <c r="DB231" s="8" t="s">
        <v>238</v>
      </c>
      <c r="DC231" s="8">
        <v>628.20000000000005</v>
      </c>
      <c r="DD231" s="8">
        <v>4.4000000000000004</v>
      </c>
      <c r="DE231" s="8">
        <v>16.670000000000002</v>
      </c>
      <c r="DF231" s="8">
        <v>4.5999999999999996</v>
      </c>
      <c r="DG231" s="8">
        <v>32108</v>
      </c>
      <c r="DH231" s="8">
        <v>5</v>
      </c>
      <c r="DI231" s="8">
        <v>37.700000000000003</v>
      </c>
      <c r="DJ231" s="8">
        <v>1.1000000000000001</v>
      </c>
      <c r="DN231" s="9" t="s">
        <v>660</v>
      </c>
      <c r="DO231" s="9" t="s">
        <v>238</v>
      </c>
      <c r="DP231" s="9">
        <v>542.79999999999995</v>
      </c>
      <c r="DQ231" s="9">
        <v>5.9</v>
      </c>
      <c r="DR231" s="9">
        <v>14.78</v>
      </c>
      <c r="DS231" s="9">
        <v>7.3</v>
      </c>
      <c r="DT231" s="9">
        <v>28627</v>
      </c>
      <c r="DU231" s="9">
        <v>8.1</v>
      </c>
      <c r="DV231" s="9">
        <v>36.1</v>
      </c>
      <c r="DW231" s="9">
        <v>1.7</v>
      </c>
      <c r="EA231" s="10" t="s">
        <v>660</v>
      </c>
      <c r="EB231" s="10" t="s">
        <v>238</v>
      </c>
      <c r="EC231" s="10">
        <v>38000</v>
      </c>
      <c r="ED231" s="10">
        <v>7</v>
      </c>
      <c r="EE231" s="10">
        <f>VLOOKUP(EA231,Sheet1!$C$10:$L$428,10,FALSE)</f>
        <v>210000</v>
      </c>
      <c r="EF231" s="10">
        <v>7</v>
      </c>
      <c r="EG231" s="10">
        <v>31000</v>
      </c>
      <c r="EH231" s="10">
        <v>13.7</v>
      </c>
      <c r="EI231" s="10">
        <v>38000</v>
      </c>
      <c r="EJ231" s="10">
        <v>7</v>
      </c>
      <c r="EN231" s="11" t="s">
        <v>660</v>
      </c>
      <c r="EO231" s="11" t="s">
        <v>238</v>
      </c>
      <c r="EP231" s="11">
        <v>809.9</v>
      </c>
      <c r="EQ231" s="11">
        <v>4.3</v>
      </c>
      <c r="ER231" s="11">
        <f>VLOOKUP(EN231,Sheet1!$C$10:$L$428,2,FALSE)</f>
        <v>295043.23620484333</v>
      </c>
      <c r="ES231" s="11">
        <v>4.5</v>
      </c>
      <c r="ET231" s="11">
        <v>43260</v>
      </c>
      <c r="EU231" s="11">
        <v>6.8</v>
      </c>
      <c r="EV231" s="11">
        <v>39.5</v>
      </c>
      <c r="EW231" s="11">
        <v>1.1000000000000001</v>
      </c>
      <c r="EY231" t="b">
        <f t="shared" si="3"/>
        <v>1</v>
      </c>
    </row>
    <row r="232" spans="1:155" x14ac:dyDescent="0.25">
      <c r="A232" s="1" t="s">
        <v>661</v>
      </c>
      <c r="B232" s="1" t="s">
        <v>239</v>
      </c>
      <c r="C232" s="1">
        <v>857.3</v>
      </c>
      <c r="D232" s="1">
        <v>8.8000000000000007</v>
      </c>
      <c r="E232" s="1">
        <f>VLOOKUP(A232,Sheet1!$C$10:$L$428,6,FALSE)</f>
        <v>420000</v>
      </c>
      <c r="F232" s="1">
        <v>10</v>
      </c>
      <c r="G232" s="1">
        <v>44452</v>
      </c>
      <c r="H232" s="1">
        <v>9.5</v>
      </c>
      <c r="I232" s="1">
        <v>37.5</v>
      </c>
      <c r="J232" s="1">
        <v>0.2</v>
      </c>
      <c r="N232" s="2" t="s">
        <v>661</v>
      </c>
      <c r="O232" s="2" t="s">
        <v>239</v>
      </c>
      <c r="P232" s="2">
        <v>55000</v>
      </c>
      <c r="Q232" s="2">
        <v>5.7</v>
      </c>
      <c r="R232" s="2">
        <v>55000</v>
      </c>
      <c r="S232" s="2">
        <v>5.7</v>
      </c>
      <c r="T232" s="2">
        <v>47000</v>
      </c>
      <c r="U232" s="2">
        <v>8.1</v>
      </c>
      <c r="V232" s="2">
        <v>55000</v>
      </c>
      <c r="W232" s="2">
        <v>5.7</v>
      </c>
      <c r="AA232" s="3" t="s">
        <v>661</v>
      </c>
      <c r="AB232" s="3" t="s">
        <v>239</v>
      </c>
      <c r="AC232" s="3">
        <v>945.5</v>
      </c>
      <c r="AD232" s="3">
        <v>3.9</v>
      </c>
      <c r="AE232" s="3">
        <v>25.08</v>
      </c>
      <c r="AF232" s="3">
        <v>4</v>
      </c>
      <c r="AG232" s="3">
        <v>55817</v>
      </c>
      <c r="AH232" s="3">
        <v>6.9</v>
      </c>
      <c r="AI232" s="3">
        <v>37.700000000000003</v>
      </c>
      <c r="AJ232" s="3">
        <v>0.6</v>
      </c>
      <c r="AN232" s="3" t="s">
        <v>661</v>
      </c>
      <c r="AO232" s="3" t="s">
        <v>239</v>
      </c>
      <c r="AP232" s="3">
        <v>755.5</v>
      </c>
      <c r="AQ232" s="3">
        <v>6.3</v>
      </c>
      <c r="AR232" s="3">
        <v>20.32</v>
      </c>
      <c r="AS232" s="3">
        <v>6.3</v>
      </c>
      <c r="AT232" s="3">
        <v>41092</v>
      </c>
      <c r="AU232" s="3">
        <v>9.8000000000000007</v>
      </c>
      <c r="AV232" s="3">
        <v>37.5</v>
      </c>
      <c r="AW232" s="3">
        <v>0.3</v>
      </c>
      <c r="BA232" s="4" t="s">
        <v>661</v>
      </c>
      <c r="BB232" s="4" t="s">
        <v>239</v>
      </c>
      <c r="BC232" s="4">
        <v>68000</v>
      </c>
      <c r="BD232" s="4">
        <v>5.0999999999999996</v>
      </c>
      <c r="BE232" s="4">
        <v>68000</v>
      </c>
      <c r="BF232" s="4">
        <v>5.0999999999999996</v>
      </c>
      <c r="BG232" s="4">
        <v>59000</v>
      </c>
      <c r="BH232" s="4">
        <v>7</v>
      </c>
      <c r="BI232" s="4">
        <v>68000</v>
      </c>
      <c r="BJ232" s="4">
        <v>5.0999999999999996</v>
      </c>
      <c r="BN232" s="5" t="s">
        <v>661</v>
      </c>
      <c r="BO232" s="5" t="s">
        <v>239</v>
      </c>
      <c r="BP232" s="5">
        <v>832.7</v>
      </c>
      <c r="BQ232" s="5">
        <v>3.9</v>
      </c>
      <c r="BR232" s="5">
        <v>24.35</v>
      </c>
      <c r="BS232" s="5">
        <v>3.8</v>
      </c>
      <c r="BT232" s="5">
        <v>48395</v>
      </c>
      <c r="BU232" s="5">
        <v>6.4</v>
      </c>
      <c r="BV232" s="5">
        <v>34.200000000000003</v>
      </c>
      <c r="BW232" s="5">
        <v>1.3</v>
      </c>
      <c r="CA232" s="6" t="s">
        <v>661</v>
      </c>
      <c r="CB232" s="6" t="s">
        <v>239</v>
      </c>
      <c r="CC232" s="6">
        <v>670.8</v>
      </c>
      <c r="CD232" s="6">
        <v>4.8</v>
      </c>
      <c r="CE232" s="6">
        <v>19.25</v>
      </c>
      <c r="CF232" s="6">
        <v>4.7</v>
      </c>
      <c r="CG232" s="6">
        <v>34631</v>
      </c>
      <c r="CH232" s="6">
        <v>9.3000000000000007</v>
      </c>
      <c r="CI232" s="6">
        <v>36.200000000000003</v>
      </c>
      <c r="CJ232" s="6">
        <v>1.3</v>
      </c>
      <c r="CN232" s="7" t="s">
        <v>661</v>
      </c>
      <c r="CO232" s="7" t="s">
        <v>239</v>
      </c>
      <c r="CP232" s="7">
        <v>23000</v>
      </c>
      <c r="CQ232" s="7">
        <v>8.4</v>
      </c>
      <c r="CR232" s="7">
        <v>23000</v>
      </c>
      <c r="CS232" s="7">
        <v>8.4</v>
      </c>
      <c r="CT232" s="7">
        <v>19000</v>
      </c>
      <c r="CU232" s="7">
        <v>14.9</v>
      </c>
      <c r="CV232" s="7">
        <v>23000</v>
      </c>
      <c r="CW232" s="7">
        <v>8.4</v>
      </c>
      <c r="DA232" s="8" t="s">
        <v>661</v>
      </c>
      <c r="DB232" s="8" t="s">
        <v>239</v>
      </c>
      <c r="DC232" s="8">
        <v>787.1</v>
      </c>
      <c r="DD232" s="8">
        <v>4.5999999999999996</v>
      </c>
      <c r="DE232" s="8">
        <v>21.33</v>
      </c>
      <c r="DF232" s="8">
        <v>4.8</v>
      </c>
      <c r="DG232" s="8">
        <v>43381</v>
      </c>
      <c r="DH232" s="8">
        <v>7.6</v>
      </c>
      <c r="DI232" s="8">
        <v>36.9</v>
      </c>
      <c r="DJ232" s="8">
        <v>0.8</v>
      </c>
      <c r="DN232" s="9" t="s">
        <v>661</v>
      </c>
      <c r="DO232" s="9" t="s">
        <v>239</v>
      </c>
      <c r="DP232" s="9">
        <v>678.7</v>
      </c>
      <c r="DQ232" s="9">
        <v>6.7</v>
      </c>
      <c r="DR232" s="9">
        <v>18.47</v>
      </c>
      <c r="DS232" s="9">
        <v>5.9</v>
      </c>
      <c r="DT232" s="9">
        <v>35404</v>
      </c>
      <c r="DU232" s="9">
        <v>18</v>
      </c>
      <c r="DV232" s="9">
        <v>37</v>
      </c>
      <c r="DW232" s="9">
        <v>1.5</v>
      </c>
      <c r="EA232" s="10" t="s">
        <v>661</v>
      </c>
      <c r="EB232" s="10" t="s">
        <v>239</v>
      </c>
      <c r="EC232" s="10">
        <v>32000</v>
      </c>
      <c r="ED232" s="10">
        <v>7.7</v>
      </c>
      <c r="EE232" s="10">
        <f>VLOOKUP(EA232,Sheet1!$C$10:$L$428,10,FALSE)</f>
        <v>297500</v>
      </c>
      <c r="EF232" s="10">
        <v>7.7</v>
      </c>
      <c r="EG232" s="10">
        <v>28000</v>
      </c>
      <c r="EH232" s="10">
        <v>9.1</v>
      </c>
      <c r="EI232" s="10">
        <v>32000</v>
      </c>
      <c r="EJ232" s="10">
        <v>7.7</v>
      </c>
      <c r="EN232" s="11" t="s">
        <v>661</v>
      </c>
      <c r="EO232" s="11" t="s">
        <v>239</v>
      </c>
      <c r="EP232" s="11">
        <v>1058.8</v>
      </c>
      <c r="EQ232" s="11">
        <v>5.3</v>
      </c>
      <c r="ER232" s="11">
        <f>VLOOKUP(EN232,Sheet1!$C$10:$L$428,2,FALSE)</f>
        <v>572492.28833172587</v>
      </c>
      <c r="ES232" s="11">
        <v>5.5</v>
      </c>
      <c r="ET232" s="11">
        <v>64351</v>
      </c>
      <c r="EU232" s="11">
        <v>8.8000000000000007</v>
      </c>
      <c r="EV232" s="11">
        <v>38.299999999999997</v>
      </c>
      <c r="EW232" s="11">
        <v>0.9</v>
      </c>
      <c r="EY232" t="b">
        <f t="shared" si="3"/>
        <v>1</v>
      </c>
    </row>
    <row r="233" spans="1:155" x14ac:dyDescent="0.25">
      <c r="A233" s="1" t="s">
        <v>662</v>
      </c>
      <c r="B233" s="1" t="s">
        <v>240</v>
      </c>
      <c r="C233" s="1">
        <v>662.2</v>
      </c>
      <c r="D233" s="1">
        <v>6.3</v>
      </c>
      <c r="E233" s="1">
        <f>VLOOKUP(A233,Sheet1!$C$10:$L$428,6,FALSE)</f>
        <v>233000</v>
      </c>
      <c r="F233" s="1">
        <v>6.1</v>
      </c>
      <c r="G233" s="1">
        <v>33691</v>
      </c>
      <c r="H233" s="1">
        <v>9.6999999999999993</v>
      </c>
      <c r="I233" s="1">
        <v>37.5</v>
      </c>
      <c r="J233" s="1">
        <v>1.8</v>
      </c>
      <c r="N233" s="2" t="s">
        <v>662</v>
      </c>
      <c r="O233" s="2" t="s">
        <v>240</v>
      </c>
      <c r="P233" s="2">
        <v>59000</v>
      </c>
      <c r="Q233" s="2">
        <v>5.5</v>
      </c>
      <c r="R233" s="2">
        <v>59000</v>
      </c>
      <c r="S233" s="2">
        <v>5.5</v>
      </c>
      <c r="T233" s="2">
        <v>50000</v>
      </c>
      <c r="U233" s="2">
        <v>7.7</v>
      </c>
      <c r="V233" s="2">
        <v>59000</v>
      </c>
      <c r="W233" s="2">
        <v>5.5</v>
      </c>
      <c r="AA233" s="3" t="s">
        <v>662</v>
      </c>
      <c r="AB233" s="3" t="s">
        <v>240</v>
      </c>
      <c r="AC233" s="3">
        <v>709.2</v>
      </c>
      <c r="AD233" s="3">
        <v>3.4</v>
      </c>
      <c r="AE233" s="3">
        <v>18.28</v>
      </c>
      <c r="AF233" s="3">
        <v>3.4</v>
      </c>
      <c r="AG233" s="3">
        <v>40187</v>
      </c>
      <c r="AH233" s="3">
        <v>8</v>
      </c>
      <c r="AI233" s="3">
        <v>38.799999999999997</v>
      </c>
      <c r="AJ233" s="3">
        <v>0.8</v>
      </c>
      <c r="AN233" s="3" t="s">
        <v>662</v>
      </c>
      <c r="AO233" s="3" t="s">
        <v>240</v>
      </c>
      <c r="AP233" s="3">
        <v>593.6</v>
      </c>
      <c r="AQ233" s="3">
        <v>3.7</v>
      </c>
      <c r="AR233" s="3">
        <v>15.88</v>
      </c>
      <c r="AS233" s="3">
        <v>4</v>
      </c>
      <c r="AT233" s="3">
        <v>30657</v>
      </c>
      <c r="AU233" s="3">
        <v>6.1</v>
      </c>
      <c r="AV233" s="3">
        <v>37.5</v>
      </c>
      <c r="AW233" s="3">
        <v>0.2</v>
      </c>
      <c r="BA233" s="4" t="s">
        <v>662</v>
      </c>
      <c r="BB233" s="4" t="s">
        <v>240</v>
      </c>
      <c r="BC233" s="4">
        <v>76000</v>
      </c>
      <c r="BD233" s="4">
        <v>4.7</v>
      </c>
      <c r="BE233" s="4">
        <v>76000</v>
      </c>
      <c r="BF233" s="4">
        <v>4.7</v>
      </c>
      <c r="BG233" s="4">
        <v>64000</v>
      </c>
      <c r="BH233" s="4">
        <v>6.7</v>
      </c>
      <c r="BI233" s="4">
        <v>76000</v>
      </c>
      <c r="BJ233" s="4">
        <v>4.7</v>
      </c>
      <c r="BN233" s="5" t="s">
        <v>662</v>
      </c>
      <c r="BO233" s="5" t="s">
        <v>240</v>
      </c>
      <c r="BP233" s="5">
        <v>598.1</v>
      </c>
      <c r="BQ233" s="5">
        <v>3.6</v>
      </c>
      <c r="BR233" s="5">
        <v>17.579999999999998</v>
      </c>
      <c r="BS233" s="5">
        <v>3.2</v>
      </c>
      <c r="BT233" s="5">
        <v>33694</v>
      </c>
      <c r="BU233" s="5">
        <v>7.7</v>
      </c>
      <c r="BV233" s="5">
        <v>34</v>
      </c>
      <c r="BW233" s="5">
        <v>1.5</v>
      </c>
      <c r="CA233" s="6" t="s">
        <v>662</v>
      </c>
      <c r="CB233" s="6" t="s">
        <v>240</v>
      </c>
      <c r="CC233" s="6">
        <v>517.79999999999995</v>
      </c>
      <c r="CD233" s="6">
        <v>4.3</v>
      </c>
      <c r="CE233" s="6">
        <v>14.38</v>
      </c>
      <c r="CF233" s="6">
        <v>4.2</v>
      </c>
      <c r="CG233" s="6">
        <v>26732</v>
      </c>
      <c r="CH233" s="6">
        <v>6.9</v>
      </c>
      <c r="CI233" s="6">
        <v>36.9</v>
      </c>
      <c r="CJ233" s="6">
        <v>1.5</v>
      </c>
      <c r="CN233" s="7" t="s">
        <v>662</v>
      </c>
      <c r="CO233" s="7" t="s">
        <v>240</v>
      </c>
      <c r="CP233" s="7">
        <v>24000</v>
      </c>
      <c r="CQ233" s="7">
        <v>8.1</v>
      </c>
      <c r="CR233" s="7">
        <v>24000</v>
      </c>
      <c r="CS233" s="7">
        <v>8.1</v>
      </c>
      <c r="CT233" s="7">
        <v>20000</v>
      </c>
      <c r="CU233" s="7">
        <v>14.2</v>
      </c>
      <c r="CV233" s="7">
        <v>24000</v>
      </c>
      <c r="CW233" s="7">
        <v>8.1</v>
      </c>
      <c r="DA233" s="8" t="s">
        <v>662</v>
      </c>
      <c r="DB233" s="8" t="s">
        <v>240</v>
      </c>
      <c r="DC233" s="8">
        <v>595.9</v>
      </c>
      <c r="DD233" s="8">
        <v>4.3</v>
      </c>
      <c r="DE233" s="8">
        <v>15.78</v>
      </c>
      <c r="DF233" s="8">
        <v>4.4000000000000004</v>
      </c>
      <c r="DG233" s="8">
        <v>30900</v>
      </c>
      <c r="DH233" s="8">
        <v>6.5</v>
      </c>
      <c r="DI233" s="8">
        <v>37.799999999999997</v>
      </c>
      <c r="DJ233" s="8">
        <v>1</v>
      </c>
      <c r="DN233" s="9" t="s">
        <v>662</v>
      </c>
      <c r="DO233" s="9" t="s">
        <v>240</v>
      </c>
      <c r="DP233" s="9">
        <v>526.29999999999995</v>
      </c>
      <c r="DQ233" s="9">
        <v>4.9000000000000004</v>
      </c>
      <c r="DR233" s="9">
        <v>14</v>
      </c>
      <c r="DS233" s="9">
        <v>6.4</v>
      </c>
      <c r="DT233" s="9">
        <v>26944</v>
      </c>
      <c r="DU233" s="9">
        <v>12</v>
      </c>
      <c r="DV233" s="9">
        <v>37.5</v>
      </c>
      <c r="DW233" s="9">
        <v>0.3</v>
      </c>
      <c r="EA233" s="10" t="s">
        <v>662</v>
      </c>
      <c r="EB233" s="10" t="s">
        <v>240</v>
      </c>
      <c r="EC233" s="10">
        <v>35000</v>
      </c>
      <c r="ED233" s="10">
        <v>7.3</v>
      </c>
      <c r="EE233" s="10">
        <f>VLOOKUP(EA233,Sheet1!$C$10:$L$428,10,FALSE)</f>
        <v>178000</v>
      </c>
      <c r="EF233" s="10">
        <v>7.3</v>
      </c>
      <c r="EG233" s="10">
        <v>30000</v>
      </c>
      <c r="EH233" s="10">
        <v>8.8000000000000007</v>
      </c>
      <c r="EI233" s="10">
        <v>35000</v>
      </c>
      <c r="EJ233" s="10">
        <v>7.3</v>
      </c>
      <c r="EN233" s="11" t="s">
        <v>662</v>
      </c>
      <c r="EO233" s="11" t="s">
        <v>240</v>
      </c>
      <c r="EP233" s="11">
        <v>784.9</v>
      </c>
      <c r="EQ233" s="11">
        <v>4.5</v>
      </c>
      <c r="ER233" s="11">
        <f>VLOOKUP(EN233,Sheet1!$C$10:$L$428,2,FALSE)</f>
        <v>267226.74434854108</v>
      </c>
      <c r="ES233" s="11">
        <v>4.5</v>
      </c>
      <c r="ET233" s="11">
        <v>46322</v>
      </c>
      <c r="EU233" s="11">
        <v>11</v>
      </c>
      <c r="EV233" s="11">
        <v>39.5</v>
      </c>
      <c r="EW233" s="11">
        <v>1</v>
      </c>
      <c r="EY233" t="b">
        <f t="shared" si="3"/>
        <v>1</v>
      </c>
    </row>
    <row r="234" spans="1:155" x14ac:dyDescent="0.25">
      <c r="A234" s="1" t="s">
        <v>663</v>
      </c>
      <c r="B234" s="1" t="s">
        <v>241</v>
      </c>
      <c r="C234" s="1">
        <v>555.5</v>
      </c>
      <c r="D234" s="1">
        <v>5.5</v>
      </c>
      <c r="E234" s="1">
        <f>VLOOKUP(A234,Sheet1!$C$10:$L$428,6,FALSE)</f>
        <v>232000</v>
      </c>
      <c r="F234" s="1">
        <v>6.2</v>
      </c>
      <c r="G234" s="1">
        <v>29860</v>
      </c>
      <c r="H234" s="1">
        <v>14</v>
      </c>
      <c r="I234" s="1">
        <v>37.700000000000003</v>
      </c>
      <c r="J234" s="1">
        <v>1.9</v>
      </c>
      <c r="N234" s="2" t="s">
        <v>663</v>
      </c>
      <c r="O234" s="2" t="s">
        <v>241</v>
      </c>
      <c r="P234" s="2">
        <v>67000</v>
      </c>
      <c r="Q234" s="2">
        <v>5</v>
      </c>
      <c r="R234" s="2">
        <v>67000</v>
      </c>
      <c r="S234" s="2">
        <v>5</v>
      </c>
      <c r="T234" s="2">
        <v>54000</v>
      </c>
      <c r="U234" s="2">
        <v>9.1</v>
      </c>
      <c r="V234" s="2">
        <v>67000</v>
      </c>
      <c r="W234" s="2">
        <v>5</v>
      </c>
      <c r="AA234" s="3" t="s">
        <v>663</v>
      </c>
      <c r="AB234" s="3" t="s">
        <v>241</v>
      </c>
      <c r="AC234" s="3">
        <v>627</v>
      </c>
      <c r="AD234" s="3">
        <v>3</v>
      </c>
      <c r="AE234" s="3">
        <v>16.16</v>
      </c>
      <c r="AF234" s="3">
        <v>3.2</v>
      </c>
      <c r="AG234" s="3">
        <v>33731</v>
      </c>
      <c r="AH234" s="3">
        <v>5.2</v>
      </c>
      <c r="AI234" s="3">
        <v>38.799999999999997</v>
      </c>
      <c r="AJ234" s="3">
        <v>0.7</v>
      </c>
      <c r="AN234" s="3" t="s">
        <v>663</v>
      </c>
      <c r="AO234" s="3" t="s">
        <v>241</v>
      </c>
      <c r="AP234" s="3">
        <v>528.4</v>
      </c>
      <c r="AQ234" s="3">
        <v>4.0999999999999996</v>
      </c>
      <c r="AR234" s="3">
        <v>13.96</v>
      </c>
      <c r="AS234" s="3">
        <v>4.8</v>
      </c>
      <c r="AT234" s="3">
        <v>29046</v>
      </c>
      <c r="AU234" s="3">
        <v>7.5</v>
      </c>
      <c r="AV234" s="3">
        <v>37.5</v>
      </c>
      <c r="AW234" s="3">
        <v>0.6</v>
      </c>
      <c r="BA234" s="4" t="s">
        <v>663</v>
      </c>
      <c r="BB234" s="4" t="s">
        <v>241</v>
      </c>
      <c r="BC234" s="4">
        <v>87000</v>
      </c>
      <c r="BD234" s="4">
        <v>4.3</v>
      </c>
      <c r="BE234" s="4">
        <v>87000</v>
      </c>
      <c r="BF234" s="4">
        <v>4.3</v>
      </c>
      <c r="BG234" s="4">
        <v>71000</v>
      </c>
      <c r="BH234" s="4">
        <v>7.5</v>
      </c>
      <c r="BI234" s="4">
        <v>87000</v>
      </c>
      <c r="BJ234" s="4">
        <v>4.3</v>
      </c>
      <c r="BN234" s="5" t="s">
        <v>663</v>
      </c>
      <c r="BO234" s="5" t="s">
        <v>241</v>
      </c>
      <c r="BP234" s="5">
        <v>534.1</v>
      </c>
      <c r="BQ234" s="5">
        <v>3.2</v>
      </c>
      <c r="BR234" s="5">
        <v>15.55</v>
      </c>
      <c r="BS234" s="5">
        <v>2.9</v>
      </c>
      <c r="BT234" s="5">
        <v>28450</v>
      </c>
      <c r="BU234" s="5">
        <v>4.9000000000000004</v>
      </c>
      <c r="BV234" s="5">
        <v>34.4</v>
      </c>
      <c r="BW234" s="5">
        <v>1.3</v>
      </c>
      <c r="CA234" s="6" t="s">
        <v>663</v>
      </c>
      <c r="CB234" s="6" t="s">
        <v>241</v>
      </c>
      <c r="CC234" s="6">
        <v>474.3</v>
      </c>
      <c r="CD234" s="6">
        <v>3.8</v>
      </c>
      <c r="CE234" s="6">
        <v>12.64</v>
      </c>
      <c r="CF234" s="6">
        <v>4.7</v>
      </c>
      <c r="CG234" s="6">
        <v>25188</v>
      </c>
      <c r="CH234" s="6">
        <v>8.4</v>
      </c>
      <c r="CI234" s="6">
        <v>36</v>
      </c>
      <c r="CJ234" s="6">
        <v>0.9</v>
      </c>
      <c r="CN234" s="7" t="s">
        <v>663</v>
      </c>
      <c r="CO234" s="7" t="s">
        <v>241</v>
      </c>
      <c r="CP234" s="7">
        <v>27000</v>
      </c>
      <c r="CQ234" s="7">
        <v>7.6</v>
      </c>
      <c r="CR234" s="7">
        <v>27000</v>
      </c>
      <c r="CS234" s="7">
        <v>7.6</v>
      </c>
      <c r="CT234" s="7">
        <v>22000</v>
      </c>
      <c r="CU234" s="7">
        <v>12.2</v>
      </c>
      <c r="CV234" s="7">
        <v>27000</v>
      </c>
      <c r="CW234" s="7">
        <v>7.6</v>
      </c>
      <c r="DA234" s="8" t="s">
        <v>663</v>
      </c>
      <c r="DB234" s="8" t="s">
        <v>241</v>
      </c>
      <c r="DC234" s="8">
        <v>569.79999999999995</v>
      </c>
      <c r="DD234" s="8">
        <v>4.2</v>
      </c>
      <c r="DE234" s="8">
        <v>15.15</v>
      </c>
      <c r="DF234" s="8">
        <v>4.4000000000000004</v>
      </c>
      <c r="DG234" s="8">
        <v>29968</v>
      </c>
      <c r="DH234" s="8">
        <v>9.1999999999999993</v>
      </c>
      <c r="DI234" s="8">
        <v>37.6</v>
      </c>
      <c r="DJ234" s="8">
        <v>0.9</v>
      </c>
      <c r="DN234" s="9" t="s">
        <v>663</v>
      </c>
      <c r="DO234" s="9" t="s">
        <v>241</v>
      </c>
      <c r="DP234" s="9">
        <v>490.2</v>
      </c>
      <c r="DQ234" s="9">
        <v>7.1</v>
      </c>
      <c r="DR234" s="9">
        <v>13.68</v>
      </c>
      <c r="DS234" s="9">
        <v>7</v>
      </c>
      <c r="DT234" s="9">
        <v>26050</v>
      </c>
      <c r="DU234" s="9">
        <v>15</v>
      </c>
      <c r="DV234" s="9">
        <v>36.799999999999997</v>
      </c>
      <c r="DW234" s="9">
        <v>1</v>
      </c>
      <c r="EA234" s="10" t="s">
        <v>663</v>
      </c>
      <c r="EB234" s="10" t="s">
        <v>241</v>
      </c>
      <c r="EC234" s="10">
        <v>40000</v>
      </c>
      <c r="ED234" s="10">
        <v>6.6</v>
      </c>
      <c r="EE234" s="10">
        <f>VLOOKUP(EA234,Sheet1!$C$10:$L$428,10,FALSE)</f>
        <v>180500</v>
      </c>
      <c r="EF234" s="10">
        <v>6.6</v>
      </c>
      <c r="EG234" s="10">
        <v>31000</v>
      </c>
      <c r="EH234" s="10">
        <v>13</v>
      </c>
      <c r="EI234" s="10">
        <v>40000</v>
      </c>
      <c r="EJ234" s="10">
        <v>6.6</v>
      </c>
      <c r="EN234" s="11" t="s">
        <v>663</v>
      </c>
      <c r="EO234" s="11" t="s">
        <v>241</v>
      </c>
      <c r="EP234" s="11">
        <v>665.2</v>
      </c>
      <c r="EQ234" s="11">
        <v>4</v>
      </c>
      <c r="ER234" s="11">
        <f>VLOOKUP(EN234,Sheet1!$C$10:$L$428,2,FALSE)</f>
        <v>240563.79982706401</v>
      </c>
      <c r="ES234" s="11">
        <v>4.2</v>
      </c>
      <c r="ET234" s="11">
        <v>36400</v>
      </c>
      <c r="EU234" s="11">
        <v>5.9</v>
      </c>
      <c r="EV234" s="11">
        <v>39.6</v>
      </c>
      <c r="EW234" s="11">
        <v>1</v>
      </c>
      <c r="EY234" t="b">
        <f t="shared" si="3"/>
        <v>1</v>
      </c>
    </row>
    <row r="235" spans="1:155" x14ac:dyDescent="0.25">
      <c r="A235" s="1" t="s">
        <v>664</v>
      </c>
      <c r="B235" s="1" t="s">
        <v>242</v>
      </c>
      <c r="C235" s="1">
        <v>616.29999999999995</v>
      </c>
      <c r="D235" s="1">
        <v>8.4</v>
      </c>
      <c r="E235" s="1">
        <f>VLOOKUP(A235,Sheet1!$C$10:$L$428,6,FALSE)</f>
        <v>224950</v>
      </c>
      <c r="F235" s="1">
        <v>9.4</v>
      </c>
      <c r="G235" s="1" t="s">
        <v>858</v>
      </c>
      <c r="H235" s="1" t="s">
        <v>858</v>
      </c>
      <c r="I235" s="1">
        <v>37.5</v>
      </c>
      <c r="J235" s="1">
        <v>1.7</v>
      </c>
      <c r="N235" s="2" t="s">
        <v>664</v>
      </c>
      <c r="O235" s="2" t="s">
        <v>242</v>
      </c>
      <c r="P235" s="2">
        <v>37000</v>
      </c>
      <c r="Q235" s="2">
        <v>6.9</v>
      </c>
      <c r="R235" s="2">
        <v>37000</v>
      </c>
      <c r="S235" s="2">
        <v>6.9</v>
      </c>
      <c r="T235" s="2">
        <v>32000</v>
      </c>
      <c r="U235" s="2">
        <v>16.899999999999999</v>
      </c>
      <c r="V235" s="2">
        <v>37000</v>
      </c>
      <c r="W235" s="2">
        <v>6.9</v>
      </c>
      <c r="AA235" s="3" t="s">
        <v>664</v>
      </c>
      <c r="AB235" s="3" t="s">
        <v>242</v>
      </c>
      <c r="AC235" s="3">
        <v>696.8</v>
      </c>
      <c r="AD235" s="3">
        <v>4.3</v>
      </c>
      <c r="AE235" s="3">
        <v>17.93</v>
      </c>
      <c r="AF235" s="3">
        <v>4.5</v>
      </c>
      <c r="AG235" s="3">
        <v>37273</v>
      </c>
      <c r="AH235" s="3">
        <v>13</v>
      </c>
      <c r="AI235" s="3">
        <v>38.9</v>
      </c>
      <c r="AJ235" s="3">
        <v>0.9</v>
      </c>
      <c r="AN235" s="3" t="s">
        <v>664</v>
      </c>
      <c r="AO235" s="3" t="s">
        <v>242</v>
      </c>
      <c r="AP235" s="3">
        <v>573.20000000000005</v>
      </c>
      <c r="AQ235" s="3">
        <v>4.4000000000000004</v>
      </c>
      <c r="AR235" s="3">
        <v>14.49</v>
      </c>
      <c r="AS235" s="3">
        <v>5.2</v>
      </c>
      <c r="AT235" s="3">
        <v>30243</v>
      </c>
      <c r="AU235" s="3">
        <v>20</v>
      </c>
      <c r="AV235" s="3">
        <v>37.5</v>
      </c>
      <c r="AW235" s="3">
        <v>0.3</v>
      </c>
      <c r="BA235" s="4" t="s">
        <v>664</v>
      </c>
      <c r="BB235" s="4" t="s">
        <v>242</v>
      </c>
      <c r="BC235" s="4">
        <v>49000</v>
      </c>
      <c r="BD235" s="4">
        <v>5.9</v>
      </c>
      <c r="BE235" s="4">
        <v>49000</v>
      </c>
      <c r="BF235" s="4">
        <v>5.9</v>
      </c>
      <c r="BG235" s="4">
        <v>41000</v>
      </c>
      <c r="BH235" s="4">
        <v>13.6</v>
      </c>
      <c r="BI235" s="4">
        <v>49000</v>
      </c>
      <c r="BJ235" s="4">
        <v>5.9</v>
      </c>
      <c r="BN235" s="5" t="s">
        <v>664</v>
      </c>
      <c r="BO235" s="5" t="s">
        <v>242</v>
      </c>
      <c r="BP235" s="5">
        <v>573.70000000000005</v>
      </c>
      <c r="BQ235" s="5">
        <v>4.5999999999999996</v>
      </c>
      <c r="BR235" s="5">
        <v>17.04</v>
      </c>
      <c r="BS235" s="5">
        <v>4.3</v>
      </c>
      <c r="BT235" s="5">
        <v>31579</v>
      </c>
      <c r="BU235" s="5">
        <v>12</v>
      </c>
      <c r="BV235" s="5">
        <v>33.700000000000003</v>
      </c>
      <c r="BW235" s="5">
        <v>1.8</v>
      </c>
      <c r="CA235" s="6" t="s">
        <v>664</v>
      </c>
      <c r="CB235" s="6" t="s">
        <v>242</v>
      </c>
      <c r="CC235" s="6">
        <v>501.3</v>
      </c>
      <c r="CD235" s="6">
        <v>5.0999999999999996</v>
      </c>
      <c r="CE235" s="6">
        <v>13.47</v>
      </c>
      <c r="CF235" s="6">
        <v>4.2</v>
      </c>
      <c r="CG235" s="6">
        <v>26324</v>
      </c>
      <c r="CH235" s="6">
        <v>15</v>
      </c>
      <c r="CI235" s="6">
        <v>37.4</v>
      </c>
      <c r="CJ235" s="6">
        <v>0.4</v>
      </c>
      <c r="CN235" s="7" t="s">
        <v>664</v>
      </c>
      <c r="CO235" s="7" t="s">
        <v>242</v>
      </c>
      <c r="CP235" s="7">
        <v>14000</v>
      </c>
      <c r="CQ235" s="7">
        <v>10.6</v>
      </c>
      <c r="CR235" s="7">
        <v>14000</v>
      </c>
      <c r="CS235" s="7">
        <v>10.6</v>
      </c>
      <c r="CT235" s="7">
        <v>13000</v>
      </c>
      <c r="CU235" s="7">
        <v>12.5</v>
      </c>
      <c r="CV235" s="7">
        <v>14000</v>
      </c>
      <c r="CW235" s="7">
        <v>10.6</v>
      </c>
      <c r="DA235" s="8" t="s">
        <v>664</v>
      </c>
      <c r="DB235" s="8" t="s">
        <v>242</v>
      </c>
      <c r="DC235" s="8">
        <v>537.4</v>
      </c>
      <c r="DD235" s="8">
        <v>5</v>
      </c>
      <c r="DE235" s="8">
        <v>14.18</v>
      </c>
      <c r="DF235" s="8">
        <v>5.3</v>
      </c>
      <c r="DG235" s="8">
        <v>28153</v>
      </c>
      <c r="DH235" s="8">
        <v>6.8</v>
      </c>
      <c r="DI235" s="8">
        <v>37.9</v>
      </c>
      <c r="DJ235" s="8">
        <v>1.6</v>
      </c>
      <c r="DN235" s="9" t="s">
        <v>664</v>
      </c>
      <c r="DO235" s="9" t="s">
        <v>242</v>
      </c>
      <c r="DP235" s="9">
        <v>504.1</v>
      </c>
      <c r="DQ235" s="9">
        <v>7.3</v>
      </c>
      <c r="DR235" s="9">
        <v>13.18</v>
      </c>
      <c r="DS235" s="9">
        <v>6.6</v>
      </c>
      <c r="DT235" s="9">
        <v>24973</v>
      </c>
      <c r="DU235" s="9">
        <v>7.7</v>
      </c>
      <c r="DV235" s="9">
        <v>37.5</v>
      </c>
      <c r="DW235" s="9">
        <v>0.3</v>
      </c>
      <c r="EA235" s="10" t="s">
        <v>664</v>
      </c>
      <c r="EB235" s="10" t="s">
        <v>242</v>
      </c>
      <c r="EC235" s="10">
        <v>23000</v>
      </c>
      <c r="ED235" s="10">
        <v>9</v>
      </c>
      <c r="EE235" s="10">
        <f>VLOOKUP(EA235,Sheet1!$C$10:$L$428,10,FALSE)</f>
        <v>179000</v>
      </c>
      <c r="EF235" s="10">
        <v>9</v>
      </c>
      <c r="EG235" s="10" t="s">
        <v>858</v>
      </c>
      <c r="EH235" s="10" t="s">
        <v>858</v>
      </c>
      <c r="EI235" s="10">
        <v>23000</v>
      </c>
      <c r="EJ235" s="10">
        <v>9</v>
      </c>
      <c r="EN235" s="11" t="s">
        <v>664</v>
      </c>
      <c r="EO235" s="11" t="s">
        <v>242</v>
      </c>
      <c r="EP235" s="11">
        <v>794.3</v>
      </c>
      <c r="EQ235" s="11">
        <v>5.4</v>
      </c>
      <c r="ER235" s="11">
        <f>VLOOKUP(EN235,Sheet1!$C$10:$L$428,2,FALSE)</f>
        <v>264782.1009836063</v>
      </c>
      <c r="ES235" s="11">
        <v>5.7</v>
      </c>
      <c r="ET235" s="11" t="s">
        <v>858</v>
      </c>
      <c r="EU235" s="11" t="s">
        <v>858</v>
      </c>
      <c r="EV235" s="11">
        <v>39.5</v>
      </c>
      <c r="EW235" s="11">
        <v>1</v>
      </c>
      <c r="EY235" t="b">
        <f t="shared" si="3"/>
        <v>1</v>
      </c>
    </row>
    <row r="236" spans="1:155" x14ac:dyDescent="0.25">
      <c r="A236" s="1" t="s">
        <v>665</v>
      </c>
      <c r="B236" s="1" t="s">
        <v>243</v>
      </c>
      <c r="C236" s="1">
        <v>539.9</v>
      </c>
      <c r="D236" s="1">
        <v>7.6</v>
      </c>
      <c r="E236" s="1">
        <f>VLOOKUP(A236,Sheet1!$C$10:$L$428,6,FALSE)</f>
        <v>240000</v>
      </c>
      <c r="F236" s="1">
        <v>6.3</v>
      </c>
      <c r="G236" s="1">
        <v>28594</v>
      </c>
      <c r="H236" s="1">
        <v>6.7</v>
      </c>
      <c r="I236" s="1">
        <v>37.5</v>
      </c>
      <c r="J236" s="1">
        <v>0.4</v>
      </c>
      <c r="N236" s="2" t="s">
        <v>665</v>
      </c>
      <c r="O236" s="2" t="s">
        <v>243</v>
      </c>
      <c r="P236" s="2">
        <v>74000</v>
      </c>
      <c r="Q236" s="2">
        <v>4.9000000000000004</v>
      </c>
      <c r="R236" s="2">
        <v>74000</v>
      </c>
      <c r="S236" s="2">
        <v>4.9000000000000004</v>
      </c>
      <c r="T236" s="2">
        <v>61000</v>
      </c>
      <c r="U236" s="2">
        <v>6</v>
      </c>
      <c r="V236" s="2">
        <v>74000</v>
      </c>
      <c r="W236" s="2">
        <v>4.9000000000000004</v>
      </c>
      <c r="AA236" s="3" t="s">
        <v>665</v>
      </c>
      <c r="AB236" s="3" t="s">
        <v>243</v>
      </c>
      <c r="AC236" s="3">
        <v>637.5</v>
      </c>
      <c r="AD236" s="3">
        <v>3.2</v>
      </c>
      <c r="AE236" s="3">
        <v>16.71</v>
      </c>
      <c r="AF236" s="3">
        <v>3.2</v>
      </c>
      <c r="AG236" s="3">
        <v>33785</v>
      </c>
      <c r="AH236" s="3">
        <v>3.9</v>
      </c>
      <c r="AI236" s="3">
        <v>38.200000000000003</v>
      </c>
      <c r="AJ236" s="3">
        <v>0.6</v>
      </c>
      <c r="AN236" s="3" t="s">
        <v>665</v>
      </c>
      <c r="AO236" s="3" t="s">
        <v>243</v>
      </c>
      <c r="AP236" s="3">
        <v>528.70000000000005</v>
      </c>
      <c r="AQ236" s="3">
        <v>4.9000000000000004</v>
      </c>
      <c r="AR236" s="3">
        <v>14.21</v>
      </c>
      <c r="AS236" s="3">
        <v>4.5999999999999996</v>
      </c>
      <c r="AT236" s="3">
        <v>28132</v>
      </c>
      <c r="AU236" s="3">
        <v>4.8</v>
      </c>
      <c r="AV236" s="3">
        <v>37.5</v>
      </c>
      <c r="AW236" s="3">
        <v>0.1</v>
      </c>
      <c r="BA236" s="4" t="s">
        <v>665</v>
      </c>
      <c r="BB236" s="4" t="s">
        <v>243</v>
      </c>
      <c r="BC236" s="4">
        <v>104000</v>
      </c>
      <c r="BD236" s="4">
        <v>4</v>
      </c>
      <c r="BE236" s="4">
        <v>104000</v>
      </c>
      <c r="BF236" s="4">
        <v>4</v>
      </c>
      <c r="BG236" s="4">
        <v>84000</v>
      </c>
      <c r="BH236" s="4">
        <v>5.2</v>
      </c>
      <c r="BI236" s="4">
        <v>104000</v>
      </c>
      <c r="BJ236" s="4">
        <v>4</v>
      </c>
      <c r="BN236" s="5" t="s">
        <v>665</v>
      </c>
      <c r="BO236" s="5" t="s">
        <v>243</v>
      </c>
      <c r="BP236" s="5">
        <v>518.5</v>
      </c>
      <c r="BQ236" s="5">
        <v>3.2</v>
      </c>
      <c r="BR236" s="5">
        <v>16.02</v>
      </c>
      <c r="BS236" s="5">
        <v>2.9</v>
      </c>
      <c r="BT236" s="5">
        <v>28313</v>
      </c>
      <c r="BU236" s="5">
        <v>4</v>
      </c>
      <c r="BV236" s="5">
        <v>32.4</v>
      </c>
      <c r="BW236" s="5">
        <v>1.3</v>
      </c>
      <c r="CA236" s="6" t="s">
        <v>665</v>
      </c>
      <c r="CB236" s="6" t="s">
        <v>243</v>
      </c>
      <c r="CC236" s="6">
        <v>422.6</v>
      </c>
      <c r="CD236" s="6">
        <v>4.3</v>
      </c>
      <c r="CE236" s="6">
        <v>12.77</v>
      </c>
      <c r="CF236" s="6">
        <v>4.8</v>
      </c>
      <c r="CG236" s="6">
        <v>23625</v>
      </c>
      <c r="CH236" s="6">
        <v>5.8</v>
      </c>
      <c r="CI236" s="6">
        <v>36.9</v>
      </c>
      <c r="CJ236" s="6">
        <v>1.4</v>
      </c>
      <c r="CN236" s="7" t="s">
        <v>665</v>
      </c>
      <c r="CO236" s="7" t="s">
        <v>243</v>
      </c>
      <c r="CP236" s="7">
        <v>29000</v>
      </c>
      <c r="CQ236" s="7">
        <v>7.4</v>
      </c>
      <c r="CR236" s="7">
        <v>29000</v>
      </c>
      <c r="CS236" s="7">
        <v>7.4</v>
      </c>
      <c r="CT236" s="7">
        <v>24000</v>
      </c>
      <c r="CU236" s="7">
        <v>9.3000000000000007</v>
      </c>
      <c r="CV236" s="7">
        <v>29000</v>
      </c>
      <c r="CW236" s="7">
        <v>7.4</v>
      </c>
      <c r="DA236" s="8" t="s">
        <v>665</v>
      </c>
      <c r="DB236" s="8" t="s">
        <v>243</v>
      </c>
      <c r="DC236" s="8">
        <v>600.4</v>
      </c>
      <c r="DD236" s="8">
        <v>4.5</v>
      </c>
      <c r="DE236" s="8">
        <v>16.16</v>
      </c>
      <c r="DF236" s="8">
        <v>4.5</v>
      </c>
      <c r="DG236" s="8">
        <v>31509</v>
      </c>
      <c r="DH236" s="8">
        <v>6.5</v>
      </c>
      <c r="DI236" s="8">
        <v>37.1</v>
      </c>
      <c r="DJ236" s="8">
        <v>0.8</v>
      </c>
      <c r="DN236" s="9" t="s">
        <v>665</v>
      </c>
      <c r="DO236" s="9" t="s">
        <v>243</v>
      </c>
      <c r="DP236" s="9">
        <v>504.2</v>
      </c>
      <c r="DQ236" s="9">
        <v>6.8</v>
      </c>
      <c r="DR236" s="9">
        <v>14.21</v>
      </c>
      <c r="DS236" s="9">
        <v>6.3</v>
      </c>
      <c r="DT236" s="9">
        <v>27080</v>
      </c>
      <c r="DU236" s="9">
        <v>7.6</v>
      </c>
      <c r="DV236" s="9">
        <v>37.5</v>
      </c>
      <c r="DW236" s="9">
        <v>0.3</v>
      </c>
      <c r="EA236" s="10" t="s">
        <v>665</v>
      </c>
      <c r="EB236" s="10" t="s">
        <v>243</v>
      </c>
      <c r="EC236" s="10">
        <v>45000</v>
      </c>
      <c r="ED236" s="10">
        <v>6.4</v>
      </c>
      <c r="EE236" s="10">
        <f>VLOOKUP(EA236,Sheet1!$C$10:$L$428,10,FALSE)</f>
        <v>180000</v>
      </c>
      <c r="EF236" s="10">
        <v>6.4</v>
      </c>
      <c r="EG236" s="10">
        <v>37000</v>
      </c>
      <c r="EH236" s="10">
        <v>7.9</v>
      </c>
      <c r="EI236" s="10">
        <v>45000</v>
      </c>
      <c r="EJ236" s="10">
        <v>6.4</v>
      </c>
      <c r="EN236" s="11" t="s">
        <v>665</v>
      </c>
      <c r="EO236" s="11" t="s">
        <v>243</v>
      </c>
      <c r="EP236" s="11">
        <v>661.8</v>
      </c>
      <c r="EQ236" s="11">
        <v>4.3</v>
      </c>
      <c r="ER236" s="11">
        <f>VLOOKUP(EN236,Sheet1!$C$10:$L$428,2,FALSE)</f>
        <v>278288.96919096803</v>
      </c>
      <c r="ES236" s="11">
        <v>4.4000000000000004</v>
      </c>
      <c r="ET236" s="11">
        <v>35218</v>
      </c>
      <c r="EU236" s="11">
        <v>4.9000000000000004</v>
      </c>
      <c r="EV236" s="11">
        <v>38.799999999999997</v>
      </c>
      <c r="EW236" s="11">
        <v>0.8</v>
      </c>
      <c r="EY236" t="b">
        <f t="shared" si="3"/>
        <v>1</v>
      </c>
    </row>
    <row r="237" spans="1:155" x14ac:dyDescent="0.25">
      <c r="A237" s="1" t="s">
        <v>666</v>
      </c>
      <c r="B237" s="1" t="s">
        <v>244</v>
      </c>
      <c r="C237" s="1">
        <v>524.9</v>
      </c>
      <c r="D237" s="1">
        <v>8.3000000000000007</v>
      </c>
      <c r="E237" s="1">
        <f>VLOOKUP(A237,Sheet1!$C$10:$L$428,6,FALSE)</f>
        <v>170000</v>
      </c>
      <c r="F237" s="1">
        <v>7.8</v>
      </c>
      <c r="G237" s="1">
        <v>28222</v>
      </c>
      <c r="H237" s="1">
        <v>9.6</v>
      </c>
      <c r="I237" s="1">
        <v>38.799999999999997</v>
      </c>
      <c r="J237" s="1">
        <v>1.6</v>
      </c>
      <c r="N237" s="2" t="s">
        <v>666</v>
      </c>
      <c r="O237" s="2" t="s">
        <v>244</v>
      </c>
      <c r="P237" s="2">
        <v>30000</v>
      </c>
      <c r="Q237" s="2">
        <v>7.7</v>
      </c>
      <c r="R237" s="2">
        <v>30000</v>
      </c>
      <c r="S237" s="2">
        <v>7.7</v>
      </c>
      <c r="T237" s="2">
        <v>26000</v>
      </c>
      <c r="U237" s="2">
        <v>10.199999999999999</v>
      </c>
      <c r="V237" s="2">
        <v>30000</v>
      </c>
      <c r="W237" s="2">
        <v>7.7</v>
      </c>
      <c r="AA237" s="3" t="s">
        <v>666</v>
      </c>
      <c r="AB237" s="3" t="s">
        <v>244</v>
      </c>
      <c r="AC237" s="3">
        <v>520.29999999999995</v>
      </c>
      <c r="AD237" s="3">
        <v>4.0999999999999996</v>
      </c>
      <c r="AE237" s="3">
        <v>13.36</v>
      </c>
      <c r="AF237" s="3">
        <v>4.2</v>
      </c>
      <c r="AG237" s="3">
        <v>27865</v>
      </c>
      <c r="AH237" s="3">
        <v>5.0999999999999996</v>
      </c>
      <c r="AI237" s="3">
        <v>39</v>
      </c>
      <c r="AJ237" s="3">
        <v>1</v>
      </c>
      <c r="AN237" s="3" t="s">
        <v>666</v>
      </c>
      <c r="AO237" s="3" t="s">
        <v>244</v>
      </c>
      <c r="AP237" s="3">
        <v>457</v>
      </c>
      <c r="AQ237" s="3">
        <v>7.8</v>
      </c>
      <c r="AR237" s="3">
        <v>11.37</v>
      </c>
      <c r="AS237" s="3">
        <v>7.9</v>
      </c>
      <c r="AT237" s="3">
        <v>24976</v>
      </c>
      <c r="AU237" s="3">
        <v>9.8000000000000007</v>
      </c>
      <c r="AV237" s="3">
        <v>37.9</v>
      </c>
      <c r="AW237" s="3">
        <v>1.1000000000000001</v>
      </c>
      <c r="BA237" s="4" t="s">
        <v>666</v>
      </c>
      <c r="BB237" s="4" t="s">
        <v>244</v>
      </c>
      <c r="BC237" s="4">
        <v>43000</v>
      </c>
      <c r="BD237" s="4">
        <v>6.2</v>
      </c>
      <c r="BE237" s="4">
        <v>43000</v>
      </c>
      <c r="BF237" s="4">
        <v>6.2</v>
      </c>
      <c r="BG237" s="4">
        <v>37000</v>
      </c>
      <c r="BH237" s="4">
        <v>9.6999999999999993</v>
      </c>
      <c r="BI237" s="4">
        <v>43000</v>
      </c>
      <c r="BJ237" s="4">
        <v>6.2</v>
      </c>
      <c r="BN237" s="5" t="s">
        <v>666</v>
      </c>
      <c r="BO237" s="5" t="s">
        <v>244</v>
      </c>
      <c r="BP237" s="5">
        <v>414.9</v>
      </c>
      <c r="BQ237" s="5">
        <v>4.4000000000000004</v>
      </c>
      <c r="BR237" s="5">
        <v>12.7</v>
      </c>
      <c r="BS237" s="5">
        <v>3.8</v>
      </c>
      <c r="BT237" s="5">
        <v>22231</v>
      </c>
      <c r="BU237" s="5">
        <v>7.2</v>
      </c>
      <c r="BV237" s="5">
        <v>32.700000000000003</v>
      </c>
      <c r="BW237" s="5">
        <v>2.2000000000000002</v>
      </c>
      <c r="CA237" s="6" t="s">
        <v>666</v>
      </c>
      <c r="CB237" s="6" t="s">
        <v>244</v>
      </c>
      <c r="CC237" s="6">
        <v>346.9</v>
      </c>
      <c r="CD237" s="6">
        <v>8.9</v>
      </c>
      <c r="CE237" s="6">
        <v>10.1</v>
      </c>
      <c r="CF237" s="6">
        <v>5.6</v>
      </c>
      <c r="CG237" s="6">
        <v>18483</v>
      </c>
      <c r="CH237" s="6">
        <v>16</v>
      </c>
      <c r="CI237" s="6">
        <v>37</v>
      </c>
      <c r="CJ237" s="6">
        <v>1.7</v>
      </c>
      <c r="CN237" s="7" t="s">
        <v>666</v>
      </c>
      <c r="CO237" s="7" t="s">
        <v>244</v>
      </c>
      <c r="CP237" s="7">
        <v>10000</v>
      </c>
      <c r="CQ237" s="7">
        <v>12.4</v>
      </c>
      <c r="CR237" s="7">
        <v>10000</v>
      </c>
      <c r="CS237" s="7">
        <v>12.4</v>
      </c>
      <c r="CT237" s="7">
        <v>9000</v>
      </c>
      <c r="CU237" s="7">
        <v>18.8</v>
      </c>
      <c r="CV237" s="7">
        <v>10000</v>
      </c>
      <c r="CW237" s="7">
        <v>12.4</v>
      </c>
      <c r="DA237" s="8" t="s">
        <v>666</v>
      </c>
      <c r="DB237" s="8" t="s">
        <v>244</v>
      </c>
      <c r="DC237" s="8">
        <v>422</v>
      </c>
      <c r="DD237" s="8">
        <v>6.4</v>
      </c>
      <c r="DE237" s="8">
        <v>11.26</v>
      </c>
      <c r="DF237" s="8">
        <v>6.2</v>
      </c>
      <c r="DG237" s="8">
        <v>21829</v>
      </c>
      <c r="DH237" s="8">
        <v>7.8</v>
      </c>
      <c r="DI237" s="8">
        <v>37.5</v>
      </c>
      <c r="DJ237" s="8">
        <v>1.3</v>
      </c>
      <c r="DN237" s="9" t="s">
        <v>666</v>
      </c>
      <c r="DO237" s="9" t="s">
        <v>244</v>
      </c>
      <c r="DP237" s="9">
        <v>347</v>
      </c>
      <c r="DQ237" s="9">
        <v>11</v>
      </c>
      <c r="DR237" s="9">
        <v>9.16</v>
      </c>
      <c r="DS237" s="9">
        <v>9.6999999999999993</v>
      </c>
      <c r="DT237" s="9">
        <v>17733</v>
      </c>
      <c r="DU237" s="9" t="s">
        <v>858</v>
      </c>
      <c r="DV237" s="9">
        <v>37.5</v>
      </c>
      <c r="DW237" s="9">
        <v>1</v>
      </c>
      <c r="EA237" s="10" t="s">
        <v>666</v>
      </c>
      <c r="EB237" s="10" t="s">
        <v>244</v>
      </c>
      <c r="EC237" s="10">
        <v>19000</v>
      </c>
      <c r="ED237" s="10">
        <v>9.8000000000000007</v>
      </c>
      <c r="EE237" s="10">
        <f>VLOOKUP(EA237,Sheet1!$C$10:$L$428,10,FALSE)</f>
        <v>130000</v>
      </c>
      <c r="EF237" s="10">
        <v>9.8000000000000007</v>
      </c>
      <c r="EG237" s="10">
        <v>17000</v>
      </c>
      <c r="EH237" s="10">
        <v>11.8</v>
      </c>
      <c r="EI237" s="10">
        <v>19000</v>
      </c>
      <c r="EJ237" s="10">
        <v>9.8000000000000007</v>
      </c>
      <c r="EN237" s="11" t="s">
        <v>666</v>
      </c>
      <c r="EO237" s="11" t="s">
        <v>244</v>
      </c>
      <c r="EP237" s="11">
        <v>571.6</v>
      </c>
      <c r="EQ237" s="11">
        <v>5</v>
      </c>
      <c r="ER237" s="11">
        <f>VLOOKUP(EN237,Sheet1!$C$10:$L$428,2,FALSE)</f>
        <v>203757.51879010029</v>
      </c>
      <c r="ES237" s="11">
        <v>5.2</v>
      </c>
      <c r="ET237" s="11">
        <v>31213</v>
      </c>
      <c r="EU237" s="11">
        <v>5.8</v>
      </c>
      <c r="EV237" s="11">
        <v>39.700000000000003</v>
      </c>
      <c r="EW237" s="11">
        <v>1.4</v>
      </c>
      <c r="EY237" t="b">
        <f t="shared" si="3"/>
        <v>1</v>
      </c>
    </row>
    <row r="238" spans="1:155" x14ac:dyDescent="0.25">
      <c r="A238" s="1" t="s">
        <v>667</v>
      </c>
      <c r="B238" s="1" t="s">
        <v>245</v>
      </c>
      <c r="C238" s="1">
        <v>575</v>
      </c>
      <c r="D238" s="1">
        <v>4.7</v>
      </c>
      <c r="E238" s="1">
        <f>VLOOKUP(A238,Sheet1!$C$10:$L$428,6,FALSE)</f>
        <v>149739</v>
      </c>
      <c r="F238" s="1">
        <v>6.1</v>
      </c>
      <c r="G238" s="1">
        <v>30180</v>
      </c>
      <c r="H238" s="1">
        <v>7.4</v>
      </c>
      <c r="I238" s="1">
        <v>40</v>
      </c>
      <c r="J238" s="1">
        <v>0.8</v>
      </c>
      <c r="N238" s="2" t="s">
        <v>667</v>
      </c>
      <c r="O238" s="2" t="s">
        <v>245</v>
      </c>
      <c r="P238" s="2">
        <v>83000</v>
      </c>
      <c r="Q238" s="2">
        <v>4.5</v>
      </c>
      <c r="R238" s="2">
        <v>83000</v>
      </c>
      <c r="S238" s="2">
        <v>4.5</v>
      </c>
      <c r="T238" s="2">
        <v>72000</v>
      </c>
      <c r="U238" s="2">
        <v>6</v>
      </c>
      <c r="V238" s="2">
        <v>83000</v>
      </c>
      <c r="W238" s="2">
        <v>4.5</v>
      </c>
      <c r="AA238" s="3" t="s">
        <v>667</v>
      </c>
      <c r="AB238" s="3" t="s">
        <v>245</v>
      </c>
      <c r="AC238" s="3">
        <v>587.4</v>
      </c>
      <c r="AD238" s="3">
        <v>2.2999999999999998</v>
      </c>
      <c r="AE238" s="3">
        <v>14.73</v>
      </c>
      <c r="AF238" s="3">
        <v>2.4</v>
      </c>
      <c r="AG238" s="3">
        <v>30926</v>
      </c>
      <c r="AH238" s="3">
        <v>3.2</v>
      </c>
      <c r="AI238" s="3">
        <v>39.9</v>
      </c>
      <c r="AJ238" s="3">
        <v>0.6</v>
      </c>
      <c r="AN238" s="3" t="s">
        <v>667</v>
      </c>
      <c r="AO238" s="3" t="s">
        <v>245</v>
      </c>
      <c r="AP238" s="3">
        <v>526.5</v>
      </c>
      <c r="AQ238" s="3">
        <v>4.4000000000000004</v>
      </c>
      <c r="AR238" s="3">
        <v>12.88</v>
      </c>
      <c r="AS238" s="3">
        <v>5.0999999999999996</v>
      </c>
      <c r="AT238" s="3">
        <v>28610</v>
      </c>
      <c r="AU238" s="3">
        <v>6</v>
      </c>
      <c r="AV238" s="3">
        <v>37.700000000000003</v>
      </c>
      <c r="AW238" s="3">
        <v>1.1000000000000001</v>
      </c>
      <c r="BA238" s="4" t="s">
        <v>667</v>
      </c>
      <c r="BB238" s="4" t="s">
        <v>245</v>
      </c>
      <c r="BC238" s="4">
        <v>108000</v>
      </c>
      <c r="BD238" s="4">
        <v>3.9</v>
      </c>
      <c r="BE238" s="4">
        <v>108000</v>
      </c>
      <c r="BF238" s="4">
        <v>3.9</v>
      </c>
      <c r="BG238" s="4">
        <v>92000</v>
      </c>
      <c r="BH238" s="4">
        <v>5.2</v>
      </c>
      <c r="BI238" s="4">
        <v>108000</v>
      </c>
      <c r="BJ238" s="4">
        <v>3.9</v>
      </c>
      <c r="BN238" s="5" t="s">
        <v>667</v>
      </c>
      <c r="BO238" s="5" t="s">
        <v>245</v>
      </c>
      <c r="BP238" s="5">
        <v>488.7</v>
      </c>
      <c r="BQ238" s="5">
        <v>2.6</v>
      </c>
      <c r="BR238" s="5">
        <v>14.09</v>
      </c>
      <c r="BS238" s="5">
        <v>2.2000000000000002</v>
      </c>
      <c r="BT238" s="5">
        <v>25865</v>
      </c>
      <c r="BU238" s="5">
        <v>3.4</v>
      </c>
      <c r="BV238" s="5">
        <v>34.700000000000003</v>
      </c>
      <c r="BW238" s="5">
        <v>1.3</v>
      </c>
      <c r="CA238" s="6" t="s">
        <v>667</v>
      </c>
      <c r="CB238" s="6" t="s">
        <v>245</v>
      </c>
      <c r="CC238" s="6">
        <v>434.7</v>
      </c>
      <c r="CD238" s="6">
        <v>4.0999999999999996</v>
      </c>
      <c r="CE238" s="6">
        <v>11.64</v>
      </c>
      <c r="CF238" s="6">
        <v>3.4</v>
      </c>
      <c r="CG238" s="6">
        <v>23210</v>
      </c>
      <c r="CH238" s="6">
        <v>6.7</v>
      </c>
      <c r="CI238" s="6">
        <v>37.1</v>
      </c>
      <c r="CJ238" s="6">
        <v>0.4</v>
      </c>
      <c r="CN238" s="7" t="s">
        <v>667</v>
      </c>
      <c r="CO238" s="7" t="s">
        <v>245</v>
      </c>
      <c r="CP238" s="7">
        <v>30000</v>
      </c>
      <c r="CQ238" s="7">
        <v>7.2</v>
      </c>
      <c r="CR238" s="7">
        <v>30000</v>
      </c>
      <c r="CS238" s="7">
        <v>7.2</v>
      </c>
      <c r="CT238" s="7">
        <v>26000</v>
      </c>
      <c r="CU238" s="7">
        <v>8.6</v>
      </c>
      <c r="CV238" s="7">
        <v>30000</v>
      </c>
      <c r="CW238" s="7">
        <v>7.2</v>
      </c>
      <c r="DA238" s="8" t="s">
        <v>667</v>
      </c>
      <c r="DB238" s="8" t="s">
        <v>245</v>
      </c>
      <c r="DC238" s="8">
        <v>505.2</v>
      </c>
      <c r="DD238" s="8">
        <v>3.3</v>
      </c>
      <c r="DE238" s="8">
        <v>13.45</v>
      </c>
      <c r="DF238" s="8">
        <v>3.5</v>
      </c>
      <c r="DG238" s="8">
        <v>26842</v>
      </c>
      <c r="DH238" s="8">
        <v>4</v>
      </c>
      <c r="DI238" s="8">
        <v>37.6</v>
      </c>
      <c r="DJ238" s="8">
        <v>0.8</v>
      </c>
      <c r="DN238" s="9" t="s">
        <v>667</v>
      </c>
      <c r="DO238" s="9" t="s">
        <v>245</v>
      </c>
      <c r="DP238" s="9">
        <v>446.7</v>
      </c>
      <c r="DQ238" s="9">
        <v>6.3</v>
      </c>
      <c r="DR238" s="9">
        <v>11.81</v>
      </c>
      <c r="DS238" s="9">
        <v>6.3</v>
      </c>
      <c r="DT238" s="9">
        <v>23987</v>
      </c>
      <c r="DU238" s="9">
        <v>8.9</v>
      </c>
      <c r="DV238" s="9">
        <v>37.4</v>
      </c>
      <c r="DW238" s="9">
        <v>0.3</v>
      </c>
      <c r="EA238" s="10" t="s">
        <v>667</v>
      </c>
      <c r="EB238" s="10" t="s">
        <v>245</v>
      </c>
      <c r="EC238" s="10">
        <v>53000</v>
      </c>
      <c r="ED238" s="10">
        <v>5.8</v>
      </c>
      <c r="EE238" s="10">
        <f>VLOOKUP(EA238,Sheet1!$C$10:$L$428,10,FALSE)</f>
        <v>121000</v>
      </c>
      <c r="EF238" s="10">
        <v>5.8</v>
      </c>
      <c r="EG238" s="10">
        <v>46000</v>
      </c>
      <c r="EH238" s="10">
        <v>8.1</v>
      </c>
      <c r="EI238" s="10">
        <v>53000</v>
      </c>
      <c r="EJ238" s="10">
        <v>5.8</v>
      </c>
      <c r="EN238" s="11" t="s">
        <v>667</v>
      </c>
      <c r="EO238" s="11" t="s">
        <v>245</v>
      </c>
      <c r="EP238" s="11">
        <v>633.79999999999995</v>
      </c>
      <c r="EQ238" s="11">
        <v>2.9</v>
      </c>
      <c r="ER238" s="11">
        <f>VLOOKUP(EN238,Sheet1!$C$10:$L$428,2,FALSE)</f>
        <v>166738.05839646439</v>
      </c>
      <c r="ES238" s="11">
        <v>3</v>
      </c>
      <c r="ET238" s="11">
        <v>33268</v>
      </c>
      <c r="EU238" s="11">
        <v>4.3</v>
      </c>
      <c r="EV238" s="11">
        <v>41.2</v>
      </c>
      <c r="EW238" s="11">
        <v>0.8</v>
      </c>
      <c r="EY238" t="b">
        <f t="shared" si="3"/>
        <v>1</v>
      </c>
    </row>
    <row r="239" spans="1:155" x14ac:dyDescent="0.25">
      <c r="A239" s="1" t="s">
        <v>668</v>
      </c>
      <c r="B239" s="1" t="s">
        <v>246</v>
      </c>
      <c r="C239" s="1">
        <v>614.79999999999995</v>
      </c>
      <c r="D239" s="1">
        <v>6.2</v>
      </c>
      <c r="E239" s="1">
        <f>VLOOKUP(A239,Sheet1!$C$10:$L$428,6,FALSE)</f>
        <v>175000</v>
      </c>
      <c r="F239" s="1">
        <v>7.9</v>
      </c>
      <c r="G239" s="1">
        <v>33945</v>
      </c>
      <c r="H239" s="1">
        <v>13</v>
      </c>
      <c r="I239" s="1">
        <v>38.6</v>
      </c>
      <c r="J239" s="1">
        <v>1.7</v>
      </c>
      <c r="N239" s="2" t="s">
        <v>668</v>
      </c>
      <c r="O239" s="2" t="s">
        <v>246</v>
      </c>
      <c r="P239" s="2">
        <v>82000</v>
      </c>
      <c r="Q239" s="2">
        <v>4.5</v>
      </c>
      <c r="R239" s="2">
        <v>82000</v>
      </c>
      <c r="S239" s="2">
        <v>4.5</v>
      </c>
      <c r="T239" s="2">
        <v>73000</v>
      </c>
      <c r="U239" s="2">
        <v>8.3000000000000007</v>
      </c>
      <c r="V239" s="2">
        <v>82000</v>
      </c>
      <c r="W239" s="2">
        <v>4.5</v>
      </c>
      <c r="AA239" s="3" t="s">
        <v>668</v>
      </c>
      <c r="AB239" s="3" t="s">
        <v>246</v>
      </c>
      <c r="AC239" s="3">
        <v>635.9</v>
      </c>
      <c r="AD239" s="3">
        <v>2.7</v>
      </c>
      <c r="AE239" s="3">
        <v>16.45</v>
      </c>
      <c r="AF239" s="3">
        <v>2.7</v>
      </c>
      <c r="AG239" s="3">
        <v>35123</v>
      </c>
      <c r="AH239" s="3">
        <v>4.3</v>
      </c>
      <c r="AI239" s="3">
        <v>38.6</v>
      </c>
      <c r="AJ239" s="3">
        <v>0.6</v>
      </c>
      <c r="AN239" s="3" t="s">
        <v>668</v>
      </c>
      <c r="AO239" s="3" t="s">
        <v>246</v>
      </c>
      <c r="AP239" s="3">
        <v>536.6</v>
      </c>
      <c r="AQ239" s="3">
        <v>5.4</v>
      </c>
      <c r="AR239" s="3">
        <v>13.69</v>
      </c>
      <c r="AS239" s="3">
        <v>4.8</v>
      </c>
      <c r="AT239" s="3">
        <v>28150</v>
      </c>
      <c r="AU239" s="3">
        <v>8.6</v>
      </c>
      <c r="AV239" s="3">
        <v>37.5</v>
      </c>
      <c r="AW239" s="3">
        <v>0</v>
      </c>
      <c r="BA239" s="4" t="s">
        <v>668</v>
      </c>
      <c r="BB239" s="4" t="s">
        <v>246</v>
      </c>
      <c r="BC239" s="4">
        <v>108000</v>
      </c>
      <c r="BD239" s="4">
        <v>3.9</v>
      </c>
      <c r="BE239" s="4">
        <v>108000</v>
      </c>
      <c r="BF239" s="4">
        <v>3.9</v>
      </c>
      <c r="BG239" s="4">
        <v>95000</v>
      </c>
      <c r="BH239" s="4">
        <v>6.7</v>
      </c>
      <c r="BI239" s="4">
        <v>108000</v>
      </c>
      <c r="BJ239" s="4">
        <v>3.9</v>
      </c>
      <c r="BN239" s="5" t="s">
        <v>668</v>
      </c>
      <c r="BO239" s="5" t="s">
        <v>246</v>
      </c>
      <c r="BP239" s="5">
        <v>542.79999999999995</v>
      </c>
      <c r="BQ239" s="5">
        <v>2.9</v>
      </c>
      <c r="BR239" s="5">
        <v>15.99</v>
      </c>
      <c r="BS239" s="5">
        <v>2.7</v>
      </c>
      <c r="BT239" s="5">
        <v>29859</v>
      </c>
      <c r="BU239" s="5">
        <v>4.4000000000000004</v>
      </c>
      <c r="BV239" s="5">
        <v>33.9</v>
      </c>
      <c r="BW239" s="5">
        <v>1.1000000000000001</v>
      </c>
      <c r="CA239" s="6" t="s">
        <v>668</v>
      </c>
      <c r="CB239" s="6" t="s">
        <v>246</v>
      </c>
      <c r="CC239" s="6">
        <v>454.4</v>
      </c>
      <c r="CD239" s="6">
        <v>3.9</v>
      </c>
      <c r="CE239" s="6">
        <v>12.37</v>
      </c>
      <c r="CF239" s="6">
        <v>4.2</v>
      </c>
      <c r="CG239" s="6">
        <v>24003</v>
      </c>
      <c r="CH239" s="6">
        <v>4.9000000000000004</v>
      </c>
      <c r="CI239" s="6">
        <v>37</v>
      </c>
      <c r="CJ239" s="6">
        <v>0.4</v>
      </c>
      <c r="CN239" s="7" t="s">
        <v>668</v>
      </c>
      <c r="CO239" s="7" t="s">
        <v>246</v>
      </c>
      <c r="CP239" s="7">
        <v>34000</v>
      </c>
      <c r="CQ239" s="7">
        <v>6.7</v>
      </c>
      <c r="CR239" s="7">
        <v>34000</v>
      </c>
      <c r="CS239" s="7">
        <v>6.7</v>
      </c>
      <c r="CT239" s="7">
        <v>30000</v>
      </c>
      <c r="CU239" s="7">
        <v>9.6</v>
      </c>
      <c r="CV239" s="7">
        <v>34000</v>
      </c>
      <c r="CW239" s="7">
        <v>6.7</v>
      </c>
      <c r="DA239" s="8" t="s">
        <v>668</v>
      </c>
      <c r="DB239" s="8" t="s">
        <v>246</v>
      </c>
      <c r="DC239" s="8">
        <v>525.9</v>
      </c>
      <c r="DD239" s="8">
        <v>3.2</v>
      </c>
      <c r="DE239" s="8">
        <v>14.14</v>
      </c>
      <c r="DF239" s="8">
        <v>3.3</v>
      </c>
      <c r="DG239" s="8">
        <v>27605</v>
      </c>
      <c r="DH239" s="8">
        <v>4.2</v>
      </c>
      <c r="DI239" s="8">
        <v>37.200000000000003</v>
      </c>
      <c r="DJ239" s="8">
        <v>0.7</v>
      </c>
      <c r="DN239" s="9" t="s">
        <v>668</v>
      </c>
      <c r="DO239" s="9" t="s">
        <v>246</v>
      </c>
      <c r="DP239" s="9">
        <v>459.6</v>
      </c>
      <c r="DQ239" s="9">
        <v>4.9000000000000004</v>
      </c>
      <c r="DR239" s="9">
        <v>12.19</v>
      </c>
      <c r="DS239" s="9">
        <v>5.4</v>
      </c>
      <c r="DT239" s="9">
        <v>24079</v>
      </c>
      <c r="DU239" s="9">
        <v>6</v>
      </c>
      <c r="DV239" s="9">
        <v>37.4</v>
      </c>
      <c r="DW239" s="9">
        <v>0.3</v>
      </c>
      <c r="EA239" s="10" t="s">
        <v>668</v>
      </c>
      <c r="EB239" s="10" t="s">
        <v>246</v>
      </c>
      <c r="EC239" s="10">
        <v>48000</v>
      </c>
      <c r="ED239" s="10">
        <v>6</v>
      </c>
      <c r="EE239" s="10">
        <f>VLOOKUP(EA239,Sheet1!$C$10:$L$428,10,FALSE)</f>
        <v>138000</v>
      </c>
      <c r="EF239" s="10">
        <v>6</v>
      </c>
      <c r="EG239" s="10">
        <v>42000</v>
      </c>
      <c r="EH239" s="10">
        <v>12.4</v>
      </c>
      <c r="EI239" s="10">
        <v>48000</v>
      </c>
      <c r="EJ239" s="10">
        <v>6</v>
      </c>
      <c r="EN239" s="11" t="s">
        <v>668</v>
      </c>
      <c r="EO239" s="11" t="s">
        <v>246</v>
      </c>
      <c r="EP239" s="11">
        <v>712.8</v>
      </c>
      <c r="EQ239" s="11">
        <v>3.5</v>
      </c>
      <c r="ER239" s="11">
        <f>VLOOKUP(EN239,Sheet1!$C$10:$L$428,2,FALSE)</f>
        <v>198949.33104886732</v>
      </c>
      <c r="ES239" s="11">
        <v>3.7</v>
      </c>
      <c r="ET239" s="11">
        <v>40538</v>
      </c>
      <c r="EU239" s="11">
        <v>6.1</v>
      </c>
      <c r="EV239" s="11">
        <v>39.700000000000003</v>
      </c>
      <c r="EW239" s="11">
        <v>0.8</v>
      </c>
      <c r="EY239" t="b">
        <f t="shared" si="3"/>
        <v>1</v>
      </c>
    </row>
    <row r="240" spans="1:155" x14ac:dyDescent="0.25">
      <c r="A240" s="1" t="s">
        <v>669</v>
      </c>
      <c r="B240" s="1" t="s">
        <v>247</v>
      </c>
      <c r="C240" s="1">
        <v>507.8</v>
      </c>
      <c r="D240" s="1">
        <v>4.0999999999999996</v>
      </c>
      <c r="E240" s="1">
        <f>VLOOKUP(A240,Sheet1!$C$10:$L$428,6,FALSE)</f>
        <v>149000</v>
      </c>
      <c r="F240" s="1">
        <v>4.5999999999999996</v>
      </c>
      <c r="G240" s="1">
        <v>26833</v>
      </c>
      <c r="H240" s="1">
        <v>4.9000000000000004</v>
      </c>
      <c r="I240" s="1">
        <v>38.9</v>
      </c>
      <c r="J240" s="1">
        <v>1.6</v>
      </c>
      <c r="N240" s="2" t="s">
        <v>669</v>
      </c>
      <c r="O240" s="2" t="s">
        <v>247</v>
      </c>
      <c r="P240" s="2">
        <v>43000</v>
      </c>
      <c r="Q240" s="2">
        <v>6.3</v>
      </c>
      <c r="R240" s="2">
        <v>43000</v>
      </c>
      <c r="S240" s="2">
        <v>6.3</v>
      </c>
      <c r="T240" s="2">
        <v>37000</v>
      </c>
      <c r="U240" s="2">
        <v>8.1999999999999993</v>
      </c>
      <c r="V240" s="2">
        <v>43000</v>
      </c>
      <c r="W240" s="2">
        <v>6.3</v>
      </c>
      <c r="AA240" s="3" t="s">
        <v>669</v>
      </c>
      <c r="AB240" s="3" t="s">
        <v>247</v>
      </c>
      <c r="AC240" s="3">
        <v>522</v>
      </c>
      <c r="AD240" s="3">
        <v>3.3</v>
      </c>
      <c r="AE240" s="3">
        <v>13.29</v>
      </c>
      <c r="AF240" s="3">
        <v>3.3</v>
      </c>
      <c r="AG240" s="3">
        <v>26821</v>
      </c>
      <c r="AH240" s="3">
        <v>4.5999999999999996</v>
      </c>
      <c r="AI240" s="3">
        <v>39.299999999999997</v>
      </c>
      <c r="AJ240" s="3">
        <v>1</v>
      </c>
      <c r="AN240" s="3" t="s">
        <v>669</v>
      </c>
      <c r="AO240" s="3" t="s">
        <v>247</v>
      </c>
      <c r="AP240" s="3">
        <v>479.1</v>
      </c>
      <c r="AQ240" s="3">
        <v>3.8</v>
      </c>
      <c r="AR240" s="3">
        <v>12.07</v>
      </c>
      <c r="AS240" s="3">
        <v>4.3</v>
      </c>
      <c r="AT240" s="3">
        <v>24750</v>
      </c>
      <c r="AU240" s="3">
        <v>6.5</v>
      </c>
      <c r="AV240" s="3">
        <v>37.5</v>
      </c>
      <c r="AW240" s="3">
        <v>1.7</v>
      </c>
      <c r="BA240" s="4" t="s">
        <v>669</v>
      </c>
      <c r="BB240" s="4" t="s">
        <v>247</v>
      </c>
      <c r="BC240" s="4">
        <v>62000</v>
      </c>
      <c r="BD240" s="4">
        <v>5.0999999999999996</v>
      </c>
      <c r="BE240" s="4">
        <v>62000</v>
      </c>
      <c r="BF240" s="4">
        <v>5.0999999999999996</v>
      </c>
      <c r="BG240" s="4">
        <v>53000</v>
      </c>
      <c r="BH240" s="4">
        <v>6.5</v>
      </c>
      <c r="BI240" s="4">
        <v>62000</v>
      </c>
      <c r="BJ240" s="4">
        <v>5.0999999999999996</v>
      </c>
      <c r="BN240" s="5" t="s">
        <v>669</v>
      </c>
      <c r="BO240" s="5" t="s">
        <v>247</v>
      </c>
      <c r="BP240" s="5">
        <v>423.2</v>
      </c>
      <c r="BQ240" s="5">
        <v>3.5</v>
      </c>
      <c r="BR240" s="5">
        <v>12.78</v>
      </c>
      <c r="BS240" s="5">
        <v>3</v>
      </c>
      <c r="BT240" s="5">
        <v>22006</v>
      </c>
      <c r="BU240" s="5">
        <v>4.5</v>
      </c>
      <c r="BV240" s="5">
        <v>33.1</v>
      </c>
      <c r="BW240" s="5">
        <v>1.7</v>
      </c>
      <c r="CA240" s="6" t="s">
        <v>669</v>
      </c>
      <c r="CB240" s="6" t="s">
        <v>247</v>
      </c>
      <c r="CC240" s="6">
        <v>401.7</v>
      </c>
      <c r="CD240" s="6">
        <v>5.8</v>
      </c>
      <c r="CE240" s="6">
        <v>10.81</v>
      </c>
      <c r="CF240" s="6">
        <v>5.0999999999999996</v>
      </c>
      <c r="CG240" s="6">
        <v>20470</v>
      </c>
      <c r="CH240" s="6">
        <v>8.6</v>
      </c>
      <c r="CI240" s="6">
        <v>37</v>
      </c>
      <c r="CJ240" s="6">
        <v>0.8</v>
      </c>
      <c r="CN240" s="7" t="s">
        <v>669</v>
      </c>
      <c r="CO240" s="7" t="s">
        <v>247</v>
      </c>
      <c r="CP240" s="7">
        <v>15000</v>
      </c>
      <c r="CQ240" s="7">
        <v>10.199999999999999</v>
      </c>
      <c r="CR240" s="7">
        <v>15000</v>
      </c>
      <c r="CS240" s="7">
        <v>10.199999999999999</v>
      </c>
      <c r="CT240" s="7">
        <v>13000</v>
      </c>
      <c r="CU240" s="7">
        <v>15.7</v>
      </c>
      <c r="CV240" s="7">
        <v>15000</v>
      </c>
      <c r="CW240" s="7">
        <v>10.199999999999999</v>
      </c>
      <c r="DA240" s="8" t="s">
        <v>669</v>
      </c>
      <c r="DB240" s="8" t="s">
        <v>247</v>
      </c>
      <c r="DC240" s="8">
        <v>465.6</v>
      </c>
      <c r="DD240" s="8">
        <v>4.7</v>
      </c>
      <c r="DE240" s="8">
        <v>12.59</v>
      </c>
      <c r="DF240" s="8">
        <v>4.8</v>
      </c>
      <c r="DG240" s="8">
        <v>22051</v>
      </c>
      <c r="DH240" s="8">
        <v>6.8</v>
      </c>
      <c r="DI240" s="8">
        <v>37</v>
      </c>
      <c r="DJ240" s="8">
        <v>1.2</v>
      </c>
      <c r="DN240" s="9" t="s">
        <v>669</v>
      </c>
      <c r="DO240" s="9" t="s">
        <v>247</v>
      </c>
      <c r="DP240" s="9">
        <v>417.9</v>
      </c>
      <c r="DQ240" s="9">
        <v>7.4</v>
      </c>
      <c r="DR240" s="9">
        <v>11.23</v>
      </c>
      <c r="DS240" s="9">
        <v>7.5</v>
      </c>
      <c r="DT240" s="9">
        <v>20461</v>
      </c>
      <c r="DU240" s="9">
        <v>15</v>
      </c>
      <c r="DV240" s="9">
        <v>37</v>
      </c>
      <c r="DW240" s="9">
        <v>0.4</v>
      </c>
      <c r="EA240" s="10" t="s">
        <v>669</v>
      </c>
      <c r="EB240" s="10" t="s">
        <v>247</v>
      </c>
      <c r="EC240" s="10">
        <v>28000</v>
      </c>
      <c r="ED240" s="10">
        <v>7.9</v>
      </c>
      <c r="EE240" s="10">
        <f>VLOOKUP(EA240,Sheet1!$C$10:$L$428,10,FALSE)</f>
        <v>124995</v>
      </c>
      <c r="EF240" s="10">
        <v>7.9</v>
      </c>
      <c r="EG240" s="10">
        <v>24000</v>
      </c>
      <c r="EH240" s="10">
        <v>9.4</v>
      </c>
      <c r="EI240" s="10">
        <v>28000</v>
      </c>
      <c r="EJ240" s="10">
        <v>7.9</v>
      </c>
      <c r="EN240" s="11" t="s">
        <v>669</v>
      </c>
      <c r="EO240" s="11" t="s">
        <v>247</v>
      </c>
      <c r="EP240" s="11">
        <v>552.1</v>
      </c>
      <c r="EQ240" s="11">
        <v>4.0999999999999996</v>
      </c>
      <c r="ER240" s="11">
        <f>VLOOKUP(EN240,Sheet1!$C$10:$L$428,2,FALSE)</f>
        <v>167687.74624889661</v>
      </c>
      <c r="ES240" s="11">
        <v>4.2</v>
      </c>
      <c r="ET240" s="11">
        <v>29288</v>
      </c>
      <c r="EU240" s="11">
        <v>5.2</v>
      </c>
      <c r="EV240" s="11">
        <v>40.5</v>
      </c>
      <c r="EW240" s="11">
        <v>1.4</v>
      </c>
      <c r="EY240" t="b">
        <f t="shared" si="3"/>
        <v>1</v>
      </c>
    </row>
    <row r="241" spans="1:155" x14ac:dyDescent="0.25">
      <c r="A241" s="1" t="s">
        <v>670</v>
      </c>
      <c r="B241" s="1" t="s">
        <v>248</v>
      </c>
      <c r="C241" s="1">
        <v>635.79999999999995</v>
      </c>
      <c r="D241" s="1">
        <v>7.1</v>
      </c>
      <c r="E241" s="1">
        <f>VLOOKUP(A241,Sheet1!$C$10:$L$428,6,FALSE)</f>
        <v>190250</v>
      </c>
      <c r="F241" s="1">
        <v>8.9</v>
      </c>
      <c r="G241" s="1">
        <v>34926</v>
      </c>
      <c r="H241" s="1">
        <v>7</v>
      </c>
      <c r="I241" s="1">
        <v>37.5</v>
      </c>
      <c r="J241" s="1">
        <v>1.7</v>
      </c>
      <c r="N241" s="2" t="s">
        <v>670</v>
      </c>
      <c r="O241" s="2" t="s">
        <v>248</v>
      </c>
      <c r="P241" s="2">
        <v>55000</v>
      </c>
      <c r="Q241" s="2">
        <v>5.6</v>
      </c>
      <c r="R241" s="2">
        <v>55000</v>
      </c>
      <c r="S241" s="2">
        <v>5.6</v>
      </c>
      <c r="T241" s="2">
        <v>47000</v>
      </c>
      <c r="U241" s="2">
        <v>6.9</v>
      </c>
      <c r="V241" s="2">
        <v>55000</v>
      </c>
      <c r="W241" s="2">
        <v>5.6</v>
      </c>
      <c r="AA241" s="3" t="s">
        <v>670</v>
      </c>
      <c r="AB241" s="3" t="s">
        <v>248</v>
      </c>
      <c r="AC241" s="3">
        <v>671</v>
      </c>
      <c r="AD241" s="3">
        <v>3.4</v>
      </c>
      <c r="AE241" s="3">
        <v>17.45</v>
      </c>
      <c r="AF241" s="3">
        <v>3.6</v>
      </c>
      <c r="AG241" s="3">
        <v>35742</v>
      </c>
      <c r="AH241" s="3">
        <v>4.4000000000000004</v>
      </c>
      <c r="AI241" s="3">
        <v>38.4</v>
      </c>
      <c r="AJ241" s="3">
        <v>0.7</v>
      </c>
      <c r="AN241" s="3" t="s">
        <v>670</v>
      </c>
      <c r="AO241" s="3" t="s">
        <v>248</v>
      </c>
      <c r="AP241" s="3">
        <v>594.1</v>
      </c>
      <c r="AQ241" s="3">
        <v>4.5999999999999996</v>
      </c>
      <c r="AR241" s="3">
        <v>15.34</v>
      </c>
      <c r="AS241" s="3">
        <v>5.8</v>
      </c>
      <c r="AT241" s="3">
        <v>31522</v>
      </c>
      <c r="AU241" s="3">
        <v>6.4</v>
      </c>
      <c r="AV241" s="3">
        <v>37.5</v>
      </c>
      <c r="AW241" s="3">
        <v>0</v>
      </c>
      <c r="BA241" s="4" t="s">
        <v>670</v>
      </c>
      <c r="BB241" s="4" t="s">
        <v>248</v>
      </c>
      <c r="BC241" s="4">
        <v>73000</v>
      </c>
      <c r="BD241" s="4">
        <v>4.8</v>
      </c>
      <c r="BE241" s="4">
        <v>73000</v>
      </c>
      <c r="BF241" s="4">
        <v>4.8</v>
      </c>
      <c r="BG241" s="4">
        <v>62000</v>
      </c>
      <c r="BH241" s="4">
        <v>6.5</v>
      </c>
      <c r="BI241" s="4">
        <v>73000</v>
      </c>
      <c r="BJ241" s="4">
        <v>4.8</v>
      </c>
      <c r="BN241" s="5" t="s">
        <v>670</v>
      </c>
      <c r="BO241" s="5" t="s">
        <v>248</v>
      </c>
      <c r="BP241" s="5">
        <v>556</v>
      </c>
      <c r="BQ241" s="5">
        <v>3.6</v>
      </c>
      <c r="BR241" s="5">
        <v>16.579999999999998</v>
      </c>
      <c r="BS241" s="5">
        <v>3.3</v>
      </c>
      <c r="BT241" s="5">
        <v>29502</v>
      </c>
      <c r="BU241" s="5">
        <v>5.5</v>
      </c>
      <c r="BV241" s="5">
        <v>33.5</v>
      </c>
      <c r="BW241" s="5">
        <v>1.4</v>
      </c>
      <c r="CA241" s="6" t="s">
        <v>670</v>
      </c>
      <c r="CB241" s="6" t="s">
        <v>248</v>
      </c>
      <c r="CC241" s="6">
        <v>478</v>
      </c>
      <c r="CD241" s="6">
        <v>6.4</v>
      </c>
      <c r="CE241" s="6">
        <v>13.21</v>
      </c>
      <c r="CF241" s="6">
        <v>5.5</v>
      </c>
      <c r="CG241" s="6">
        <v>25559</v>
      </c>
      <c r="CH241" s="6">
        <v>8.6</v>
      </c>
      <c r="CI241" s="6">
        <v>37</v>
      </c>
      <c r="CJ241" s="6">
        <v>0.4</v>
      </c>
      <c r="CN241" s="7" t="s">
        <v>670</v>
      </c>
      <c r="CO241" s="7" t="s">
        <v>248</v>
      </c>
      <c r="CP241" s="7">
        <v>21000</v>
      </c>
      <c r="CQ241" s="7">
        <v>8.8000000000000007</v>
      </c>
      <c r="CR241" s="7">
        <v>21000</v>
      </c>
      <c r="CS241" s="7">
        <v>8.8000000000000007</v>
      </c>
      <c r="CT241" s="7">
        <v>18000</v>
      </c>
      <c r="CU241" s="7">
        <v>10.5</v>
      </c>
      <c r="CV241" s="7">
        <v>21000</v>
      </c>
      <c r="CW241" s="7">
        <v>8.8000000000000007</v>
      </c>
      <c r="DA241" s="8" t="s">
        <v>670</v>
      </c>
      <c r="DB241" s="8" t="s">
        <v>248</v>
      </c>
      <c r="DC241" s="8">
        <v>599.4</v>
      </c>
      <c r="DD241" s="8">
        <v>5.3</v>
      </c>
      <c r="DE241" s="8">
        <v>16.05</v>
      </c>
      <c r="DF241" s="8">
        <v>5.4</v>
      </c>
      <c r="DG241" s="8">
        <v>30779</v>
      </c>
      <c r="DH241" s="8">
        <v>7</v>
      </c>
      <c r="DI241" s="8">
        <v>37.299999999999997</v>
      </c>
      <c r="DJ241" s="8">
        <v>0.9</v>
      </c>
      <c r="DN241" s="9" t="s">
        <v>670</v>
      </c>
      <c r="DO241" s="9" t="s">
        <v>248</v>
      </c>
      <c r="DP241" s="9">
        <v>536.5</v>
      </c>
      <c r="DQ241" s="9">
        <v>7.7</v>
      </c>
      <c r="DR241" s="9">
        <v>14.13</v>
      </c>
      <c r="DS241" s="9">
        <v>8.6</v>
      </c>
      <c r="DT241" s="9">
        <v>26604</v>
      </c>
      <c r="DU241" s="9">
        <v>8.6999999999999993</v>
      </c>
      <c r="DV241" s="9">
        <v>37.5</v>
      </c>
      <c r="DW241" s="9">
        <v>0.3</v>
      </c>
      <c r="EA241" s="10" t="s">
        <v>670</v>
      </c>
      <c r="EB241" s="10" t="s">
        <v>248</v>
      </c>
      <c r="EC241" s="10">
        <v>34000</v>
      </c>
      <c r="ED241" s="10">
        <v>7.4</v>
      </c>
      <c r="EE241" s="10">
        <f>VLOOKUP(EA241,Sheet1!$C$10:$L$428,10,FALSE)</f>
        <v>160000</v>
      </c>
      <c r="EF241" s="10">
        <v>7.4</v>
      </c>
      <c r="EG241" s="10">
        <v>29000</v>
      </c>
      <c r="EH241" s="10">
        <v>9</v>
      </c>
      <c r="EI241" s="10">
        <v>34000</v>
      </c>
      <c r="EJ241" s="10">
        <v>7.4</v>
      </c>
      <c r="EN241" s="11" t="s">
        <v>670</v>
      </c>
      <c r="EO241" s="11" t="s">
        <v>248</v>
      </c>
      <c r="EP241" s="11">
        <v>715.4</v>
      </c>
      <c r="EQ241" s="11">
        <v>4.3</v>
      </c>
      <c r="ER241" s="11">
        <f>VLOOKUP(EN241,Sheet1!$C$10:$L$428,2,FALSE)</f>
        <v>225379.66317365275</v>
      </c>
      <c r="ES241" s="11">
        <v>4.5999999999999996</v>
      </c>
      <c r="ET241" s="11">
        <v>38851</v>
      </c>
      <c r="EU241" s="11">
        <v>5.5</v>
      </c>
      <c r="EV241" s="11">
        <v>39.1</v>
      </c>
      <c r="EW241" s="11">
        <v>0.9</v>
      </c>
      <c r="EY241" t="b">
        <f t="shared" si="3"/>
        <v>1</v>
      </c>
    </row>
    <row r="242" spans="1:155" x14ac:dyDescent="0.25">
      <c r="A242" s="1" t="s">
        <v>671</v>
      </c>
      <c r="B242" s="1" t="s">
        <v>249</v>
      </c>
      <c r="C242" s="1">
        <v>558.4</v>
      </c>
      <c r="D242" s="1">
        <v>5.9</v>
      </c>
      <c r="E242" s="1">
        <f>VLOOKUP(A242,Sheet1!$C$10:$L$428,6,FALSE)</f>
        <v>190000</v>
      </c>
      <c r="F242" s="1">
        <v>6.1</v>
      </c>
      <c r="G242" s="1">
        <v>30802</v>
      </c>
      <c r="H242" s="1">
        <v>11</v>
      </c>
      <c r="I242" s="1">
        <v>39.1</v>
      </c>
      <c r="J242" s="1">
        <v>1.6</v>
      </c>
      <c r="N242" s="2" t="s">
        <v>671</v>
      </c>
      <c r="O242" s="2" t="s">
        <v>249</v>
      </c>
      <c r="P242" s="2">
        <v>42000</v>
      </c>
      <c r="Q242" s="2">
        <v>6.3</v>
      </c>
      <c r="R242" s="2">
        <v>42000</v>
      </c>
      <c r="S242" s="2">
        <v>6.3</v>
      </c>
      <c r="T242" s="2">
        <v>36000</v>
      </c>
      <c r="U242" s="2">
        <v>12.5</v>
      </c>
      <c r="V242" s="2">
        <v>42000</v>
      </c>
      <c r="W242" s="2">
        <v>6.3</v>
      </c>
      <c r="AA242" s="3" t="s">
        <v>671</v>
      </c>
      <c r="AB242" s="3" t="s">
        <v>249</v>
      </c>
      <c r="AC242" s="3">
        <v>581.20000000000005</v>
      </c>
      <c r="AD242" s="3">
        <v>3.1</v>
      </c>
      <c r="AE242" s="3">
        <v>14.53</v>
      </c>
      <c r="AF242" s="3">
        <v>3.1</v>
      </c>
      <c r="AG242" s="3">
        <v>30894</v>
      </c>
      <c r="AH242" s="3">
        <v>4.7</v>
      </c>
      <c r="AI242" s="3">
        <v>40</v>
      </c>
      <c r="AJ242" s="3">
        <v>1</v>
      </c>
      <c r="AN242" s="3" t="s">
        <v>671</v>
      </c>
      <c r="AO242" s="3" t="s">
        <v>249</v>
      </c>
      <c r="AP242" s="3">
        <v>516.1</v>
      </c>
      <c r="AQ242" s="3">
        <v>3.9</v>
      </c>
      <c r="AR242" s="3">
        <v>13.19</v>
      </c>
      <c r="AS242" s="3">
        <v>3.5</v>
      </c>
      <c r="AT242" s="3">
        <v>27663</v>
      </c>
      <c r="AU242" s="3">
        <v>6.8</v>
      </c>
      <c r="AV242" s="3">
        <v>37.5</v>
      </c>
      <c r="AW242" s="3">
        <v>1.1000000000000001</v>
      </c>
      <c r="BA242" s="4" t="s">
        <v>671</v>
      </c>
      <c r="BB242" s="4" t="s">
        <v>249</v>
      </c>
      <c r="BC242" s="4">
        <v>54000</v>
      </c>
      <c r="BD242" s="4">
        <v>5.5</v>
      </c>
      <c r="BE242" s="4">
        <v>54000</v>
      </c>
      <c r="BF242" s="4">
        <v>5.5</v>
      </c>
      <c r="BG242" s="4">
        <v>46000</v>
      </c>
      <c r="BH242" s="4">
        <v>10.3</v>
      </c>
      <c r="BI242" s="4">
        <v>54000</v>
      </c>
      <c r="BJ242" s="4">
        <v>5.5</v>
      </c>
      <c r="BN242" s="5" t="s">
        <v>671</v>
      </c>
      <c r="BO242" s="5" t="s">
        <v>249</v>
      </c>
      <c r="BP242" s="5">
        <v>493.1</v>
      </c>
      <c r="BQ242" s="5">
        <v>3.5</v>
      </c>
      <c r="BR242" s="5">
        <v>13.95</v>
      </c>
      <c r="BS242" s="5">
        <v>3</v>
      </c>
      <c r="BT242" s="5">
        <v>26187</v>
      </c>
      <c r="BU242" s="5">
        <v>5.3</v>
      </c>
      <c r="BV242" s="5">
        <v>35.299999999999997</v>
      </c>
      <c r="BW242" s="5">
        <v>1.7</v>
      </c>
      <c r="CA242" s="6" t="s">
        <v>671</v>
      </c>
      <c r="CB242" s="6" t="s">
        <v>249</v>
      </c>
      <c r="CC242" s="6">
        <v>470.5</v>
      </c>
      <c r="CD242" s="6">
        <v>4.5</v>
      </c>
      <c r="CE242" s="6">
        <v>12.06</v>
      </c>
      <c r="CF242" s="6">
        <v>4.5999999999999996</v>
      </c>
      <c r="CG242" s="6">
        <v>24792</v>
      </c>
      <c r="CH242" s="6">
        <v>8.5</v>
      </c>
      <c r="CI242" s="6">
        <v>37.5</v>
      </c>
      <c r="CJ242" s="6">
        <v>0.3</v>
      </c>
      <c r="CN242" s="7" t="s">
        <v>671</v>
      </c>
      <c r="CO242" s="7" t="s">
        <v>249</v>
      </c>
      <c r="CP242" s="7">
        <v>16000</v>
      </c>
      <c r="CQ242" s="7">
        <v>9.9</v>
      </c>
      <c r="CR242" s="7">
        <v>16000</v>
      </c>
      <c r="CS242" s="7">
        <v>9.9</v>
      </c>
      <c r="CT242" s="7">
        <v>14000</v>
      </c>
      <c r="CU242" s="7">
        <v>19.5</v>
      </c>
      <c r="CV242" s="7">
        <v>16000</v>
      </c>
      <c r="CW242" s="7">
        <v>9.9</v>
      </c>
      <c r="DA242" s="8" t="s">
        <v>671</v>
      </c>
      <c r="DB242" s="8" t="s">
        <v>249</v>
      </c>
      <c r="DC242" s="8">
        <v>498.7</v>
      </c>
      <c r="DD242" s="8">
        <v>4.0999999999999996</v>
      </c>
      <c r="DE242" s="8">
        <v>13.11</v>
      </c>
      <c r="DF242" s="8">
        <v>3.9</v>
      </c>
      <c r="DG242" s="8">
        <v>25914</v>
      </c>
      <c r="DH242" s="8">
        <v>5.6</v>
      </c>
      <c r="DI242" s="8">
        <v>38</v>
      </c>
      <c r="DJ242" s="8">
        <v>1.6</v>
      </c>
      <c r="DN242" s="9" t="s">
        <v>671</v>
      </c>
      <c r="DO242" s="9" t="s">
        <v>249</v>
      </c>
      <c r="DP242" s="9">
        <v>474.1</v>
      </c>
      <c r="DQ242" s="9">
        <v>5.4</v>
      </c>
      <c r="DR242" s="9">
        <v>12.4</v>
      </c>
      <c r="DS242" s="9">
        <v>5.9</v>
      </c>
      <c r="DT242" s="9">
        <v>24738</v>
      </c>
      <c r="DU242" s="9">
        <v>6</v>
      </c>
      <c r="DV242" s="9">
        <v>37.5</v>
      </c>
      <c r="DW242" s="9">
        <v>0.3</v>
      </c>
      <c r="EA242" s="10" t="s">
        <v>671</v>
      </c>
      <c r="EB242" s="10" t="s">
        <v>249</v>
      </c>
      <c r="EC242" s="10">
        <v>26000</v>
      </c>
      <c r="ED242" s="10">
        <v>8.1</v>
      </c>
      <c r="EE242" s="10">
        <f>VLOOKUP(EA242,Sheet1!$C$10:$L$428,10,FALSE)</f>
        <v>155000</v>
      </c>
      <c r="EF242" s="10">
        <v>8.1</v>
      </c>
      <c r="EG242" s="10">
        <v>22000</v>
      </c>
      <c r="EH242" s="10">
        <v>16.399999999999999</v>
      </c>
      <c r="EI242" s="10">
        <v>26000</v>
      </c>
      <c r="EJ242" s="10">
        <v>8.1</v>
      </c>
      <c r="EN242" s="11" t="s">
        <v>671</v>
      </c>
      <c r="EO242" s="11" t="s">
        <v>249</v>
      </c>
      <c r="EP242" s="11">
        <v>630</v>
      </c>
      <c r="EQ242" s="11">
        <v>4.0999999999999996</v>
      </c>
      <c r="ER242" s="11">
        <f>VLOOKUP(EN242,Sheet1!$C$10:$L$428,2,FALSE)</f>
        <v>201558.91927083326</v>
      </c>
      <c r="ES242" s="11">
        <v>4.2</v>
      </c>
      <c r="ET242" s="11">
        <v>34095</v>
      </c>
      <c r="EU242" s="11">
        <v>6.4</v>
      </c>
      <c r="EV242" s="11">
        <v>41.2</v>
      </c>
      <c r="EW242" s="11">
        <v>1.2</v>
      </c>
      <c r="EY242" t="b">
        <f t="shared" si="3"/>
        <v>1</v>
      </c>
    </row>
    <row r="243" spans="1:155" x14ac:dyDescent="0.25">
      <c r="A243" s="1" t="s">
        <v>672</v>
      </c>
      <c r="B243" s="1" t="s">
        <v>250</v>
      </c>
      <c r="C243" s="1">
        <v>482.6</v>
      </c>
      <c r="D243" s="1">
        <v>4.7</v>
      </c>
      <c r="E243" s="1">
        <f>VLOOKUP(A243,Sheet1!$C$10:$L$428,6,FALSE)</f>
        <v>160000</v>
      </c>
      <c r="F243" s="1">
        <v>4.5999999999999996</v>
      </c>
      <c r="G243" s="1">
        <v>25162</v>
      </c>
      <c r="H243" s="1">
        <v>5.7</v>
      </c>
      <c r="I243" s="1">
        <v>39.5</v>
      </c>
      <c r="J243" s="1">
        <v>1.6</v>
      </c>
      <c r="N243" s="2" t="s">
        <v>672</v>
      </c>
      <c r="O243" s="2" t="s">
        <v>250</v>
      </c>
      <c r="P243" s="2">
        <v>58000</v>
      </c>
      <c r="Q243" s="2">
        <v>5.4</v>
      </c>
      <c r="R243" s="2">
        <v>58000</v>
      </c>
      <c r="S243" s="2">
        <v>5.4</v>
      </c>
      <c r="T243" s="2">
        <v>48000</v>
      </c>
      <c r="U243" s="2">
        <v>7.5</v>
      </c>
      <c r="V243" s="2">
        <v>58000</v>
      </c>
      <c r="W243" s="2">
        <v>5.4</v>
      </c>
      <c r="AA243" s="3" t="s">
        <v>672</v>
      </c>
      <c r="AB243" s="3" t="s">
        <v>250</v>
      </c>
      <c r="AC243" s="3">
        <v>536</v>
      </c>
      <c r="AD243" s="3">
        <v>3</v>
      </c>
      <c r="AE243" s="3">
        <v>13.44</v>
      </c>
      <c r="AF243" s="3">
        <v>3</v>
      </c>
      <c r="AG243" s="3">
        <v>27669</v>
      </c>
      <c r="AH243" s="3">
        <v>3.9</v>
      </c>
      <c r="AI243" s="3">
        <v>39.9</v>
      </c>
      <c r="AJ243" s="3">
        <v>0.9</v>
      </c>
      <c r="AN243" s="3" t="s">
        <v>672</v>
      </c>
      <c r="AO243" s="3" t="s">
        <v>250</v>
      </c>
      <c r="AP243" s="3">
        <v>466.3</v>
      </c>
      <c r="AQ243" s="3">
        <v>4.3</v>
      </c>
      <c r="AR243" s="3">
        <v>11.6</v>
      </c>
      <c r="AS243" s="3">
        <v>4</v>
      </c>
      <c r="AT243" s="3">
        <v>24302</v>
      </c>
      <c r="AU243" s="3">
        <v>5.8</v>
      </c>
      <c r="AV243" s="3">
        <v>38</v>
      </c>
      <c r="AW243" s="3">
        <v>1.3</v>
      </c>
      <c r="BA243" s="4" t="s">
        <v>672</v>
      </c>
      <c r="BB243" s="4" t="s">
        <v>250</v>
      </c>
      <c r="BC243" s="4">
        <v>82000</v>
      </c>
      <c r="BD243" s="4">
        <v>4.4000000000000004</v>
      </c>
      <c r="BE243" s="4">
        <v>82000</v>
      </c>
      <c r="BF243" s="4">
        <v>4.4000000000000004</v>
      </c>
      <c r="BG243" s="4">
        <v>67000</v>
      </c>
      <c r="BH243" s="4">
        <v>6.2</v>
      </c>
      <c r="BI243" s="4">
        <v>82000</v>
      </c>
      <c r="BJ243" s="4">
        <v>4.4000000000000004</v>
      </c>
      <c r="BN243" s="5" t="s">
        <v>672</v>
      </c>
      <c r="BO243" s="5" t="s">
        <v>250</v>
      </c>
      <c r="BP243" s="5">
        <v>429.6</v>
      </c>
      <c r="BQ243" s="5">
        <v>3.2</v>
      </c>
      <c r="BR243" s="5">
        <v>12.84</v>
      </c>
      <c r="BS243" s="5">
        <v>2.8</v>
      </c>
      <c r="BT243" s="5">
        <v>22577</v>
      </c>
      <c r="BU243" s="5">
        <v>4.2</v>
      </c>
      <c r="BV243" s="5">
        <v>33.5</v>
      </c>
      <c r="BW243" s="5">
        <v>1.6</v>
      </c>
      <c r="CA243" s="6" t="s">
        <v>672</v>
      </c>
      <c r="CB243" s="6" t="s">
        <v>250</v>
      </c>
      <c r="CC243" s="6">
        <v>386.3</v>
      </c>
      <c r="CD243" s="6">
        <v>4.7</v>
      </c>
      <c r="CE243" s="6">
        <v>10.210000000000001</v>
      </c>
      <c r="CF243" s="6">
        <v>3.3</v>
      </c>
      <c r="CG243" s="6">
        <v>20947</v>
      </c>
      <c r="CH243" s="6">
        <v>6.7</v>
      </c>
      <c r="CI243" s="6">
        <v>37</v>
      </c>
      <c r="CJ243" s="6">
        <v>0.5</v>
      </c>
      <c r="CN243" s="7" t="s">
        <v>672</v>
      </c>
      <c r="CO243" s="7" t="s">
        <v>250</v>
      </c>
      <c r="CP243" s="7">
        <v>20000</v>
      </c>
      <c r="CQ243" s="7">
        <v>8.8000000000000007</v>
      </c>
      <c r="CR243" s="7">
        <v>20000</v>
      </c>
      <c r="CS243" s="7">
        <v>8.8000000000000007</v>
      </c>
      <c r="CT243" s="7">
        <v>16000</v>
      </c>
      <c r="CU243" s="7">
        <v>15.1</v>
      </c>
      <c r="CV243" s="7">
        <v>20000</v>
      </c>
      <c r="CW243" s="7">
        <v>8.8000000000000007</v>
      </c>
      <c r="DA243" s="8" t="s">
        <v>672</v>
      </c>
      <c r="DB243" s="8" t="s">
        <v>250</v>
      </c>
      <c r="DC243" s="8">
        <v>493.5</v>
      </c>
      <c r="DD243" s="8">
        <v>4</v>
      </c>
      <c r="DE243" s="8">
        <v>13.09</v>
      </c>
      <c r="DF243" s="8">
        <v>4.0999999999999996</v>
      </c>
      <c r="DG243" s="8">
        <v>24949</v>
      </c>
      <c r="DH243" s="8">
        <v>5.8</v>
      </c>
      <c r="DI243" s="8">
        <v>37.700000000000003</v>
      </c>
      <c r="DJ243" s="8">
        <v>1</v>
      </c>
      <c r="DN243" s="9" t="s">
        <v>672</v>
      </c>
      <c r="DO243" s="9" t="s">
        <v>250</v>
      </c>
      <c r="DP243" s="9">
        <v>438.8</v>
      </c>
      <c r="DQ243" s="9">
        <v>7.3</v>
      </c>
      <c r="DR243" s="9">
        <v>11.74</v>
      </c>
      <c r="DS243" s="9">
        <v>8.3000000000000007</v>
      </c>
      <c r="DT243" s="9">
        <v>22735</v>
      </c>
      <c r="DU243" s="9">
        <v>16</v>
      </c>
      <c r="DV243" s="9">
        <v>37.5</v>
      </c>
      <c r="DW243" s="9">
        <v>0.3</v>
      </c>
      <c r="EA243" s="10" t="s">
        <v>672</v>
      </c>
      <c r="EB243" s="10" t="s">
        <v>250</v>
      </c>
      <c r="EC243" s="10">
        <v>38000</v>
      </c>
      <c r="ED243" s="10">
        <v>6.9</v>
      </c>
      <c r="EE243" s="10">
        <f>VLOOKUP(EA243,Sheet1!$C$10:$L$428,10,FALSE)</f>
        <v>127000</v>
      </c>
      <c r="EF243" s="10">
        <v>6.9</v>
      </c>
      <c r="EG243" s="10">
        <v>32000</v>
      </c>
      <c r="EH243" s="10">
        <v>8.3000000000000007</v>
      </c>
      <c r="EI243" s="10">
        <v>38000</v>
      </c>
      <c r="EJ243" s="10">
        <v>6.9</v>
      </c>
      <c r="EN243" s="11" t="s">
        <v>672</v>
      </c>
      <c r="EO243" s="11" t="s">
        <v>250</v>
      </c>
      <c r="EP243" s="11">
        <v>559</v>
      </c>
      <c r="EQ243" s="11">
        <v>4</v>
      </c>
      <c r="ER243" s="11">
        <f>VLOOKUP(EN243,Sheet1!$C$10:$L$428,2,FALSE)</f>
        <v>173329.83703409965</v>
      </c>
      <c r="ES243" s="11">
        <v>4</v>
      </c>
      <c r="ET243" s="11">
        <v>29055</v>
      </c>
      <c r="EU243" s="11">
        <v>4.7</v>
      </c>
      <c r="EV243" s="11">
        <v>41.1</v>
      </c>
      <c r="EW243" s="11">
        <v>1.2</v>
      </c>
      <c r="EY243" t="b">
        <f t="shared" si="3"/>
        <v>1</v>
      </c>
    </row>
    <row r="244" spans="1:155" x14ac:dyDescent="0.25">
      <c r="A244" s="1" t="s">
        <v>673</v>
      </c>
      <c r="B244" s="1" t="s">
        <v>251</v>
      </c>
      <c r="C244" s="1">
        <v>647.20000000000005</v>
      </c>
      <c r="D244" s="1">
        <v>9</v>
      </c>
      <c r="E244" s="1">
        <f>VLOOKUP(A244,Sheet1!$C$10:$L$428,6,FALSE)</f>
        <v>247000</v>
      </c>
      <c r="F244" s="1">
        <v>9.8000000000000007</v>
      </c>
      <c r="G244" s="1">
        <v>34897</v>
      </c>
      <c r="H244" s="1">
        <v>11</v>
      </c>
      <c r="I244" s="1">
        <v>37.5</v>
      </c>
      <c r="J244" s="1">
        <v>1.5</v>
      </c>
      <c r="N244" s="2" t="s">
        <v>673</v>
      </c>
      <c r="O244" s="2" t="s">
        <v>251</v>
      </c>
      <c r="P244" s="2">
        <v>50000</v>
      </c>
      <c r="Q244" s="2">
        <v>5.9</v>
      </c>
      <c r="R244" s="2">
        <v>50000</v>
      </c>
      <c r="S244" s="2">
        <v>5.9</v>
      </c>
      <c r="T244" s="2">
        <v>43000</v>
      </c>
      <c r="U244" s="2">
        <v>7.1</v>
      </c>
      <c r="V244" s="2">
        <v>50000</v>
      </c>
      <c r="W244" s="2">
        <v>5.9</v>
      </c>
      <c r="AA244" s="3" t="s">
        <v>673</v>
      </c>
      <c r="AB244" s="3" t="s">
        <v>251</v>
      </c>
      <c r="AC244" s="3">
        <v>698.2</v>
      </c>
      <c r="AD244" s="3">
        <v>4</v>
      </c>
      <c r="AE244" s="3">
        <v>17.98</v>
      </c>
      <c r="AF244" s="3">
        <v>4.0999999999999996</v>
      </c>
      <c r="AG244" s="3">
        <v>37910</v>
      </c>
      <c r="AH244" s="3">
        <v>4.8</v>
      </c>
      <c r="AI244" s="3">
        <v>38.799999999999997</v>
      </c>
      <c r="AJ244" s="3">
        <v>0.8</v>
      </c>
      <c r="AN244" s="3" t="s">
        <v>673</v>
      </c>
      <c r="AO244" s="3" t="s">
        <v>251</v>
      </c>
      <c r="AP244" s="3">
        <v>571.29999999999995</v>
      </c>
      <c r="AQ244" s="3">
        <v>5.8</v>
      </c>
      <c r="AR244" s="3">
        <v>14.36</v>
      </c>
      <c r="AS244" s="3">
        <v>6.3</v>
      </c>
      <c r="AT244" s="3">
        <v>31617</v>
      </c>
      <c r="AU244" s="3">
        <v>7.2</v>
      </c>
      <c r="AV244" s="3">
        <v>37.5</v>
      </c>
      <c r="AW244" s="3">
        <v>1.3</v>
      </c>
      <c r="BA244" s="4" t="s">
        <v>673</v>
      </c>
      <c r="BB244" s="4" t="s">
        <v>251</v>
      </c>
      <c r="BC244" s="4">
        <v>66000</v>
      </c>
      <c r="BD244" s="4">
        <v>5</v>
      </c>
      <c r="BE244" s="4">
        <v>66000</v>
      </c>
      <c r="BF244" s="4">
        <v>5</v>
      </c>
      <c r="BG244" s="4">
        <v>57000</v>
      </c>
      <c r="BH244" s="4">
        <v>6.3</v>
      </c>
      <c r="BI244" s="4">
        <v>66000</v>
      </c>
      <c r="BJ244" s="4">
        <v>5</v>
      </c>
      <c r="BN244" s="5" t="s">
        <v>673</v>
      </c>
      <c r="BO244" s="5" t="s">
        <v>251</v>
      </c>
      <c r="BP244" s="5">
        <v>582.70000000000005</v>
      </c>
      <c r="BQ244" s="5">
        <v>4.0999999999999996</v>
      </c>
      <c r="BR244" s="5">
        <v>17.34</v>
      </c>
      <c r="BS244" s="5">
        <v>3.8</v>
      </c>
      <c r="BT244" s="5">
        <v>31269</v>
      </c>
      <c r="BU244" s="5">
        <v>5.3</v>
      </c>
      <c r="BV244" s="5">
        <v>33.6</v>
      </c>
      <c r="BW244" s="5">
        <v>1.6</v>
      </c>
      <c r="CA244" s="6" t="s">
        <v>673</v>
      </c>
      <c r="CB244" s="6" t="s">
        <v>251</v>
      </c>
      <c r="CC244" s="6">
        <v>469.1</v>
      </c>
      <c r="CD244" s="6">
        <v>6.7</v>
      </c>
      <c r="CE244" s="6">
        <v>12.93</v>
      </c>
      <c r="CF244" s="6">
        <v>5.7</v>
      </c>
      <c r="CG244" s="6">
        <v>25113</v>
      </c>
      <c r="CH244" s="6">
        <v>9.1</v>
      </c>
      <c r="CI244" s="6">
        <v>37.4</v>
      </c>
      <c r="CJ244" s="6">
        <v>0.4</v>
      </c>
      <c r="CN244" s="7" t="s">
        <v>673</v>
      </c>
      <c r="CO244" s="7" t="s">
        <v>251</v>
      </c>
      <c r="CP244" s="7">
        <v>20000</v>
      </c>
      <c r="CQ244" s="7">
        <v>9</v>
      </c>
      <c r="CR244" s="7">
        <v>20000</v>
      </c>
      <c r="CS244" s="7">
        <v>9</v>
      </c>
      <c r="CT244" s="7">
        <v>16000</v>
      </c>
      <c r="CU244" s="7">
        <v>11</v>
      </c>
      <c r="CV244" s="7">
        <v>20000</v>
      </c>
      <c r="CW244" s="7">
        <v>9</v>
      </c>
      <c r="DA244" s="8" t="s">
        <v>673</v>
      </c>
      <c r="DB244" s="8" t="s">
        <v>251</v>
      </c>
      <c r="DC244" s="8">
        <v>552.6</v>
      </c>
      <c r="DD244" s="8">
        <v>5</v>
      </c>
      <c r="DE244" s="8">
        <v>14.65</v>
      </c>
      <c r="DF244" s="8">
        <v>5.3</v>
      </c>
      <c r="DG244" s="8">
        <v>29908</v>
      </c>
      <c r="DH244" s="8">
        <v>6.4</v>
      </c>
      <c r="DI244" s="8">
        <v>37.700000000000003</v>
      </c>
      <c r="DJ244" s="8">
        <v>1.4</v>
      </c>
      <c r="DN244" s="9" t="s">
        <v>673</v>
      </c>
      <c r="DO244" s="9" t="s">
        <v>251</v>
      </c>
      <c r="DP244" s="9">
        <v>472.7</v>
      </c>
      <c r="DQ244" s="9">
        <v>8.6</v>
      </c>
      <c r="DR244" s="9">
        <v>12.51</v>
      </c>
      <c r="DS244" s="9">
        <v>7.8</v>
      </c>
      <c r="DT244" s="9">
        <v>26297</v>
      </c>
      <c r="DU244" s="9">
        <v>9.9</v>
      </c>
      <c r="DV244" s="9">
        <v>37.5</v>
      </c>
      <c r="DW244" s="9">
        <v>0.3</v>
      </c>
      <c r="EA244" s="10" t="s">
        <v>673</v>
      </c>
      <c r="EB244" s="10" t="s">
        <v>251</v>
      </c>
      <c r="EC244" s="10">
        <v>30000</v>
      </c>
      <c r="ED244" s="10">
        <v>7.8</v>
      </c>
      <c r="EE244" s="10">
        <f>VLOOKUP(EA244,Sheet1!$C$10:$L$428,10,FALSE)</f>
        <v>185000</v>
      </c>
      <c r="EF244" s="10">
        <v>7.8</v>
      </c>
      <c r="EG244" s="10">
        <v>26000</v>
      </c>
      <c r="EH244" s="10">
        <v>9.1999999999999993</v>
      </c>
      <c r="EI244" s="10">
        <v>30000</v>
      </c>
      <c r="EJ244" s="10">
        <v>7.8</v>
      </c>
      <c r="EN244" s="11" t="s">
        <v>673</v>
      </c>
      <c r="EO244" s="11" t="s">
        <v>251</v>
      </c>
      <c r="EP244" s="11">
        <v>796.7</v>
      </c>
      <c r="EQ244" s="11">
        <v>5.0999999999999996</v>
      </c>
      <c r="ER244" s="11">
        <f>VLOOKUP(EN244,Sheet1!$C$10:$L$428,2,FALSE)</f>
        <v>306633.84048192773</v>
      </c>
      <c r="ES244" s="11">
        <v>5.3</v>
      </c>
      <c r="ET244" s="11">
        <v>42836</v>
      </c>
      <c r="EU244" s="11">
        <v>6</v>
      </c>
      <c r="EV244" s="11">
        <v>39.6</v>
      </c>
      <c r="EW244" s="11">
        <v>1</v>
      </c>
      <c r="EY244" t="b">
        <f t="shared" si="3"/>
        <v>1</v>
      </c>
    </row>
    <row r="245" spans="1:155" x14ac:dyDescent="0.25">
      <c r="A245" s="1" t="s">
        <v>674</v>
      </c>
      <c r="B245" s="1" t="s">
        <v>252</v>
      </c>
      <c r="C245" s="1">
        <v>767.9</v>
      </c>
      <c r="D245" s="1">
        <v>6.4</v>
      </c>
      <c r="E245" s="1">
        <f>VLOOKUP(A245,Sheet1!$C$10:$L$428,6,FALSE)</f>
        <v>327500</v>
      </c>
      <c r="F245" s="1">
        <v>6</v>
      </c>
      <c r="G245" s="1">
        <v>40806</v>
      </c>
      <c r="H245" s="1">
        <v>14</v>
      </c>
      <c r="I245" s="1">
        <v>37.5</v>
      </c>
      <c r="J245" s="1">
        <v>1.6</v>
      </c>
      <c r="N245" s="2" t="s">
        <v>674</v>
      </c>
      <c r="O245" s="2" t="s">
        <v>252</v>
      </c>
      <c r="P245" s="2">
        <v>47000</v>
      </c>
      <c r="Q245" s="2">
        <v>6.2</v>
      </c>
      <c r="R245" s="2">
        <v>47000</v>
      </c>
      <c r="S245" s="2">
        <v>6.2</v>
      </c>
      <c r="T245" s="2">
        <v>40000</v>
      </c>
      <c r="U245" s="2">
        <v>9.6999999999999993</v>
      </c>
      <c r="V245" s="2">
        <v>47000</v>
      </c>
      <c r="W245" s="2">
        <v>6.2</v>
      </c>
      <c r="AA245" s="3" t="s">
        <v>674</v>
      </c>
      <c r="AB245" s="3" t="s">
        <v>252</v>
      </c>
      <c r="AC245" s="3">
        <v>935.8</v>
      </c>
      <c r="AD245" s="3">
        <v>4.9000000000000004</v>
      </c>
      <c r="AE245" s="3">
        <v>24.43</v>
      </c>
      <c r="AF245" s="3">
        <v>5</v>
      </c>
      <c r="AG245" s="3">
        <v>51146</v>
      </c>
      <c r="AH245" s="3">
        <v>10</v>
      </c>
      <c r="AI245" s="3">
        <v>38.299999999999997</v>
      </c>
      <c r="AJ245" s="3">
        <v>0.7</v>
      </c>
      <c r="AN245" s="3" t="s">
        <v>674</v>
      </c>
      <c r="AO245" s="3" t="s">
        <v>252</v>
      </c>
      <c r="AP245" s="3">
        <v>725.1</v>
      </c>
      <c r="AQ245" s="3">
        <v>5</v>
      </c>
      <c r="AR245" s="3">
        <v>18.940000000000001</v>
      </c>
      <c r="AS245" s="3">
        <v>6.8</v>
      </c>
      <c r="AT245" s="3">
        <v>38936</v>
      </c>
      <c r="AU245" s="3">
        <v>9.5</v>
      </c>
      <c r="AV245" s="3">
        <v>37.5</v>
      </c>
      <c r="AW245" s="3">
        <v>0</v>
      </c>
      <c r="BA245" s="4" t="s">
        <v>674</v>
      </c>
      <c r="BB245" s="4" t="s">
        <v>252</v>
      </c>
      <c r="BC245" s="4">
        <v>61000</v>
      </c>
      <c r="BD245" s="4">
        <v>5.3</v>
      </c>
      <c r="BE245" s="4">
        <v>61000</v>
      </c>
      <c r="BF245" s="4">
        <v>5.3</v>
      </c>
      <c r="BG245" s="4">
        <v>52000</v>
      </c>
      <c r="BH245" s="4">
        <v>8.1</v>
      </c>
      <c r="BI245" s="4">
        <v>61000</v>
      </c>
      <c r="BJ245" s="4">
        <v>5.3</v>
      </c>
      <c r="BN245" s="5" t="s">
        <v>674</v>
      </c>
      <c r="BO245" s="5" t="s">
        <v>252</v>
      </c>
      <c r="BP245" s="5">
        <v>778.2</v>
      </c>
      <c r="BQ245" s="5">
        <v>5</v>
      </c>
      <c r="BR245" s="5">
        <v>23.1</v>
      </c>
      <c r="BS245" s="5">
        <v>4.8</v>
      </c>
      <c r="BT245" s="5">
        <v>43113</v>
      </c>
      <c r="BU245" s="5">
        <v>9.8000000000000007</v>
      </c>
      <c r="BV245" s="5">
        <v>33.700000000000003</v>
      </c>
      <c r="BW245" s="5">
        <v>1.6</v>
      </c>
      <c r="CA245" s="6" t="s">
        <v>674</v>
      </c>
      <c r="CB245" s="6" t="s">
        <v>252</v>
      </c>
      <c r="CC245" s="6">
        <v>596.20000000000005</v>
      </c>
      <c r="CD245" s="6">
        <v>8</v>
      </c>
      <c r="CE245" s="6">
        <v>16.329999999999998</v>
      </c>
      <c r="CF245" s="6">
        <v>7.4</v>
      </c>
      <c r="CG245" s="6">
        <v>33511</v>
      </c>
      <c r="CH245" s="6">
        <v>11</v>
      </c>
      <c r="CI245" s="6">
        <v>37.4</v>
      </c>
      <c r="CJ245" s="6">
        <v>0.3</v>
      </c>
      <c r="CN245" s="7" t="s">
        <v>674</v>
      </c>
      <c r="CO245" s="7" t="s">
        <v>252</v>
      </c>
      <c r="CP245" s="7">
        <v>16000</v>
      </c>
      <c r="CQ245" s="7">
        <v>10.199999999999999</v>
      </c>
      <c r="CR245" s="7">
        <v>16000</v>
      </c>
      <c r="CS245" s="7">
        <v>10.199999999999999</v>
      </c>
      <c r="CT245" s="7">
        <v>13000</v>
      </c>
      <c r="CU245" s="7">
        <v>16.600000000000001</v>
      </c>
      <c r="CV245" s="7">
        <v>16000</v>
      </c>
      <c r="CW245" s="7">
        <v>10.199999999999999</v>
      </c>
      <c r="DA245" s="8" t="s">
        <v>674</v>
      </c>
      <c r="DB245" s="8" t="s">
        <v>252</v>
      </c>
      <c r="DC245" s="8">
        <v>754.1</v>
      </c>
      <c r="DD245" s="8">
        <v>8.3000000000000007</v>
      </c>
      <c r="DE245" s="8">
        <v>20.36</v>
      </c>
      <c r="DF245" s="8">
        <v>8.4</v>
      </c>
      <c r="DG245" s="8" t="s">
        <v>858</v>
      </c>
      <c r="DH245" s="8" t="s">
        <v>858</v>
      </c>
      <c r="DI245" s="8">
        <v>37</v>
      </c>
      <c r="DJ245" s="8">
        <v>1.1000000000000001</v>
      </c>
      <c r="DN245" s="9" t="s">
        <v>674</v>
      </c>
      <c r="DO245" s="9" t="s">
        <v>252</v>
      </c>
      <c r="DP245" s="9">
        <v>563.4</v>
      </c>
      <c r="DQ245" s="9">
        <v>12</v>
      </c>
      <c r="DR245" s="9">
        <v>14.89</v>
      </c>
      <c r="DS245" s="9">
        <v>12</v>
      </c>
      <c r="DT245" s="9">
        <v>30270</v>
      </c>
      <c r="DU245" s="9">
        <v>13</v>
      </c>
      <c r="DV245" s="9">
        <v>37.4</v>
      </c>
      <c r="DW245" s="9">
        <v>0.4</v>
      </c>
      <c r="EA245" s="10" t="s">
        <v>674</v>
      </c>
      <c r="EB245" s="10" t="s">
        <v>252</v>
      </c>
      <c r="EC245" s="10">
        <v>32000</v>
      </c>
      <c r="ED245" s="10">
        <v>7.7</v>
      </c>
      <c r="EE245" s="10">
        <f>VLOOKUP(EA245,Sheet1!$C$10:$L$428,10,FALSE)</f>
        <v>244000</v>
      </c>
      <c r="EF245" s="10">
        <v>7.7</v>
      </c>
      <c r="EG245" s="10">
        <v>27000</v>
      </c>
      <c r="EH245" s="10">
        <v>12</v>
      </c>
      <c r="EI245" s="10">
        <v>32000</v>
      </c>
      <c r="EJ245" s="10">
        <v>7.7</v>
      </c>
      <c r="EN245" s="11" t="s">
        <v>674</v>
      </c>
      <c r="EO245" s="11" t="s">
        <v>252</v>
      </c>
      <c r="EP245" s="11">
        <v>1025.4000000000001</v>
      </c>
      <c r="EQ245" s="11">
        <v>5.9</v>
      </c>
      <c r="ER245" s="11">
        <f>VLOOKUP(EN245,Sheet1!$C$10:$L$428,2,FALSE)</f>
        <v>427225.96073157614</v>
      </c>
      <c r="ES245" s="11">
        <v>6.1</v>
      </c>
      <c r="ET245" s="11">
        <v>54224</v>
      </c>
      <c r="EU245" s="11">
        <v>9.6</v>
      </c>
      <c r="EV245" s="11">
        <v>38.9</v>
      </c>
      <c r="EW245" s="11">
        <v>0.8</v>
      </c>
      <c r="EY245" t="b">
        <f t="shared" si="3"/>
        <v>1</v>
      </c>
    </row>
    <row r="246" spans="1:155" x14ac:dyDescent="0.25">
      <c r="A246" s="1" t="s">
        <v>675</v>
      </c>
      <c r="B246" s="1" t="s">
        <v>253</v>
      </c>
      <c r="C246" s="1">
        <v>806.3</v>
      </c>
      <c r="D246" s="1">
        <v>8.5</v>
      </c>
      <c r="E246" s="1">
        <f>VLOOKUP(A246,Sheet1!$C$10:$L$428,6,FALSE)</f>
        <v>275000</v>
      </c>
      <c r="F246" s="1">
        <v>8.6999999999999993</v>
      </c>
      <c r="G246" s="1">
        <v>41948</v>
      </c>
      <c r="H246" s="1">
        <v>11</v>
      </c>
      <c r="I246" s="1">
        <v>37.5</v>
      </c>
      <c r="J246" s="1">
        <v>0.1</v>
      </c>
      <c r="N246" s="2" t="s">
        <v>675</v>
      </c>
      <c r="O246" s="2" t="s">
        <v>253</v>
      </c>
      <c r="P246" s="2">
        <v>50000</v>
      </c>
      <c r="Q246" s="2">
        <v>6</v>
      </c>
      <c r="R246" s="2">
        <v>50000</v>
      </c>
      <c r="S246" s="2">
        <v>6</v>
      </c>
      <c r="T246" s="2">
        <v>43000</v>
      </c>
      <c r="U246" s="2">
        <v>7.3</v>
      </c>
      <c r="V246" s="2">
        <v>50000</v>
      </c>
      <c r="W246" s="2">
        <v>6</v>
      </c>
      <c r="AA246" s="3" t="s">
        <v>675</v>
      </c>
      <c r="AB246" s="3" t="s">
        <v>253</v>
      </c>
      <c r="AC246" s="3">
        <v>793.6</v>
      </c>
      <c r="AD246" s="3">
        <v>3.4</v>
      </c>
      <c r="AE246" s="3">
        <v>20.83</v>
      </c>
      <c r="AF246" s="3">
        <v>3.5</v>
      </c>
      <c r="AG246" s="3">
        <v>43116</v>
      </c>
      <c r="AH246" s="3">
        <v>4.5999999999999996</v>
      </c>
      <c r="AI246" s="3">
        <v>38.1</v>
      </c>
      <c r="AJ246" s="3">
        <v>0.7</v>
      </c>
      <c r="AN246" s="3" t="s">
        <v>675</v>
      </c>
      <c r="AO246" s="3" t="s">
        <v>253</v>
      </c>
      <c r="AP246" s="3">
        <v>662.4</v>
      </c>
      <c r="AQ246" s="3">
        <v>7.1</v>
      </c>
      <c r="AR246" s="3">
        <v>17.399999999999999</v>
      </c>
      <c r="AS246" s="3">
        <v>7.1</v>
      </c>
      <c r="AT246" s="3">
        <v>36472</v>
      </c>
      <c r="AU246" s="3">
        <v>7.5</v>
      </c>
      <c r="AV246" s="3">
        <v>37.5</v>
      </c>
      <c r="AW246" s="3">
        <v>0.1</v>
      </c>
      <c r="BA246" s="4" t="s">
        <v>675</v>
      </c>
      <c r="BB246" s="4" t="s">
        <v>253</v>
      </c>
      <c r="BC246" s="4">
        <v>67000</v>
      </c>
      <c r="BD246" s="4">
        <v>5.0999999999999996</v>
      </c>
      <c r="BE246" s="4">
        <v>67000</v>
      </c>
      <c r="BF246" s="4">
        <v>5.0999999999999996</v>
      </c>
      <c r="BG246" s="4">
        <v>57000</v>
      </c>
      <c r="BH246" s="4">
        <v>8.6</v>
      </c>
      <c r="BI246" s="4">
        <v>67000</v>
      </c>
      <c r="BJ246" s="4">
        <v>5.0999999999999996</v>
      </c>
      <c r="BN246" s="5" t="s">
        <v>675</v>
      </c>
      <c r="BO246" s="5" t="s">
        <v>253</v>
      </c>
      <c r="BP246" s="5">
        <v>650.5</v>
      </c>
      <c r="BQ246" s="5">
        <v>3.7</v>
      </c>
      <c r="BR246" s="5">
        <v>19.7</v>
      </c>
      <c r="BS246" s="5">
        <v>3.3</v>
      </c>
      <c r="BT246" s="5">
        <v>35739</v>
      </c>
      <c r="BU246" s="5">
        <v>7.4</v>
      </c>
      <c r="BV246" s="5">
        <v>33</v>
      </c>
      <c r="BW246" s="5">
        <v>1.5</v>
      </c>
      <c r="CA246" s="6" t="s">
        <v>675</v>
      </c>
      <c r="CB246" s="6" t="s">
        <v>253</v>
      </c>
      <c r="CC246" s="6">
        <v>536.6</v>
      </c>
      <c r="CD246" s="6">
        <v>5.9</v>
      </c>
      <c r="CE246" s="6">
        <v>15.02</v>
      </c>
      <c r="CF246" s="6">
        <v>5.9</v>
      </c>
      <c r="CG246" s="6">
        <v>29181</v>
      </c>
      <c r="CH246" s="6">
        <v>13</v>
      </c>
      <c r="CI246" s="6">
        <v>37</v>
      </c>
      <c r="CJ246" s="6">
        <v>0.4</v>
      </c>
      <c r="CN246" s="7" t="s">
        <v>675</v>
      </c>
      <c r="CO246" s="7" t="s">
        <v>253</v>
      </c>
      <c r="CP246" s="7">
        <v>18000</v>
      </c>
      <c r="CQ246" s="7">
        <v>9.6</v>
      </c>
      <c r="CR246" s="7">
        <v>18000</v>
      </c>
      <c r="CS246" s="7">
        <v>9.6</v>
      </c>
      <c r="CT246" s="7">
        <v>15000</v>
      </c>
      <c r="CU246" s="7">
        <v>11.5</v>
      </c>
      <c r="CV246" s="7">
        <v>18000</v>
      </c>
      <c r="CW246" s="7">
        <v>9.6</v>
      </c>
      <c r="DA246" s="8" t="s">
        <v>675</v>
      </c>
      <c r="DB246" s="8" t="s">
        <v>253</v>
      </c>
      <c r="DC246" s="8">
        <v>656</v>
      </c>
      <c r="DD246" s="8">
        <v>5.9</v>
      </c>
      <c r="DE246" s="8">
        <v>17.55</v>
      </c>
      <c r="DF246" s="8">
        <v>6.1</v>
      </c>
      <c r="DG246" s="8">
        <v>33628</v>
      </c>
      <c r="DH246" s="8">
        <v>8.5</v>
      </c>
      <c r="DI246" s="8">
        <v>37.4</v>
      </c>
      <c r="DJ246" s="8">
        <v>1.3</v>
      </c>
      <c r="DN246" s="9" t="s">
        <v>675</v>
      </c>
      <c r="DO246" s="9" t="s">
        <v>253</v>
      </c>
      <c r="DP246" s="9">
        <v>562.1</v>
      </c>
      <c r="DQ246" s="9">
        <v>5.8</v>
      </c>
      <c r="DR246" s="9">
        <v>15.03</v>
      </c>
      <c r="DS246" s="9">
        <v>6.2</v>
      </c>
      <c r="DT246" s="9">
        <v>28665</v>
      </c>
      <c r="DU246" s="9">
        <v>8.9</v>
      </c>
      <c r="DV246" s="9">
        <v>37</v>
      </c>
      <c r="DW246" s="9">
        <v>0.4</v>
      </c>
      <c r="EA246" s="10" t="s">
        <v>675</v>
      </c>
      <c r="EB246" s="10" t="s">
        <v>253</v>
      </c>
      <c r="EC246" s="10">
        <v>32000</v>
      </c>
      <c r="ED246" s="10">
        <v>7.7</v>
      </c>
      <c r="EE246" s="10">
        <f>VLOOKUP(EA246,Sheet1!$C$10:$L$428,10,FALSE)</f>
        <v>217500</v>
      </c>
      <c r="EF246" s="10">
        <v>7.7</v>
      </c>
      <c r="EG246" s="10">
        <v>28000</v>
      </c>
      <c r="EH246" s="10">
        <v>9.3000000000000007</v>
      </c>
      <c r="EI246" s="10">
        <v>32000</v>
      </c>
      <c r="EJ246" s="10">
        <v>7.7</v>
      </c>
      <c r="EN246" s="11" t="s">
        <v>675</v>
      </c>
      <c r="EO246" s="11" t="s">
        <v>253</v>
      </c>
      <c r="EP246" s="11">
        <v>870.6</v>
      </c>
      <c r="EQ246" s="11">
        <v>4</v>
      </c>
      <c r="ER246" s="11">
        <f>VLOOKUP(EN246,Sheet1!$C$10:$L$428,2,FALSE)</f>
        <v>325399.3059668013</v>
      </c>
      <c r="ES246" s="11">
        <v>4.2</v>
      </c>
      <c r="ET246" s="11">
        <v>48329</v>
      </c>
      <c r="EU246" s="11">
        <v>5.2</v>
      </c>
      <c r="EV246" s="11">
        <v>38.5</v>
      </c>
      <c r="EW246" s="11">
        <v>0.7</v>
      </c>
      <c r="EY246" t="b">
        <f t="shared" si="3"/>
        <v>1</v>
      </c>
    </row>
    <row r="247" spans="1:155" x14ac:dyDescent="0.25">
      <c r="A247" s="1" t="s">
        <v>676</v>
      </c>
      <c r="B247" s="1" t="s">
        <v>254</v>
      </c>
      <c r="C247" s="1">
        <v>617.29999999999995</v>
      </c>
      <c r="D247" s="1">
        <v>5.4</v>
      </c>
      <c r="E247" s="1">
        <f>VLOOKUP(A247,Sheet1!$C$10:$L$428,6,FALSE)</f>
        <v>230000</v>
      </c>
      <c r="F247" s="1">
        <v>7.8</v>
      </c>
      <c r="G247" s="1">
        <v>33142</v>
      </c>
      <c r="H247" s="1">
        <v>15</v>
      </c>
      <c r="I247" s="1">
        <v>37.5</v>
      </c>
      <c r="J247" s="1">
        <v>1.7</v>
      </c>
      <c r="N247" s="2" t="s">
        <v>676</v>
      </c>
      <c r="O247" s="2" t="s">
        <v>254</v>
      </c>
      <c r="P247" s="2">
        <v>48000</v>
      </c>
      <c r="Q247" s="2">
        <v>6</v>
      </c>
      <c r="R247" s="2">
        <v>48000</v>
      </c>
      <c r="S247" s="2">
        <v>6</v>
      </c>
      <c r="T247" s="2">
        <v>44000</v>
      </c>
      <c r="U247" s="2">
        <v>8</v>
      </c>
      <c r="V247" s="2">
        <v>48000</v>
      </c>
      <c r="W247" s="2">
        <v>6</v>
      </c>
      <c r="AA247" s="3" t="s">
        <v>676</v>
      </c>
      <c r="AB247" s="3" t="s">
        <v>254</v>
      </c>
      <c r="AC247" s="3">
        <v>685.9</v>
      </c>
      <c r="AD247" s="3">
        <v>3.9</v>
      </c>
      <c r="AE247" s="3">
        <v>17.66</v>
      </c>
      <c r="AF247" s="3">
        <v>4.0999999999999996</v>
      </c>
      <c r="AG247" s="3">
        <v>38052</v>
      </c>
      <c r="AH247" s="3">
        <v>5.8</v>
      </c>
      <c r="AI247" s="3">
        <v>38.799999999999997</v>
      </c>
      <c r="AJ247" s="3">
        <v>1</v>
      </c>
      <c r="AN247" s="3" t="s">
        <v>676</v>
      </c>
      <c r="AO247" s="3" t="s">
        <v>254</v>
      </c>
      <c r="AP247" s="3">
        <v>557.79999999999995</v>
      </c>
      <c r="AQ247" s="3">
        <v>5.6</v>
      </c>
      <c r="AR247" s="3">
        <v>14.31</v>
      </c>
      <c r="AS247" s="3">
        <v>6.3</v>
      </c>
      <c r="AT247" s="3">
        <v>29988</v>
      </c>
      <c r="AU247" s="3">
        <v>9.4</v>
      </c>
      <c r="AV247" s="3">
        <v>37.5</v>
      </c>
      <c r="AW247" s="3">
        <v>0.1</v>
      </c>
      <c r="BA247" s="4" t="s">
        <v>676</v>
      </c>
      <c r="BB247" s="4" t="s">
        <v>254</v>
      </c>
      <c r="BC247" s="4">
        <v>69000</v>
      </c>
      <c r="BD247" s="4">
        <v>4.9000000000000004</v>
      </c>
      <c r="BE247" s="4">
        <v>69000</v>
      </c>
      <c r="BF247" s="4">
        <v>4.9000000000000004</v>
      </c>
      <c r="BG247" s="4">
        <v>61000</v>
      </c>
      <c r="BH247" s="4">
        <v>6.7</v>
      </c>
      <c r="BI247" s="4">
        <v>69000</v>
      </c>
      <c r="BJ247" s="4">
        <v>4.9000000000000004</v>
      </c>
      <c r="BN247" s="5" t="s">
        <v>676</v>
      </c>
      <c r="BO247" s="5" t="s">
        <v>254</v>
      </c>
      <c r="BP247" s="5">
        <v>557.1</v>
      </c>
      <c r="BQ247" s="5">
        <v>4.2</v>
      </c>
      <c r="BR247" s="5">
        <v>17.12</v>
      </c>
      <c r="BS247" s="5">
        <v>3.9</v>
      </c>
      <c r="BT247" s="5">
        <v>31326</v>
      </c>
      <c r="BU247" s="5">
        <v>5.8</v>
      </c>
      <c r="BV247" s="5">
        <v>32.5</v>
      </c>
      <c r="BW247" s="5">
        <v>1.8</v>
      </c>
      <c r="CA247" s="6" t="s">
        <v>676</v>
      </c>
      <c r="CB247" s="6" t="s">
        <v>254</v>
      </c>
      <c r="CC247" s="6">
        <v>434.8</v>
      </c>
      <c r="CD247" s="6">
        <v>5.9</v>
      </c>
      <c r="CE247" s="6">
        <v>12.24</v>
      </c>
      <c r="CF247" s="6">
        <v>5.3</v>
      </c>
      <c r="CG247" s="6">
        <v>22949</v>
      </c>
      <c r="CH247" s="6">
        <v>8.5</v>
      </c>
      <c r="CI247" s="6">
        <v>36.799999999999997</v>
      </c>
      <c r="CJ247" s="6">
        <v>1.4</v>
      </c>
      <c r="CN247" s="7" t="s">
        <v>676</v>
      </c>
      <c r="CO247" s="7" t="s">
        <v>254</v>
      </c>
      <c r="CP247" s="7">
        <v>19000</v>
      </c>
      <c r="CQ247" s="7">
        <v>9.1</v>
      </c>
      <c r="CR247" s="7">
        <v>19000</v>
      </c>
      <c r="CS247" s="7">
        <v>9.1</v>
      </c>
      <c r="CT247" s="7">
        <v>17000</v>
      </c>
      <c r="CU247" s="7">
        <v>10.9</v>
      </c>
      <c r="CV247" s="7">
        <v>19000</v>
      </c>
      <c r="CW247" s="7">
        <v>9.1</v>
      </c>
      <c r="DA247" s="8" t="s">
        <v>676</v>
      </c>
      <c r="DB247" s="8" t="s">
        <v>254</v>
      </c>
      <c r="DC247" s="8">
        <v>554.5</v>
      </c>
      <c r="DD247" s="8">
        <v>5.4</v>
      </c>
      <c r="DE247" s="8">
        <v>14.75</v>
      </c>
      <c r="DF247" s="8">
        <v>5.4</v>
      </c>
      <c r="DG247" s="8">
        <v>29907</v>
      </c>
      <c r="DH247" s="8">
        <v>7.1</v>
      </c>
      <c r="DI247" s="8">
        <v>37.6</v>
      </c>
      <c r="DJ247" s="8">
        <v>1.4</v>
      </c>
      <c r="DN247" s="9" t="s">
        <v>676</v>
      </c>
      <c r="DO247" s="9" t="s">
        <v>254</v>
      </c>
      <c r="DP247" s="9">
        <v>450</v>
      </c>
      <c r="DQ247" s="9">
        <v>6.3</v>
      </c>
      <c r="DR247" s="9">
        <v>11.81</v>
      </c>
      <c r="DS247" s="9">
        <v>6.9</v>
      </c>
      <c r="DT247" s="9">
        <v>23131</v>
      </c>
      <c r="DU247" s="9">
        <v>8.9</v>
      </c>
      <c r="DV247" s="9">
        <v>37</v>
      </c>
      <c r="DW247" s="9">
        <v>0.4</v>
      </c>
      <c r="EA247" s="10" t="s">
        <v>676</v>
      </c>
      <c r="EB247" s="10" t="s">
        <v>254</v>
      </c>
      <c r="EC247" s="10">
        <v>29000</v>
      </c>
      <c r="ED247" s="10">
        <v>7.9</v>
      </c>
      <c r="EE247" s="10">
        <f>VLOOKUP(EA247,Sheet1!$C$10:$L$428,10,FALSE)</f>
        <v>166000</v>
      </c>
      <c r="EF247" s="10">
        <v>7.9</v>
      </c>
      <c r="EG247" s="10">
        <v>27000</v>
      </c>
      <c r="EH247" s="10">
        <v>11.1</v>
      </c>
      <c r="EI247" s="10">
        <v>29000</v>
      </c>
      <c r="EJ247" s="10">
        <v>7.9</v>
      </c>
      <c r="EN247" s="11" t="s">
        <v>676</v>
      </c>
      <c r="EO247" s="11" t="s">
        <v>254</v>
      </c>
      <c r="EP247" s="11">
        <v>772.5</v>
      </c>
      <c r="EQ247" s="11">
        <v>5</v>
      </c>
      <c r="ER247" s="11">
        <f>VLOOKUP(EN247,Sheet1!$C$10:$L$428,2,FALSE)</f>
        <v>265969.99719438882</v>
      </c>
      <c r="ES247" s="11">
        <v>5.3</v>
      </c>
      <c r="ET247" s="11">
        <v>43079</v>
      </c>
      <c r="EU247" s="11">
        <v>7.8</v>
      </c>
      <c r="EV247" s="11">
        <v>39.6</v>
      </c>
      <c r="EW247" s="11">
        <v>1.3</v>
      </c>
      <c r="EY247" t="b">
        <f t="shared" si="3"/>
        <v>1</v>
      </c>
    </row>
    <row r="248" spans="1:155" x14ac:dyDescent="0.25">
      <c r="A248" s="1" t="s">
        <v>677</v>
      </c>
      <c r="B248" s="1" t="s">
        <v>255</v>
      </c>
      <c r="C248" s="1">
        <v>835</v>
      </c>
      <c r="D248" s="1">
        <v>14</v>
      </c>
      <c r="E248" s="1">
        <f>VLOOKUP(A248,Sheet1!$C$10:$L$428,6,FALSE)</f>
        <v>360000</v>
      </c>
      <c r="F248" s="1">
        <v>13</v>
      </c>
      <c r="G248" s="1" t="s">
        <v>858</v>
      </c>
      <c r="H248" s="1" t="s">
        <v>858</v>
      </c>
      <c r="I248" s="1">
        <v>37.5</v>
      </c>
      <c r="J248" s="1">
        <v>1.7</v>
      </c>
      <c r="N248" s="2" t="s">
        <v>677</v>
      </c>
      <c r="O248" s="2" t="s">
        <v>255</v>
      </c>
      <c r="P248" s="2">
        <v>27000</v>
      </c>
      <c r="Q248" s="2">
        <v>8.1999999999999993</v>
      </c>
      <c r="R248" s="2">
        <v>27000</v>
      </c>
      <c r="S248" s="2">
        <v>8.1999999999999993</v>
      </c>
      <c r="T248" s="2" t="s">
        <v>858</v>
      </c>
      <c r="U248" s="2" t="s">
        <v>858</v>
      </c>
      <c r="V248" s="2">
        <v>27000</v>
      </c>
      <c r="W248" s="2">
        <v>8.1999999999999993</v>
      </c>
      <c r="AA248" s="3" t="s">
        <v>677</v>
      </c>
      <c r="AB248" s="3" t="s">
        <v>255</v>
      </c>
      <c r="AC248" s="3">
        <v>912.4</v>
      </c>
      <c r="AD248" s="3">
        <v>6.3</v>
      </c>
      <c r="AE248" s="3">
        <v>23.9</v>
      </c>
      <c r="AF248" s="3">
        <v>6.3</v>
      </c>
      <c r="AG248" s="3">
        <v>51770</v>
      </c>
      <c r="AH248" s="3">
        <v>18</v>
      </c>
      <c r="AI248" s="3">
        <v>38.200000000000003</v>
      </c>
      <c r="AJ248" s="3">
        <v>0.9</v>
      </c>
      <c r="AN248" s="3" t="s">
        <v>677</v>
      </c>
      <c r="AO248" s="3" t="s">
        <v>255</v>
      </c>
      <c r="AP248" s="3">
        <v>670.8</v>
      </c>
      <c r="AQ248" s="3">
        <v>11</v>
      </c>
      <c r="AR248" s="3">
        <v>17.86</v>
      </c>
      <c r="AS248" s="3">
        <v>9.1</v>
      </c>
      <c r="AT248" s="3" t="s">
        <v>858</v>
      </c>
      <c r="AU248" s="3" t="s">
        <v>858</v>
      </c>
      <c r="AV248" s="3">
        <v>37.5</v>
      </c>
      <c r="AW248" s="3">
        <v>0.1</v>
      </c>
      <c r="BA248" s="4" t="s">
        <v>677</v>
      </c>
      <c r="BB248" s="4" t="s">
        <v>255</v>
      </c>
      <c r="BC248" s="4">
        <v>36000</v>
      </c>
      <c r="BD248" s="4">
        <v>6.9</v>
      </c>
      <c r="BE248" s="4">
        <v>36000</v>
      </c>
      <c r="BF248" s="4">
        <v>6.9</v>
      </c>
      <c r="BG248" s="4">
        <v>32000</v>
      </c>
      <c r="BH248" s="4">
        <v>15.8</v>
      </c>
      <c r="BI248" s="4">
        <v>36000</v>
      </c>
      <c r="BJ248" s="4">
        <v>6.9</v>
      </c>
      <c r="BN248" s="5" t="s">
        <v>677</v>
      </c>
      <c r="BO248" s="5" t="s">
        <v>255</v>
      </c>
      <c r="BP248" s="5">
        <v>751.1</v>
      </c>
      <c r="BQ248" s="5">
        <v>6.3</v>
      </c>
      <c r="BR248" s="5">
        <v>23.02</v>
      </c>
      <c r="BS248" s="5">
        <v>5.8</v>
      </c>
      <c r="BT248" s="5">
        <v>42414</v>
      </c>
      <c r="BU248" s="5">
        <v>14</v>
      </c>
      <c r="BV248" s="5">
        <v>32.6</v>
      </c>
      <c r="BW248" s="5">
        <v>2.2000000000000002</v>
      </c>
      <c r="CA248" s="6" t="s">
        <v>677</v>
      </c>
      <c r="CB248" s="6" t="s">
        <v>255</v>
      </c>
      <c r="CC248" s="6">
        <v>543</v>
      </c>
      <c r="CD248" s="6">
        <v>8.8000000000000007</v>
      </c>
      <c r="CE248" s="6">
        <v>15.76</v>
      </c>
      <c r="CF248" s="6">
        <v>8.3000000000000007</v>
      </c>
      <c r="CG248" s="6" t="s">
        <v>858</v>
      </c>
      <c r="CH248" s="6" t="s">
        <v>858</v>
      </c>
      <c r="CI248" s="6">
        <v>37</v>
      </c>
      <c r="CJ248" s="6">
        <v>1.7</v>
      </c>
      <c r="CN248" s="7" t="s">
        <v>677</v>
      </c>
      <c r="CO248" s="7" t="s">
        <v>255</v>
      </c>
      <c r="CP248" s="7">
        <v>11000</v>
      </c>
      <c r="CQ248" s="7">
        <v>12</v>
      </c>
      <c r="CR248" s="7">
        <v>11000</v>
      </c>
      <c r="CS248" s="7">
        <v>12</v>
      </c>
      <c r="CT248" s="7">
        <v>9000</v>
      </c>
      <c r="CU248" s="7">
        <v>14.8</v>
      </c>
      <c r="CV248" s="7">
        <v>11000</v>
      </c>
      <c r="CW248" s="7">
        <v>12</v>
      </c>
      <c r="DA248" s="8" t="s">
        <v>677</v>
      </c>
      <c r="DB248" s="8" t="s">
        <v>255</v>
      </c>
      <c r="DC248" s="8">
        <v>690.9</v>
      </c>
      <c r="DD248" s="8">
        <v>8</v>
      </c>
      <c r="DE248" s="8">
        <v>18.77</v>
      </c>
      <c r="DF248" s="8">
        <v>8</v>
      </c>
      <c r="DG248" s="8">
        <v>37750</v>
      </c>
      <c r="DH248" s="8">
        <v>12</v>
      </c>
      <c r="DI248" s="8">
        <v>36.799999999999997</v>
      </c>
      <c r="DJ248" s="8">
        <v>0.9</v>
      </c>
      <c r="DN248" s="9" t="s">
        <v>677</v>
      </c>
      <c r="DO248" s="9" t="s">
        <v>255</v>
      </c>
      <c r="DP248" s="9">
        <v>526.70000000000005</v>
      </c>
      <c r="DQ248" s="9">
        <v>11</v>
      </c>
      <c r="DR248" s="9">
        <v>14.97</v>
      </c>
      <c r="DS248" s="9">
        <v>11</v>
      </c>
      <c r="DT248" s="9">
        <v>27969</v>
      </c>
      <c r="DU248" s="9">
        <v>14</v>
      </c>
      <c r="DV248" s="9">
        <v>37.299999999999997</v>
      </c>
      <c r="DW248" s="9">
        <v>1</v>
      </c>
      <c r="EA248" s="10" t="s">
        <v>677</v>
      </c>
      <c r="EB248" s="10" t="s">
        <v>255</v>
      </c>
      <c r="EC248" s="10">
        <v>16000</v>
      </c>
      <c r="ED248" s="10">
        <v>11.2</v>
      </c>
      <c r="EE248" s="10">
        <f>VLOOKUP(EA248,Sheet1!$C$10:$L$428,10,FALSE)</f>
        <v>245000</v>
      </c>
      <c r="EF248" s="10">
        <v>11.2</v>
      </c>
      <c r="EG248" s="10" t="s">
        <v>858</v>
      </c>
      <c r="EH248" s="10" t="s">
        <v>858</v>
      </c>
      <c r="EI248" s="10">
        <v>16000</v>
      </c>
      <c r="EJ248" s="10">
        <v>11.2</v>
      </c>
      <c r="EN248" s="11" t="s">
        <v>677</v>
      </c>
      <c r="EO248" s="11" t="s">
        <v>255</v>
      </c>
      <c r="EP248" s="11">
        <v>1069.5</v>
      </c>
      <c r="EQ248" s="11">
        <v>8</v>
      </c>
      <c r="ER248" s="11">
        <f>VLOOKUP(EN248,Sheet1!$C$10:$L$428,2,FALSE)</f>
        <v>455212.41700404813</v>
      </c>
      <c r="ES248" s="11">
        <v>8.1</v>
      </c>
      <c r="ET248" s="11" t="s">
        <v>858</v>
      </c>
      <c r="EU248" s="11" t="s">
        <v>858</v>
      </c>
      <c r="EV248" s="11">
        <v>39.200000000000003</v>
      </c>
      <c r="EW248" s="11">
        <v>1.4</v>
      </c>
      <c r="EY248" t="b">
        <f t="shared" si="3"/>
        <v>1</v>
      </c>
    </row>
    <row r="249" spans="1:155" x14ac:dyDescent="0.25">
      <c r="A249" s="1" t="s">
        <v>678</v>
      </c>
      <c r="B249" s="1" t="s">
        <v>256</v>
      </c>
      <c r="C249" s="1">
        <v>681.4</v>
      </c>
      <c r="D249" s="1">
        <v>15</v>
      </c>
      <c r="E249" s="1">
        <f>VLOOKUP(A249,Sheet1!$C$10:$L$428,6,FALSE)</f>
        <v>390000</v>
      </c>
      <c r="F249" s="1">
        <v>13</v>
      </c>
      <c r="G249" s="1">
        <v>37436</v>
      </c>
      <c r="H249" s="1">
        <v>16</v>
      </c>
      <c r="I249" s="1">
        <v>37.5</v>
      </c>
      <c r="J249" s="1">
        <v>2.1</v>
      </c>
      <c r="N249" s="2" t="s">
        <v>678</v>
      </c>
      <c r="O249" s="2" t="s">
        <v>256</v>
      </c>
      <c r="P249" s="2">
        <v>19000</v>
      </c>
      <c r="Q249" s="2">
        <v>9.6999999999999993</v>
      </c>
      <c r="R249" s="2">
        <v>19000</v>
      </c>
      <c r="S249" s="2">
        <v>9.6999999999999993</v>
      </c>
      <c r="T249" s="2">
        <v>16000</v>
      </c>
      <c r="U249" s="2">
        <v>14.6</v>
      </c>
      <c r="V249" s="2">
        <v>19000</v>
      </c>
      <c r="W249" s="2">
        <v>9.6999999999999993</v>
      </c>
      <c r="AA249" s="3" t="s">
        <v>678</v>
      </c>
      <c r="AB249" s="3" t="s">
        <v>256</v>
      </c>
      <c r="AC249" s="3">
        <v>859.9</v>
      </c>
      <c r="AD249" s="3">
        <v>11</v>
      </c>
      <c r="AE249" s="3">
        <v>22.28</v>
      </c>
      <c r="AF249" s="3">
        <v>11</v>
      </c>
      <c r="AG249" s="3" t="s">
        <v>858</v>
      </c>
      <c r="AH249" s="3" t="s">
        <v>858</v>
      </c>
      <c r="AI249" s="3">
        <v>38.6</v>
      </c>
      <c r="AJ249" s="3">
        <v>1.1000000000000001</v>
      </c>
      <c r="AN249" s="3" t="s">
        <v>678</v>
      </c>
      <c r="AO249" s="3" t="s">
        <v>256</v>
      </c>
      <c r="AP249" s="3">
        <v>615.79999999999995</v>
      </c>
      <c r="AQ249" s="3">
        <v>9.4</v>
      </c>
      <c r="AR249" s="3">
        <v>16.079999999999998</v>
      </c>
      <c r="AS249" s="3">
        <v>11</v>
      </c>
      <c r="AT249" s="3">
        <v>34148</v>
      </c>
      <c r="AU249" s="3">
        <v>11</v>
      </c>
      <c r="AV249" s="3">
        <v>37.5</v>
      </c>
      <c r="AW249" s="3">
        <v>0.3</v>
      </c>
      <c r="BA249" s="4" t="s">
        <v>678</v>
      </c>
      <c r="BB249" s="4" t="s">
        <v>256</v>
      </c>
      <c r="BC249" s="4">
        <v>24000</v>
      </c>
      <c r="BD249" s="4">
        <v>8.3000000000000007</v>
      </c>
      <c r="BE249" s="4">
        <v>24000</v>
      </c>
      <c r="BF249" s="4">
        <v>8.3000000000000007</v>
      </c>
      <c r="BG249" s="4">
        <v>22000</v>
      </c>
      <c r="BH249" s="4">
        <v>13.2</v>
      </c>
      <c r="BI249" s="4">
        <v>24000</v>
      </c>
      <c r="BJ249" s="4">
        <v>8.3000000000000007</v>
      </c>
      <c r="BN249" s="5" t="s">
        <v>678</v>
      </c>
      <c r="BO249" s="5" t="s">
        <v>256</v>
      </c>
      <c r="BP249" s="5">
        <v>710.4</v>
      </c>
      <c r="BQ249" s="5">
        <v>11</v>
      </c>
      <c r="BR249" s="5">
        <v>20.98</v>
      </c>
      <c r="BS249" s="5">
        <v>11</v>
      </c>
      <c r="BT249" s="5" t="s">
        <v>858</v>
      </c>
      <c r="BU249" s="5" t="s">
        <v>858</v>
      </c>
      <c r="BV249" s="5">
        <v>33.9</v>
      </c>
      <c r="BW249" s="5">
        <v>2.4</v>
      </c>
      <c r="CA249" s="6" t="s">
        <v>678</v>
      </c>
      <c r="CB249" s="6" t="s">
        <v>256</v>
      </c>
      <c r="CC249" s="6">
        <v>537.29999999999995</v>
      </c>
      <c r="CD249" s="6">
        <v>7.5</v>
      </c>
      <c r="CE249" s="6">
        <v>14.82</v>
      </c>
      <c r="CF249" s="6">
        <v>6.7</v>
      </c>
      <c r="CG249" s="6">
        <v>29635</v>
      </c>
      <c r="CH249" s="6">
        <v>13</v>
      </c>
      <c r="CI249" s="6">
        <v>37.4</v>
      </c>
      <c r="CJ249" s="6">
        <v>0.3</v>
      </c>
      <c r="CN249" s="7" t="s">
        <v>678</v>
      </c>
      <c r="CO249" s="7" t="s">
        <v>256</v>
      </c>
      <c r="CP249" s="7">
        <v>8000</v>
      </c>
      <c r="CQ249" s="7">
        <v>14.4</v>
      </c>
      <c r="CR249" s="7">
        <v>8000</v>
      </c>
      <c r="CS249" s="7">
        <v>14.4</v>
      </c>
      <c r="CT249" s="7">
        <v>7000</v>
      </c>
      <c r="CU249" s="7">
        <v>17.3</v>
      </c>
      <c r="CV249" s="7">
        <v>8000</v>
      </c>
      <c r="CW249" s="7">
        <v>14.4</v>
      </c>
      <c r="DA249" s="8" t="s">
        <v>678</v>
      </c>
      <c r="DB249" s="8" t="s">
        <v>256</v>
      </c>
      <c r="DC249" s="8">
        <v>627.70000000000005</v>
      </c>
      <c r="DD249" s="8">
        <v>7.4</v>
      </c>
      <c r="DE249" s="8">
        <v>16.649999999999999</v>
      </c>
      <c r="DF249" s="8">
        <v>7.6</v>
      </c>
      <c r="DG249" s="8">
        <v>33196</v>
      </c>
      <c r="DH249" s="8">
        <v>8.5</v>
      </c>
      <c r="DI249" s="8">
        <v>37.700000000000003</v>
      </c>
      <c r="DJ249" s="8">
        <v>1.1000000000000001</v>
      </c>
      <c r="DN249" s="9" t="s">
        <v>678</v>
      </c>
      <c r="DO249" s="9" t="s">
        <v>256</v>
      </c>
      <c r="DP249" s="9">
        <v>521</v>
      </c>
      <c r="DQ249" s="9">
        <v>12</v>
      </c>
      <c r="DR249" s="9">
        <v>13.52</v>
      </c>
      <c r="DS249" s="9">
        <v>18</v>
      </c>
      <c r="DT249" s="9">
        <v>28853</v>
      </c>
      <c r="DU249" s="9">
        <v>14</v>
      </c>
      <c r="DV249" s="9">
        <v>37.5</v>
      </c>
      <c r="DW249" s="9">
        <v>1.7</v>
      </c>
      <c r="EA249" s="10" t="s">
        <v>678</v>
      </c>
      <c r="EB249" s="10" t="s">
        <v>256</v>
      </c>
      <c r="EC249" s="10">
        <v>11000</v>
      </c>
      <c r="ED249" s="10">
        <v>13.1</v>
      </c>
      <c r="EE249" s="10">
        <f>VLOOKUP(EA249,Sheet1!$C$10:$L$428,10,FALSE)</f>
        <v>270000</v>
      </c>
      <c r="EF249" s="10">
        <v>13.1</v>
      </c>
      <c r="EG249" s="10" t="s">
        <v>858</v>
      </c>
      <c r="EH249" s="10" t="s">
        <v>858</v>
      </c>
      <c r="EI249" s="10">
        <v>11000</v>
      </c>
      <c r="EJ249" s="10">
        <v>13.1</v>
      </c>
      <c r="EN249" s="11" t="s">
        <v>678</v>
      </c>
      <c r="EO249" s="11" t="s">
        <v>256</v>
      </c>
      <c r="EP249" s="11">
        <v>1036.9000000000001</v>
      </c>
      <c r="EQ249" s="11">
        <v>16</v>
      </c>
      <c r="ER249" s="11">
        <f>VLOOKUP(EN249,Sheet1!$C$10:$L$428,2,FALSE)</f>
        <v>533361.50214592263</v>
      </c>
      <c r="ES249" s="11">
        <v>16</v>
      </c>
      <c r="ET249" s="11" t="s">
        <v>858</v>
      </c>
      <c r="EU249" s="11" t="s">
        <v>858</v>
      </c>
      <c r="EV249" s="11">
        <v>39.299999999999997</v>
      </c>
      <c r="EW249" s="11">
        <v>1.7</v>
      </c>
      <c r="EY249" t="b">
        <f t="shared" si="3"/>
        <v>1</v>
      </c>
    </row>
    <row r="250" spans="1:155" x14ac:dyDescent="0.25">
      <c r="A250" s="1" t="s">
        <v>679</v>
      </c>
      <c r="B250" s="1" t="s">
        <v>257</v>
      </c>
      <c r="C250" s="1">
        <v>672.7</v>
      </c>
      <c r="D250" s="1">
        <v>9.8000000000000007</v>
      </c>
      <c r="E250" s="1">
        <f>VLOOKUP(A250,Sheet1!$C$10:$L$428,6,FALSE)</f>
        <v>250000</v>
      </c>
      <c r="F250" s="1">
        <v>12</v>
      </c>
      <c r="G250" s="1">
        <v>36428</v>
      </c>
      <c r="H250" s="1">
        <v>11</v>
      </c>
      <c r="I250" s="1">
        <v>37.700000000000003</v>
      </c>
      <c r="J250" s="1">
        <v>1.7</v>
      </c>
      <c r="N250" s="2" t="s">
        <v>679</v>
      </c>
      <c r="O250" s="2" t="s">
        <v>257</v>
      </c>
      <c r="P250" s="2">
        <v>50000</v>
      </c>
      <c r="Q250" s="2">
        <v>5.9</v>
      </c>
      <c r="R250" s="2">
        <v>50000</v>
      </c>
      <c r="S250" s="2">
        <v>5.9</v>
      </c>
      <c r="T250" s="2">
        <v>43000</v>
      </c>
      <c r="U250" s="2">
        <v>8.5</v>
      </c>
      <c r="V250" s="2">
        <v>50000</v>
      </c>
      <c r="W250" s="2">
        <v>5.9</v>
      </c>
      <c r="AA250" s="3" t="s">
        <v>679</v>
      </c>
      <c r="AB250" s="3" t="s">
        <v>257</v>
      </c>
      <c r="AC250" s="3">
        <v>793.9</v>
      </c>
      <c r="AD250" s="3">
        <v>4.3</v>
      </c>
      <c r="AE250" s="3">
        <v>20.34</v>
      </c>
      <c r="AF250" s="3">
        <v>4.4000000000000004</v>
      </c>
      <c r="AG250" s="3">
        <v>43027</v>
      </c>
      <c r="AH250" s="3">
        <v>6.6</v>
      </c>
      <c r="AI250" s="3">
        <v>39</v>
      </c>
      <c r="AJ250" s="3">
        <v>0.8</v>
      </c>
      <c r="AN250" s="3" t="s">
        <v>679</v>
      </c>
      <c r="AO250" s="3" t="s">
        <v>257</v>
      </c>
      <c r="AP250" s="3">
        <v>620.1</v>
      </c>
      <c r="AQ250" s="3">
        <v>7</v>
      </c>
      <c r="AR250" s="3">
        <v>15.66</v>
      </c>
      <c r="AS250" s="3">
        <v>6.4</v>
      </c>
      <c r="AT250" s="3">
        <v>32001</v>
      </c>
      <c r="AU250" s="3">
        <v>10</v>
      </c>
      <c r="AV250" s="3">
        <v>37.5</v>
      </c>
      <c r="AW250" s="3">
        <v>1.4</v>
      </c>
      <c r="BA250" s="4" t="s">
        <v>679</v>
      </c>
      <c r="BB250" s="4" t="s">
        <v>257</v>
      </c>
      <c r="BC250" s="4">
        <v>67000</v>
      </c>
      <c r="BD250" s="4">
        <v>5</v>
      </c>
      <c r="BE250" s="4">
        <v>67000</v>
      </c>
      <c r="BF250" s="4">
        <v>5</v>
      </c>
      <c r="BG250" s="4">
        <v>59000</v>
      </c>
      <c r="BH250" s="4">
        <v>6.9</v>
      </c>
      <c r="BI250" s="4">
        <v>67000</v>
      </c>
      <c r="BJ250" s="4">
        <v>5</v>
      </c>
      <c r="BN250" s="5" t="s">
        <v>679</v>
      </c>
      <c r="BO250" s="5" t="s">
        <v>257</v>
      </c>
      <c r="BP250" s="5">
        <v>655.4</v>
      </c>
      <c r="BQ250" s="5">
        <v>4.5</v>
      </c>
      <c r="BR250" s="5">
        <v>19.48</v>
      </c>
      <c r="BS250" s="5">
        <v>4.0999999999999996</v>
      </c>
      <c r="BT250" s="5">
        <v>35241</v>
      </c>
      <c r="BU250" s="5">
        <v>6.2</v>
      </c>
      <c r="BV250" s="5">
        <v>33.6</v>
      </c>
      <c r="BW250" s="5">
        <v>1.6</v>
      </c>
      <c r="CA250" s="6" t="s">
        <v>679</v>
      </c>
      <c r="CB250" s="6" t="s">
        <v>257</v>
      </c>
      <c r="CC250" s="6">
        <v>491.7</v>
      </c>
      <c r="CD250" s="6">
        <v>6.2</v>
      </c>
      <c r="CE250" s="6">
        <v>14.15</v>
      </c>
      <c r="CF250" s="6">
        <v>5.9</v>
      </c>
      <c r="CG250" s="6">
        <v>25987</v>
      </c>
      <c r="CH250" s="6">
        <v>9.1999999999999993</v>
      </c>
      <c r="CI250" s="6">
        <v>37.4</v>
      </c>
      <c r="CJ250" s="6">
        <v>0.4</v>
      </c>
      <c r="CN250" s="7" t="s">
        <v>679</v>
      </c>
      <c r="CO250" s="7" t="s">
        <v>257</v>
      </c>
      <c r="CP250" s="7">
        <v>18000</v>
      </c>
      <c r="CQ250" s="7">
        <v>9.4</v>
      </c>
      <c r="CR250" s="7">
        <v>18000</v>
      </c>
      <c r="CS250" s="7">
        <v>9.4</v>
      </c>
      <c r="CT250" s="7">
        <v>15000</v>
      </c>
      <c r="CU250" s="7">
        <v>17.8</v>
      </c>
      <c r="CV250" s="7">
        <v>18000</v>
      </c>
      <c r="CW250" s="7">
        <v>9.4</v>
      </c>
      <c r="DA250" s="8" t="s">
        <v>679</v>
      </c>
      <c r="DB250" s="8" t="s">
        <v>257</v>
      </c>
      <c r="DC250" s="8">
        <v>630.9</v>
      </c>
      <c r="DD250" s="8">
        <v>5.9</v>
      </c>
      <c r="DE250" s="8">
        <v>16.71</v>
      </c>
      <c r="DF250" s="8">
        <v>5.8</v>
      </c>
      <c r="DG250" s="8">
        <v>33170</v>
      </c>
      <c r="DH250" s="8">
        <v>12</v>
      </c>
      <c r="DI250" s="8">
        <v>37.799999999999997</v>
      </c>
      <c r="DJ250" s="8">
        <v>1.2</v>
      </c>
      <c r="DN250" s="9" t="s">
        <v>679</v>
      </c>
      <c r="DO250" s="9" t="s">
        <v>257</v>
      </c>
      <c r="DP250" s="9">
        <v>529.79999999999995</v>
      </c>
      <c r="DQ250" s="9">
        <v>10</v>
      </c>
      <c r="DR250" s="9">
        <v>14.78</v>
      </c>
      <c r="DS250" s="9">
        <v>9.5</v>
      </c>
      <c r="DT250" s="9" t="s">
        <v>858</v>
      </c>
      <c r="DU250" s="9" t="s">
        <v>858</v>
      </c>
      <c r="DV250" s="9">
        <v>37.5</v>
      </c>
      <c r="DW250" s="9">
        <v>0.3</v>
      </c>
      <c r="EA250" s="10" t="s">
        <v>679</v>
      </c>
      <c r="EB250" s="10" t="s">
        <v>257</v>
      </c>
      <c r="EC250" s="10">
        <v>32000</v>
      </c>
      <c r="ED250" s="10">
        <v>7.5</v>
      </c>
      <c r="EE250" s="10">
        <f>VLOOKUP(EA250,Sheet1!$C$10:$L$428,10,FALSE)</f>
        <v>195000</v>
      </c>
      <c r="EF250" s="10">
        <v>7.5</v>
      </c>
      <c r="EG250" s="10">
        <v>29000</v>
      </c>
      <c r="EH250" s="10">
        <v>9</v>
      </c>
      <c r="EI250" s="10">
        <v>32000</v>
      </c>
      <c r="EJ250" s="10">
        <v>7.5</v>
      </c>
      <c r="EN250" s="11" t="s">
        <v>679</v>
      </c>
      <c r="EO250" s="11" t="s">
        <v>257</v>
      </c>
      <c r="EP250" s="11">
        <v>884</v>
      </c>
      <c r="EQ250" s="11">
        <v>5.4</v>
      </c>
      <c r="ER250" s="11">
        <f>VLOOKUP(EN250,Sheet1!$C$10:$L$428,2,FALSE)</f>
        <v>328080.31913897936</v>
      </c>
      <c r="ES250" s="11">
        <v>5.6</v>
      </c>
      <c r="ET250" s="11">
        <v>48067</v>
      </c>
      <c r="EU250" s="11">
        <v>7</v>
      </c>
      <c r="EV250" s="11">
        <v>39.700000000000003</v>
      </c>
      <c r="EW250" s="11">
        <v>0.9</v>
      </c>
      <c r="EY250" t="b">
        <f t="shared" si="3"/>
        <v>1</v>
      </c>
    </row>
    <row r="251" spans="1:155" x14ac:dyDescent="0.25">
      <c r="A251" s="1" t="s">
        <v>680</v>
      </c>
      <c r="B251" s="1" t="s">
        <v>258</v>
      </c>
      <c r="C251" s="1">
        <v>514.20000000000005</v>
      </c>
      <c r="D251" s="1">
        <v>14</v>
      </c>
      <c r="E251" s="1">
        <f>VLOOKUP(A251,Sheet1!$C$10:$L$428,6,FALSE)</f>
        <v>173500</v>
      </c>
      <c r="F251" s="1">
        <v>13</v>
      </c>
      <c r="G251" s="1">
        <v>25982</v>
      </c>
      <c r="H251" s="1">
        <v>12</v>
      </c>
      <c r="I251" s="1">
        <v>38.200000000000003</v>
      </c>
      <c r="J251" s="1">
        <v>1.7</v>
      </c>
      <c r="N251" s="2" t="s">
        <v>680</v>
      </c>
      <c r="O251" s="2" t="s">
        <v>258</v>
      </c>
      <c r="P251" s="2">
        <v>22000</v>
      </c>
      <c r="Q251" s="2">
        <v>8.9</v>
      </c>
      <c r="R251" s="2">
        <v>22000</v>
      </c>
      <c r="S251" s="2">
        <v>8.9</v>
      </c>
      <c r="T251" s="2">
        <v>20000</v>
      </c>
      <c r="U251" s="2">
        <v>10.199999999999999</v>
      </c>
      <c r="V251" s="2">
        <v>22000</v>
      </c>
      <c r="W251" s="2">
        <v>8.9</v>
      </c>
      <c r="AA251" s="3" t="s">
        <v>680</v>
      </c>
      <c r="AB251" s="3" t="s">
        <v>258</v>
      </c>
      <c r="AC251" s="3">
        <v>550</v>
      </c>
      <c r="AD251" s="3">
        <v>5.2</v>
      </c>
      <c r="AE251" s="3">
        <v>14.18</v>
      </c>
      <c r="AF251" s="3">
        <v>5</v>
      </c>
      <c r="AG251" s="3">
        <v>26697</v>
      </c>
      <c r="AH251" s="3">
        <v>4.9000000000000004</v>
      </c>
      <c r="AI251" s="3">
        <v>38.799999999999997</v>
      </c>
      <c r="AJ251" s="3">
        <v>1.3</v>
      </c>
      <c r="AN251" s="3" t="s">
        <v>680</v>
      </c>
      <c r="AO251" s="3" t="s">
        <v>258</v>
      </c>
      <c r="AP251" s="3">
        <v>498.1</v>
      </c>
      <c r="AQ251" s="3">
        <v>8.6999999999999993</v>
      </c>
      <c r="AR251" s="3">
        <v>12.68</v>
      </c>
      <c r="AS251" s="3">
        <v>9.3000000000000007</v>
      </c>
      <c r="AT251" s="3">
        <v>23821</v>
      </c>
      <c r="AU251" s="3">
        <v>8.1999999999999993</v>
      </c>
      <c r="AV251" s="3">
        <v>37.5</v>
      </c>
      <c r="AW251" s="3">
        <v>1.1000000000000001</v>
      </c>
      <c r="BA251" s="4" t="s">
        <v>680</v>
      </c>
      <c r="BB251" s="4" t="s">
        <v>258</v>
      </c>
      <c r="BC251" s="4">
        <v>33000</v>
      </c>
      <c r="BD251" s="4">
        <v>7</v>
      </c>
      <c r="BE251" s="4">
        <v>33000</v>
      </c>
      <c r="BF251" s="4">
        <v>7</v>
      </c>
      <c r="BG251" s="4">
        <v>29000</v>
      </c>
      <c r="BH251" s="4">
        <v>8.4</v>
      </c>
      <c r="BI251" s="4">
        <v>33000</v>
      </c>
      <c r="BJ251" s="4">
        <v>7</v>
      </c>
      <c r="BN251" s="5" t="s">
        <v>680</v>
      </c>
      <c r="BO251" s="5" t="s">
        <v>258</v>
      </c>
      <c r="BP251" s="5">
        <v>424.3</v>
      </c>
      <c r="BQ251" s="5">
        <v>5.6</v>
      </c>
      <c r="BR251" s="5">
        <v>13.72</v>
      </c>
      <c r="BS251" s="5">
        <v>4.5</v>
      </c>
      <c r="BT251" s="5">
        <v>21738</v>
      </c>
      <c r="BU251" s="5">
        <v>5.4</v>
      </c>
      <c r="BV251" s="5">
        <v>30.9</v>
      </c>
      <c r="BW251" s="5">
        <v>2.9</v>
      </c>
      <c r="CA251" s="6" t="s">
        <v>680</v>
      </c>
      <c r="CB251" s="6" t="s">
        <v>258</v>
      </c>
      <c r="CC251" s="6">
        <v>370.4</v>
      </c>
      <c r="CD251" s="6">
        <v>8.6999999999999993</v>
      </c>
      <c r="CE251" s="6">
        <v>10.93</v>
      </c>
      <c r="CF251" s="6">
        <v>7.8</v>
      </c>
      <c r="CG251" s="6">
        <v>19831</v>
      </c>
      <c r="CH251" s="6">
        <v>9.1999999999999993</v>
      </c>
      <c r="CI251" s="6">
        <v>37</v>
      </c>
      <c r="CJ251" s="6">
        <v>3.4</v>
      </c>
      <c r="CN251" s="7" t="s">
        <v>680</v>
      </c>
      <c r="CO251" s="7" t="s">
        <v>258</v>
      </c>
      <c r="CP251" s="7">
        <v>9000</v>
      </c>
      <c r="CQ251" s="7">
        <v>13.7</v>
      </c>
      <c r="CR251" s="7">
        <v>9000</v>
      </c>
      <c r="CS251" s="7">
        <v>13.7</v>
      </c>
      <c r="CT251" s="7">
        <v>8000</v>
      </c>
      <c r="CU251" s="7">
        <v>15.8</v>
      </c>
      <c r="CV251" s="7">
        <v>9000</v>
      </c>
      <c r="CW251" s="7">
        <v>13.7</v>
      </c>
      <c r="DA251" s="8" t="s">
        <v>680</v>
      </c>
      <c r="DB251" s="8" t="s">
        <v>258</v>
      </c>
      <c r="DC251" s="8">
        <v>477.8</v>
      </c>
      <c r="DD251" s="8">
        <v>5.3</v>
      </c>
      <c r="DE251" s="8">
        <v>13.01</v>
      </c>
      <c r="DF251" s="8">
        <v>5.4</v>
      </c>
      <c r="DG251" s="8">
        <v>23855</v>
      </c>
      <c r="DH251" s="8">
        <v>5.9</v>
      </c>
      <c r="DI251" s="8">
        <v>36.700000000000003</v>
      </c>
      <c r="DJ251" s="8">
        <v>1.2</v>
      </c>
      <c r="DN251" s="9" t="s">
        <v>680</v>
      </c>
      <c r="DO251" s="9" t="s">
        <v>258</v>
      </c>
      <c r="DP251" s="9">
        <v>445.5</v>
      </c>
      <c r="DQ251" s="9">
        <v>12</v>
      </c>
      <c r="DR251" s="9">
        <v>12.67</v>
      </c>
      <c r="DS251" s="9">
        <v>12</v>
      </c>
      <c r="DT251" s="9">
        <v>22523</v>
      </c>
      <c r="DU251" s="9">
        <v>12</v>
      </c>
      <c r="DV251" s="9">
        <v>37.5</v>
      </c>
      <c r="DW251" s="9">
        <v>1.1000000000000001</v>
      </c>
      <c r="EA251" s="10" t="s">
        <v>680</v>
      </c>
      <c r="EB251" s="10" t="s">
        <v>258</v>
      </c>
      <c r="EC251" s="10">
        <v>13000</v>
      </c>
      <c r="ED251" s="10">
        <v>11.6</v>
      </c>
      <c r="EE251" s="10">
        <f>VLOOKUP(EA251,Sheet1!$C$10:$L$428,10,FALSE)</f>
        <v>133000</v>
      </c>
      <c r="EF251" s="10">
        <v>11.6</v>
      </c>
      <c r="EG251" s="10">
        <v>12000</v>
      </c>
      <c r="EH251" s="10">
        <v>13.3</v>
      </c>
      <c r="EI251" s="10">
        <v>13000</v>
      </c>
      <c r="EJ251" s="10">
        <v>11.6</v>
      </c>
      <c r="EN251" s="11" t="s">
        <v>680</v>
      </c>
      <c r="EO251" s="11" t="s">
        <v>258</v>
      </c>
      <c r="EP251" s="11">
        <v>596.29999999999995</v>
      </c>
      <c r="EQ251" s="11">
        <v>7.1</v>
      </c>
      <c r="ER251" s="11">
        <f>VLOOKUP(EN251,Sheet1!$C$10:$L$428,2,FALSE)</f>
        <v>198585.8365444373</v>
      </c>
      <c r="ES251" s="11">
        <v>7</v>
      </c>
      <c r="ET251" s="11">
        <v>28504</v>
      </c>
      <c r="EU251" s="11">
        <v>6.7</v>
      </c>
      <c r="EV251" s="11">
        <v>40.1</v>
      </c>
      <c r="EW251" s="11">
        <v>1.8</v>
      </c>
      <c r="EY251" t="b">
        <f t="shared" si="3"/>
        <v>1</v>
      </c>
    </row>
    <row r="252" spans="1:155" x14ac:dyDescent="0.25">
      <c r="A252" s="1" t="s">
        <v>681</v>
      </c>
      <c r="B252" s="1" t="s">
        <v>259</v>
      </c>
      <c r="C252" s="1">
        <v>435.3</v>
      </c>
      <c r="D252" s="1">
        <v>7.3</v>
      </c>
      <c r="E252" s="1">
        <f>VLOOKUP(A252,Sheet1!$C$10:$L$428,6,FALSE)</f>
        <v>145000</v>
      </c>
      <c r="F252" s="1">
        <v>8.3000000000000007</v>
      </c>
      <c r="G252" s="1">
        <v>22663</v>
      </c>
      <c r="H252" s="1">
        <v>9.6</v>
      </c>
      <c r="I252" s="1">
        <v>39</v>
      </c>
      <c r="J252" s="1">
        <v>1.6</v>
      </c>
      <c r="N252" s="2" t="s">
        <v>681</v>
      </c>
      <c r="O252" s="2" t="s">
        <v>259</v>
      </c>
      <c r="P252" s="2">
        <v>22000</v>
      </c>
      <c r="Q252" s="2">
        <v>8.8000000000000007</v>
      </c>
      <c r="R252" s="2">
        <v>22000</v>
      </c>
      <c r="S252" s="2">
        <v>8.8000000000000007</v>
      </c>
      <c r="T252" s="2">
        <v>20000</v>
      </c>
      <c r="U252" s="2">
        <v>11.5</v>
      </c>
      <c r="V252" s="2">
        <v>22000</v>
      </c>
      <c r="W252" s="2">
        <v>8.8000000000000007</v>
      </c>
      <c r="AA252" s="3" t="s">
        <v>681</v>
      </c>
      <c r="AB252" s="3" t="s">
        <v>259</v>
      </c>
      <c r="AC252" s="3">
        <v>474.9</v>
      </c>
      <c r="AD252" s="3">
        <v>3.9</v>
      </c>
      <c r="AE252" s="3">
        <v>12.21</v>
      </c>
      <c r="AF252" s="3">
        <v>4.0999999999999996</v>
      </c>
      <c r="AG252" s="3">
        <v>24585</v>
      </c>
      <c r="AH252" s="3">
        <v>4.5999999999999996</v>
      </c>
      <c r="AI252" s="3">
        <v>38.9</v>
      </c>
      <c r="AJ252" s="3">
        <v>1.1000000000000001</v>
      </c>
      <c r="AN252" s="3" t="s">
        <v>681</v>
      </c>
      <c r="AO252" s="3" t="s">
        <v>259</v>
      </c>
      <c r="AP252" s="3">
        <v>419.3</v>
      </c>
      <c r="AQ252" s="3">
        <v>4.2</v>
      </c>
      <c r="AR252" s="3">
        <v>10.76</v>
      </c>
      <c r="AS252" s="3">
        <v>5.7</v>
      </c>
      <c r="AT252" s="3">
        <v>21890</v>
      </c>
      <c r="AU252" s="3">
        <v>5.4</v>
      </c>
      <c r="AV252" s="3">
        <v>37.5</v>
      </c>
      <c r="AW252" s="3">
        <v>1.6</v>
      </c>
      <c r="BA252" s="4" t="s">
        <v>681</v>
      </c>
      <c r="BB252" s="4" t="s">
        <v>259</v>
      </c>
      <c r="BC252" s="4">
        <v>31000</v>
      </c>
      <c r="BD252" s="4">
        <v>7.3</v>
      </c>
      <c r="BE252" s="4">
        <v>31000</v>
      </c>
      <c r="BF252" s="4">
        <v>7.3</v>
      </c>
      <c r="BG252" s="4">
        <v>27000</v>
      </c>
      <c r="BH252" s="4">
        <v>11.7</v>
      </c>
      <c r="BI252" s="4">
        <v>31000</v>
      </c>
      <c r="BJ252" s="4">
        <v>7.3</v>
      </c>
      <c r="BN252" s="5" t="s">
        <v>681</v>
      </c>
      <c r="BO252" s="5" t="s">
        <v>259</v>
      </c>
      <c r="BP252" s="5">
        <v>393.6</v>
      </c>
      <c r="BQ252" s="5">
        <v>4.3</v>
      </c>
      <c r="BR252" s="5">
        <v>11.81</v>
      </c>
      <c r="BS252" s="5">
        <v>3.7</v>
      </c>
      <c r="BT252" s="5">
        <v>20713</v>
      </c>
      <c r="BU252" s="5">
        <v>5.3</v>
      </c>
      <c r="BV252" s="5">
        <v>33.299999999999997</v>
      </c>
      <c r="BW252" s="5">
        <v>2.2000000000000002</v>
      </c>
      <c r="CA252" s="6" t="s">
        <v>681</v>
      </c>
      <c r="CB252" s="6" t="s">
        <v>259</v>
      </c>
      <c r="CC252" s="6">
        <v>369.1</v>
      </c>
      <c r="CD252" s="6">
        <v>6.8</v>
      </c>
      <c r="CE252" s="6">
        <v>9.75</v>
      </c>
      <c r="CF252" s="6">
        <v>5.3</v>
      </c>
      <c r="CG252" s="6">
        <v>19577</v>
      </c>
      <c r="CH252" s="6">
        <v>7</v>
      </c>
      <c r="CI252" s="6">
        <v>37</v>
      </c>
      <c r="CJ252" s="6">
        <v>0.8</v>
      </c>
      <c r="CN252" s="7" t="s">
        <v>681</v>
      </c>
      <c r="CO252" s="7" t="s">
        <v>259</v>
      </c>
      <c r="CP252" s="7">
        <v>8000</v>
      </c>
      <c r="CQ252" s="7">
        <v>13.6</v>
      </c>
      <c r="CR252" s="7">
        <v>8000</v>
      </c>
      <c r="CS252" s="7">
        <v>13.6</v>
      </c>
      <c r="CT252" s="7">
        <v>7000</v>
      </c>
      <c r="CU252" s="7">
        <v>16.100000000000001</v>
      </c>
      <c r="CV252" s="7">
        <v>8000</v>
      </c>
      <c r="CW252" s="7">
        <v>13.6</v>
      </c>
      <c r="DA252" s="8" t="s">
        <v>681</v>
      </c>
      <c r="DB252" s="8" t="s">
        <v>259</v>
      </c>
      <c r="DC252" s="8">
        <v>440.1</v>
      </c>
      <c r="DD252" s="8">
        <v>6.2</v>
      </c>
      <c r="DE252" s="8">
        <v>11.89</v>
      </c>
      <c r="DF252" s="8">
        <v>6.7</v>
      </c>
      <c r="DG252" s="8">
        <v>23149</v>
      </c>
      <c r="DH252" s="8">
        <v>7.5</v>
      </c>
      <c r="DI252" s="8">
        <v>37</v>
      </c>
      <c r="DJ252" s="8">
        <v>1.4</v>
      </c>
      <c r="DN252" s="9" t="s">
        <v>681</v>
      </c>
      <c r="DO252" s="9" t="s">
        <v>259</v>
      </c>
      <c r="DP252" s="9">
        <v>397.7</v>
      </c>
      <c r="DQ252" s="9">
        <v>8.8000000000000007</v>
      </c>
      <c r="DR252" s="9">
        <v>11</v>
      </c>
      <c r="DS252" s="9">
        <v>9.1</v>
      </c>
      <c r="DT252" s="9">
        <v>21139</v>
      </c>
      <c r="DU252" s="9">
        <v>10</v>
      </c>
      <c r="DV252" s="9">
        <v>37</v>
      </c>
      <c r="DW252" s="9">
        <v>0.8</v>
      </c>
      <c r="EA252" s="10" t="s">
        <v>681</v>
      </c>
      <c r="EB252" s="10" t="s">
        <v>259</v>
      </c>
      <c r="EC252" s="10">
        <v>14000</v>
      </c>
      <c r="ED252" s="10">
        <v>11.4</v>
      </c>
      <c r="EE252" s="10">
        <f>VLOOKUP(EA252,Sheet1!$C$10:$L$428,10,FALSE)</f>
        <v>110000</v>
      </c>
      <c r="EF252" s="10">
        <v>11.4</v>
      </c>
      <c r="EG252" s="10">
        <v>12000</v>
      </c>
      <c r="EH252" s="10">
        <v>15.6</v>
      </c>
      <c r="EI252" s="10">
        <v>14000</v>
      </c>
      <c r="EJ252" s="10">
        <v>11.4</v>
      </c>
      <c r="EN252" s="11" t="s">
        <v>681</v>
      </c>
      <c r="EO252" s="11" t="s">
        <v>259</v>
      </c>
      <c r="EP252" s="11">
        <v>495.1</v>
      </c>
      <c r="EQ252" s="11">
        <v>4.8</v>
      </c>
      <c r="ER252" s="11">
        <f>VLOOKUP(EN252,Sheet1!$C$10:$L$428,2,FALSE)</f>
        <v>160591.15530903335</v>
      </c>
      <c r="ES252" s="11">
        <v>5.0999999999999996</v>
      </c>
      <c r="ET252" s="11">
        <v>25420</v>
      </c>
      <c r="EU252" s="11">
        <v>5.8</v>
      </c>
      <c r="EV252" s="11">
        <v>40</v>
      </c>
      <c r="EW252" s="11">
        <v>1.5</v>
      </c>
      <c r="EY252" t="b">
        <f t="shared" si="3"/>
        <v>1</v>
      </c>
    </row>
    <row r="253" spans="1:155" x14ac:dyDescent="0.25">
      <c r="A253" s="1" t="s">
        <v>682</v>
      </c>
      <c r="B253" s="1" t="s">
        <v>260</v>
      </c>
      <c r="C253" s="1">
        <v>546.1</v>
      </c>
      <c r="D253" s="1">
        <v>10</v>
      </c>
      <c r="E253" s="1">
        <f>VLOOKUP(A253,Sheet1!$C$10:$L$428,6,FALSE)</f>
        <v>230000</v>
      </c>
      <c r="F253" s="1">
        <v>10</v>
      </c>
      <c r="G253" s="1">
        <v>28414</v>
      </c>
      <c r="H253" s="1">
        <v>14</v>
      </c>
      <c r="I253" s="1">
        <v>39</v>
      </c>
      <c r="J253" s="1">
        <v>2</v>
      </c>
      <c r="N253" s="2" t="s">
        <v>682</v>
      </c>
      <c r="O253" s="2" t="s">
        <v>260</v>
      </c>
      <c r="P253" s="2">
        <v>24000</v>
      </c>
      <c r="Q253" s="2">
        <v>8.5</v>
      </c>
      <c r="R253" s="2">
        <v>24000</v>
      </c>
      <c r="S253" s="2">
        <v>8.5</v>
      </c>
      <c r="T253" s="2">
        <v>21000</v>
      </c>
      <c r="U253" s="2">
        <v>9.9</v>
      </c>
      <c r="V253" s="2">
        <v>24000</v>
      </c>
      <c r="W253" s="2">
        <v>8.5</v>
      </c>
      <c r="AA253" s="3" t="s">
        <v>682</v>
      </c>
      <c r="AB253" s="3" t="s">
        <v>260</v>
      </c>
      <c r="AC253" s="3">
        <v>673.4</v>
      </c>
      <c r="AD253" s="3">
        <v>6.6</v>
      </c>
      <c r="AE253" s="3">
        <v>17.440000000000001</v>
      </c>
      <c r="AF253" s="3">
        <v>6.8</v>
      </c>
      <c r="AG253" s="3">
        <v>36091</v>
      </c>
      <c r="AH253" s="3">
        <v>8.8000000000000007</v>
      </c>
      <c r="AI253" s="3">
        <v>38.6</v>
      </c>
      <c r="AJ253" s="3">
        <v>1</v>
      </c>
      <c r="AN253" s="3" t="s">
        <v>682</v>
      </c>
      <c r="AO253" s="3" t="s">
        <v>260</v>
      </c>
      <c r="AP253" s="3">
        <v>528.20000000000005</v>
      </c>
      <c r="AQ253" s="3">
        <v>7.2</v>
      </c>
      <c r="AR253" s="3">
        <v>13.68</v>
      </c>
      <c r="AS253" s="3">
        <v>7.5</v>
      </c>
      <c r="AT253" s="3">
        <v>26689</v>
      </c>
      <c r="AU253" s="3">
        <v>9</v>
      </c>
      <c r="AV253" s="3">
        <v>37.5</v>
      </c>
      <c r="AW253" s="3">
        <v>1.8</v>
      </c>
      <c r="BA253" s="4" t="s">
        <v>682</v>
      </c>
      <c r="BB253" s="4" t="s">
        <v>260</v>
      </c>
      <c r="BC253" s="4">
        <v>35000</v>
      </c>
      <c r="BD253" s="4">
        <v>6.9</v>
      </c>
      <c r="BE253" s="4">
        <v>35000</v>
      </c>
      <c r="BF253" s="4">
        <v>6.9</v>
      </c>
      <c r="BG253" s="4">
        <v>31000</v>
      </c>
      <c r="BH253" s="4">
        <v>8.1</v>
      </c>
      <c r="BI253" s="4">
        <v>35000</v>
      </c>
      <c r="BJ253" s="4">
        <v>6.9</v>
      </c>
      <c r="BN253" s="5" t="s">
        <v>682</v>
      </c>
      <c r="BO253" s="5" t="s">
        <v>260</v>
      </c>
      <c r="BP253" s="5">
        <v>523.70000000000005</v>
      </c>
      <c r="BQ253" s="5">
        <v>6.6</v>
      </c>
      <c r="BR253" s="5">
        <v>16.55</v>
      </c>
      <c r="BS253" s="5">
        <v>6.1</v>
      </c>
      <c r="BT253" s="5">
        <v>28830</v>
      </c>
      <c r="BU253" s="5">
        <v>8.5</v>
      </c>
      <c r="BV253" s="5">
        <v>31.6</v>
      </c>
      <c r="BW253" s="5">
        <v>2.6</v>
      </c>
      <c r="CA253" s="6" t="s">
        <v>682</v>
      </c>
      <c r="CB253" s="6" t="s">
        <v>260</v>
      </c>
      <c r="CC253" s="6">
        <v>412.4</v>
      </c>
      <c r="CD253" s="6">
        <v>8.6999999999999993</v>
      </c>
      <c r="CE253" s="6">
        <v>12.82</v>
      </c>
      <c r="CF253" s="6">
        <v>5.7</v>
      </c>
      <c r="CG253" s="6">
        <v>22459</v>
      </c>
      <c r="CH253" s="6">
        <v>8.1999999999999993</v>
      </c>
      <c r="CI253" s="6">
        <v>36.5</v>
      </c>
      <c r="CJ253" s="6">
        <v>1.4</v>
      </c>
      <c r="CN253" s="7" t="s">
        <v>682</v>
      </c>
      <c r="CO253" s="7" t="s">
        <v>260</v>
      </c>
      <c r="CP253" s="7">
        <v>9000</v>
      </c>
      <c r="CQ253" s="7">
        <v>13.3</v>
      </c>
      <c r="CR253" s="7">
        <v>9000</v>
      </c>
      <c r="CS253" s="7">
        <v>13.3</v>
      </c>
      <c r="CT253" s="7">
        <v>9000</v>
      </c>
      <c r="CU253" s="7">
        <v>15.2</v>
      </c>
      <c r="CV253" s="7">
        <v>9000</v>
      </c>
      <c r="CW253" s="7">
        <v>13.3</v>
      </c>
      <c r="DA253" s="8" t="s">
        <v>682</v>
      </c>
      <c r="DB253" s="8" t="s">
        <v>260</v>
      </c>
      <c r="DC253" s="8">
        <v>580.79999999999995</v>
      </c>
      <c r="DD253" s="8">
        <v>8.8000000000000007</v>
      </c>
      <c r="DE253" s="8">
        <v>15.75</v>
      </c>
      <c r="DF253" s="8">
        <v>8.9</v>
      </c>
      <c r="DG253" s="8">
        <v>30148</v>
      </c>
      <c r="DH253" s="8">
        <v>14</v>
      </c>
      <c r="DI253" s="8">
        <v>36.9</v>
      </c>
      <c r="DJ253" s="8">
        <v>1.2</v>
      </c>
      <c r="DN253" s="9" t="s">
        <v>682</v>
      </c>
      <c r="DO253" s="9" t="s">
        <v>260</v>
      </c>
      <c r="DP253" s="9">
        <v>489.1</v>
      </c>
      <c r="DQ253" s="9">
        <v>11</v>
      </c>
      <c r="DR253" s="9">
        <v>13.62</v>
      </c>
      <c r="DS253" s="9">
        <v>11</v>
      </c>
      <c r="DT253" s="9">
        <v>23687</v>
      </c>
      <c r="DU253" s="9">
        <v>12</v>
      </c>
      <c r="DV253" s="9">
        <v>37.4</v>
      </c>
      <c r="DW253" s="9">
        <v>0.8</v>
      </c>
      <c r="EA253" s="10" t="s">
        <v>682</v>
      </c>
      <c r="EB253" s="10" t="s">
        <v>260</v>
      </c>
      <c r="EC253" s="10">
        <v>15000</v>
      </c>
      <c r="ED253" s="10">
        <v>11</v>
      </c>
      <c r="EE253" s="10">
        <f>VLOOKUP(EA253,Sheet1!$C$10:$L$428,10,FALSE)</f>
        <v>179000</v>
      </c>
      <c r="EF253" s="10">
        <v>11</v>
      </c>
      <c r="EG253" s="10">
        <v>13000</v>
      </c>
      <c r="EH253" s="10">
        <v>13.1</v>
      </c>
      <c r="EI253" s="10">
        <v>15000</v>
      </c>
      <c r="EJ253" s="10">
        <v>11</v>
      </c>
      <c r="EN253" s="11" t="s">
        <v>682</v>
      </c>
      <c r="EO253" s="11" t="s">
        <v>260</v>
      </c>
      <c r="EP253" s="11">
        <v>730.4</v>
      </c>
      <c r="EQ253" s="11">
        <v>8.6999999999999993</v>
      </c>
      <c r="ER253" s="11">
        <f>VLOOKUP(EN253,Sheet1!$C$10:$L$428,2,FALSE)</f>
        <v>269828.40026595723</v>
      </c>
      <c r="ES253" s="11">
        <v>9.1</v>
      </c>
      <c r="ET253" s="11">
        <v>40053</v>
      </c>
      <c r="EU253" s="11">
        <v>11</v>
      </c>
      <c r="EV253" s="11">
        <v>39.700000000000003</v>
      </c>
      <c r="EW253" s="11">
        <v>1.3</v>
      </c>
      <c r="EY253" t="b">
        <f t="shared" si="3"/>
        <v>1</v>
      </c>
    </row>
    <row r="254" spans="1:155" x14ac:dyDescent="0.25">
      <c r="A254" s="1" t="s">
        <v>683</v>
      </c>
      <c r="B254" s="1" t="s">
        <v>261</v>
      </c>
      <c r="C254" s="1">
        <v>594.20000000000005</v>
      </c>
      <c r="D254" s="1">
        <v>14</v>
      </c>
      <c r="E254" s="1">
        <f>VLOOKUP(A254,Sheet1!$C$10:$L$428,6,FALSE)</f>
        <v>215000</v>
      </c>
      <c r="F254" s="1">
        <v>16</v>
      </c>
      <c r="G254" s="1">
        <v>29488</v>
      </c>
      <c r="H254" s="1">
        <v>12</v>
      </c>
      <c r="I254" s="1">
        <v>37.5</v>
      </c>
      <c r="J254" s="1">
        <v>1.5</v>
      </c>
      <c r="N254" s="2" t="s">
        <v>683</v>
      </c>
      <c r="O254" s="2" t="s">
        <v>261</v>
      </c>
      <c r="P254" s="2">
        <v>15000</v>
      </c>
      <c r="Q254" s="2">
        <v>10.9</v>
      </c>
      <c r="R254" s="2">
        <v>15000</v>
      </c>
      <c r="S254" s="2">
        <v>10.9</v>
      </c>
      <c r="T254" s="2">
        <v>13000</v>
      </c>
      <c r="U254" s="2">
        <v>12.8</v>
      </c>
      <c r="V254" s="2">
        <v>15000</v>
      </c>
      <c r="W254" s="2">
        <v>10.9</v>
      </c>
      <c r="AA254" s="3" t="s">
        <v>683</v>
      </c>
      <c r="AB254" s="3" t="s">
        <v>261</v>
      </c>
      <c r="AC254" s="3">
        <v>661.9</v>
      </c>
      <c r="AD254" s="3">
        <v>7.9</v>
      </c>
      <c r="AE254" s="3">
        <v>17.48</v>
      </c>
      <c r="AF254" s="3">
        <v>8.1</v>
      </c>
      <c r="AG254" s="3">
        <v>33668</v>
      </c>
      <c r="AH254" s="3">
        <v>10</v>
      </c>
      <c r="AI254" s="3">
        <v>37.9</v>
      </c>
      <c r="AJ254" s="3">
        <v>1.1000000000000001</v>
      </c>
      <c r="AN254" s="3" t="s">
        <v>683</v>
      </c>
      <c r="AO254" s="3" t="s">
        <v>261</v>
      </c>
      <c r="AP254" s="3">
        <v>486.6</v>
      </c>
      <c r="AQ254" s="3">
        <v>11</v>
      </c>
      <c r="AR254" s="3">
        <v>12.91</v>
      </c>
      <c r="AS254" s="3">
        <v>10</v>
      </c>
      <c r="AT254" s="3">
        <v>24626</v>
      </c>
      <c r="AU254" s="3">
        <v>12</v>
      </c>
      <c r="AV254" s="3">
        <v>37.5</v>
      </c>
      <c r="AW254" s="3">
        <v>0.7</v>
      </c>
      <c r="BA254" s="4" t="s">
        <v>683</v>
      </c>
      <c r="BB254" s="4" t="s">
        <v>261</v>
      </c>
      <c r="BC254" s="4">
        <v>22000</v>
      </c>
      <c r="BD254" s="4">
        <v>8.6999999999999993</v>
      </c>
      <c r="BE254" s="4">
        <v>22000</v>
      </c>
      <c r="BF254" s="4">
        <v>8.6999999999999993</v>
      </c>
      <c r="BG254" s="4">
        <v>19000</v>
      </c>
      <c r="BH254" s="4">
        <v>10.4</v>
      </c>
      <c r="BI254" s="4">
        <v>22000</v>
      </c>
      <c r="BJ254" s="4">
        <v>8.6999999999999993</v>
      </c>
      <c r="BN254" s="5" t="s">
        <v>683</v>
      </c>
      <c r="BO254" s="5" t="s">
        <v>261</v>
      </c>
      <c r="BP254" s="5">
        <v>497.6</v>
      </c>
      <c r="BQ254" s="5">
        <v>8.1999999999999993</v>
      </c>
      <c r="BR254" s="5">
        <v>15.95</v>
      </c>
      <c r="BS254" s="5">
        <v>7.4</v>
      </c>
      <c r="BT254" s="5">
        <v>26402</v>
      </c>
      <c r="BU254" s="5">
        <v>10</v>
      </c>
      <c r="BV254" s="5">
        <v>31.2</v>
      </c>
      <c r="BW254" s="5">
        <v>2.9</v>
      </c>
      <c r="CA254" s="6" t="s">
        <v>683</v>
      </c>
      <c r="CB254" s="6" t="s">
        <v>261</v>
      </c>
      <c r="CC254" s="6">
        <v>377.2</v>
      </c>
      <c r="CD254" s="6">
        <v>9.9</v>
      </c>
      <c r="CE254" s="6">
        <v>11.12</v>
      </c>
      <c r="CF254" s="6">
        <v>8.9</v>
      </c>
      <c r="CG254" s="6">
        <v>20448</v>
      </c>
      <c r="CH254" s="6">
        <v>12</v>
      </c>
      <c r="CI254" s="6">
        <v>35.4</v>
      </c>
      <c r="CJ254" s="6">
        <v>3.2</v>
      </c>
      <c r="CN254" s="7" t="s">
        <v>683</v>
      </c>
      <c r="CO254" s="7" t="s">
        <v>261</v>
      </c>
      <c r="CP254" s="7">
        <v>5000</v>
      </c>
      <c r="CQ254" s="7">
        <v>17.600000000000001</v>
      </c>
      <c r="CR254" s="7">
        <v>5000</v>
      </c>
      <c r="CS254" s="7">
        <v>17.600000000000001</v>
      </c>
      <c r="CT254" s="7" t="s">
        <v>858</v>
      </c>
      <c r="CU254" s="7" t="s">
        <v>858</v>
      </c>
      <c r="CV254" s="7">
        <v>5000</v>
      </c>
      <c r="CW254" s="7">
        <v>17.600000000000001</v>
      </c>
      <c r="DA254" s="8" t="s">
        <v>683</v>
      </c>
      <c r="DB254" s="8" t="s">
        <v>261</v>
      </c>
      <c r="DC254" s="8">
        <v>469.1</v>
      </c>
      <c r="DD254" s="8">
        <v>7.1</v>
      </c>
      <c r="DE254" s="8">
        <v>12.7</v>
      </c>
      <c r="DF254" s="8">
        <v>7.1</v>
      </c>
      <c r="DG254" s="8">
        <v>23870</v>
      </c>
      <c r="DH254" s="8">
        <v>9.1</v>
      </c>
      <c r="DI254" s="8">
        <v>36.9</v>
      </c>
      <c r="DJ254" s="8">
        <v>1.4</v>
      </c>
      <c r="DN254" s="9" t="s">
        <v>683</v>
      </c>
      <c r="DO254" s="9" t="s">
        <v>261</v>
      </c>
      <c r="DP254" s="9">
        <v>401.5</v>
      </c>
      <c r="DQ254" s="9">
        <v>11</v>
      </c>
      <c r="DR254" s="9">
        <v>11.2</v>
      </c>
      <c r="DS254" s="9">
        <v>11</v>
      </c>
      <c r="DT254" s="9">
        <v>20362</v>
      </c>
      <c r="DU254" s="9">
        <v>15</v>
      </c>
      <c r="DV254" s="9">
        <v>37</v>
      </c>
      <c r="DW254" s="9">
        <v>1.7</v>
      </c>
      <c r="EA254" s="10" t="s">
        <v>683</v>
      </c>
      <c r="EB254" s="10" t="s">
        <v>261</v>
      </c>
      <c r="EC254" s="10">
        <v>9000</v>
      </c>
      <c r="ED254" s="10">
        <v>13.8</v>
      </c>
      <c r="EE254" s="10">
        <f>VLOOKUP(EA254,Sheet1!$C$10:$L$428,10,FALSE)</f>
        <v>150000</v>
      </c>
      <c r="EF254" s="10">
        <v>13.8</v>
      </c>
      <c r="EG254" s="10">
        <v>8000</v>
      </c>
      <c r="EH254" s="10">
        <v>16.399999999999999</v>
      </c>
      <c r="EI254" s="10">
        <v>9000</v>
      </c>
      <c r="EJ254" s="10">
        <v>13.8</v>
      </c>
      <c r="EN254" s="11" t="s">
        <v>683</v>
      </c>
      <c r="EO254" s="11" t="s">
        <v>261</v>
      </c>
      <c r="EP254" s="11">
        <v>766</v>
      </c>
      <c r="EQ254" s="11">
        <v>9.6999999999999993</v>
      </c>
      <c r="ER254" s="11">
        <f>VLOOKUP(EN254,Sheet1!$C$10:$L$428,2,FALSE)</f>
        <v>244862.64182058035</v>
      </c>
      <c r="ES254" s="11">
        <v>10</v>
      </c>
      <c r="ET254" s="11">
        <v>39225</v>
      </c>
      <c r="EU254" s="11">
        <v>12</v>
      </c>
      <c r="EV254" s="11">
        <v>38.4</v>
      </c>
      <c r="EW254" s="11">
        <v>1.4</v>
      </c>
      <c r="EY254" t="b">
        <f t="shared" si="3"/>
        <v>1</v>
      </c>
    </row>
    <row r="255" spans="1:155" x14ac:dyDescent="0.25">
      <c r="A255" s="1" t="s">
        <v>684</v>
      </c>
      <c r="B255" s="1" t="s">
        <v>262</v>
      </c>
      <c r="C255" s="1">
        <v>613.79999999999995</v>
      </c>
      <c r="D255" s="1">
        <v>9</v>
      </c>
      <c r="E255" s="1">
        <f>VLOOKUP(A255,Sheet1!$C$10:$L$428,6,FALSE)</f>
        <v>230000</v>
      </c>
      <c r="F255" s="1">
        <v>11</v>
      </c>
      <c r="G255" s="1">
        <v>35319</v>
      </c>
      <c r="H255" s="1">
        <v>9.6999999999999993</v>
      </c>
      <c r="I255" s="1">
        <v>39</v>
      </c>
      <c r="J255" s="1">
        <v>1.7</v>
      </c>
      <c r="N255" s="2" t="s">
        <v>684</v>
      </c>
      <c r="O255" s="2" t="s">
        <v>262</v>
      </c>
      <c r="P255" s="2">
        <v>30000</v>
      </c>
      <c r="Q255" s="2">
        <v>7.7</v>
      </c>
      <c r="R255" s="2">
        <v>30000</v>
      </c>
      <c r="S255" s="2">
        <v>7.7</v>
      </c>
      <c r="T255" s="2">
        <v>26000</v>
      </c>
      <c r="U255" s="2">
        <v>9.1999999999999993</v>
      </c>
      <c r="V255" s="2">
        <v>30000</v>
      </c>
      <c r="W255" s="2">
        <v>7.7</v>
      </c>
      <c r="AA255" s="3" t="s">
        <v>684</v>
      </c>
      <c r="AB255" s="3" t="s">
        <v>262</v>
      </c>
      <c r="AC255" s="3">
        <v>696.5</v>
      </c>
      <c r="AD255" s="3">
        <v>7.8</v>
      </c>
      <c r="AE255" s="3">
        <v>17.79</v>
      </c>
      <c r="AF255" s="3">
        <v>7.9</v>
      </c>
      <c r="AG255" s="3" t="s">
        <v>858</v>
      </c>
      <c r="AH255" s="3" t="s">
        <v>858</v>
      </c>
      <c r="AI255" s="3">
        <v>39.200000000000003</v>
      </c>
      <c r="AJ255" s="3">
        <v>0.9</v>
      </c>
      <c r="AN255" s="3" t="s">
        <v>684</v>
      </c>
      <c r="AO255" s="3" t="s">
        <v>262</v>
      </c>
      <c r="AP255" s="3">
        <v>569.6</v>
      </c>
      <c r="AQ255" s="3">
        <v>7.1</v>
      </c>
      <c r="AR255" s="3">
        <v>14.03</v>
      </c>
      <c r="AS255" s="3">
        <v>8.3000000000000007</v>
      </c>
      <c r="AT255" s="3">
        <v>30451</v>
      </c>
      <c r="AU255" s="3">
        <v>10</v>
      </c>
      <c r="AV255" s="3">
        <v>37.5</v>
      </c>
      <c r="AW255" s="3">
        <v>1.7</v>
      </c>
      <c r="BA255" s="4" t="s">
        <v>684</v>
      </c>
      <c r="BB255" s="4" t="s">
        <v>262</v>
      </c>
      <c r="BC255" s="4">
        <v>45000</v>
      </c>
      <c r="BD255" s="4">
        <v>6.1</v>
      </c>
      <c r="BE255" s="4">
        <v>45000</v>
      </c>
      <c r="BF255" s="4">
        <v>6.1</v>
      </c>
      <c r="BG255" s="4">
        <v>39000</v>
      </c>
      <c r="BH255" s="4">
        <v>7.3</v>
      </c>
      <c r="BI255" s="4">
        <v>45000</v>
      </c>
      <c r="BJ255" s="4">
        <v>6.1</v>
      </c>
      <c r="BN255" s="5" t="s">
        <v>684</v>
      </c>
      <c r="BO255" s="5" t="s">
        <v>262</v>
      </c>
      <c r="BP255" s="5">
        <v>522.20000000000005</v>
      </c>
      <c r="BQ255" s="5">
        <v>7.5</v>
      </c>
      <c r="BR255" s="5">
        <v>16.489999999999998</v>
      </c>
      <c r="BS255" s="5">
        <v>7.1</v>
      </c>
      <c r="BT255" s="5" t="s">
        <v>858</v>
      </c>
      <c r="BU255" s="5" t="s">
        <v>858</v>
      </c>
      <c r="BV255" s="5">
        <v>31.7</v>
      </c>
      <c r="BW255" s="5">
        <v>2.2999999999999998</v>
      </c>
      <c r="CA255" s="6" t="s">
        <v>684</v>
      </c>
      <c r="CB255" s="6" t="s">
        <v>262</v>
      </c>
      <c r="CC255" s="6">
        <v>399.4</v>
      </c>
      <c r="CD255" s="6">
        <v>7.9</v>
      </c>
      <c r="CE255" s="6">
        <v>12</v>
      </c>
      <c r="CF255" s="6">
        <v>7.4</v>
      </c>
      <c r="CG255" s="6">
        <v>20436</v>
      </c>
      <c r="CH255" s="6">
        <v>10</v>
      </c>
      <c r="CI255" s="6">
        <v>36.299999999999997</v>
      </c>
      <c r="CJ255" s="6">
        <v>1.4</v>
      </c>
      <c r="CN255" s="7" t="s">
        <v>684</v>
      </c>
      <c r="CO255" s="7" t="s">
        <v>262</v>
      </c>
      <c r="CP255" s="7">
        <v>11000</v>
      </c>
      <c r="CQ255" s="7">
        <v>12.4</v>
      </c>
      <c r="CR255" s="7">
        <v>11000</v>
      </c>
      <c r="CS255" s="7">
        <v>12.4</v>
      </c>
      <c r="CT255" s="7">
        <v>9000</v>
      </c>
      <c r="CU255" s="7">
        <v>15.5</v>
      </c>
      <c r="CV255" s="7">
        <v>11000</v>
      </c>
      <c r="CW255" s="7">
        <v>12.4</v>
      </c>
      <c r="DA255" s="8" t="s">
        <v>684</v>
      </c>
      <c r="DB255" s="8" t="s">
        <v>262</v>
      </c>
      <c r="DC255" s="8">
        <v>528.70000000000005</v>
      </c>
      <c r="DD255" s="8">
        <v>5.4</v>
      </c>
      <c r="DE255" s="8">
        <v>14.03</v>
      </c>
      <c r="DF255" s="8">
        <v>5.5</v>
      </c>
      <c r="DG255" s="8">
        <v>27376</v>
      </c>
      <c r="DH255" s="8">
        <v>6.5</v>
      </c>
      <c r="DI255" s="8">
        <v>37.700000000000003</v>
      </c>
      <c r="DJ255" s="8">
        <v>1.2</v>
      </c>
      <c r="DN255" s="9" t="s">
        <v>684</v>
      </c>
      <c r="DO255" s="9" t="s">
        <v>262</v>
      </c>
      <c r="DP255" s="9">
        <v>459.4</v>
      </c>
      <c r="DQ255" s="9">
        <v>12</v>
      </c>
      <c r="DR255" s="9">
        <v>12.64</v>
      </c>
      <c r="DS255" s="9">
        <v>11</v>
      </c>
      <c r="DT255" s="9">
        <v>25117</v>
      </c>
      <c r="DU255" s="9">
        <v>14</v>
      </c>
      <c r="DV255" s="9">
        <v>37.5</v>
      </c>
      <c r="DW255" s="9">
        <v>0.6</v>
      </c>
      <c r="EA255" s="10" t="s">
        <v>684</v>
      </c>
      <c r="EB255" s="10" t="s">
        <v>262</v>
      </c>
      <c r="EC255" s="10">
        <v>19000</v>
      </c>
      <c r="ED255" s="10">
        <v>9.8000000000000007</v>
      </c>
      <c r="EE255" s="10">
        <f>VLOOKUP(EA255,Sheet1!$C$10:$L$428,10,FALSE)</f>
        <v>174600</v>
      </c>
      <c r="EF255" s="10">
        <v>9.8000000000000007</v>
      </c>
      <c r="EG255" s="10">
        <v>17000</v>
      </c>
      <c r="EH255" s="10">
        <v>11.5</v>
      </c>
      <c r="EI255" s="10">
        <v>19000</v>
      </c>
      <c r="EJ255" s="10">
        <v>9.8000000000000007</v>
      </c>
      <c r="EN255" s="11" t="s">
        <v>684</v>
      </c>
      <c r="EO255" s="11" t="s">
        <v>262</v>
      </c>
      <c r="EP255" s="11">
        <v>791.6</v>
      </c>
      <c r="EQ255" s="11">
        <v>10</v>
      </c>
      <c r="ER255" s="11">
        <f>VLOOKUP(EN255,Sheet1!$C$10:$L$428,2,FALSE)</f>
        <v>282779.59792960668</v>
      </c>
      <c r="ES255" s="11">
        <v>11</v>
      </c>
      <c r="ET255" s="11" t="s">
        <v>858</v>
      </c>
      <c r="EU255" s="11" t="s">
        <v>858</v>
      </c>
      <c r="EV255" s="11">
        <v>40</v>
      </c>
      <c r="EW255" s="11">
        <v>1.2</v>
      </c>
      <c r="EY255" t="b">
        <f t="shared" si="3"/>
        <v>1</v>
      </c>
    </row>
    <row r="256" spans="1:155" x14ac:dyDescent="0.25">
      <c r="A256" s="1" t="s">
        <v>685</v>
      </c>
      <c r="B256" s="1" t="s">
        <v>263</v>
      </c>
      <c r="C256" s="1">
        <v>635.4</v>
      </c>
      <c r="D256" s="1">
        <v>6.2</v>
      </c>
      <c r="E256" s="1">
        <f>VLOOKUP(A256,Sheet1!$C$10:$L$428,6,FALSE)</f>
        <v>212000</v>
      </c>
      <c r="F256" s="1">
        <v>6.9</v>
      </c>
      <c r="G256" s="1">
        <v>34198</v>
      </c>
      <c r="H256" s="1">
        <v>8.9</v>
      </c>
      <c r="I256" s="1">
        <v>37.5</v>
      </c>
      <c r="J256" s="1">
        <v>1.7</v>
      </c>
      <c r="N256" s="2" t="s">
        <v>685</v>
      </c>
      <c r="O256" s="2" t="s">
        <v>263</v>
      </c>
      <c r="P256" s="2">
        <v>60000</v>
      </c>
      <c r="Q256" s="2">
        <v>5.5</v>
      </c>
      <c r="R256" s="2">
        <v>60000</v>
      </c>
      <c r="S256" s="2">
        <v>5.5</v>
      </c>
      <c r="T256" s="2">
        <v>52000</v>
      </c>
      <c r="U256" s="2">
        <v>9.3000000000000007</v>
      </c>
      <c r="V256" s="2">
        <v>60000</v>
      </c>
      <c r="W256" s="2">
        <v>5.5</v>
      </c>
      <c r="AA256" s="3" t="s">
        <v>685</v>
      </c>
      <c r="AB256" s="3" t="s">
        <v>263</v>
      </c>
      <c r="AC256" s="3">
        <v>674</v>
      </c>
      <c r="AD256" s="3">
        <v>3.3</v>
      </c>
      <c r="AE256" s="3">
        <v>17.329999999999998</v>
      </c>
      <c r="AF256" s="3">
        <v>3.4</v>
      </c>
      <c r="AG256" s="3">
        <v>36855</v>
      </c>
      <c r="AH256" s="3">
        <v>6.7</v>
      </c>
      <c r="AI256" s="3">
        <v>38.9</v>
      </c>
      <c r="AJ256" s="3">
        <v>0.8</v>
      </c>
      <c r="AN256" s="3" t="s">
        <v>685</v>
      </c>
      <c r="AO256" s="3" t="s">
        <v>263</v>
      </c>
      <c r="AP256" s="3">
        <v>573</v>
      </c>
      <c r="AQ256" s="3">
        <v>4.8</v>
      </c>
      <c r="AR256" s="3">
        <v>14.86</v>
      </c>
      <c r="AS256" s="3">
        <v>5.9</v>
      </c>
      <c r="AT256" s="3">
        <v>30506</v>
      </c>
      <c r="AU256" s="3">
        <v>8.6999999999999993</v>
      </c>
      <c r="AV256" s="3">
        <v>37.5</v>
      </c>
      <c r="AW256" s="3">
        <v>0</v>
      </c>
      <c r="BA256" s="4" t="s">
        <v>685</v>
      </c>
      <c r="BB256" s="4" t="s">
        <v>263</v>
      </c>
      <c r="BC256" s="4">
        <v>80000</v>
      </c>
      <c r="BD256" s="4">
        <v>4.5999999999999996</v>
      </c>
      <c r="BE256" s="4">
        <v>80000</v>
      </c>
      <c r="BF256" s="4">
        <v>4.5999999999999996</v>
      </c>
      <c r="BG256" s="4">
        <v>69000</v>
      </c>
      <c r="BH256" s="4">
        <v>7.4</v>
      </c>
      <c r="BI256" s="4">
        <v>80000</v>
      </c>
      <c r="BJ256" s="4">
        <v>4.5999999999999996</v>
      </c>
      <c r="BN256" s="5" t="s">
        <v>685</v>
      </c>
      <c r="BO256" s="5" t="s">
        <v>263</v>
      </c>
      <c r="BP256" s="5">
        <v>567.79999999999995</v>
      </c>
      <c r="BQ256" s="5">
        <v>3.5</v>
      </c>
      <c r="BR256" s="5">
        <v>16.78</v>
      </c>
      <c r="BS256" s="5">
        <v>3.1</v>
      </c>
      <c r="BT256" s="5">
        <v>31126</v>
      </c>
      <c r="BU256" s="5">
        <v>5.9</v>
      </c>
      <c r="BV256" s="5">
        <v>33.799999999999997</v>
      </c>
      <c r="BW256" s="5">
        <v>1.4</v>
      </c>
      <c r="CA256" s="6" t="s">
        <v>685</v>
      </c>
      <c r="CB256" s="6" t="s">
        <v>263</v>
      </c>
      <c r="CC256" s="6">
        <v>484.4</v>
      </c>
      <c r="CD256" s="6">
        <v>5.0999999999999996</v>
      </c>
      <c r="CE256" s="6">
        <v>13.2</v>
      </c>
      <c r="CF256" s="6">
        <v>5.5</v>
      </c>
      <c r="CG256" s="6">
        <v>25931</v>
      </c>
      <c r="CH256" s="6">
        <v>8.5</v>
      </c>
      <c r="CI256" s="6">
        <v>37</v>
      </c>
      <c r="CJ256" s="6">
        <v>0.3</v>
      </c>
      <c r="CN256" s="7" t="s">
        <v>685</v>
      </c>
      <c r="CO256" s="7" t="s">
        <v>263</v>
      </c>
      <c r="CP256" s="7">
        <v>23000</v>
      </c>
      <c r="CQ256" s="7">
        <v>8.6999999999999993</v>
      </c>
      <c r="CR256" s="7">
        <v>23000</v>
      </c>
      <c r="CS256" s="7">
        <v>8.6999999999999993</v>
      </c>
      <c r="CT256" s="7">
        <v>19000</v>
      </c>
      <c r="CU256" s="7">
        <v>15.8</v>
      </c>
      <c r="CV256" s="7">
        <v>23000</v>
      </c>
      <c r="CW256" s="7">
        <v>8.6999999999999993</v>
      </c>
      <c r="DA256" s="8" t="s">
        <v>685</v>
      </c>
      <c r="DB256" s="8" t="s">
        <v>263</v>
      </c>
      <c r="DC256" s="8">
        <v>547.29999999999995</v>
      </c>
      <c r="DD256" s="8">
        <v>4.5</v>
      </c>
      <c r="DE256" s="8">
        <v>14.72</v>
      </c>
      <c r="DF256" s="8">
        <v>4.5</v>
      </c>
      <c r="DG256" s="8">
        <v>27994</v>
      </c>
      <c r="DH256" s="8">
        <v>12</v>
      </c>
      <c r="DI256" s="8">
        <v>37.200000000000003</v>
      </c>
      <c r="DJ256" s="8">
        <v>1.1000000000000001</v>
      </c>
      <c r="DN256" s="9" t="s">
        <v>685</v>
      </c>
      <c r="DO256" s="9" t="s">
        <v>263</v>
      </c>
      <c r="DP256" s="9">
        <v>470.1</v>
      </c>
      <c r="DQ256" s="9">
        <v>7.4</v>
      </c>
      <c r="DR256" s="9">
        <v>12.26</v>
      </c>
      <c r="DS256" s="9">
        <v>6.6</v>
      </c>
      <c r="DT256" s="9">
        <v>23695</v>
      </c>
      <c r="DU256" s="9">
        <v>18</v>
      </c>
      <c r="DV256" s="9">
        <v>37</v>
      </c>
      <c r="DW256" s="9">
        <v>0.4</v>
      </c>
      <c r="EA256" s="10" t="s">
        <v>685</v>
      </c>
      <c r="EB256" s="10" t="s">
        <v>263</v>
      </c>
      <c r="EC256" s="10">
        <v>37000</v>
      </c>
      <c r="ED256" s="10">
        <v>7.1</v>
      </c>
      <c r="EE256" s="10">
        <f>VLOOKUP(EA256,Sheet1!$C$10:$L$428,10,FALSE)</f>
        <v>162000</v>
      </c>
      <c r="EF256" s="10">
        <v>7.1</v>
      </c>
      <c r="EG256" s="10">
        <v>33000</v>
      </c>
      <c r="EH256" s="10">
        <v>11.5</v>
      </c>
      <c r="EI256" s="10">
        <v>37000</v>
      </c>
      <c r="EJ256" s="10">
        <v>7.1</v>
      </c>
      <c r="EN256" s="11" t="s">
        <v>685</v>
      </c>
      <c r="EO256" s="11" t="s">
        <v>263</v>
      </c>
      <c r="EP256" s="11">
        <v>751.2</v>
      </c>
      <c r="EQ256" s="11">
        <v>4.2</v>
      </c>
      <c r="ER256" s="11">
        <f>VLOOKUP(EN256,Sheet1!$C$10:$L$428,2,FALSE)</f>
        <v>248699.38001745191</v>
      </c>
      <c r="ES256" s="11">
        <v>4.4000000000000004</v>
      </c>
      <c r="ET256" s="11">
        <v>41914</v>
      </c>
      <c r="EU256" s="11">
        <v>7.2</v>
      </c>
      <c r="EV256" s="11">
        <v>39.9</v>
      </c>
      <c r="EW256" s="11">
        <v>1</v>
      </c>
      <c r="EY256" t="b">
        <f t="shared" si="3"/>
        <v>1</v>
      </c>
    </row>
    <row r="257" spans="1:155" x14ac:dyDescent="0.25">
      <c r="A257" s="1" t="s">
        <v>686</v>
      </c>
      <c r="B257" s="1" t="s">
        <v>264</v>
      </c>
      <c r="C257" s="1">
        <v>694.8</v>
      </c>
      <c r="D257" s="1">
        <v>15</v>
      </c>
      <c r="E257" s="1">
        <f>VLOOKUP(A257,Sheet1!$C$10:$L$428,6,FALSE)</f>
        <v>260000</v>
      </c>
      <c r="F257" s="1">
        <v>15</v>
      </c>
      <c r="G257" s="1">
        <v>35166</v>
      </c>
      <c r="H257" s="1">
        <v>17</v>
      </c>
      <c r="I257" s="1">
        <v>38</v>
      </c>
      <c r="J257" s="1">
        <v>1.7</v>
      </c>
      <c r="N257" s="2" t="s">
        <v>686</v>
      </c>
      <c r="O257" s="2" t="s">
        <v>264</v>
      </c>
      <c r="P257" s="2">
        <v>31000</v>
      </c>
      <c r="Q257" s="2">
        <v>7.5</v>
      </c>
      <c r="R257" s="2">
        <v>31000</v>
      </c>
      <c r="S257" s="2">
        <v>7.5</v>
      </c>
      <c r="T257" s="2">
        <v>27000</v>
      </c>
      <c r="U257" s="2">
        <v>8.9</v>
      </c>
      <c r="V257" s="2">
        <v>31000</v>
      </c>
      <c r="W257" s="2">
        <v>7.5</v>
      </c>
      <c r="AA257" s="3" t="s">
        <v>686</v>
      </c>
      <c r="AB257" s="3" t="s">
        <v>264</v>
      </c>
      <c r="AC257" s="3">
        <v>730.3</v>
      </c>
      <c r="AD257" s="3">
        <v>4.5</v>
      </c>
      <c r="AE257" s="3">
        <v>18.809999999999999</v>
      </c>
      <c r="AF257" s="3">
        <v>4.8</v>
      </c>
      <c r="AG257" s="3">
        <v>38784</v>
      </c>
      <c r="AH257" s="3">
        <v>6</v>
      </c>
      <c r="AI257" s="3">
        <v>38.799999999999997</v>
      </c>
      <c r="AJ257" s="3">
        <v>1</v>
      </c>
      <c r="AN257" s="3" t="s">
        <v>686</v>
      </c>
      <c r="AO257" s="3" t="s">
        <v>264</v>
      </c>
      <c r="AP257" s="3">
        <v>586.9</v>
      </c>
      <c r="AQ257" s="3">
        <v>7.6</v>
      </c>
      <c r="AR257" s="3">
        <v>15.56</v>
      </c>
      <c r="AS257" s="3">
        <v>9.4</v>
      </c>
      <c r="AT257" s="3">
        <v>31144</v>
      </c>
      <c r="AU257" s="3">
        <v>10</v>
      </c>
      <c r="AV257" s="3">
        <v>37.5</v>
      </c>
      <c r="AW257" s="3">
        <v>1.7</v>
      </c>
      <c r="BA257" s="4" t="s">
        <v>686</v>
      </c>
      <c r="BB257" s="4" t="s">
        <v>264</v>
      </c>
      <c r="BC257" s="4">
        <v>43000</v>
      </c>
      <c r="BD257" s="4">
        <v>6.3</v>
      </c>
      <c r="BE257" s="4">
        <v>43000</v>
      </c>
      <c r="BF257" s="4">
        <v>6.3</v>
      </c>
      <c r="BG257" s="4">
        <v>38000</v>
      </c>
      <c r="BH257" s="4">
        <v>7.4</v>
      </c>
      <c r="BI257" s="4">
        <v>43000</v>
      </c>
      <c r="BJ257" s="4">
        <v>6.3</v>
      </c>
      <c r="BN257" s="5" t="s">
        <v>686</v>
      </c>
      <c r="BO257" s="5" t="s">
        <v>264</v>
      </c>
      <c r="BP257" s="5">
        <v>590.29999999999995</v>
      </c>
      <c r="BQ257" s="5">
        <v>4.9000000000000004</v>
      </c>
      <c r="BR257" s="5">
        <v>18.100000000000001</v>
      </c>
      <c r="BS257" s="5">
        <v>4.4000000000000004</v>
      </c>
      <c r="BT257" s="5">
        <v>31205</v>
      </c>
      <c r="BU257" s="5">
        <v>6.3</v>
      </c>
      <c r="BV257" s="5">
        <v>32.6</v>
      </c>
      <c r="BW257" s="5">
        <v>2.2000000000000002</v>
      </c>
      <c r="CA257" s="6" t="s">
        <v>686</v>
      </c>
      <c r="CB257" s="6" t="s">
        <v>264</v>
      </c>
      <c r="CC257" s="6">
        <v>460.3</v>
      </c>
      <c r="CD257" s="6">
        <v>7.4</v>
      </c>
      <c r="CE257" s="6">
        <v>13.81</v>
      </c>
      <c r="CF257" s="6">
        <v>7.9</v>
      </c>
      <c r="CG257" s="6">
        <v>23862</v>
      </c>
      <c r="CH257" s="6">
        <v>11</v>
      </c>
      <c r="CI257" s="6">
        <v>37</v>
      </c>
      <c r="CJ257" s="6">
        <v>1.7</v>
      </c>
      <c r="CN257" s="7" t="s">
        <v>686</v>
      </c>
      <c r="CO257" s="7" t="s">
        <v>264</v>
      </c>
      <c r="CP257" s="7">
        <v>13000</v>
      </c>
      <c r="CQ257" s="7">
        <v>11.1</v>
      </c>
      <c r="CR257" s="7">
        <v>13000</v>
      </c>
      <c r="CS257" s="7">
        <v>11.1</v>
      </c>
      <c r="CT257" s="7">
        <v>11000</v>
      </c>
      <c r="CU257" s="7">
        <v>13.3</v>
      </c>
      <c r="CV257" s="7">
        <v>13000</v>
      </c>
      <c r="CW257" s="7">
        <v>11.1</v>
      </c>
      <c r="DA257" s="8" t="s">
        <v>686</v>
      </c>
      <c r="DB257" s="8" t="s">
        <v>264</v>
      </c>
      <c r="DC257" s="8">
        <v>584.1</v>
      </c>
      <c r="DD257" s="8">
        <v>5.9</v>
      </c>
      <c r="DE257" s="8">
        <v>15.51</v>
      </c>
      <c r="DF257" s="8">
        <v>6.2</v>
      </c>
      <c r="DG257" s="8">
        <v>32364</v>
      </c>
      <c r="DH257" s="8">
        <v>9</v>
      </c>
      <c r="DI257" s="8">
        <v>37.6</v>
      </c>
      <c r="DJ257" s="8">
        <v>1.4</v>
      </c>
      <c r="DN257" s="9" t="s">
        <v>686</v>
      </c>
      <c r="DO257" s="9" t="s">
        <v>264</v>
      </c>
      <c r="DP257" s="9">
        <v>510.8</v>
      </c>
      <c r="DQ257" s="9">
        <v>9</v>
      </c>
      <c r="DR257" s="9">
        <v>13.83</v>
      </c>
      <c r="DS257" s="9">
        <v>11</v>
      </c>
      <c r="DT257" s="9">
        <v>26981</v>
      </c>
      <c r="DU257" s="9">
        <v>12</v>
      </c>
      <c r="DV257" s="9">
        <v>37.299999999999997</v>
      </c>
      <c r="DW257" s="9">
        <v>0.5</v>
      </c>
      <c r="EA257" s="10" t="s">
        <v>686</v>
      </c>
      <c r="EB257" s="10" t="s">
        <v>264</v>
      </c>
      <c r="EC257" s="10">
        <v>18000</v>
      </c>
      <c r="ED257" s="10">
        <v>10.199999999999999</v>
      </c>
      <c r="EE257" s="10">
        <f>VLOOKUP(EA257,Sheet1!$C$10:$L$428,10,FALSE)</f>
        <v>195000</v>
      </c>
      <c r="EF257" s="10">
        <v>10.199999999999999</v>
      </c>
      <c r="EG257" s="10">
        <v>16000</v>
      </c>
      <c r="EH257" s="10">
        <v>11.9</v>
      </c>
      <c r="EI257" s="10">
        <v>18000</v>
      </c>
      <c r="EJ257" s="10">
        <v>10.199999999999999</v>
      </c>
      <c r="EN257" s="11" t="s">
        <v>686</v>
      </c>
      <c r="EO257" s="11" t="s">
        <v>264</v>
      </c>
      <c r="EP257" s="11">
        <v>835.8</v>
      </c>
      <c r="EQ257" s="11">
        <v>5.8</v>
      </c>
      <c r="ER257" s="11">
        <f>VLOOKUP(EN257,Sheet1!$C$10:$L$428,2,FALSE)</f>
        <v>323287.80188679235</v>
      </c>
      <c r="ES257" s="11">
        <v>6.3</v>
      </c>
      <c r="ET257" s="11">
        <v>43209</v>
      </c>
      <c r="EU257" s="11">
        <v>7.5</v>
      </c>
      <c r="EV257" s="11">
        <v>39.700000000000003</v>
      </c>
      <c r="EW257" s="11">
        <v>1.4</v>
      </c>
      <c r="EY257" t="b">
        <f t="shared" si="3"/>
        <v>1</v>
      </c>
    </row>
    <row r="258" spans="1:155" x14ac:dyDescent="0.25">
      <c r="A258" s="1" t="s">
        <v>687</v>
      </c>
      <c r="B258" s="1" t="s">
        <v>265</v>
      </c>
      <c r="C258" s="1">
        <v>615.20000000000005</v>
      </c>
      <c r="D258" s="1">
        <v>8.3000000000000007</v>
      </c>
      <c r="E258" s="1">
        <f>VLOOKUP(A258,Sheet1!$C$10:$L$428,6,FALSE)</f>
        <v>200000</v>
      </c>
      <c r="F258" s="1">
        <v>6.6</v>
      </c>
      <c r="G258" s="1">
        <v>31927</v>
      </c>
      <c r="H258" s="1">
        <v>9.8000000000000007</v>
      </c>
      <c r="I258" s="1">
        <v>37.6</v>
      </c>
      <c r="J258" s="1">
        <v>1.7</v>
      </c>
      <c r="N258" s="2" t="s">
        <v>687</v>
      </c>
      <c r="O258" s="2" t="s">
        <v>265</v>
      </c>
      <c r="P258" s="2">
        <v>39000</v>
      </c>
      <c r="Q258" s="2">
        <v>6.6</v>
      </c>
      <c r="R258" s="2">
        <v>39000</v>
      </c>
      <c r="S258" s="2">
        <v>6.6</v>
      </c>
      <c r="T258" s="2">
        <v>35000</v>
      </c>
      <c r="U258" s="2">
        <v>7.8</v>
      </c>
      <c r="V258" s="2">
        <v>39000</v>
      </c>
      <c r="W258" s="2">
        <v>6.6</v>
      </c>
      <c r="AA258" s="3" t="s">
        <v>687</v>
      </c>
      <c r="AB258" s="3" t="s">
        <v>265</v>
      </c>
      <c r="AC258" s="3">
        <v>649.20000000000005</v>
      </c>
      <c r="AD258" s="3">
        <v>4.2</v>
      </c>
      <c r="AE258" s="3">
        <v>16.7</v>
      </c>
      <c r="AF258" s="3">
        <v>4.3</v>
      </c>
      <c r="AG258" s="3">
        <v>34580</v>
      </c>
      <c r="AH258" s="3">
        <v>5.6</v>
      </c>
      <c r="AI258" s="3">
        <v>38.9</v>
      </c>
      <c r="AJ258" s="3">
        <v>0.8</v>
      </c>
      <c r="AN258" s="3" t="s">
        <v>687</v>
      </c>
      <c r="AO258" s="3" t="s">
        <v>265</v>
      </c>
      <c r="AP258" s="3">
        <v>537.4</v>
      </c>
      <c r="AQ258" s="3">
        <v>5.7</v>
      </c>
      <c r="AR258" s="3">
        <v>14.11</v>
      </c>
      <c r="AS258" s="3">
        <v>4.5999999999999996</v>
      </c>
      <c r="AT258" s="3">
        <v>28257</v>
      </c>
      <c r="AU258" s="3">
        <v>7.7</v>
      </c>
      <c r="AV258" s="3">
        <v>37.5</v>
      </c>
      <c r="AW258" s="3">
        <v>0.1</v>
      </c>
      <c r="BA258" s="4" t="s">
        <v>687</v>
      </c>
      <c r="BB258" s="4" t="s">
        <v>265</v>
      </c>
      <c r="BC258" s="4">
        <v>55000</v>
      </c>
      <c r="BD258" s="4">
        <v>5.5</v>
      </c>
      <c r="BE258" s="4">
        <v>55000</v>
      </c>
      <c r="BF258" s="4">
        <v>5.5</v>
      </c>
      <c r="BG258" s="4">
        <v>49000</v>
      </c>
      <c r="BH258" s="4">
        <v>6.5</v>
      </c>
      <c r="BI258" s="4">
        <v>55000</v>
      </c>
      <c r="BJ258" s="4">
        <v>5.5</v>
      </c>
      <c r="BN258" s="5" t="s">
        <v>687</v>
      </c>
      <c r="BO258" s="5" t="s">
        <v>265</v>
      </c>
      <c r="BP258" s="5">
        <v>521.29999999999995</v>
      </c>
      <c r="BQ258" s="5">
        <v>4.4000000000000004</v>
      </c>
      <c r="BR258" s="5">
        <v>16.02</v>
      </c>
      <c r="BS258" s="5">
        <v>4</v>
      </c>
      <c r="BT258" s="5">
        <v>27883</v>
      </c>
      <c r="BU258" s="5">
        <v>5.7</v>
      </c>
      <c r="BV258" s="5">
        <v>32.5</v>
      </c>
      <c r="BW258" s="5">
        <v>1.9</v>
      </c>
      <c r="CA258" s="6" t="s">
        <v>687</v>
      </c>
      <c r="CB258" s="6" t="s">
        <v>265</v>
      </c>
      <c r="CC258" s="6">
        <v>441.3</v>
      </c>
      <c r="CD258" s="6">
        <v>5.7</v>
      </c>
      <c r="CE258" s="6">
        <v>12.64</v>
      </c>
      <c r="CF258" s="6">
        <v>5.8</v>
      </c>
      <c r="CG258" s="6">
        <v>23851</v>
      </c>
      <c r="CH258" s="6">
        <v>7.5</v>
      </c>
      <c r="CI258" s="6">
        <v>37</v>
      </c>
      <c r="CJ258" s="6">
        <v>0.8</v>
      </c>
      <c r="CN258" s="7" t="s">
        <v>687</v>
      </c>
      <c r="CO258" s="7" t="s">
        <v>265</v>
      </c>
      <c r="CP258" s="7">
        <v>15000</v>
      </c>
      <c r="CQ258" s="7">
        <v>10.199999999999999</v>
      </c>
      <c r="CR258" s="7">
        <v>15000</v>
      </c>
      <c r="CS258" s="7">
        <v>10.199999999999999</v>
      </c>
      <c r="CT258" s="7">
        <v>13000</v>
      </c>
      <c r="CU258" s="7">
        <v>12.3</v>
      </c>
      <c r="CV258" s="7">
        <v>15000</v>
      </c>
      <c r="CW258" s="7">
        <v>10.199999999999999</v>
      </c>
      <c r="DA258" s="8" t="s">
        <v>687</v>
      </c>
      <c r="DB258" s="8" t="s">
        <v>265</v>
      </c>
      <c r="DC258" s="8">
        <v>541.70000000000005</v>
      </c>
      <c r="DD258" s="8">
        <v>6</v>
      </c>
      <c r="DE258" s="8">
        <v>14.7</v>
      </c>
      <c r="DF258" s="8">
        <v>6.1</v>
      </c>
      <c r="DG258" s="8">
        <v>29316</v>
      </c>
      <c r="DH258" s="8">
        <v>6.9</v>
      </c>
      <c r="DI258" s="8">
        <v>36.9</v>
      </c>
      <c r="DJ258" s="8">
        <v>1.1000000000000001</v>
      </c>
      <c r="DN258" s="9" t="s">
        <v>687</v>
      </c>
      <c r="DO258" s="9" t="s">
        <v>265</v>
      </c>
      <c r="DP258" s="9">
        <v>486.4</v>
      </c>
      <c r="DQ258" s="9">
        <v>6.5</v>
      </c>
      <c r="DR258" s="9">
        <v>12.76</v>
      </c>
      <c r="DS258" s="9">
        <v>8.8000000000000007</v>
      </c>
      <c r="DT258" s="9">
        <v>25367</v>
      </c>
      <c r="DU258" s="9">
        <v>8.4</v>
      </c>
      <c r="DV258" s="9">
        <v>37</v>
      </c>
      <c r="DW258" s="9">
        <v>0.9</v>
      </c>
      <c r="EA258" s="10" t="s">
        <v>687</v>
      </c>
      <c r="EB258" s="10" t="s">
        <v>265</v>
      </c>
      <c r="EC258" s="10">
        <v>24000</v>
      </c>
      <c r="ED258" s="10">
        <v>8.6999999999999993</v>
      </c>
      <c r="EE258" s="10">
        <f>VLOOKUP(EA258,Sheet1!$C$10:$L$428,10,FALSE)</f>
        <v>161000</v>
      </c>
      <c r="EF258" s="10">
        <v>8.6999999999999993</v>
      </c>
      <c r="EG258" s="10">
        <v>22000</v>
      </c>
      <c r="EH258" s="10">
        <v>10.199999999999999</v>
      </c>
      <c r="EI258" s="10">
        <v>24000</v>
      </c>
      <c r="EJ258" s="10">
        <v>8.6999999999999993</v>
      </c>
      <c r="EN258" s="11" t="s">
        <v>687</v>
      </c>
      <c r="EO258" s="11" t="s">
        <v>265</v>
      </c>
      <c r="EP258" s="11">
        <v>717.1</v>
      </c>
      <c r="EQ258" s="11">
        <v>5.4</v>
      </c>
      <c r="ER258" s="11">
        <f>VLOOKUP(EN258,Sheet1!$C$10:$L$428,2,FALSE)</f>
        <v>229787.63033448692</v>
      </c>
      <c r="ES258" s="11">
        <v>5.6</v>
      </c>
      <c r="ET258" s="11">
        <v>37693</v>
      </c>
      <c r="EU258" s="11">
        <v>7.4</v>
      </c>
      <c r="EV258" s="11">
        <v>40.200000000000003</v>
      </c>
      <c r="EW258" s="11">
        <v>1.1000000000000001</v>
      </c>
      <c r="EY258" t="b">
        <f t="shared" si="3"/>
        <v>1</v>
      </c>
    </row>
    <row r="259" spans="1:155" x14ac:dyDescent="0.25">
      <c r="A259" s="1" t="s">
        <v>688</v>
      </c>
      <c r="B259" s="1" t="s">
        <v>266</v>
      </c>
      <c r="C259" s="1">
        <v>602</v>
      </c>
      <c r="D259" s="1">
        <v>9.1999999999999993</v>
      </c>
      <c r="E259" s="1">
        <f>VLOOKUP(A259,Sheet1!$C$10:$L$428,6,FALSE)</f>
        <v>204000</v>
      </c>
      <c r="F259" s="1">
        <v>11</v>
      </c>
      <c r="G259" s="1">
        <v>32104</v>
      </c>
      <c r="H259" s="1">
        <v>11</v>
      </c>
      <c r="I259" s="1">
        <v>38.200000000000003</v>
      </c>
      <c r="J259" s="1">
        <v>1.6</v>
      </c>
      <c r="N259" s="2" t="s">
        <v>688</v>
      </c>
      <c r="O259" s="2" t="s">
        <v>266</v>
      </c>
      <c r="P259" s="2">
        <v>35000</v>
      </c>
      <c r="Q259" s="2">
        <v>7.1</v>
      </c>
      <c r="R259" s="2">
        <v>35000</v>
      </c>
      <c r="S259" s="2">
        <v>7.1</v>
      </c>
      <c r="T259" s="2">
        <v>31000</v>
      </c>
      <c r="U259" s="2">
        <v>8.3000000000000007</v>
      </c>
      <c r="V259" s="2">
        <v>35000</v>
      </c>
      <c r="W259" s="2">
        <v>7.1</v>
      </c>
      <c r="AA259" s="3" t="s">
        <v>688</v>
      </c>
      <c r="AB259" s="3" t="s">
        <v>266</v>
      </c>
      <c r="AC259" s="3">
        <v>648.5</v>
      </c>
      <c r="AD259" s="3">
        <v>4</v>
      </c>
      <c r="AE259" s="3">
        <v>16.84</v>
      </c>
      <c r="AF259" s="3">
        <v>4.0999999999999996</v>
      </c>
      <c r="AG259" s="3">
        <v>34292</v>
      </c>
      <c r="AH259" s="3">
        <v>4.9000000000000004</v>
      </c>
      <c r="AI259" s="3">
        <v>38.5</v>
      </c>
      <c r="AJ259" s="3">
        <v>0.9</v>
      </c>
      <c r="AN259" s="3" t="s">
        <v>688</v>
      </c>
      <c r="AO259" s="3" t="s">
        <v>266</v>
      </c>
      <c r="AP259" s="3">
        <v>553.5</v>
      </c>
      <c r="AQ259" s="3">
        <v>5.6</v>
      </c>
      <c r="AR259" s="3">
        <v>14.33</v>
      </c>
      <c r="AS259" s="3">
        <v>6.2</v>
      </c>
      <c r="AT259" s="3">
        <v>28809</v>
      </c>
      <c r="AU259" s="3">
        <v>8.3000000000000007</v>
      </c>
      <c r="AV259" s="3">
        <v>37.5</v>
      </c>
      <c r="AW259" s="3">
        <v>0.7</v>
      </c>
      <c r="BA259" s="4" t="s">
        <v>688</v>
      </c>
      <c r="BB259" s="4" t="s">
        <v>266</v>
      </c>
      <c r="BC259" s="4">
        <v>47000</v>
      </c>
      <c r="BD259" s="4">
        <v>6</v>
      </c>
      <c r="BE259" s="4">
        <v>47000</v>
      </c>
      <c r="BF259" s="4">
        <v>6</v>
      </c>
      <c r="BG259" s="4">
        <v>42000</v>
      </c>
      <c r="BH259" s="4">
        <v>8.8000000000000007</v>
      </c>
      <c r="BI259" s="4">
        <v>47000</v>
      </c>
      <c r="BJ259" s="4">
        <v>6</v>
      </c>
      <c r="BN259" s="5" t="s">
        <v>688</v>
      </c>
      <c r="BO259" s="5" t="s">
        <v>266</v>
      </c>
      <c r="BP259" s="5">
        <v>535.29999999999995</v>
      </c>
      <c r="BQ259" s="5">
        <v>4.2</v>
      </c>
      <c r="BR259" s="5">
        <v>16.23</v>
      </c>
      <c r="BS259" s="5">
        <v>3.7</v>
      </c>
      <c r="BT259" s="5">
        <v>28552</v>
      </c>
      <c r="BU259" s="5">
        <v>6</v>
      </c>
      <c r="BV259" s="5">
        <v>33</v>
      </c>
      <c r="BW259" s="5">
        <v>1.9</v>
      </c>
      <c r="CA259" s="6" t="s">
        <v>688</v>
      </c>
      <c r="CB259" s="6" t="s">
        <v>266</v>
      </c>
      <c r="CC259" s="6">
        <v>456.3</v>
      </c>
      <c r="CD259" s="6">
        <v>6.7</v>
      </c>
      <c r="CE259" s="6">
        <v>12.85</v>
      </c>
      <c r="CF259" s="6">
        <v>5.9</v>
      </c>
      <c r="CG259" s="6">
        <v>23493</v>
      </c>
      <c r="CH259" s="6">
        <v>12</v>
      </c>
      <c r="CI259" s="6">
        <v>37</v>
      </c>
      <c r="CJ259" s="6">
        <v>0.9</v>
      </c>
      <c r="CN259" s="7" t="s">
        <v>688</v>
      </c>
      <c r="CO259" s="7" t="s">
        <v>266</v>
      </c>
      <c r="CP259" s="7">
        <v>13000</v>
      </c>
      <c r="CQ259" s="7">
        <v>11.2</v>
      </c>
      <c r="CR259" s="7">
        <v>13000</v>
      </c>
      <c r="CS259" s="7">
        <v>11.2</v>
      </c>
      <c r="CT259" s="7">
        <v>12000</v>
      </c>
      <c r="CU259" s="7">
        <v>13</v>
      </c>
      <c r="CV259" s="7">
        <v>13000</v>
      </c>
      <c r="CW259" s="7">
        <v>11.2</v>
      </c>
      <c r="DA259" s="8" t="s">
        <v>688</v>
      </c>
      <c r="DB259" s="8" t="s">
        <v>266</v>
      </c>
      <c r="DC259" s="8">
        <v>546</v>
      </c>
      <c r="DD259" s="8">
        <v>5.2</v>
      </c>
      <c r="DE259" s="8">
        <v>14.76</v>
      </c>
      <c r="DF259" s="8">
        <v>5.4</v>
      </c>
      <c r="DG259" s="8">
        <v>28592</v>
      </c>
      <c r="DH259" s="8">
        <v>6.7</v>
      </c>
      <c r="DI259" s="8">
        <v>37</v>
      </c>
      <c r="DJ259" s="8">
        <v>1</v>
      </c>
      <c r="DN259" s="9" t="s">
        <v>688</v>
      </c>
      <c r="DO259" s="9" t="s">
        <v>266</v>
      </c>
      <c r="DP259" s="9">
        <v>475</v>
      </c>
      <c r="DQ259" s="9">
        <v>8.3000000000000007</v>
      </c>
      <c r="DR259" s="9">
        <v>12.8</v>
      </c>
      <c r="DS259" s="9">
        <v>7.5</v>
      </c>
      <c r="DT259" s="9">
        <v>23270</v>
      </c>
      <c r="DU259" s="9">
        <v>9.6</v>
      </c>
      <c r="DV259" s="9">
        <v>37</v>
      </c>
      <c r="DW259" s="9">
        <v>1</v>
      </c>
      <c r="EA259" s="10" t="s">
        <v>688</v>
      </c>
      <c r="EB259" s="10" t="s">
        <v>266</v>
      </c>
      <c r="EC259" s="10">
        <v>22000</v>
      </c>
      <c r="ED259" s="10">
        <v>9.1999999999999993</v>
      </c>
      <c r="EE259" s="10">
        <f>VLOOKUP(EA259,Sheet1!$C$10:$L$428,10,FALSE)</f>
        <v>163500</v>
      </c>
      <c r="EF259" s="10">
        <v>9.1999999999999993</v>
      </c>
      <c r="EG259" s="10">
        <v>19000</v>
      </c>
      <c r="EH259" s="10">
        <v>10.8</v>
      </c>
      <c r="EI259" s="10">
        <v>22000</v>
      </c>
      <c r="EJ259" s="10">
        <v>9.1999999999999993</v>
      </c>
      <c r="EN259" s="11" t="s">
        <v>688</v>
      </c>
      <c r="EO259" s="11" t="s">
        <v>266</v>
      </c>
      <c r="EP259" s="11">
        <v>707.3</v>
      </c>
      <c r="EQ259" s="11">
        <v>5.0999999999999996</v>
      </c>
      <c r="ER259" s="11">
        <f>VLOOKUP(EN259,Sheet1!$C$10:$L$428,2,FALSE)</f>
        <v>232438.98860038005</v>
      </c>
      <c r="ES259" s="11">
        <v>5.3</v>
      </c>
      <c r="ET259" s="11">
        <v>37729</v>
      </c>
      <c r="EU259" s="11">
        <v>6.3</v>
      </c>
      <c r="EV259" s="11">
        <v>39.4</v>
      </c>
      <c r="EW259" s="11">
        <v>1.2</v>
      </c>
      <c r="EY259" t="b">
        <f t="shared" si="3"/>
        <v>1</v>
      </c>
    </row>
    <row r="260" spans="1:155" x14ac:dyDescent="0.25">
      <c r="A260" s="1" t="s">
        <v>689</v>
      </c>
      <c r="B260" s="1" t="s">
        <v>267</v>
      </c>
      <c r="C260" s="1">
        <v>534.6</v>
      </c>
      <c r="D260" s="1">
        <v>11</v>
      </c>
      <c r="E260" s="1">
        <f>VLOOKUP(A260,Sheet1!$C$10:$L$428,6,FALSE)</f>
        <v>143000</v>
      </c>
      <c r="F260" s="1">
        <v>12</v>
      </c>
      <c r="G260" s="1" t="s">
        <v>858</v>
      </c>
      <c r="H260" s="1" t="s">
        <v>858</v>
      </c>
      <c r="I260" s="1">
        <v>40</v>
      </c>
      <c r="J260" s="1">
        <v>2.9</v>
      </c>
      <c r="N260" s="2" t="s">
        <v>689</v>
      </c>
      <c r="O260" s="2" t="s">
        <v>267</v>
      </c>
      <c r="P260" s="2">
        <v>22000</v>
      </c>
      <c r="Q260" s="2">
        <v>8.8000000000000007</v>
      </c>
      <c r="R260" s="2">
        <v>22000</v>
      </c>
      <c r="S260" s="2">
        <v>8.8000000000000007</v>
      </c>
      <c r="T260" s="2">
        <v>20000</v>
      </c>
      <c r="U260" s="2">
        <v>18.7</v>
      </c>
      <c r="V260" s="2">
        <v>22000</v>
      </c>
      <c r="W260" s="2">
        <v>8.8000000000000007</v>
      </c>
      <c r="AA260" s="3" t="s">
        <v>689</v>
      </c>
      <c r="AB260" s="3" t="s">
        <v>267</v>
      </c>
      <c r="AC260" s="3">
        <v>540.70000000000005</v>
      </c>
      <c r="AD260" s="3">
        <v>4.4000000000000004</v>
      </c>
      <c r="AE260" s="3">
        <v>13.4</v>
      </c>
      <c r="AF260" s="3">
        <v>4.5</v>
      </c>
      <c r="AG260" s="3" t="s">
        <v>858</v>
      </c>
      <c r="AH260" s="3" t="s">
        <v>858</v>
      </c>
      <c r="AI260" s="3">
        <v>40.4</v>
      </c>
      <c r="AJ260" s="3">
        <v>1.5</v>
      </c>
      <c r="AN260" s="3" t="s">
        <v>689</v>
      </c>
      <c r="AO260" s="3" t="s">
        <v>267</v>
      </c>
      <c r="AP260" s="3">
        <v>458.9</v>
      </c>
      <c r="AQ260" s="3">
        <v>9.3000000000000007</v>
      </c>
      <c r="AR260" s="3">
        <v>11.45</v>
      </c>
      <c r="AS260" s="3">
        <v>9.1999999999999993</v>
      </c>
      <c r="AT260" s="3" t="s">
        <v>858</v>
      </c>
      <c r="AU260" s="3" t="s">
        <v>858</v>
      </c>
      <c r="AV260" s="3">
        <v>38</v>
      </c>
      <c r="AW260" s="3">
        <v>1.7</v>
      </c>
      <c r="BA260" s="4" t="s">
        <v>689</v>
      </c>
      <c r="BB260" s="4" t="s">
        <v>267</v>
      </c>
      <c r="BC260" s="4">
        <v>29000</v>
      </c>
      <c r="BD260" s="4">
        <v>7.4</v>
      </c>
      <c r="BE260" s="4">
        <v>29000</v>
      </c>
      <c r="BF260" s="4">
        <v>7.4</v>
      </c>
      <c r="BG260" s="4">
        <v>27000</v>
      </c>
      <c r="BH260" s="4">
        <v>14.7</v>
      </c>
      <c r="BI260" s="4">
        <v>29000</v>
      </c>
      <c r="BJ260" s="4">
        <v>7.4</v>
      </c>
      <c r="BN260" s="5" t="s">
        <v>689</v>
      </c>
      <c r="BO260" s="5" t="s">
        <v>267</v>
      </c>
      <c r="BP260" s="5">
        <v>456.1</v>
      </c>
      <c r="BQ260" s="5">
        <v>4.7</v>
      </c>
      <c r="BR260" s="5">
        <v>12.93</v>
      </c>
      <c r="BS260" s="5">
        <v>4.0999999999999996</v>
      </c>
      <c r="BT260" s="5" t="s">
        <v>858</v>
      </c>
      <c r="BU260" s="5" t="s">
        <v>858</v>
      </c>
      <c r="BV260" s="5">
        <v>35.299999999999997</v>
      </c>
      <c r="BW260" s="5">
        <v>2.2999999999999998</v>
      </c>
      <c r="CA260" s="6" t="s">
        <v>689</v>
      </c>
      <c r="CB260" s="6" t="s">
        <v>267</v>
      </c>
      <c r="CC260" s="6">
        <v>398</v>
      </c>
      <c r="CD260" s="6">
        <v>6.7</v>
      </c>
      <c r="CE260" s="6">
        <v>10.35</v>
      </c>
      <c r="CF260" s="6">
        <v>6.1</v>
      </c>
      <c r="CG260" s="6">
        <v>19769</v>
      </c>
      <c r="CH260" s="6">
        <v>19</v>
      </c>
      <c r="CI260" s="6">
        <v>37.5</v>
      </c>
      <c r="CJ260" s="6">
        <v>0.4</v>
      </c>
      <c r="CN260" s="7" t="s">
        <v>689</v>
      </c>
      <c r="CO260" s="7" t="s">
        <v>267</v>
      </c>
      <c r="CP260" s="7">
        <v>9000</v>
      </c>
      <c r="CQ260" s="7">
        <v>13.4</v>
      </c>
      <c r="CR260" s="7">
        <v>9000</v>
      </c>
      <c r="CS260" s="7">
        <v>13.4</v>
      </c>
      <c r="CT260" s="7">
        <v>8000</v>
      </c>
      <c r="CU260" s="7">
        <v>15.4</v>
      </c>
      <c r="CV260" s="7">
        <v>9000</v>
      </c>
      <c r="CW260" s="7">
        <v>13.4</v>
      </c>
      <c r="DA260" s="8" t="s">
        <v>689</v>
      </c>
      <c r="DB260" s="8" t="s">
        <v>267</v>
      </c>
      <c r="DC260" s="8">
        <v>460.3</v>
      </c>
      <c r="DD260" s="8">
        <v>6.9</v>
      </c>
      <c r="DE260" s="8">
        <v>11.97</v>
      </c>
      <c r="DF260" s="8">
        <v>7.2</v>
      </c>
      <c r="DG260" s="8">
        <v>23732</v>
      </c>
      <c r="DH260" s="8">
        <v>8.4</v>
      </c>
      <c r="DI260" s="8">
        <v>38.5</v>
      </c>
      <c r="DJ260" s="8">
        <v>2</v>
      </c>
      <c r="DN260" s="9" t="s">
        <v>689</v>
      </c>
      <c r="DO260" s="9" t="s">
        <v>267</v>
      </c>
      <c r="DP260" s="9">
        <v>397.7</v>
      </c>
      <c r="DQ260" s="9">
        <v>9.6</v>
      </c>
      <c r="DR260" s="9">
        <v>9.99</v>
      </c>
      <c r="DS260" s="9">
        <v>10</v>
      </c>
      <c r="DT260" s="9">
        <v>19100</v>
      </c>
      <c r="DU260" s="9">
        <v>14</v>
      </c>
      <c r="DV260" s="9">
        <v>37.5</v>
      </c>
      <c r="DW260" s="9">
        <v>0.8</v>
      </c>
      <c r="EA260" s="10" t="s">
        <v>689</v>
      </c>
      <c r="EB260" s="10" t="s">
        <v>267</v>
      </c>
      <c r="EC260" s="10">
        <v>13000</v>
      </c>
      <c r="ED260" s="10">
        <v>11.6</v>
      </c>
      <c r="EE260" s="10">
        <f>VLOOKUP(EA260,Sheet1!$C$10:$L$428,10,FALSE)</f>
        <v>120000</v>
      </c>
      <c r="EF260" s="10">
        <v>11.6</v>
      </c>
      <c r="EG260" s="10" t="s">
        <v>858</v>
      </c>
      <c r="EH260" s="10" t="s">
        <v>858</v>
      </c>
      <c r="EI260" s="10">
        <v>13000</v>
      </c>
      <c r="EJ260" s="10">
        <v>11.6</v>
      </c>
      <c r="EN260" s="11" t="s">
        <v>689</v>
      </c>
      <c r="EO260" s="11" t="s">
        <v>267</v>
      </c>
      <c r="EP260" s="11">
        <v>591.9</v>
      </c>
      <c r="EQ260" s="11">
        <v>5.4</v>
      </c>
      <c r="ER260" s="11">
        <f>VLOOKUP(EN260,Sheet1!$C$10:$L$428,2,FALSE)</f>
        <v>166242.393442623</v>
      </c>
      <c r="ES260" s="11">
        <v>5.6</v>
      </c>
      <c r="ET260" s="11" t="s">
        <v>858</v>
      </c>
      <c r="EU260" s="11" t="s">
        <v>858</v>
      </c>
      <c r="EV260" s="11">
        <v>41.6</v>
      </c>
      <c r="EW260" s="11">
        <v>2.1</v>
      </c>
      <c r="EY260" t="b">
        <f t="shared" si="3"/>
        <v>1</v>
      </c>
    </row>
    <row r="261" spans="1:155" x14ac:dyDescent="0.25">
      <c r="A261" s="1" t="s">
        <v>690</v>
      </c>
      <c r="B261" s="1" t="s">
        <v>268</v>
      </c>
      <c r="C261" s="1">
        <v>762.9</v>
      </c>
      <c r="D261" s="1">
        <v>5.6</v>
      </c>
      <c r="E261" s="1">
        <f>VLOOKUP(A261,Sheet1!$C$10:$L$428,6,FALSE)</f>
        <v>285000</v>
      </c>
      <c r="F261" s="1">
        <v>7.2</v>
      </c>
      <c r="G261" s="1">
        <v>39775</v>
      </c>
      <c r="H261" s="1">
        <v>8.6999999999999993</v>
      </c>
      <c r="I261" s="1">
        <v>37.5</v>
      </c>
      <c r="J261" s="1">
        <v>1.7</v>
      </c>
      <c r="N261" s="2" t="s">
        <v>690</v>
      </c>
      <c r="O261" s="2" t="s">
        <v>268</v>
      </c>
      <c r="P261" s="2">
        <v>25000</v>
      </c>
      <c r="Q261" s="2">
        <v>8.6</v>
      </c>
      <c r="R261" s="2">
        <v>25000</v>
      </c>
      <c r="S261" s="2">
        <v>8.6</v>
      </c>
      <c r="T261" s="2">
        <v>22000</v>
      </c>
      <c r="U261" s="2">
        <v>10.1</v>
      </c>
      <c r="V261" s="2">
        <v>25000</v>
      </c>
      <c r="W261" s="2">
        <v>8.6</v>
      </c>
      <c r="AA261" s="3" t="s">
        <v>690</v>
      </c>
      <c r="AB261" s="3" t="s">
        <v>268</v>
      </c>
      <c r="AC261" s="3">
        <v>830.1</v>
      </c>
      <c r="AD261" s="3">
        <v>5.3</v>
      </c>
      <c r="AE261" s="3">
        <v>21.46</v>
      </c>
      <c r="AF261" s="3">
        <v>5.5</v>
      </c>
      <c r="AG261" s="3">
        <v>47591</v>
      </c>
      <c r="AH261" s="3">
        <v>7.4</v>
      </c>
      <c r="AI261" s="3">
        <v>38.700000000000003</v>
      </c>
      <c r="AJ261" s="3">
        <v>1.1000000000000001</v>
      </c>
      <c r="AN261" s="3" t="s">
        <v>690</v>
      </c>
      <c r="AO261" s="3" t="s">
        <v>268</v>
      </c>
      <c r="AP261" s="3">
        <v>691</v>
      </c>
      <c r="AQ261" s="3">
        <v>7.1</v>
      </c>
      <c r="AR261" s="3">
        <v>17.600000000000001</v>
      </c>
      <c r="AS261" s="3">
        <v>8</v>
      </c>
      <c r="AT261" s="3">
        <v>37692</v>
      </c>
      <c r="AU261" s="3">
        <v>8.3000000000000007</v>
      </c>
      <c r="AV261" s="3">
        <v>37.5</v>
      </c>
      <c r="AW261" s="3">
        <v>1.2</v>
      </c>
      <c r="BA261" s="4" t="s">
        <v>690</v>
      </c>
      <c r="BB261" s="4" t="s">
        <v>268</v>
      </c>
      <c r="BC261" s="4">
        <v>37000</v>
      </c>
      <c r="BD261" s="4">
        <v>6.9</v>
      </c>
      <c r="BE261" s="4">
        <v>37000</v>
      </c>
      <c r="BF261" s="4">
        <v>6.9</v>
      </c>
      <c r="BG261" s="4">
        <v>31000</v>
      </c>
      <c r="BH261" s="4">
        <v>9.6999999999999993</v>
      </c>
      <c r="BI261" s="4">
        <v>37000</v>
      </c>
      <c r="BJ261" s="4">
        <v>6.9</v>
      </c>
      <c r="BN261" s="5" t="s">
        <v>690</v>
      </c>
      <c r="BO261" s="5" t="s">
        <v>268</v>
      </c>
      <c r="BP261" s="5">
        <v>647.5</v>
      </c>
      <c r="BQ261" s="5">
        <v>5.6</v>
      </c>
      <c r="BR261" s="5">
        <v>20.36</v>
      </c>
      <c r="BS261" s="5">
        <v>4.9000000000000004</v>
      </c>
      <c r="BT261" s="5">
        <v>37891</v>
      </c>
      <c r="BU261" s="5">
        <v>8.6999999999999993</v>
      </c>
      <c r="BV261" s="5">
        <v>31.8</v>
      </c>
      <c r="BW261" s="5">
        <v>2.4</v>
      </c>
      <c r="CA261" s="6" t="s">
        <v>690</v>
      </c>
      <c r="CB261" s="6" t="s">
        <v>268</v>
      </c>
      <c r="CC261" s="6">
        <v>563.9</v>
      </c>
      <c r="CD261" s="6">
        <v>9.9</v>
      </c>
      <c r="CE261" s="6">
        <v>15.36</v>
      </c>
      <c r="CF261" s="6">
        <v>9.1</v>
      </c>
      <c r="CG261" s="6">
        <v>31162</v>
      </c>
      <c r="CH261" s="6">
        <v>15</v>
      </c>
      <c r="CI261" s="6">
        <v>36.4</v>
      </c>
      <c r="CJ261" s="6">
        <v>1.7</v>
      </c>
      <c r="CN261" s="7" t="s">
        <v>690</v>
      </c>
      <c r="CO261" s="7" t="s">
        <v>268</v>
      </c>
      <c r="CP261" s="7">
        <v>8000</v>
      </c>
      <c r="CQ261" s="7">
        <v>14.3</v>
      </c>
      <c r="CR261" s="7">
        <v>8000</v>
      </c>
      <c r="CS261" s="7">
        <v>14.3</v>
      </c>
      <c r="CT261" s="7">
        <v>7000</v>
      </c>
      <c r="CU261" s="7">
        <v>16.399999999999999</v>
      </c>
      <c r="CV261" s="7">
        <v>8000</v>
      </c>
      <c r="CW261" s="7">
        <v>14.3</v>
      </c>
      <c r="DA261" s="8" t="s">
        <v>690</v>
      </c>
      <c r="DB261" s="8" t="s">
        <v>268</v>
      </c>
      <c r="DC261" s="8">
        <v>732.9</v>
      </c>
      <c r="DD261" s="8">
        <v>10</v>
      </c>
      <c r="DE261" s="8">
        <v>19.5</v>
      </c>
      <c r="DF261" s="8">
        <v>10</v>
      </c>
      <c r="DG261" s="8">
        <v>40027</v>
      </c>
      <c r="DH261" s="8">
        <v>14</v>
      </c>
      <c r="DI261" s="8">
        <v>37.6</v>
      </c>
      <c r="DJ261" s="8">
        <v>1.8</v>
      </c>
      <c r="DN261" s="9" t="s">
        <v>690</v>
      </c>
      <c r="DO261" s="9" t="s">
        <v>268</v>
      </c>
      <c r="DP261" s="9">
        <v>538.6</v>
      </c>
      <c r="DQ261" s="9">
        <v>17</v>
      </c>
      <c r="DR261" s="9">
        <v>14.08</v>
      </c>
      <c r="DS261" s="9">
        <v>15</v>
      </c>
      <c r="DT261" s="9" t="s">
        <v>858</v>
      </c>
      <c r="DU261" s="9" t="s">
        <v>858</v>
      </c>
      <c r="DV261" s="9">
        <v>37</v>
      </c>
      <c r="DW261" s="9">
        <v>2.2999999999999998</v>
      </c>
      <c r="EA261" s="10" t="s">
        <v>690</v>
      </c>
      <c r="EB261" s="10" t="s">
        <v>268</v>
      </c>
      <c r="EC261" s="10">
        <v>17000</v>
      </c>
      <c r="ED261" s="10">
        <v>10.6</v>
      </c>
      <c r="EE261" s="10">
        <f>VLOOKUP(EA261,Sheet1!$C$10:$L$428,10,FALSE)</f>
        <v>220000</v>
      </c>
      <c r="EF261" s="10">
        <v>10.6</v>
      </c>
      <c r="EG261" s="10">
        <v>15000</v>
      </c>
      <c r="EH261" s="10">
        <v>12.7</v>
      </c>
      <c r="EI261" s="10">
        <v>17000</v>
      </c>
      <c r="EJ261" s="10">
        <v>10.6</v>
      </c>
      <c r="EN261" s="11" t="s">
        <v>690</v>
      </c>
      <c r="EO261" s="11" t="s">
        <v>268</v>
      </c>
      <c r="EP261" s="11">
        <v>873.7</v>
      </c>
      <c r="EQ261" s="11">
        <v>6.1</v>
      </c>
      <c r="ER261" s="11">
        <f>VLOOKUP(EN261,Sheet1!$C$10:$L$428,2,FALSE)</f>
        <v>339535.53054911067</v>
      </c>
      <c r="ES261" s="11">
        <v>6.4</v>
      </c>
      <c r="ET261" s="11">
        <v>51383</v>
      </c>
      <c r="EU261" s="11">
        <v>8.6</v>
      </c>
      <c r="EV261" s="11">
        <v>39.200000000000003</v>
      </c>
      <c r="EW261" s="11">
        <v>1.3</v>
      </c>
      <c r="EY261" t="b">
        <f t="shared" si="3"/>
        <v>1</v>
      </c>
    </row>
    <row r="262" spans="1:155" x14ac:dyDescent="0.25">
      <c r="A262" s="1" t="s">
        <v>691</v>
      </c>
      <c r="B262" s="1" t="s">
        <v>269</v>
      </c>
      <c r="C262" s="1">
        <v>600.20000000000005</v>
      </c>
      <c r="D262" s="1">
        <v>12</v>
      </c>
      <c r="E262" s="1">
        <f>VLOOKUP(A262,Sheet1!$C$10:$L$428,6,FALSE)</f>
        <v>184750</v>
      </c>
      <c r="F262" s="1">
        <v>12</v>
      </c>
      <c r="G262" s="1">
        <v>29025</v>
      </c>
      <c r="H262" s="1">
        <v>14</v>
      </c>
      <c r="I262" s="1">
        <v>39</v>
      </c>
      <c r="J262" s="1">
        <v>1.6</v>
      </c>
      <c r="N262" s="2" t="s">
        <v>691</v>
      </c>
      <c r="O262" s="2" t="s">
        <v>269</v>
      </c>
      <c r="P262" s="2">
        <v>32000</v>
      </c>
      <c r="Q262" s="2">
        <v>7.4</v>
      </c>
      <c r="R262" s="2">
        <v>32000</v>
      </c>
      <c r="S262" s="2">
        <v>7.4</v>
      </c>
      <c r="T262" s="2">
        <v>28000</v>
      </c>
      <c r="U262" s="2">
        <v>8.6999999999999993</v>
      </c>
      <c r="V262" s="2">
        <v>32000</v>
      </c>
      <c r="W262" s="2">
        <v>7.4</v>
      </c>
      <c r="AA262" s="3" t="s">
        <v>691</v>
      </c>
      <c r="AB262" s="3" t="s">
        <v>269</v>
      </c>
      <c r="AC262" s="3">
        <v>596.6</v>
      </c>
      <c r="AD262" s="3">
        <v>4</v>
      </c>
      <c r="AE262" s="3">
        <v>15.1</v>
      </c>
      <c r="AF262" s="3">
        <v>4.0999999999999996</v>
      </c>
      <c r="AG262" s="3">
        <v>30782</v>
      </c>
      <c r="AH262" s="3">
        <v>4.8</v>
      </c>
      <c r="AI262" s="3">
        <v>39.5</v>
      </c>
      <c r="AJ262" s="3">
        <v>1</v>
      </c>
      <c r="AN262" s="3" t="s">
        <v>691</v>
      </c>
      <c r="AO262" s="3" t="s">
        <v>269</v>
      </c>
      <c r="AP262" s="3">
        <v>507.6</v>
      </c>
      <c r="AQ262" s="3">
        <v>8.3000000000000007</v>
      </c>
      <c r="AR262" s="3">
        <v>13</v>
      </c>
      <c r="AS262" s="3">
        <v>7.6</v>
      </c>
      <c r="AT262" s="3">
        <v>25720</v>
      </c>
      <c r="AU262" s="3">
        <v>9.6</v>
      </c>
      <c r="AV262" s="3">
        <v>37.5</v>
      </c>
      <c r="AW262" s="3">
        <v>1.1000000000000001</v>
      </c>
      <c r="BA262" s="4" t="s">
        <v>691</v>
      </c>
      <c r="BB262" s="4" t="s">
        <v>269</v>
      </c>
      <c r="BC262" s="4">
        <v>46000</v>
      </c>
      <c r="BD262" s="4">
        <v>6</v>
      </c>
      <c r="BE262" s="4">
        <v>46000</v>
      </c>
      <c r="BF262" s="4">
        <v>6</v>
      </c>
      <c r="BG262" s="4">
        <v>41000</v>
      </c>
      <c r="BH262" s="4">
        <v>7.5</v>
      </c>
      <c r="BI262" s="4">
        <v>46000</v>
      </c>
      <c r="BJ262" s="4">
        <v>6</v>
      </c>
      <c r="BN262" s="5" t="s">
        <v>691</v>
      </c>
      <c r="BO262" s="5" t="s">
        <v>269</v>
      </c>
      <c r="BP262" s="5">
        <v>472.1</v>
      </c>
      <c r="BQ262" s="5">
        <v>4.4000000000000004</v>
      </c>
      <c r="BR262" s="5">
        <v>14.54</v>
      </c>
      <c r="BS262" s="5">
        <v>3.7</v>
      </c>
      <c r="BT262" s="5">
        <v>24856</v>
      </c>
      <c r="BU262" s="5">
        <v>5.2</v>
      </c>
      <c r="BV262" s="5">
        <v>32.5</v>
      </c>
      <c r="BW262" s="5">
        <v>2.2000000000000002</v>
      </c>
      <c r="CA262" s="6" t="s">
        <v>691</v>
      </c>
      <c r="CB262" s="6" t="s">
        <v>269</v>
      </c>
      <c r="CC262" s="6">
        <v>400.6</v>
      </c>
      <c r="CD262" s="6">
        <v>6.3</v>
      </c>
      <c r="CE262" s="6">
        <v>11.53</v>
      </c>
      <c r="CF262" s="6">
        <v>6.8</v>
      </c>
      <c r="CG262" s="6">
        <v>20644</v>
      </c>
      <c r="CH262" s="6">
        <v>9.3000000000000007</v>
      </c>
      <c r="CI262" s="6">
        <v>37</v>
      </c>
      <c r="CJ262" s="6">
        <v>0.8</v>
      </c>
      <c r="CN262" s="7" t="s">
        <v>691</v>
      </c>
      <c r="CO262" s="7" t="s">
        <v>269</v>
      </c>
      <c r="CP262" s="7">
        <v>12000</v>
      </c>
      <c r="CQ262" s="7">
        <v>11.9</v>
      </c>
      <c r="CR262" s="7">
        <v>12000</v>
      </c>
      <c r="CS262" s="7">
        <v>11.9</v>
      </c>
      <c r="CT262" s="7">
        <v>10000</v>
      </c>
      <c r="CU262" s="7">
        <v>14.1</v>
      </c>
      <c r="CV262" s="7">
        <v>12000</v>
      </c>
      <c r="CW262" s="7">
        <v>11.9</v>
      </c>
      <c r="DA262" s="8" t="s">
        <v>691</v>
      </c>
      <c r="DB262" s="8" t="s">
        <v>269</v>
      </c>
      <c r="DC262" s="8">
        <v>470.1</v>
      </c>
      <c r="DD262" s="8">
        <v>4.9000000000000004</v>
      </c>
      <c r="DE262" s="8">
        <v>12.27</v>
      </c>
      <c r="DF262" s="8">
        <v>5.2</v>
      </c>
      <c r="DG262" s="8">
        <v>24596</v>
      </c>
      <c r="DH262" s="8">
        <v>6.4</v>
      </c>
      <c r="DI262" s="8">
        <v>38.299999999999997</v>
      </c>
      <c r="DJ262" s="8">
        <v>1.7</v>
      </c>
      <c r="DN262" s="9" t="s">
        <v>691</v>
      </c>
      <c r="DO262" s="9" t="s">
        <v>269</v>
      </c>
      <c r="DP262" s="9">
        <v>424</v>
      </c>
      <c r="DQ262" s="9">
        <v>8.8000000000000007</v>
      </c>
      <c r="DR262" s="9">
        <v>10.62</v>
      </c>
      <c r="DS262" s="9">
        <v>9.1999999999999993</v>
      </c>
      <c r="DT262" s="9">
        <v>21091</v>
      </c>
      <c r="DU262" s="9">
        <v>12</v>
      </c>
      <c r="DV262" s="9">
        <v>37.200000000000003</v>
      </c>
      <c r="DW262" s="9">
        <v>1</v>
      </c>
      <c r="EA262" s="10" t="s">
        <v>691</v>
      </c>
      <c r="EB262" s="10" t="s">
        <v>269</v>
      </c>
      <c r="EC262" s="10">
        <v>20000</v>
      </c>
      <c r="ED262" s="10">
        <v>9.4</v>
      </c>
      <c r="EE262" s="10">
        <f>VLOOKUP(EA262,Sheet1!$C$10:$L$428,10,FALSE)</f>
        <v>143000</v>
      </c>
      <c r="EF262" s="10">
        <v>9.4</v>
      </c>
      <c r="EG262" s="10">
        <v>19000</v>
      </c>
      <c r="EH262" s="10">
        <v>11</v>
      </c>
      <c r="EI262" s="10">
        <v>20000</v>
      </c>
      <c r="EJ262" s="10">
        <v>9.4</v>
      </c>
      <c r="EN262" s="11" t="s">
        <v>691</v>
      </c>
      <c r="EO262" s="11" t="s">
        <v>269</v>
      </c>
      <c r="EP262" s="11">
        <v>667.8</v>
      </c>
      <c r="EQ262" s="11">
        <v>5</v>
      </c>
      <c r="ER262" s="11">
        <f>VLOOKUP(EN262,Sheet1!$C$10:$L$428,2,FALSE)</f>
        <v>208567.02269399707</v>
      </c>
      <c r="ES262" s="11">
        <v>5.0999999999999996</v>
      </c>
      <c r="ET262" s="11">
        <v>34106</v>
      </c>
      <c r="EU262" s="11">
        <v>5.9</v>
      </c>
      <c r="EV262" s="11">
        <v>40.200000000000003</v>
      </c>
      <c r="EW262" s="11">
        <v>1.2</v>
      </c>
      <c r="EY262" t="b">
        <f t="shared" si="3"/>
        <v>1</v>
      </c>
    </row>
    <row r="263" spans="1:155" x14ac:dyDescent="0.25">
      <c r="A263" s="1" t="s">
        <v>692</v>
      </c>
      <c r="B263" s="1" t="s">
        <v>270</v>
      </c>
      <c r="C263" s="1">
        <v>607.4</v>
      </c>
      <c r="D263" s="1">
        <v>7.1</v>
      </c>
      <c r="E263" s="1">
        <f>VLOOKUP(A263,Sheet1!$C$10:$L$428,6,FALSE)</f>
        <v>243000</v>
      </c>
      <c r="F263" s="1">
        <v>8.6</v>
      </c>
      <c r="G263" s="1">
        <v>31873</v>
      </c>
      <c r="H263" s="1">
        <v>7.5</v>
      </c>
      <c r="I263" s="1">
        <v>37.5</v>
      </c>
      <c r="J263" s="1">
        <v>1.7</v>
      </c>
      <c r="N263" s="2" t="s">
        <v>692</v>
      </c>
      <c r="O263" s="2" t="s">
        <v>270</v>
      </c>
      <c r="P263" s="2">
        <v>48000</v>
      </c>
      <c r="Q263" s="2">
        <v>6</v>
      </c>
      <c r="R263" s="2">
        <v>48000</v>
      </c>
      <c r="S263" s="2">
        <v>6</v>
      </c>
      <c r="T263" s="2">
        <v>43000</v>
      </c>
      <c r="U263" s="2">
        <v>8.8000000000000007</v>
      </c>
      <c r="V263" s="2">
        <v>48000</v>
      </c>
      <c r="W263" s="2">
        <v>6</v>
      </c>
      <c r="AA263" s="3" t="s">
        <v>692</v>
      </c>
      <c r="AB263" s="3" t="s">
        <v>270</v>
      </c>
      <c r="AC263" s="3">
        <v>632.1</v>
      </c>
      <c r="AD263" s="3">
        <v>4</v>
      </c>
      <c r="AE263" s="3">
        <v>16.18</v>
      </c>
      <c r="AF263" s="3">
        <v>4.0999999999999996</v>
      </c>
      <c r="AG263" s="3">
        <v>32831</v>
      </c>
      <c r="AH263" s="3">
        <v>5.7</v>
      </c>
      <c r="AI263" s="3">
        <v>39.1</v>
      </c>
      <c r="AJ263" s="3">
        <v>0.8</v>
      </c>
      <c r="AN263" s="3" t="s">
        <v>692</v>
      </c>
      <c r="AO263" s="3" t="s">
        <v>270</v>
      </c>
      <c r="AP263" s="3">
        <v>525.79999999999995</v>
      </c>
      <c r="AQ263" s="3">
        <v>5.0999999999999996</v>
      </c>
      <c r="AR263" s="3">
        <v>13.28</v>
      </c>
      <c r="AS263" s="3">
        <v>5.0999999999999996</v>
      </c>
      <c r="AT263" s="3">
        <v>28232</v>
      </c>
      <c r="AU263" s="3">
        <v>9.6999999999999993</v>
      </c>
      <c r="AV263" s="3">
        <v>37.5</v>
      </c>
      <c r="AW263" s="3">
        <v>0</v>
      </c>
      <c r="BA263" s="4" t="s">
        <v>692</v>
      </c>
      <c r="BB263" s="4" t="s">
        <v>270</v>
      </c>
      <c r="BC263" s="4">
        <v>69000</v>
      </c>
      <c r="BD263" s="4">
        <v>4.9000000000000004</v>
      </c>
      <c r="BE263" s="4">
        <v>69000</v>
      </c>
      <c r="BF263" s="4">
        <v>4.9000000000000004</v>
      </c>
      <c r="BG263" s="4">
        <v>63000</v>
      </c>
      <c r="BH263" s="4">
        <v>7.5</v>
      </c>
      <c r="BI263" s="4">
        <v>69000</v>
      </c>
      <c r="BJ263" s="4">
        <v>4.9000000000000004</v>
      </c>
      <c r="BN263" s="5" t="s">
        <v>692</v>
      </c>
      <c r="BO263" s="5" t="s">
        <v>270</v>
      </c>
      <c r="BP263" s="5">
        <v>497.8</v>
      </c>
      <c r="BQ263" s="5">
        <v>4.0999999999999996</v>
      </c>
      <c r="BR263" s="5">
        <v>15.34</v>
      </c>
      <c r="BS263" s="5">
        <v>3.7</v>
      </c>
      <c r="BT263" s="5">
        <v>25959</v>
      </c>
      <c r="BU263" s="5">
        <v>5.9</v>
      </c>
      <c r="BV263" s="5">
        <v>32.4</v>
      </c>
      <c r="BW263" s="5">
        <v>1.7</v>
      </c>
      <c r="CA263" s="6" t="s">
        <v>692</v>
      </c>
      <c r="CB263" s="6" t="s">
        <v>270</v>
      </c>
      <c r="CC263" s="6">
        <v>409</v>
      </c>
      <c r="CD263" s="6">
        <v>5.9</v>
      </c>
      <c r="CE263" s="6">
        <v>11.48</v>
      </c>
      <c r="CF263" s="6">
        <v>5.0999999999999996</v>
      </c>
      <c r="CG263" s="6">
        <v>21182</v>
      </c>
      <c r="CH263" s="6">
        <v>11</v>
      </c>
      <c r="CI263" s="6">
        <v>37</v>
      </c>
      <c r="CJ263" s="6">
        <v>1.4</v>
      </c>
      <c r="CN263" s="7" t="s">
        <v>692</v>
      </c>
      <c r="CO263" s="7" t="s">
        <v>270</v>
      </c>
      <c r="CP263" s="7">
        <v>18000</v>
      </c>
      <c r="CQ263" s="7">
        <v>9.4</v>
      </c>
      <c r="CR263" s="7">
        <v>18000</v>
      </c>
      <c r="CS263" s="7">
        <v>9.4</v>
      </c>
      <c r="CT263" s="7">
        <v>16000</v>
      </c>
      <c r="CU263" s="7">
        <v>18</v>
      </c>
      <c r="CV263" s="7">
        <v>18000</v>
      </c>
      <c r="CW263" s="7">
        <v>9.4</v>
      </c>
      <c r="DA263" s="8" t="s">
        <v>692</v>
      </c>
      <c r="DB263" s="8" t="s">
        <v>270</v>
      </c>
      <c r="DC263" s="8">
        <v>470.3</v>
      </c>
      <c r="DD263" s="8">
        <v>4.4000000000000004</v>
      </c>
      <c r="DE263" s="8">
        <v>12.61</v>
      </c>
      <c r="DF263" s="8">
        <v>4.5999999999999996</v>
      </c>
      <c r="DG263" s="8">
        <v>24815</v>
      </c>
      <c r="DH263" s="8">
        <v>10</v>
      </c>
      <c r="DI263" s="8">
        <v>37.299999999999997</v>
      </c>
      <c r="DJ263" s="8">
        <v>1.2</v>
      </c>
      <c r="DN263" s="9" t="s">
        <v>692</v>
      </c>
      <c r="DO263" s="9" t="s">
        <v>270</v>
      </c>
      <c r="DP263" s="9">
        <v>410.5</v>
      </c>
      <c r="DQ263" s="9">
        <v>7.4</v>
      </c>
      <c r="DR263" s="9">
        <v>10.64</v>
      </c>
      <c r="DS263" s="9">
        <v>7.6</v>
      </c>
      <c r="DT263" s="9" t="s">
        <v>858</v>
      </c>
      <c r="DU263" s="9" t="s">
        <v>858</v>
      </c>
      <c r="DV263" s="9">
        <v>37</v>
      </c>
      <c r="DW263" s="9">
        <v>0.5</v>
      </c>
      <c r="EA263" s="10" t="s">
        <v>692</v>
      </c>
      <c r="EB263" s="10" t="s">
        <v>270</v>
      </c>
      <c r="EC263" s="10">
        <v>30000</v>
      </c>
      <c r="ED263" s="10">
        <v>7.9</v>
      </c>
      <c r="EE263" s="10">
        <f>VLOOKUP(EA263,Sheet1!$C$10:$L$428,10,FALSE)</f>
        <v>177500</v>
      </c>
      <c r="EF263" s="10">
        <v>7.9</v>
      </c>
      <c r="EG263" s="10">
        <v>28000</v>
      </c>
      <c r="EH263" s="10">
        <v>9.1</v>
      </c>
      <c r="EI263" s="10">
        <v>30000</v>
      </c>
      <c r="EJ263" s="10">
        <v>7.9</v>
      </c>
      <c r="EN263" s="11" t="s">
        <v>692</v>
      </c>
      <c r="EO263" s="11" t="s">
        <v>270</v>
      </c>
      <c r="EP263" s="11">
        <v>729.1</v>
      </c>
      <c r="EQ263" s="11">
        <v>5</v>
      </c>
      <c r="ER263" s="11">
        <f>VLOOKUP(EN263,Sheet1!$C$10:$L$428,2,FALSE)</f>
        <v>294359.45116646908</v>
      </c>
      <c r="ES263" s="11">
        <v>5.3</v>
      </c>
      <c r="ET263" s="11">
        <v>37479</v>
      </c>
      <c r="EU263" s="11">
        <v>5.6</v>
      </c>
      <c r="EV263" s="11">
        <v>40.1</v>
      </c>
      <c r="EW263" s="11">
        <v>1.1000000000000001</v>
      </c>
      <c r="EY263" t="b">
        <f t="shared" si="3"/>
        <v>1</v>
      </c>
    </row>
    <row r="264" spans="1:155" x14ac:dyDescent="0.25">
      <c r="A264" s="1" t="s">
        <v>693</v>
      </c>
      <c r="B264" s="1" t="s">
        <v>271</v>
      </c>
      <c r="C264" s="1">
        <v>530</v>
      </c>
      <c r="D264" s="1">
        <v>7.1</v>
      </c>
      <c r="E264" s="1">
        <f>VLOOKUP(A264,Sheet1!$C$10:$L$428,6,FALSE)</f>
        <v>200000</v>
      </c>
      <c r="F264" s="1">
        <v>9.1</v>
      </c>
      <c r="G264" s="1" t="s">
        <v>858</v>
      </c>
      <c r="H264" s="1" t="s">
        <v>858</v>
      </c>
      <c r="I264" s="1">
        <v>39.200000000000003</v>
      </c>
      <c r="J264" s="1">
        <v>1.6</v>
      </c>
      <c r="N264" s="2" t="s">
        <v>693</v>
      </c>
      <c r="O264" s="2" t="s">
        <v>271</v>
      </c>
      <c r="P264" s="2">
        <v>32000</v>
      </c>
      <c r="Q264" s="2">
        <v>7.6</v>
      </c>
      <c r="R264" s="2">
        <v>32000</v>
      </c>
      <c r="S264" s="2">
        <v>7.6</v>
      </c>
      <c r="T264" s="2">
        <v>28000</v>
      </c>
      <c r="U264" s="2">
        <v>17.2</v>
      </c>
      <c r="V264" s="2">
        <v>32000</v>
      </c>
      <c r="W264" s="2">
        <v>7.6</v>
      </c>
      <c r="AA264" s="3" t="s">
        <v>693</v>
      </c>
      <c r="AB264" s="3" t="s">
        <v>271</v>
      </c>
      <c r="AC264" s="3">
        <v>579.70000000000005</v>
      </c>
      <c r="AD264" s="3">
        <v>3.8</v>
      </c>
      <c r="AE264" s="3">
        <v>14.67</v>
      </c>
      <c r="AF264" s="3">
        <v>3.8</v>
      </c>
      <c r="AG264" s="3">
        <v>30965</v>
      </c>
      <c r="AH264" s="3">
        <v>9</v>
      </c>
      <c r="AI264" s="3">
        <v>39.5</v>
      </c>
      <c r="AJ264" s="3">
        <v>0.8</v>
      </c>
      <c r="AN264" s="3" t="s">
        <v>693</v>
      </c>
      <c r="AO264" s="3" t="s">
        <v>271</v>
      </c>
      <c r="AP264" s="3">
        <v>513.20000000000005</v>
      </c>
      <c r="AQ264" s="3">
        <v>6.5</v>
      </c>
      <c r="AR264" s="3">
        <v>12.94</v>
      </c>
      <c r="AS264" s="3">
        <v>6.5</v>
      </c>
      <c r="AT264" s="3" t="s">
        <v>858</v>
      </c>
      <c r="AU264" s="3" t="s">
        <v>858</v>
      </c>
      <c r="AV264" s="3">
        <v>37.700000000000003</v>
      </c>
      <c r="AW264" s="3">
        <v>1</v>
      </c>
      <c r="BA264" s="4" t="s">
        <v>693</v>
      </c>
      <c r="BB264" s="4" t="s">
        <v>271</v>
      </c>
      <c r="BC264" s="4">
        <v>45000</v>
      </c>
      <c r="BD264" s="4">
        <v>6.2</v>
      </c>
      <c r="BE264" s="4">
        <v>45000</v>
      </c>
      <c r="BF264" s="4">
        <v>6.2</v>
      </c>
      <c r="BG264" s="4">
        <v>37000</v>
      </c>
      <c r="BH264" s="4">
        <v>13.7</v>
      </c>
      <c r="BI264" s="4">
        <v>45000</v>
      </c>
      <c r="BJ264" s="4">
        <v>6.2</v>
      </c>
      <c r="BN264" s="5" t="s">
        <v>693</v>
      </c>
      <c r="BO264" s="5" t="s">
        <v>271</v>
      </c>
      <c r="BP264" s="5">
        <v>466.8</v>
      </c>
      <c r="BQ264" s="5">
        <v>4.0999999999999996</v>
      </c>
      <c r="BR264" s="5">
        <v>14</v>
      </c>
      <c r="BS264" s="5">
        <v>3.5</v>
      </c>
      <c r="BT264" s="5">
        <v>25713</v>
      </c>
      <c r="BU264" s="5">
        <v>7.6</v>
      </c>
      <c r="BV264" s="5">
        <v>33.299999999999997</v>
      </c>
      <c r="BW264" s="5">
        <v>2</v>
      </c>
      <c r="CA264" s="6" t="s">
        <v>693</v>
      </c>
      <c r="CB264" s="6" t="s">
        <v>271</v>
      </c>
      <c r="CC264" s="6">
        <v>416.3</v>
      </c>
      <c r="CD264" s="6">
        <v>7.9</v>
      </c>
      <c r="CE264" s="6">
        <v>11.51</v>
      </c>
      <c r="CF264" s="6">
        <v>6.9</v>
      </c>
      <c r="CG264" s="6" t="s">
        <v>858</v>
      </c>
      <c r="CH264" s="6" t="s">
        <v>858</v>
      </c>
      <c r="CI264" s="6">
        <v>37.5</v>
      </c>
      <c r="CJ264" s="6">
        <v>0.3</v>
      </c>
      <c r="CN264" s="7" t="s">
        <v>693</v>
      </c>
      <c r="CO264" s="7" t="s">
        <v>271</v>
      </c>
      <c r="CP264" s="7">
        <v>14000</v>
      </c>
      <c r="CQ264" s="7">
        <v>11.9</v>
      </c>
      <c r="CR264" s="7">
        <v>14000</v>
      </c>
      <c r="CS264" s="7">
        <v>11.9</v>
      </c>
      <c r="CT264" s="7">
        <v>11000</v>
      </c>
      <c r="CU264" s="7">
        <v>13.2</v>
      </c>
      <c r="CV264" s="7">
        <v>14000</v>
      </c>
      <c r="CW264" s="7">
        <v>11.9</v>
      </c>
      <c r="DA264" s="8" t="s">
        <v>693</v>
      </c>
      <c r="DB264" s="8" t="s">
        <v>271</v>
      </c>
      <c r="DC264" s="8">
        <v>520.1</v>
      </c>
      <c r="DD264" s="8">
        <v>5.7</v>
      </c>
      <c r="DE264" s="8">
        <v>13.45</v>
      </c>
      <c r="DF264" s="8">
        <v>5.8</v>
      </c>
      <c r="DG264" s="8">
        <v>28226</v>
      </c>
      <c r="DH264" s="8">
        <v>6.9</v>
      </c>
      <c r="DI264" s="8">
        <v>38.700000000000003</v>
      </c>
      <c r="DJ264" s="8">
        <v>1.2</v>
      </c>
      <c r="DN264" s="9" t="s">
        <v>693</v>
      </c>
      <c r="DO264" s="9" t="s">
        <v>271</v>
      </c>
      <c r="DP264" s="9">
        <v>463.1</v>
      </c>
      <c r="DQ264" s="9">
        <v>14</v>
      </c>
      <c r="DR264" s="9">
        <v>12.2</v>
      </c>
      <c r="DS264" s="9">
        <v>13</v>
      </c>
      <c r="DT264" s="9">
        <v>24506</v>
      </c>
      <c r="DU264" s="9">
        <v>16</v>
      </c>
      <c r="DV264" s="9">
        <v>37.5</v>
      </c>
      <c r="DW264" s="9" t="s">
        <v>858</v>
      </c>
      <c r="EA264" s="10" t="s">
        <v>693</v>
      </c>
      <c r="EB264" s="10" t="s">
        <v>271</v>
      </c>
      <c r="EC264" s="10">
        <v>18000</v>
      </c>
      <c r="ED264" s="10">
        <v>9.8000000000000007</v>
      </c>
      <c r="EE264" s="10">
        <f>VLOOKUP(EA264,Sheet1!$C$10:$L$428,10,FALSE)</f>
        <v>162000</v>
      </c>
      <c r="EF264" s="10">
        <v>9.8000000000000007</v>
      </c>
      <c r="EG264" s="10" t="s">
        <v>858</v>
      </c>
      <c r="EH264" s="10" t="s">
        <v>858</v>
      </c>
      <c r="EI264" s="10">
        <v>18000</v>
      </c>
      <c r="EJ264" s="10">
        <v>9.8000000000000007</v>
      </c>
      <c r="EN264" s="11" t="s">
        <v>693</v>
      </c>
      <c r="EO264" s="11" t="s">
        <v>271</v>
      </c>
      <c r="EP264" s="11">
        <v>624.79999999999995</v>
      </c>
      <c r="EQ264" s="11">
        <v>4.7</v>
      </c>
      <c r="ER264" s="11">
        <f>VLOOKUP(EN264,Sheet1!$C$10:$L$428,2,FALSE)</f>
        <v>212058.9966386556</v>
      </c>
      <c r="ES264" s="11">
        <v>4.9000000000000004</v>
      </c>
      <c r="ET264" s="11">
        <v>32788</v>
      </c>
      <c r="EU264" s="11">
        <v>15</v>
      </c>
      <c r="EV264" s="11">
        <v>40.1</v>
      </c>
      <c r="EW264" s="11">
        <v>1.1000000000000001</v>
      </c>
      <c r="EY264" t="b">
        <f t="shared" si="3"/>
        <v>1</v>
      </c>
    </row>
    <row r="265" spans="1:155" x14ac:dyDescent="0.25">
      <c r="A265" s="1" t="s">
        <v>694</v>
      </c>
      <c r="B265" s="1" t="s">
        <v>272</v>
      </c>
      <c r="C265" s="1">
        <v>578.20000000000005</v>
      </c>
      <c r="D265" s="1">
        <v>8.1999999999999993</v>
      </c>
      <c r="E265" s="1">
        <f>VLOOKUP(A265,Sheet1!$C$10:$L$428,6,FALSE)</f>
        <v>233500</v>
      </c>
      <c r="F265" s="1">
        <v>8.5</v>
      </c>
      <c r="G265" s="1">
        <v>30987</v>
      </c>
      <c r="H265" s="1">
        <v>9.8000000000000007</v>
      </c>
      <c r="I265" s="1">
        <v>37.5</v>
      </c>
      <c r="J265" s="1">
        <v>1.7</v>
      </c>
      <c r="N265" s="2" t="s">
        <v>694</v>
      </c>
      <c r="O265" s="2" t="s">
        <v>272</v>
      </c>
      <c r="P265" s="2">
        <v>37000</v>
      </c>
      <c r="Q265" s="2">
        <v>6.8</v>
      </c>
      <c r="R265" s="2">
        <v>37000</v>
      </c>
      <c r="S265" s="2">
        <v>6.8</v>
      </c>
      <c r="T265" s="2">
        <v>32000</v>
      </c>
      <c r="U265" s="2">
        <v>8.1</v>
      </c>
      <c r="V265" s="2">
        <v>37000</v>
      </c>
      <c r="W265" s="2">
        <v>6.8</v>
      </c>
      <c r="AA265" s="3" t="s">
        <v>694</v>
      </c>
      <c r="AB265" s="3" t="s">
        <v>272</v>
      </c>
      <c r="AC265" s="3">
        <v>651.79999999999995</v>
      </c>
      <c r="AD265" s="3">
        <v>4.7</v>
      </c>
      <c r="AE265" s="3">
        <v>16.7</v>
      </c>
      <c r="AF265" s="3">
        <v>4.7</v>
      </c>
      <c r="AG265" s="3">
        <v>35258</v>
      </c>
      <c r="AH265" s="3">
        <v>6.1</v>
      </c>
      <c r="AI265" s="3">
        <v>39</v>
      </c>
      <c r="AJ265" s="3">
        <v>1</v>
      </c>
      <c r="AN265" s="3" t="s">
        <v>694</v>
      </c>
      <c r="AO265" s="3" t="s">
        <v>272</v>
      </c>
      <c r="AP265" s="3">
        <v>528.70000000000005</v>
      </c>
      <c r="AQ265" s="3">
        <v>4.8</v>
      </c>
      <c r="AR265" s="3">
        <v>13.64</v>
      </c>
      <c r="AS265" s="3">
        <v>5.0999999999999996</v>
      </c>
      <c r="AT265" s="3">
        <v>28194</v>
      </c>
      <c r="AU265" s="3">
        <v>6.6</v>
      </c>
      <c r="AV265" s="3">
        <v>37.5</v>
      </c>
      <c r="AW265" s="3">
        <v>0.1</v>
      </c>
      <c r="BA265" s="4" t="s">
        <v>694</v>
      </c>
      <c r="BB265" s="4" t="s">
        <v>272</v>
      </c>
      <c r="BC265" s="4">
        <v>52000</v>
      </c>
      <c r="BD265" s="4">
        <v>5.6</v>
      </c>
      <c r="BE265" s="4">
        <v>52000</v>
      </c>
      <c r="BF265" s="4">
        <v>5.6</v>
      </c>
      <c r="BG265" s="4">
        <v>45000</v>
      </c>
      <c r="BH265" s="4">
        <v>6.8</v>
      </c>
      <c r="BI265" s="4">
        <v>52000</v>
      </c>
      <c r="BJ265" s="4">
        <v>5.6</v>
      </c>
      <c r="BN265" s="5" t="s">
        <v>694</v>
      </c>
      <c r="BO265" s="5" t="s">
        <v>272</v>
      </c>
      <c r="BP265" s="5">
        <v>518.70000000000005</v>
      </c>
      <c r="BQ265" s="5">
        <v>4.9000000000000004</v>
      </c>
      <c r="BR265" s="5">
        <v>16.03</v>
      </c>
      <c r="BS265" s="5">
        <v>4.3</v>
      </c>
      <c r="BT265" s="5">
        <v>28547</v>
      </c>
      <c r="BU265" s="5">
        <v>6.2</v>
      </c>
      <c r="BV265" s="5">
        <v>32.299999999999997</v>
      </c>
      <c r="BW265" s="5">
        <v>2.1</v>
      </c>
      <c r="CA265" s="6" t="s">
        <v>694</v>
      </c>
      <c r="CB265" s="6" t="s">
        <v>272</v>
      </c>
      <c r="CC265" s="6">
        <v>433.7</v>
      </c>
      <c r="CD265" s="6">
        <v>5.9</v>
      </c>
      <c r="CE265" s="6">
        <v>12.49</v>
      </c>
      <c r="CF265" s="6">
        <v>4.7</v>
      </c>
      <c r="CG265" s="6">
        <v>23371</v>
      </c>
      <c r="CH265" s="6">
        <v>6.9</v>
      </c>
      <c r="CI265" s="6">
        <v>37</v>
      </c>
      <c r="CJ265" s="6">
        <v>1.1000000000000001</v>
      </c>
      <c r="CN265" s="7" t="s">
        <v>694</v>
      </c>
      <c r="CO265" s="7" t="s">
        <v>272</v>
      </c>
      <c r="CP265" s="7">
        <v>15000</v>
      </c>
      <c r="CQ265" s="7">
        <v>10.3</v>
      </c>
      <c r="CR265" s="7">
        <v>15000</v>
      </c>
      <c r="CS265" s="7">
        <v>10.3</v>
      </c>
      <c r="CT265" s="7">
        <v>12000</v>
      </c>
      <c r="CU265" s="7">
        <v>12.4</v>
      </c>
      <c r="CV265" s="7">
        <v>15000</v>
      </c>
      <c r="CW265" s="7">
        <v>10.3</v>
      </c>
      <c r="DA265" s="8" t="s">
        <v>694</v>
      </c>
      <c r="DB265" s="8" t="s">
        <v>272</v>
      </c>
      <c r="DC265" s="8">
        <v>550.5</v>
      </c>
      <c r="DD265" s="8">
        <v>5.9</v>
      </c>
      <c r="DE265" s="8">
        <v>14.65</v>
      </c>
      <c r="DF265" s="8">
        <v>6</v>
      </c>
      <c r="DG265" s="8">
        <v>28323</v>
      </c>
      <c r="DH265" s="8">
        <v>7.4</v>
      </c>
      <c r="DI265" s="8">
        <v>37.6</v>
      </c>
      <c r="DJ265" s="8">
        <v>1.5</v>
      </c>
      <c r="DN265" s="9" t="s">
        <v>694</v>
      </c>
      <c r="DO265" s="9" t="s">
        <v>272</v>
      </c>
      <c r="DP265" s="9">
        <v>487.2</v>
      </c>
      <c r="DQ265" s="9">
        <v>6.1</v>
      </c>
      <c r="DR265" s="9">
        <v>13.05</v>
      </c>
      <c r="DS265" s="9">
        <v>7.1</v>
      </c>
      <c r="DT265" s="9">
        <v>24607</v>
      </c>
      <c r="DU265" s="9">
        <v>8.4</v>
      </c>
      <c r="DV265" s="9">
        <v>37</v>
      </c>
      <c r="DW265" s="9">
        <v>0.4</v>
      </c>
      <c r="EA265" s="10" t="s">
        <v>694</v>
      </c>
      <c r="EB265" s="10" t="s">
        <v>272</v>
      </c>
      <c r="EC265" s="10">
        <v>23000</v>
      </c>
      <c r="ED265" s="10">
        <v>8.9</v>
      </c>
      <c r="EE265" s="10">
        <f>VLOOKUP(EA265,Sheet1!$C$10:$L$428,10,FALSE)</f>
        <v>177500</v>
      </c>
      <c r="EF265" s="10">
        <v>8.9</v>
      </c>
      <c r="EG265" s="10">
        <v>20000</v>
      </c>
      <c r="EH265" s="10">
        <v>10.6</v>
      </c>
      <c r="EI265" s="10">
        <v>23000</v>
      </c>
      <c r="EJ265" s="10">
        <v>8.9</v>
      </c>
      <c r="EN265" s="11" t="s">
        <v>694</v>
      </c>
      <c r="EO265" s="11" t="s">
        <v>272</v>
      </c>
      <c r="EP265" s="11">
        <v>716.6</v>
      </c>
      <c r="EQ265" s="11">
        <v>6.2</v>
      </c>
      <c r="ER265" s="11">
        <f>VLOOKUP(EN265,Sheet1!$C$10:$L$428,2,FALSE)</f>
        <v>279829.18737407651</v>
      </c>
      <c r="ES265" s="11">
        <v>6.3</v>
      </c>
      <c r="ET265" s="11">
        <v>39557</v>
      </c>
      <c r="EU265" s="11">
        <v>8</v>
      </c>
      <c r="EV265" s="11">
        <v>40</v>
      </c>
      <c r="EW265" s="11">
        <v>1.2</v>
      </c>
      <c r="EY265" t="b">
        <f t="shared" si="3"/>
        <v>1</v>
      </c>
    </row>
    <row r="266" spans="1:155" x14ac:dyDescent="0.25">
      <c r="A266" s="1" t="s">
        <v>695</v>
      </c>
      <c r="B266" s="1" t="s">
        <v>273</v>
      </c>
      <c r="C266" s="1">
        <v>723.8</v>
      </c>
      <c r="D266" s="1">
        <v>7.6</v>
      </c>
      <c r="E266" s="1">
        <f>VLOOKUP(A266,Sheet1!$C$10:$L$428,6,FALSE)</f>
        <v>295000</v>
      </c>
      <c r="F266" s="1">
        <v>9.6</v>
      </c>
      <c r="G266" s="1">
        <v>39246</v>
      </c>
      <c r="H266" s="1">
        <v>17</v>
      </c>
      <c r="I266" s="1">
        <v>37.5</v>
      </c>
      <c r="J266" s="1">
        <v>1.9</v>
      </c>
      <c r="N266" s="2" t="s">
        <v>695</v>
      </c>
      <c r="O266" s="2" t="s">
        <v>273</v>
      </c>
      <c r="P266" s="2">
        <v>33000</v>
      </c>
      <c r="Q266" s="2">
        <v>7.4</v>
      </c>
      <c r="R266" s="2">
        <v>33000</v>
      </c>
      <c r="S266" s="2">
        <v>7.4</v>
      </c>
      <c r="T266" s="2">
        <v>29000</v>
      </c>
      <c r="U266" s="2">
        <v>11</v>
      </c>
      <c r="V266" s="2">
        <v>33000</v>
      </c>
      <c r="W266" s="2">
        <v>7.4</v>
      </c>
      <c r="AA266" s="3" t="s">
        <v>695</v>
      </c>
      <c r="AB266" s="3" t="s">
        <v>273</v>
      </c>
      <c r="AC266" s="3">
        <v>773.5</v>
      </c>
      <c r="AD266" s="3">
        <v>5.2</v>
      </c>
      <c r="AE266" s="3">
        <v>19.97</v>
      </c>
      <c r="AF266" s="3">
        <v>5.2</v>
      </c>
      <c r="AG266" s="3">
        <v>43126</v>
      </c>
      <c r="AH266" s="3">
        <v>7.2</v>
      </c>
      <c r="AI266" s="3">
        <v>38.700000000000003</v>
      </c>
      <c r="AJ266" s="3">
        <v>1.1000000000000001</v>
      </c>
      <c r="AN266" s="3" t="s">
        <v>695</v>
      </c>
      <c r="AO266" s="3" t="s">
        <v>273</v>
      </c>
      <c r="AP266" s="3">
        <v>670.9</v>
      </c>
      <c r="AQ266" s="3">
        <v>6.4</v>
      </c>
      <c r="AR266" s="3">
        <v>16.829999999999998</v>
      </c>
      <c r="AS266" s="3">
        <v>7.3</v>
      </c>
      <c r="AT266" s="3">
        <v>33755</v>
      </c>
      <c r="AU266" s="3">
        <v>8</v>
      </c>
      <c r="AV266" s="3">
        <v>37.5</v>
      </c>
      <c r="AW266" s="3">
        <v>0.4</v>
      </c>
      <c r="BA266" s="4" t="s">
        <v>695</v>
      </c>
      <c r="BB266" s="4" t="s">
        <v>273</v>
      </c>
      <c r="BC266" s="4">
        <v>49000</v>
      </c>
      <c r="BD266" s="4">
        <v>5.9</v>
      </c>
      <c r="BE266" s="4">
        <v>49000</v>
      </c>
      <c r="BF266" s="4">
        <v>5.9</v>
      </c>
      <c r="BG266" s="4">
        <v>43000</v>
      </c>
      <c r="BH266" s="4">
        <v>9</v>
      </c>
      <c r="BI266" s="4">
        <v>49000</v>
      </c>
      <c r="BJ266" s="4">
        <v>5.9</v>
      </c>
      <c r="BN266" s="5" t="s">
        <v>695</v>
      </c>
      <c r="BO266" s="5" t="s">
        <v>273</v>
      </c>
      <c r="BP266" s="5">
        <v>597.70000000000005</v>
      </c>
      <c r="BQ266" s="5">
        <v>5.3</v>
      </c>
      <c r="BR266" s="5">
        <v>19.190000000000001</v>
      </c>
      <c r="BS266" s="5">
        <v>4.5999999999999996</v>
      </c>
      <c r="BT266" s="5">
        <v>33483</v>
      </c>
      <c r="BU266" s="5">
        <v>7.2</v>
      </c>
      <c r="BV266" s="5">
        <v>31.1</v>
      </c>
      <c r="BW266" s="5">
        <v>2.4</v>
      </c>
      <c r="CA266" s="6" t="s">
        <v>695</v>
      </c>
      <c r="CB266" s="6" t="s">
        <v>273</v>
      </c>
      <c r="CC266" s="6">
        <v>491.6</v>
      </c>
      <c r="CD266" s="6">
        <v>8.1</v>
      </c>
      <c r="CE266" s="6">
        <v>14.93</v>
      </c>
      <c r="CF266" s="6">
        <v>7</v>
      </c>
      <c r="CG266" s="6">
        <v>26448</v>
      </c>
      <c r="CH266" s="6">
        <v>8.9</v>
      </c>
      <c r="CI266" s="6">
        <v>36.9</v>
      </c>
      <c r="CJ266" s="6">
        <v>1.4</v>
      </c>
      <c r="CN266" s="7" t="s">
        <v>695</v>
      </c>
      <c r="CO266" s="7" t="s">
        <v>273</v>
      </c>
      <c r="CP266" s="7">
        <v>12000</v>
      </c>
      <c r="CQ266" s="7">
        <v>11.8</v>
      </c>
      <c r="CR266" s="7">
        <v>12000</v>
      </c>
      <c r="CS266" s="7">
        <v>11.8</v>
      </c>
      <c r="CT266" s="7">
        <v>10000</v>
      </c>
      <c r="CU266" s="7">
        <v>14.1</v>
      </c>
      <c r="CV266" s="7">
        <v>12000</v>
      </c>
      <c r="CW266" s="7">
        <v>11.8</v>
      </c>
      <c r="DA266" s="8" t="s">
        <v>695</v>
      </c>
      <c r="DB266" s="8" t="s">
        <v>273</v>
      </c>
      <c r="DC266" s="8">
        <v>605.20000000000005</v>
      </c>
      <c r="DD266" s="8">
        <v>7.5</v>
      </c>
      <c r="DE266" s="8">
        <v>16.11</v>
      </c>
      <c r="DF266" s="8">
        <v>7.2</v>
      </c>
      <c r="DG266" s="8">
        <v>30207</v>
      </c>
      <c r="DH266" s="8">
        <v>12</v>
      </c>
      <c r="DI266" s="8">
        <v>37.6</v>
      </c>
      <c r="DJ266" s="8">
        <v>2</v>
      </c>
      <c r="DN266" s="9" t="s">
        <v>695</v>
      </c>
      <c r="DO266" s="9" t="s">
        <v>273</v>
      </c>
      <c r="DP266" s="9">
        <v>518.1</v>
      </c>
      <c r="DQ266" s="9">
        <v>8.9</v>
      </c>
      <c r="DR266" s="9">
        <v>14.08</v>
      </c>
      <c r="DS266" s="9">
        <v>9.8000000000000007</v>
      </c>
      <c r="DT266" s="9">
        <v>25494</v>
      </c>
      <c r="DU266" s="9">
        <v>11</v>
      </c>
      <c r="DV266" s="9">
        <v>37</v>
      </c>
      <c r="DW266" s="9">
        <v>0.9</v>
      </c>
      <c r="EA266" s="10" t="s">
        <v>695</v>
      </c>
      <c r="EB266" s="10" t="s">
        <v>273</v>
      </c>
      <c r="EC266" s="10">
        <v>22000</v>
      </c>
      <c r="ED266" s="10">
        <v>9.4</v>
      </c>
      <c r="EE266" s="10">
        <f>VLOOKUP(EA266,Sheet1!$C$10:$L$428,10,FALSE)</f>
        <v>215000</v>
      </c>
      <c r="EF266" s="10">
        <v>9.4</v>
      </c>
      <c r="EG266" s="10">
        <v>20000</v>
      </c>
      <c r="EH266" s="10">
        <v>14.9</v>
      </c>
      <c r="EI266" s="10">
        <v>22000</v>
      </c>
      <c r="EJ266" s="10">
        <v>9.4</v>
      </c>
      <c r="EN266" s="11" t="s">
        <v>695</v>
      </c>
      <c r="EO266" s="11" t="s">
        <v>273</v>
      </c>
      <c r="EP266" s="11">
        <v>863.6</v>
      </c>
      <c r="EQ266" s="11">
        <v>6.3</v>
      </c>
      <c r="ER266" s="11">
        <f>VLOOKUP(EN266,Sheet1!$C$10:$L$428,2,FALSE)</f>
        <v>361280.75789473741</v>
      </c>
      <c r="ES266" s="11">
        <v>6.5</v>
      </c>
      <c r="ET266" s="11">
        <v>49686</v>
      </c>
      <c r="EU266" s="11">
        <v>8.5</v>
      </c>
      <c r="EV266" s="11">
        <v>39.299999999999997</v>
      </c>
      <c r="EW266" s="11">
        <v>1.2</v>
      </c>
      <c r="EY266" t="b">
        <f t="shared" si="3"/>
        <v>1</v>
      </c>
    </row>
    <row r="267" spans="1:155" x14ac:dyDescent="0.25">
      <c r="A267" s="1" t="s">
        <v>696</v>
      </c>
      <c r="B267" s="1" t="s">
        <v>274</v>
      </c>
      <c r="C267" s="1">
        <v>563</v>
      </c>
      <c r="D267" s="1">
        <v>6.3</v>
      </c>
      <c r="E267" s="1">
        <f>VLOOKUP(A267,Sheet1!$C$10:$L$428,6,FALSE)</f>
        <v>178000</v>
      </c>
      <c r="F267" s="1">
        <v>9.4</v>
      </c>
      <c r="G267" s="1">
        <v>29963</v>
      </c>
      <c r="H267" s="1">
        <v>9.9</v>
      </c>
      <c r="I267" s="1">
        <v>39.700000000000003</v>
      </c>
      <c r="J267" s="1">
        <v>1.6</v>
      </c>
      <c r="N267" s="2" t="s">
        <v>696</v>
      </c>
      <c r="O267" s="2" t="s">
        <v>274</v>
      </c>
      <c r="P267" s="2">
        <v>32000</v>
      </c>
      <c r="Q267" s="2">
        <v>7.4</v>
      </c>
      <c r="R267" s="2">
        <v>32000</v>
      </c>
      <c r="S267" s="2">
        <v>7.4</v>
      </c>
      <c r="T267" s="2">
        <v>28000</v>
      </c>
      <c r="U267" s="2">
        <v>11.3</v>
      </c>
      <c r="V267" s="2">
        <v>32000</v>
      </c>
      <c r="W267" s="2">
        <v>7.4</v>
      </c>
      <c r="AA267" s="3" t="s">
        <v>696</v>
      </c>
      <c r="AB267" s="3" t="s">
        <v>274</v>
      </c>
      <c r="AC267" s="3">
        <v>592</v>
      </c>
      <c r="AD267" s="3">
        <v>4.5</v>
      </c>
      <c r="AE267" s="3">
        <v>14.81</v>
      </c>
      <c r="AF267" s="3">
        <v>4.7</v>
      </c>
      <c r="AG267" s="3">
        <v>32333</v>
      </c>
      <c r="AH267" s="3">
        <v>5.9</v>
      </c>
      <c r="AI267" s="3">
        <v>40</v>
      </c>
      <c r="AJ267" s="3">
        <v>1.1000000000000001</v>
      </c>
      <c r="AN267" s="3" t="s">
        <v>696</v>
      </c>
      <c r="AO267" s="3" t="s">
        <v>274</v>
      </c>
      <c r="AP267" s="3">
        <v>497.4</v>
      </c>
      <c r="AQ267" s="3">
        <v>6.9</v>
      </c>
      <c r="AR267" s="3">
        <v>12.48</v>
      </c>
      <c r="AS267" s="3">
        <v>7.5</v>
      </c>
      <c r="AT267" s="3">
        <v>27220</v>
      </c>
      <c r="AU267" s="3">
        <v>8.1</v>
      </c>
      <c r="AV267" s="3">
        <v>39</v>
      </c>
      <c r="AW267" s="3">
        <v>1.6</v>
      </c>
      <c r="BA267" s="4" t="s">
        <v>696</v>
      </c>
      <c r="BB267" s="4" t="s">
        <v>274</v>
      </c>
      <c r="BC267" s="4">
        <v>45000</v>
      </c>
      <c r="BD267" s="4">
        <v>6.1</v>
      </c>
      <c r="BE267" s="4">
        <v>45000</v>
      </c>
      <c r="BF267" s="4">
        <v>6.1</v>
      </c>
      <c r="BG267" s="4">
        <v>39000</v>
      </c>
      <c r="BH267" s="4">
        <v>8.9</v>
      </c>
      <c r="BI267" s="4">
        <v>45000</v>
      </c>
      <c r="BJ267" s="4">
        <v>6.1</v>
      </c>
      <c r="BN267" s="5" t="s">
        <v>696</v>
      </c>
      <c r="BO267" s="5" t="s">
        <v>274</v>
      </c>
      <c r="BP267" s="5">
        <v>470.3</v>
      </c>
      <c r="BQ267" s="5">
        <v>4.9000000000000004</v>
      </c>
      <c r="BR267" s="5">
        <v>14.03</v>
      </c>
      <c r="BS267" s="5">
        <v>4.4000000000000004</v>
      </c>
      <c r="BT267" s="5">
        <v>25660</v>
      </c>
      <c r="BU267" s="5">
        <v>6.5</v>
      </c>
      <c r="BV267" s="5">
        <v>33.5</v>
      </c>
      <c r="BW267" s="5">
        <v>2.2000000000000002</v>
      </c>
      <c r="CA267" s="6" t="s">
        <v>696</v>
      </c>
      <c r="CB267" s="6" t="s">
        <v>274</v>
      </c>
      <c r="CC267" s="6">
        <v>402.3</v>
      </c>
      <c r="CD267" s="6">
        <v>8.5</v>
      </c>
      <c r="CE267" s="6">
        <v>10.59</v>
      </c>
      <c r="CF267" s="6">
        <v>6.7</v>
      </c>
      <c r="CG267" s="6">
        <v>21000</v>
      </c>
      <c r="CH267" s="6">
        <v>9.9</v>
      </c>
      <c r="CI267" s="6">
        <v>37.4</v>
      </c>
      <c r="CJ267" s="6">
        <v>1</v>
      </c>
      <c r="CN267" s="7" t="s">
        <v>696</v>
      </c>
      <c r="CO267" s="7" t="s">
        <v>274</v>
      </c>
      <c r="CP267" s="7">
        <v>10000</v>
      </c>
      <c r="CQ267" s="7">
        <v>12.9</v>
      </c>
      <c r="CR267" s="7">
        <v>10000</v>
      </c>
      <c r="CS267" s="7">
        <v>12.9</v>
      </c>
      <c r="CT267" s="7">
        <v>8000</v>
      </c>
      <c r="CU267" s="7">
        <v>16.100000000000001</v>
      </c>
      <c r="CV267" s="7">
        <v>10000</v>
      </c>
      <c r="CW267" s="7">
        <v>12.9</v>
      </c>
      <c r="DA267" s="8" t="s">
        <v>696</v>
      </c>
      <c r="DB267" s="8" t="s">
        <v>274</v>
      </c>
      <c r="DC267" s="8">
        <v>449.6</v>
      </c>
      <c r="DD267" s="8">
        <v>6.2</v>
      </c>
      <c r="DE267" s="8">
        <v>11.8</v>
      </c>
      <c r="DF267" s="8">
        <v>6.5</v>
      </c>
      <c r="DG267" s="8">
        <v>24348</v>
      </c>
      <c r="DH267" s="8">
        <v>8.3000000000000007</v>
      </c>
      <c r="DI267" s="8">
        <v>38.1</v>
      </c>
      <c r="DJ267" s="8">
        <v>1.4</v>
      </c>
      <c r="DN267" s="9" t="s">
        <v>696</v>
      </c>
      <c r="DO267" s="9" t="s">
        <v>274</v>
      </c>
      <c r="DP267" s="9">
        <v>373.8</v>
      </c>
      <c r="DQ267" s="9">
        <v>9.6999999999999993</v>
      </c>
      <c r="DR267" s="9">
        <v>9.5500000000000007</v>
      </c>
      <c r="DS267" s="9">
        <v>12</v>
      </c>
      <c r="DT267" s="9">
        <v>20783</v>
      </c>
      <c r="DU267" s="9">
        <v>13</v>
      </c>
      <c r="DV267" s="9">
        <v>37.5</v>
      </c>
      <c r="DW267" s="9">
        <v>1.4</v>
      </c>
      <c r="EA267" s="10" t="s">
        <v>696</v>
      </c>
      <c r="EB267" s="10" t="s">
        <v>274</v>
      </c>
      <c r="EC267" s="10">
        <v>22000</v>
      </c>
      <c r="ED267" s="10">
        <v>9</v>
      </c>
      <c r="EE267" s="10">
        <f>VLOOKUP(EA267,Sheet1!$C$10:$L$428,10,FALSE)</f>
        <v>138000</v>
      </c>
      <c r="EF267" s="10">
        <v>9</v>
      </c>
      <c r="EG267" s="10">
        <v>20000</v>
      </c>
      <c r="EH267" s="10">
        <v>14.5</v>
      </c>
      <c r="EI267" s="10">
        <v>22000</v>
      </c>
      <c r="EJ267" s="10">
        <v>9</v>
      </c>
      <c r="EN267" s="11" t="s">
        <v>696</v>
      </c>
      <c r="EO267" s="11" t="s">
        <v>274</v>
      </c>
      <c r="EP267" s="11">
        <v>656.8</v>
      </c>
      <c r="EQ267" s="11">
        <v>5.3</v>
      </c>
      <c r="ER267" s="11">
        <f>VLOOKUP(EN267,Sheet1!$C$10:$L$428,2,FALSE)</f>
        <v>219268.58526682126</v>
      </c>
      <c r="ES267" s="11">
        <v>5.7</v>
      </c>
      <c r="ET267" s="11">
        <v>35555</v>
      </c>
      <c r="EU267" s="11">
        <v>6.8</v>
      </c>
      <c r="EV267" s="11">
        <v>40.799999999999997</v>
      </c>
      <c r="EW267" s="11">
        <v>1.5</v>
      </c>
      <c r="EY267" t="b">
        <f t="shared" si="3"/>
        <v>1</v>
      </c>
    </row>
    <row r="268" spans="1:155" x14ac:dyDescent="0.25">
      <c r="A268" s="1" t="s">
        <v>697</v>
      </c>
      <c r="B268" s="1" t="s">
        <v>275</v>
      </c>
      <c r="C268" s="1">
        <v>575.1</v>
      </c>
      <c r="D268" s="1">
        <v>9.1</v>
      </c>
      <c r="E268" s="1">
        <f>VLOOKUP(A268,Sheet1!$C$10:$L$428,6,FALSE)</f>
        <v>200000</v>
      </c>
      <c r="F268" s="1">
        <v>11</v>
      </c>
      <c r="G268" s="1">
        <v>31242</v>
      </c>
      <c r="H268" s="1">
        <v>10</v>
      </c>
      <c r="I268" s="1">
        <v>37.5</v>
      </c>
      <c r="J268" s="1">
        <v>2.1</v>
      </c>
      <c r="N268" s="2" t="s">
        <v>697</v>
      </c>
      <c r="O268" s="2" t="s">
        <v>275</v>
      </c>
      <c r="P268" s="2">
        <v>33000</v>
      </c>
      <c r="Q268" s="2">
        <v>7.2</v>
      </c>
      <c r="R268" s="2">
        <v>33000</v>
      </c>
      <c r="S268" s="2">
        <v>7.2</v>
      </c>
      <c r="T268" s="2">
        <v>31000</v>
      </c>
      <c r="U268" s="2">
        <v>8.4</v>
      </c>
      <c r="V268" s="2">
        <v>33000</v>
      </c>
      <c r="W268" s="2">
        <v>7.2</v>
      </c>
      <c r="AA268" s="3" t="s">
        <v>697</v>
      </c>
      <c r="AB268" s="3" t="s">
        <v>275</v>
      </c>
      <c r="AC268" s="3">
        <v>664.5</v>
      </c>
      <c r="AD268" s="3">
        <v>6.1</v>
      </c>
      <c r="AE268" s="3">
        <v>17.32</v>
      </c>
      <c r="AF268" s="3">
        <v>6.2</v>
      </c>
      <c r="AG268" s="3">
        <v>36775</v>
      </c>
      <c r="AH268" s="3">
        <v>8.1999999999999993</v>
      </c>
      <c r="AI268" s="3">
        <v>38.4</v>
      </c>
      <c r="AJ268" s="3">
        <v>1.1000000000000001</v>
      </c>
      <c r="AN268" s="3" t="s">
        <v>697</v>
      </c>
      <c r="AO268" s="3" t="s">
        <v>275</v>
      </c>
      <c r="AP268" s="3">
        <v>545.6</v>
      </c>
      <c r="AQ268" s="3">
        <v>8.6</v>
      </c>
      <c r="AR268" s="3">
        <v>13.51</v>
      </c>
      <c r="AS268" s="3">
        <v>8.1999999999999993</v>
      </c>
      <c r="AT268" s="3">
        <v>27820</v>
      </c>
      <c r="AU268" s="3">
        <v>9.8000000000000007</v>
      </c>
      <c r="AV268" s="3">
        <v>37.1</v>
      </c>
      <c r="AW268" s="3">
        <v>0.4</v>
      </c>
      <c r="BA268" s="4" t="s">
        <v>697</v>
      </c>
      <c r="BB268" s="4" t="s">
        <v>275</v>
      </c>
      <c r="BC268" s="4">
        <v>50000</v>
      </c>
      <c r="BD268" s="4">
        <v>5.8</v>
      </c>
      <c r="BE268" s="4">
        <v>50000</v>
      </c>
      <c r="BF268" s="4">
        <v>5.8</v>
      </c>
      <c r="BG268" s="4">
        <v>44000</v>
      </c>
      <c r="BH268" s="4">
        <v>8.8000000000000007</v>
      </c>
      <c r="BI268" s="4">
        <v>50000</v>
      </c>
      <c r="BJ268" s="4">
        <v>5.8</v>
      </c>
      <c r="BN268" s="5" t="s">
        <v>697</v>
      </c>
      <c r="BO268" s="5" t="s">
        <v>275</v>
      </c>
      <c r="BP268" s="5">
        <v>510.1</v>
      </c>
      <c r="BQ268" s="5">
        <v>6</v>
      </c>
      <c r="BR268" s="5">
        <v>16.3</v>
      </c>
      <c r="BS268" s="5">
        <v>5.6</v>
      </c>
      <c r="BT268" s="5">
        <v>28347</v>
      </c>
      <c r="BU268" s="5">
        <v>8.8000000000000007</v>
      </c>
      <c r="BV268" s="5">
        <v>31.3</v>
      </c>
      <c r="BW268" s="5">
        <v>2.2000000000000002</v>
      </c>
      <c r="CA268" s="6" t="s">
        <v>697</v>
      </c>
      <c r="CB268" s="6" t="s">
        <v>275</v>
      </c>
      <c r="CC268" s="6">
        <v>405.7</v>
      </c>
      <c r="CD268" s="6">
        <v>7.7</v>
      </c>
      <c r="CE268" s="6">
        <v>11.64</v>
      </c>
      <c r="CF268" s="6">
        <v>7.5</v>
      </c>
      <c r="CG268" s="6">
        <v>20927</v>
      </c>
      <c r="CH268" s="6">
        <v>16</v>
      </c>
      <c r="CI268" s="6">
        <v>35</v>
      </c>
      <c r="CJ268" s="6">
        <v>1.7</v>
      </c>
      <c r="CN268" s="7" t="s">
        <v>697</v>
      </c>
      <c r="CO268" s="7" t="s">
        <v>275</v>
      </c>
      <c r="CP268" s="7">
        <v>12000</v>
      </c>
      <c r="CQ268" s="7">
        <v>11.6</v>
      </c>
      <c r="CR268" s="7">
        <v>12000</v>
      </c>
      <c r="CS268" s="7">
        <v>11.6</v>
      </c>
      <c r="CT268" s="7">
        <v>10000</v>
      </c>
      <c r="CU268" s="7">
        <v>13.9</v>
      </c>
      <c r="CV268" s="7">
        <v>12000</v>
      </c>
      <c r="CW268" s="7">
        <v>11.6</v>
      </c>
      <c r="DA268" s="8" t="s">
        <v>697</v>
      </c>
      <c r="DB268" s="8" t="s">
        <v>275</v>
      </c>
      <c r="DC268" s="8">
        <v>504.4</v>
      </c>
      <c r="DD268" s="8">
        <v>5.4</v>
      </c>
      <c r="DE268" s="8">
        <v>13.96</v>
      </c>
      <c r="DF268" s="8">
        <v>5.6</v>
      </c>
      <c r="DG268" s="8">
        <v>26651</v>
      </c>
      <c r="DH268" s="8">
        <v>6.5</v>
      </c>
      <c r="DI268" s="8">
        <v>36.1</v>
      </c>
      <c r="DJ268" s="8">
        <v>1.4</v>
      </c>
      <c r="DN268" s="9" t="s">
        <v>697</v>
      </c>
      <c r="DO268" s="9" t="s">
        <v>275</v>
      </c>
      <c r="DP268" s="9">
        <v>431.5</v>
      </c>
      <c r="DQ268" s="9">
        <v>15</v>
      </c>
      <c r="DR268" s="9">
        <v>11.69</v>
      </c>
      <c r="DS268" s="9">
        <v>15</v>
      </c>
      <c r="DT268" s="9">
        <v>23017</v>
      </c>
      <c r="DU268" s="9">
        <v>17</v>
      </c>
      <c r="DV268" s="9">
        <v>37</v>
      </c>
      <c r="DW268" s="9">
        <v>2</v>
      </c>
      <c r="EA268" s="10" t="s">
        <v>697</v>
      </c>
      <c r="EB268" s="10" t="s">
        <v>275</v>
      </c>
      <c r="EC268" s="10">
        <v>22000</v>
      </c>
      <c r="ED268" s="10">
        <v>9.1</v>
      </c>
      <c r="EE268" s="10">
        <f>VLOOKUP(EA268,Sheet1!$C$10:$L$428,10,FALSE)</f>
        <v>160000</v>
      </c>
      <c r="EF268" s="10">
        <v>9.1</v>
      </c>
      <c r="EG268" s="10">
        <v>20000</v>
      </c>
      <c r="EH268" s="10">
        <v>10.5</v>
      </c>
      <c r="EI268" s="10">
        <v>22000</v>
      </c>
      <c r="EJ268" s="10">
        <v>9.1</v>
      </c>
      <c r="EN268" s="11" t="s">
        <v>697</v>
      </c>
      <c r="EO268" s="11" t="s">
        <v>275</v>
      </c>
      <c r="EP268" s="11">
        <v>749.9</v>
      </c>
      <c r="EQ268" s="11">
        <v>7.8</v>
      </c>
      <c r="ER268" s="11">
        <f>VLOOKUP(EN268,Sheet1!$C$10:$L$428,2,FALSE)</f>
        <v>224225.60971055113</v>
      </c>
      <c r="ES268" s="11">
        <v>8.1</v>
      </c>
      <c r="ET268" s="11">
        <v>41830</v>
      </c>
      <c r="EU268" s="11">
        <v>10</v>
      </c>
      <c r="EV268" s="11">
        <v>39.6</v>
      </c>
      <c r="EW268" s="11">
        <v>1.4</v>
      </c>
      <c r="EY268" t="b">
        <f t="shared" si="3"/>
        <v>1</v>
      </c>
    </row>
    <row r="269" spans="1:155" x14ac:dyDescent="0.25">
      <c r="A269" s="1" t="s">
        <v>698</v>
      </c>
      <c r="B269" s="1" t="s">
        <v>276</v>
      </c>
      <c r="C269" s="1">
        <v>616.5</v>
      </c>
      <c r="D269" s="1">
        <v>7.6</v>
      </c>
      <c r="E269" s="1">
        <f>VLOOKUP(A269,Sheet1!$C$10:$L$428,6,FALSE)</f>
        <v>185000</v>
      </c>
      <c r="F269" s="1">
        <v>7.7</v>
      </c>
      <c r="G269" s="1">
        <v>31658</v>
      </c>
      <c r="H269" s="1">
        <v>9.3000000000000007</v>
      </c>
      <c r="I269" s="1">
        <v>38.799999999999997</v>
      </c>
      <c r="J269" s="1">
        <v>1.7</v>
      </c>
      <c r="N269" s="2" t="s">
        <v>698</v>
      </c>
      <c r="O269" s="2" t="s">
        <v>276</v>
      </c>
      <c r="P269" s="2">
        <v>29000</v>
      </c>
      <c r="Q269" s="2">
        <v>7.6</v>
      </c>
      <c r="R269" s="2">
        <v>29000</v>
      </c>
      <c r="S269" s="2">
        <v>7.6</v>
      </c>
      <c r="T269" s="2">
        <v>26000</v>
      </c>
      <c r="U269" s="2">
        <v>10.1</v>
      </c>
      <c r="V269" s="2">
        <v>29000</v>
      </c>
      <c r="W269" s="2">
        <v>7.6</v>
      </c>
      <c r="AA269" s="3" t="s">
        <v>698</v>
      </c>
      <c r="AB269" s="3" t="s">
        <v>276</v>
      </c>
      <c r="AC269" s="3">
        <v>648.79999999999995</v>
      </c>
      <c r="AD269" s="3">
        <v>4.9000000000000004</v>
      </c>
      <c r="AE269" s="3">
        <v>16.72</v>
      </c>
      <c r="AF269" s="3">
        <v>5</v>
      </c>
      <c r="AG269" s="3">
        <v>33546</v>
      </c>
      <c r="AH269" s="3">
        <v>7.2</v>
      </c>
      <c r="AI269" s="3">
        <v>38.799999999999997</v>
      </c>
      <c r="AJ269" s="3">
        <v>1</v>
      </c>
      <c r="AN269" s="3" t="s">
        <v>698</v>
      </c>
      <c r="AO269" s="3" t="s">
        <v>276</v>
      </c>
      <c r="AP269" s="3">
        <v>567.5</v>
      </c>
      <c r="AQ269" s="3">
        <v>6.6</v>
      </c>
      <c r="AR269" s="3">
        <v>14.57</v>
      </c>
      <c r="AS269" s="3">
        <v>6</v>
      </c>
      <c r="AT269" s="3">
        <v>28711</v>
      </c>
      <c r="AU269" s="3">
        <v>8.3000000000000007</v>
      </c>
      <c r="AV269" s="3">
        <v>37.5</v>
      </c>
      <c r="AW269" s="3">
        <v>1</v>
      </c>
      <c r="BA269" s="4" t="s">
        <v>698</v>
      </c>
      <c r="BB269" s="4" t="s">
        <v>276</v>
      </c>
      <c r="BC269" s="4">
        <v>38000</v>
      </c>
      <c r="BD269" s="4">
        <v>6.5</v>
      </c>
      <c r="BE269" s="4">
        <v>38000</v>
      </c>
      <c r="BF269" s="4">
        <v>6.5</v>
      </c>
      <c r="BG269" s="4">
        <v>35000</v>
      </c>
      <c r="BH269" s="4">
        <v>8.4</v>
      </c>
      <c r="BI269" s="4">
        <v>38000</v>
      </c>
      <c r="BJ269" s="4">
        <v>6.5</v>
      </c>
      <c r="BN269" s="5" t="s">
        <v>698</v>
      </c>
      <c r="BO269" s="5" t="s">
        <v>276</v>
      </c>
      <c r="BP269" s="5">
        <v>544.70000000000005</v>
      </c>
      <c r="BQ269" s="5">
        <v>5</v>
      </c>
      <c r="BR269" s="5">
        <v>16.09</v>
      </c>
      <c r="BS269" s="5">
        <v>4.5</v>
      </c>
      <c r="BT269" s="5">
        <v>28107</v>
      </c>
      <c r="BU269" s="5">
        <v>6.9</v>
      </c>
      <c r="BV269" s="5">
        <v>33.9</v>
      </c>
      <c r="BW269" s="5">
        <v>2</v>
      </c>
      <c r="CA269" s="6" t="s">
        <v>698</v>
      </c>
      <c r="CB269" s="6" t="s">
        <v>276</v>
      </c>
      <c r="CC269" s="6">
        <v>478.8</v>
      </c>
      <c r="CD269" s="6">
        <v>5.3</v>
      </c>
      <c r="CE269" s="6">
        <v>13.78</v>
      </c>
      <c r="CF269" s="6">
        <v>5.4</v>
      </c>
      <c r="CG269" s="6">
        <v>24821</v>
      </c>
      <c r="CH269" s="6">
        <v>8.9</v>
      </c>
      <c r="CI269" s="6">
        <v>36</v>
      </c>
      <c r="CJ269" s="6">
        <v>1.7</v>
      </c>
      <c r="CN269" s="7" t="s">
        <v>698</v>
      </c>
      <c r="CO269" s="7" t="s">
        <v>276</v>
      </c>
      <c r="CP269" s="7">
        <v>11000</v>
      </c>
      <c r="CQ269" s="7">
        <v>11.7</v>
      </c>
      <c r="CR269" s="7">
        <v>11000</v>
      </c>
      <c r="CS269" s="7">
        <v>11.7</v>
      </c>
      <c r="CT269" s="7">
        <v>11000</v>
      </c>
      <c r="CU269" s="7">
        <v>17.5</v>
      </c>
      <c r="CV269" s="7">
        <v>11000</v>
      </c>
      <c r="CW269" s="7">
        <v>11.7</v>
      </c>
      <c r="DA269" s="8" t="s">
        <v>698</v>
      </c>
      <c r="DB269" s="8" t="s">
        <v>276</v>
      </c>
      <c r="DC269" s="8">
        <v>562</v>
      </c>
      <c r="DD269" s="8">
        <v>5.5</v>
      </c>
      <c r="DE269" s="8">
        <v>15.28</v>
      </c>
      <c r="DF269" s="8">
        <v>5.3</v>
      </c>
      <c r="DG269" s="8">
        <v>28214</v>
      </c>
      <c r="DH269" s="8">
        <v>8.1999999999999993</v>
      </c>
      <c r="DI269" s="8">
        <v>36.799999999999997</v>
      </c>
      <c r="DJ269" s="8">
        <v>1</v>
      </c>
      <c r="DN269" s="9" t="s">
        <v>698</v>
      </c>
      <c r="DO269" s="9" t="s">
        <v>276</v>
      </c>
      <c r="DP269" s="9">
        <v>514.6</v>
      </c>
      <c r="DQ269" s="9">
        <v>8.6999999999999993</v>
      </c>
      <c r="DR269" s="9">
        <v>14.1</v>
      </c>
      <c r="DS269" s="9">
        <v>7.9</v>
      </c>
      <c r="DT269" s="9">
        <v>25899</v>
      </c>
      <c r="DU269" s="9">
        <v>15</v>
      </c>
      <c r="DV269" s="9">
        <v>36.9</v>
      </c>
      <c r="DW269" s="9">
        <v>1.7</v>
      </c>
      <c r="EA269" s="10" t="s">
        <v>698</v>
      </c>
      <c r="EB269" s="10" t="s">
        <v>276</v>
      </c>
      <c r="EC269" s="10">
        <v>18000</v>
      </c>
      <c r="ED269" s="10">
        <v>10.1</v>
      </c>
      <c r="EE269" s="10">
        <f>VLOOKUP(EA269,Sheet1!$C$10:$L$428,10,FALSE)</f>
        <v>150500</v>
      </c>
      <c r="EF269" s="10">
        <v>10.1</v>
      </c>
      <c r="EG269" s="10">
        <v>15000</v>
      </c>
      <c r="EH269" s="10">
        <v>11.9</v>
      </c>
      <c r="EI269" s="10">
        <v>18000</v>
      </c>
      <c r="EJ269" s="10">
        <v>10.1</v>
      </c>
      <c r="EN269" s="11" t="s">
        <v>698</v>
      </c>
      <c r="EO269" s="11" t="s">
        <v>276</v>
      </c>
      <c r="EP269" s="11">
        <v>703.3</v>
      </c>
      <c r="EQ269" s="11">
        <v>6.7</v>
      </c>
      <c r="ER269" s="11">
        <f>VLOOKUP(EN269,Sheet1!$C$10:$L$428,2,FALSE)</f>
        <v>203040.11958146494</v>
      </c>
      <c r="ES269" s="11">
        <v>6.9</v>
      </c>
      <c r="ET269" s="11">
        <v>37280</v>
      </c>
      <c r="EU269" s="11">
        <v>9.6</v>
      </c>
      <c r="EV269" s="11">
        <v>40.1</v>
      </c>
      <c r="EW269" s="11">
        <v>1.4</v>
      </c>
      <c r="EY269" t="b">
        <f t="shared" ref="EY269:EY332" si="4">IF(A270=N270,(IF(N270=AA270,(IF(AA270=AN270,(IF(AN270=BA270,(IF(BA270=BN270,(IF(CA270=BN270,(IF(CA270=CN270,(IF(CN270=DA270,(IF(DA270=DN270,(IF(DN270=EA270,(IF(EA270=EN270,TRUE,FALSE)),FALSE)),FALSE)),FALSE)),FALSE)),FALSE)),FALSE)),FALSE)),FALSE)),FALSE)),FALSE)</f>
        <v>1</v>
      </c>
    </row>
    <row r="270" spans="1:155" x14ac:dyDescent="0.25">
      <c r="A270" s="1" t="s">
        <v>699</v>
      </c>
      <c r="B270" s="1" t="s">
        <v>277</v>
      </c>
      <c r="C270" s="1">
        <v>592</v>
      </c>
      <c r="D270" s="1">
        <v>10</v>
      </c>
      <c r="E270" s="1">
        <f>VLOOKUP(A270,Sheet1!$C$10:$L$428,6,FALSE)</f>
        <v>157000</v>
      </c>
      <c r="F270" s="1">
        <v>9.6</v>
      </c>
      <c r="G270" s="1">
        <v>31540</v>
      </c>
      <c r="H270" s="1">
        <v>13</v>
      </c>
      <c r="I270" s="1">
        <v>38</v>
      </c>
      <c r="J270" s="1">
        <v>2</v>
      </c>
      <c r="N270" s="2" t="s">
        <v>699</v>
      </c>
      <c r="O270" s="2" t="s">
        <v>277</v>
      </c>
      <c r="P270" s="2">
        <v>23000</v>
      </c>
      <c r="Q270" s="2">
        <v>8.5</v>
      </c>
      <c r="R270" s="2">
        <v>23000</v>
      </c>
      <c r="S270" s="2">
        <v>8.5</v>
      </c>
      <c r="T270" s="2">
        <v>21000</v>
      </c>
      <c r="U270" s="2">
        <v>10</v>
      </c>
      <c r="V270" s="2">
        <v>23000</v>
      </c>
      <c r="W270" s="2">
        <v>8.5</v>
      </c>
      <c r="AA270" s="3" t="s">
        <v>699</v>
      </c>
      <c r="AB270" s="3" t="s">
        <v>277</v>
      </c>
      <c r="AC270" s="3">
        <v>579.5</v>
      </c>
      <c r="AD270" s="3">
        <v>4.5999999999999996</v>
      </c>
      <c r="AE270" s="3">
        <v>15.01</v>
      </c>
      <c r="AF270" s="3">
        <v>4.7</v>
      </c>
      <c r="AG270" s="3">
        <v>30541</v>
      </c>
      <c r="AH270" s="3">
        <v>5.4</v>
      </c>
      <c r="AI270" s="3">
        <v>38.6</v>
      </c>
      <c r="AJ270" s="3">
        <v>1</v>
      </c>
      <c r="AN270" s="3" t="s">
        <v>699</v>
      </c>
      <c r="AO270" s="3" t="s">
        <v>277</v>
      </c>
      <c r="AP270" s="3">
        <v>505.8</v>
      </c>
      <c r="AQ270" s="3">
        <v>6.9</v>
      </c>
      <c r="AR270" s="3">
        <v>13.58</v>
      </c>
      <c r="AS270" s="3">
        <v>6.1</v>
      </c>
      <c r="AT270" s="3">
        <v>27106</v>
      </c>
      <c r="AU270" s="3">
        <v>9</v>
      </c>
      <c r="AV270" s="3">
        <v>37.5</v>
      </c>
      <c r="AW270" s="3">
        <v>1.8</v>
      </c>
      <c r="BA270" s="4" t="s">
        <v>699</v>
      </c>
      <c r="BB270" s="4" t="s">
        <v>277</v>
      </c>
      <c r="BC270" s="4">
        <v>30000</v>
      </c>
      <c r="BD270" s="4">
        <v>7.3</v>
      </c>
      <c r="BE270" s="4">
        <v>30000</v>
      </c>
      <c r="BF270" s="4">
        <v>7.3</v>
      </c>
      <c r="BG270" s="4">
        <v>26000</v>
      </c>
      <c r="BH270" s="4">
        <v>8.8000000000000007</v>
      </c>
      <c r="BI270" s="4">
        <v>30000</v>
      </c>
      <c r="BJ270" s="4">
        <v>7.3</v>
      </c>
      <c r="BN270" s="5" t="s">
        <v>699</v>
      </c>
      <c r="BO270" s="5" t="s">
        <v>277</v>
      </c>
      <c r="BP270" s="5">
        <v>497.1</v>
      </c>
      <c r="BQ270" s="5">
        <v>5</v>
      </c>
      <c r="BR270" s="5">
        <v>14.69</v>
      </c>
      <c r="BS270" s="5">
        <v>4.5999999999999996</v>
      </c>
      <c r="BT270" s="5">
        <v>26691</v>
      </c>
      <c r="BU270" s="5">
        <v>5.9</v>
      </c>
      <c r="BV270" s="5">
        <v>33.799999999999997</v>
      </c>
      <c r="BW270" s="5">
        <v>2.2000000000000002</v>
      </c>
      <c r="CA270" s="6" t="s">
        <v>699</v>
      </c>
      <c r="CB270" s="6" t="s">
        <v>277</v>
      </c>
      <c r="CC270" s="6">
        <v>446.4</v>
      </c>
      <c r="CD270" s="6">
        <v>7</v>
      </c>
      <c r="CE270" s="6">
        <v>12.3</v>
      </c>
      <c r="CF270" s="6">
        <v>7.2</v>
      </c>
      <c r="CG270" s="6">
        <v>23301</v>
      </c>
      <c r="CH270" s="6">
        <v>8.8000000000000007</v>
      </c>
      <c r="CI270" s="6">
        <v>37</v>
      </c>
      <c r="CJ270" s="6">
        <v>1.4</v>
      </c>
      <c r="CN270" s="7" t="s">
        <v>699</v>
      </c>
      <c r="CO270" s="7" t="s">
        <v>277</v>
      </c>
      <c r="CP270" s="7">
        <v>10000</v>
      </c>
      <c r="CQ270" s="7">
        <v>12.2</v>
      </c>
      <c r="CR270" s="7">
        <v>10000</v>
      </c>
      <c r="CS270" s="7">
        <v>12.2</v>
      </c>
      <c r="CT270" s="7">
        <v>9000</v>
      </c>
      <c r="CU270" s="7">
        <v>14.5</v>
      </c>
      <c r="CV270" s="7">
        <v>10000</v>
      </c>
      <c r="CW270" s="7">
        <v>12.2</v>
      </c>
      <c r="DA270" s="8" t="s">
        <v>699</v>
      </c>
      <c r="DB270" s="8" t="s">
        <v>277</v>
      </c>
      <c r="DC270" s="8">
        <v>520.70000000000005</v>
      </c>
      <c r="DD270" s="8">
        <v>8.1999999999999993</v>
      </c>
      <c r="DE270" s="8">
        <v>13.61</v>
      </c>
      <c r="DF270" s="8">
        <v>8.3000000000000007</v>
      </c>
      <c r="DG270" s="8">
        <v>27194</v>
      </c>
      <c r="DH270" s="8">
        <v>9.8000000000000007</v>
      </c>
      <c r="DI270" s="8">
        <v>38.200000000000003</v>
      </c>
      <c r="DJ270" s="8">
        <v>1.6</v>
      </c>
      <c r="DN270" s="9" t="s">
        <v>699</v>
      </c>
      <c r="DO270" s="9" t="s">
        <v>277</v>
      </c>
      <c r="DP270" s="9">
        <v>446.4</v>
      </c>
      <c r="DQ270" s="9">
        <v>8.5</v>
      </c>
      <c r="DR270" s="9">
        <v>12.11</v>
      </c>
      <c r="DS270" s="9">
        <v>9.5</v>
      </c>
      <c r="DT270" s="9">
        <v>23448</v>
      </c>
      <c r="DU270" s="9">
        <v>11</v>
      </c>
      <c r="DV270" s="9">
        <v>37.5</v>
      </c>
      <c r="DW270" s="9">
        <v>0.5</v>
      </c>
      <c r="EA270" s="10" t="s">
        <v>699</v>
      </c>
      <c r="EB270" s="10" t="s">
        <v>277</v>
      </c>
      <c r="EC270" s="10">
        <v>13000</v>
      </c>
      <c r="ED270" s="10">
        <v>11.6</v>
      </c>
      <c r="EE270" s="10">
        <f>VLOOKUP(EA270,Sheet1!$C$10:$L$428,10,FALSE)</f>
        <v>119000</v>
      </c>
      <c r="EF270" s="10">
        <v>11.6</v>
      </c>
      <c r="EG270" s="10">
        <v>12000</v>
      </c>
      <c r="EH270" s="10">
        <v>13.7</v>
      </c>
      <c r="EI270" s="10">
        <v>13000</v>
      </c>
      <c r="EJ270" s="10">
        <v>11.6</v>
      </c>
      <c r="EN270" s="11" t="s">
        <v>699</v>
      </c>
      <c r="EO270" s="11" t="s">
        <v>277</v>
      </c>
      <c r="EP270" s="11">
        <v>625</v>
      </c>
      <c r="EQ270" s="11">
        <v>5.2</v>
      </c>
      <c r="ER270" s="11">
        <f>VLOOKUP(EN270,Sheet1!$C$10:$L$428,2,FALSE)</f>
        <v>185752.2596153846</v>
      </c>
      <c r="ES270" s="11">
        <v>5.4</v>
      </c>
      <c r="ET270" s="11">
        <v>33115</v>
      </c>
      <c r="EU270" s="11">
        <v>6.1</v>
      </c>
      <c r="EV270" s="11">
        <v>38.9</v>
      </c>
      <c r="EW270" s="11">
        <v>1.4</v>
      </c>
      <c r="EY270" t="b">
        <f t="shared" si="4"/>
        <v>1</v>
      </c>
    </row>
    <row r="271" spans="1:155" x14ac:dyDescent="0.25">
      <c r="A271" s="1" t="s">
        <v>700</v>
      </c>
      <c r="B271" s="1" t="s">
        <v>278</v>
      </c>
      <c r="C271" s="1">
        <v>602.4</v>
      </c>
      <c r="D271" s="1">
        <v>8.1</v>
      </c>
      <c r="E271" s="1">
        <f>VLOOKUP(A271,Sheet1!$C$10:$L$428,6,FALSE)</f>
        <v>180000</v>
      </c>
      <c r="F271" s="1">
        <v>7</v>
      </c>
      <c r="G271" s="1">
        <v>31085</v>
      </c>
      <c r="H271" s="1">
        <v>8.6</v>
      </c>
      <c r="I271" s="1">
        <v>40</v>
      </c>
      <c r="J271" s="1">
        <v>2.1</v>
      </c>
      <c r="N271" s="2" t="s">
        <v>700</v>
      </c>
      <c r="O271" s="2" t="s">
        <v>278</v>
      </c>
      <c r="P271" s="2">
        <v>26000</v>
      </c>
      <c r="Q271" s="2">
        <v>8</v>
      </c>
      <c r="R271" s="2">
        <v>26000</v>
      </c>
      <c r="S271" s="2">
        <v>8</v>
      </c>
      <c r="T271" s="2">
        <v>22000</v>
      </c>
      <c r="U271" s="2">
        <v>9.6999999999999993</v>
      </c>
      <c r="V271" s="2">
        <v>26000</v>
      </c>
      <c r="W271" s="2">
        <v>8</v>
      </c>
      <c r="AA271" s="3" t="s">
        <v>700</v>
      </c>
      <c r="AB271" s="3" t="s">
        <v>278</v>
      </c>
      <c r="AC271" s="3">
        <v>611.6</v>
      </c>
      <c r="AD271" s="3">
        <v>4.2</v>
      </c>
      <c r="AE271" s="3">
        <v>15.22</v>
      </c>
      <c r="AF271" s="3">
        <v>4.3</v>
      </c>
      <c r="AG271" s="3">
        <v>32180</v>
      </c>
      <c r="AH271" s="3">
        <v>5.4</v>
      </c>
      <c r="AI271" s="3">
        <v>40.200000000000003</v>
      </c>
      <c r="AJ271" s="3">
        <v>1.4</v>
      </c>
      <c r="AN271" s="3" t="s">
        <v>700</v>
      </c>
      <c r="AO271" s="3" t="s">
        <v>278</v>
      </c>
      <c r="AP271" s="3">
        <v>540.5</v>
      </c>
      <c r="AQ271" s="3">
        <v>7.2</v>
      </c>
      <c r="AR271" s="3">
        <v>13.33</v>
      </c>
      <c r="AS271" s="3">
        <v>7.1</v>
      </c>
      <c r="AT271" s="3">
        <v>28668</v>
      </c>
      <c r="AU271" s="3">
        <v>8.6</v>
      </c>
      <c r="AV271" s="3">
        <v>37.6</v>
      </c>
      <c r="AW271" s="3">
        <v>1.7</v>
      </c>
      <c r="BA271" s="4" t="s">
        <v>700</v>
      </c>
      <c r="BB271" s="4" t="s">
        <v>278</v>
      </c>
      <c r="BC271" s="4">
        <v>36000</v>
      </c>
      <c r="BD271" s="4">
        <v>6.7</v>
      </c>
      <c r="BE271" s="4">
        <v>36000</v>
      </c>
      <c r="BF271" s="4">
        <v>6.7</v>
      </c>
      <c r="BG271" s="4">
        <v>32000</v>
      </c>
      <c r="BH271" s="4">
        <v>8</v>
      </c>
      <c r="BI271" s="4">
        <v>36000</v>
      </c>
      <c r="BJ271" s="4">
        <v>6.7</v>
      </c>
      <c r="BN271" s="5" t="s">
        <v>700</v>
      </c>
      <c r="BO271" s="5" t="s">
        <v>278</v>
      </c>
      <c r="BP271" s="5">
        <v>485.7</v>
      </c>
      <c r="BQ271" s="5">
        <v>4.8</v>
      </c>
      <c r="BR271" s="5">
        <v>14.47</v>
      </c>
      <c r="BS271" s="5">
        <v>4</v>
      </c>
      <c r="BT271" s="5">
        <v>25508</v>
      </c>
      <c r="BU271" s="5">
        <v>6</v>
      </c>
      <c r="BV271" s="5">
        <v>33.6</v>
      </c>
      <c r="BW271" s="5">
        <v>2.5</v>
      </c>
      <c r="CA271" s="6" t="s">
        <v>700</v>
      </c>
      <c r="CB271" s="6" t="s">
        <v>278</v>
      </c>
      <c r="CC271" s="6">
        <v>440.3</v>
      </c>
      <c r="CD271" s="6">
        <v>8.1999999999999993</v>
      </c>
      <c r="CE271" s="6">
        <v>11.36</v>
      </c>
      <c r="CF271" s="6">
        <v>7.4</v>
      </c>
      <c r="CG271" s="6">
        <v>23514</v>
      </c>
      <c r="CH271" s="6">
        <v>7.7</v>
      </c>
      <c r="CI271" s="6">
        <v>37</v>
      </c>
      <c r="CJ271" s="6">
        <v>1.7</v>
      </c>
      <c r="CN271" s="7" t="s">
        <v>700</v>
      </c>
      <c r="CO271" s="7" t="s">
        <v>278</v>
      </c>
      <c r="CP271" s="7">
        <v>10000</v>
      </c>
      <c r="CQ271" s="7">
        <v>12.7</v>
      </c>
      <c r="CR271" s="7">
        <v>10000</v>
      </c>
      <c r="CS271" s="7">
        <v>12.7</v>
      </c>
      <c r="CT271" s="7">
        <v>8000</v>
      </c>
      <c r="CU271" s="7">
        <v>15.6</v>
      </c>
      <c r="CV271" s="7">
        <v>10000</v>
      </c>
      <c r="CW271" s="7">
        <v>12.7</v>
      </c>
      <c r="DA271" s="8" t="s">
        <v>700</v>
      </c>
      <c r="DB271" s="8" t="s">
        <v>278</v>
      </c>
      <c r="DC271" s="8">
        <v>514.4</v>
      </c>
      <c r="DD271" s="8">
        <v>6.6</v>
      </c>
      <c r="DE271" s="8">
        <v>13.68</v>
      </c>
      <c r="DF271" s="8">
        <v>6.5</v>
      </c>
      <c r="DG271" s="8">
        <v>27604</v>
      </c>
      <c r="DH271" s="8">
        <v>9.5</v>
      </c>
      <c r="DI271" s="8">
        <v>37.6</v>
      </c>
      <c r="DJ271" s="8">
        <v>1.6</v>
      </c>
      <c r="DN271" s="9" t="s">
        <v>700</v>
      </c>
      <c r="DO271" s="9" t="s">
        <v>278</v>
      </c>
      <c r="DP271" s="9">
        <v>460.4</v>
      </c>
      <c r="DQ271" s="9">
        <v>14</v>
      </c>
      <c r="DR271" s="9">
        <v>11.09</v>
      </c>
      <c r="DS271" s="9">
        <v>15</v>
      </c>
      <c r="DT271" s="9">
        <v>23538</v>
      </c>
      <c r="DU271" s="9">
        <v>16</v>
      </c>
      <c r="DV271" s="9">
        <v>37</v>
      </c>
      <c r="DW271" s="9">
        <v>1.7</v>
      </c>
      <c r="EA271" s="10" t="s">
        <v>700</v>
      </c>
      <c r="EB271" s="10" t="s">
        <v>278</v>
      </c>
      <c r="EC271" s="10">
        <v>16000</v>
      </c>
      <c r="ED271" s="10">
        <v>10.4</v>
      </c>
      <c r="EE271" s="10">
        <f>VLOOKUP(EA271,Sheet1!$C$10:$L$428,10,FALSE)</f>
        <v>140000</v>
      </c>
      <c r="EF271" s="10">
        <v>10.4</v>
      </c>
      <c r="EG271" s="10">
        <v>14000</v>
      </c>
      <c r="EH271" s="10">
        <v>12.3</v>
      </c>
      <c r="EI271" s="10">
        <v>16000</v>
      </c>
      <c r="EJ271" s="10">
        <v>10.4</v>
      </c>
      <c r="EN271" s="11" t="s">
        <v>700</v>
      </c>
      <c r="EO271" s="11" t="s">
        <v>278</v>
      </c>
      <c r="EP271" s="11">
        <v>672.5</v>
      </c>
      <c r="EQ271" s="11">
        <v>5.0999999999999996</v>
      </c>
      <c r="ER271" s="11">
        <f>VLOOKUP(EN271,Sheet1!$C$10:$L$428,2,FALSE)</f>
        <v>204809.62955665056</v>
      </c>
      <c r="ES271" s="11">
        <v>5.4</v>
      </c>
      <c r="ET271" s="11">
        <v>34721</v>
      </c>
      <c r="EU271" s="11">
        <v>6.3</v>
      </c>
      <c r="EV271" s="11">
        <v>41.8</v>
      </c>
      <c r="EW271" s="11">
        <v>1.9</v>
      </c>
      <c r="EY271" t="b">
        <f t="shared" si="4"/>
        <v>1</v>
      </c>
    </row>
    <row r="272" spans="1:155" x14ac:dyDescent="0.25">
      <c r="A272" s="1" t="s">
        <v>701</v>
      </c>
      <c r="B272" s="1" t="s">
        <v>279</v>
      </c>
      <c r="C272" s="1">
        <v>577.29999999999995</v>
      </c>
      <c r="D272" s="1">
        <v>6.7</v>
      </c>
      <c r="E272" s="1">
        <f>VLOOKUP(A272,Sheet1!$C$10:$L$428,6,FALSE)</f>
        <v>197000</v>
      </c>
      <c r="F272" s="1">
        <v>5.5</v>
      </c>
      <c r="G272" s="1">
        <v>30991</v>
      </c>
      <c r="H272" s="1">
        <v>7.7</v>
      </c>
      <c r="I272" s="1">
        <v>39</v>
      </c>
      <c r="J272" s="1">
        <v>1.6</v>
      </c>
      <c r="N272" s="2" t="s">
        <v>701</v>
      </c>
      <c r="O272" s="2" t="s">
        <v>279</v>
      </c>
      <c r="P272" s="2">
        <v>48000</v>
      </c>
      <c r="Q272" s="2">
        <v>6</v>
      </c>
      <c r="R272" s="2">
        <v>48000</v>
      </c>
      <c r="S272" s="2">
        <v>6</v>
      </c>
      <c r="T272" s="2">
        <v>42000</v>
      </c>
      <c r="U272" s="2">
        <v>8.6999999999999993</v>
      </c>
      <c r="V272" s="2">
        <v>48000</v>
      </c>
      <c r="W272" s="2">
        <v>6</v>
      </c>
      <c r="AA272" s="3" t="s">
        <v>701</v>
      </c>
      <c r="AB272" s="3" t="s">
        <v>279</v>
      </c>
      <c r="AC272" s="3">
        <v>645</v>
      </c>
      <c r="AD272" s="3">
        <v>3.6</v>
      </c>
      <c r="AE272" s="3">
        <v>16.43</v>
      </c>
      <c r="AF272" s="3">
        <v>3.7</v>
      </c>
      <c r="AG272" s="3">
        <v>35308</v>
      </c>
      <c r="AH272" s="3">
        <v>6.6</v>
      </c>
      <c r="AI272" s="3">
        <v>39.299999999999997</v>
      </c>
      <c r="AJ272" s="3">
        <v>0.9</v>
      </c>
      <c r="AN272" s="3" t="s">
        <v>701</v>
      </c>
      <c r="AO272" s="3" t="s">
        <v>279</v>
      </c>
      <c r="AP272" s="3">
        <v>543</v>
      </c>
      <c r="AQ272" s="3">
        <v>4.5999999999999996</v>
      </c>
      <c r="AR272" s="3">
        <v>13.73</v>
      </c>
      <c r="AS272" s="3">
        <v>5.5</v>
      </c>
      <c r="AT272" s="3">
        <v>29607</v>
      </c>
      <c r="AU272" s="3">
        <v>8.5</v>
      </c>
      <c r="AV272" s="3">
        <v>37.5</v>
      </c>
      <c r="AW272" s="3">
        <v>1.6</v>
      </c>
      <c r="BA272" s="4" t="s">
        <v>701</v>
      </c>
      <c r="BB272" s="4" t="s">
        <v>279</v>
      </c>
      <c r="BC272" s="4">
        <v>66000</v>
      </c>
      <c r="BD272" s="4">
        <v>5</v>
      </c>
      <c r="BE272" s="4">
        <v>66000</v>
      </c>
      <c r="BF272" s="4">
        <v>5</v>
      </c>
      <c r="BG272" s="4">
        <v>57000</v>
      </c>
      <c r="BH272" s="4">
        <v>7</v>
      </c>
      <c r="BI272" s="4">
        <v>66000</v>
      </c>
      <c r="BJ272" s="4">
        <v>5</v>
      </c>
      <c r="BN272" s="5" t="s">
        <v>701</v>
      </c>
      <c r="BO272" s="5" t="s">
        <v>279</v>
      </c>
      <c r="BP272" s="5">
        <v>517</v>
      </c>
      <c r="BQ272" s="5">
        <v>3.9</v>
      </c>
      <c r="BR272" s="5">
        <v>15.56</v>
      </c>
      <c r="BS272" s="5">
        <v>3.5</v>
      </c>
      <c r="BT272" s="5">
        <v>28567</v>
      </c>
      <c r="BU272" s="5">
        <v>6.4</v>
      </c>
      <c r="BV272" s="5">
        <v>33.200000000000003</v>
      </c>
      <c r="BW272" s="5">
        <v>1.7</v>
      </c>
      <c r="CA272" s="6" t="s">
        <v>701</v>
      </c>
      <c r="CB272" s="6" t="s">
        <v>279</v>
      </c>
      <c r="CC272" s="6">
        <v>432.6</v>
      </c>
      <c r="CD272" s="6">
        <v>5.4</v>
      </c>
      <c r="CE272" s="6">
        <v>12.34</v>
      </c>
      <c r="CF272" s="6">
        <v>4.9000000000000004</v>
      </c>
      <c r="CG272" s="6">
        <v>23543</v>
      </c>
      <c r="CH272" s="6">
        <v>6.6</v>
      </c>
      <c r="CI272" s="6">
        <v>37</v>
      </c>
      <c r="CJ272" s="6">
        <v>1.4</v>
      </c>
      <c r="CN272" s="7" t="s">
        <v>701</v>
      </c>
      <c r="CO272" s="7" t="s">
        <v>279</v>
      </c>
      <c r="CP272" s="7">
        <v>16000</v>
      </c>
      <c r="CQ272" s="7">
        <v>10</v>
      </c>
      <c r="CR272" s="7">
        <v>16000</v>
      </c>
      <c r="CS272" s="7">
        <v>10</v>
      </c>
      <c r="CT272" s="7">
        <v>14000</v>
      </c>
      <c r="CU272" s="7">
        <v>14.7</v>
      </c>
      <c r="CV272" s="7">
        <v>16000</v>
      </c>
      <c r="CW272" s="7">
        <v>10</v>
      </c>
      <c r="DA272" s="8" t="s">
        <v>701</v>
      </c>
      <c r="DB272" s="8" t="s">
        <v>279</v>
      </c>
      <c r="DC272" s="8">
        <v>525.1</v>
      </c>
      <c r="DD272" s="8">
        <v>5.2</v>
      </c>
      <c r="DE272" s="8">
        <v>13.91</v>
      </c>
      <c r="DF272" s="8">
        <v>5.2</v>
      </c>
      <c r="DG272" s="8">
        <v>27714</v>
      </c>
      <c r="DH272" s="8">
        <v>6</v>
      </c>
      <c r="DI272" s="8">
        <v>37.700000000000003</v>
      </c>
      <c r="DJ272" s="8">
        <v>1.4</v>
      </c>
      <c r="DN272" s="9" t="s">
        <v>701</v>
      </c>
      <c r="DO272" s="9" t="s">
        <v>279</v>
      </c>
      <c r="DP272" s="9">
        <v>438.8</v>
      </c>
      <c r="DQ272" s="9">
        <v>9.1999999999999993</v>
      </c>
      <c r="DR272" s="9">
        <v>11.74</v>
      </c>
      <c r="DS272" s="9">
        <v>7.9</v>
      </c>
      <c r="DT272" s="9">
        <v>23786</v>
      </c>
      <c r="DU272" s="9">
        <v>12</v>
      </c>
      <c r="DV272" s="9">
        <v>37</v>
      </c>
      <c r="DW272" s="9">
        <v>0.9</v>
      </c>
      <c r="EA272" s="10" t="s">
        <v>701</v>
      </c>
      <c r="EB272" s="10" t="s">
        <v>279</v>
      </c>
      <c r="EC272" s="10">
        <v>32000</v>
      </c>
      <c r="ED272" s="10">
        <v>7.4</v>
      </c>
      <c r="EE272" s="10">
        <f>VLOOKUP(EA272,Sheet1!$C$10:$L$428,10,FALSE)</f>
        <v>157000</v>
      </c>
      <c r="EF272" s="10">
        <v>7.4</v>
      </c>
      <c r="EG272" s="10">
        <v>28000</v>
      </c>
      <c r="EH272" s="10">
        <v>10.7</v>
      </c>
      <c r="EI272" s="10">
        <v>32000</v>
      </c>
      <c r="EJ272" s="10">
        <v>7.4</v>
      </c>
      <c r="EN272" s="11" t="s">
        <v>701</v>
      </c>
      <c r="EO272" s="11" t="s">
        <v>279</v>
      </c>
      <c r="EP272" s="11">
        <v>706.1</v>
      </c>
      <c r="EQ272" s="11">
        <v>4.4000000000000004</v>
      </c>
      <c r="ER272" s="11">
        <f>VLOOKUP(EN272,Sheet1!$C$10:$L$428,2,FALSE)</f>
        <v>224697.92263334943</v>
      </c>
      <c r="ES272" s="11">
        <v>4.7</v>
      </c>
      <c r="ET272" s="11">
        <v>38977</v>
      </c>
      <c r="EU272" s="11">
        <v>8.5</v>
      </c>
      <c r="EV272" s="11">
        <v>40</v>
      </c>
      <c r="EW272" s="11">
        <v>1.1000000000000001</v>
      </c>
      <c r="EY272" t="b">
        <f t="shared" si="4"/>
        <v>1</v>
      </c>
    </row>
    <row r="273" spans="1:155" x14ac:dyDescent="0.25">
      <c r="A273" s="1" t="s">
        <v>702</v>
      </c>
      <c r="B273" s="1" t="s">
        <v>280</v>
      </c>
      <c r="C273" s="1">
        <v>632.4</v>
      </c>
      <c r="D273" s="1">
        <v>9.5</v>
      </c>
      <c r="E273" s="1">
        <f>VLOOKUP(A273,Sheet1!$C$10:$L$428,6,FALSE)</f>
        <v>282000</v>
      </c>
      <c r="F273" s="1">
        <v>13</v>
      </c>
      <c r="G273" s="1">
        <v>34914</v>
      </c>
      <c r="H273" s="1">
        <v>11</v>
      </c>
      <c r="I273" s="1">
        <v>38</v>
      </c>
      <c r="J273" s="1">
        <v>1.7</v>
      </c>
      <c r="N273" s="2" t="s">
        <v>702</v>
      </c>
      <c r="O273" s="2" t="s">
        <v>280</v>
      </c>
      <c r="P273" s="2">
        <v>28000</v>
      </c>
      <c r="Q273" s="2">
        <v>7.9</v>
      </c>
      <c r="R273" s="2">
        <v>28000</v>
      </c>
      <c r="S273" s="2">
        <v>7.9</v>
      </c>
      <c r="T273" s="2">
        <v>24000</v>
      </c>
      <c r="U273" s="2">
        <v>9.5</v>
      </c>
      <c r="V273" s="2">
        <v>28000</v>
      </c>
      <c r="W273" s="2">
        <v>7.9</v>
      </c>
      <c r="AA273" s="3" t="s">
        <v>702</v>
      </c>
      <c r="AB273" s="3" t="s">
        <v>280</v>
      </c>
      <c r="AC273" s="3">
        <v>854.4</v>
      </c>
      <c r="AD273" s="3">
        <v>9.1999999999999993</v>
      </c>
      <c r="AE273" s="3">
        <v>22.17</v>
      </c>
      <c r="AF273" s="3">
        <v>9.3000000000000007</v>
      </c>
      <c r="AG273" s="3">
        <v>55347</v>
      </c>
      <c r="AH273" s="3">
        <v>17</v>
      </c>
      <c r="AI273" s="3">
        <v>38.5</v>
      </c>
      <c r="AJ273" s="3">
        <v>1</v>
      </c>
      <c r="AN273" s="3" t="s">
        <v>702</v>
      </c>
      <c r="AO273" s="3" t="s">
        <v>280</v>
      </c>
      <c r="AP273" s="3">
        <v>582</v>
      </c>
      <c r="AQ273" s="3">
        <v>7.5</v>
      </c>
      <c r="AR273" s="3">
        <v>15.41</v>
      </c>
      <c r="AS273" s="3">
        <v>7.8</v>
      </c>
      <c r="AT273" s="3">
        <v>30288</v>
      </c>
      <c r="AU273" s="3">
        <v>11</v>
      </c>
      <c r="AV273" s="3">
        <v>37.5</v>
      </c>
      <c r="AW273" s="3">
        <v>1.7</v>
      </c>
      <c r="BA273" s="4" t="s">
        <v>702</v>
      </c>
      <c r="BB273" s="4" t="s">
        <v>280</v>
      </c>
      <c r="BC273" s="4">
        <v>41000</v>
      </c>
      <c r="BD273" s="4">
        <v>6.4</v>
      </c>
      <c r="BE273" s="4">
        <v>41000</v>
      </c>
      <c r="BF273" s="4">
        <v>6.4</v>
      </c>
      <c r="BG273" s="4">
        <v>36000</v>
      </c>
      <c r="BH273" s="4">
        <v>8.1999999999999993</v>
      </c>
      <c r="BI273" s="4">
        <v>41000</v>
      </c>
      <c r="BJ273" s="4">
        <v>6.4</v>
      </c>
      <c r="BN273" s="5" t="s">
        <v>702</v>
      </c>
      <c r="BO273" s="5" t="s">
        <v>280</v>
      </c>
      <c r="BP273" s="5">
        <v>657.6</v>
      </c>
      <c r="BQ273" s="5">
        <v>8.8000000000000007</v>
      </c>
      <c r="BR273" s="5">
        <v>20.69</v>
      </c>
      <c r="BS273" s="5">
        <v>8.4</v>
      </c>
      <c r="BT273" s="5">
        <v>41208</v>
      </c>
      <c r="BU273" s="5">
        <v>16</v>
      </c>
      <c r="BV273" s="5">
        <v>31.8</v>
      </c>
      <c r="BW273" s="5">
        <v>2.2999999999999998</v>
      </c>
      <c r="CA273" s="6" t="s">
        <v>702</v>
      </c>
      <c r="CB273" s="6" t="s">
        <v>280</v>
      </c>
      <c r="CC273" s="6">
        <v>450.2</v>
      </c>
      <c r="CD273" s="6">
        <v>7.7</v>
      </c>
      <c r="CE273" s="6">
        <v>13.82</v>
      </c>
      <c r="CF273" s="6">
        <v>6.8</v>
      </c>
      <c r="CG273" s="6">
        <v>22862</v>
      </c>
      <c r="CH273" s="6">
        <v>11</v>
      </c>
      <c r="CI273" s="6">
        <v>35.200000000000003</v>
      </c>
      <c r="CJ273" s="6">
        <v>1.8</v>
      </c>
      <c r="CN273" s="7" t="s">
        <v>702</v>
      </c>
      <c r="CO273" s="7" t="s">
        <v>280</v>
      </c>
      <c r="CP273" s="7">
        <v>11000</v>
      </c>
      <c r="CQ273" s="7">
        <v>12.3</v>
      </c>
      <c r="CR273" s="7">
        <v>11000</v>
      </c>
      <c r="CS273" s="7">
        <v>12.3</v>
      </c>
      <c r="CT273" s="7">
        <v>9000</v>
      </c>
      <c r="CU273" s="7">
        <v>14.9</v>
      </c>
      <c r="CV273" s="7">
        <v>11000</v>
      </c>
      <c r="CW273" s="7">
        <v>12.3</v>
      </c>
      <c r="DA273" s="8" t="s">
        <v>702</v>
      </c>
      <c r="DB273" s="8" t="s">
        <v>280</v>
      </c>
      <c r="DC273" s="8">
        <v>588</v>
      </c>
      <c r="DD273" s="8">
        <v>7.2</v>
      </c>
      <c r="DE273" s="8">
        <v>15.91</v>
      </c>
      <c r="DF273" s="8">
        <v>7.3</v>
      </c>
      <c r="DG273" s="8">
        <v>32179</v>
      </c>
      <c r="DH273" s="8">
        <v>9.5</v>
      </c>
      <c r="DI273" s="8">
        <v>37</v>
      </c>
      <c r="DJ273" s="8">
        <v>1.2</v>
      </c>
      <c r="DN273" s="9" t="s">
        <v>702</v>
      </c>
      <c r="DO273" s="9" t="s">
        <v>280</v>
      </c>
      <c r="DP273" s="9">
        <v>518</v>
      </c>
      <c r="DQ273" s="9">
        <v>13</v>
      </c>
      <c r="DR273" s="9">
        <v>13.83</v>
      </c>
      <c r="DS273" s="9">
        <v>13</v>
      </c>
      <c r="DT273" s="9">
        <v>26812</v>
      </c>
      <c r="DU273" s="9">
        <v>15</v>
      </c>
      <c r="DV273" s="9">
        <v>37</v>
      </c>
      <c r="DW273" s="9">
        <v>1.7</v>
      </c>
      <c r="EA273" s="10" t="s">
        <v>702</v>
      </c>
      <c r="EB273" s="10" t="s">
        <v>280</v>
      </c>
      <c r="EC273" s="10">
        <v>17000</v>
      </c>
      <c r="ED273" s="10">
        <v>10.3</v>
      </c>
      <c r="EE273" s="10">
        <f>VLOOKUP(EA273,Sheet1!$C$10:$L$428,10,FALSE)</f>
        <v>195000</v>
      </c>
      <c r="EF273" s="10">
        <v>10.3</v>
      </c>
      <c r="EG273" s="10">
        <v>15000</v>
      </c>
      <c r="EH273" s="10">
        <v>12.2</v>
      </c>
      <c r="EI273" s="10">
        <v>17000</v>
      </c>
      <c r="EJ273" s="10">
        <v>10.3</v>
      </c>
      <c r="EN273" s="11" t="s">
        <v>702</v>
      </c>
      <c r="EO273" s="11" t="s">
        <v>280</v>
      </c>
      <c r="EP273" s="11">
        <v>1022.8</v>
      </c>
      <c r="EQ273" s="11">
        <v>12</v>
      </c>
      <c r="ER273" s="11">
        <f>VLOOKUP(EN273,Sheet1!$C$10:$L$428,2,FALSE)</f>
        <v>402243.30478759255</v>
      </c>
      <c r="ES273" s="11">
        <v>12</v>
      </c>
      <c r="ET273" s="11" t="s">
        <v>858</v>
      </c>
      <c r="EU273" s="11" t="s">
        <v>858</v>
      </c>
      <c r="EV273" s="11">
        <v>39.5</v>
      </c>
      <c r="EW273" s="11">
        <v>1.4</v>
      </c>
      <c r="EY273" t="b">
        <f t="shared" si="4"/>
        <v>1</v>
      </c>
    </row>
    <row r="274" spans="1:155" x14ac:dyDescent="0.25">
      <c r="A274" s="1" t="s">
        <v>703</v>
      </c>
      <c r="B274" s="1" t="s">
        <v>281</v>
      </c>
      <c r="C274" s="1">
        <v>551.4</v>
      </c>
      <c r="D274" s="1">
        <v>8.6999999999999993</v>
      </c>
      <c r="E274" s="1">
        <f>VLOOKUP(A274,Sheet1!$C$10:$L$428,6,FALSE)</f>
        <v>175000</v>
      </c>
      <c r="F274" s="1">
        <v>11</v>
      </c>
      <c r="G274" s="1">
        <v>31260</v>
      </c>
      <c r="H274" s="1">
        <v>8.6999999999999993</v>
      </c>
      <c r="I274" s="1">
        <v>38.299999999999997</v>
      </c>
      <c r="J274" s="1">
        <v>2</v>
      </c>
      <c r="N274" s="2" t="s">
        <v>703</v>
      </c>
      <c r="O274" s="2" t="s">
        <v>281</v>
      </c>
      <c r="P274" s="2">
        <v>26000</v>
      </c>
      <c r="Q274" s="2">
        <v>8.1</v>
      </c>
      <c r="R274" s="2">
        <v>26000</v>
      </c>
      <c r="S274" s="2">
        <v>8.1</v>
      </c>
      <c r="T274" s="2">
        <v>23000</v>
      </c>
      <c r="U274" s="2">
        <v>10.5</v>
      </c>
      <c r="V274" s="2">
        <v>26000</v>
      </c>
      <c r="W274" s="2">
        <v>8.1</v>
      </c>
      <c r="AA274" s="3" t="s">
        <v>703</v>
      </c>
      <c r="AB274" s="3" t="s">
        <v>281</v>
      </c>
      <c r="AC274" s="3">
        <v>573.70000000000005</v>
      </c>
      <c r="AD274" s="3">
        <v>4.5999999999999996</v>
      </c>
      <c r="AE274" s="3">
        <v>14.77</v>
      </c>
      <c r="AF274" s="3">
        <v>4.8</v>
      </c>
      <c r="AG274" s="3">
        <v>32489</v>
      </c>
      <c r="AH274" s="3">
        <v>6.7</v>
      </c>
      <c r="AI274" s="3">
        <v>38.799999999999997</v>
      </c>
      <c r="AJ274" s="3">
        <v>1</v>
      </c>
      <c r="AN274" s="3" t="s">
        <v>703</v>
      </c>
      <c r="AO274" s="3" t="s">
        <v>281</v>
      </c>
      <c r="AP274" s="3">
        <v>469</v>
      </c>
      <c r="AQ274" s="3">
        <v>8.1999999999999993</v>
      </c>
      <c r="AR274" s="3">
        <v>12.29</v>
      </c>
      <c r="AS274" s="3">
        <v>8.1999999999999993</v>
      </c>
      <c r="AT274" s="3">
        <v>27293</v>
      </c>
      <c r="AU274" s="3">
        <v>10</v>
      </c>
      <c r="AV274" s="3">
        <v>37.5</v>
      </c>
      <c r="AW274" s="3">
        <v>1.8</v>
      </c>
      <c r="BA274" s="4" t="s">
        <v>703</v>
      </c>
      <c r="BB274" s="4" t="s">
        <v>281</v>
      </c>
      <c r="BC274" s="4">
        <v>35000</v>
      </c>
      <c r="BD274" s="4">
        <v>6.9</v>
      </c>
      <c r="BE274" s="4">
        <v>35000</v>
      </c>
      <c r="BF274" s="4">
        <v>6.9</v>
      </c>
      <c r="BG274" s="4">
        <v>30000</v>
      </c>
      <c r="BH274" s="4">
        <v>8.9</v>
      </c>
      <c r="BI274" s="4">
        <v>35000</v>
      </c>
      <c r="BJ274" s="4">
        <v>6.9</v>
      </c>
      <c r="BN274" s="5" t="s">
        <v>703</v>
      </c>
      <c r="BO274" s="5" t="s">
        <v>281</v>
      </c>
      <c r="BP274" s="5">
        <v>481.9</v>
      </c>
      <c r="BQ274" s="5">
        <v>4.9000000000000004</v>
      </c>
      <c r="BR274" s="5">
        <v>14.19</v>
      </c>
      <c r="BS274" s="5">
        <v>4.5</v>
      </c>
      <c r="BT274" s="5">
        <v>27440</v>
      </c>
      <c r="BU274" s="5">
        <v>6.8</v>
      </c>
      <c r="BV274" s="5">
        <v>34</v>
      </c>
      <c r="BW274" s="5">
        <v>2</v>
      </c>
      <c r="CA274" s="6" t="s">
        <v>703</v>
      </c>
      <c r="CB274" s="6" t="s">
        <v>281</v>
      </c>
      <c r="CC274" s="6">
        <v>415.3</v>
      </c>
      <c r="CD274" s="6">
        <v>7.7</v>
      </c>
      <c r="CE274" s="6">
        <v>11.26</v>
      </c>
      <c r="CF274" s="6">
        <v>7.1</v>
      </c>
      <c r="CG274" s="6">
        <v>22746</v>
      </c>
      <c r="CH274" s="6">
        <v>9.5</v>
      </c>
      <c r="CI274" s="6">
        <v>37</v>
      </c>
      <c r="CJ274" s="6">
        <v>1.5</v>
      </c>
      <c r="CN274" s="7" t="s">
        <v>703</v>
      </c>
      <c r="CO274" s="7" t="s">
        <v>281</v>
      </c>
      <c r="CP274" s="7">
        <v>10000</v>
      </c>
      <c r="CQ274" s="7">
        <v>12.8</v>
      </c>
      <c r="CR274" s="7">
        <v>10000</v>
      </c>
      <c r="CS274" s="7">
        <v>12.8</v>
      </c>
      <c r="CT274" s="7">
        <v>8000</v>
      </c>
      <c r="CU274" s="7">
        <v>15.8</v>
      </c>
      <c r="CV274" s="7">
        <v>10000</v>
      </c>
      <c r="CW274" s="7">
        <v>12.8</v>
      </c>
      <c r="DA274" s="8" t="s">
        <v>703</v>
      </c>
      <c r="DB274" s="8" t="s">
        <v>281</v>
      </c>
      <c r="DC274" s="8">
        <v>469.2</v>
      </c>
      <c r="DD274" s="8">
        <v>7.3</v>
      </c>
      <c r="DE274" s="8">
        <v>12.56</v>
      </c>
      <c r="DF274" s="8">
        <v>7.6</v>
      </c>
      <c r="DG274" s="8">
        <v>24886</v>
      </c>
      <c r="DH274" s="8">
        <v>9.5</v>
      </c>
      <c r="DI274" s="8">
        <v>37.299999999999997</v>
      </c>
      <c r="DJ274" s="8">
        <v>1.3</v>
      </c>
      <c r="DN274" s="9" t="s">
        <v>703</v>
      </c>
      <c r="DO274" s="9" t="s">
        <v>281</v>
      </c>
      <c r="DP274" s="9">
        <v>389.8</v>
      </c>
      <c r="DQ274" s="9">
        <v>9.6999999999999993</v>
      </c>
      <c r="DR274" s="9">
        <v>10.14</v>
      </c>
      <c r="DS274" s="9">
        <v>12</v>
      </c>
      <c r="DT274" s="9">
        <v>19509</v>
      </c>
      <c r="DU274" s="9">
        <v>14</v>
      </c>
      <c r="DV274" s="9">
        <v>37.5</v>
      </c>
      <c r="DW274" s="9">
        <v>2.6</v>
      </c>
      <c r="EA274" s="10" t="s">
        <v>703</v>
      </c>
      <c r="EB274" s="10" t="s">
        <v>281</v>
      </c>
      <c r="EC274" s="10">
        <v>16000</v>
      </c>
      <c r="ED274" s="10">
        <v>10.4</v>
      </c>
      <c r="EE274" s="10">
        <f>VLOOKUP(EA274,Sheet1!$C$10:$L$428,10,FALSE)</f>
        <v>135000</v>
      </c>
      <c r="EF274" s="10">
        <v>10.4</v>
      </c>
      <c r="EG274" s="10">
        <v>15000</v>
      </c>
      <c r="EH274" s="10">
        <v>13.7</v>
      </c>
      <c r="EI274" s="10">
        <v>16000</v>
      </c>
      <c r="EJ274" s="10">
        <v>10.4</v>
      </c>
      <c r="EN274" s="11" t="s">
        <v>703</v>
      </c>
      <c r="EO274" s="11" t="s">
        <v>281</v>
      </c>
      <c r="EP274" s="11">
        <v>634.4</v>
      </c>
      <c r="EQ274" s="11">
        <v>5.6</v>
      </c>
      <c r="ER274" s="11">
        <f>VLOOKUP(EN274,Sheet1!$C$10:$L$428,2,FALSE)</f>
        <v>198377.71303173489</v>
      </c>
      <c r="ES274" s="11">
        <v>5.9</v>
      </c>
      <c r="ET274" s="11">
        <v>36424</v>
      </c>
      <c r="EU274" s="11">
        <v>8.1</v>
      </c>
      <c r="EV274" s="11">
        <v>39.700000000000003</v>
      </c>
      <c r="EW274" s="11">
        <v>1.2</v>
      </c>
      <c r="EY274" t="b">
        <f t="shared" si="4"/>
        <v>1</v>
      </c>
    </row>
    <row r="275" spans="1:155" x14ac:dyDescent="0.25">
      <c r="A275" s="1" t="s">
        <v>704</v>
      </c>
      <c r="B275" s="1" t="s">
        <v>282</v>
      </c>
      <c r="C275" s="1">
        <v>567.70000000000005</v>
      </c>
      <c r="D275" s="1">
        <v>8.5</v>
      </c>
      <c r="E275" s="1">
        <f>VLOOKUP(A275,Sheet1!$C$10:$L$428,6,FALSE)</f>
        <v>155500</v>
      </c>
      <c r="F275" s="1">
        <v>7.9</v>
      </c>
      <c r="G275" s="1">
        <v>31331</v>
      </c>
      <c r="H275" s="1">
        <v>8</v>
      </c>
      <c r="I275" s="1">
        <v>40</v>
      </c>
      <c r="J275" s="1">
        <v>0.7</v>
      </c>
      <c r="N275" s="2" t="s">
        <v>704</v>
      </c>
      <c r="O275" s="2" t="s">
        <v>282</v>
      </c>
      <c r="P275" s="2">
        <v>34000</v>
      </c>
      <c r="Q275" s="2">
        <v>7</v>
      </c>
      <c r="R275" s="2">
        <v>34000</v>
      </c>
      <c r="S275" s="2">
        <v>7</v>
      </c>
      <c r="T275" s="2">
        <v>30000</v>
      </c>
      <c r="U275" s="2">
        <v>9.3000000000000007</v>
      </c>
      <c r="V275" s="2">
        <v>34000</v>
      </c>
      <c r="W275" s="2">
        <v>7</v>
      </c>
      <c r="AA275" s="3" t="s">
        <v>704</v>
      </c>
      <c r="AB275" s="3" t="s">
        <v>282</v>
      </c>
      <c r="AC275" s="3">
        <v>570.6</v>
      </c>
      <c r="AD275" s="3">
        <v>3.3</v>
      </c>
      <c r="AE275" s="3">
        <v>14.53</v>
      </c>
      <c r="AF275" s="3">
        <v>3.4</v>
      </c>
      <c r="AG275" s="3">
        <v>30634</v>
      </c>
      <c r="AH275" s="3">
        <v>4.0999999999999996</v>
      </c>
      <c r="AI275" s="3">
        <v>39.299999999999997</v>
      </c>
      <c r="AJ275" s="3">
        <v>1</v>
      </c>
      <c r="AN275" s="3" t="s">
        <v>704</v>
      </c>
      <c r="AO275" s="3" t="s">
        <v>282</v>
      </c>
      <c r="AP275" s="3">
        <v>540.1</v>
      </c>
      <c r="AQ275" s="3">
        <v>6.2</v>
      </c>
      <c r="AR275" s="3">
        <v>13.35</v>
      </c>
      <c r="AS275" s="3">
        <v>6.4</v>
      </c>
      <c r="AT275" s="3">
        <v>29130</v>
      </c>
      <c r="AU275" s="3">
        <v>9</v>
      </c>
      <c r="AV275" s="3">
        <v>38</v>
      </c>
      <c r="AW275" s="3">
        <v>1.6</v>
      </c>
      <c r="BA275" s="4" t="s">
        <v>704</v>
      </c>
      <c r="BB275" s="4" t="s">
        <v>282</v>
      </c>
      <c r="BC275" s="4">
        <v>46000</v>
      </c>
      <c r="BD275" s="4">
        <v>5.9</v>
      </c>
      <c r="BE275" s="4">
        <v>46000</v>
      </c>
      <c r="BF275" s="4">
        <v>5.9</v>
      </c>
      <c r="BG275" s="4">
        <v>41000</v>
      </c>
      <c r="BH275" s="4">
        <v>8.4</v>
      </c>
      <c r="BI275" s="4">
        <v>46000</v>
      </c>
      <c r="BJ275" s="4">
        <v>5.9</v>
      </c>
      <c r="BN275" s="5" t="s">
        <v>704</v>
      </c>
      <c r="BO275" s="5" t="s">
        <v>282</v>
      </c>
      <c r="BP275" s="5">
        <v>473.5</v>
      </c>
      <c r="BQ275" s="5">
        <v>3.7</v>
      </c>
      <c r="BR275" s="5">
        <v>13.98</v>
      </c>
      <c r="BS275" s="5">
        <v>3.1</v>
      </c>
      <c r="BT275" s="5">
        <v>25417</v>
      </c>
      <c r="BU275" s="5">
        <v>5.4</v>
      </c>
      <c r="BV275" s="5">
        <v>33.9</v>
      </c>
      <c r="BW275" s="5">
        <v>1.9</v>
      </c>
      <c r="CA275" s="6" t="s">
        <v>704</v>
      </c>
      <c r="CB275" s="6" t="s">
        <v>282</v>
      </c>
      <c r="CC275" s="6">
        <v>422.2</v>
      </c>
      <c r="CD275" s="6">
        <v>7.8</v>
      </c>
      <c r="CE275" s="6">
        <v>11.73</v>
      </c>
      <c r="CF275" s="6">
        <v>6.4</v>
      </c>
      <c r="CG275" s="6">
        <v>23150</v>
      </c>
      <c r="CH275" s="6">
        <v>13</v>
      </c>
      <c r="CI275" s="6">
        <v>37.299999999999997</v>
      </c>
      <c r="CJ275" s="6">
        <v>1</v>
      </c>
      <c r="CN275" s="7" t="s">
        <v>704</v>
      </c>
      <c r="CO275" s="7" t="s">
        <v>282</v>
      </c>
      <c r="CP275" s="7">
        <v>13000</v>
      </c>
      <c r="CQ275" s="7">
        <v>11.2</v>
      </c>
      <c r="CR275" s="7">
        <v>13000</v>
      </c>
      <c r="CS275" s="7">
        <v>11.2</v>
      </c>
      <c r="CT275" s="7">
        <v>11000</v>
      </c>
      <c r="CU275" s="7">
        <v>17.100000000000001</v>
      </c>
      <c r="CV275" s="7">
        <v>13000</v>
      </c>
      <c r="CW275" s="7">
        <v>11.2</v>
      </c>
      <c r="DA275" s="8" t="s">
        <v>704</v>
      </c>
      <c r="DB275" s="8" t="s">
        <v>282</v>
      </c>
      <c r="DC275" s="8">
        <v>489.7</v>
      </c>
      <c r="DD275" s="8">
        <v>4.5</v>
      </c>
      <c r="DE275" s="8">
        <v>13.24</v>
      </c>
      <c r="DF275" s="8">
        <v>4.5999999999999996</v>
      </c>
      <c r="DG275" s="8">
        <v>25726</v>
      </c>
      <c r="DH275" s="8">
        <v>6.1</v>
      </c>
      <c r="DI275" s="8">
        <v>37</v>
      </c>
      <c r="DJ275" s="8">
        <v>1.2</v>
      </c>
      <c r="DN275" s="9" t="s">
        <v>704</v>
      </c>
      <c r="DO275" s="9" t="s">
        <v>282</v>
      </c>
      <c r="DP275" s="9">
        <v>434.6</v>
      </c>
      <c r="DQ275" s="9">
        <v>10</v>
      </c>
      <c r="DR275" s="9">
        <v>12.63</v>
      </c>
      <c r="DS275" s="9">
        <v>10</v>
      </c>
      <c r="DT275" s="9">
        <v>24215</v>
      </c>
      <c r="DU275" s="9">
        <v>19</v>
      </c>
      <c r="DV275" s="9">
        <v>37.4</v>
      </c>
      <c r="DW275" s="9">
        <v>1.2</v>
      </c>
      <c r="EA275" s="10" t="s">
        <v>704</v>
      </c>
      <c r="EB275" s="10" t="s">
        <v>282</v>
      </c>
      <c r="EC275" s="10">
        <v>22000</v>
      </c>
      <c r="ED275" s="10">
        <v>8.9</v>
      </c>
      <c r="EE275" s="10">
        <f>VLOOKUP(EA275,Sheet1!$C$10:$L$428,10,FALSE)</f>
        <v>124500</v>
      </c>
      <c r="EF275" s="10">
        <v>8.9</v>
      </c>
      <c r="EG275" s="10">
        <v>19000</v>
      </c>
      <c r="EH275" s="10">
        <v>10.7</v>
      </c>
      <c r="EI275" s="10">
        <v>22000</v>
      </c>
      <c r="EJ275" s="10">
        <v>8.9</v>
      </c>
      <c r="EN275" s="11" t="s">
        <v>704</v>
      </c>
      <c r="EO275" s="11" t="s">
        <v>282</v>
      </c>
      <c r="EP275" s="11">
        <v>617.4</v>
      </c>
      <c r="EQ275" s="11">
        <v>4.0999999999999996</v>
      </c>
      <c r="ER275" s="11">
        <f>VLOOKUP(EN275,Sheet1!$C$10:$L$428,2,FALSE)</f>
        <v>178704.44550898232</v>
      </c>
      <c r="ES275" s="11">
        <v>4.3</v>
      </c>
      <c r="ET275" s="11">
        <v>33613</v>
      </c>
      <c r="EU275" s="11">
        <v>4.7</v>
      </c>
      <c r="EV275" s="11">
        <v>40.6</v>
      </c>
      <c r="EW275" s="11">
        <v>1.3</v>
      </c>
      <c r="EY275" t="b">
        <f t="shared" si="4"/>
        <v>1</v>
      </c>
    </row>
    <row r="276" spans="1:155" x14ac:dyDescent="0.25">
      <c r="A276" s="1" t="s">
        <v>705</v>
      </c>
      <c r="B276" s="1" t="s">
        <v>283</v>
      </c>
      <c r="C276" s="1">
        <v>478.4</v>
      </c>
      <c r="D276" s="1">
        <v>11</v>
      </c>
      <c r="E276" s="1">
        <f>VLOOKUP(A276,Sheet1!$C$10:$L$428,6,FALSE)</f>
        <v>154000</v>
      </c>
      <c r="F276" s="1">
        <v>12</v>
      </c>
      <c r="G276" s="1">
        <v>24855</v>
      </c>
      <c r="H276" s="1">
        <v>11</v>
      </c>
      <c r="I276" s="1">
        <v>39</v>
      </c>
      <c r="J276" s="1">
        <v>1.7</v>
      </c>
      <c r="N276" s="2" t="s">
        <v>705</v>
      </c>
      <c r="O276" s="2" t="s">
        <v>283</v>
      </c>
      <c r="P276" s="2">
        <v>25000</v>
      </c>
      <c r="Q276" s="2">
        <v>8.1</v>
      </c>
      <c r="R276" s="2">
        <v>25000</v>
      </c>
      <c r="S276" s="2">
        <v>8.1</v>
      </c>
      <c r="T276" s="2">
        <v>21000</v>
      </c>
      <c r="U276" s="2">
        <v>9.8000000000000007</v>
      </c>
      <c r="V276" s="2">
        <v>25000</v>
      </c>
      <c r="W276" s="2">
        <v>8.1</v>
      </c>
      <c r="AA276" s="3" t="s">
        <v>705</v>
      </c>
      <c r="AB276" s="3" t="s">
        <v>283</v>
      </c>
      <c r="AC276" s="3">
        <v>479.3</v>
      </c>
      <c r="AD276" s="3">
        <v>4.0999999999999996</v>
      </c>
      <c r="AE276" s="3">
        <v>12.39</v>
      </c>
      <c r="AF276" s="3">
        <v>4.0999999999999996</v>
      </c>
      <c r="AG276" s="3">
        <v>25523</v>
      </c>
      <c r="AH276" s="3">
        <v>5.0999999999999996</v>
      </c>
      <c r="AI276" s="3">
        <v>38.700000000000003</v>
      </c>
      <c r="AJ276" s="3">
        <v>1.1000000000000001</v>
      </c>
      <c r="AN276" s="3" t="s">
        <v>705</v>
      </c>
      <c r="AO276" s="3" t="s">
        <v>283</v>
      </c>
      <c r="AP276" s="3">
        <v>415.1</v>
      </c>
      <c r="AQ276" s="3">
        <v>7.6</v>
      </c>
      <c r="AR276" s="3">
        <v>10.65</v>
      </c>
      <c r="AS276" s="3">
        <v>8</v>
      </c>
      <c r="AT276" s="3">
        <v>22070</v>
      </c>
      <c r="AU276" s="3">
        <v>9.4</v>
      </c>
      <c r="AV276" s="3">
        <v>37.5</v>
      </c>
      <c r="AW276" s="3">
        <v>1.2</v>
      </c>
      <c r="BA276" s="4" t="s">
        <v>705</v>
      </c>
      <c r="BB276" s="4" t="s">
        <v>283</v>
      </c>
      <c r="BC276" s="4">
        <v>37000</v>
      </c>
      <c r="BD276" s="4">
        <v>6.5</v>
      </c>
      <c r="BE276" s="4">
        <v>37000</v>
      </c>
      <c r="BF276" s="4">
        <v>6.5</v>
      </c>
      <c r="BG276" s="4">
        <v>32000</v>
      </c>
      <c r="BH276" s="4">
        <v>7.8</v>
      </c>
      <c r="BI276" s="4">
        <v>37000</v>
      </c>
      <c r="BJ276" s="4">
        <v>6.5</v>
      </c>
      <c r="BN276" s="5" t="s">
        <v>705</v>
      </c>
      <c r="BO276" s="5" t="s">
        <v>283</v>
      </c>
      <c r="BP276" s="5">
        <v>381.9</v>
      </c>
      <c r="BQ276" s="5">
        <v>4.4000000000000004</v>
      </c>
      <c r="BR276" s="5">
        <v>11.75</v>
      </c>
      <c r="BS276" s="5">
        <v>3.6</v>
      </c>
      <c r="BT276" s="5">
        <v>20295</v>
      </c>
      <c r="BU276" s="5">
        <v>5.3</v>
      </c>
      <c r="BV276" s="5">
        <v>32.5</v>
      </c>
      <c r="BW276" s="5">
        <v>2.2000000000000002</v>
      </c>
      <c r="CA276" s="6" t="s">
        <v>705</v>
      </c>
      <c r="CB276" s="6" t="s">
        <v>283</v>
      </c>
      <c r="CC276" s="6">
        <v>331.7</v>
      </c>
      <c r="CD276" s="6">
        <v>4.5</v>
      </c>
      <c r="CE276" s="6">
        <v>9.33</v>
      </c>
      <c r="CF276" s="6">
        <v>6.6</v>
      </c>
      <c r="CG276" s="6">
        <v>16732</v>
      </c>
      <c r="CH276" s="6">
        <v>8.9</v>
      </c>
      <c r="CI276" s="6">
        <v>36.700000000000003</v>
      </c>
      <c r="CJ276" s="6">
        <v>1.6</v>
      </c>
      <c r="CN276" s="7" t="s">
        <v>705</v>
      </c>
      <c r="CO276" s="7" t="s">
        <v>283</v>
      </c>
      <c r="CP276" s="7">
        <v>12000</v>
      </c>
      <c r="CQ276" s="7">
        <v>11.5</v>
      </c>
      <c r="CR276" s="7">
        <v>12000</v>
      </c>
      <c r="CS276" s="7">
        <v>11.5</v>
      </c>
      <c r="CT276" s="7">
        <v>10000</v>
      </c>
      <c r="CU276" s="7">
        <v>13.8</v>
      </c>
      <c r="CV276" s="7">
        <v>12000</v>
      </c>
      <c r="CW276" s="7">
        <v>11.5</v>
      </c>
      <c r="DA276" s="8" t="s">
        <v>705</v>
      </c>
      <c r="DB276" s="8" t="s">
        <v>283</v>
      </c>
      <c r="DC276" s="8">
        <v>447.6</v>
      </c>
      <c r="DD276" s="8">
        <v>6.6</v>
      </c>
      <c r="DE276" s="8">
        <v>11.99</v>
      </c>
      <c r="DF276" s="8">
        <v>6.6</v>
      </c>
      <c r="DG276" s="8">
        <v>23939</v>
      </c>
      <c r="DH276" s="8">
        <v>8.1999999999999993</v>
      </c>
      <c r="DI276" s="8">
        <v>37.299999999999997</v>
      </c>
      <c r="DJ276" s="8">
        <v>1.7</v>
      </c>
      <c r="DN276" s="9" t="s">
        <v>705</v>
      </c>
      <c r="DO276" s="9" t="s">
        <v>283</v>
      </c>
      <c r="DP276" s="9">
        <v>361.9</v>
      </c>
      <c r="DQ276" s="9">
        <v>7.9</v>
      </c>
      <c r="DR276" s="9">
        <v>9.5</v>
      </c>
      <c r="DS276" s="9">
        <v>8.1999999999999993</v>
      </c>
      <c r="DT276" s="9">
        <v>18659</v>
      </c>
      <c r="DU276" s="9">
        <v>17</v>
      </c>
      <c r="DV276" s="9">
        <v>37</v>
      </c>
      <c r="DW276" s="9">
        <v>1.7</v>
      </c>
      <c r="EA276" s="10" t="s">
        <v>705</v>
      </c>
      <c r="EB276" s="10" t="s">
        <v>283</v>
      </c>
      <c r="EC276" s="10">
        <v>13000</v>
      </c>
      <c r="ED276" s="10">
        <v>11.3</v>
      </c>
      <c r="EE276" s="10">
        <f>VLOOKUP(EA276,Sheet1!$C$10:$L$428,10,FALSE)</f>
        <v>115500</v>
      </c>
      <c r="EF276" s="10">
        <v>11.3</v>
      </c>
      <c r="EG276" s="10">
        <v>11000</v>
      </c>
      <c r="EH276" s="10">
        <v>13.8</v>
      </c>
      <c r="EI276" s="10">
        <v>13000</v>
      </c>
      <c r="EJ276" s="10">
        <v>11.3</v>
      </c>
      <c r="EN276" s="11" t="s">
        <v>705</v>
      </c>
      <c r="EO276" s="11" t="s">
        <v>283</v>
      </c>
      <c r="EP276" s="11">
        <v>507.1</v>
      </c>
      <c r="EQ276" s="11">
        <v>5</v>
      </c>
      <c r="ER276" s="11">
        <f>VLOOKUP(EN276,Sheet1!$C$10:$L$428,2,FALSE)</f>
        <v>169808.35666495096</v>
      </c>
      <c r="ES276" s="11">
        <v>5.2</v>
      </c>
      <c r="ET276" s="11">
        <v>26946</v>
      </c>
      <c r="EU276" s="11">
        <v>6.4</v>
      </c>
      <c r="EV276" s="11">
        <v>39.9</v>
      </c>
      <c r="EW276" s="11">
        <v>1.4</v>
      </c>
      <c r="EY276" t="b">
        <f t="shared" si="4"/>
        <v>1</v>
      </c>
    </row>
    <row r="277" spans="1:155" x14ac:dyDescent="0.25">
      <c r="A277" s="1" t="s">
        <v>706</v>
      </c>
      <c r="B277" s="1" t="s">
        <v>284</v>
      </c>
      <c r="C277" s="1">
        <v>624.70000000000005</v>
      </c>
      <c r="D277" s="1">
        <v>7.4</v>
      </c>
      <c r="E277" s="1">
        <f>VLOOKUP(A277,Sheet1!$C$10:$L$428,6,FALSE)</f>
        <v>235000</v>
      </c>
      <c r="F277" s="1">
        <v>7.1</v>
      </c>
      <c r="G277" s="1">
        <v>32333</v>
      </c>
      <c r="H277" s="1">
        <v>10</v>
      </c>
      <c r="I277" s="1">
        <v>37.5</v>
      </c>
      <c r="J277" s="1">
        <v>1.7</v>
      </c>
      <c r="N277" s="2" t="s">
        <v>706</v>
      </c>
      <c r="O277" s="2" t="s">
        <v>284</v>
      </c>
      <c r="P277" s="2">
        <v>35000</v>
      </c>
      <c r="Q277" s="2">
        <v>7</v>
      </c>
      <c r="R277" s="2">
        <v>35000</v>
      </c>
      <c r="S277" s="2">
        <v>7</v>
      </c>
      <c r="T277" s="2">
        <v>31000</v>
      </c>
      <c r="U277" s="2">
        <v>8.1999999999999993</v>
      </c>
      <c r="V277" s="2">
        <v>35000</v>
      </c>
      <c r="W277" s="2">
        <v>7</v>
      </c>
      <c r="AA277" s="3" t="s">
        <v>706</v>
      </c>
      <c r="AB277" s="3" t="s">
        <v>284</v>
      </c>
      <c r="AC277" s="3">
        <v>734.9</v>
      </c>
      <c r="AD277" s="3">
        <v>6</v>
      </c>
      <c r="AE277" s="3">
        <v>18.97</v>
      </c>
      <c r="AF277" s="3">
        <v>6.2</v>
      </c>
      <c r="AG277" s="3">
        <v>40332</v>
      </c>
      <c r="AH277" s="3">
        <v>8.6</v>
      </c>
      <c r="AI277" s="3">
        <v>38.700000000000003</v>
      </c>
      <c r="AJ277" s="3">
        <v>1</v>
      </c>
      <c r="AN277" s="3" t="s">
        <v>706</v>
      </c>
      <c r="AO277" s="3" t="s">
        <v>284</v>
      </c>
      <c r="AP277" s="3">
        <v>600.20000000000005</v>
      </c>
      <c r="AQ277" s="3">
        <v>5.0999999999999996</v>
      </c>
      <c r="AR277" s="3">
        <v>15.01</v>
      </c>
      <c r="AS277" s="3">
        <v>6</v>
      </c>
      <c r="AT277" s="3">
        <v>30892</v>
      </c>
      <c r="AU277" s="3">
        <v>7.5</v>
      </c>
      <c r="AV277" s="3">
        <v>37.5</v>
      </c>
      <c r="AW277" s="3">
        <v>0.3</v>
      </c>
      <c r="BA277" s="4" t="s">
        <v>706</v>
      </c>
      <c r="BB277" s="4" t="s">
        <v>284</v>
      </c>
      <c r="BC277" s="4">
        <v>48000</v>
      </c>
      <c r="BD277" s="4">
        <v>5.9</v>
      </c>
      <c r="BE277" s="4">
        <v>48000</v>
      </c>
      <c r="BF277" s="4">
        <v>5.9</v>
      </c>
      <c r="BG277" s="4">
        <v>42000</v>
      </c>
      <c r="BH277" s="4">
        <v>7</v>
      </c>
      <c r="BI277" s="4">
        <v>48000</v>
      </c>
      <c r="BJ277" s="4">
        <v>5.9</v>
      </c>
      <c r="BN277" s="5" t="s">
        <v>706</v>
      </c>
      <c r="BO277" s="5" t="s">
        <v>284</v>
      </c>
      <c r="BP277" s="5">
        <v>592.5</v>
      </c>
      <c r="BQ277" s="5">
        <v>6.1</v>
      </c>
      <c r="BR277" s="5">
        <v>17.89</v>
      </c>
      <c r="BS277" s="5">
        <v>5.7</v>
      </c>
      <c r="BT277" s="5">
        <v>32531</v>
      </c>
      <c r="BU277" s="5">
        <v>8.5</v>
      </c>
      <c r="BV277" s="5">
        <v>33.1</v>
      </c>
      <c r="BW277" s="5">
        <v>2</v>
      </c>
      <c r="CA277" s="6" t="s">
        <v>706</v>
      </c>
      <c r="CB277" s="6" t="s">
        <v>284</v>
      </c>
      <c r="CC277" s="6">
        <v>468.3</v>
      </c>
      <c r="CD277" s="6">
        <v>7.5</v>
      </c>
      <c r="CE277" s="6">
        <v>13.51</v>
      </c>
      <c r="CF277" s="6">
        <v>6.2</v>
      </c>
      <c r="CG277" s="6">
        <v>24577</v>
      </c>
      <c r="CH277" s="6">
        <v>9.3000000000000007</v>
      </c>
      <c r="CI277" s="6">
        <v>36</v>
      </c>
      <c r="CJ277" s="6">
        <v>1.4</v>
      </c>
      <c r="CN277" s="7" t="s">
        <v>706</v>
      </c>
      <c r="CO277" s="7" t="s">
        <v>284</v>
      </c>
      <c r="CP277" s="7">
        <v>13000</v>
      </c>
      <c r="CQ277" s="7">
        <v>10.8</v>
      </c>
      <c r="CR277" s="7">
        <v>13000</v>
      </c>
      <c r="CS277" s="7">
        <v>10.8</v>
      </c>
      <c r="CT277" s="7">
        <v>12000</v>
      </c>
      <c r="CU277" s="7">
        <v>12.6</v>
      </c>
      <c r="CV277" s="7">
        <v>13000</v>
      </c>
      <c r="CW277" s="7">
        <v>10.8</v>
      </c>
      <c r="DA277" s="8" t="s">
        <v>706</v>
      </c>
      <c r="DB277" s="8" t="s">
        <v>284</v>
      </c>
      <c r="DC277" s="8">
        <v>614.1</v>
      </c>
      <c r="DD277" s="8">
        <v>6.7</v>
      </c>
      <c r="DE277" s="8">
        <v>16.73</v>
      </c>
      <c r="DF277" s="8">
        <v>6.7</v>
      </c>
      <c r="DG277" s="8">
        <v>33875</v>
      </c>
      <c r="DH277" s="8">
        <v>9.3000000000000007</v>
      </c>
      <c r="DI277" s="8">
        <v>36.700000000000003</v>
      </c>
      <c r="DJ277" s="8">
        <v>0.9</v>
      </c>
      <c r="DN277" s="9" t="s">
        <v>706</v>
      </c>
      <c r="DO277" s="9" t="s">
        <v>284</v>
      </c>
      <c r="DP277" s="9">
        <v>537.79999999999995</v>
      </c>
      <c r="DQ277" s="9">
        <v>11</v>
      </c>
      <c r="DR277" s="9">
        <v>14.3</v>
      </c>
      <c r="DS277" s="9">
        <v>12</v>
      </c>
      <c r="DT277" s="9">
        <v>28642</v>
      </c>
      <c r="DU277" s="9">
        <v>13</v>
      </c>
      <c r="DV277" s="9">
        <v>37</v>
      </c>
      <c r="DW277" s="9">
        <v>1.7</v>
      </c>
      <c r="EA277" s="10" t="s">
        <v>706</v>
      </c>
      <c r="EB277" s="10" t="s">
        <v>284</v>
      </c>
      <c r="EC277" s="10">
        <v>22000</v>
      </c>
      <c r="ED277" s="10">
        <v>9.1</v>
      </c>
      <c r="EE277" s="10">
        <f>VLOOKUP(EA277,Sheet1!$C$10:$L$428,10,FALSE)</f>
        <v>178000</v>
      </c>
      <c r="EF277" s="10">
        <v>9.1</v>
      </c>
      <c r="EG277" s="10">
        <v>19000</v>
      </c>
      <c r="EH277" s="10">
        <v>10.8</v>
      </c>
      <c r="EI277" s="10">
        <v>22000</v>
      </c>
      <c r="EJ277" s="10">
        <v>9.1</v>
      </c>
      <c r="EN277" s="11" t="s">
        <v>706</v>
      </c>
      <c r="EO277" s="11" t="s">
        <v>284</v>
      </c>
      <c r="EP277" s="11">
        <v>808.7</v>
      </c>
      <c r="EQ277" s="11">
        <v>8.1</v>
      </c>
      <c r="ER277" s="11">
        <f>VLOOKUP(EN277,Sheet1!$C$10:$L$428,2,FALSE)</f>
        <v>293438.85894357797</v>
      </c>
      <c r="ES277" s="11">
        <v>8.4</v>
      </c>
      <c r="ET277" s="11">
        <v>44509</v>
      </c>
      <c r="EU277" s="11">
        <v>12</v>
      </c>
      <c r="EV277" s="11">
        <v>40</v>
      </c>
      <c r="EW277" s="11">
        <v>1.5</v>
      </c>
      <c r="EY277" t="b">
        <f t="shared" si="4"/>
        <v>1</v>
      </c>
    </row>
    <row r="278" spans="1:155" x14ac:dyDescent="0.25">
      <c r="A278" s="1" t="s">
        <v>707</v>
      </c>
      <c r="B278" s="1" t="s">
        <v>285</v>
      </c>
      <c r="C278" s="1">
        <v>682.8</v>
      </c>
      <c r="D278" s="1">
        <v>9.8000000000000007</v>
      </c>
      <c r="E278" s="1">
        <f>VLOOKUP(A278,Sheet1!$C$10:$L$428,6,FALSE)</f>
        <v>245000</v>
      </c>
      <c r="F278" s="1">
        <v>9.5</v>
      </c>
      <c r="G278" s="1">
        <v>38414</v>
      </c>
      <c r="H278" s="1">
        <v>19</v>
      </c>
      <c r="I278" s="1">
        <v>37.5</v>
      </c>
      <c r="J278" s="1">
        <v>1.7</v>
      </c>
      <c r="N278" s="2" t="s">
        <v>707</v>
      </c>
      <c r="O278" s="2" t="s">
        <v>285</v>
      </c>
      <c r="P278" s="2">
        <v>31000</v>
      </c>
      <c r="Q278" s="2">
        <v>7.6</v>
      </c>
      <c r="R278" s="2">
        <v>31000</v>
      </c>
      <c r="S278" s="2">
        <v>7.6</v>
      </c>
      <c r="T278" s="2">
        <v>27000</v>
      </c>
      <c r="U278" s="2">
        <v>10</v>
      </c>
      <c r="V278" s="2">
        <v>31000</v>
      </c>
      <c r="W278" s="2">
        <v>7.6</v>
      </c>
      <c r="AA278" s="3" t="s">
        <v>707</v>
      </c>
      <c r="AB278" s="3" t="s">
        <v>285</v>
      </c>
      <c r="AC278" s="3">
        <v>824.3</v>
      </c>
      <c r="AD278" s="3">
        <v>6.6</v>
      </c>
      <c r="AE278" s="3">
        <v>21.13</v>
      </c>
      <c r="AF278" s="3">
        <v>6.7</v>
      </c>
      <c r="AG278" s="3">
        <v>51484</v>
      </c>
      <c r="AH278" s="3">
        <v>13</v>
      </c>
      <c r="AI278" s="3">
        <v>39</v>
      </c>
      <c r="AJ278" s="3">
        <v>1.1000000000000001</v>
      </c>
      <c r="AN278" s="3" t="s">
        <v>707</v>
      </c>
      <c r="AO278" s="3" t="s">
        <v>285</v>
      </c>
      <c r="AP278" s="3">
        <v>613.5</v>
      </c>
      <c r="AQ278" s="3">
        <v>6.8</v>
      </c>
      <c r="AR278" s="3">
        <v>16.829999999999998</v>
      </c>
      <c r="AS278" s="3">
        <v>7.7</v>
      </c>
      <c r="AT278" s="3">
        <v>34313</v>
      </c>
      <c r="AU278" s="3">
        <v>12</v>
      </c>
      <c r="AV278" s="3">
        <v>37.5</v>
      </c>
      <c r="AW278" s="3">
        <v>1.1000000000000001</v>
      </c>
      <c r="BA278" s="4" t="s">
        <v>707</v>
      </c>
      <c r="BB278" s="4" t="s">
        <v>285</v>
      </c>
      <c r="BC278" s="4">
        <v>40000</v>
      </c>
      <c r="BD278" s="4">
        <v>6.5</v>
      </c>
      <c r="BE278" s="4">
        <v>40000</v>
      </c>
      <c r="BF278" s="4">
        <v>6.5</v>
      </c>
      <c r="BG278" s="4">
        <v>35000</v>
      </c>
      <c r="BH278" s="4">
        <v>9</v>
      </c>
      <c r="BI278" s="4">
        <v>40000</v>
      </c>
      <c r="BJ278" s="4">
        <v>6.5</v>
      </c>
      <c r="BN278" s="5" t="s">
        <v>707</v>
      </c>
      <c r="BO278" s="5" t="s">
        <v>285</v>
      </c>
      <c r="BP278" s="5">
        <v>684.6</v>
      </c>
      <c r="BQ278" s="5">
        <v>6.6</v>
      </c>
      <c r="BR278" s="5">
        <v>20.329999999999998</v>
      </c>
      <c r="BS278" s="5">
        <v>6.2</v>
      </c>
      <c r="BT278" s="5">
        <v>42790</v>
      </c>
      <c r="BU278" s="5">
        <v>12</v>
      </c>
      <c r="BV278" s="5">
        <v>33.700000000000003</v>
      </c>
      <c r="BW278" s="5">
        <v>2.1</v>
      </c>
      <c r="CA278" s="6" t="s">
        <v>707</v>
      </c>
      <c r="CB278" s="6" t="s">
        <v>285</v>
      </c>
      <c r="CC278" s="6">
        <v>529.70000000000005</v>
      </c>
      <c r="CD278" s="6">
        <v>8.3000000000000007</v>
      </c>
      <c r="CE278" s="6">
        <v>14.61</v>
      </c>
      <c r="CF278" s="6">
        <v>11</v>
      </c>
      <c r="CG278" s="6">
        <v>28590</v>
      </c>
      <c r="CH278" s="6">
        <v>14</v>
      </c>
      <c r="CI278" s="6">
        <v>37</v>
      </c>
      <c r="CJ278" s="6">
        <v>1.7</v>
      </c>
      <c r="CN278" s="7" t="s">
        <v>707</v>
      </c>
      <c r="CO278" s="7" t="s">
        <v>285</v>
      </c>
      <c r="CP278" s="7">
        <v>11000</v>
      </c>
      <c r="CQ278" s="7">
        <v>11.9</v>
      </c>
      <c r="CR278" s="7">
        <v>11000</v>
      </c>
      <c r="CS278" s="7">
        <v>11.9</v>
      </c>
      <c r="CT278" s="7">
        <v>9000</v>
      </c>
      <c r="CU278" s="7">
        <v>14.5</v>
      </c>
      <c r="CV278" s="7">
        <v>11000</v>
      </c>
      <c r="CW278" s="7">
        <v>11.9</v>
      </c>
      <c r="DA278" s="8" t="s">
        <v>707</v>
      </c>
      <c r="DB278" s="8" t="s">
        <v>285</v>
      </c>
      <c r="DC278" s="8">
        <v>602.1</v>
      </c>
      <c r="DD278" s="8">
        <v>7.1</v>
      </c>
      <c r="DE278" s="8">
        <v>15.78</v>
      </c>
      <c r="DF278" s="8">
        <v>7.6</v>
      </c>
      <c r="DG278" s="8">
        <v>34135</v>
      </c>
      <c r="DH278" s="8">
        <v>11</v>
      </c>
      <c r="DI278" s="8">
        <v>38.200000000000003</v>
      </c>
      <c r="DJ278" s="8">
        <v>1.8</v>
      </c>
      <c r="DN278" s="9" t="s">
        <v>707</v>
      </c>
      <c r="DO278" s="9" t="s">
        <v>285</v>
      </c>
      <c r="DP278" s="9">
        <v>537.29999999999995</v>
      </c>
      <c r="DQ278" s="9">
        <v>11</v>
      </c>
      <c r="DR278" s="9">
        <v>13.48</v>
      </c>
      <c r="DS278" s="9">
        <v>15</v>
      </c>
      <c r="DT278" s="9">
        <v>28654</v>
      </c>
      <c r="DU278" s="9">
        <v>13</v>
      </c>
      <c r="DV278" s="9">
        <v>37.1</v>
      </c>
      <c r="DW278" s="9">
        <v>2.5</v>
      </c>
      <c r="EA278" s="10" t="s">
        <v>707</v>
      </c>
      <c r="EB278" s="10" t="s">
        <v>285</v>
      </c>
      <c r="EC278" s="10">
        <v>19000</v>
      </c>
      <c r="ED278" s="10">
        <v>9.8000000000000007</v>
      </c>
      <c r="EE278" s="10">
        <f>VLOOKUP(EA278,Sheet1!$C$10:$L$428,10,FALSE)</f>
        <v>184000</v>
      </c>
      <c r="EF278" s="10">
        <v>9.8000000000000007</v>
      </c>
      <c r="EG278" s="10">
        <v>17000</v>
      </c>
      <c r="EH278" s="10">
        <v>13.3</v>
      </c>
      <c r="EI278" s="10">
        <v>19000</v>
      </c>
      <c r="EJ278" s="10">
        <v>9.8000000000000007</v>
      </c>
      <c r="EN278" s="11" t="s">
        <v>707</v>
      </c>
      <c r="EO278" s="11" t="s">
        <v>285</v>
      </c>
      <c r="EP278" s="11">
        <v>952.9</v>
      </c>
      <c r="EQ278" s="11">
        <v>8.4</v>
      </c>
      <c r="ER278" s="11">
        <f>VLOOKUP(EN278,Sheet1!$C$10:$L$428,2,FALSE)</f>
        <v>321186.41729541466</v>
      </c>
      <c r="ES278" s="11">
        <v>8.4</v>
      </c>
      <c r="ET278" s="11">
        <v>60735</v>
      </c>
      <c r="EU278" s="11">
        <v>16</v>
      </c>
      <c r="EV278" s="11">
        <v>39.5</v>
      </c>
      <c r="EW278" s="11">
        <v>1.3</v>
      </c>
      <c r="EY278" t="b">
        <f t="shared" si="4"/>
        <v>1</v>
      </c>
    </row>
    <row r="279" spans="1:155" x14ac:dyDescent="0.25">
      <c r="A279" s="1" t="s">
        <v>708</v>
      </c>
      <c r="B279" s="1" t="s">
        <v>286</v>
      </c>
      <c r="C279" s="1">
        <v>577.9</v>
      </c>
      <c r="D279" s="1">
        <v>6.9</v>
      </c>
      <c r="E279" s="1">
        <f>VLOOKUP(A279,Sheet1!$C$10:$L$428,6,FALSE)</f>
        <v>210000</v>
      </c>
      <c r="F279" s="1">
        <v>7.7</v>
      </c>
      <c r="G279" s="1">
        <v>31156</v>
      </c>
      <c r="H279" s="1">
        <v>8.1999999999999993</v>
      </c>
      <c r="I279" s="1">
        <v>39.1</v>
      </c>
      <c r="J279" s="1">
        <v>1.6</v>
      </c>
      <c r="N279" s="2" t="s">
        <v>708</v>
      </c>
      <c r="O279" s="2" t="s">
        <v>286</v>
      </c>
      <c r="P279" s="2">
        <v>43000</v>
      </c>
      <c r="Q279" s="2">
        <v>6.3</v>
      </c>
      <c r="R279" s="2">
        <v>43000</v>
      </c>
      <c r="S279" s="2">
        <v>6.3</v>
      </c>
      <c r="T279" s="2">
        <v>39000</v>
      </c>
      <c r="U279" s="2">
        <v>11.2</v>
      </c>
      <c r="V279" s="2">
        <v>43000</v>
      </c>
      <c r="W279" s="2">
        <v>6.3</v>
      </c>
      <c r="AA279" s="3" t="s">
        <v>708</v>
      </c>
      <c r="AB279" s="3" t="s">
        <v>286</v>
      </c>
      <c r="AC279" s="3">
        <v>605</v>
      </c>
      <c r="AD279" s="3">
        <v>3.2</v>
      </c>
      <c r="AE279" s="3">
        <v>15.24</v>
      </c>
      <c r="AF279" s="3">
        <v>3.3</v>
      </c>
      <c r="AG279" s="3">
        <v>31475</v>
      </c>
      <c r="AH279" s="3">
        <v>7.4</v>
      </c>
      <c r="AI279" s="3">
        <v>39.700000000000003</v>
      </c>
      <c r="AJ279" s="3">
        <v>0.9</v>
      </c>
      <c r="AN279" s="3" t="s">
        <v>708</v>
      </c>
      <c r="AO279" s="3" t="s">
        <v>286</v>
      </c>
      <c r="AP279" s="3">
        <v>536.79999999999995</v>
      </c>
      <c r="AQ279" s="3">
        <v>6.4</v>
      </c>
      <c r="AR279" s="3">
        <v>13.31</v>
      </c>
      <c r="AS279" s="3">
        <v>5.5</v>
      </c>
      <c r="AT279" s="3">
        <v>27910</v>
      </c>
      <c r="AU279" s="3">
        <v>13</v>
      </c>
      <c r="AV279" s="3">
        <v>38.799999999999997</v>
      </c>
      <c r="AW279" s="3">
        <v>1.4</v>
      </c>
      <c r="BA279" s="4" t="s">
        <v>708</v>
      </c>
      <c r="BB279" s="4" t="s">
        <v>286</v>
      </c>
      <c r="BC279" s="4">
        <v>56000</v>
      </c>
      <c r="BD279" s="4">
        <v>5.4</v>
      </c>
      <c r="BE279" s="4">
        <v>56000</v>
      </c>
      <c r="BF279" s="4">
        <v>5.4</v>
      </c>
      <c r="BG279" s="4">
        <v>50000</v>
      </c>
      <c r="BH279" s="4">
        <v>9.1999999999999993</v>
      </c>
      <c r="BI279" s="4">
        <v>56000</v>
      </c>
      <c r="BJ279" s="4">
        <v>5.4</v>
      </c>
      <c r="BN279" s="5" t="s">
        <v>708</v>
      </c>
      <c r="BO279" s="5" t="s">
        <v>286</v>
      </c>
      <c r="BP279" s="5">
        <v>507.4</v>
      </c>
      <c r="BQ279" s="5">
        <v>3.5</v>
      </c>
      <c r="BR279" s="5">
        <v>14.83</v>
      </c>
      <c r="BS279" s="5">
        <v>3.1</v>
      </c>
      <c r="BT279" s="5">
        <v>27156</v>
      </c>
      <c r="BU279" s="5">
        <v>6.4</v>
      </c>
      <c r="BV279" s="5">
        <v>34.200000000000003</v>
      </c>
      <c r="BW279" s="5">
        <v>1.8</v>
      </c>
      <c r="CA279" s="6" t="s">
        <v>708</v>
      </c>
      <c r="CB279" s="6" t="s">
        <v>286</v>
      </c>
      <c r="CC279" s="6">
        <v>441.2</v>
      </c>
      <c r="CD279" s="6">
        <v>6.3</v>
      </c>
      <c r="CE279" s="6">
        <v>12</v>
      </c>
      <c r="CF279" s="6">
        <v>6.3</v>
      </c>
      <c r="CG279" s="6">
        <v>23775</v>
      </c>
      <c r="CH279" s="6">
        <v>12</v>
      </c>
      <c r="CI279" s="6">
        <v>37.5</v>
      </c>
      <c r="CJ279" s="6">
        <v>0.3</v>
      </c>
      <c r="CN279" s="7" t="s">
        <v>708</v>
      </c>
      <c r="CO279" s="7" t="s">
        <v>286</v>
      </c>
      <c r="CP279" s="7">
        <v>15000</v>
      </c>
      <c r="CQ279" s="7">
        <v>10.4</v>
      </c>
      <c r="CR279" s="7">
        <v>15000</v>
      </c>
      <c r="CS279" s="7">
        <v>10.4</v>
      </c>
      <c r="CT279" s="7" t="s">
        <v>858</v>
      </c>
      <c r="CU279" s="7" t="s">
        <v>858</v>
      </c>
      <c r="CV279" s="7">
        <v>15000</v>
      </c>
      <c r="CW279" s="7">
        <v>10.4</v>
      </c>
      <c r="DA279" s="8" t="s">
        <v>708</v>
      </c>
      <c r="DB279" s="8" t="s">
        <v>286</v>
      </c>
      <c r="DC279" s="8">
        <v>491.7</v>
      </c>
      <c r="DD279" s="8">
        <v>5.2</v>
      </c>
      <c r="DE279" s="8">
        <v>13.05</v>
      </c>
      <c r="DF279" s="8">
        <v>5.0999999999999996</v>
      </c>
      <c r="DG279" s="8">
        <v>24592</v>
      </c>
      <c r="DH279" s="8">
        <v>19</v>
      </c>
      <c r="DI279" s="8">
        <v>37.700000000000003</v>
      </c>
      <c r="DJ279" s="8">
        <v>0.9</v>
      </c>
      <c r="DN279" s="9" t="s">
        <v>708</v>
      </c>
      <c r="DO279" s="9" t="s">
        <v>286</v>
      </c>
      <c r="DP279" s="9">
        <v>402.5</v>
      </c>
      <c r="DQ279" s="9">
        <v>12</v>
      </c>
      <c r="DR279" s="9">
        <v>10.72</v>
      </c>
      <c r="DS279" s="9">
        <v>11</v>
      </c>
      <c r="DT279" s="9" t="s">
        <v>858</v>
      </c>
      <c r="DU279" s="9" t="s">
        <v>858</v>
      </c>
      <c r="DV279" s="9">
        <v>37.5</v>
      </c>
      <c r="DW279" s="9">
        <v>1.4</v>
      </c>
      <c r="EA279" s="10" t="s">
        <v>708</v>
      </c>
      <c r="EB279" s="10" t="s">
        <v>286</v>
      </c>
      <c r="EC279" s="10">
        <v>29000</v>
      </c>
      <c r="ED279" s="10">
        <v>7.8</v>
      </c>
      <c r="EE279" s="10">
        <f>VLOOKUP(EA279,Sheet1!$C$10:$L$428,10,FALSE)</f>
        <v>160000</v>
      </c>
      <c r="EF279" s="10">
        <v>7.8</v>
      </c>
      <c r="EG279" s="10">
        <v>26000</v>
      </c>
      <c r="EH279" s="10">
        <v>10.9</v>
      </c>
      <c r="EI279" s="10">
        <v>29000</v>
      </c>
      <c r="EJ279" s="10">
        <v>7.8</v>
      </c>
      <c r="EN279" s="11" t="s">
        <v>708</v>
      </c>
      <c r="EO279" s="11" t="s">
        <v>286</v>
      </c>
      <c r="EP279" s="11">
        <v>662.1</v>
      </c>
      <c r="EQ279" s="11">
        <v>3.7</v>
      </c>
      <c r="ER279" s="11">
        <f>VLOOKUP(EN279,Sheet1!$C$10:$L$428,2,FALSE)</f>
        <v>257627.99890350833</v>
      </c>
      <c r="ES279" s="11">
        <v>4</v>
      </c>
      <c r="ET279" s="11">
        <v>34849</v>
      </c>
      <c r="EU279" s="11">
        <v>4.5</v>
      </c>
      <c r="EV279" s="11">
        <v>40.700000000000003</v>
      </c>
      <c r="EW279" s="11">
        <v>1.2</v>
      </c>
      <c r="EY279" t="b">
        <f t="shared" si="4"/>
        <v>1</v>
      </c>
    </row>
    <row r="280" spans="1:155" x14ac:dyDescent="0.25">
      <c r="A280" s="1" t="s">
        <v>709</v>
      </c>
      <c r="B280" s="1" t="s">
        <v>287</v>
      </c>
      <c r="C280" s="1">
        <v>547.20000000000005</v>
      </c>
      <c r="D280" s="1">
        <v>6.3</v>
      </c>
      <c r="E280" s="1">
        <f>VLOOKUP(A280,Sheet1!$C$10:$L$428,6,FALSE)</f>
        <v>260000</v>
      </c>
      <c r="F280" s="1">
        <v>6.6</v>
      </c>
      <c r="G280" s="1">
        <v>27427</v>
      </c>
      <c r="H280" s="1">
        <v>14</v>
      </c>
      <c r="I280" s="1">
        <v>37.5</v>
      </c>
      <c r="J280" s="1">
        <v>1</v>
      </c>
      <c r="N280" s="2" t="s">
        <v>709</v>
      </c>
      <c r="O280" s="2" t="s">
        <v>287</v>
      </c>
      <c r="P280" s="2">
        <v>44000</v>
      </c>
      <c r="Q280" s="2">
        <v>6.4</v>
      </c>
      <c r="R280" s="2">
        <v>44000</v>
      </c>
      <c r="S280" s="2">
        <v>6.4</v>
      </c>
      <c r="T280" s="2">
        <v>37000</v>
      </c>
      <c r="U280" s="2">
        <v>9.1999999999999993</v>
      </c>
      <c r="V280" s="2">
        <v>44000</v>
      </c>
      <c r="W280" s="2">
        <v>6.4</v>
      </c>
      <c r="AA280" s="3" t="s">
        <v>709</v>
      </c>
      <c r="AB280" s="3" t="s">
        <v>287</v>
      </c>
      <c r="AC280" s="3">
        <v>589.79999999999995</v>
      </c>
      <c r="AD280" s="3">
        <v>3.3</v>
      </c>
      <c r="AE280" s="3">
        <v>15.11</v>
      </c>
      <c r="AF280" s="3">
        <v>3.3</v>
      </c>
      <c r="AG280" s="3">
        <v>30801</v>
      </c>
      <c r="AH280" s="3">
        <v>6</v>
      </c>
      <c r="AI280" s="3">
        <v>39</v>
      </c>
      <c r="AJ280" s="3">
        <v>0.9</v>
      </c>
      <c r="AN280" s="3" t="s">
        <v>709</v>
      </c>
      <c r="AO280" s="3" t="s">
        <v>287</v>
      </c>
      <c r="AP280" s="3">
        <v>516.4</v>
      </c>
      <c r="AQ280" s="3">
        <v>5.0999999999999996</v>
      </c>
      <c r="AR280" s="3">
        <v>13.54</v>
      </c>
      <c r="AS280" s="3">
        <v>4.9000000000000004</v>
      </c>
      <c r="AT280" s="3">
        <v>26954</v>
      </c>
      <c r="AU280" s="3">
        <v>8.3000000000000007</v>
      </c>
      <c r="AV280" s="3">
        <v>37.5</v>
      </c>
      <c r="AW280" s="3">
        <v>0</v>
      </c>
      <c r="BA280" s="4" t="s">
        <v>709</v>
      </c>
      <c r="BB280" s="4" t="s">
        <v>287</v>
      </c>
      <c r="BC280" s="4">
        <v>61000</v>
      </c>
      <c r="BD280" s="4">
        <v>5.5</v>
      </c>
      <c r="BE280" s="4">
        <v>61000</v>
      </c>
      <c r="BF280" s="4">
        <v>5.5</v>
      </c>
      <c r="BG280" s="4">
        <v>50000</v>
      </c>
      <c r="BH280" s="4">
        <v>8.6</v>
      </c>
      <c r="BI280" s="4">
        <v>61000</v>
      </c>
      <c r="BJ280" s="4">
        <v>5.5</v>
      </c>
      <c r="BN280" s="5" t="s">
        <v>709</v>
      </c>
      <c r="BO280" s="5" t="s">
        <v>287</v>
      </c>
      <c r="BP280" s="5">
        <v>495.4</v>
      </c>
      <c r="BQ280" s="5">
        <v>3.9</v>
      </c>
      <c r="BR280" s="5">
        <v>14.98</v>
      </c>
      <c r="BS280" s="5">
        <v>3.7</v>
      </c>
      <c r="BT280" s="5">
        <v>26287</v>
      </c>
      <c r="BU280" s="5">
        <v>6.9</v>
      </c>
      <c r="BV280" s="5">
        <v>33.1</v>
      </c>
      <c r="BW280" s="5">
        <v>1.9</v>
      </c>
      <c r="CA280" s="6" t="s">
        <v>709</v>
      </c>
      <c r="CB280" s="6" t="s">
        <v>287</v>
      </c>
      <c r="CC280" s="6">
        <v>435.1</v>
      </c>
      <c r="CD280" s="6">
        <v>5.8</v>
      </c>
      <c r="CE280" s="6">
        <v>12.49</v>
      </c>
      <c r="CF280" s="6">
        <v>5.5</v>
      </c>
      <c r="CG280" s="6">
        <v>22725</v>
      </c>
      <c r="CH280" s="6">
        <v>11</v>
      </c>
      <c r="CI280" s="6">
        <v>37</v>
      </c>
      <c r="CJ280" s="6">
        <v>0.6</v>
      </c>
      <c r="CN280" s="7" t="s">
        <v>709</v>
      </c>
      <c r="CO280" s="7" t="s">
        <v>287</v>
      </c>
      <c r="CP280" s="7">
        <v>17000</v>
      </c>
      <c r="CQ280" s="7">
        <v>9.9</v>
      </c>
      <c r="CR280" s="7">
        <v>17000</v>
      </c>
      <c r="CS280" s="7">
        <v>9.9</v>
      </c>
      <c r="CT280" s="7">
        <v>14000</v>
      </c>
      <c r="CU280" s="7">
        <v>11.9</v>
      </c>
      <c r="CV280" s="7">
        <v>17000</v>
      </c>
      <c r="CW280" s="7">
        <v>9.9</v>
      </c>
      <c r="DA280" s="8" t="s">
        <v>709</v>
      </c>
      <c r="DB280" s="8" t="s">
        <v>287</v>
      </c>
      <c r="DC280" s="8">
        <v>535.9</v>
      </c>
      <c r="DD280" s="8">
        <v>4.7</v>
      </c>
      <c r="DE280" s="8">
        <v>14.24</v>
      </c>
      <c r="DF280" s="8">
        <v>5</v>
      </c>
      <c r="DG280" s="8">
        <v>29069</v>
      </c>
      <c r="DH280" s="8">
        <v>5.7</v>
      </c>
      <c r="DI280" s="8">
        <v>37.6</v>
      </c>
      <c r="DJ280" s="8">
        <v>1.1000000000000001</v>
      </c>
      <c r="DN280" s="9" t="s">
        <v>709</v>
      </c>
      <c r="DO280" s="9" t="s">
        <v>287</v>
      </c>
      <c r="DP280" s="9">
        <v>473.6</v>
      </c>
      <c r="DQ280" s="9">
        <v>7.8</v>
      </c>
      <c r="DR280" s="9">
        <v>12.58</v>
      </c>
      <c r="DS280" s="9">
        <v>8.5</v>
      </c>
      <c r="DT280" s="9">
        <v>25426</v>
      </c>
      <c r="DU280" s="9">
        <v>10</v>
      </c>
      <c r="DV280" s="9">
        <v>37.5</v>
      </c>
      <c r="DW280" s="9">
        <v>0.3</v>
      </c>
      <c r="EA280" s="10" t="s">
        <v>709</v>
      </c>
      <c r="EB280" s="10" t="s">
        <v>287</v>
      </c>
      <c r="EC280" s="10">
        <v>27000</v>
      </c>
      <c r="ED280" s="10">
        <v>8.4</v>
      </c>
      <c r="EE280" s="10">
        <f>VLOOKUP(EA280,Sheet1!$C$10:$L$428,10,FALSE)</f>
        <v>211250</v>
      </c>
      <c r="EF280" s="10">
        <v>8.4</v>
      </c>
      <c r="EG280" s="10">
        <v>23000</v>
      </c>
      <c r="EH280" s="10">
        <v>13</v>
      </c>
      <c r="EI280" s="10">
        <v>27000</v>
      </c>
      <c r="EJ280" s="10">
        <v>8.4</v>
      </c>
      <c r="EN280" s="11" t="s">
        <v>709</v>
      </c>
      <c r="EO280" s="11" t="s">
        <v>287</v>
      </c>
      <c r="EP280" s="11">
        <v>624.29999999999995</v>
      </c>
      <c r="EQ280" s="11">
        <v>4.3</v>
      </c>
      <c r="ER280" s="11">
        <f>VLOOKUP(EN280,Sheet1!$C$10:$L$428,2,FALSE)</f>
        <v>358898.72537878854</v>
      </c>
      <c r="ES280" s="11">
        <v>4.4000000000000004</v>
      </c>
      <c r="ET280" s="11">
        <v>31908</v>
      </c>
      <c r="EU280" s="11">
        <v>9.1</v>
      </c>
      <c r="EV280" s="11">
        <v>40</v>
      </c>
      <c r="EW280" s="11">
        <v>1.4</v>
      </c>
      <c r="EY280" t="b">
        <f t="shared" si="4"/>
        <v>1</v>
      </c>
    </row>
    <row r="281" spans="1:155" x14ac:dyDescent="0.25">
      <c r="A281" s="1" t="s">
        <v>710</v>
      </c>
      <c r="B281" s="1" t="s">
        <v>288</v>
      </c>
      <c r="C281" s="1">
        <v>635.1</v>
      </c>
      <c r="D281" s="1">
        <v>10</v>
      </c>
      <c r="E281" s="1">
        <f>VLOOKUP(A281,Sheet1!$C$10:$L$428,6,FALSE)</f>
        <v>270000</v>
      </c>
      <c r="F281" s="1">
        <v>12</v>
      </c>
      <c r="G281" s="1">
        <v>32785</v>
      </c>
      <c r="H281" s="1">
        <v>15</v>
      </c>
      <c r="I281" s="1">
        <v>37.5</v>
      </c>
      <c r="J281" s="1">
        <v>1.7</v>
      </c>
      <c r="N281" s="2" t="s">
        <v>710</v>
      </c>
      <c r="O281" s="2" t="s">
        <v>288</v>
      </c>
      <c r="P281" s="2">
        <v>36000</v>
      </c>
      <c r="Q281" s="2">
        <v>7.1</v>
      </c>
      <c r="R281" s="2">
        <v>36000</v>
      </c>
      <c r="S281" s="2">
        <v>7.1</v>
      </c>
      <c r="T281" s="2">
        <v>33000</v>
      </c>
      <c r="U281" s="2">
        <v>10</v>
      </c>
      <c r="V281" s="2">
        <v>36000</v>
      </c>
      <c r="W281" s="2">
        <v>7.1</v>
      </c>
      <c r="AA281" s="3" t="s">
        <v>710</v>
      </c>
      <c r="AB281" s="3" t="s">
        <v>288</v>
      </c>
      <c r="AC281" s="3">
        <v>807.2</v>
      </c>
      <c r="AD281" s="3">
        <v>5.5</v>
      </c>
      <c r="AE281" s="3">
        <v>21.03</v>
      </c>
      <c r="AF281" s="3">
        <v>5.6</v>
      </c>
      <c r="AG281" s="3">
        <v>43826</v>
      </c>
      <c r="AH281" s="3">
        <v>7.8</v>
      </c>
      <c r="AI281" s="3">
        <v>38.4</v>
      </c>
      <c r="AJ281" s="3">
        <v>0.8</v>
      </c>
      <c r="AN281" s="3" t="s">
        <v>710</v>
      </c>
      <c r="AO281" s="3" t="s">
        <v>288</v>
      </c>
      <c r="AP281" s="3">
        <v>612.29999999999995</v>
      </c>
      <c r="AQ281" s="3">
        <v>6.6</v>
      </c>
      <c r="AR281" s="3">
        <v>15.76</v>
      </c>
      <c r="AS281" s="3">
        <v>7.7</v>
      </c>
      <c r="AT281" s="3">
        <v>30425</v>
      </c>
      <c r="AU281" s="3">
        <v>13</v>
      </c>
      <c r="AV281" s="3">
        <v>37.5</v>
      </c>
      <c r="AW281" s="3">
        <v>0.3</v>
      </c>
      <c r="BA281" s="4" t="s">
        <v>710</v>
      </c>
      <c r="BB281" s="4" t="s">
        <v>288</v>
      </c>
      <c r="BC281" s="4">
        <v>51000</v>
      </c>
      <c r="BD281" s="4">
        <v>5.7</v>
      </c>
      <c r="BE281" s="4">
        <v>51000</v>
      </c>
      <c r="BF281" s="4">
        <v>5.7</v>
      </c>
      <c r="BG281" s="4">
        <v>46000</v>
      </c>
      <c r="BH281" s="4">
        <v>8</v>
      </c>
      <c r="BI281" s="4">
        <v>51000</v>
      </c>
      <c r="BJ281" s="4">
        <v>5.7</v>
      </c>
      <c r="BN281" s="5" t="s">
        <v>710</v>
      </c>
      <c r="BO281" s="5" t="s">
        <v>288</v>
      </c>
      <c r="BP281" s="5">
        <v>635.9</v>
      </c>
      <c r="BQ281" s="5">
        <v>5.6</v>
      </c>
      <c r="BR281" s="5">
        <v>20.059999999999999</v>
      </c>
      <c r="BS281" s="5">
        <v>5.0999999999999996</v>
      </c>
      <c r="BT281" s="5">
        <v>35623</v>
      </c>
      <c r="BU281" s="5">
        <v>7.3</v>
      </c>
      <c r="BV281" s="5">
        <v>31.7</v>
      </c>
      <c r="BW281" s="5">
        <v>2</v>
      </c>
      <c r="CA281" s="6" t="s">
        <v>710</v>
      </c>
      <c r="CB281" s="6" t="s">
        <v>288</v>
      </c>
      <c r="CC281" s="6">
        <v>472.4</v>
      </c>
      <c r="CD281" s="6">
        <v>6</v>
      </c>
      <c r="CE281" s="6">
        <v>14.35</v>
      </c>
      <c r="CF281" s="6">
        <v>6.4</v>
      </c>
      <c r="CG281" s="6">
        <v>25000</v>
      </c>
      <c r="CH281" s="6">
        <v>10</v>
      </c>
      <c r="CI281" s="6">
        <v>36.9</v>
      </c>
      <c r="CJ281" s="6">
        <v>1.4</v>
      </c>
      <c r="CN281" s="7" t="s">
        <v>710</v>
      </c>
      <c r="CO281" s="7" t="s">
        <v>288</v>
      </c>
      <c r="CP281" s="7">
        <v>13000</v>
      </c>
      <c r="CQ281" s="7">
        <v>11.3</v>
      </c>
      <c r="CR281" s="7">
        <v>13000</v>
      </c>
      <c r="CS281" s="7">
        <v>11.3</v>
      </c>
      <c r="CT281" s="7">
        <v>11000</v>
      </c>
      <c r="CU281" s="7">
        <v>19.3</v>
      </c>
      <c r="CV281" s="7">
        <v>13000</v>
      </c>
      <c r="CW281" s="7">
        <v>11.3</v>
      </c>
      <c r="DA281" s="8" t="s">
        <v>710</v>
      </c>
      <c r="DB281" s="8" t="s">
        <v>288</v>
      </c>
      <c r="DC281" s="8">
        <v>623.4</v>
      </c>
      <c r="DD281" s="8">
        <v>6</v>
      </c>
      <c r="DE281" s="8">
        <v>16.510000000000002</v>
      </c>
      <c r="DF281" s="8">
        <v>6.2</v>
      </c>
      <c r="DG281" s="8">
        <v>33424</v>
      </c>
      <c r="DH281" s="8">
        <v>9.9</v>
      </c>
      <c r="DI281" s="8">
        <v>37.799999999999997</v>
      </c>
      <c r="DJ281" s="8">
        <v>1.2</v>
      </c>
      <c r="DN281" s="9" t="s">
        <v>710</v>
      </c>
      <c r="DO281" s="9" t="s">
        <v>288</v>
      </c>
      <c r="DP281" s="9">
        <v>517.70000000000005</v>
      </c>
      <c r="DQ281" s="9">
        <v>11</v>
      </c>
      <c r="DR281" s="9">
        <v>13.44</v>
      </c>
      <c r="DS281" s="9">
        <v>12</v>
      </c>
      <c r="DT281" s="9" t="s">
        <v>858</v>
      </c>
      <c r="DU281" s="9" t="s">
        <v>858</v>
      </c>
      <c r="DV281" s="9">
        <v>37.1</v>
      </c>
      <c r="DW281" s="9">
        <v>0.4</v>
      </c>
      <c r="EA281" s="10" t="s">
        <v>710</v>
      </c>
      <c r="EB281" s="10" t="s">
        <v>288</v>
      </c>
      <c r="EC281" s="10">
        <v>23000</v>
      </c>
      <c r="ED281" s="10">
        <v>9</v>
      </c>
      <c r="EE281" s="10">
        <f>VLOOKUP(EA281,Sheet1!$C$10:$L$428,10,FALSE)</f>
        <v>207000</v>
      </c>
      <c r="EF281" s="10">
        <v>9</v>
      </c>
      <c r="EG281" s="10">
        <v>22000</v>
      </c>
      <c r="EH281" s="10">
        <v>11.5</v>
      </c>
      <c r="EI281" s="10">
        <v>23000</v>
      </c>
      <c r="EJ281" s="10">
        <v>9</v>
      </c>
      <c r="EN281" s="11" t="s">
        <v>710</v>
      </c>
      <c r="EO281" s="11" t="s">
        <v>288</v>
      </c>
      <c r="EP281" s="11">
        <v>909.9</v>
      </c>
      <c r="EQ281" s="11">
        <v>7.1</v>
      </c>
      <c r="ER281" s="11">
        <f>VLOOKUP(EN281,Sheet1!$C$10:$L$428,2,FALSE)</f>
        <v>349590.51914660848</v>
      </c>
      <c r="ES281" s="11">
        <v>7.2</v>
      </c>
      <c r="ET281" s="11">
        <v>49358</v>
      </c>
      <c r="EU281" s="11">
        <v>9.6</v>
      </c>
      <c r="EV281" s="11">
        <v>38.700000000000003</v>
      </c>
      <c r="EW281" s="11">
        <v>0.9</v>
      </c>
      <c r="EY281" t="b">
        <f t="shared" si="4"/>
        <v>1</v>
      </c>
    </row>
    <row r="282" spans="1:155" x14ac:dyDescent="0.25">
      <c r="A282" s="1" t="s">
        <v>711</v>
      </c>
      <c r="B282" s="1" t="s">
        <v>289</v>
      </c>
      <c r="C282" s="1">
        <v>663.5</v>
      </c>
      <c r="D282" s="1">
        <v>6.2</v>
      </c>
      <c r="E282" s="1">
        <f>VLOOKUP(A282,Sheet1!$C$10:$L$428,6,FALSE)</f>
        <v>245000</v>
      </c>
      <c r="F282" s="1">
        <v>7.3</v>
      </c>
      <c r="G282" s="1">
        <v>34195</v>
      </c>
      <c r="H282" s="1">
        <v>8.5</v>
      </c>
      <c r="I282" s="1">
        <v>37.5</v>
      </c>
      <c r="J282" s="1">
        <v>1.6</v>
      </c>
      <c r="N282" s="2" t="s">
        <v>711</v>
      </c>
      <c r="O282" s="2" t="s">
        <v>289</v>
      </c>
      <c r="P282" s="2">
        <v>37000</v>
      </c>
      <c r="Q282" s="2">
        <v>6.9</v>
      </c>
      <c r="R282" s="2">
        <v>37000</v>
      </c>
      <c r="S282" s="2">
        <v>6.9</v>
      </c>
      <c r="T282" s="2">
        <v>32000</v>
      </c>
      <c r="U282" s="2">
        <v>8.3000000000000007</v>
      </c>
      <c r="V282" s="2">
        <v>37000</v>
      </c>
      <c r="W282" s="2">
        <v>6.9</v>
      </c>
      <c r="AA282" s="3" t="s">
        <v>711</v>
      </c>
      <c r="AB282" s="3" t="s">
        <v>289</v>
      </c>
      <c r="AC282" s="3">
        <v>721.5</v>
      </c>
      <c r="AD282" s="3">
        <v>5.0999999999999996</v>
      </c>
      <c r="AE282" s="3">
        <v>18.64</v>
      </c>
      <c r="AF282" s="3">
        <v>5.0999999999999996</v>
      </c>
      <c r="AG282" s="3">
        <v>38142</v>
      </c>
      <c r="AH282" s="3">
        <v>7</v>
      </c>
      <c r="AI282" s="3">
        <v>38.700000000000003</v>
      </c>
      <c r="AJ282" s="3">
        <v>0.9</v>
      </c>
      <c r="AN282" s="3" t="s">
        <v>711</v>
      </c>
      <c r="AO282" s="3" t="s">
        <v>289</v>
      </c>
      <c r="AP282" s="3">
        <v>594.5</v>
      </c>
      <c r="AQ282" s="3">
        <v>5.5</v>
      </c>
      <c r="AR282" s="3">
        <v>15.96</v>
      </c>
      <c r="AS282" s="3">
        <v>5.3</v>
      </c>
      <c r="AT282" s="3">
        <v>31261</v>
      </c>
      <c r="AU282" s="3">
        <v>5.9</v>
      </c>
      <c r="AV282" s="3">
        <v>37.5</v>
      </c>
      <c r="AW282" s="3">
        <v>1.2</v>
      </c>
      <c r="BA282" s="4" t="s">
        <v>711</v>
      </c>
      <c r="BB282" s="4" t="s">
        <v>289</v>
      </c>
      <c r="BC282" s="4">
        <v>54000</v>
      </c>
      <c r="BD282" s="4">
        <v>5.6</v>
      </c>
      <c r="BE282" s="4">
        <v>54000</v>
      </c>
      <c r="BF282" s="4">
        <v>5.6</v>
      </c>
      <c r="BG282" s="4">
        <v>44000</v>
      </c>
      <c r="BH282" s="4">
        <v>7.2</v>
      </c>
      <c r="BI282" s="4">
        <v>54000</v>
      </c>
      <c r="BJ282" s="4">
        <v>5.6</v>
      </c>
      <c r="BN282" s="5" t="s">
        <v>711</v>
      </c>
      <c r="BO282" s="5" t="s">
        <v>289</v>
      </c>
      <c r="BP282" s="5">
        <v>563.29999999999995</v>
      </c>
      <c r="BQ282" s="5">
        <v>5.2</v>
      </c>
      <c r="BR282" s="5">
        <v>17.5</v>
      </c>
      <c r="BS282" s="5">
        <v>4.7</v>
      </c>
      <c r="BT282" s="5">
        <v>31267</v>
      </c>
      <c r="BU282" s="5">
        <v>7.2</v>
      </c>
      <c r="BV282" s="5">
        <v>32.200000000000003</v>
      </c>
      <c r="BW282" s="5">
        <v>2</v>
      </c>
      <c r="CA282" s="6" t="s">
        <v>711</v>
      </c>
      <c r="CB282" s="6" t="s">
        <v>289</v>
      </c>
      <c r="CC282" s="6">
        <v>480.6</v>
      </c>
      <c r="CD282" s="6">
        <v>6.5</v>
      </c>
      <c r="CE282" s="6">
        <v>14.06</v>
      </c>
      <c r="CF282" s="6">
        <v>6.4</v>
      </c>
      <c r="CG282" s="6">
        <v>26356</v>
      </c>
      <c r="CH282" s="6">
        <v>7.7</v>
      </c>
      <c r="CI282" s="6">
        <v>37</v>
      </c>
      <c r="CJ282" s="6">
        <v>1.5</v>
      </c>
      <c r="CN282" s="7" t="s">
        <v>711</v>
      </c>
      <c r="CO282" s="7" t="s">
        <v>289</v>
      </c>
      <c r="CP282" s="7">
        <v>14000</v>
      </c>
      <c r="CQ282" s="7">
        <v>10.8</v>
      </c>
      <c r="CR282" s="7">
        <v>14000</v>
      </c>
      <c r="CS282" s="7">
        <v>10.8</v>
      </c>
      <c r="CT282" s="7">
        <v>12000</v>
      </c>
      <c r="CU282" s="7">
        <v>12.8</v>
      </c>
      <c r="CV282" s="7">
        <v>14000</v>
      </c>
      <c r="CW282" s="7">
        <v>10.8</v>
      </c>
      <c r="DA282" s="8" t="s">
        <v>711</v>
      </c>
      <c r="DB282" s="8" t="s">
        <v>289</v>
      </c>
      <c r="DC282" s="8">
        <v>600.5</v>
      </c>
      <c r="DD282" s="8">
        <v>5.8</v>
      </c>
      <c r="DE282" s="8">
        <v>15.96</v>
      </c>
      <c r="DF282" s="8">
        <v>6</v>
      </c>
      <c r="DG282" s="8">
        <v>29633</v>
      </c>
      <c r="DH282" s="8">
        <v>7.2</v>
      </c>
      <c r="DI282" s="8">
        <v>37.6</v>
      </c>
      <c r="DJ282" s="8">
        <v>1.3</v>
      </c>
      <c r="DN282" s="9" t="s">
        <v>711</v>
      </c>
      <c r="DO282" s="9" t="s">
        <v>289</v>
      </c>
      <c r="DP282" s="9">
        <v>533.9</v>
      </c>
      <c r="DQ282" s="9">
        <v>7.7</v>
      </c>
      <c r="DR282" s="9">
        <v>14.33</v>
      </c>
      <c r="DS282" s="9">
        <v>11</v>
      </c>
      <c r="DT282" s="9">
        <v>26638</v>
      </c>
      <c r="DU282" s="9">
        <v>11</v>
      </c>
      <c r="DV282" s="9">
        <v>37.4</v>
      </c>
      <c r="DW282" s="9">
        <v>0.3</v>
      </c>
      <c r="EA282" s="10" t="s">
        <v>711</v>
      </c>
      <c r="EB282" s="10" t="s">
        <v>289</v>
      </c>
      <c r="EC282" s="10">
        <v>23000</v>
      </c>
      <c r="ED282" s="10">
        <v>9</v>
      </c>
      <c r="EE282" s="10">
        <f>VLOOKUP(EA282,Sheet1!$C$10:$L$428,10,FALSE)</f>
        <v>185000</v>
      </c>
      <c r="EF282" s="10">
        <v>9</v>
      </c>
      <c r="EG282" s="10">
        <v>20000</v>
      </c>
      <c r="EH282" s="10">
        <v>10.7</v>
      </c>
      <c r="EI282" s="10">
        <v>23000</v>
      </c>
      <c r="EJ282" s="10">
        <v>9</v>
      </c>
      <c r="EN282" s="11" t="s">
        <v>711</v>
      </c>
      <c r="EO282" s="11" t="s">
        <v>289</v>
      </c>
      <c r="EP282" s="11">
        <v>793.3</v>
      </c>
      <c r="EQ282" s="11">
        <v>6.8</v>
      </c>
      <c r="ER282" s="11">
        <f>VLOOKUP(EN282,Sheet1!$C$10:$L$428,2,FALSE)</f>
        <v>290694.28793774318</v>
      </c>
      <c r="ES282" s="11">
        <v>6.8</v>
      </c>
      <c r="ET282" s="11">
        <v>43285</v>
      </c>
      <c r="EU282" s="11">
        <v>9.1999999999999993</v>
      </c>
      <c r="EV282" s="11">
        <v>39.299999999999997</v>
      </c>
      <c r="EW282" s="11">
        <v>1.2</v>
      </c>
      <c r="EY282" t="b">
        <f t="shared" si="4"/>
        <v>1</v>
      </c>
    </row>
    <row r="283" spans="1:155" x14ac:dyDescent="0.25">
      <c r="A283" s="1" t="s">
        <v>712</v>
      </c>
      <c r="B283" s="1" t="s">
        <v>290</v>
      </c>
      <c r="C283" s="1">
        <v>611.79999999999995</v>
      </c>
      <c r="D283" s="1">
        <v>8</v>
      </c>
      <c r="E283" s="1">
        <f>VLOOKUP(A283,Sheet1!$C$10:$L$428,6,FALSE)</f>
        <v>237000</v>
      </c>
      <c r="F283" s="1">
        <v>11</v>
      </c>
      <c r="G283" s="1">
        <v>33110</v>
      </c>
      <c r="H283" s="1">
        <v>11</v>
      </c>
      <c r="I283" s="1">
        <v>38.5</v>
      </c>
      <c r="J283" s="1">
        <v>1.7</v>
      </c>
      <c r="N283" s="2" t="s">
        <v>712</v>
      </c>
      <c r="O283" s="2" t="s">
        <v>290</v>
      </c>
      <c r="P283" s="2">
        <v>34000</v>
      </c>
      <c r="Q283" s="2">
        <v>7.3</v>
      </c>
      <c r="R283" s="2">
        <v>34000</v>
      </c>
      <c r="S283" s="2">
        <v>7.3</v>
      </c>
      <c r="T283" s="2">
        <v>30000</v>
      </c>
      <c r="U283" s="2">
        <v>8.6999999999999993</v>
      </c>
      <c r="V283" s="2">
        <v>34000</v>
      </c>
      <c r="W283" s="2">
        <v>7.3</v>
      </c>
      <c r="AA283" s="3" t="s">
        <v>712</v>
      </c>
      <c r="AB283" s="3" t="s">
        <v>290</v>
      </c>
      <c r="AC283" s="3">
        <v>675.3</v>
      </c>
      <c r="AD283" s="3">
        <v>5</v>
      </c>
      <c r="AE283" s="3">
        <v>17.41</v>
      </c>
      <c r="AF283" s="3">
        <v>5.2</v>
      </c>
      <c r="AG283" s="3">
        <v>38543</v>
      </c>
      <c r="AH283" s="3">
        <v>7.8</v>
      </c>
      <c r="AI283" s="3">
        <v>38.799999999999997</v>
      </c>
      <c r="AJ283" s="3">
        <v>0.9</v>
      </c>
      <c r="AN283" s="3" t="s">
        <v>712</v>
      </c>
      <c r="AO283" s="3" t="s">
        <v>290</v>
      </c>
      <c r="AP283" s="3">
        <v>545.9</v>
      </c>
      <c r="AQ283" s="3">
        <v>6.7</v>
      </c>
      <c r="AR283" s="3">
        <v>14.15</v>
      </c>
      <c r="AS283" s="3">
        <v>6.2</v>
      </c>
      <c r="AT283" s="3">
        <v>30573</v>
      </c>
      <c r="AU283" s="3">
        <v>8.8000000000000007</v>
      </c>
      <c r="AV283" s="3">
        <v>37.5</v>
      </c>
      <c r="AW283" s="3">
        <v>1.7</v>
      </c>
      <c r="BA283" s="4" t="s">
        <v>712</v>
      </c>
      <c r="BB283" s="4" t="s">
        <v>290</v>
      </c>
      <c r="BC283" s="4">
        <v>45000</v>
      </c>
      <c r="BD283" s="4">
        <v>6.2</v>
      </c>
      <c r="BE283" s="4">
        <v>45000</v>
      </c>
      <c r="BF283" s="4">
        <v>6.2</v>
      </c>
      <c r="BG283" s="4">
        <v>40000</v>
      </c>
      <c r="BH283" s="4">
        <v>7.9</v>
      </c>
      <c r="BI283" s="4">
        <v>45000</v>
      </c>
      <c r="BJ283" s="4">
        <v>6.2</v>
      </c>
      <c r="BN283" s="5" t="s">
        <v>712</v>
      </c>
      <c r="BO283" s="5" t="s">
        <v>290</v>
      </c>
      <c r="BP283" s="5">
        <v>564.29999999999995</v>
      </c>
      <c r="BQ283" s="5">
        <v>5.3</v>
      </c>
      <c r="BR283" s="5">
        <v>16.739999999999998</v>
      </c>
      <c r="BS283" s="5">
        <v>5.0999999999999996</v>
      </c>
      <c r="BT283" s="5">
        <v>34474</v>
      </c>
      <c r="BU283" s="5">
        <v>12</v>
      </c>
      <c r="BV283" s="5">
        <v>33.700000000000003</v>
      </c>
      <c r="BW283" s="5">
        <v>1.9</v>
      </c>
      <c r="CA283" s="6" t="s">
        <v>712</v>
      </c>
      <c r="CB283" s="6" t="s">
        <v>290</v>
      </c>
      <c r="CC283" s="6">
        <v>472.5</v>
      </c>
      <c r="CD283" s="6">
        <v>5.7</v>
      </c>
      <c r="CE283" s="6">
        <v>12.84</v>
      </c>
      <c r="CF283" s="6">
        <v>5.2</v>
      </c>
      <c r="CG283" s="6">
        <v>25034</v>
      </c>
      <c r="CH283" s="6">
        <v>9.6</v>
      </c>
      <c r="CI283" s="6">
        <v>37</v>
      </c>
      <c r="CJ283" s="6">
        <v>0.4</v>
      </c>
      <c r="CN283" s="7" t="s">
        <v>712</v>
      </c>
      <c r="CO283" s="7" t="s">
        <v>290</v>
      </c>
      <c r="CP283" s="7">
        <v>13000</v>
      </c>
      <c r="CQ283" s="7">
        <v>11.4</v>
      </c>
      <c r="CR283" s="7">
        <v>13000</v>
      </c>
      <c r="CS283" s="7">
        <v>11.4</v>
      </c>
      <c r="CT283" s="7">
        <v>10000</v>
      </c>
      <c r="CU283" s="7">
        <v>14.1</v>
      </c>
      <c r="CV283" s="7">
        <v>13000</v>
      </c>
      <c r="CW283" s="7">
        <v>11.4</v>
      </c>
      <c r="DA283" s="8" t="s">
        <v>712</v>
      </c>
      <c r="DB283" s="8" t="s">
        <v>290</v>
      </c>
      <c r="DC283" s="8">
        <v>542.5</v>
      </c>
      <c r="DD283" s="8">
        <v>4.2</v>
      </c>
      <c r="DE283" s="8">
        <v>14.33</v>
      </c>
      <c r="DF283" s="8">
        <v>4.9000000000000004</v>
      </c>
      <c r="DG283" s="8">
        <v>28498</v>
      </c>
      <c r="DH283" s="8">
        <v>5.9</v>
      </c>
      <c r="DI283" s="8">
        <v>37.9</v>
      </c>
      <c r="DJ283" s="8">
        <v>1.9</v>
      </c>
      <c r="DN283" s="9" t="s">
        <v>712</v>
      </c>
      <c r="DO283" s="9" t="s">
        <v>290</v>
      </c>
      <c r="DP283" s="9">
        <v>511.3</v>
      </c>
      <c r="DQ283" s="9">
        <v>7.6</v>
      </c>
      <c r="DR283" s="9">
        <v>13.81</v>
      </c>
      <c r="DS283" s="9">
        <v>8.9</v>
      </c>
      <c r="DT283" s="9">
        <v>25886</v>
      </c>
      <c r="DU283" s="9">
        <v>13</v>
      </c>
      <c r="DV283" s="9">
        <v>37</v>
      </c>
      <c r="DW283" s="9">
        <v>1.4</v>
      </c>
      <c r="EA283" s="10" t="s">
        <v>712</v>
      </c>
      <c r="EB283" s="10" t="s">
        <v>290</v>
      </c>
      <c r="EC283" s="10">
        <v>21000</v>
      </c>
      <c r="ED283" s="10">
        <v>9.5</v>
      </c>
      <c r="EE283" s="10">
        <f>VLOOKUP(EA283,Sheet1!$C$10:$L$428,10,FALSE)</f>
        <v>182500</v>
      </c>
      <c r="EF283" s="10">
        <v>9.5</v>
      </c>
      <c r="EG283" s="10">
        <v>20000</v>
      </c>
      <c r="EH283" s="10">
        <v>10.9</v>
      </c>
      <c r="EI283" s="10">
        <v>21000</v>
      </c>
      <c r="EJ283" s="10">
        <v>9.5</v>
      </c>
      <c r="EN283" s="11" t="s">
        <v>712</v>
      </c>
      <c r="EO283" s="11" t="s">
        <v>290</v>
      </c>
      <c r="EP283" s="11">
        <v>754.1</v>
      </c>
      <c r="EQ283" s="11">
        <v>6.7</v>
      </c>
      <c r="ER283" s="11">
        <f>VLOOKUP(EN283,Sheet1!$C$10:$L$428,2,FALSE)</f>
        <v>282055.72630173573</v>
      </c>
      <c r="ES283" s="11">
        <v>6.9</v>
      </c>
      <c r="ET283" s="11">
        <v>43576</v>
      </c>
      <c r="EU283" s="11">
        <v>10</v>
      </c>
      <c r="EV283" s="11">
        <v>39.299999999999997</v>
      </c>
      <c r="EW283" s="11">
        <v>1</v>
      </c>
      <c r="EY283" t="b">
        <f t="shared" si="4"/>
        <v>1</v>
      </c>
    </row>
    <row r="284" spans="1:155" x14ac:dyDescent="0.25">
      <c r="A284" s="1" t="s">
        <v>713</v>
      </c>
      <c r="B284" s="1" t="s">
        <v>291</v>
      </c>
      <c r="C284" s="1">
        <v>821</v>
      </c>
      <c r="D284" s="1">
        <v>14</v>
      </c>
      <c r="E284" s="1">
        <f>VLOOKUP(A284,Sheet1!$C$10:$L$428,6,FALSE)</f>
        <v>393950</v>
      </c>
      <c r="F284" s="1">
        <v>18</v>
      </c>
      <c r="G284" s="1">
        <v>47689</v>
      </c>
      <c r="H284" s="1">
        <v>15</v>
      </c>
      <c r="I284" s="1">
        <v>37.5</v>
      </c>
      <c r="J284" s="1">
        <v>1.4</v>
      </c>
      <c r="N284" s="2" t="s">
        <v>713</v>
      </c>
      <c r="O284" s="2" t="s">
        <v>291</v>
      </c>
      <c r="P284" s="2">
        <v>34000</v>
      </c>
      <c r="Q284" s="2">
        <v>7.3</v>
      </c>
      <c r="R284" s="2">
        <v>34000</v>
      </c>
      <c r="S284" s="2">
        <v>7.3</v>
      </c>
      <c r="T284" s="2">
        <v>30000</v>
      </c>
      <c r="U284" s="2">
        <v>8.6999999999999993</v>
      </c>
      <c r="V284" s="2">
        <v>34000</v>
      </c>
      <c r="W284" s="2">
        <v>7.3</v>
      </c>
      <c r="AA284" s="3" t="s">
        <v>713</v>
      </c>
      <c r="AB284" s="3" t="s">
        <v>291</v>
      </c>
      <c r="AC284" s="3">
        <v>1161.5999999999999</v>
      </c>
      <c r="AD284" s="3">
        <v>10</v>
      </c>
      <c r="AE284" s="3">
        <v>30.84</v>
      </c>
      <c r="AF284" s="3">
        <v>10</v>
      </c>
      <c r="AG284" s="3">
        <v>84370</v>
      </c>
      <c r="AH284" s="3">
        <v>19</v>
      </c>
      <c r="AI284" s="3">
        <v>37.700000000000003</v>
      </c>
      <c r="AJ284" s="3">
        <v>0.7</v>
      </c>
      <c r="AN284" s="3" t="s">
        <v>713</v>
      </c>
      <c r="AO284" s="3" t="s">
        <v>291</v>
      </c>
      <c r="AP284" s="3">
        <v>719</v>
      </c>
      <c r="AQ284" s="3">
        <v>9.1</v>
      </c>
      <c r="AR284" s="3">
        <v>18.649999999999999</v>
      </c>
      <c r="AS284" s="3">
        <v>11</v>
      </c>
      <c r="AT284" s="3">
        <v>39621</v>
      </c>
      <c r="AU284" s="3">
        <v>11</v>
      </c>
      <c r="AV284" s="3">
        <v>37.5</v>
      </c>
      <c r="AW284" s="3">
        <v>0.9</v>
      </c>
      <c r="BA284" s="4" t="s">
        <v>713</v>
      </c>
      <c r="BB284" s="4" t="s">
        <v>291</v>
      </c>
      <c r="BC284" s="4">
        <v>47000</v>
      </c>
      <c r="BD284" s="4">
        <v>6.1</v>
      </c>
      <c r="BE284" s="4">
        <v>47000</v>
      </c>
      <c r="BF284" s="4">
        <v>6.1</v>
      </c>
      <c r="BG284" s="4">
        <v>41000</v>
      </c>
      <c r="BH284" s="4">
        <v>7.8</v>
      </c>
      <c r="BI284" s="4">
        <v>47000</v>
      </c>
      <c r="BJ284" s="4">
        <v>6.1</v>
      </c>
      <c r="BN284" s="5" t="s">
        <v>713</v>
      </c>
      <c r="BO284" s="5" t="s">
        <v>291</v>
      </c>
      <c r="BP284" s="5">
        <v>903.6</v>
      </c>
      <c r="BQ284" s="5">
        <v>10</v>
      </c>
      <c r="BR284" s="5">
        <v>28.42</v>
      </c>
      <c r="BS284" s="5">
        <v>9.8000000000000007</v>
      </c>
      <c r="BT284" s="5">
        <v>64936</v>
      </c>
      <c r="BU284" s="5">
        <v>19</v>
      </c>
      <c r="BV284" s="5">
        <v>31.8</v>
      </c>
      <c r="BW284" s="5">
        <v>2</v>
      </c>
      <c r="CA284" s="6" t="s">
        <v>713</v>
      </c>
      <c r="CB284" s="6" t="s">
        <v>291</v>
      </c>
      <c r="CC284" s="6">
        <v>532.9</v>
      </c>
      <c r="CD284" s="6">
        <v>11</v>
      </c>
      <c r="CE284" s="6">
        <v>15.66</v>
      </c>
      <c r="CF284" s="6">
        <v>8.1999999999999993</v>
      </c>
      <c r="CG284" s="6">
        <v>29626</v>
      </c>
      <c r="CH284" s="6">
        <v>15</v>
      </c>
      <c r="CI284" s="6">
        <v>35.799999999999997</v>
      </c>
      <c r="CJ284" s="6">
        <v>1.3</v>
      </c>
      <c r="CN284" s="7" t="s">
        <v>713</v>
      </c>
      <c r="CO284" s="7" t="s">
        <v>291</v>
      </c>
      <c r="CP284" s="7">
        <v>13000</v>
      </c>
      <c r="CQ284" s="7">
        <v>11.1</v>
      </c>
      <c r="CR284" s="7">
        <v>13000</v>
      </c>
      <c r="CS284" s="7">
        <v>11.1</v>
      </c>
      <c r="CT284" s="7">
        <v>11000</v>
      </c>
      <c r="CU284" s="7">
        <v>13.3</v>
      </c>
      <c r="CV284" s="7">
        <v>13000</v>
      </c>
      <c r="CW284" s="7">
        <v>11.1</v>
      </c>
      <c r="DA284" s="8" t="s">
        <v>713</v>
      </c>
      <c r="DB284" s="8" t="s">
        <v>291</v>
      </c>
      <c r="DC284" s="8">
        <v>840.9</v>
      </c>
      <c r="DD284" s="8">
        <v>8.3000000000000007</v>
      </c>
      <c r="DE284" s="8">
        <v>22.8</v>
      </c>
      <c r="DF284" s="8">
        <v>8.4</v>
      </c>
      <c r="DG284" s="8">
        <v>44753</v>
      </c>
      <c r="DH284" s="8">
        <v>12</v>
      </c>
      <c r="DI284" s="8">
        <v>36.9</v>
      </c>
      <c r="DJ284" s="8">
        <v>1.1000000000000001</v>
      </c>
      <c r="DN284" s="9" t="s">
        <v>713</v>
      </c>
      <c r="DO284" s="9" t="s">
        <v>291</v>
      </c>
      <c r="DP284" s="9">
        <v>656.5</v>
      </c>
      <c r="DQ284" s="9">
        <v>10</v>
      </c>
      <c r="DR284" s="9">
        <v>17.34</v>
      </c>
      <c r="DS284" s="9">
        <v>9.1</v>
      </c>
      <c r="DT284" s="9">
        <v>33263</v>
      </c>
      <c r="DU284" s="9">
        <v>14</v>
      </c>
      <c r="DV284" s="9">
        <v>37</v>
      </c>
      <c r="DW284" s="9">
        <v>1.6</v>
      </c>
      <c r="EA284" s="10" t="s">
        <v>713</v>
      </c>
      <c r="EB284" s="10" t="s">
        <v>291</v>
      </c>
      <c r="EC284" s="10">
        <v>21000</v>
      </c>
      <c r="ED284" s="10">
        <v>9.6</v>
      </c>
      <c r="EE284" s="10">
        <f>VLOOKUP(EA284,Sheet1!$C$10:$L$428,10,FALSE)</f>
        <v>250000</v>
      </c>
      <c r="EF284" s="10">
        <v>9.6</v>
      </c>
      <c r="EG284" s="10">
        <v>19000</v>
      </c>
      <c r="EH284" s="10">
        <v>11.4</v>
      </c>
      <c r="EI284" s="10">
        <v>21000</v>
      </c>
      <c r="EJ284" s="10">
        <v>9.6</v>
      </c>
      <c r="EN284" s="11" t="s">
        <v>713</v>
      </c>
      <c r="EO284" s="11" t="s">
        <v>291</v>
      </c>
      <c r="EP284" s="11">
        <v>1360.4</v>
      </c>
      <c r="EQ284" s="11">
        <v>14</v>
      </c>
      <c r="ER284" s="11">
        <f>VLOOKUP(EN284,Sheet1!$C$10:$L$428,2,FALSE)</f>
        <v>577381.29609856161</v>
      </c>
      <c r="ES284" s="11">
        <v>14</v>
      </c>
      <c r="ET284" s="11" t="s">
        <v>858</v>
      </c>
      <c r="EU284" s="11" t="s">
        <v>858</v>
      </c>
      <c r="EV284" s="11">
        <v>38.200000000000003</v>
      </c>
      <c r="EW284" s="11">
        <v>0.9</v>
      </c>
      <c r="EY284" t="b">
        <f t="shared" si="4"/>
        <v>1</v>
      </c>
    </row>
    <row r="285" spans="1:155" x14ac:dyDescent="0.25">
      <c r="A285" s="1" t="s">
        <v>714</v>
      </c>
      <c r="B285" s="1" t="s">
        <v>292</v>
      </c>
      <c r="C285" s="1">
        <v>776.8</v>
      </c>
      <c r="D285" s="1">
        <v>11</v>
      </c>
      <c r="E285" s="1">
        <f>VLOOKUP(A285,Sheet1!$C$10:$L$428,6,FALSE)</f>
        <v>320000</v>
      </c>
      <c r="F285" s="1">
        <v>12</v>
      </c>
      <c r="G285" s="1" t="s">
        <v>858</v>
      </c>
      <c r="H285" s="1" t="s">
        <v>858</v>
      </c>
      <c r="I285" s="1">
        <v>38.4</v>
      </c>
      <c r="J285" s="1">
        <v>1.7</v>
      </c>
      <c r="N285" s="2" t="s">
        <v>714</v>
      </c>
      <c r="O285" s="2" t="s">
        <v>292</v>
      </c>
      <c r="P285" s="2">
        <v>22000</v>
      </c>
      <c r="Q285" s="2">
        <v>9</v>
      </c>
      <c r="R285" s="2">
        <v>22000</v>
      </c>
      <c r="S285" s="2">
        <v>9</v>
      </c>
      <c r="T285" s="2">
        <v>19000</v>
      </c>
      <c r="U285" s="2">
        <v>13.7</v>
      </c>
      <c r="V285" s="2">
        <v>22000</v>
      </c>
      <c r="W285" s="2">
        <v>9</v>
      </c>
      <c r="AA285" s="3" t="s">
        <v>714</v>
      </c>
      <c r="AB285" s="3" t="s">
        <v>292</v>
      </c>
      <c r="AC285" s="3">
        <v>840.1</v>
      </c>
      <c r="AD285" s="3">
        <v>5.5</v>
      </c>
      <c r="AE285" s="3">
        <v>21.74</v>
      </c>
      <c r="AF285" s="3">
        <v>5.5</v>
      </c>
      <c r="AG285" s="3">
        <v>46692</v>
      </c>
      <c r="AH285" s="3">
        <v>8.4</v>
      </c>
      <c r="AI285" s="3">
        <v>38.6</v>
      </c>
      <c r="AJ285" s="3">
        <v>1</v>
      </c>
      <c r="AN285" s="3" t="s">
        <v>714</v>
      </c>
      <c r="AO285" s="3" t="s">
        <v>292</v>
      </c>
      <c r="AP285" s="3">
        <v>690.4</v>
      </c>
      <c r="AQ285" s="3">
        <v>7.6</v>
      </c>
      <c r="AR285" s="3">
        <v>17.899999999999999</v>
      </c>
      <c r="AS285" s="3">
        <v>6.5</v>
      </c>
      <c r="AT285" s="3">
        <v>36268</v>
      </c>
      <c r="AU285" s="3">
        <v>19</v>
      </c>
      <c r="AV285" s="3">
        <v>37.5</v>
      </c>
      <c r="AW285" s="3">
        <v>1.4</v>
      </c>
      <c r="BA285" s="4" t="s">
        <v>714</v>
      </c>
      <c r="BB285" s="4" t="s">
        <v>292</v>
      </c>
      <c r="BC285" s="4">
        <v>30000</v>
      </c>
      <c r="BD285" s="4">
        <v>7.5</v>
      </c>
      <c r="BE285" s="4">
        <v>30000</v>
      </c>
      <c r="BF285" s="4">
        <v>7.5</v>
      </c>
      <c r="BG285" s="4">
        <v>26000</v>
      </c>
      <c r="BH285" s="4">
        <v>10.8</v>
      </c>
      <c r="BI285" s="4">
        <v>30000</v>
      </c>
      <c r="BJ285" s="4">
        <v>7.5</v>
      </c>
      <c r="BN285" s="5" t="s">
        <v>714</v>
      </c>
      <c r="BO285" s="5" t="s">
        <v>292</v>
      </c>
      <c r="BP285" s="5">
        <v>675.3</v>
      </c>
      <c r="BQ285" s="5">
        <v>5.9</v>
      </c>
      <c r="BR285" s="5">
        <v>20.28</v>
      </c>
      <c r="BS285" s="5">
        <v>5.2</v>
      </c>
      <c r="BT285" s="5">
        <v>37312</v>
      </c>
      <c r="BU285" s="5">
        <v>8.1999999999999993</v>
      </c>
      <c r="BV285" s="5">
        <v>33.299999999999997</v>
      </c>
      <c r="BW285" s="5">
        <v>2.2999999999999998</v>
      </c>
      <c r="CA285" s="6" t="s">
        <v>714</v>
      </c>
      <c r="CB285" s="6" t="s">
        <v>292</v>
      </c>
      <c r="CC285" s="6">
        <v>574.4</v>
      </c>
      <c r="CD285" s="6">
        <v>8</v>
      </c>
      <c r="CE285" s="6">
        <v>16.09</v>
      </c>
      <c r="CF285" s="6">
        <v>8.1999999999999993</v>
      </c>
      <c r="CG285" s="6">
        <v>29775</v>
      </c>
      <c r="CH285" s="6">
        <v>11</v>
      </c>
      <c r="CI285" s="6">
        <v>36.200000000000003</v>
      </c>
      <c r="CJ285" s="6">
        <v>1.7</v>
      </c>
      <c r="CN285" s="7" t="s">
        <v>714</v>
      </c>
      <c r="CO285" s="7" t="s">
        <v>292</v>
      </c>
      <c r="CP285" s="7">
        <v>9000</v>
      </c>
      <c r="CQ285" s="7">
        <v>13.2</v>
      </c>
      <c r="CR285" s="7">
        <v>9000</v>
      </c>
      <c r="CS285" s="7">
        <v>13.2</v>
      </c>
      <c r="CT285" s="7">
        <v>8000</v>
      </c>
      <c r="CU285" s="7">
        <v>15.9</v>
      </c>
      <c r="CV285" s="7">
        <v>9000</v>
      </c>
      <c r="CW285" s="7">
        <v>13.2</v>
      </c>
      <c r="DA285" s="8" t="s">
        <v>714</v>
      </c>
      <c r="DB285" s="8" t="s">
        <v>292</v>
      </c>
      <c r="DC285" s="8">
        <v>734.9</v>
      </c>
      <c r="DD285" s="8">
        <v>7.2</v>
      </c>
      <c r="DE285" s="8">
        <v>19.690000000000001</v>
      </c>
      <c r="DF285" s="8">
        <v>7.3</v>
      </c>
      <c r="DG285" s="8">
        <v>36135</v>
      </c>
      <c r="DH285" s="8">
        <v>10</v>
      </c>
      <c r="DI285" s="8">
        <v>37.299999999999997</v>
      </c>
      <c r="DJ285" s="8">
        <v>1.5</v>
      </c>
      <c r="DN285" s="9" t="s">
        <v>714</v>
      </c>
      <c r="DO285" s="9" t="s">
        <v>292</v>
      </c>
      <c r="DP285" s="9">
        <v>607.1</v>
      </c>
      <c r="DQ285" s="9">
        <v>9.4</v>
      </c>
      <c r="DR285" s="9">
        <v>16.72</v>
      </c>
      <c r="DS285" s="9">
        <v>9.3000000000000007</v>
      </c>
      <c r="DT285" s="9">
        <v>30631</v>
      </c>
      <c r="DU285" s="9">
        <v>12</v>
      </c>
      <c r="DV285" s="9">
        <v>37</v>
      </c>
      <c r="DW285" s="9">
        <v>1.7</v>
      </c>
      <c r="EA285" s="10" t="s">
        <v>714</v>
      </c>
      <c r="EB285" s="10" t="s">
        <v>292</v>
      </c>
      <c r="EC285" s="10">
        <v>13000</v>
      </c>
      <c r="ED285" s="10">
        <v>12.2</v>
      </c>
      <c r="EE285" s="10">
        <f>VLOOKUP(EA285,Sheet1!$C$10:$L$428,10,FALSE)</f>
        <v>236500</v>
      </c>
      <c r="EF285" s="10">
        <v>12.2</v>
      </c>
      <c r="EG285" s="10" t="s">
        <v>858</v>
      </c>
      <c r="EH285" s="10" t="s">
        <v>858</v>
      </c>
      <c r="EI285" s="10">
        <v>13000</v>
      </c>
      <c r="EJ285" s="10">
        <v>12.2</v>
      </c>
      <c r="EN285" s="11" t="s">
        <v>714</v>
      </c>
      <c r="EO285" s="11" t="s">
        <v>292</v>
      </c>
      <c r="EP285" s="11">
        <v>917</v>
      </c>
      <c r="EQ285" s="11">
        <v>7.4</v>
      </c>
      <c r="ER285" s="11">
        <f>VLOOKUP(EN285,Sheet1!$C$10:$L$428,2,FALSE)</f>
        <v>353046.54067796614</v>
      </c>
      <c r="ES285" s="11">
        <v>7.5</v>
      </c>
      <c r="ET285" s="11">
        <v>54215</v>
      </c>
      <c r="EU285" s="11">
        <v>12</v>
      </c>
      <c r="EV285" s="11">
        <v>39.6</v>
      </c>
      <c r="EW285" s="11">
        <v>1.3</v>
      </c>
      <c r="EY285" t="b">
        <f t="shared" si="4"/>
        <v>1</v>
      </c>
    </row>
    <row r="286" spans="1:155" x14ac:dyDescent="0.25">
      <c r="A286" s="1" t="s">
        <v>715</v>
      </c>
      <c r="B286" s="1" t="s">
        <v>293</v>
      </c>
      <c r="C286" s="1">
        <v>748.7</v>
      </c>
      <c r="D286" s="1">
        <v>8.6999999999999993</v>
      </c>
      <c r="E286" s="1">
        <f>VLOOKUP(A286,Sheet1!$C$10:$L$428,6,FALSE)</f>
        <v>295000</v>
      </c>
      <c r="F286" s="1">
        <v>8.3000000000000007</v>
      </c>
      <c r="G286" s="1">
        <v>42753</v>
      </c>
      <c r="H286" s="1">
        <v>12</v>
      </c>
      <c r="I286" s="1">
        <v>37.5</v>
      </c>
      <c r="J286" s="1">
        <v>1.5</v>
      </c>
      <c r="N286" s="2" t="s">
        <v>715</v>
      </c>
      <c r="O286" s="2" t="s">
        <v>293</v>
      </c>
      <c r="P286" s="2">
        <v>43000</v>
      </c>
      <c r="Q286" s="2">
        <v>6.5</v>
      </c>
      <c r="R286" s="2">
        <v>43000</v>
      </c>
      <c r="S286" s="2">
        <v>6.5</v>
      </c>
      <c r="T286" s="2">
        <v>37000</v>
      </c>
      <c r="U286" s="2">
        <v>7.7</v>
      </c>
      <c r="V286" s="2">
        <v>43000</v>
      </c>
      <c r="W286" s="2">
        <v>6.5</v>
      </c>
      <c r="AA286" s="3" t="s">
        <v>715</v>
      </c>
      <c r="AB286" s="3" t="s">
        <v>293</v>
      </c>
      <c r="AC286" s="3">
        <v>837.1</v>
      </c>
      <c r="AD286" s="3">
        <v>5.0999999999999996</v>
      </c>
      <c r="AE286" s="3">
        <v>21.39</v>
      </c>
      <c r="AF286" s="3">
        <v>5.0999999999999996</v>
      </c>
      <c r="AG286" s="3">
        <v>46937</v>
      </c>
      <c r="AH286" s="3">
        <v>7.4</v>
      </c>
      <c r="AI286" s="3">
        <v>39.1</v>
      </c>
      <c r="AJ286" s="3">
        <v>1.2</v>
      </c>
      <c r="AN286" s="3" t="s">
        <v>715</v>
      </c>
      <c r="AO286" s="3" t="s">
        <v>293</v>
      </c>
      <c r="AP286" s="3">
        <v>658.3</v>
      </c>
      <c r="AQ286" s="3">
        <v>6.4</v>
      </c>
      <c r="AR286" s="3">
        <v>16.7</v>
      </c>
      <c r="AS286" s="3">
        <v>8.1999999999999993</v>
      </c>
      <c r="AT286" s="3">
        <v>35365</v>
      </c>
      <c r="AU286" s="3">
        <v>8.6999999999999993</v>
      </c>
      <c r="AV286" s="3">
        <v>37.5</v>
      </c>
      <c r="AW286" s="3">
        <v>0.1</v>
      </c>
      <c r="BA286" s="4" t="s">
        <v>715</v>
      </c>
      <c r="BB286" s="4" t="s">
        <v>293</v>
      </c>
      <c r="BC286" s="4">
        <v>58000</v>
      </c>
      <c r="BD286" s="4">
        <v>5.5</v>
      </c>
      <c r="BE286" s="4">
        <v>58000</v>
      </c>
      <c r="BF286" s="4">
        <v>5.5</v>
      </c>
      <c r="BG286" s="4">
        <v>48000</v>
      </c>
      <c r="BH286" s="4">
        <v>9.3000000000000007</v>
      </c>
      <c r="BI286" s="4">
        <v>58000</v>
      </c>
      <c r="BJ286" s="4">
        <v>5.5</v>
      </c>
      <c r="BN286" s="5" t="s">
        <v>715</v>
      </c>
      <c r="BO286" s="5" t="s">
        <v>293</v>
      </c>
      <c r="BP286" s="5">
        <v>673.9</v>
      </c>
      <c r="BQ286" s="5">
        <v>5.2</v>
      </c>
      <c r="BR286" s="5">
        <v>20.29</v>
      </c>
      <c r="BS286" s="5">
        <v>4.7</v>
      </c>
      <c r="BT286" s="5">
        <v>39381</v>
      </c>
      <c r="BU286" s="5">
        <v>9.1999999999999993</v>
      </c>
      <c r="BV286" s="5">
        <v>33.200000000000003</v>
      </c>
      <c r="BW286" s="5">
        <v>2</v>
      </c>
      <c r="CA286" s="6" t="s">
        <v>715</v>
      </c>
      <c r="CB286" s="6" t="s">
        <v>293</v>
      </c>
      <c r="CC286" s="6">
        <v>534.20000000000005</v>
      </c>
      <c r="CD286" s="6">
        <v>7.1</v>
      </c>
      <c r="CE286" s="6">
        <v>15.1</v>
      </c>
      <c r="CF286" s="6">
        <v>7.7</v>
      </c>
      <c r="CG286" s="6">
        <v>28986</v>
      </c>
      <c r="CH286" s="6">
        <v>15</v>
      </c>
      <c r="CI286" s="6">
        <v>37</v>
      </c>
      <c r="CJ286" s="6">
        <v>1</v>
      </c>
      <c r="CN286" s="7" t="s">
        <v>715</v>
      </c>
      <c r="CO286" s="7" t="s">
        <v>293</v>
      </c>
      <c r="CP286" s="7">
        <v>16000</v>
      </c>
      <c r="CQ286" s="7">
        <v>10.199999999999999</v>
      </c>
      <c r="CR286" s="7">
        <v>16000</v>
      </c>
      <c r="CS286" s="7">
        <v>10.199999999999999</v>
      </c>
      <c r="CT286" s="7">
        <v>15000</v>
      </c>
      <c r="CU286" s="7">
        <v>11.7</v>
      </c>
      <c r="CV286" s="7">
        <v>16000</v>
      </c>
      <c r="CW286" s="7">
        <v>10.199999999999999</v>
      </c>
      <c r="DA286" s="8" t="s">
        <v>715</v>
      </c>
      <c r="DB286" s="8" t="s">
        <v>293</v>
      </c>
      <c r="DC286" s="8">
        <v>633</v>
      </c>
      <c r="DD286" s="8">
        <v>6.2</v>
      </c>
      <c r="DE286" s="8">
        <v>16.8</v>
      </c>
      <c r="DF286" s="8">
        <v>6.4</v>
      </c>
      <c r="DG286" s="8">
        <v>32504</v>
      </c>
      <c r="DH286" s="8">
        <v>6.7</v>
      </c>
      <c r="DI286" s="8">
        <v>37.700000000000003</v>
      </c>
      <c r="DJ286" s="8">
        <v>1.2</v>
      </c>
      <c r="DN286" s="9" t="s">
        <v>715</v>
      </c>
      <c r="DO286" s="9" t="s">
        <v>293</v>
      </c>
      <c r="DP286" s="9">
        <v>537.20000000000005</v>
      </c>
      <c r="DQ286" s="9">
        <v>11</v>
      </c>
      <c r="DR286" s="9">
        <v>14.35</v>
      </c>
      <c r="DS286" s="9">
        <v>11</v>
      </c>
      <c r="DT286" s="9">
        <v>27230</v>
      </c>
      <c r="DU286" s="9">
        <v>13</v>
      </c>
      <c r="DV286" s="9">
        <v>37.4</v>
      </c>
      <c r="DW286" s="9">
        <v>0.6</v>
      </c>
      <c r="EA286" s="10" t="s">
        <v>715</v>
      </c>
      <c r="EB286" s="10" t="s">
        <v>293</v>
      </c>
      <c r="EC286" s="10">
        <v>27000</v>
      </c>
      <c r="ED286" s="10">
        <v>8.4</v>
      </c>
      <c r="EE286" s="10">
        <f>VLOOKUP(EA286,Sheet1!$C$10:$L$428,10,FALSE)</f>
        <v>220000</v>
      </c>
      <c r="EF286" s="10">
        <v>8.4</v>
      </c>
      <c r="EG286" s="10">
        <v>23000</v>
      </c>
      <c r="EH286" s="10">
        <v>10.199999999999999</v>
      </c>
      <c r="EI286" s="10">
        <v>27000</v>
      </c>
      <c r="EJ286" s="10">
        <v>8.4</v>
      </c>
      <c r="EN286" s="11" t="s">
        <v>715</v>
      </c>
      <c r="EO286" s="11" t="s">
        <v>293</v>
      </c>
      <c r="EP286" s="11">
        <v>956.8</v>
      </c>
      <c r="EQ286" s="11">
        <v>6.4</v>
      </c>
      <c r="ER286" s="11">
        <f>VLOOKUP(EN286,Sheet1!$C$10:$L$428,2,FALSE)</f>
        <v>395097.504085803</v>
      </c>
      <c r="ES286" s="11">
        <v>6.5</v>
      </c>
      <c r="ET286" s="11">
        <v>56413</v>
      </c>
      <c r="EU286" s="11">
        <v>9.4</v>
      </c>
      <c r="EV286" s="11">
        <v>40</v>
      </c>
      <c r="EW286" s="11">
        <v>1.6</v>
      </c>
      <c r="EY286" t="b">
        <f t="shared" si="4"/>
        <v>1</v>
      </c>
    </row>
    <row r="287" spans="1:155" x14ac:dyDescent="0.25">
      <c r="A287" s="1" t="s">
        <v>716</v>
      </c>
      <c r="B287" s="1" t="s">
        <v>294</v>
      </c>
      <c r="C287" s="1">
        <v>707.1</v>
      </c>
      <c r="D287" s="1">
        <v>14</v>
      </c>
      <c r="E287" s="1">
        <f>VLOOKUP(A287,Sheet1!$C$10:$L$428,6,FALSE)</f>
        <v>340000</v>
      </c>
      <c r="F287" s="1">
        <v>16</v>
      </c>
      <c r="G287" s="1">
        <v>33395</v>
      </c>
      <c r="H287" s="1">
        <v>15</v>
      </c>
      <c r="I287" s="1">
        <v>37.5</v>
      </c>
      <c r="J287" s="1">
        <v>2.1</v>
      </c>
      <c r="N287" s="2" t="s">
        <v>716</v>
      </c>
      <c r="O287" s="2" t="s">
        <v>294</v>
      </c>
      <c r="P287" s="2">
        <v>22000</v>
      </c>
      <c r="Q287" s="2">
        <v>9</v>
      </c>
      <c r="R287" s="2">
        <v>22000</v>
      </c>
      <c r="S287" s="2">
        <v>9</v>
      </c>
      <c r="T287" s="2">
        <v>19000</v>
      </c>
      <c r="U287" s="2">
        <v>10.9</v>
      </c>
      <c r="V287" s="2">
        <v>22000</v>
      </c>
      <c r="W287" s="2">
        <v>9</v>
      </c>
      <c r="AA287" s="3" t="s">
        <v>716</v>
      </c>
      <c r="AB287" s="3" t="s">
        <v>294</v>
      </c>
      <c r="AC287" s="3">
        <v>797.2</v>
      </c>
      <c r="AD287" s="3">
        <v>6.9</v>
      </c>
      <c r="AE287" s="3">
        <v>20.91</v>
      </c>
      <c r="AF287" s="3">
        <v>7</v>
      </c>
      <c r="AG287" s="3">
        <v>45145</v>
      </c>
      <c r="AH287" s="3">
        <v>11</v>
      </c>
      <c r="AI287" s="3">
        <v>38.1</v>
      </c>
      <c r="AJ287" s="3">
        <v>1.2</v>
      </c>
      <c r="AN287" s="3" t="s">
        <v>716</v>
      </c>
      <c r="AO287" s="3" t="s">
        <v>294</v>
      </c>
      <c r="AP287" s="3">
        <v>659.3</v>
      </c>
      <c r="AQ287" s="3">
        <v>11</v>
      </c>
      <c r="AR287" s="3">
        <v>17.05</v>
      </c>
      <c r="AS287" s="3">
        <v>11</v>
      </c>
      <c r="AT287" s="3">
        <v>32783</v>
      </c>
      <c r="AU287" s="3">
        <v>15</v>
      </c>
      <c r="AV287" s="3">
        <v>37.5</v>
      </c>
      <c r="AW287" s="3">
        <v>2.5</v>
      </c>
      <c r="BA287" s="4" t="s">
        <v>716</v>
      </c>
      <c r="BB287" s="4" t="s">
        <v>294</v>
      </c>
      <c r="BC287" s="4">
        <v>31000</v>
      </c>
      <c r="BD287" s="4">
        <v>7.4</v>
      </c>
      <c r="BE287" s="4">
        <v>31000</v>
      </c>
      <c r="BF287" s="4">
        <v>7.4</v>
      </c>
      <c r="BG287" s="4">
        <v>27000</v>
      </c>
      <c r="BH287" s="4">
        <v>12.5</v>
      </c>
      <c r="BI287" s="4">
        <v>31000</v>
      </c>
      <c r="BJ287" s="4">
        <v>7.4</v>
      </c>
      <c r="BN287" s="5" t="s">
        <v>716</v>
      </c>
      <c r="BO287" s="5" t="s">
        <v>294</v>
      </c>
      <c r="BP287" s="5">
        <v>652</v>
      </c>
      <c r="BQ287" s="5">
        <v>6.7</v>
      </c>
      <c r="BR287" s="5">
        <v>19.84</v>
      </c>
      <c r="BS287" s="5">
        <v>6.3</v>
      </c>
      <c r="BT287" s="5">
        <v>36463</v>
      </c>
      <c r="BU287" s="5">
        <v>12</v>
      </c>
      <c r="BV287" s="5">
        <v>32.9</v>
      </c>
      <c r="BW287" s="5">
        <v>2.2999999999999998</v>
      </c>
      <c r="CA287" s="6" t="s">
        <v>716</v>
      </c>
      <c r="CB287" s="6" t="s">
        <v>294</v>
      </c>
      <c r="CC287" s="6">
        <v>509.4</v>
      </c>
      <c r="CD287" s="6">
        <v>11</v>
      </c>
      <c r="CE287" s="6">
        <v>14.92</v>
      </c>
      <c r="CF287" s="6">
        <v>10</v>
      </c>
      <c r="CG287" s="6" t="s">
        <v>858</v>
      </c>
      <c r="CH287" s="6" t="s">
        <v>858</v>
      </c>
      <c r="CI287" s="6">
        <v>35</v>
      </c>
      <c r="CJ287" s="6">
        <v>1.5</v>
      </c>
      <c r="CN287" s="7" t="s">
        <v>716</v>
      </c>
      <c r="CO287" s="7" t="s">
        <v>294</v>
      </c>
      <c r="CP287" s="7">
        <v>8000</v>
      </c>
      <c r="CQ287" s="7">
        <v>13.9</v>
      </c>
      <c r="CR287" s="7">
        <v>8000</v>
      </c>
      <c r="CS287" s="7">
        <v>13.9</v>
      </c>
      <c r="CT287" s="7">
        <v>7000</v>
      </c>
      <c r="CU287" s="7">
        <v>17</v>
      </c>
      <c r="CV287" s="7">
        <v>8000</v>
      </c>
      <c r="CW287" s="7">
        <v>13.9</v>
      </c>
      <c r="DA287" s="8" t="s">
        <v>716</v>
      </c>
      <c r="DB287" s="8" t="s">
        <v>294</v>
      </c>
      <c r="DC287" s="8">
        <v>648.6</v>
      </c>
      <c r="DD287" s="8">
        <v>6.8</v>
      </c>
      <c r="DE287" s="8">
        <v>17.59</v>
      </c>
      <c r="DF287" s="8">
        <v>6.6</v>
      </c>
      <c r="DG287" s="8">
        <v>34998</v>
      </c>
      <c r="DH287" s="8">
        <v>9.1999999999999993</v>
      </c>
      <c r="DI287" s="8">
        <v>36.9</v>
      </c>
      <c r="DJ287" s="8">
        <v>2.2999999999999998</v>
      </c>
      <c r="DN287" s="9" t="s">
        <v>716</v>
      </c>
      <c r="DO287" s="9" t="s">
        <v>294</v>
      </c>
      <c r="DP287" s="9">
        <v>563.6</v>
      </c>
      <c r="DQ287" s="9">
        <v>15</v>
      </c>
      <c r="DR287" s="9">
        <v>15.68</v>
      </c>
      <c r="DS287" s="9">
        <v>13</v>
      </c>
      <c r="DT287" s="9" t="s">
        <v>858</v>
      </c>
      <c r="DU287" s="9" t="s">
        <v>858</v>
      </c>
      <c r="DV287" s="9">
        <v>36.200000000000003</v>
      </c>
      <c r="DW287" s="9">
        <v>1.8</v>
      </c>
      <c r="EA287" s="10" t="s">
        <v>716</v>
      </c>
      <c r="EB287" s="10" t="s">
        <v>294</v>
      </c>
      <c r="EC287" s="10">
        <v>14000</v>
      </c>
      <c r="ED287" s="10">
        <v>11.8</v>
      </c>
      <c r="EE287" s="10">
        <f>VLOOKUP(EA287,Sheet1!$C$10:$L$428,10,FALSE)</f>
        <v>238250</v>
      </c>
      <c r="EF287" s="10">
        <v>11.8</v>
      </c>
      <c r="EG287" s="10">
        <v>12000</v>
      </c>
      <c r="EH287" s="10">
        <v>14.2</v>
      </c>
      <c r="EI287" s="10">
        <v>14000</v>
      </c>
      <c r="EJ287" s="10">
        <v>11.8</v>
      </c>
      <c r="EN287" s="11" t="s">
        <v>716</v>
      </c>
      <c r="EO287" s="11" t="s">
        <v>294</v>
      </c>
      <c r="EP287" s="11">
        <v>886.1</v>
      </c>
      <c r="EQ287" s="11">
        <v>9.1999999999999993</v>
      </c>
      <c r="ER287" s="11">
        <f>VLOOKUP(EN287,Sheet1!$C$10:$L$428,2,FALSE)</f>
        <v>413727.30438311683</v>
      </c>
      <c r="ES287" s="11">
        <v>9.5</v>
      </c>
      <c r="ET287" s="11">
        <v>50867</v>
      </c>
      <c r="EU287" s="11">
        <v>14</v>
      </c>
      <c r="EV287" s="11">
        <v>38.9</v>
      </c>
      <c r="EW287" s="11">
        <v>1.3</v>
      </c>
      <c r="EY287" t="b">
        <f t="shared" si="4"/>
        <v>1</v>
      </c>
    </row>
    <row r="288" spans="1:155" x14ac:dyDescent="0.25">
      <c r="A288" s="1" t="s">
        <v>717</v>
      </c>
      <c r="B288" s="1" t="s">
        <v>295</v>
      </c>
      <c r="C288" s="1">
        <v>730.8</v>
      </c>
      <c r="D288" s="1">
        <v>7.4</v>
      </c>
      <c r="E288" s="1">
        <f>VLOOKUP(A288,Sheet1!$C$10:$L$428,6,FALSE)</f>
        <v>265500</v>
      </c>
      <c r="F288" s="1">
        <v>7.7</v>
      </c>
      <c r="G288" s="1">
        <v>38569</v>
      </c>
      <c r="H288" s="1">
        <v>8.1</v>
      </c>
      <c r="I288" s="1">
        <v>37.5</v>
      </c>
      <c r="J288" s="1">
        <v>1.8</v>
      </c>
      <c r="N288" s="2" t="s">
        <v>717</v>
      </c>
      <c r="O288" s="2" t="s">
        <v>295</v>
      </c>
      <c r="P288" s="2">
        <v>38000</v>
      </c>
      <c r="Q288" s="2">
        <v>6.8</v>
      </c>
      <c r="R288" s="2">
        <v>38000</v>
      </c>
      <c r="S288" s="2">
        <v>6.8</v>
      </c>
      <c r="T288" s="2">
        <v>34000</v>
      </c>
      <c r="U288" s="2">
        <v>11.6</v>
      </c>
      <c r="V288" s="2">
        <v>38000</v>
      </c>
      <c r="W288" s="2">
        <v>6.8</v>
      </c>
      <c r="AA288" s="3" t="s">
        <v>717</v>
      </c>
      <c r="AB288" s="3" t="s">
        <v>295</v>
      </c>
      <c r="AC288" s="3">
        <v>855.3</v>
      </c>
      <c r="AD288" s="3">
        <v>5.0999999999999996</v>
      </c>
      <c r="AE288" s="3">
        <v>22.3</v>
      </c>
      <c r="AF288" s="3">
        <v>5.2</v>
      </c>
      <c r="AG288" s="3">
        <v>50105</v>
      </c>
      <c r="AH288" s="3">
        <v>16</v>
      </c>
      <c r="AI288" s="3">
        <v>38.4</v>
      </c>
      <c r="AJ288" s="3">
        <v>0.8</v>
      </c>
      <c r="AN288" s="3" t="s">
        <v>717</v>
      </c>
      <c r="AO288" s="3" t="s">
        <v>295</v>
      </c>
      <c r="AP288" s="3">
        <v>696.9</v>
      </c>
      <c r="AQ288" s="3">
        <v>5.0999999999999996</v>
      </c>
      <c r="AR288" s="3">
        <v>17.5</v>
      </c>
      <c r="AS288" s="3">
        <v>5.7</v>
      </c>
      <c r="AT288" s="3">
        <v>36322</v>
      </c>
      <c r="AU288" s="3">
        <v>5.9</v>
      </c>
      <c r="AV288" s="3">
        <v>37.5</v>
      </c>
      <c r="AW288" s="3">
        <v>0.8</v>
      </c>
      <c r="BA288" s="4" t="s">
        <v>717</v>
      </c>
      <c r="BB288" s="4" t="s">
        <v>295</v>
      </c>
      <c r="BC288" s="4">
        <v>52000</v>
      </c>
      <c r="BD288" s="4">
        <v>5.7</v>
      </c>
      <c r="BE288" s="4">
        <v>52000</v>
      </c>
      <c r="BF288" s="4">
        <v>5.7</v>
      </c>
      <c r="BG288" s="4">
        <v>46000</v>
      </c>
      <c r="BH288" s="4">
        <v>9.1</v>
      </c>
      <c r="BI288" s="4">
        <v>52000</v>
      </c>
      <c r="BJ288" s="4">
        <v>5.7</v>
      </c>
      <c r="BN288" s="5" t="s">
        <v>717</v>
      </c>
      <c r="BO288" s="5" t="s">
        <v>295</v>
      </c>
      <c r="BP288" s="5">
        <v>707.7</v>
      </c>
      <c r="BQ288" s="5">
        <v>5</v>
      </c>
      <c r="BR288" s="5">
        <v>21.04</v>
      </c>
      <c r="BS288" s="5">
        <v>4.7</v>
      </c>
      <c r="BT288" s="5">
        <v>41045</v>
      </c>
      <c r="BU288" s="5">
        <v>16</v>
      </c>
      <c r="BV288" s="5">
        <v>33.6</v>
      </c>
      <c r="BW288" s="5">
        <v>1.6</v>
      </c>
      <c r="CA288" s="6" t="s">
        <v>717</v>
      </c>
      <c r="CB288" s="6" t="s">
        <v>295</v>
      </c>
      <c r="CC288" s="6">
        <v>588.20000000000005</v>
      </c>
      <c r="CD288" s="6">
        <v>6.4</v>
      </c>
      <c r="CE288" s="6">
        <v>16.46</v>
      </c>
      <c r="CF288" s="6">
        <v>6.1</v>
      </c>
      <c r="CG288" s="6">
        <v>31301</v>
      </c>
      <c r="CH288" s="6">
        <v>7.7</v>
      </c>
      <c r="CI288" s="6">
        <v>35</v>
      </c>
      <c r="CJ288" s="6">
        <v>1.4</v>
      </c>
      <c r="CN288" s="7" t="s">
        <v>717</v>
      </c>
      <c r="CO288" s="7" t="s">
        <v>295</v>
      </c>
      <c r="CP288" s="7">
        <v>14000</v>
      </c>
      <c r="CQ288" s="7">
        <v>10.6</v>
      </c>
      <c r="CR288" s="7">
        <v>14000</v>
      </c>
      <c r="CS288" s="7">
        <v>10.6</v>
      </c>
      <c r="CT288" s="7">
        <v>13000</v>
      </c>
      <c r="CU288" s="7">
        <v>12.4</v>
      </c>
      <c r="CV288" s="7">
        <v>14000</v>
      </c>
      <c r="CW288" s="7">
        <v>10.6</v>
      </c>
      <c r="DA288" s="8" t="s">
        <v>717</v>
      </c>
      <c r="DB288" s="8" t="s">
        <v>295</v>
      </c>
      <c r="DC288" s="8">
        <v>741.2</v>
      </c>
      <c r="DD288" s="8">
        <v>10</v>
      </c>
      <c r="DE288" s="8">
        <v>19.93</v>
      </c>
      <c r="DF288" s="8">
        <v>11</v>
      </c>
      <c r="DG288" s="8">
        <v>40487</v>
      </c>
      <c r="DH288" s="8">
        <v>13</v>
      </c>
      <c r="DI288" s="8">
        <v>37.200000000000003</v>
      </c>
      <c r="DJ288" s="8">
        <v>1.1000000000000001</v>
      </c>
      <c r="DN288" s="9" t="s">
        <v>717</v>
      </c>
      <c r="DO288" s="9" t="s">
        <v>295</v>
      </c>
      <c r="DP288" s="9">
        <v>544.9</v>
      </c>
      <c r="DQ288" s="9">
        <v>12</v>
      </c>
      <c r="DR288" s="9">
        <v>14.1</v>
      </c>
      <c r="DS288" s="9">
        <v>13</v>
      </c>
      <c r="DT288" s="9">
        <v>27943</v>
      </c>
      <c r="DU288" s="9">
        <v>13</v>
      </c>
      <c r="DV288" s="9">
        <v>36.6</v>
      </c>
      <c r="DW288" s="9">
        <v>1.7</v>
      </c>
      <c r="EA288" s="10" t="s">
        <v>717</v>
      </c>
      <c r="EB288" s="10" t="s">
        <v>295</v>
      </c>
      <c r="EC288" s="10">
        <v>24000</v>
      </c>
      <c r="ED288" s="10">
        <v>8.8000000000000007</v>
      </c>
      <c r="EE288" s="10">
        <f>VLOOKUP(EA288,Sheet1!$C$10:$L$428,10,FALSE)</f>
        <v>195000</v>
      </c>
      <c r="EF288" s="10">
        <v>8.8000000000000007</v>
      </c>
      <c r="EG288" s="10">
        <v>21000</v>
      </c>
      <c r="EH288" s="10">
        <v>17</v>
      </c>
      <c r="EI288" s="10">
        <v>24000</v>
      </c>
      <c r="EJ288" s="10">
        <v>8.8000000000000007</v>
      </c>
      <c r="EN288" s="11" t="s">
        <v>717</v>
      </c>
      <c r="EO288" s="11" t="s">
        <v>295</v>
      </c>
      <c r="EP288" s="11">
        <v>923.3</v>
      </c>
      <c r="EQ288" s="11">
        <v>5.4</v>
      </c>
      <c r="ER288" s="11">
        <f>VLOOKUP(EN288,Sheet1!$C$10:$L$428,2,FALSE)</f>
        <v>344861.60908281425</v>
      </c>
      <c r="ES288" s="11">
        <v>5.6</v>
      </c>
      <c r="ET288" s="11" t="s">
        <v>858</v>
      </c>
      <c r="EU288" s="11" t="s">
        <v>858</v>
      </c>
      <c r="EV288" s="11">
        <v>39</v>
      </c>
      <c r="EW288" s="11">
        <v>1.1000000000000001</v>
      </c>
      <c r="EY288" t="b">
        <f t="shared" si="4"/>
        <v>1</v>
      </c>
    </row>
    <row r="289" spans="1:155" x14ac:dyDescent="0.25">
      <c r="A289" s="1" t="s">
        <v>718</v>
      </c>
      <c r="B289" s="1" t="s">
        <v>296</v>
      </c>
      <c r="C289" s="1">
        <v>662.2</v>
      </c>
      <c r="D289" s="1">
        <v>9.4</v>
      </c>
      <c r="E289" s="1">
        <f>VLOOKUP(A289,Sheet1!$C$10:$L$428,6,FALSE)</f>
        <v>270000</v>
      </c>
      <c r="F289" s="1">
        <v>14</v>
      </c>
      <c r="G289" s="1" t="s">
        <v>858</v>
      </c>
      <c r="H289" s="1" t="s">
        <v>858</v>
      </c>
      <c r="I289" s="1">
        <v>37.5</v>
      </c>
      <c r="J289" s="1">
        <v>2</v>
      </c>
      <c r="N289" s="2" t="s">
        <v>718</v>
      </c>
      <c r="O289" s="2" t="s">
        <v>296</v>
      </c>
      <c r="P289" s="2">
        <v>21000</v>
      </c>
      <c r="Q289" s="2">
        <v>9</v>
      </c>
      <c r="R289" s="2">
        <v>21000</v>
      </c>
      <c r="S289" s="2">
        <v>9</v>
      </c>
      <c r="T289" s="2">
        <v>19000</v>
      </c>
      <c r="U289" s="2">
        <v>13.5</v>
      </c>
      <c r="V289" s="2">
        <v>21000</v>
      </c>
      <c r="W289" s="2">
        <v>9</v>
      </c>
      <c r="AA289" s="3" t="s">
        <v>718</v>
      </c>
      <c r="AB289" s="3" t="s">
        <v>296</v>
      </c>
      <c r="AC289" s="3">
        <v>725.7</v>
      </c>
      <c r="AD289" s="3">
        <v>6.2</v>
      </c>
      <c r="AE289" s="3">
        <v>18.8</v>
      </c>
      <c r="AF289" s="3">
        <v>6.2</v>
      </c>
      <c r="AG289" s="3">
        <v>40178</v>
      </c>
      <c r="AH289" s="3">
        <v>9.8000000000000007</v>
      </c>
      <c r="AI289" s="3">
        <v>38.6</v>
      </c>
      <c r="AJ289" s="3">
        <v>1.1000000000000001</v>
      </c>
      <c r="AN289" s="3" t="s">
        <v>718</v>
      </c>
      <c r="AO289" s="3" t="s">
        <v>296</v>
      </c>
      <c r="AP289" s="3">
        <v>594.79999999999995</v>
      </c>
      <c r="AQ289" s="3">
        <v>7.1</v>
      </c>
      <c r="AR289" s="3">
        <v>15.32</v>
      </c>
      <c r="AS289" s="3">
        <v>7.5</v>
      </c>
      <c r="AT289" s="3">
        <v>32644</v>
      </c>
      <c r="AU289" s="3">
        <v>17</v>
      </c>
      <c r="AV289" s="3">
        <v>37.5</v>
      </c>
      <c r="AW289" s="3">
        <v>0.3</v>
      </c>
      <c r="BA289" s="4" t="s">
        <v>718</v>
      </c>
      <c r="BB289" s="4" t="s">
        <v>296</v>
      </c>
      <c r="BC289" s="4">
        <v>30000</v>
      </c>
      <c r="BD289" s="4">
        <v>7.5</v>
      </c>
      <c r="BE289" s="4">
        <v>30000</v>
      </c>
      <c r="BF289" s="4">
        <v>7.5</v>
      </c>
      <c r="BG289" s="4">
        <v>27000</v>
      </c>
      <c r="BH289" s="4">
        <v>13.1</v>
      </c>
      <c r="BI289" s="4">
        <v>30000</v>
      </c>
      <c r="BJ289" s="4">
        <v>7.5</v>
      </c>
      <c r="BN289" s="5" t="s">
        <v>718</v>
      </c>
      <c r="BO289" s="5" t="s">
        <v>296</v>
      </c>
      <c r="BP289" s="5">
        <v>591.4</v>
      </c>
      <c r="BQ289" s="5">
        <v>6.5</v>
      </c>
      <c r="BR289" s="5">
        <v>18.02</v>
      </c>
      <c r="BS289" s="5">
        <v>5.9</v>
      </c>
      <c r="BT289" s="5">
        <v>32225</v>
      </c>
      <c r="BU289" s="5">
        <v>11</v>
      </c>
      <c r="BV289" s="5">
        <v>32.799999999999997</v>
      </c>
      <c r="BW289" s="5">
        <v>2.5</v>
      </c>
      <c r="CA289" s="6" t="s">
        <v>718</v>
      </c>
      <c r="CB289" s="6" t="s">
        <v>296</v>
      </c>
      <c r="CC289" s="6">
        <v>465.1</v>
      </c>
      <c r="CD289" s="6">
        <v>9</v>
      </c>
      <c r="CE289" s="6">
        <v>13.72</v>
      </c>
      <c r="CF289" s="6">
        <v>7</v>
      </c>
      <c r="CG289" s="6" t="s">
        <v>858</v>
      </c>
      <c r="CH289" s="6" t="s">
        <v>858</v>
      </c>
      <c r="CI289" s="6">
        <v>36.5</v>
      </c>
      <c r="CJ289" s="6">
        <v>1.7</v>
      </c>
      <c r="CN289" s="7" t="s">
        <v>718</v>
      </c>
      <c r="CO289" s="7" t="s">
        <v>296</v>
      </c>
      <c r="CP289" s="7">
        <v>9000</v>
      </c>
      <c r="CQ289" s="7">
        <v>13.5</v>
      </c>
      <c r="CR289" s="7">
        <v>9000</v>
      </c>
      <c r="CS289" s="7">
        <v>13.5</v>
      </c>
      <c r="CT289" s="7">
        <v>8000</v>
      </c>
      <c r="CU289" s="7">
        <v>15.8</v>
      </c>
      <c r="CV289" s="7">
        <v>9000</v>
      </c>
      <c r="CW289" s="7">
        <v>13.5</v>
      </c>
      <c r="DA289" s="8" t="s">
        <v>718</v>
      </c>
      <c r="DB289" s="8" t="s">
        <v>296</v>
      </c>
      <c r="DC289" s="8">
        <v>581</v>
      </c>
      <c r="DD289" s="8">
        <v>6.9</v>
      </c>
      <c r="DE289" s="8">
        <v>15.56</v>
      </c>
      <c r="DF289" s="8">
        <v>7.2</v>
      </c>
      <c r="DG289" s="8">
        <v>30452</v>
      </c>
      <c r="DH289" s="8">
        <v>8.5</v>
      </c>
      <c r="DI289" s="8">
        <v>37.299999999999997</v>
      </c>
      <c r="DJ289" s="8">
        <v>1.2</v>
      </c>
      <c r="DN289" s="9" t="s">
        <v>718</v>
      </c>
      <c r="DO289" s="9" t="s">
        <v>296</v>
      </c>
      <c r="DP289" s="9">
        <v>503.4</v>
      </c>
      <c r="DQ289" s="9">
        <v>11</v>
      </c>
      <c r="DR289" s="9">
        <v>13.65</v>
      </c>
      <c r="DS289" s="9">
        <v>11</v>
      </c>
      <c r="DT289" s="9">
        <v>27360</v>
      </c>
      <c r="DU289" s="9">
        <v>13</v>
      </c>
      <c r="DV289" s="9">
        <v>37.4</v>
      </c>
      <c r="DW289" s="9">
        <v>1</v>
      </c>
      <c r="EA289" s="10" t="s">
        <v>718</v>
      </c>
      <c r="EB289" s="10" t="s">
        <v>296</v>
      </c>
      <c r="EC289" s="10">
        <v>13000</v>
      </c>
      <c r="ED289" s="10">
        <v>12.1</v>
      </c>
      <c r="EE289" s="10">
        <f>VLOOKUP(EA289,Sheet1!$C$10:$L$428,10,FALSE)</f>
        <v>214950</v>
      </c>
      <c r="EF289" s="10">
        <v>12.1</v>
      </c>
      <c r="EG289" s="10">
        <v>11000</v>
      </c>
      <c r="EH289" s="10">
        <v>19.899999999999999</v>
      </c>
      <c r="EI289" s="10">
        <v>13000</v>
      </c>
      <c r="EJ289" s="10">
        <v>12.1</v>
      </c>
      <c r="EN289" s="11" t="s">
        <v>718</v>
      </c>
      <c r="EO289" s="11" t="s">
        <v>296</v>
      </c>
      <c r="EP289" s="11">
        <v>823.6</v>
      </c>
      <c r="EQ289" s="11">
        <v>8.3000000000000007</v>
      </c>
      <c r="ER289" s="11">
        <f>VLOOKUP(EN289,Sheet1!$C$10:$L$428,2,FALSE)</f>
        <v>372950.90818858566</v>
      </c>
      <c r="ES289" s="11">
        <v>8.3000000000000007</v>
      </c>
      <c r="ET289" s="11">
        <v>46809</v>
      </c>
      <c r="EU289" s="11">
        <v>14</v>
      </c>
      <c r="EV289" s="11">
        <v>39.5</v>
      </c>
      <c r="EW289" s="11">
        <v>1.6</v>
      </c>
      <c r="EY289" t="b">
        <f t="shared" si="4"/>
        <v>1</v>
      </c>
    </row>
    <row r="290" spans="1:155" x14ac:dyDescent="0.25">
      <c r="A290" s="1" t="s">
        <v>719</v>
      </c>
      <c r="B290" s="1" t="s">
        <v>297</v>
      </c>
      <c r="C290" s="1">
        <v>660.8</v>
      </c>
      <c r="D290" s="1">
        <v>8.6</v>
      </c>
      <c r="E290" s="1">
        <f>VLOOKUP(A290,Sheet1!$C$10:$L$428,6,FALSE)</f>
        <v>250000</v>
      </c>
      <c r="F290" s="1">
        <v>9.8000000000000007</v>
      </c>
      <c r="G290" s="1">
        <v>37793</v>
      </c>
      <c r="H290" s="1">
        <v>9.5</v>
      </c>
      <c r="I290" s="1">
        <v>38.6</v>
      </c>
      <c r="J290" s="1">
        <v>1.7</v>
      </c>
      <c r="N290" s="2" t="s">
        <v>719</v>
      </c>
      <c r="O290" s="2" t="s">
        <v>297</v>
      </c>
      <c r="P290" s="2">
        <v>33000</v>
      </c>
      <c r="Q290" s="2">
        <v>7.2</v>
      </c>
      <c r="R290" s="2">
        <v>33000</v>
      </c>
      <c r="S290" s="2">
        <v>7.2</v>
      </c>
      <c r="T290" s="2">
        <v>30000</v>
      </c>
      <c r="U290" s="2">
        <v>8.4</v>
      </c>
      <c r="V290" s="2">
        <v>33000</v>
      </c>
      <c r="W290" s="2">
        <v>7.2</v>
      </c>
      <c r="AA290" s="3" t="s">
        <v>719</v>
      </c>
      <c r="AB290" s="3" t="s">
        <v>297</v>
      </c>
      <c r="AC290" s="3">
        <v>705.1</v>
      </c>
      <c r="AD290" s="3">
        <v>4.0999999999999996</v>
      </c>
      <c r="AE290" s="3">
        <v>17.93</v>
      </c>
      <c r="AF290" s="3">
        <v>4.3</v>
      </c>
      <c r="AG290" s="3">
        <v>39229</v>
      </c>
      <c r="AH290" s="3">
        <v>6</v>
      </c>
      <c r="AI290" s="3">
        <v>39.299999999999997</v>
      </c>
      <c r="AJ290" s="3">
        <v>1</v>
      </c>
      <c r="AN290" s="3" t="s">
        <v>719</v>
      </c>
      <c r="AO290" s="3" t="s">
        <v>297</v>
      </c>
      <c r="AP290" s="3">
        <v>607.1</v>
      </c>
      <c r="AQ290" s="3">
        <v>4.4000000000000004</v>
      </c>
      <c r="AR290" s="3">
        <v>15.81</v>
      </c>
      <c r="AS290" s="3">
        <v>5.6</v>
      </c>
      <c r="AT290" s="3">
        <v>32792</v>
      </c>
      <c r="AU290" s="3">
        <v>6.8</v>
      </c>
      <c r="AV290" s="3">
        <v>37.5</v>
      </c>
      <c r="AW290" s="3">
        <v>1.7</v>
      </c>
      <c r="BA290" s="4" t="s">
        <v>719</v>
      </c>
      <c r="BB290" s="4" t="s">
        <v>297</v>
      </c>
      <c r="BC290" s="4">
        <v>42000</v>
      </c>
      <c r="BD290" s="4">
        <v>6.3</v>
      </c>
      <c r="BE290" s="4">
        <v>42000</v>
      </c>
      <c r="BF290" s="4">
        <v>6.3</v>
      </c>
      <c r="BG290" s="4">
        <v>36000</v>
      </c>
      <c r="BH290" s="4">
        <v>7.5</v>
      </c>
      <c r="BI290" s="4">
        <v>42000</v>
      </c>
      <c r="BJ290" s="4">
        <v>6.3</v>
      </c>
      <c r="BN290" s="5" t="s">
        <v>719</v>
      </c>
      <c r="BO290" s="5" t="s">
        <v>297</v>
      </c>
      <c r="BP290" s="5">
        <v>607.20000000000005</v>
      </c>
      <c r="BQ290" s="5">
        <v>4.3</v>
      </c>
      <c r="BR290" s="5">
        <v>17.239999999999998</v>
      </c>
      <c r="BS290" s="5">
        <v>4</v>
      </c>
      <c r="BT290" s="5">
        <v>34265</v>
      </c>
      <c r="BU290" s="5">
        <v>6.1</v>
      </c>
      <c r="BV290" s="5">
        <v>35.200000000000003</v>
      </c>
      <c r="BW290" s="5">
        <v>1.8</v>
      </c>
      <c r="CA290" s="6" t="s">
        <v>719</v>
      </c>
      <c r="CB290" s="6" t="s">
        <v>297</v>
      </c>
      <c r="CC290" s="6">
        <v>556</v>
      </c>
      <c r="CD290" s="6">
        <v>4.8</v>
      </c>
      <c r="CE290" s="6">
        <v>14.31</v>
      </c>
      <c r="CF290" s="6">
        <v>6</v>
      </c>
      <c r="CG290" s="6">
        <v>29888</v>
      </c>
      <c r="CH290" s="6">
        <v>6.9</v>
      </c>
      <c r="CI290" s="6">
        <v>37.5</v>
      </c>
      <c r="CJ290" s="6">
        <v>0.4</v>
      </c>
      <c r="CN290" s="7" t="s">
        <v>719</v>
      </c>
      <c r="CO290" s="7" t="s">
        <v>297</v>
      </c>
      <c r="CP290" s="7">
        <v>14000</v>
      </c>
      <c r="CQ290" s="7">
        <v>10.6</v>
      </c>
      <c r="CR290" s="7">
        <v>14000</v>
      </c>
      <c r="CS290" s="7">
        <v>10.6</v>
      </c>
      <c r="CT290" s="7">
        <v>13000</v>
      </c>
      <c r="CU290" s="7">
        <v>12.4</v>
      </c>
      <c r="CV290" s="7">
        <v>14000</v>
      </c>
      <c r="CW290" s="7">
        <v>10.6</v>
      </c>
      <c r="DA290" s="8" t="s">
        <v>719</v>
      </c>
      <c r="DB290" s="8" t="s">
        <v>297</v>
      </c>
      <c r="DC290" s="8">
        <v>610.79999999999995</v>
      </c>
      <c r="DD290" s="8">
        <v>6</v>
      </c>
      <c r="DE290" s="8">
        <v>16.09</v>
      </c>
      <c r="DF290" s="8">
        <v>6.2</v>
      </c>
      <c r="DG290" s="8">
        <v>32651</v>
      </c>
      <c r="DH290" s="8">
        <v>8.1999999999999993</v>
      </c>
      <c r="DI290" s="8">
        <v>38</v>
      </c>
      <c r="DJ290" s="8">
        <v>1</v>
      </c>
      <c r="DN290" s="9" t="s">
        <v>719</v>
      </c>
      <c r="DO290" s="9" t="s">
        <v>297</v>
      </c>
      <c r="DP290" s="9">
        <v>542.79999999999995</v>
      </c>
      <c r="DQ290" s="9">
        <v>7</v>
      </c>
      <c r="DR290" s="9">
        <v>14.9</v>
      </c>
      <c r="DS290" s="9">
        <v>8.1</v>
      </c>
      <c r="DT290" s="9">
        <v>29571</v>
      </c>
      <c r="DU290" s="9">
        <v>11</v>
      </c>
      <c r="DV290" s="9">
        <v>37.5</v>
      </c>
      <c r="DW290" s="9">
        <v>0.4</v>
      </c>
      <c r="EA290" s="10" t="s">
        <v>719</v>
      </c>
      <c r="EB290" s="10" t="s">
        <v>297</v>
      </c>
      <c r="EC290" s="10">
        <v>19000</v>
      </c>
      <c r="ED290" s="10">
        <v>9.6999999999999993</v>
      </c>
      <c r="EE290" s="10">
        <f>VLOOKUP(EA290,Sheet1!$C$10:$L$428,10,FALSE)</f>
        <v>196000</v>
      </c>
      <c r="EF290" s="10">
        <v>9.6999999999999993</v>
      </c>
      <c r="EG290" s="10">
        <v>17000</v>
      </c>
      <c r="EH290" s="10">
        <v>11.4</v>
      </c>
      <c r="EI290" s="10">
        <v>19000</v>
      </c>
      <c r="EJ290" s="10">
        <v>9.6999999999999993</v>
      </c>
      <c r="EN290" s="11" t="s">
        <v>719</v>
      </c>
      <c r="EO290" s="11" t="s">
        <v>297</v>
      </c>
      <c r="EP290" s="11">
        <v>773.2</v>
      </c>
      <c r="EQ290" s="11">
        <v>5.2</v>
      </c>
      <c r="ER290" s="11">
        <f>VLOOKUP(EN290,Sheet1!$C$10:$L$428,2,FALSE)</f>
        <v>275466.14048934478</v>
      </c>
      <c r="ES290" s="11">
        <v>5.6</v>
      </c>
      <c r="ET290" s="11">
        <v>44066</v>
      </c>
      <c r="EU290" s="11">
        <v>7.8</v>
      </c>
      <c r="EV290" s="11">
        <v>40.299999999999997</v>
      </c>
      <c r="EW290" s="11">
        <v>1.5</v>
      </c>
      <c r="EY290" t="b">
        <f t="shared" si="4"/>
        <v>1</v>
      </c>
    </row>
    <row r="291" spans="1:155" x14ac:dyDescent="0.25">
      <c r="A291" s="1" t="s">
        <v>720</v>
      </c>
      <c r="B291" s="1" t="s">
        <v>298</v>
      </c>
      <c r="C291" s="1">
        <v>710.6</v>
      </c>
      <c r="D291" s="1">
        <v>7.2</v>
      </c>
      <c r="E291" s="1">
        <f>VLOOKUP(A291,Sheet1!$C$10:$L$428,6,FALSE)</f>
        <v>275000</v>
      </c>
      <c r="F291" s="1">
        <v>8.6999999999999993</v>
      </c>
      <c r="G291" s="1">
        <v>37135</v>
      </c>
      <c r="H291" s="1">
        <v>8.9</v>
      </c>
      <c r="I291" s="1">
        <v>37.5</v>
      </c>
      <c r="J291" s="1">
        <v>1.7</v>
      </c>
      <c r="N291" s="2" t="s">
        <v>720</v>
      </c>
      <c r="O291" s="2" t="s">
        <v>298</v>
      </c>
      <c r="P291" s="2">
        <v>27000</v>
      </c>
      <c r="Q291" s="2">
        <v>8.1999999999999993</v>
      </c>
      <c r="R291" s="2">
        <v>27000</v>
      </c>
      <c r="S291" s="2">
        <v>8.1999999999999993</v>
      </c>
      <c r="T291" s="2">
        <v>24000</v>
      </c>
      <c r="U291" s="2">
        <v>12.7</v>
      </c>
      <c r="V291" s="2">
        <v>27000</v>
      </c>
      <c r="W291" s="2">
        <v>8.1999999999999993</v>
      </c>
      <c r="AA291" s="3" t="s">
        <v>720</v>
      </c>
      <c r="AB291" s="3" t="s">
        <v>298</v>
      </c>
      <c r="AC291" s="3">
        <v>786.2</v>
      </c>
      <c r="AD291" s="3">
        <v>5.0999999999999996</v>
      </c>
      <c r="AE291" s="3">
        <v>19.95</v>
      </c>
      <c r="AF291" s="3">
        <v>5.3</v>
      </c>
      <c r="AG291" s="3">
        <v>44184</v>
      </c>
      <c r="AH291" s="3">
        <v>8.8000000000000007</v>
      </c>
      <c r="AI291" s="3">
        <v>39.4</v>
      </c>
      <c r="AJ291" s="3">
        <v>1.1000000000000001</v>
      </c>
      <c r="AN291" s="3" t="s">
        <v>720</v>
      </c>
      <c r="AO291" s="3" t="s">
        <v>298</v>
      </c>
      <c r="AP291" s="3">
        <v>668.9</v>
      </c>
      <c r="AQ291" s="3">
        <v>6</v>
      </c>
      <c r="AR291" s="3">
        <v>16.98</v>
      </c>
      <c r="AS291" s="3">
        <v>6.5</v>
      </c>
      <c r="AT291" s="3">
        <v>34368</v>
      </c>
      <c r="AU291" s="3">
        <v>14</v>
      </c>
      <c r="AV291" s="3">
        <v>37.5</v>
      </c>
      <c r="AW291" s="3">
        <v>1.6</v>
      </c>
      <c r="BA291" s="4" t="s">
        <v>720</v>
      </c>
      <c r="BB291" s="4" t="s">
        <v>298</v>
      </c>
      <c r="BC291" s="4">
        <v>35000</v>
      </c>
      <c r="BD291" s="4">
        <v>7</v>
      </c>
      <c r="BE291" s="4">
        <v>35000</v>
      </c>
      <c r="BF291" s="4">
        <v>7</v>
      </c>
      <c r="BG291" s="4">
        <v>31000</v>
      </c>
      <c r="BH291" s="4">
        <v>12.2</v>
      </c>
      <c r="BI291" s="4">
        <v>35000</v>
      </c>
      <c r="BJ291" s="4">
        <v>7</v>
      </c>
      <c r="BN291" s="5" t="s">
        <v>720</v>
      </c>
      <c r="BO291" s="5" t="s">
        <v>298</v>
      </c>
      <c r="BP291" s="5">
        <v>640.70000000000005</v>
      </c>
      <c r="BQ291" s="5">
        <v>5.5</v>
      </c>
      <c r="BR291" s="5">
        <v>18.809999999999999</v>
      </c>
      <c r="BS291" s="5">
        <v>5</v>
      </c>
      <c r="BT291" s="5">
        <v>36922</v>
      </c>
      <c r="BU291" s="5">
        <v>10</v>
      </c>
      <c r="BV291" s="5">
        <v>34.1</v>
      </c>
      <c r="BW291" s="5">
        <v>2.2999999999999998</v>
      </c>
      <c r="CA291" s="6" t="s">
        <v>720</v>
      </c>
      <c r="CB291" s="6" t="s">
        <v>298</v>
      </c>
      <c r="CC291" s="6">
        <v>580.70000000000005</v>
      </c>
      <c r="CD291" s="6">
        <v>7.5</v>
      </c>
      <c r="CE291" s="6">
        <v>14.84</v>
      </c>
      <c r="CF291" s="6">
        <v>7.6</v>
      </c>
      <c r="CG291" s="6">
        <v>30309</v>
      </c>
      <c r="CH291" s="6">
        <v>17</v>
      </c>
      <c r="CI291" s="6">
        <v>37.4</v>
      </c>
      <c r="CJ291" s="6">
        <v>0.4</v>
      </c>
      <c r="CN291" s="7" t="s">
        <v>720</v>
      </c>
      <c r="CO291" s="7" t="s">
        <v>298</v>
      </c>
      <c r="CP291" s="7">
        <v>9000</v>
      </c>
      <c r="CQ291" s="7">
        <v>13.5</v>
      </c>
      <c r="CR291" s="7">
        <v>9000</v>
      </c>
      <c r="CS291" s="7">
        <v>13.5</v>
      </c>
      <c r="CT291" s="7" t="s">
        <v>858</v>
      </c>
      <c r="CU291" s="7" t="s">
        <v>858</v>
      </c>
      <c r="CV291" s="7">
        <v>9000</v>
      </c>
      <c r="CW291" s="7">
        <v>13.5</v>
      </c>
      <c r="DA291" s="8" t="s">
        <v>720</v>
      </c>
      <c r="DB291" s="8" t="s">
        <v>298</v>
      </c>
      <c r="DC291" s="8">
        <v>677.2</v>
      </c>
      <c r="DD291" s="8">
        <v>7.5</v>
      </c>
      <c r="DE291" s="8">
        <v>17.73</v>
      </c>
      <c r="DF291" s="8">
        <v>7.8</v>
      </c>
      <c r="DG291" s="8">
        <v>36370</v>
      </c>
      <c r="DH291" s="8">
        <v>18</v>
      </c>
      <c r="DI291" s="8">
        <v>38.200000000000003</v>
      </c>
      <c r="DJ291" s="8">
        <v>1.4</v>
      </c>
      <c r="DN291" s="9" t="s">
        <v>720</v>
      </c>
      <c r="DO291" s="9" t="s">
        <v>298</v>
      </c>
      <c r="DP291" s="9">
        <v>585.79999999999995</v>
      </c>
      <c r="DQ291" s="9">
        <v>8.9</v>
      </c>
      <c r="DR291" s="9">
        <v>15.27</v>
      </c>
      <c r="DS291" s="9">
        <v>9.6</v>
      </c>
      <c r="DT291" s="9" t="s">
        <v>858</v>
      </c>
      <c r="DU291" s="9" t="s">
        <v>858</v>
      </c>
      <c r="DV291" s="9">
        <v>37.5</v>
      </c>
      <c r="DW291" s="9" t="s">
        <v>858</v>
      </c>
      <c r="EA291" s="10" t="s">
        <v>720</v>
      </c>
      <c r="EB291" s="10" t="s">
        <v>298</v>
      </c>
      <c r="EC291" s="10">
        <v>17000</v>
      </c>
      <c r="ED291" s="10">
        <v>10.4</v>
      </c>
      <c r="EE291" s="10">
        <f>VLOOKUP(EA291,Sheet1!$C$10:$L$428,10,FALSE)</f>
        <v>205000</v>
      </c>
      <c r="EF291" s="10">
        <v>10.4</v>
      </c>
      <c r="EG291" s="10">
        <v>16000</v>
      </c>
      <c r="EH291" s="10">
        <v>12.2</v>
      </c>
      <c r="EI291" s="10">
        <v>17000</v>
      </c>
      <c r="EJ291" s="10">
        <v>10.4</v>
      </c>
      <c r="EN291" s="11" t="s">
        <v>720</v>
      </c>
      <c r="EO291" s="11" t="s">
        <v>298</v>
      </c>
      <c r="EP291" s="11">
        <v>844.7</v>
      </c>
      <c r="EQ291" s="11">
        <v>6.3</v>
      </c>
      <c r="ER291" s="11">
        <f>VLOOKUP(EN291,Sheet1!$C$10:$L$428,2,FALSE)</f>
        <v>333097.38812042325</v>
      </c>
      <c r="ES291" s="11">
        <v>6.7</v>
      </c>
      <c r="ET291" s="11">
        <v>48237</v>
      </c>
      <c r="EU291" s="11">
        <v>8.1999999999999993</v>
      </c>
      <c r="EV291" s="11">
        <v>40.1</v>
      </c>
      <c r="EW291" s="11">
        <v>1.5</v>
      </c>
      <c r="EY291" t="b">
        <f t="shared" si="4"/>
        <v>1</v>
      </c>
    </row>
    <row r="292" spans="1:155" x14ac:dyDescent="0.25">
      <c r="A292" s="1" t="s">
        <v>721</v>
      </c>
      <c r="B292" s="1" t="s">
        <v>299</v>
      </c>
      <c r="C292" s="1">
        <v>680.9</v>
      </c>
      <c r="D292" s="1">
        <v>14</v>
      </c>
      <c r="E292" s="1">
        <f>VLOOKUP(A292,Sheet1!$C$10:$L$428,6,FALSE)</f>
        <v>290000</v>
      </c>
      <c r="F292" s="1">
        <v>15</v>
      </c>
      <c r="G292" s="1" t="s">
        <v>858</v>
      </c>
      <c r="H292" s="1" t="s">
        <v>858</v>
      </c>
      <c r="I292" s="1">
        <v>37</v>
      </c>
      <c r="J292" s="1">
        <v>2.7</v>
      </c>
      <c r="N292" s="2" t="s">
        <v>721</v>
      </c>
      <c r="O292" s="2" t="s">
        <v>299</v>
      </c>
      <c r="P292" s="2">
        <v>20000</v>
      </c>
      <c r="Q292" s="2">
        <v>9.3000000000000007</v>
      </c>
      <c r="R292" s="2">
        <v>20000</v>
      </c>
      <c r="S292" s="2">
        <v>9.3000000000000007</v>
      </c>
      <c r="T292" s="2">
        <v>18000</v>
      </c>
      <c r="U292" s="2">
        <v>10.8</v>
      </c>
      <c r="V292" s="2">
        <v>20000</v>
      </c>
      <c r="W292" s="2">
        <v>9.3000000000000007</v>
      </c>
      <c r="AA292" s="3" t="s">
        <v>721</v>
      </c>
      <c r="AB292" s="3" t="s">
        <v>299</v>
      </c>
      <c r="AC292" s="3">
        <v>794.8</v>
      </c>
      <c r="AD292" s="3">
        <v>8.9</v>
      </c>
      <c r="AE292" s="3">
        <v>20.63</v>
      </c>
      <c r="AF292" s="3">
        <v>9</v>
      </c>
      <c r="AG292" s="3">
        <v>46161</v>
      </c>
      <c r="AH292" s="3">
        <v>15</v>
      </c>
      <c r="AI292" s="3">
        <v>38.5</v>
      </c>
      <c r="AJ292" s="3">
        <v>1.3</v>
      </c>
      <c r="AN292" s="3" t="s">
        <v>721</v>
      </c>
      <c r="AO292" s="3" t="s">
        <v>299</v>
      </c>
      <c r="AP292" s="3">
        <v>590.70000000000005</v>
      </c>
      <c r="AQ292" s="3">
        <v>7.2</v>
      </c>
      <c r="AR292" s="3">
        <v>15.69</v>
      </c>
      <c r="AS292" s="3">
        <v>7.6</v>
      </c>
      <c r="AT292" s="3">
        <v>30414</v>
      </c>
      <c r="AU292" s="3">
        <v>8.6</v>
      </c>
      <c r="AV292" s="3">
        <v>37.200000000000003</v>
      </c>
      <c r="AW292" s="3">
        <v>1</v>
      </c>
      <c r="BA292" s="4" t="s">
        <v>721</v>
      </c>
      <c r="BB292" s="4" t="s">
        <v>299</v>
      </c>
      <c r="BC292" s="4">
        <v>28000</v>
      </c>
      <c r="BD292" s="4">
        <v>7.8</v>
      </c>
      <c r="BE292" s="4">
        <v>28000</v>
      </c>
      <c r="BF292" s="4">
        <v>7.8</v>
      </c>
      <c r="BG292" s="4">
        <v>26000</v>
      </c>
      <c r="BH292" s="4">
        <v>10.9</v>
      </c>
      <c r="BI292" s="4">
        <v>28000</v>
      </c>
      <c r="BJ292" s="4">
        <v>7.8</v>
      </c>
      <c r="BN292" s="5" t="s">
        <v>721</v>
      </c>
      <c r="BO292" s="5" t="s">
        <v>299</v>
      </c>
      <c r="BP292" s="5">
        <v>644.6</v>
      </c>
      <c r="BQ292" s="5">
        <v>8.6999999999999993</v>
      </c>
      <c r="BR292" s="5">
        <v>19.670000000000002</v>
      </c>
      <c r="BS292" s="5">
        <v>8.1999999999999993</v>
      </c>
      <c r="BT292" s="5">
        <v>37047</v>
      </c>
      <c r="BU292" s="5">
        <v>14</v>
      </c>
      <c r="BV292" s="5">
        <v>32.799999999999997</v>
      </c>
      <c r="BW292" s="5">
        <v>2.5</v>
      </c>
      <c r="CA292" s="6" t="s">
        <v>721</v>
      </c>
      <c r="CB292" s="6" t="s">
        <v>299</v>
      </c>
      <c r="CC292" s="6">
        <v>499.7</v>
      </c>
      <c r="CD292" s="6">
        <v>11</v>
      </c>
      <c r="CE292" s="6">
        <v>14.24</v>
      </c>
      <c r="CF292" s="6">
        <v>9</v>
      </c>
      <c r="CG292" s="6">
        <v>26122</v>
      </c>
      <c r="CH292" s="6">
        <v>13</v>
      </c>
      <c r="CI292" s="6">
        <v>35</v>
      </c>
      <c r="CJ292" s="6">
        <v>1.5</v>
      </c>
      <c r="CN292" s="7" t="s">
        <v>721</v>
      </c>
      <c r="CO292" s="7" t="s">
        <v>299</v>
      </c>
      <c r="CP292" s="7">
        <v>9000</v>
      </c>
      <c r="CQ292" s="7">
        <v>13.9</v>
      </c>
      <c r="CR292" s="7">
        <v>9000</v>
      </c>
      <c r="CS292" s="7">
        <v>13.9</v>
      </c>
      <c r="CT292" s="7">
        <v>8000</v>
      </c>
      <c r="CU292" s="7">
        <v>15.8</v>
      </c>
      <c r="CV292" s="7">
        <v>9000</v>
      </c>
      <c r="CW292" s="7">
        <v>13.9</v>
      </c>
      <c r="DA292" s="8" t="s">
        <v>721</v>
      </c>
      <c r="DB292" s="8" t="s">
        <v>299</v>
      </c>
      <c r="DC292" s="8">
        <v>531.79999999999995</v>
      </c>
      <c r="DD292" s="8">
        <v>5.9</v>
      </c>
      <c r="DE292" s="8">
        <v>13.93</v>
      </c>
      <c r="DF292" s="8">
        <v>6.1</v>
      </c>
      <c r="DG292" s="8">
        <v>27326</v>
      </c>
      <c r="DH292" s="8">
        <v>6.7</v>
      </c>
      <c r="DI292" s="8">
        <v>38.200000000000003</v>
      </c>
      <c r="DJ292" s="8">
        <v>1.6</v>
      </c>
      <c r="DN292" s="9" t="s">
        <v>721</v>
      </c>
      <c r="DO292" s="9" t="s">
        <v>299</v>
      </c>
      <c r="DP292" s="9">
        <v>499.1</v>
      </c>
      <c r="DQ292" s="9">
        <v>12</v>
      </c>
      <c r="DR292" s="9">
        <v>12.98</v>
      </c>
      <c r="DS292" s="9">
        <v>12</v>
      </c>
      <c r="DT292" s="9">
        <v>26214</v>
      </c>
      <c r="DU292" s="9">
        <v>13</v>
      </c>
      <c r="DV292" s="9">
        <v>37.4</v>
      </c>
      <c r="DW292" s="9">
        <v>2.9</v>
      </c>
      <c r="EA292" s="10" t="s">
        <v>721</v>
      </c>
      <c r="EB292" s="10" t="s">
        <v>299</v>
      </c>
      <c r="EC292" s="10">
        <v>11000</v>
      </c>
      <c r="ED292" s="10">
        <v>12.6</v>
      </c>
      <c r="EE292" s="10">
        <f>VLOOKUP(EA292,Sheet1!$C$10:$L$428,10,FALSE)</f>
        <v>225000</v>
      </c>
      <c r="EF292" s="10">
        <v>12.6</v>
      </c>
      <c r="EG292" s="10">
        <v>10000</v>
      </c>
      <c r="EH292" s="10">
        <v>14.7</v>
      </c>
      <c r="EI292" s="10">
        <v>11000</v>
      </c>
      <c r="EJ292" s="10">
        <v>12.6</v>
      </c>
      <c r="EN292" s="11" t="s">
        <v>721</v>
      </c>
      <c r="EO292" s="11" t="s">
        <v>299</v>
      </c>
      <c r="EP292" s="11">
        <v>998</v>
      </c>
      <c r="EQ292" s="11">
        <v>12</v>
      </c>
      <c r="ER292" s="11">
        <f>VLOOKUP(EN292,Sheet1!$C$10:$L$428,2,FALSE)</f>
        <v>372280.76814159274</v>
      </c>
      <c r="ES292" s="11">
        <v>12</v>
      </c>
      <c r="ET292" s="11">
        <v>61024</v>
      </c>
      <c r="EU292" s="11">
        <v>19</v>
      </c>
      <c r="EV292" s="11">
        <v>38.799999999999997</v>
      </c>
      <c r="EW292" s="11">
        <v>2</v>
      </c>
      <c r="EY292" t="b">
        <f t="shared" si="4"/>
        <v>1</v>
      </c>
    </row>
    <row r="293" spans="1:155" x14ac:dyDescent="0.25">
      <c r="A293" s="1" t="s">
        <v>722</v>
      </c>
      <c r="B293" s="1" t="s">
        <v>300</v>
      </c>
      <c r="C293" s="1">
        <v>755.6</v>
      </c>
      <c r="D293" s="1">
        <v>14</v>
      </c>
      <c r="E293" s="1">
        <f>VLOOKUP(A293,Sheet1!$C$10:$L$428,6,FALSE)</f>
        <v>325000</v>
      </c>
      <c r="F293" s="1">
        <v>13</v>
      </c>
      <c r="G293" s="1">
        <v>40699</v>
      </c>
      <c r="H293" s="1">
        <v>15</v>
      </c>
      <c r="I293" s="1">
        <v>38.9</v>
      </c>
      <c r="J293" s="1">
        <v>1.6</v>
      </c>
      <c r="N293" s="2" t="s">
        <v>722</v>
      </c>
      <c r="O293" s="2" t="s">
        <v>300</v>
      </c>
      <c r="P293" s="2">
        <v>33000</v>
      </c>
      <c r="Q293" s="2">
        <v>7.3</v>
      </c>
      <c r="R293" s="2">
        <v>33000</v>
      </c>
      <c r="S293" s="2">
        <v>7.3</v>
      </c>
      <c r="T293" s="2">
        <v>30000</v>
      </c>
      <c r="U293" s="2">
        <v>8.6</v>
      </c>
      <c r="V293" s="2">
        <v>33000</v>
      </c>
      <c r="W293" s="2">
        <v>7.3</v>
      </c>
      <c r="AA293" s="3" t="s">
        <v>722</v>
      </c>
      <c r="AB293" s="3" t="s">
        <v>300</v>
      </c>
      <c r="AC293" s="3">
        <v>888.4</v>
      </c>
      <c r="AD293" s="3">
        <v>6.7</v>
      </c>
      <c r="AE293" s="3">
        <v>22.5</v>
      </c>
      <c r="AF293" s="3">
        <v>6.8</v>
      </c>
      <c r="AG293" s="3">
        <v>58339</v>
      </c>
      <c r="AH293" s="3">
        <v>14</v>
      </c>
      <c r="AI293" s="3">
        <v>39.5</v>
      </c>
      <c r="AJ293" s="3">
        <v>1.3</v>
      </c>
      <c r="AN293" s="3" t="s">
        <v>722</v>
      </c>
      <c r="AO293" s="3" t="s">
        <v>300</v>
      </c>
      <c r="AP293" s="3">
        <v>674.2</v>
      </c>
      <c r="AQ293" s="3">
        <v>9.4</v>
      </c>
      <c r="AR293" s="3">
        <v>16.57</v>
      </c>
      <c r="AS293" s="3">
        <v>9.6999999999999993</v>
      </c>
      <c r="AT293" s="3">
        <v>36770</v>
      </c>
      <c r="AU293" s="3">
        <v>11</v>
      </c>
      <c r="AV293" s="3">
        <v>37.5</v>
      </c>
      <c r="AW293" s="3">
        <v>1.7</v>
      </c>
      <c r="BA293" s="4" t="s">
        <v>722</v>
      </c>
      <c r="BB293" s="4" t="s">
        <v>300</v>
      </c>
      <c r="BC293" s="4">
        <v>47000</v>
      </c>
      <c r="BD293" s="4">
        <v>6.1</v>
      </c>
      <c r="BE293" s="4">
        <v>47000</v>
      </c>
      <c r="BF293" s="4">
        <v>6.1</v>
      </c>
      <c r="BG293" s="4">
        <v>42000</v>
      </c>
      <c r="BH293" s="4">
        <v>7.2</v>
      </c>
      <c r="BI293" s="4">
        <v>47000</v>
      </c>
      <c r="BJ293" s="4">
        <v>6.1</v>
      </c>
      <c r="BN293" s="5" t="s">
        <v>722</v>
      </c>
      <c r="BO293" s="5" t="s">
        <v>300</v>
      </c>
      <c r="BP293" s="5">
        <v>712.1</v>
      </c>
      <c r="BQ293" s="5">
        <v>6.5</v>
      </c>
      <c r="BR293" s="5">
        <v>21.8</v>
      </c>
      <c r="BS293" s="5">
        <v>6.1</v>
      </c>
      <c r="BT293" s="5">
        <v>46064</v>
      </c>
      <c r="BU293" s="5">
        <v>13</v>
      </c>
      <c r="BV293" s="5">
        <v>32.700000000000003</v>
      </c>
      <c r="BW293" s="5">
        <v>2.4</v>
      </c>
      <c r="CA293" s="6" t="s">
        <v>722</v>
      </c>
      <c r="CB293" s="6" t="s">
        <v>300</v>
      </c>
      <c r="CC293" s="6">
        <v>502.9</v>
      </c>
      <c r="CD293" s="6">
        <v>7.7</v>
      </c>
      <c r="CE293" s="6">
        <v>15.82</v>
      </c>
      <c r="CF293" s="6">
        <v>8.4</v>
      </c>
      <c r="CG293" s="6">
        <v>28006</v>
      </c>
      <c r="CH293" s="6">
        <v>10</v>
      </c>
      <c r="CI293" s="6">
        <v>37</v>
      </c>
      <c r="CJ293" s="6">
        <v>1.7</v>
      </c>
      <c r="CN293" s="7" t="s">
        <v>722</v>
      </c>
      <c r="CO293" s="7" t="s">
        <v>300</v>
      </c>
      <c r="CP293" s="7">
        <v>12000</v>
      </c>
      <c r="CQ293" s="7">
        <v>11.5</v>
      </c>
      <c r="CR293" s="7">
        <v>12000</v>
      </c>
      <c r="CS293" s="7">
        <v>11.5</v>
      </c>
      <c r="CT293" s="7">
        <v>10000</v>
      </c>
      <c r="CU293" s="7">
        <v>14</v>
      </c>
      <c r="CV293" s="7">
        <v>12000</v>
      </c>
      <c r="CW293" s="7">
        <v>11.5</v>
      </c>
      <c r="DA293" s="8" t="s">
        <v>722</v>
      </c>
      <c r="DB293" s="8" t="s">
        <v>300</v>
      </c>
      <c r="DC293" s="8">
        <v>666.4</v>
      </c>
      <c r="DD293" s="8">
        <v>6.6</v>
      </c>
      <c r="DE293" s="8">
        <v>17.38</v>
      </c>
      <c r="DF293" s="8">
        <v>7.1</v>
      </c>
      <c r="DG293" s="8">
        <v>36784</v>
      </c>
      <c r="DH293" s="8">
        <v>8.6</v>
      </c>
      <c r="DI293" s="8">
        <v>38.299999999999997</v>
      </c>
      <c r="DJ293" s="8">
        <v>1.9</v>
      </c>
      <c r="DN293" s="9" t="s">
        <v>722</v>
      </c>
      <c r="DO293" s="9" t="s">
        <v>300</v>
      </c>
      <c r="DP293" s="9">
        <v>589.9</v>
      </c>
      <c r="DQ293" s="9">
        <v>11</v>
      </c>
      <c r="DR293" s="9">
        <v>15.5</v>
      </c>
      <c r="DS293" s="9">
        <v>13</v>
      </c>
      <c r="DT293" s="9">
        <v>31195</v>
      </c>
      <c r="DU293" s="9">
        <v>14</v>
      </c>
      <c r="DV293" s="9">
        <v>37.1</v>
      </c>
      <c r="DW293" s="9">
        <v>1</v>
      </c>
      <c r="EA293" s="10" t="s">
        <v>722</v>
      </c>
      <c r="EB293" s="10" t="s">
        <v>300</v>
      </c>
      <c r="EC293" s="10">
        <v>21000</v>
      </c>
      <c r="ED293" s="10">
        <v>9.5</v>
      </c>
      <c r="EE293" s="10">
        <f>VLOOKUP(EA293,Sheet1!$C$10:$L$428,10,FALSE)</f>
        <v>238000</v>
      </c>
      <c r="EF293" s="10">
        <v>9.5</v>
      </c>
      <c r="EG293" s="10">
        <v>20000</v>
      </c>
      <c r="EH293" s="10">
        <v>10.9</v>
      </c>
      <c r="EI293" s="10">
        <v>21000</v>
      </c>
      <c r="EJ293" s="10">
        <v>9.5</v>
      </c>
      <c r="EN293" s="11" t="s">
        <v>722</v>
      </c>
      <c r="EO293" s="11" t="s">
        <v>300</v>
      </c>
      <c r="EP293" s="11">
        <v>1015.3</v>
      </c>
      <c r="EQ293" s="11">
        <v>8.6</v>
      </c>
      <c r="ER293" s="11">
        <f>VLOOKUP(EN293,Sheet1!$C$10:$L$428,2,FALSE)</f>
        <v>422319.93032117636</v>
      </c>
      <c r="ES293" s="11">
        <v>8.8000000000000007</v>
      </c>
      <c r="ET293" s="11">
        <v>69266</v>
      </c>
      <c r="EU293" s="11">
        <v>18</v>
      </c>
      <c r="EV293" s="11">
        <v>40.1</v>
      </c>
      <c r="EW293" s="11">
        <v>1.6</v>
      </c>
      <c r="EY293" t="b">
        <f t="shared" si="4"/>
        <v>1</v>
      </c>
    </row>
    <row r="294" spans="1:155" x14ac:dyDescent="0.25">
      <c r="A294" s="1" t="s">
        <v>723</v>
      </c>
      <c r="B294" s="1" t="s">
        <v>301</v>
      </c>
      <c r="C294" s="1">
        <v>695.5</v>
      </c>
      <c r="D294" s="1">
        <v>9.6</v>
      </c>
      <c r="E294" s="1">
        <f>VLOOKUP(A294,Sheet1!$C$10:$L$428,6,FALSE)</f>
        <v>250000</v>
      </c>
      <c r="F294" s="1">
        <v>10</v>
      </c>
      <c r="G294" s="1">
        <v>36749</v>
      </c>
      <c r="H294" s="1">
        <v>11</v>
      </c>
      <c r="I294" s="1">
        <v>37.6</v>
      </c>
      <c r="J294" s="1">
        <v>1.7</v>
      </c>
      <c r="N294" s="2" t="s">
        <v>723</v>
      </c>
      <c r="O294" s="2" t="s">
        <v>301</v>
      </c>
      <c r="P294" s="2">
        <v>33000</v>
      </c>
      <c r="Q294" s="2">
        <v>7.4</v>
      </c>
      <c r="R294" s="2">
        <v>33000</v>
      </c>
      <c r="S294" s="2">
        <v>7.4</v>
      </c>
      <c r="T294" s="2">
        <v>30000</v>
      </c>
      <c r="U294" s="2">
        <v>8.6999999999999993</v>
      </c>
      <c r="V294" s="2">
        <v>33000</v>
      </c>
      <c r="W294" s="2">
        <v>7.4</v>
      </c>
      <c r="AA294" s="3" t="s">
        <v>723</v>
      </c>
      <c r="AB294" s="3" t="s">
        <v>301</v>
      </c>
      <c r="AC294" s="3">
        <v>778.2</v>
      </c>
      <c r="AD294" s="3">
        <v>7.2</v>
      </c>
      <c r="AE294" s="3">
        <v>20.3</v>
      </c>
      <c r="AF294" s="3">
        <v>7.3</v>
      </c>
      <c r="AG294" s="3">
        <v>44973</v>
      </c>
      <c r="AH294" s="3">
        <v>12</v>
      </c>
      <c r="AI294" s="3">
        <v>38.299999999999997</v>
      </c>
      <c r="AJ294" s="3">
        <v>1</v>
      </c>
      <c r="AN294" s="3" t="s">
        <v>723</v>
      </c>
      <c r="AO294" s="3" t="s">
        <v>301</v>
      </c>
      <c r="AP294" s="3">
        <v>584.1</v>
      </c>
      <c r="AQ294" s="3">
        <v>7.3</v>
      </c>
      <c r="AR294" s="3">
        <v>15.63</v>
      </c>
      <c r="AS294" s="3">
        <v>7</v>
      </c>
      <c r="AT294" s="3">
        <v>32827</v>
      </c>
      <c r="AU294" s="3">
        <v>8</v>
      </c>
      <c r="AV294" s="3">
        <v>37.5</v>
      </c>
      <c r="AW294" s="3">
        <v>0.4</v>
      </c>
      <c r="BA294" s="4" t="s">
        <v>723</v>
      </c>
      <c r="BB294" s="4" t="s">
        <v>301</v>
      </c>
      <c r="BC294" s="4">
        <v>42000</v>
      </c>
      <c r="BD294" s="4">
        <v>6.3</v>
      </c>
      <c r="BE294" s="4">
        <v>42000</v>
      </c>
      <c r="BF294" s="4">
        <v>6.3</v>
      </c>
      <c r="BG294" s="4">
        <v>37000</v>
      </c>
      <c r="BH294" s="4">
        <v>7.5</v>
      </c>
      <c r="BI294" s="4">
        <v>42000</v>
      </c>
      <c r="BJ294" s="4">
        <v>6.3</v>
      </c>
      <c r="BN294" s="5" t="s">
        <v>723</v>
      </c>
      <c r="BO294" s="5" t="s">
        <v>301</v>
      </c>
      <c r="BP294" s="5">
        <v>654.6</v>
      </c>
      <c r="BQ294" s="5">
        <v>7.1</v>
      </c>
      <c r="BR294" s="5">
        <v>19.489999999999998</v>
      </c>
      <c r="BS294" s="5">
        <v>6.9</v>
      </c>
      <c r="BT294" s="5">
        <v>38108</v>
      </c>
      <c r="BU294" s="5">
        <v>11</v>
      </c>
      <c r="BV294" s="5">
        <v>33.6</v>
      </c>
      <c r="BW294" s="5">
        <v>1.9</v>
      </c>
      <c r="CA294" s="6" t="s">
        <v>723</v>
      </c>
      <c r="CB294" s="6" t="s">
        <v>301</v>
      </c>
      <c r="CC294" s="6">
        <v>501.8</v>
      </c>
      <c r="CD294" s="6">
        <v>7.3</v>
      </c>
      <c r="CE294" s="6">
        <v>14.03</v>
      </c>
      <c r="CF294" s="6">
        <v>7.4</v>
      </c>
      <c r="CG294" s="6">
        <v>27273</v>
      </c>
      <c r="CH294" s="6">
        <v>9.5</v>
      </c>
      <c r="CI294" s="6">
        <v>37</v>
      </c>
      <c r="CJ294" s="6">
        <v>1.1000000000000001</v>
      </c>
      <c r="CN294" s="7" t="s">
        <v>723</v>
      </c>
      <c r="CO294" s="7" t="s">
        <v>301</v>
      </c>
      <c r="CP294" s="7">
        <v>12000</v>
      </c>
      <c r="CQ294" s="7">
        <v>11.6</v>
      </c>
      <c r="CR294" s="7">
        <v>12000</v>
      </c>
      <c r="CS294" s="7">
        <v>11.6</v>
      </c>
      <c r="CT294" s="7">
        <v>11000</v>
      </c>
      <c r="CU294" s="7">
        <v>13.8</v>
      </c>
      <c r="CV294" s="7">
        <v>12000</v>
      </c>
      <c r="CW294" s="7">
        <v>11.6</v>
      </c>
      <c r="DA294" s="8" t="s">
        <v>723</v>
      </c>
      <c r="DB294" s="8" t="s">
        <v>301</v>
      </c>
      <c r="DC294" s="8">
        <v>559.1</v>
      </c>
      <c r="DD294" s="8">
        <v>6.4</v>
      </c>
      <c r="DE294" s="8">
        <v>15.28</v>
      </c>
      <c r="DF294" s="8">
        <v>6.5</v>
      </c>
      <c r="DG294" s="8">
        <v>29175</v>
      </c>
      <c r="DH294" s="8">
        <v>8.1999999999999993</v>
      </c>
      <c r="DI294" s="8">
        <v>36.6</v>
      </c>
      <c r="DJ294" s="8">
        <v>1</v>
      </c>
      <c r="DN294" s="9" t="s">
        <v>723</v>
      </c>
      <c r="DO294" s="9" t="s">
        <v>301</v>
      </c>
      <c r="DP294" s="9">
        <v>498.2</v>
      </c>
      <c r="DQ294" s="9">
        <v>8.6999999999999993</v>
      </c>
      <c r="DR294" s="9">
        <v>14.05</v>
      </c>
      <c r="DS294" s="9">
        <v>11</v>
      </c>
      <c r="DT294" s="9">
        <v>26636</v>
      </c>
      <c r="DU294" s="9">
        <v>11</v>
      </c>
      <c r="DV294" s="9">
        <v>36.799999999999997</v>
      </c>
      <c r="DW294" s="9">
        <v>1.2</v>
      </c>
      <c r="EA294" s="10" t="s">
        <v>723</v>
      </c>
      <c r="EB294" s="10" t="s">
        <v>301</v>
      </c>
      <c r="EC294" s="10">
        <v>21000</v>
      </c>
      <c r="ED294" s="10">
        <v>9.5</v>
      </c>
      <c r="EE294" s="10">
        <f>VLOOKUP(EA294,Sheet1!$C$10:$L$428,10,FALSE)</f>
        <v>198000</v>
      </c>
      <c r="EF294" s="10">
        <v>9.5</v>
      </c>
      <c r="EG294" s="10">
        <v>19000</v>
      </c>
      <c r="EH294" s="10">
        <v>11.1</v>
      </c>
      <c r="EI294" s="10">
        <v>21000</v>
      </c>
      <c r="EJ294" s="10">
        <v>9.5</v>
      </c>
      <c r="EN294" s="11" t="s">
        <v>723</v>
      </c>
      <c r="EO294" s="11" t="s">
        <v>301</v>
      </c>
      <c r="EP294" s="11">
        <v>906.2</v>
      </c>
      <c r="EQ294" s="11">
        <v>9.1999999999999993</v>
      </c>
      <c r="ER294" s="11">
        <f>VLOOKUP(EN294,Sheet1!$C$10:$L$428,2,FALSE)</f>
        <v>337804.6074825619</v>
      </c>
      <c r="ES294" s="11">
        <v>9.5</v>
      </c>
      <c r="ET294" s="11">
        <v>53814</v>
      </c>
      <c r="EU294" s="11">
        <v>15</v>
      </c>
      <c r="EV294" s="11">
        <v>39.4</v>
      </c>
      <c r="EW294" s="11">
        <v>1.3</v>
      </c>
      <c r="EY294" t="b">
        <f t="shared" si="4"/>
        <v>1</v>
      </c>
    </row>
    <row r="295" spans="1:155" x14ac:dyDescent="0.25">
      <c r="A295" s="1" t="s">
        <v>724</v>
      </c>
      <c r="B295" s="1" t="s">
        <v>302</v>
      </c>
      <c r="C295" s="1">
        <v>507.5</v>
      </c>
      <c r="D295" s="1">
        <v>11</v>
      </c>
      <c r="E295" s="1">
        <f>VLOOKUP(A295,Sheet1!$C$10:$L$428,6,FALSE)</f>
        <v>200000</v>
      </c>
      <c r="F295" s="1">
        <v>14</v>
      </c>
      <c r="G295" s="1">
        <v>26170</v>
      </c>
      <c r="H295" s="1">
        <v>16</v>
      </c>
      <c r="I295" s="1">
        <v>37.6</v>
      </c>
      <c r="J295" s="1">
        <v>1.7</v>
      </c>
      <c r="N295" s="2" t="s">
        <v>724</v>
      </c>
      <c r="O295" s="2" t="s">
        <v>302</v>
      </c>
      <c r="P295" s="2">
        <v>17000</v>
      </c>
      <c r="Q295" s="2">
        <v>10</v>
      </c>
      <c r="R295" s="2">
        <v>17000</v>
      </c>
      <c r="S295" s="2">
        <v>10</v>
      </c>
      <c r="T295" s="2">
        <v>15000</v>
      </c>
      <c r="U295" s="2">
        <v>16.3</v>
      </c>
      <c r="V295" s="2">
        <v>17000</v>
      </c>
      <c r="W295" s="2">
        <v>10</v>
      </c>
      <c r="AA295" s="3" t="s">
        <v>724</v>
      </c>
      <c r="AB295" s="3" t="s">
        <v>302</v>
      </c>
      <c r="AC295" s="3">
        <v>540.1</v>
      </c>
      <c r="AD295" s="3">
        <v>5.0999999999999996</v>
      </c>
      <c r="AE295" s="3">
        <v>14.31</v>
      </c>
      <c r="AF295" s="3">
        <v>5.3</v>
      </c>
      <c r="AG295" s="3">
        <v>27675</v>
      </c>
      <c r="AH295" s="3">
        <v>6.4</v>
      </c>
      <c r="AI295" s="3">
        <v>37.799999999999997</v>
      </c>
      <c r="AJ295" s="3">
        <v>1.1000000000000001</v>
      </c>
      <c r="AN295" s="3" t="s">
        <v>724</v>
      </c>
      <c r="AO295" s="3" t="s">
        <v>302</v>
      </c>
      <c r="AP295" s="3">
        <v>453.8</v>
      </c>
      <c r="AQ295" s="3">
        <v>7.6</v>
      </c>
      <c r="AR295" s="3">
        <v>11.64</v>
      </c>
      <c r="AS295" s="3">
        <v>6.8</v>
      </c>
      <c r="AT295" s="3">
        <v>22991</v>
      </c>
      <c r="AU295" s="3">
        <v>9.8000000000000007</v>
      </c>
      <c r="AV295" s="3">
        <v>37.5</v>
      </c>
      <c r="AW295" s="3">
        <v>0.3</v>
      </c>
      <c r="BA295" s="4" t="s">
        <v>724</v>
      </c>
      <c r="BB295" s="4" t="s">
        <v>302</v>
      </c>
      <c r="BC295" s="4">
        <v>24000</v>
      </c>
      <c r="BD295" s="4">
        <v>8.1999999999999993</v>
      </c>
      <c r="BE295" s="4">
        <v>24000</v>
      </c>
      <c r="BF295" s="4">
        <v>8.1999999999999993</v>
      </c>
      <c r="BG295" s="4">
        <v>20000</v>
      </c>
      <c r="BH295" s="4">
        <v>12.7</v>
      </c>
      <c r="BI295" s="4">
        <v>24000</v>
      </c>
      <c r="BJ295" s="4">
        <v>8.1999999999999993</v>
      </c>
      <c r="BN295" s="5" t="s">
        <v>724</v>
      </c>
      <c r="BO295" s="5" t="s">
        <v>302</v>
      </c>
      <c r="BP295" s="5">
        <v>432.2</v>
      </c>
      <c r="BQ295" s="5">
        <v>5.7</v>
      </c>
      <c r="BR295" s="5">
        <v>13.52</v>
      </c>
      <c r="BS295" s="5">
        <v>4.8</v>
      </c>
      <c r="BT295" s="5">
        <v>22468</v>
      </c>
      <c r="BU295" s="5">
        <v>7.3</v>
      </c>
      <c r="BV295" s="5">
        <v>32</v>
      </c>
      <c r="BW295" s="5">
        <v>2.7</v>
      </c>
      <c r="CA295" s="6" t="s">
        <v>724</v>
      </c>
      <c r="CB295" s="6" t="s">
        <v>302</v>
      </c>
      <c r="CC295" s="6">
        <v>384.3</v>
      </c>
      <c r="CD295" s="6">
        <v>6.5</v>
      </c>
      <c r="CE295" s="6">
        <v>10.94</v>
      </c>
      <c r="CF295" s="6">
        <v>5.4</v>
      </c>
      <c r="CG295" s="6">
        <v>20003</v>
      </c>
      <c r="CH295" s="6">
        <v>9.1999999999999993</v>
      </c>
      <c r="CI295" s="6">
        <v>36.9</v>
      </c>
      <c r="CJ295" s="6">
        <v>2.2999999999999998</v>
      </c>
      <c r="CN295" s="7" t="s">
        <v>724</v>
      </c>
      <c r="CO295" s="7" t="s">
        <v>302</v>
      </c>
      <c r="CP295" s="7">
        <v>8000</v>
      </c>
      <c r="CQ295" s="7">
        <v>13.7</v>
      </c>
      <c r="CR295" s="7">
        <v>8000</v>
      </c>
      <c r="CS295" s="7">
        <v>13.7</v>
      </c>
      <c r="CT295" s="7" t="s">
        <v>858</v>
      </c>
      <c r="CU295" s="7" t="s">
        <v>858</v>
      </c>
      <c r="CV295" s="7">
        <v>8000</v>
      </c>
      <c r="CW295" s="7">
        <v>13.7</v>
      </c>
      <c r="DA295" s="8" t="s">
        <v>724</v>
      </c>
      <c r="DB295" s="8" t="s">
        <v>302</v>
      </c>
      <c r="DC295" s="8">
        <v>460.4</v>
      </c>
      <c r="DD295" s="8">
        <v>5.0999999999999996</v>
      </c>
      <c r="DE295" s="8">
        <v>12.58</v>
      </c>
      <c r="DF295" s="8">
        <v>5.5</v>
      </c>
      <c r="DG295" s="8">
        <v>23399</v>
      </c>
      <c r="DH295" s="8">
        <v>9.3000000000000007</v>
      </c>
      <c r="DI295" s="8">
        <v>36.6</v>
      </c>
      <c r="DJ295" s="8">
        <v>1.3</v>
      </c>
      <c r="DN295" s="9" t="s">
        <v>724</v>
      </c>
      <c r="DO295" s="9" t="s">
        <v>302</v>
      </c>
      <c r="DP295" s="9">
        <v>406</v>
      </c>
      <c r="DQ295" s="9">
        <v>11</v>
      </c>
      <c r="DR295" s="9">
        <v>11.05</v>
      </c>
      <c r="DS295" s="9">
        <v>11</v>
      </c>
      <c r="DT295" s="9">
        <v>21506</v>
      </c>
      <c r="DU295" s="9" t="s">
        <v>858</v>
      </c>
      <c r="DV295" s="9">
        <v>37</v>
      </c>
      <c r="DW295" s="9">
        <v>1.6</v>
      </c>
      <c r="EA295" s="10" t="s">
        <v>724</v>
      </c>
      <c r="EB295" s="10" t="s">
        <v>302</v>
      </c>
      <c r="EC295" s="10">
        <v>9000</v>
      </c>
      <c r="ED295" s="10">
        <v>14.5</v>
      </c>
      <c r="EE295" s="10">
        <f>VLOOKUP(EA295,Sheet1!$C$10:$L$428,10,FALSE)</f>
        <v>165000</v>
      </c>
      <c r="EF295" s="10">
        <v>14.5</v>
      </c>
      <c r="EG295" s="10">
        <v>7000</v>
      </c>
      <c r="EH295" s="10">
        <v>17.2</v>
      </c>
      <c r="EI295" s="10">
        <v>9000</v>
      </c>
      <c r="EJ295" s="10">
        <v>14.5</v>
      </c>
      <c r="EN295" s="11" t="s">
        <v>724</v>
      </c>
      <c r="EO295" s="11" t="s">
        <v>302</v>
      </c>
      <c r="EP295" s="11">
        <v>619.29999999999995</v>
      </c>
      <c r="EQ295" s="11">
        <v>7.7</v>
      </c>
      <c r="ER295" s="11">
        <f>VLOOKUP(EN295,Sheet1!$C$10:$L$428,2,FALSE)</f>
        <v>218054.37248995955</v>
      </c>
      <c r="ES295" s="11">
        <v>7.9</v>
      </c>
      <c r="ET295" s="11">
        <v>31845</v>
      </c>
      <c r="EU295" s="11">
        <v>9.1999999999999993</v>
      </c>
      <c r="EV295" s="11">
        <v>38.9</v>
      </c>
      <c r="EW295" s="11">
        <v>1.5</v>
      </c>
      <c r="EY295" t="b">
        <f t="shared" si="4"/>
        <v>1</v>
      </c>
    </row>
    <row r="296" spans="1:155" x14ac:dyDescent="0.25">
      <c r="A296" s="1" t="s">
        <v>725</v>
      </c>
      <c r="B296" s="1" t="s">
        <v>303</v>
      </c>
      <c r="C296" s="1">
        <v>511.3</v>
      </c>
      <c r="D296" s="1">
        <v>5.4</v>
      </c>
      <c r="E296" s="1">
        <f>VLOOKUP(A296,Sheet1!$C$10:$L$428,6,FALSE)</f>
        <v>200000</v>
      </c>
      <c r="F296" s="1">
        <v>6.9</v>
      </c>
      <c r="G296" s="1">
        <v>26700</v>
      </c>
      <c r="H296" s="1">
        <v>7.9</v>
      </c>
      <c r="I296" s="1">
        <v>39.9</v>
      </c>
      <c r="J296" s="1">
        <v>0.9</v>
      </c>
      <c r="N296" s="2" t="s">
        <v>725</v>
      </c>
      <c r="O296" s="2" t="s">
        <v>303</v>
      </c>
      <c r="P296" s="2">
        <v>32000</v>
      </c>
      <c r="Q296" s="2">
        <v>7.1</v>
      </c>
      <c r="R296" s="2">
        <v>32000</v>
      </c>
      <c r="S296" s="2">
        <v>7.1</v>
      </c>
      <c r="T296" s="2">
        <v>27000</v>
      </c>
      <c r="U296" s="2">
        <v>8.6999999999999993</v>
      </c>
      <c r="V296" s="2">
        <v>32000</v>
      </c>
      <c r="W296" s="2">
        <v>7.1</v>
      </c>
      <c r="AA296" s="3" t="s">
        <v>725</v>
      </c>
      <c r="AB296" s="3" t="s">
        <v>303</v>
      </c>
      <c r="AC296" s="3">
        <v>528.79999999999995</v>
      </c>
      <c r="AD296" s="3">
        <v>4.2</v>
      </c>
      <c r="AE296" s="3">
        <v>13.38</v>
      </c>
      <c r="AF296" s="3">
        <v>4.3</v>
      </c>
      <c r="AG296" s="3">
        <v>29238</v>
      </c>
      <c r="AH296" s="3">
        <v>8.1</v>
      </c>
      <c r="AI296" s="3">
        <v>39.5</v>
      </c>
      <c r="AJ296" s="3">
        <v>1</v>
      </c>
      <c r="AN296" s="3" t="s">
        <v>725</v>
      </c>
      <c r="AO296" s="3" t="s">
        <v>303</v>
      </c>
      <c r="AP296" s="3">
        <v>452.3</v>
      </c>
      <c r="AQ296" s="3">
        <v>5.5</v>
      </c>
      <c r="AR296" s="3">
        <v>11.54</v>
      </c>
      <c r="AS296" s="3">
        <v>6.3</v>
      </c>
      <c r="AT296" s="3">
        <v>23923</v>
      </c>
      <c r="AU296" s="3">
        <v>6.9</v>
      </c>
      <c r="AV296" s="3">
        <v>39</v>
      </c>
      <c r="AW296" s="3">
        <v>1.6</v>
      </c>
      <c r="BA296" s="4" t="s">
        <v>725</v>
      </c>
      <c r="BB296" s="4" t="s">
        <v>303</v>
      </c>
      <c r="BC296" s="4">
        <v>50000</v>
      </c>
      <c r="BD296" s="4">
        <v>5.6</v>
      </c>
      <c r="BE296" s="4">
        <v>50000</v>
      </c>
      <c r="BF296" s="4">
        <v>5.6</v>
      </c>
      <c r="BG296" s="4">
        <v>42000</v>
      </c>
      <c r="BH296" s="4">
        <v>6.8</v>
      </c>
      <c r="BI296" s="4">
        <v>50000</v>
      </c>
      <c r="BJ296" s="4">
        <v>5.6</v>
      </c>
      <c r="BN296" s="5" t="s">
        <v>725</v>
      </c>
      <c r="BO296" s="5" t="s">
        <v>303</v>
      </c>
      <c r="BP296" s="5">
        <v>408.5</v>
      </c>
      <c r="BQ296" s="5">
        <v>4.3</v>
      </c>
      <c r="BR296" s="5">
        <v>12.85</v>
      </c>
      <c r="BS296" s="5">
        <v>3.7</v>
      </c>
      <c r="BT296" s="5">
        <v>22767</v>
      </c>
      <c r="BU296" s="5">
        <v>7.3</v>
      </c>
      <c r="BV296" s="5">
        <v>31.8</v>
      </c>
      <c r="BW296" s="5">
        <v>2.1</v>
      </c>
      <c r="CA296" s="6" t="s">
        <v>725</v>
      </c>
      <c r="CB296" s="6" t="s">
        <v>303</v>
      </c>
      <c r="CC296" s="6">
        <v>340</v>
      </c>
      <c r="CD296" s="6">
        <v>6.5</v>
      </c>
      <c r="CE296" s="6">
        <v>10.31</v>
      </c>
      <c r="CF296" s="6">
        <v>4.8</v>
      </c>
      <c r="CG296" s="6">
        <v>18089</v>
      </c>
      <c r="CH296" s="6">
        <v>9</v>
      </c>
      <c r="CI296" s="6">
        <v>36.799999999999997</v>
      </c>
      <c r="CJ296" s="6">
        <v>2.4</v>
      </c>
      <c r="CN296" s="7" t="s">
        <v>725</v>
      </c>
      <c r="CO296" s="7" t="s">
        <v>303</v>
      </c>
      <c r="CP296" s="7">
        <v>10000</v>
      </c>
      <c r="CQ296" s="7">
        <v>12.1</v>
      </c>
      <c r="CR296" s="7">
        <v>10000</v>
      </c>
      <c r="CS296" s="7">
        <v>12.1</v>
      </c>
      <c r="CT296" s="7">
        <v>9000</v>
      </c>
      <c r="CU296" s="7">
        <v>15</v>
      </c>
      <c r="CV296" s="7">
        <v>10000</v>
      </c>
      <c r="CW296" s="7">
        <v>12.1</v>
      </c>
      <c r="DA296" s="8" t="s">
        <v>725</v>
      </c>
      <c r="DB296" s="8" t="s">
        <v>303</v>
      </c>
      <c r="DC296" s="8">
        <v>414.1</v>
      </c>
      <c r="DD296" s="8">
        <v>4.8</v>
      </c>
      <c r="DE296" s="8">
        <v>10.96</v>
      </c>
      <c r="DF296" s="8">
        <v>5.2</v>
      </c>
      <c r="DG296" s="8">
        <v>21147</v>
      </c>
      <c r="DH296" s="8">
        <v>6.3</v>
      </c>
      <c r="DI296" s="8">
        <v>37.799999999999997</v>
      </c>
      <c r="DJ296" s="8">
        <v>2.4</v>
      </c>
      <c r="DN296" s="9" t="s">
        <v>725</v>
      </c>
      <c r="DO296" s="9" t="s">
        <v>303</v>
      </c>
      <c r="DP296" s="9">
        <v>371.9</v>
      </c>
      <c r="DQ296" s="9">
        <v>8.1999999999999993</v>
      </c>
      <c r="DR296" s="9">
        <v>9.9499999999999993</v>
      </c>
      <c r="DS296" s="9">
        <v>9.4</v>
      </c>
      <c r="DT296" s="9">
        <v>19841</v>
      </c>
      <c r="DU296" s="9">
        <v>9</v>
      </c>
      <c r="DV296" s="9">
        <v>37</v>
      </c>
      <c r="DW296" s="9">
        <v>1.7</v>
      </c>
      <c r="EA296" s="10" t="s">
        <v>725</v>
      </c>
      <c r="EB296" s="10" t="s">
        <v>303</v>
      </c>
      <c r="EC296" s="10">
        <v>22000</v>
      </c>
      <c r="ED296" s="10">
        <v>8.8000000000000007</v>
      </c>
      <c r="EE296" s="10">
        <f>VLOOKUP(EA296,Sheet1!$C$10:$L$428,10,FALSE)</f>
        <v>155000</v>
      </c>
      <c r="EF296" s="10">
        <v>8.8000000000000007</v>
      </c>
      <c r="EG296" s="10">
        <v>18000</v>
      </c>
      <c r="EH296" s="10">
        <v>10.6</v>
      </c>
      <c r="EI296" s="10">
        <v>22000</v>
      </c>
      <c r="EJ296" s="10">
        <v>8.8000000000000007</v>
      </c>
      <c r="EN296" s="11" t="s">
        <v>725</v>
      </c>
      <c r="EO296" s="11" t="s">
        <v>303</v>
      </c>
      <c r="EP296" s="11">
        <v>584.6</v>
      </c>
      <c r="EQ296" s="11">
        <v>5.2</v>
      </c>
      <c r="ER296" s="11">
        <f>VLOOKUP(EN296,Sheet1!$C$10:$L$428,2,FALSE)</f>
        <v>232925.3141380584</v>
      </c>
      <c r="ES296" s="11">
        <v>5.4</v>
      </c>
      <c r="ET296" s="11">
        <v>32966</v>
      </c>
      <c r="EU296" s="11">
        <v>10</v>
      </c>
      <c r="EV296" s="11">
        <v>40.4</v>
      </c>
      <c r="EW296" s="11">
        <v>0.9</v>
      </c>
      <c r="EY296" t="b">
        <f t="shared" si="4"/>
        <v>1</v>
      </c>
    </row>
    <row r="297" spans="1:155" x14ac:dyDescent="0.25">
      <c r="A297" s="1" t="s">
        <v>726</v>
      </c>
      <c r="B297" s="1" t="s">
        <v>304</v>
      </c>
      <c r="C297" s="1">
        <v>563.5</v>
      </c>
      <c r="D297" s="1">
        <v>13</v>
      </c>
      <c r="E297" s="1">
        <f>VLOOKUP(A297,Sheet1!$C$10:$L$428,6,FALSE)</f>
        <v>265750</v>
      </c>
      <c r="F297" s="1">
        <v>16</v>
      </c>
      <c r="G297" s="1">
        <v>30728</v>
      </c>
      <c r="H297" s="1">
        <v>15</v>
      </c>
      <c r="I297" s="1">
        <v>38.200000000000003</v>
      </c>
      <c r="J297" s="1">
        <v>1.8</v>
      </c>
      <c r="N297" s="2" t="s">
        <v>726</v>
      </c>
      <c r="O297" s="2" t="s">
        <v>304</v>
      </c>
      <c r="P297" s="2">
        <v>28000</v>
      </c>
      <c r="Q297" s="2">
        <v>7.8</v>
      </c>
      <c r="R297" s="2">
        <v>28000</v>
      </c>
      <c r="S297" s="2">
        <v>7.8</v>
      </c>
      <c r="T297" s="2">
        <v>24000</v>
      </c>
      <c r="U297" s="2">
        <v>9.4</v>
      </c>
      <c r="V297" s="2">
        <v>28000</v>
      </c>
      <c r="W297" s="2">
        <v>7.8</v>
      </c>
      <c r="AA297" s="3" t="s">
        <v>726</v>
      </c>
      <c r="AB297" s="3" t="s">
        <v>304</v>
      </c>
      <c r="AC297" s="3">
        <v>649.4</v>
      </c>
      <c r="AD297" s="3">
        <v>5.0999999999999996</v>
      </c>
      <c r="AE297" s="3">
        <v>16.86</v>
      </c>
      <c r="AF297" s="3">
        <v>5.3</v>
      </c>
      <c r="AG297" s="3">
        <v>36899</v>
      </c>
      <c r="AH297" s="3">
        <v>11</v>
      </c>
      <c r="AI297" s="3">
        <v>38.5</v>
      </c>
      <c r="AJ297" s="3">
        <v>1.1000000000000001</v>
      </c>
      <c r="AN297" s="3" t="s">
        <v>726</v>
      </c>
      <c r="AO297" s="3" t="s">
        <v>304</v>
      </c>
      <c r="AP297" s="3">
        <v>530.1</v>
      </c>
      <c r="AQ297" s="3">
        <v>7.7</v>
      </c>
      <c r="AR297" s="3">
        <v>12.78</v>
      </c>
      <c r="AS297" s="3">
        <v>9</v>
      </c>
      <c r="AT297" s="3">
        <v>28111</v>
      </c>
      <c r="AU297" s="3">
        <v>11</v>
      </c>
      <c r="AV297" s="3">
        <v>37.5</v>
      </c>
      <c r="AW297" s="3">
        <v>1.7</v>
      </c>
      <c r="BA297" s="4" t="s">
        <v>726</v>
      </c>
      <c r="BB297" s="4" t="s">
        <v>304</v>
      </c>
      <c r="BC297" s="4">
        <v>43000</v>
      </c>
      <c r="BD297" s="4">
        <v>6.1</v>
      </c>
      <c r="BE297" s="4">
        <v>43000</v>
      </c>
      <c r="BF297" s="4">
        <v>6.1</v>
      </c>
      <c r="BG297" s="4">
        <v>37000</v>
      </c>
      <c r="BH297" s="4">
        <v>8.4</v>
      </c>
      <c r="BI297" s="4">
        <v>43000</v>
      </c>
      <c r="BJ297" s="4">
        <v>6.1</v>
      </c>
      <c r="BN297" s="5" t="s">
        <v>726</v>
      </c>
      <c r="BO297" s="5" t="s">
        <v>304</v>
      </c>
      <c r="BP297" s="5">
        <v>484.6</v>
      </c>
      <c r="BQ297" s="5">
        <v>5.4</v>
      </c>
      <c r="BR297" s="5">
        <v>15.75</v>
      </c>
      <c r="BS297" s="5">
        <v>4.7</v>
      </c>
      <c r="BT297" s="5">
        <v>27384</v>
      </c>
      <c r="BU297" s="5">
        <v>11</v>
      </c>
      <c r="BV297" s="5">
        <v>30.8</v>
      </c>
      <c r="BW297" s="5">
        <v>2.4</v>
      </c>
      <c r="CA297" s="6" t="s">
        <v>726</v>
      </c>
      <c r="CB297" s="6" t="s">
        <v>304</v>
      </c>
      <c r="CC297" s="6">
        <v>371.2</v>
      </c>
      <c r="CD297" s="6">
        <v>6.8</v>
      </c>
      <c r="CE297" s="6">
        <v>11.24</v>
      </c>
      <c r="CF297" s="6">
        <v>6.1</v>
      </c>
      <c r="CG297" s="6">
        <v>19040</v>
      </c>
      <c r="CH297" s="6">
        <v>13</v>
      </c>
      <c r="CI297" s="6">
        <v>35</v>
      </c>
      <c r="CJ297" s="6">
        <v>3.2</v>
      </c>
      <c r="CN297" s="7" t="s">
        <v>726</v>
      </c>
      <c r="CO297" s="7" t="s">
        <v>304</v>
      </c>
      <c r="CP297" s="7">
        <v>12000</v>
      </c>
      <c r="CQ297" s="7">
        <v>11.7</v>
      </c>
      <c r="CR297" s="7">
        <v>12000</v>
      </c>
      <c r="CS297" s="7">
        <v>11.7</v>
      </c>
      <c r="CT297" s="7">
        <v>9000</v>
      </c>
      <c r="CU297" s="7">
        <v>14.7</v>
      </c>
      <c r="CV297" s="7">
        <v>12000</v>
      </c>
      <c r="CW297" s="7">
        <v>11.7</v>
      </c>
      <c r="DA297" s="8" t="s">
        <v>726</v>
      </c>
      <c r="DB297" s="8" t="s">
        <v>304</v>
      </c>
      <c r="DC297" s="8">
        <v>547</v>
      </c>
      <c r="DD297" s="8">
        <v>6</v>
      </c>
      <c r="DE297" s="8">
        <v>14.93</v>
      </c>
      <c r="DF297" s="8">
        <v>6.2</v>
      </c>
      <c r="DG297" s="8">
        <v>28471</v>
      </c>
      <c r="DH297" s="8">
        <v>8.8000000000000007</v>
      </c>
      <c r="DI297" s="8">
        <v>36.6</v>
      </c>
      <c r="DJ297" s="8">
        <v>1.1000000000000001</v>
      </c>
      <c r="DN297" s="9" t="s">
        <v>726</v>
      </c>
      <c r="DO297" s="9" t="s">
        <v>304</v>
      </c>
      <c r="DP297" s="9">
        <v>470.7</v>
      </c>
      <c r="DQ297" s="9">
        <v>13</v>
      </c>
      <c r="DR297" s="9">
        <v>12.65</v>
      </c>
      <c r="DS297" s="9">
        <v>12</v>
      </c>
      <c r="DT297" s="9">
        <v>23640</v>
      </c>
      <c r="DU297" s="9">
        <v>14</v>
      </c>
      <c r="DV297" s="9">
        <v>37</v>
      </c>
      <c r="DW297" s="9">
        <v>1.7</v>
      </c>
      <c r="EA297" s="10" t="s">
        <v>726</v>
      </c>
      <c r="EB297" s="10" t="s">
        <v>304</v>
      </c>
      <c r="EC297" s="10">
        <v>16000</v>
      </c>
      <c r="ED297" s="10">
        <v>10.4</v>
      </c>
      <c r="EE297" s="10">
        <f>VLOOKUP(EA297,Sheet1!$C$10:$L$428,10,FALSE)</f>
        <v>205000</v>
      </c>
      <c r="EF297" s="10">
        <v>10.4</v>
      </c>
      <c r="EG297" s="10">
        <v>15000</v>
      </c>
      <c r="EH297" s="10">
        <v>12.2</v>
      </c>
      <c r="EI297" s="10">
        <v>16000</v>
      </c>
      <c r="EJ297" s="10">
        <v>10.4</v>
      </c>
      <c r="EN297" s="11" t="s">
        <v>726</v>
      </c>
      <c r="EO297" s="11" t="s">
        <v>304</v>
      </c>
      <c r="EP297" s="11">
        <v>722</v>
      </c>
      <c r="EQ297" s="11">
        <v>6.9</v>
      </c>
      <c r="ER297" s="11">
        <f>VLOOKUP(EN297,Sheet1!$C$10:$L$428,2,FALSE)</f>
        <v>356526.76791808894</v>
      </c>
      <c r="ES297" s="11">
        <v>7.3</v>
      </c>
      <c r="ET297" s="11">
        <v>42117</v>
      </c>
      <c r="EU297" s="11">
        <v>14</v>
      </c>
      <c r="EV297" s="11">
        <v>39.799999999999997</v>
      </c>
      <c r="EW297" s="11">
        <v>1.5</v>
      </c>
      <c r="EY297" t="b">
        <f t="shared" si="4"/>
        <v>1</v>
      </c>
    </row>
    <row r="298" spans="1:155" x14ac:dyDescent="0.25">
      <c r="A298" s="1" t="s">
        <v>727</v>
      </c>
      <c r="B298" s="1" t="s">
        <v>305</v>
      </c>
      <c r="C298" s="1">
        <v>518.70000000000005</v>
      </c>
      <c r="D298" s="1">
        <v>6.8</v>
      </c>
      <c r="E298" s="1">
        <f>VLOOKUP(A298,Sheet1!$C$10:$L$428,6,FALSE)</f>
        <v>181725</v>
      </c>
      <c r="F298" s="1">
        <v>7.7</v>
      </c>
      <c r="G298" s="1">
        <v>29892</v>
      </c>
      <c r="H298" s="1">
        <v>7.6</v>
      </c>
      <c r="I298" s="1">
        <v>39.200000000000003</v>
      </c>
      <c r="J298" s="1">
        <v>1.6</v>
      </c>
      <c r="N298" s="2" t="s">
        <v>727</v>
      </c>
      <c r="O298" s="2" t="s">
        <v>305</v>
      </c>
      <c r="P298" s="2">
        <v>38000</v>
      </c>
      <c r="Q298" s="2">
        <v>6.7</v>
      </c>
      <c r="R298" s="2">
        <v>38000</v>
      </c>
      <c r="S298" s="2">
        <v>6.7</v>
      </c>
      <c r="T298" s="2">
        <v>32000</v>
      </c>
      <c r="U298" s="2">
        <v>9.1999999999999993</v>
      </c>
      <c r="V298" s="2">
        <v>38000</v>
      </c>
      <c r="W298" s="2">
        <v>6.7</v>
      </c>
      <c r="AA298" s="3" t="s">
        <v>727</v>
      </c>
      <c r="AB298" s="3" t="s">
        <v>305</v>
      </c>
      <c r="AC298" s="3">
        <v>613.4</v>
      </c>
      <c r="AD298" s="3">
        <v>4.5999999999999996</v>
      </c>
      <c r="AE298" s="3">
        <v>15.39</v>
      </c>
      <c r="AF298" s="3">
        <v>4.7</v>
      </c>
      <c r="AG298" s="3">
        <v>33307</v>
      </c>
      <c r="AH298" s="3">
        <v>7.5</v>
      </c>
      <c r="AI298" s="3">
        <v>39.9</v>
      </c>
      <c r="AJ298" s="3">
        <v>1</v>
      </c>
      <c r="AN298" s="3" t="s">
        <v>727</v>
      </c>
      <c r="AO298" s="3" t="s">
        <v>305</v>
      </c>
      <c r="AP298" s="3">
        <v>490.9</v>
      </c>
      <c r="AQ298" s="3">
        <v>5.8</v>
      </c>
      <c r="AR298" s="3">
        <v>12.72</v>
      </c>
      <c r="AS298" s="3">
        <v>4.9000000000000004</v>
      </c>
      <c r="AT298" s="3">
        <v>27212</v>
      </c>
      <c r="AU298" s="3">
        <v>7.6</v>
      </c>
      <c r="AV298" s="3">
        <v>37.5</v>
      </c>
      <c r="AW298" s="3">
        <v>1.7</v>
      </c>
      <c r="BA298" s="4" t="s">
        <v>727</v>
      </c>
      <c r="BB298" s="4" t="s">
        <v>305</v>
      </c>
      <c r="BC298" s="4">
        <v>49000</v>
      </c>
      <c r="BD298" s="4">
        <v>5.7</v>
      </c>
      <c r="BE298" s="4">
        <v>49000</v>
      </c>
      <c r="BF298" s="4">
        <v>5.7</v>
      </c>
      <c r="BG298" s="4">
        <v>43000</v>
      </c>
      <c r="BH298" s="4">
        <v>8.1</v>
      </c>
      <c r="BI298" s="4">
        <v>49000</v>
      </c>
      <c r="BJ298" s="4">
        <v>5.7</v>
      </c>
      <c r="BN298" s="5" t="s">
        <v>727</v>
      </c>
      <c r="BO298" s="5" t="s">
        <v>305</v>
      </c>
      <c r="BP298" s="5">
        <v>510.6</v>
      </c>
      <c r="BQ298" s="5">
        <v>4.7</v>
      </c>
      <c r="BR298" s="5">
        <v>14.66</v>
      </c>
      <c r="BS298" s="5">
        <v>4.3</v>
      </c>
      <c r="BT298" s="5">
        <v>27618</v>
      </c>
      <c r="BU298" s="5">
        <v>7.3</v>
      </c>
      <c r="BV298" s="5">
        <v>34.799999999999997</v>
      </c>
      <c r="BW298" s="5">
        <v>1.7</v>
      </c>
      <c r="CA298" s="6" t="s">
        <v>727</v>
      </c>
      <c r="CB298" s="6" t="s">
        <v>305</v>
      </c>
      <c r="CC298" s="6">
        <v>437.1</v>
      </c>
      <c r="CD298" s="6">
        <v>5.0999999999999996</v>
      </c>
      <c r="CE298" s="6">
        <v>11.15</v>
      </c>
      <c r="CF298" s="6">
        <v>5.0999999999999996</v>
      </c>
      <c r="CG298" s="6">
        <v>22807</v>
      </c>
      <c r="CH298" s="6">
        <v>9.8000000000000007</v>
      </c>
      <c r="CI298" s="6">
        <v>37.4</v>
      </c>
      <c r="CJ298" s="6">
        <v>0.3</v>
      </c>
      <c r="CN298" s="7" t="s">
        <v>727</v>
      </c>
      <c r="CO298" s="7" t="s">
        <v>305</v>
      </c>
      <c r="CP298" s="7">
        <v>14000</v>
      </c>
      <c r="CQ298" s="7">
        <v>10.6</v>
      </c>
      <c r="CR298" s="7">
        <v>14000</v>
      </c>
      <c r="CS298" s="7">
        <v>10.6</v>
      </c>
      <c r="CT298" s="7">
        <v>12000</v>
      </c>
      <c r="CU298" s="7">
        <v>17.600000000000001</v>
      </c>
      <c r="CV298" s="7">
        <v>14000</v>
      </c>
      <c r="CW298" s="7">
        <v>10.6</v>
      </c>
      <c r="DA298" s="8" t="s">
        <v>727</v>
      </c>
      <c r="DB298" s="8" t="s">
        <v>305</v>
      </c>
      <c r="DC298" s="8">
        <v>506</v>
      </c>
      <c r="DD298" s="8">
        <v>5.2</v>
      </c>
      <c r="DE298" s="8">
        <v>13.22</v>
      </c>
      <c r="DF298" s="8">
        <v>5.2</v>
      </c>
      <c r="DG298" s="8">
        <v>25901</v>
      </c>
      <c r="DH298" s="8">
        <v>11</v>
      </c>
      <c r="DI298" s="8">
        <v>38.299999999999997</v>
      </c>
      <c r="DJ298" s="8">
        <v>1</v>
      </c>
      <c r="DN298" s="9" t="s">
        <v>727</v>
      </c>
      <c r="DO298" s="9" t="s">
        <v>305</v>
      </c>
      <c r="DP298" s="9">
        <v>447.6</v>
      </c>
      <c r="DQ298" s="9">
        <v>7.1</v>
      </c>
      <c r="DR298" s="9">
        <v>11.92</v>
      </c>
      <c r="DS298" s="9">
        <v>6.6</v>
      </c>
      <c r="DT298" s="9">
        <v>23261</v>
      </c>
      <c r="DU298" s="9">
        <v>17</v>
      </c>
      <c r="DV298" s="9">
        <v>37.5</v>
      </c>
      <c r="DW298" s="9">
        <v>0.2</v>
      </c>
      <c r="EA298" s="10" t="s">
        <v>727</v>
      </c>
      <c r="EB298" s="10" t="s">
        <v>305</v>
      </c>
      <c r="EC298" s="10">
        <v>24000</v>
      </c>
      <c r="ED298" s="10">
        <v>8.6</v>
      </c>
      <c r="EE298" s="10">
        <f>VLOOKUP(EA298,Sheet1!$C$10:$L$428,10,FALSE)</f>
        <v>158000</v>
      </c>
      <c r="EF298" s="10">
        <v>8.6</v>
      </c>
      <c r="EG298" s="10">
        <v>20000</v>
      </c>
      <c r="EH298" s="10">
        <v>10.199999999999999</v>
      </c>
      <c r="EI298" s="10">
        <v>24000</v>
      </c>
      <c r="EJ298" s="10">
        <v>8.6</v>
      </c>
      <c r="EN298" s="11" t="s">
        <v>727</v>
      </c>
      <c r="EO298" s="11" t="s">
        <v>305</v>
      </c>
      <c r="EP298" s="11">
        <v>674.1</v>
      </c>
      <c r="EQ298" s="11">
        <v>6</v>
      </c>
      <c r="ER298" s="11">
        <f>VLOOKUP(EN298,Sheet1!$C$10:$L$428,2,FALSE)</f>
        <v>200993.08051529815</v>
      </c>
      <c r="ES298" s="11">
        <v>6.2</v>
      </c>
      <c r="ET298" s="11">
        <v>37694</v>
      </c>
      <c r="EU298" s="11">
        <v>8.5</v>
      </c>
      <c r="EV298" s="11">
        <v>40.799999999999997</v>
      </c>
      <c r="EW298" s="11">
        <v>1.4</v>
      </c>
      <c r="EY298" t="b">
        <f t="shared" si="4"/>
        <v>1</v>
      </c>
    </row>
    <row r="299" spans="1:155" x14ac:dyDescent="0.25">
      <c r="A299" s="1" t="s">
        <v>728</v>
      </c>
      <c r="B299" s="1" t="s">
        <v>306</v>
      </c>
      <c r="C299" s="1">
        <v>691.3</v>
      </c>
      <c r="D299" s="1">
        <v>9.3000000000000007</v>
      </c>
      <c r="E299" s="1">
        <f>VLOOKUP(A299,Sheet1!$C$10:$L$428,6,FALSE)</f>
        <v>269000</v>
      </c>
      <c r="F299" s="1">
        <v>10</v>
      </c>
      <c r="G299" s="1">
        <v>34404</v>
      </c>
      <c r="H299" s="1">
        <v>11</v>
      </c>
      <c r="I299" s="1">
        <v>37.5</v>
      </c>
      <c r="J299" s="1">
        <v>1.7</v>
      </c>
      <c r="N299" s="2" t="s">
        <v>728</v>
      </c>
      <c r="O299" s="2" t="s">
        <v>306</v>
      </c>
      <c r="P299" s="2">
        <v>39000</v>
      </c>
      <c r="Q299" s="2">
        <v>6.8</v>
      </c>
      <c r="R299" s="2">
        <v>39000</v>
      </c>
      <c r="S299" s="2">
        <v>6.8</v>
      </c>
      <c r="T299" s="2">
        <v>34000</v>
      </c>
      <c r="U299" s="2">
        <v>8.1</v>
      </c>
      <c r="V299" s="2">
        <v>39000</v>
      </c>
      <c r="W299" s="2">
        <v>6.8</v>
      </c>
      <c r="AA299" s="3" t="s">
        <v>728</v>
      </c>
      <c r="AB299" s="3" t="s">
        <v>306</v>
      </c>
      <c r="AC299" s="3">
        <v>723.5</v>
      </c>
      <c r="AD299" s="3">
        <v>4.7</v>
      </c>
      <c r="AE299" s="3">
        <v>18.75</v>
      </c>
      <c r="AF299" s="3">
        <v>4.9000000000000004</v>
      </c>
      <c r="AG299" s="3">
        <v>38411</v>
      </c>
      <c r="AH299" s="3">
        <v>6.4</v>
      </c>
      <c r="AI299" s="3">
        <v>38.6</v>
      </c>
      <c r="AJ299" s="3">
        <v>0.8</v>
      </c>
      <c r="AN299" s="3" t="s">
        <v>728</v>
      </c>
      <c r="AO299" s="3" t="s">
        <v>306</v>
      </c>
      <c r="AP299" s="3">
        <v>576.29999999999995</v>
      </c>
      <c r="AQ299" s="3">
        <v>8.5</v>
      </c>
      <c r="AR299" s="3">
        <v>15.56</v>
      </c>
      <c r="AS299" s="3">
        <v>8.6999999999999993</v>
      </c>
      <c r="AT299" s="3">
        <v>30883</v>
      </c>
      <c r="AU299" s="3">
        <v>11</v>
      </c>
      <c r="AV299" s="3">
        <v>37.5</v>
      </c>
      <c r="AW299" s="3">
        <v>0.1</v>
      </c>
      <c r="BA299" s="4" t="s">
        <v>728</v>
      </c>
      <c r="BB299" s="4" t="s">
        <v>306</v>
      </c>
      <c r="BC299" s="4">
        <v>54000</v>
      </c>
      <c r="BD299" s="4">
        <v>5.6</v>
      </c>
      <c r="BE299" s="4">
        <v>54000</v>
      </c>
      <c r="BF299" s="4">
        <v>5.6</v>
      </c>
      <c r="BG299" s="4">
        <v>47000</v>
      </c>
      <c r="BH299" s="4">
        <v>7.5</v>
      </c>
      <c r="BI299" s="4">
        <v>54000</v>
      </c>
      <c r="BJ299" s="4">
        <v>5.6</v>
      </c>
      <c r="BN299" s="5" t="s">
        <v>728</v>
      </c>
      <c r="BO299" s="5" t="s">
        <v>306</v>
      </c>
      <c r="BP299" s="5">
        <v>583.29999999999995</v>
      </c>
      <c r="BQ299" s="5">
        <v>4.9000000000000004</v>
      </c>
      <c r="BR299" s="5">
        <v>17.96</v>
      </c>
      <c r="BS299" s="5">
        <v>4.5999999999999996</v>
      </c>
      <c r="BT299" s="5">
        <v>31139</v>
      </c>
      <c r="BU299" s="5">
        <v>19</v>
      </c>
      <c r="BV299" s="5">
        <v>32.5</v>
      </c>
      <c r="BW299" s="5">
        <v>1.9</v>
      </c>
      <c r="CA299" s="6" t="s">
        <v>728</v>
      </c>
      <c r="CB299" s="6" t="s">
        <v>306</v>
      </c>
      <c r="CC299" s="6">
        <v>462.1</v>
      </c>
      <c r="CD299" s="6">
        <v>7.1</v>
      </c>
      <c r="CE299" s="6">
        <v>13.45</v>
      </c>
      <c r="CF299" s="6">
        <v>7</v>
      </c>
      <c r="CG299" s="6">
        <v>23535</v>
      </c>
      <c r="CH299" s="6">
        <v>9.1</v>
      </c>
      <c r="CI299" s="6">
        <v>37</v>
      </c>
      <c r="CJ299" s="6">
        <v>1.6</v>
      </c>
      <c r="CN299" s="7" t="s">
        <v>728</v>
      </c>
      <c r="CO299" s="7" t="s">
        <v>306</v>
      </c>
      <c r="CP299" s="7">
        <v>13000</v>
      </c>
      <c r="CQ299" s="7">
        <v>10.9</v>
      </c>
      <c r="CR299" s="7">
        <v>13000</v>
      </c>
      <c r="CS299" s="7">
        <v>10.9</v>
      </c>
      <c r="CT299" s="7">
        <v>11000</v>
      </c>
      <c r="CU299" s="7">
        <v>13.4</v>
      </c>
      <c r="CV299" s="7">
        <v>13000</v>
      </c>
      <c r="CW299" s="7">
        <v>10.9</v>
      </c>
      <c r="DA299" s="8" t="s">
        <v>728</v>
      </c>
      <c r="DB299" s="8" t="s">
        <v>306</v>
      </c>
      <c r="DC299" s="8">
        <v>540.9</v>
      </c>
      <c r="DD299" s="8">
        <v>6.3</v>
      </c>
      <c r="DE299" s="8">
        <v>14.33</v>
      </c>
      <c r="DF299" s="8">
        <v>6.6</v>
      </c>
      <c r="DG299" s="8">
        <v>28319</v>
      </c>
      <c r="DH299" s="8">
        <v>8.1999999999999993</v>
      </c>
      <c r="DI299" s="8">
        <v>37.700000000000003</v>
      </c>
      <c r="DJ299" s="8">
        <v>1.5</v>
      </c>
      <c r="DN299" s="9" t="s">
        <v>728</v>
      </c>
      <c r="DO299" s="9" t="s">
        <v>306</v>
      </c>
      <c r="DP299" s="9">
        <v>457.5</v>
      </c>
      <c r="DQ299" s="9">
        <v>10</v>
      </c>
      <c r="DR299" s="9">
        <v>12.03</v>
      </c>
      <c r="DS299" s="9">
        <v>12</v>
      </c>
      <c r="DT299" s="9">
        <v>23613</v>
      </c>
      <c r="DU299" s="9">
        <v>14</v>
      </c>
      <c r="DV299" s="9">
        <v>37.5</v>
      </c>
      <c r="DW299" s="9">
        <v>1.7</v>
      </c>
      <c r="EA299" s="10" t="s">
        <v>728</v>
      </c>
      <c r="EB299" s="10" t="s">
        <v>306</v>
      </c>
      <c r="EC299" s="10">
        <v>26000</v>
      </c>
      <c r="ED299" s="10">
        <v>8.6</v>
      </c>
      <c r="EE299" s="10">
        <f>VLOOKUP(EA299,Sheet1!$C$10:$L$428,10,FALSE)</f>
        <v>200000</v>
      </c>
      <c r="EF299" s="10">
        <v>8.6</v>
      </c>
      <c r="EG299" s="10">
        <v>23000</v>
      </c>
      <c r="EH299" s="10">
        <v>10.1</v>
      </c>
      <c r="EI299" s="10">
        <v>26000</v>
      </c>
      <c r="EJ299" s="10">
        <v>8.6</v>
      </c>
      <c r="EN299" s="11" t="s">
        <v>728</v>
      </c>
      <c r="EO299" s="11" t="s">
        <v>306</v>
      </c>
      <c r="EP299" s="11">
        <v>818.9</v>
      </c>
      <c r="EQ299" s="11">
        <v>5.6</v>
      </c>
      <c r="ER299" s="11">
        <f>VLOOKUP(EN299,Sheet1!$C$10:$L$428,2,FALSE)</f>
        <v>328916.64029930497</v>
      </c>
      <c r="ES299" s="11">
        <v>6</v>
      </c>
      <c r="ET299" s="11">
        <v>43306</v>
      </c>
      <c r="EU299" s="11">
        <v>7.8</v>
      </c>
      <c r="EV299" s="11">
        <v>39</v>
      </c>
      <c r="EW299" s="11">
        <v>1</v>
      </c>
      <c r="EY299" t="b">
        <f t="shared" si="4"/>
        <v>1</v>
      </c>
    </row>
    <row r="300" spans="1:155" x14ac:dyDescent="0.25">
      <c r="A300" s="1" t="s">
        <v>729</v>
      </c>
      <c r="B300" s="1" t="s">
        <v>307</v>
      </c>
      <c r="C300" s="1">
        <v>684.1</v>
      </c>
      <c r="D300" s="1">
        <v>9.6</v>
      </c>
      <c r="E300" s="1">
        <f>VLOOKUP(A300,Sheet1!$C$10:$L$428,6,FALSE)</f>
        <v>249950</v>
      </c>
      <c r="F300" s="1">
        <v>12</v>
      </c>
      <c r="G300" s="1">
        <v>35876</v>
      </c>
      <c r="H300" s="1">
        <v>11</v>
      </c>
      <c r="I300" s="1">
        <v>37.5</v>
      </c>
      <c r="J300" s="1">
        <v>1.8</v>
      </c>
      <c r="N300" s="2" t="s">
        <v>729</v>
      </c>
      <c r="O300" s="2" t="s">
        <v>307</v>
      </c>
      <c r="P300" s="2">
        <v>41000</v>
      </c>
      <c r="Q300" s="2">
        <v>6.5</v>
      </c>
      <c r="R300" s="2">
        <v>41000</v>
      </c>
      <c r="S300" s="2">
        <v>6.5</v>
      </c>
      <c r="T300" s="2">
        <v>35000</v>
      </c>
      <c r="U300" s="2">
        <v>9.8000000000000007</v>
      </c>
      <c r="V300" s="2">
        <v>41000</v>
      </c>
      <c r="W300" s="2">
        <v>6.5</v>
      </c>
      <c r="AA300" s="3" t="s">
        <v>729</v>
      </c>
      <c r="AB300" s="3" t="s">
        <v>307</v>
      </c>
      <c r="AC300" s="3">
        <v>716.9</v>
      </c>
      <c r="AD300" s="3">
        <v>4.5999999999999996</v>
      </c>
      <c r="AE300" s="3">
        <v>18.48</v>
      </c>
      <c r="AF300" s="3">
        <v>4.7</v>
      </c>
      <c r="AG300" s="3">
        <v>38751</v>
      </c>
      <c r="AH300" s="3">
        <v>8.4</v>
      </c>
      <c r="AI300" s="3">
        <v>38.799999999999997</v>
      </c>
      <c r="AJ300" s="3">
        <v>0.9</v>
      </c>
      <c r="AN300" s="3" t="s">
        <v>729</v>
      </c>
      <c r="AO300" s="3" t="s">
        <v>307</v>
      </c>
      <c r="AP300" s="3">
        <v>574.70000000000005</v>
      </c>
      <c r="AQ300" s="3">
        <v>7.5</v>
      </c>
      <c r="AR300" s="3">
        <v>14.77</v>
      </c>
      <c r="AS300" s="3">
        <v>7.4</v>
      </c>
      <c r="AT300" s="3">
        <v>29906</v>
      </c>
      <c r="AU300" s="3">
        <v>13</v>
      </c>
      <c r="AV300" s="3">
        <v>37.5</v>
      </c>
      <c r="AW300" s="3">
        <v>0.5</v>
      </c>
      <c r="BA300" s="4" t="s">
        <v>729</v>
      </c>
      <c r="BB300" s="4" t="s">
        <v>307</v>
      </c>
      <c r="BC300" s="4">
        <v>58000</v>
      </c>
      <c r="BD300" s="4">
        <v>5.4</v>
      </c>
      <c r="BE300" s="4">
        <v>58000</v>
      </c>
      <c r="BF300" s="4">
        <v>5.4</v>
      </c>
      <c r="BG300" s="4">
        <v>50000</v>
      </c>
      <c r="BH300" s="4">
        <v>7.6</v>
      </c>
      <c r="BI300" s="4">
        <v>58000</v>
      </c>
      <c r="BJ300" s="4">
        <v>5.4</v>
      </c>
      <c r="BN300" s="5" t="s">
        <v>729</v>
      </c>
      <c r="BO300" s="5" t="s">
        <v>307</v>
      </c>
      <c r="BP300" s="5">
        <v>578.4</v>
      </c>
      <c r="BQ300" s="5">
        <v>4.7</v>
      </c>
      <c r="BR300" s="5">
        <v>17.760000000000002</v>
      </c>
      <c r="BS300" s="5">
        <v>4.3</v>
      </c>
      <c r="BT300" s="5">
        <v>31093</v>
      </c>
      <c r="BU300" s="5">
        <v>7.4</v>
      </c>
      <c r="BV300" s="5">
        <v>32.6</v>
      </c>
      <c r="BW300" s="5">
        <v>1.9</v>
      </c>
      <c r="CA300" s="6" t="s">
        <v>729</v>
      </c>
      <c r="CB300" s="6" t="s">
        <v>307</v>
      </c>
      <c r="CC300" s="6">
        <v>469.8</v>
      </c>
      <c r="CD300" s="6">
        <v>5.8</v>
      </c>
      <c r="CE300" s="6">
        <v>13.56</v>
      </c>
      <c r="CF300" s="6">
        <v>5.7</v>
      </c>
      <c r="CG300" s="6">
        <v>23698</v>
      </c>
      <c r="CH300" s="6">
        <v>10</v>
      </c>
      <c r="CI300" s="6">
        <v>36.1</v>
      </c>
      <c r="CJ300" s="6">
        <v>1.7</v>
      </c>
      <c r="CN300" s="7" t="s">
        <v>729</v>
      </c>
      <c r="CO300" s="7" t="s">
        <v>307</v>
      </c>
      <c r="CP300" s="7">
        <v>16000</v>
      </c>
      <c r="CQ300" s="7">
        <v>9.9</v>
      </c>
      <c r="CR300" s="7">
        <v>16000</v>
      </c>
      <c r="CS300" s="7">
        <v>9.9</v>
      </c>
      <c r="CT300" s="7">
        <v>14000</v>
      </c>
      <c r="CU300" s="7">
        <v>19.2</v>
      </c>
      <c r="CV300" s="7">
        <v>16000</v>
      </c>
      <c r="CW300" s="7">
        <v>9.9</v>
      </c>
      <c r="DA300" s="8" t="s">
        <v>729</v>
      </c>
      <c r="DB300" s="8" t="s">
        <v>307</v>
      </c>
      <c r="DC300" s="8">
        <v>552.6</v>
      </c>
      <c r="DD300" s="8">
        <v>5.0999999999999996</v>
      </c>
      <c r="DE300" s="8">
        <v>14.79</v>
      </c>
      <c r="DF300" s="8">
        <v>5.3</v>
      </c>
      <c r="DG300" s="8">
        <v>28421</v>
      </c>
      <c r="DH300" s="8">
        <v>15</v>
      </c>
      <c r="DI300" s="8">
        <v>37.4</v>
      </c>
      <c r="DJ300" s="8">
        <v>1.1000000000000001</v>
      </c>
      <c r="DN300" s="9" t="s">
        <v>729</v>
      </c>
      <c r="DO300" s="9" t="s">
        <v>307</v>
      </c>
      <c r="DP300" s="9">
        <v>469.9</v>
      </c>
      <c r="DQ300" s="9">
        <v>7.9</v>
      </c>
      <c r="DR300" s="9">
        <v>11.81</v>
      </c>
      <c r="DS300" s="9">
        <v>8.4</v>
      </c>
      <c r="DT300" s="9" t="s">
        <v>858</v>
      </c>
      <c r="DU300" s="9" t="s">
        <v>858</v>
      </c>
      <c r="DV300" s="9">
        <v>37.4</v>
      </c>
      <c r="DW300" s="9">
        <v>0.7</v>
      </c>
      <c r="EA300" s="10" t="s">
        <v>729</v>
      </c>
      <c r="EB300" s="10" t="s">
        <v>307</v>
      </c>
      <c r="EC300" s="10">
        <v>25000</v>
      </c>
      <c r="ED300" s="10">
        <v>8.6999999999999993</v>
      </c>
      <c r="EE300" s="10">
        <f>VLOOKUP(EA300,Sheet1!$C$10:$L$428,10,FALSE)</f>
        <v>190000</v>
      </c>
      <c r="EF300" s="10">
        <v>8.6999999999999993</v>
      </c>
      <c r="EG300" s="10">
        <v>22000</v>
      </c>
      <c r="EH300" s="10">
        <v>10.5</v>
      </c>
      <c r="EI300" s="10">
        <v>25000</v>
      </c>
      <c r="EJ300" s="10">
        <v>8.6999999999999993</v>
      </c>
      <c r="EN300" s="11" t="s">
        <v>729</v>
      </c>
      <c r="EO300" s="11" t="s">
        <v>307</v>
      </c>
      <c r="EP300" s="11">
        <v>821.2</v>
      </c>
      <c r="EQ300" s="11">
        <v>5.9</v>
      </c>
      <c r="ER300" s="11">
        <f>VLOOKUP(EN300,Sheet1!$C$10:$L$428,2,FALSE)</f>
        <v>298380.2770043214</v>
      </c>
      <c r="ES300" s="11">
        <v>6.2</v>
      </c>
      <c r="ET300" s="11">
        <v>45197</v>
      </c>
      <c r="EU300" s="11">
        <v>8.6</v>
      </c>
      <c r="EV300" s="11">
        <v>39.700000000000003</v>
      </c>
      <c r="EW300" s="11">
        <v>1.2</v>
      </c>
      <c r="EY300" t="b">
        <f t="shared" si="4"/>
        <v>1</v>
      </c>
    </row>
    <row r="301" spans="1:155" x14ac:dyDescent="0.25">
      <c r="A301" s="1" t="s">
        <v>730</v>
      </c>
      <c r="B301" s="1" t="s">
        <v>308</v>
      </c>
      <c r="C301" s="1">
        <v>553.70000000000005</v>
      </c>
      <c r="D301" s="1">
        <v>9</v>
      </c>
      <c r="E301" s="1">
        <f>VLOOKUP(A301,Sheet1!$C$10:$L$428,6,FALSE)</f>
        <v>195000</v>
      </c>
      <c r="F301" s="1">
        <v>8.6999999999999993</v>
      </c>
      <c r="G301" s="1">
        <v>29689</v>
      </c>
      <c r="H301" s="1">
        <v>12</v>
      </c>
      <c r="I301" s="1">
        <v>37.5</v>
      </c>
      <c r="J301" s="1">
        <v>1.7</v>
      </c>
      <c r="N301" s="2" t="s">
        <v>730</v>
      </c>
      <c r="O301" s="2" t="s">
        <v>308</v>
      </c>
      <c r="P301" s="2">
        <v>33000</v>
      </c>
      <c r="Q301" s="2">
        <v>7.2</v>
      </c>
      <c r="R301" s="2">
        <v>33000</v>
      </c>
      <c r="S301" s="2">
        <v>7.2</v>
      </c>
      <c r="T301" s="2">
        <v>28000</v>
      </c>
      <c r="U301" s="2">
        <v>11.8</v>
      </c>
      <c r="V301" s="2">
        <v>33000</v>
      </c>
      <c r="W301" s="2">
        <v>7.2</v>
      </c>
      <c r="AA301" s="3" t="s">
        <v>730</v>
      </c>
      <c r="AB301" s="3" t="s">
        <v>308</v>
      </c>
      <c r="AC301" s="3">
        <v>587</v>
      </c>
      <c r="AD301" s="3">
        <v>3.9</v>
      </c>
      <c r="AE301" s="3">
        <v>15.16</v>
      </c>
      <c r="AF301" s="3">
        <v>4</v>
      </c>
      <c r="AG301" s="3">
        <v>30920</v>
      </c>
      <c r="AH301" s="3">
        <v>9</v>
      </c>
      <c r="AI301" s="3">
        <v>38.700000000000003</v>
      </c>
      <c r="AJ301" s="3">
        <v>0.9</v>
      </c>
      <c r="AN301" s="3" t="s">
        <v>730</v>
      </c>
      <c r="AO301" s="3" t="s">
        <v>308</v>
      </c>
      <c r="AP301" s="3">
        <v>488.2</v>
      </c>
      <c r="AQ301" s="3">
        <v>7.6</v>
      </c>
      <c r="AR301" s="3">
        <v>12.76</v>
      </c>
      <c r="AS301" s="3">
        <v>7.7</v>
      </c>
      <c r="AT301" s="3">
        <v>25995</v>
      </c>
      <c r="AU301" s="3">
        <v>15</v>
      </c>
      <c r="AV301" s="3">
        <v>37.5</v>
      </c>
      <c r="AW301" s="3">
        <v>0.3</v>
      </c>
      <c r="BA301" s="4" t="s">
        <v>730</v>
      </c>
      <c r="BB301" s="4" t="s">
        <v>308</v>
      </c>
      <c r="BC301" s="4">
        <v>45000</v>
      </c>
      <c r="BD301" s="4">
        <v>6</v>
      </c>
      <c r="BE301" s="4">
        <v>45000</v>
      </c>
      <c r="BF301" s="4">
        <v>6</v>
      </c>
      <c r="BG301" s="4">
        <v>38000</v>
      </c>
      <c r="BH301" s="4">
        <v>9.4</v>
      </c>
      <c r="BI301" s="4">
        <v>45000</v>
      </c>
      <c r="BJ301" s="4">
        <v>6</v>
      </c>
      <c r="BN301" s="5" t="s">
        <v>730</v>
      </c>
      <c r="BO301" s="5" t="s">
        <v>308</v>
      </c>
      <c r="BP301" s="5">
        <v>484.5</v>
      </c>
      <c r="BQ301" s="5">
        <v>4.2</v>
      </c>
      <c r="BR301" s="5">
        <v>14.51</v>
      </c>
      <c r="BS301" s="5">
        <v>3.7</v>
      </c>
      <c r="BT301" s="5">
        <v>25335</v>
      </c>
      <c r="BU301" s="5">
        <v>7.7</v>
      </c>
      <c r="BV301" s="5">
        <v>33.4</v>
      </c>
      <c r="BW301" s="5">
        <v>1.8</v>
      </c>
      <c r="CA301" s="6" t="s">
        <v>730</v>
      </c>
      <c r="CB301" s="6" t="s">
        <v>308</v>
      </c>
      <c r="CC301" s="6">
        <v>412.5</v>
      </c>
      <c r="CD301" s="6">
        <v>5.8</v>
      </c>
      <c r="CE301" s="6">
        <v>11.39</v>
      </c>
      <c r="CF301" s="6">
        <v>6.6</v>
      </c>
      <c r="CG301" s="6">
        <v>21905</v>
      </c>
      <c r="CH301" s="6">
        <v>13</v>
      </c>
      <c r="CI301" s="6">
        <v>37</v>
      </c>
      <c r="CJ301" s="6">
        <v>1</v>
      </c>
      <c r="CN301" s="7" t="s">
        <v>730</v>
      </c>
      <c r="CO301" s="7" t="s">
        <v>308</v>
      </c>
      <c r="CP301" s="7">
        <v>12000</v>
      </c>
      <c r="CQ301" s="7">
        <v>11.4</v>
      </c>
      <c r="CR301" s="7">
        <v>12000</v>
      </c>
      <c r="CS301" s="7">
        <v>11.4</v>
      </c>
      <c r="CT301" s="7" t="s">
        <v>858</v>
      </c>
      <c r="CU301" s="7" t="s">
        <v>858</v>
      </c>
      <c r="CV301" s="7">
        <v>12000</v>
      </c>
      <c r="CW301" s="7">
        <v>11.4</v>
      </c>
      <c r="DA301" s="8" t="s">
        <v>730</v>
      </c>
      <c r="DB301" s="8" t="s">
        <v>308</v>
      </c>
      <c r="DC301" s="8">
        <v>499.2</v>
      </c>
      <c r="DD301" s="8">
        <v>6.3</v>
      </c>
      <c r="DE301" s="8">
        <v>13.5</v>
      </c>
      <c r="DF301" s="8">
        <v>6.3</v>
      </c>
      <c r="DG301" s="8" t="s">
        <v>858</v>
      </c>
      <c r="DH301" s="8" t="s">
        <v>858</v>
      </c>
      <c r="DI301" s="8">
        <v>37</v>
      </c>
      <c r="DJ301" s="8">
        <v>1.1000000000000001</v>
      </c>
      <c r="DN301" s="9" t="s">
        <v>730</v>
      </c>
      <c r="DO301" s="9" t="s">
        <v>308</v>
      </c>
      <c r="DP301" s="9">
        <v>415.8</v>
      </c>
      <c r="DQ301" s="9">
        <v>8.5</v>
      </c>
      <c r="DR301" s="9">
        <v>11.17</v>
      </c>
      <c r="DS301" s="9">
        <v>8.6</v>
      </c>
      <c r="DT301" s="9" t="s">
        <v>858</v>
      </c>
      <c r="DU301" s="9" t="s">
        <v>858</v>
      </c>
      <c r="DV301" s="9">
        <v>37</v>
      </c>
      <c r="DW301" s="9">
        <v>1.1000000000000001</v>
      </c>
      <c r="EA301" s="10" t="s">
        <v>730</v>
      </c>
      <c r="EB301" s="10" t="s">
        <v>308</v>
      </c>
      <c r="EC301" s="10">
        <v>21000</v>
      </c>
      <c r="ED301" s="10">
        <v>9.1999999999999993</v>
      </c>
      <c r="EE301" s="10">
        <f>VLOOKUP(EA301,Sheet1!$C$10:$L$428,10,FALSE)</f>
        <v>143000</v>
      </c>
      <c r="EF301" s="10">
        <v>9.1999999999999993</v>
      </c>
      <c r="EG301" s="10">
        <v>18000</v>
      </c>
      <c r="EH301" s="10">
        <v>12.8</v>
      </c>
      <c r="EI301" s="10">
        <v>21000</v>
      </c>
      <c r="EJ301" s="10">
        <v>9.1999999999999993</v>
      </c>
      <c r="EN301" s="11" t="s">
        <v>730</v>
      </c>
      <c r="EO301" s="11" t="s">
        <v>308</v>
      </c>
      <c r="EP301" s="11">
        <v>635.9</v>
      </c>
      <c r="EQ301" s="11">
        <v>4.5999999999999996</v>
      </c>
      <c r="ER301" s="11">
        <f>VLOOKUP(EN301,Sheet1!$C$10:$L$428,2,FALSE)</f>
        <v>213104.80737018446</v>
      </c>
      <c r="ES301" s="11">
        <v>5</v>
      </c>
      <c r="ET301" s="11">
        <v>33776</v>
      </c>
      <c r="EU301" s="11">
        <v>8.1</v>
      </c>
      <c r="EV301" s="11">
        <v>39.700000000000003</v>
      </c>
      <c r="EW301" s="11">
        <v>1.1000000000000001</v>
      </c>
      <c r="EY301" t="b">
        <f t="shared" si="4"/>
        <v>1</v>
      </c>
    </row>
    <row r="302" spans="1:155" x14ac:dyDescent="0.25">
      <c r="A302" s="1" t="s">
        <v>731</v>
      </c>
      <c r="B302" s="1" t="s">
        <v>309</v>
      </c>
      <c r="C302" s="1">
        <v>552.4</v>
      </c>
      <c r="D302" s="1">
        <v>7.7</v>
      </c>
      <c r="E302" s="1">
        <f>VLOOKUP(A302,Sheet1!$C$10:$L$428,6,FALSE)</f>
        <v>230000</v>
      </c>
      <c r="F302" s="1">
        <v>7.9</v>
      </c>
      <c r="G302" s="1">
        <v>30437</v>
      </c>
      <c r="H302" s="1">
        <v>16</v>
      </c>
      <c r="I302" s="1">
        <v>37.5</v>
      </c>
      <c r="J302" s="1">
        <v>1.6</v>
      </c>
      <c r="N302" s="2" t="s">
        <v>731</v>
      </c>
      <c r="O302" s="2" t="s">
        <v>309</v>
      </c>
      <c r="P302" s="2">
        <v>48000</v>
      </c>
      <c r="Q302" s="2">
        <v>6</v>
      </c>
      <c r="R302" s="2">
        <v>48000</v>
      </c>
      <c r="S302" s="2">
        <v>6</v>
      </c>
      <c r="T302" s="2">
        <v>43000</v>
      </c>
      <c r="U302" s="2">
        <v>9.1999999999999993</v>
      </c>
      <c r="V302" s="2">
        <v>48000</v>
      </c>
      <c r="W302" s="2">
        <v>6</v>
      </c>
      <c r="AA302" s="3" t="s">
        <v>731</v>
      </c>
      <c r="AB302" s="3" t="s">
        <v>309</v>
      </c>
      <c r="AC302" s="3">
        <v>619.5</v>
      </c>
      <c r="AD302" s="3">
        <v>3.9</v>
      </c>
      <c r="AE302" s="3">
        <v>16.05</v>
      </c>
      <c r="AF302" s="3">
        <v>3.9</v>
      </c>
      <c r="AG302" s="3">
        <v>33305</v>
      </c>
      <c r="AH302" s="3">
        <v>6</v>
      </c>
      <c r="AI302" s="3">
        <v>38.6</v>
      </c>
      <c r="AJ302" s="3">
        <v>0.9</v>
      </c>
      <c r="AN302" s="3" t="s">
        <v>731</v>
      </c>
      <c r="AO302" s="3" t="s">
        <v>309</v>
      </c>
      <c r="AP302" s="3">
        <v>508</v>
      </c>
      <c r="AQ302" s="3">
        <v>5.9</v>
      </c>
      <c r="AR302" s="3">
        <v>13.04</v>
      </c>
      <c r="AS302" s="3">
        <v>6.2</v>
      </c>
      <c r="AT302" s="3">
        <v>26853</v>
      </c>
      <c r="AU302" s="3">
        <v>10</v>
      </c>
      <c r="AV302" s="3">
        <v>37.5</v>
      </c>
      <c r="AW302" s="3" t="s">
        <v>858</v>
      </c>
      <c r="BA302" s="4" t="s">
        <v>731</v>
      </c>
      <c r="BB302" s="4" t="s">
        <v>309</v>
      </c>
      <c r="BC302" s="4">
        <v>73000</v>
      </c>
      <c r="BD302" s="4">
        <v>4.8</v>
      </c>
      <c r="BE302" s="4">
        <v>73000</v>
      </c>
      <c r="BF302" s="4">
        <v>4.8</v>
      </c>
      <c r="BG302" s="4">
        <v>62000</v>
      </c>
      <c r="BH302" s="4">
        <v>7</v>
      </c>
      <c r="BI302" s="4">
        <v>73000</v>
      </c>
      <c r="BJ302" s="4">
        <v>4.8</v>
      </c>
      <c r="BN302" s="5" t="s">
        <v>731</v>
      </c>
      <c r="BO302" s="5" t="s">
        <v>309</v>
      </c>
      <c r="BP302" s="5">
        <v>482.8</v>
      </c>
      <c r="BQ302" s="5">
        <v>4</v>
      </c>
      <c r="BR302" s="5">
        <v>15.34</v>
      </c>
      <c r="BS302" s="5">
        <v>3.5</v>
      </c>
      <c r="BT302" s="5">
        <v>26411</v>
      </c>
      <c r="BU302" s="5">
        <v>5.4</v>
      </c>
      <c r="BV302" s="5">
        <v>31.5</v>
      </c>
      <c r="BW302" s="5">
        <v>1.8</v>
      </c>
      <c r="CA302" s="6" t="s">
        <v>731</v>
      </c>
      <c r="CB302" s="6" t="s">
        <v>309</v>
      </c>
      <c r="CC302" s="6">
        <v>392.7</v>
      </c>
      <c r="CD302" s="6">
        <v>5.8</v>
      </c>
      <c r="CE302" s="6">
        <v>11.79</v>
      </c>
      <c r="CF302" s="6">
        <v>5.6</v>
      </c>
      <c r="CG302" s="6">
        <v>21316</v>
      </c>
      <c r="CH302" s="6">
        <v>8</v>
      </c>
      <c r="CI302" s="6">
        <v>36.4</v>
      </c>
      <c r="CJ302" s="6">
        <v>1.4</v>
      </c>
      <c r="CN302" s="7" t="s">
        <v>731</v>
      </c>
      <c r="CO302" s="7" t="s">
        <v>309</v>
      </c>
      <c r="CP302" s="7">
        <v>18000</v>
      </c>
      <c r="CQ302" s="7">
        <v>9.5</v>
      </c>
      <c r="CR302" s="7">
        <v>18000</v>
      </c>
      <c r="CS302" s="7">
        <v>9.5</v>
      </c>
      <c r="CT302" s="7">
        <v>16000</v>
      </c>
      <c r="CU302" s="7">
        <v>11.4</v>
      </c>
      <c r="CV302" s="7">
        <v>18000</v>
      </c>
      <c r="CW302" s="7">
        <v>9.5</v>
      </c>
      <c r="DA302" s="8" t="s">
        <v>731</v>
      </c>
      <c r="DB302" s="8" t="s">
        <v>309</v>
      </c>
      <c r="DC302" s="8">
        <v>514.4</v>
      </c>
      <c r="DD302" s="8">
        <v>5.4</v>
      </c>
      <c r="DE302" s="8">
        <v>13.84</v>
      </c>
      <c r="DF302" s="8">
        <v>5.5</v>
      </c>
      <c r="DG302" s="8">
        <v>26766</v>
      </c>
      <c r="DH302" s="8">
        <v>6.3</v>
      </c>
      <c r="DI302" s="8">
        <v>37.200000000000003</v>
      </c>
      <c r="DJ302" s="8">
        <v>1.2</v>
      </c>
      <c r="DN302" s="9" t="s">
        <v>731</v>
      </c>
      <c r="DO302" s="9" t="s">
        <v>309</v>
      </c>
      <c r="DP302" s="9">
        <v>425</v>
      </c>
      <c r="DQ302" s="9">
        <v>7.7</v>
      </c>
      <c r="DR302" s="9">
        <v>12.08</v>
      </c>
      <c r="DS302" s="9">
        <v>6.7</v>
      </c>
      <c r="DT302" s="9">
        <v>23930</v>
      </c>
      <c r="DU302" s="9">
        <v>7.6</v>
      </c>
      <c r="DV302" s="9">
        <v>37.5</v>
      </c>
      <c r="DW302" s="9">
        <v>0.7</v>
      </c>
      <c r="EA302" s="10" t="s">
        <v>731</v>
      </c>
      <c r="EB302" s="10" t="s">
        <v>309</v>
      </c>
      <c r="EC302" s="10">
        <v>31000</v>
      </c>
      <c r="ED302" s="10">
        <v>7.8</v>
      </c>
      <c r="EE302" s="10">
        <f>VLOOKUP(EA302,Sheet1!$C$10:$L$428,10,FALSE)</f>
        <v>168000</v>
      </c>
      <c r="EF302" s="10">
        <v>7.8</v>
      </c>
      <c r="EG302" s="10">
        <v>27000</v>
      </c>
      <c r="EH302" s="10">
        <v>12.9</v>
      </c>
      <c r="EI302" s="10">
        <v>31000</v>
      </c>
      <c r="EJ302" s="10">
        <v>7.8</v>
      </c>
      <c r="EN302" s="11" t="s">
        <v>731</v>
      </c>
      <c r="EO302" s="11" t="s">
        <v>309</v>
      </c>
      <c r="EP302" s="11">
        <v>680.5</v>
      </c>
      <c r="EQ302" s="11">
        <v>4.9000000000000004</v>
      </c>
      <c r="ER302" s="11">
        <f>VLOOKUP(EN302,Sheet1!$C$10:$L$428,2,FALSE)</f>
        <v>286947.14279606694</v>
      </c>
      <c r="ES302" s="11">
        <v>5</v>
      </c>
      <c r="ET302" s="11">
        <v>37029</v>
      </c>
      <c r="EU302" s="11">
        <v>8.3000000000000007</v>
      </c>
      <c r="EV302" s="11">
        <v>39.4</v>
      </c>
      <c r="EW302" s="11">
        <v>1.2</v>
      </c>
      <c r="EY302" t="b">
        <f t="shared" si="4"/>
        <v>1</v>
      </c>
    </row>
    <row r="303" spans="1:155" x14ac:dyDescent="0.25">
      <c r="A303" s="1" t="s">
        <v>732</v>
      </c>
      <c r="B303" s="1" t="s">
        <v>310</v>
      </c>
      <c r="C303" s="1">
        <v>535.70000000000005</v>
      </c>
      <c r="D303" s="1">
        <v>6.9</v>
      </c>
      <c r="E303" s="1">
        <f>VLOOKUP(A303,Sheet1!$C$10:$L$428,6,FALSE)</f>
        <v>194000</v>
      </c>
      <c r="F303" s="1">
        <v>6.3</v>
      </c>
      <c r="G303" s="1">
        <v>28458</v>
      </c>
      <c r="H303" s="1">
        <v>14</v>
      </c>
      <c r="I303" s="1">
        <v>38</v>
      </c>
      <c r="J303" s="1">
        <v>1.7</v>
      </c>
      <c r="N303" s="2" t="s">
        <v>732</v>
      </c>
      <c r="O303" s="2" t="s">
        <v>310</v>
      </c>
      <c r="P303" s="2">
        <v>53000</v>
      </c>
      <c r="Q303" s="2">
        <v>5.8</v>
      </c>
      <c r="R303" s="2">
        <v>53000</v>
      </c>
      <c r="S303" s="2">
        <v>5.8</v>
      </c>
      <c r="T303" s="2">
        <v>44000</v>
      </c>
      <c r="U303" s="2">
        <v>15.4</v>
      </c>
      <c r="V303" s="2">
        <v>53000</v>
      </c>
      <c r="W303" s="2">
        <v>5.8</v>
      </c>
      <c r="AA303" s="3" t="s">
        <v>732</v>
      </c>
      <c r="AB303" s="3" t="s">
        <v>310</v>
      </c>
      <c r="AC303" s="3">
        <v>561.9</v>
      </c>
      <c r="AD303" s="3">
        <v>3.1</v>
      </c>
      <c r="AE303" s="3">
        <v>14.24</v>
      </c>
      <c r="AF303" s="3">
        <v>3.2</v>
      </c>
      <c r="AG303" s="3">
        <v>29474</v>
      </c>
      <c r="AH303" s="3">
        <v>9.1</v>
      </c>
      <c r="AI303" s="3">
        <v>39.5</v>
      </c>
      <c r="AJ303" s="3">
        <v>0.9</v>
      </c>
      <c r="AN303" s="3" t="s">
        <v>732</v>
      </c>
      <c r="AO303" s="3" t="s">
        <v>310</v>
      </c>
      <c r="AP303" s="3">
        <v>482.1</v>
      </c>
      <c r="AQ303" s="3">
        <v>5.4</v>
      </c>
      <c r="AR303" s="3">
        <v>12.55</v>
      </c>
      <c r="AS303" s="3">
        <v>6.2</v>
      </c>
      <c r="AT303" s="3">
        <v>25755</v>
      </c>
      <c r="AU303" s="3">
        <v>16</v>
      </c>
      <c r="AV303" s="3">
        <v>37.5</v>
      </c>
      <c r="AW303" s="3">
        <v>1.3</v>
      </c>
      <c r="BA303" s="4" t="s">
        <v>732</v>
      </c>
      <c r="BB303" s="4" t="s">
        <v>310</v>
      </c>
      <c r="BC303" s="4">
        <v>73000</v>
      </c>
      <c r="BD303" s="4">
        <v>4.9000000000000004</v>
      </c>
      <c r="BE303" s="4">
        <v>73000</v>
      </c>
      <c r="BF303" s="4">
        <v>4.9000000000000004</v>
      </c>
      <c r="BG303" s="4">
        <v>60000</v>
      </c>
      <c r="BH303" s="4">
        <v>11.8</v>
      </c>
      <c r="BI303" s="4">
        <v>73000</v>
      </c>
      <c r="BJ303" s="4">
        <v>4.9000000000000004</v>
      </c>
      <c r="BN303" s="5" t="s">
        <v>732</v>
      </c>
      <c r="BO303" s="5" t="s">
        <v>310</v>
      </c>
      <c r="BP303" s="5">
        <v>449.3</v>
      </c>
      <c r="BQ303" s="5">
        <v>3.5</v>
      </c>
      <c r="BR303" s="5">
        <v>13.48</v>
      </c>
      <c r="BS303" s="5">
        <v>3</v>
      </c>
      <c r="BT303" s="5">
        <v>23795</v>
      </c>
      <c r="BU303" s="5">
        <v>7.1</v>
      </c>
      <c r="BV303" s="5">
        <v>33.299999999999997</v>
      </c>
      <c r="BW303" s="5">
        <v>1.7</v>
      </c>
      <c r="CA303" s="6" t="s">
        <v>732</v>
      </c>
      <c r="CB303" s="6" t="s">
        <v>310</v>
      </c>
      <c r="CC303" s="6">
        <v>383.3</v>
      </c>
      <c r="CD303" s="6">
        <v>6</v>
      </c>
      <c r="CE303" s="6">
        <v>10.66</v>
      </c>
      <c r="CF303" s="6">
        <v>5</v>
      </c>
      <c r="CG303" s="6">
        <v>20859</v>
      </c>
      <c r="CH303" s="6">
        <v>15</v>
      </c>
      <c r="CI303" s="6">
        <v>37</v>
      </c>
      <c r="CJ303" s="6">
        <v>0.6</v>
      </c>
      <c r="CN303" s="7" t="s">
        <v>732</v>
      </c>
      <c r="CO303" s="7" t="s">
        <v>310</v>
      </c>
      <c r="CP303" s="7">
        <v>18000</v>
      </c>
      <c r="CQ303" s="7">
        <v>9.4</v>
      </c>
      <c r="CR303" s="7">
        <v>18000</v>
      </c>
      <c r="CS303" s="7">
        <v>9.4</v>
      </c>
      <c r="CT303" s="7" t="s">
        <v>858</v>
      </c>
      <c r="CU303" s="7" t="s">
        <v>858</v>
      </c>
      <c r="CV303" s="7">
        <v>18000</v>
      </c>
      <c r="CW303" s="7">
        <v>9.4</v>
      </c>
      <c r="DA303" s="8" t="s">
        <v>732</v>
      </c>
      <c r="DB303" s="8" t="s">
        <v>310</v>
      </c>
      <c r="DC303" s="8">
        <v>498.5</v>
      </c>
      <c r="DD303" s="8">
        <v>5</v>
      </c>
      <c r="DE303" s="8">
        <v>13.18</v>
      </c>
      <c r="DF303" s="8">
        <v>5.2</v>
      </c>
      <c r="DG303" s="8">
        <v>25530</v>
      </c>
      <c r="DH303" s="8">
        <v>15</v>
      </c>
      <c r="DI303" s="8">
        <v>37.799999999999997</v>
      </c>
      <c r="DJ303" s="8">
        <v>1.2</v>
      </c>
      <c r="DN303" s="9" t="s">
        <v>732</v>
      </c>
      <c r="DO303" s="9" t="s">
        <v>310</v>
      </c>
      <c r="DP303" s="9">
        <v>409.5</v>
      </c>
      <c r="DQ303" s="9">
        <v>8.9</v>
      </c>
      <c r="DR303" s="9">
        <v>10.74</v>
      </c>
      <c r="DS303" s="9">
        <v>9.3000000000000007</v>
      </c>
      <c r="DT303" s="9" t="s">
        <v>858</v>
      </c>
      <c r="DU303" s="9" t="s">
        <v>858</v>
      </c>
      <c r="DV303" s="9">
        <v>37.5</v>
      </c>
      <c r="DW303" s="9">
        <v>0.3</v>
      </c>
      <c r="EA303" s="10" t="s">
        <v>732</v>
      </c>
      <c r="EB303" s="10" t="s">
        <v>310</v>
      </c>
      <c r="EC303" s="10">
        <v>35000</v>
      </c>
      <c r="ED303" s="10">
        <v>7.3</v>
      </c>
      <c r="EE303" s="10">
        <f>VLOOKUP(EA303,Sheet1!$C$10:$L$428,10,FALSE)</f>
        <v>148000</v>
      </c>
      <c r="EF303" s="10">
        <v>7.3</v>
      </c>
      <c r="EG303" s="10">
        <v>29000</v>
      </c>
      <c r="EH303" s="10">
        <v>14.8</v>
      </c>
      <c r="EI303" s="10">
        <v>35000</v>
      </c>
      <c r="EJ303" s="10">
        <v>7.3</v>
      </c>
      <c r="EN303" s="11" t="s">
        <v>732</v>
      </c>
      <c r="EO303" s="11" t="s">
        <v>310</v>
      </c>
      <c r="EP303" s="11">
        <v>595</v>
      </c>
      <c r="EQ303" s="11">
        <v>3.7</v>
      </c>
      <c r="ER303" s="11">
        <f>VLOOKUP(EN303,Sheet1!$C$10:$L$428,2,FALSE)</f>
        <v>217560.86692015236</v>
      </c>
      <c r="ES303" s="11">
        <v>3.9</v>
      </c>
      <c r="ET303" s="11">
        <v>31454</v>
      </c>
      <c r="EU303" s="11">
        <v>11</v>
      </c>
      <c r="EV303" s="11">
        <v>40.299999999999997</v>
      </c>
      <c r="EW303" s="11">
        <v>1.2</v>
      </c>
      <c r="EY303" t="b">
        <f t="shared" si="4"/>
        <v>1</v>
      </c>
    </row>
    <row r="304" spans="1:155" x14ac:dyDescent="0.25">
      <c r="A304" s="1" t="s">
        <v>733</v>
      </c>
      <c r="B304" s="1" t="s">
        <v>311</v>
      </c>
      <c r="C304" s="1">
        <v>524.6</v>
      </c>
      <c r="D304" s="1">
        <v>3.3</v>
      </c>
      <c r="E304" s="1">
        <f>VLOOKUP(A304,Sheet1!$C$10:$L$428,6,FALSE)</f>
        <v>170000</v>
      </c>
      <c r="F304" s="1">
        <v>3.6</v>
      </c>
      <c r="G304" s="1">
        <v>27726</v>
      </c>
      <c r="H304" s="1">
        <v>4.3</v>
      </c>
      <c r="I304" s="1">
        <v>37.5</v>
      </c>
      <c r="J304" s="1">
        <v>1</v>
      </c>
      <c r="N304" s="2" t="s">
        <v>733</v>
      </c>
      <c r="O304" s="2" t="s">
        <v>311</v>
      </c>
      <c r="P304" s="2">
        <v>129000</v>
      </c>
      <c r="Q304" s="2">
        <v>3.6</v>
      </c>
      <c r="R304" s="2">
        <v>129000</v>
      </c>
      <c r="S304" s="2">
        <v>3.6</v>
      </c>
      <c r="T304" s="2">
        <v>104000</v>
      </c>
      <c r="U304" s="2">
        <v>4.7</v>
      </c>
      <c r="V304" s="2">
        <v>129000</v>
      </c>
      <c r="W304" s="2">
        <v>3.6</v>
      </c>
      <c r="AA304" s="3" t="s">
        <v>733</v>
      </c>
      <c r="AB304" s="3" t="s">
        <v>311</v>
      </c>
      <c r="AC304" s="3">
        <v>552.5</v>
      </c>
      <c r="AD304" s="3">
        <v>1.9</v>
      </c>
      <c r="AE304" s="3">
        <v>14.28</v>
      </c>
      <c r="AF304" s="3">
        <v>2</v>
      </c>
      <c r="AG304" s="3">
        <v>29271</v>
      </c>
      <c r="AH304" s="3">
        <v>2.9</v>
      </c>
      <c r="AI304" s="3">
        <v>38.700000000000003</v>
      </c>
      <c r="AJ304" s="3">
        <v>0.5</v>
      </c>
      <c r="AN304" s="3" t="s">
        <v>733</v>
      </c>
      <c r="AO304" s="3" t="s">
        <v>311</v>
      </c>
      <c r="AP304" s="3">
        <v>482.4</v>
      </c>
      <c r="AQ304" s="3">
        <v>2.6</v>
      </c>
      <c r="AR304" s="3">
        <v>12.46</v>
      </c>
      <c r="AS304" s="3">
        <v>2.6</v>
      </c>
      <c r="AT304" s="3">
        <v>25481</v>
      </c>
      <c r="AU304" s="3">
        <v>3.5</v>
      </c>
      <c r="AV304" s="3">
        <v>37.5</v>
      </c>
      <c r="AW304" s="3">
        <v>0.9</v>
      </c>
      <c r="BA304" s="4" t="s">
        <v>733</v>
      </c>
      <c r="BB304" s="4" t="s">
        <v>311</v>
      </c>
      <c r="BC304" s="4">
        <v>178000</v>
      </c>
      <c r="BD304" s="4">
        <v>3.1</v>
      </c>
      <c r="BE304" s="4">
        <v>178000</v>
      </c>
      <c r="BF304" s="4">
        <v>3.1</v>
      </c>
      <c r="BG304" s="4">
        <v>146000</v>
      </c>
      <c r="BH304" s="4">
        <v>4</v>
      </c>
      <c r="BI304" s="4">
        <v>178000</v>
      </c>
      <c r="BJ304" s="4">
        <v>3.1</v>
      </c>
      <c r="BN304" s="5" t="s">
        <v>733</v>
      </c>
      <c r="BO304" s="5" t="s">
        <v>311</v>
      </c>
      <c r="BP304" s="5">
        <v>457</v>
      </c>
      <c r="BQ304" s="5">
        <v>2.1</v>
      </c>
      <c r="BR304" s="5">
        <v>13.81</v>
      </c>
      <c r="BS304" s="5">
        <v>1.8</v>
      </c>
      <c r="BT304" s="5">
        <v>23990</v>
      </c>
      <c r="BU304" s="5">
        <v>3</v>
      </c>
      <c r="BV304" s="5">
        <v>33.1</v>
      </c>
      <c r="BW304" s="5">
        <v>1</v>
      </c>
      <c r="CA304" s="6" t="s">
        <v>733</v>
      </c>
      <c r="CB304" s="6" t="s">
        <v>311</v>
      </c>
      <c r="CC304" s="6">
        <v>408</v>
      </c>
      <c r="CD304" s="6">
        <v>3.2</v>
      </c>
      <c r="CE304" s="6">
        <v>11.66</v>
      </c>
      <c r="CF304" s="6">
        <v>2.4</v>
      </c>
      <c r="CG304" s="6">
        <v>21248</v>
      </c>
      <c r="CH304" s="6">
        <v>4.3</v>
      </c>
      <c r="CI304" s="6">
        <v>37</v>
      </c>
      <c r="CJ304" s="6">
        <v>0.8</v>
      </c>
      <c r="CN304" s="7" t="s">
        <v>733</v>
      </c>
      <c r="CO304" s="7" t="s">
        <v>311</v>
      </c>
      <c r="CP304" s="7">
        <v>53000</v>
      </c>
      <c r="CQ304" s="7">
        <v>5.5</v>
      </c>
      <c r="CR304" s="7">
        <v>53000</v>
      </c>
      <c r="CS304" s="7">
        <v>5.5</v>
      </c>
      <c r="CT304" s="7">
        <v>42000</v>
      </c>
      <c r="CU304" s="7">
        <v>7.8</v>
      </c>
      <c r="CV304" s="7">
        <v>53000</v>
      </c>
      <c r="CW304" s="7">
        <v>5.5</v>
      </c>
      <c r="DA304" s="8" t="s">
        <v>733</v>
      </c>
      <c r="DB304" s="8" t="s">
        <v>311</v>
      </c>
      <c r="DC304" s="8">
        <v>502.8</v>
      </c>
      <c r="DD304" s="8">
        <v>2.7</v>
      </c>
      <c r="DE304" s="8">
        <v>13.45</v>
      </c>
      <c r="DF304" s="8">
        <v>2.8</v>
      </c>
      <c r="DG304" s="8">
        <v>26114</v>
      </c>
      <c r="DH304" s="8">
        <v>3.8</v>
      </c>
      <c r="DI304" s="8">
        <v>37.4</v>
      </c>
      <c r="DJ304" s="8">
        <v>0.7</v>
      </c>
      <c r="DN304" s="9" t="s">
        <v>733</v>
      </c>
      <c r="DO304" s="9" t="s">
        <v>311</v>
      </c>
      <c r="DP304" s="9">
        <v>444.8</v>
      </c>
      <c r="DQ304" s="9">
        <v>3.5</v>
      </c>
      <c r="DR304" s="9">
        <v>11.88</v>
      </c>
      <c r="DS304" s="9">
        <v>3.4</v>
      </c>
      <c r="DT304" s="9">
        <v>22802</v>
      </c>
      <c r="DU304" s="9">
        <v>5.5</v>
      </c>
      <c r="DV304" s="9">
        <v>37</v>
      </c>
      <c r="DW304" s="9">
        <v>0.4</v>
      </c>
      <c r="EA304" s="10" t="s">
        <v>733</v>
      </c>
      <c r="EB304" s="10" t="s">
        <v>311</v>
      </c>
      <c r="EC304" s="10">
        <v>76000</v>
      </c>
      <c r="ED304" s="10">
        <v>4.8</v>
      </c>
      <c r="EE304" s="10">
        <f>VLOOKUP(EA304,Sheet1!$C$10:$L$428,10,FALSE)</f>
        <v>133995</v>
      </c>
      <c r="EF304" s="10">
        <v>4.8</v>
      </c>
      <c r="EG304" s="10">
        <v>63000</v>
      </c>
      <c r="EH304" s="10">
        <v>5.9</v>
      </c>
      <c r="EI304" s="10">
        <v>76000</v>
      </c>
      <c r="EJ304" s="10">
        <v>4.8</v>
      </c>
      <c r="EN304" s="11" t="s">
        <v>733</v>
      </c>
      <c r="EO304" s="11" t="s">
        <v>311</v>
      </c>
      <c r="EP304" s="11">
        <v>587.5</v>
      </c>
      <c r="EQ304" s="11">
        <v>2.5</v>
      </c>
      <c r="ER304" s="11">
        <f>VLOOKUP(EN304,Sheet1!$C$10:$L$428,2,FALSE)</f>
        <v>206489.6808324591</v>
      </c>
      <c r="ES304" s="11">
        <v>2.6</v>
      </c>
      <c r="ET304" s="11">
        <v>31360</v>
      </c>
      <c r="EU304" s="11">
        <v>3.9</v>
      </c>
      <c r="EV304" s="11">
        <v>39.6</v>
      </c>
      <c r="EW304" s="11">
        <v>0.7</v>
      </c>
      <c r="EY304" t="b">
        <f t="shared" si="4"/>
        <v>1</v>
      </c>
    </row>
    <row r="305" spans="1:155" x14ac:dyDescent="0.25">
      <c r="A305" s="1" t="s">
        <v>734</v>
      </c>
      <c r="B305" s="1" t="s">
        <v>312</v>
      </c>
      <c r="C305" s="1">
        <v>443.8</v>
      </c>
      <c r="D305" s="1">
        <v>4.5</v>
      </c>
      <c r="E305" s="1">
        <f>VLOOKUP(A305,Sheet1!$C$10:$L$428,6,FALSE)</f>
        <v>185000</v>
      </c>
      <c r="F305" s="1">
        <v>4.3</v>
      </c>
      <c r="G305" s="1">
        <v>24118</v>
      </c>
      <c r="H305" s="1">
        <v>5.9</v>
      </c>
      <c r="I305" s="1">
        <v>40</v>
      </c>
      <c r="J305" s="1">
        <v>0.1</v>
      </c>
      <c r="N305" s="2" t="s">
        <v>734</v>
      </c>
      <c r="O305" s="2" t="s">
        <v>312</v>
      </c>
      <c r="P305" s="2">
        <v>109000</v>
      </c>
      <c r="Q305" s="2">
        <v>3.9</v>
      </c>
      <c r="R305" s="2">
        <v>109000</v>
      </c>
      <c r="S305" s="2">
        <v>3.9</v>
      </c>
      <c r="T305" s="2">
        <v>94000</v>
      </c>
      <c r="U305" s="2">
        <v>4.9000000000000004</v>
      </c>
      <c r="V305" s="2">
        <v>109000</v>
      </c>
      <c r="W305" s="2">
        <v>3.9</v>
      </c>
      <c r="AA305" s="3" t="s">
        <v>734</v>
      </c>
      <c r="AB305" s="3" t="s">
        <v>312</v>
      </c>
      <c r="AC305" s="3">
        <v>492.3</v>
      </c>
      <c r="AD305" s="3">
        <v>2.4</v>
      </c>
      <c r="AE305" s="3">
        <v>12.39</v>
      </c>
      <c r="AF305" s="3">
        <v>2.4</v>
      </c>
      <c r="AG305" s="3">
        <v>26027</v>
      </c>
      <c r="AH305" s="3">
        <v>3.2</v>
      </c>
      <c r="AI305" s="3">
        <v>39.700000000000003</v>
      </c>
      <c r="AJ305" s="3">
        <v>0.6</v>
      </c>
      <c r="AN305" s="3" t="s">
        <v>734</v>
      </c>
      <c r="AO305" s="3" t="s">
        <v>312</v>
      </c>
      <c r="AP305" s="3">
        <v>416.6</v>
      </c>
      <c r="AQ305" s="3">
        <v>3.1</v>
      </c>
      <c r="AR305" s="3">
        <v>10.31</v>
      </c>
      <c r="AS305" s="3">
        <v>3.6</v>
      </c>
      <c r="AT305" s="3">
        <v>22087</v>
      </c>
      <c r="AU305" s="3">
        <v>4.8</v>
      </c>
      <c r="AV305" s="3">
        <v>38.700000000000003</v>
      </c>
      <c r="AW305" s="3">
        <v>1.5</v>
      </c>
      <c r="BA305" s="4" t="s">
        <v>734</v>
      </c>
      <c r="BB305" s="4" t="s">
        <v>312</v>
      </c>
      <c r="BC305" s="4">
        <v>164000</v>
      </c>
      <c r="BD305" s="4">
        <v>3.2</v>
      </c>
      <c r="BE305" s="4">
        <v>164000</v>
      </c>
      <c r="BF305" s="4">
        <v>3.2</v>
      </c>
      <c r="BG305" s="4">
        <v>140000</v>
      </c>
      <c r="BH305" s="4">
        <v>4.2</v>
      </c>
      <c r="BI305" s="4">
        <v>164000</v>
      </c>
      <c r="BJ305" s="4">
        <v>3.2</v>
      </c>
      <c r="BN305" s="5" t="s">
        <v>734</v>
      </c>
      <c r="BO305" s="5" t="s">
        <v>312</v>
      </c>
      <c r="BP305" s="5">
        <v>389.6</v>
      </c>
      <c r="BQ305" s="5">
        <v>2.4</v>
      </c>
      <c r="BR305" s="5">
        <v>11.9</v>
      </c>
      <c r="BS305" s="5">
        <v>2.1</v>
      </c>
      <c r="BT305" s="5">
        <v>20952</v>
      </c>
      <c r="BU305" s="5">
        <v>3.3</v>
      </c>
      <c r="BV305" s="5">
        <v>32.700000000000003</v>
      </c>
      <c r="BW305" s="5">
        <v>1.2</v>
      </c>
      <c r="CA305" s="6" t="s">
        <v>734</v>
      </c>
      <c r="CB305" s="6" t="s">
        <v>312</v>
      </c>
      <c r="CC305" s="6">
        <v>339.7</v>
      </c>
      <c r="CD305" s="6">
        <v>2.6</v>
      </c>
      <c r="CE305" s="6">
        <v>9.36</v>
      </c>
      <c r="CF305" s="6">
        <v>2.4</v>
      </c>
      <c r="CG305" s="6">
        <v>18407</v>
      </c>
      <c r="CH305" s="6">
        <v>4.5</v>
      </c>
      <c r="CI305" s="6">
        <v>37</v>
      </c>
      <c r="CJ305" s="6">
        <v>0.9</v>
      </c>
      <c r="CN305" s="7" t="s">
        <v>734</v>
      </c>
      <c r="CO305" s="7" t="s">
        <v>312</v>
      </c>
      <c r="CP305" s="7">
        <v>42000</v>
      </c>
      <c r="CQ305" s="7">
        <v>6.2</v>
      </c>
      <c r="CR305" s="7">
        <v>42000</v>
      </c>
      <c r="CS305" s="7">
        <v>6.2</v>
      </c>
      <c r="CT305" s="7">
        <v>35000</v>
      </c>
      <c r="CU305" s="7">
        <v>7.5</v>
      </c>
      <c r="CV305" s="7">
        <v>42000</v>
      </c>
      <c r="CW305" s="7">
        <v>6.2</v>
      </c>
      <c r="DA305" s="8" t="s">
        <v>734</v>
      </c>
      <c r="DB305" s="8" t="s">
        <v>312</v>
      </c>
      <c r="DC305" s="8">
        <v>457.9</v>
      </c>
      <c r="DD305" s="8">
        <v>4.5</v>
      </c>
      <c r="DE305" s="8">
        <v>12.1</v>
      </c>
      <c r="DF305" s="8">
        <v>4.5</v>
      </c>
      <c r="DG305" s="8">
        <v>23927</v>
      </c>
      <c r="DH305" s="8">
        <v>6.2</v>
      </c>
      <c r="DI305" s="8">
        <v>37.799999999999997</v>
      </c>
      <c r="DJ305" s="8">
        <v>0.7</v>
      </c>
      <c r="DN305" s="9" t="s">
        <v>734</v>
      </c>
      <c r="DO305" s="9" t="s">
        <v>312</v>
      </c>
      <c r="DP305" s="9">
        <v>381.4</v>
      </c>
      <c r="DQ305" s="9">
        <v>4</v>
      </c>
      <c r="DR305" s="9">
        <v>9.89</v>
      </c>
      <c r="DS305" s="9">
        <v>5.0999999999999996</v>
      </c>
      <c r="DT305" s="9">
        <v>19990</v>
      </c>
      <c r="DU305" s="9">
        <v>5.4</v>
      </c>
      <c r="DV305" s="9">
        <v>37.5</v>
      </c>
      <c r="DW305" s="9">
        <v>0.3</v>
      </c>
      <c r="EA305" s="10" t="s">
        <v>734</v>
      </c>
      <c r="EB305" s="10" t="s">
        <v>312</v>
      </c>
      <c r="EC305" s="10">
        <v>67000</v>
      </c>
      <c r="ED305" s="10">
        <v>5.0999999999999996</v>
      </c>
      <c r="EE305" s="10">
        <f>VLOOKUP(EA305,Sheet1!$C$10:$L$428,10,FALSE)</f>
        <v>141125</v>
      </c>
      <c r="EF305" s="10">
        <v>5.0999999999999996</v>
      </c>
      <c r="EG305" s="10">
        <v>59000</v>
      </c>
      <c r="EH305" s="10">
        <v>6.5</v>
      </c>
      <c r="EI305" s="10">
        <v>67000</v>
      </c>
      <c r="EJ305" s="10">
        <v>5.0999999999999996</v>
      </c>
      <c r="EN305" s="11" t="s">
        <v>734</v>
      </c>
      <c r="EO305" s="11" t="s">
        <v>312</v>
      </c>
      <c r="EP305" s="11">
        <v>513.79999999999995</v>
      </c>
      <c r="EQ305" s="11">
        <v>2.8</v>
      </c>
      <c r="ER305" s="11">
        <f>VLOOKUP(EN305,Sheet1!$C$10:$L$428,2,FALSE)</f>
        <v>220221.68233387396</v>
      </c>
      <c r="ES305" s="11">
        <v>2.8</v>
      </c>
      <c r="ET305" s="11">
        <v>27268</v>
      </c>
      <c r="EU305" s="11">
        <v>3.7</v>
      </c>
      <c r="EV305" s="11">
        <v>40.9</v>
      </c>
      <c r="EW305" s="11">
        <v>0.8</v>
      </c>
      <c r="EY305" t="b">
        <f t="shared" si="4"/>
        <v>1</v>
      </c>
    </row>
    <row r="306" spans="1:155" x14ac:dyDescent="0.25">
      <c r="A306" s="1" t="s">
        <v>735</v>
      </c>
      <c r="B306" s="1" t="s">
        <v>313</v>
      </c>
      <c r="C306" s="1" t="s">
        <v>858</v>
      </c>
      <c r="D306" s="1" t="s">
        <v>858</v>
      </c>
      <c r="E306" s="1">
        <f>VLOOKUP(A306,Sheet1!$C$10:$L$428,6,FALSE)</f>
        <v>340000</v>
      </c>
      <c r="F306" s="1" t="s">
        <v>858</v>
      </c>
      <c r="G306" s="1" t="s">
        <v>858</v>
      </c>
      <c r="H306" s="1" t="s">
        <v>858</v>
      </c>
      <c r="I306" s="1" t="s">
        <v>858</v>
      </c>
      <c r="J306" s="1" t="s">
        <v>858</v>
      </c>
      <c r="N306" s="2" t="s">
        <v>735</v>
      </c>
      <c r="O306" s="2" t="s">
        <v>313</v>
      </c>
      <c r="P306" s="2" t="s">
        <v>858</v>
      </c>
      <c r="Q306" s="2" t="s">
        <v>858</v>
      </c>
      <c r="R306" s="2" t="s">
        <v>858</v>
      </c>
      <c r="S306" s="2" t="s">
        <v>858</v>
      </c>
      <c r="T306" s="2" t="s">
        <v>858</v>
      </c>
      <c r="U306" s="2" t="s">
        <v>858</v>
      </c>
      <c r="V306" s="2" t="s">
        <v>858</v>
      </c>
      <c r="W306" s="2" t="s">
        <v>858</v>
      </c>
      <c r="AA306" s="3" t="s">
        <v>735</v>
      </c>
      <c r="AB306" s="3" t="s">
        <v>313</v>
      </c>
      <c r="AC306" s="3" t="s">
        <v>858</v>
      </c>
      <c r="AD306" s="3" t="s">
        <v>858</v>
      </c>
      <c r="AE306" s="3" t="s">
        <v>858</v>
      </c>
      <c r="AF306" s="3" t="s">
        <v>858</v>
      </c>
      <c r="AG306" s="3" t="s">
        <v>858</v>
      </c>
      <c r="AH306" s="3" t="s">
        <v>858</v>
      </c>
      <c r="AI306" s="3">
        <v>37.9</v>
      </c>
      <c r="AJ306" s="3">
        <v>1.3</v>
      </c>
      <c r="AN306" s="3" t="s">
        <v>735</v>
      </c>
      <c r="AO306" s="3" t="s">
        <v>313</v>
      </c>
      <c r="AP306" s="3" t="s">
        <v>858</v>
      </c>
      <c r="AQ306" s="3" t="s">
        <v>858</v>
      </c>
      <c r="AR306" s="3" t="s">
        <v>858</v>
      </c>
      <c r="AS306" s="3" t="s">
        <v>858</v>
      </c>
      <c r="AT306" s="3" t="s">
        <v>858</v>
      </c>
      <c r="AU306" s="3" t="s">
        <v>858</v>
      </c>
      <c r="AV306" s="3">
        <v>37.299999999999997</v>
      </c>
      <c r="AW306" s="3" t="s">
        <v>858</v>
      </c>
      <c r="BA306" s="4" t="s">
        <v>735</v>
      </c>
      <c r="BB306" s="4" t="s">
        <v>313</v>
      </c>
      <c r="BC306" s="4" t="s">
        <v>858</v>
      </c>
      <c r="BD306" s="4" t="s">
        <v>858</v>
      </c>
      <c r="BE306" s="4" t="s">
        <v>858</v>
      </c>
      <c r="BF306" s="4" t="s">
        <v>858</v>
      </c>
      <c r="BG306" s="4" t="s">
        <v>858</v>
      </c>
      <c r="BH306" s="4" t="s">
        <v>858</v>
      </c>
      <c r="BI306" s="4" t="s">
        <v>858</v>
      </c>
      <c r="BJ306" s="4" t="s">
        <v>858</v>
      </c>
      <c r="BN306" s="5" t="s">
        <v>735</v>
      </c>
      <c r="BO306" s="5" t="s">
        <v>313</v>
      </c>
      <c r="BP306" s="5" t="s">
        <v>858</v>
      </c>
      <c r="BQ306" s="5" t="s">
        <v>858</v>
      </c>
      <c r="BR306" s="5" t="s">
        <v>858</v>
      </c>
      <c r="BS306" s="5" t="s">
        <v>858</v>
      </c>
      <c r="BT306" s="5" t="s">
        <v>858</v>
      </c>
      <c r="BU306" s="5" t="s">
        <v>858</v>
      </c>
      <c r="BV306" s="5">
        <v>37.9</v>
      </c>
      <c r="BW306" s="5">
        <v>1.3</v>
      </c>
      <c r="CA306" s="6" t="s">
        <v>735</v>
      </c>
      <c r="CB306" s="6" t="s">
        <v>313</v>
      </c>
      <c r="CC306" s="6" t="s">
        <v>858</v>
      </c>
      <c r="CD306" s="6" t="s">
        <v>858</v>
      </c>
      <c r="CE306" s="6" t="s">
        <v>858</v>
      </c>
      <c r="CF306" s="6" t="s">
        <v>858</v>
      </c>
      <c r="CG306" s="6" t="s">
        <v>858</v>
      </c>
      <c r="CH306" s="6" t="s">
        <v>858</v>
      </c>
      <c r="CI306" s="6">
        <v>37.299999999999997</v>
      </c>
      <c r="CJ306" s="6" t="s">
        <v>858</v>
      </c>
      <c r="CN306" s="7" t="s">
        <v>735</v>
      </c>
      <c r="CO306" s="7" t="s">
        <v>313</v>
      </c>
      <c r="CP306" s="7" t="s">
        <v>858</v>
      </c>
      <c r="CQ306" s="7" t="s">
        <v>858</v>
      </c>
      <c r="CR306" s="7" t="s">
        <v>858</v>
      </c>
      <c r="CS306" s="7" t="s">
        <v>858</v>
      </c>
      <c r="CT306" s="7" t="s">
        <v>858</v>
      </c>
      <c r="CU306" s="7" t="s">
        <v>858</v>
      </c>
      <c r="CV306" s="7" t="s">
        <v>858</v>
      </c>
      <c r="CW306" s="7" t="s">
        <v>858</v>
      </c>
      <c r="DA306" s="8" t="s">
        <v>735</v>
      </c>
      <c r="DB306" s="8" t="s">
        <v>313</v>
      </c>
      <c r="DC306" s="8" t="s">
        <v>858</v>
      </c>
      <c r="DD306" s="8" t="s">
        <v>858</v>
      </c>
      <c r="DE306" s="8" t="s">
        <v>858</v>
      </c>
      <c r="DF306" s="8" t="s">
        <v>858</v>
      </c>
      <c r="DG306" s="8" t="s">
        <v>858</v>
      </c>
      <c r="DH306" s="8" t="s">
        <v>858</v>
      </c>
      <c r="DI306" s="8" t="s">
        <v>858</v>
      </c>
      <c r="DJ306" s="8" t="s">
        <v>858</v>
      </c>
      <c r="DN306" s="9" t="s">
        <v>735</v>
      </c>
      <c r="DO306" s="9" t="s">
        <v>313</v>
      </c>
      <c r="DP306" s="9" t="s">
        <v>858</v>
      </c>
      <c r="DQ306" s="9" t="s">
        <v>858</v>
      </c>
      <c r="DR306" s="9" t="s">
        <v>858</v>
      </c>
      <c r="DS306" s="9" t="s">
        <v>858</v>
      </c>
      <c r="DT306" s="9" t="s">
        <v>858</v>
      </c>
      <c r="DU306" s="9" t="s">
        <v>858</v>
      </c>
      <c r="DV306" s="9" t="s">
        <v>858</v>
      </c>
      <c r="DW306" s="9" t="s">
        <v>858</v>
      </c>
      <c r="EA306" s="10" t="s">
        <v>735</v>
      </c>
      <c r="EB306" s="10" t="s">
        <v>313</v>
      </c>
      <c r="EC306" s="10" t="s">
        <v>858</v>
      </c>
      <c r="ED306" s="10" t="s">
        <v>858</v>
      </c>
      <c r="EE306" s="10">
        <f>VLOOKUP(EA306,Sheet1!$C$10:$L$428,10,FALSE)</f>
        <v>220000</v>
      </c>
      <c r="EF306" s="10" t="s">
        <v>858</v>
      </c>
      <c r="EG306" s="10" t="s">
        <v>858</v>
      </c>
      <c r="EH306" s="10" t="s">
        <v>858</v>
      </c>
      <c r="EI306" s="10" t="s">
        <v>858</v>
      </c>
      <c r="EJ306" s="10" t="s">
        <v>858</v>
      </c>
      <c r="EN306" s="11" t="s">
        <v>735</v>
      </c>
      <c r="EO306" s="11" t="s">
        <v>313</v>
      </c>
      <c r="EP306" s="11" t="s">
        <v>858</v>
      </c>
      <c r="EQ306" s="11" t="s">
        <v>858</v>
      </c>
      <c r="ER306" s="11">
        <f>VLOOKUP(EN306,Sheet1!$C$10:$L$428,2,FALSE)</f>
        <v>363700.05555555556</v>
      </c>
      <c r="ES306" s="11" t="s">
        <v>858</v>
      </c>
      <c r="ET306" s="11" t="s">
        <v>858</v>
      </c>
      <c r="EU306" s="11" t="s">
        <v>858</v>
      </c>
      <c r="EV306" s="11" t="s">
        <v>858</v>
      </c>
      <c r="EW306" s="11" t="s">
        <v>858</v>
      </c>
      <c r="EY306" t="b">
        <f t="shared" si="4"/>
        <v>1</v>
      </c>
    </row>
    <row r="307" spans="1:155" x14ac:dyDescent="0.25">
      <c r="A307" s="1" t="s">
        <v>736</v>
      </c>
      <c r="B307" s="1" t="s">
        <v>315</v>
      </c>
      <c r="C307" s="1">
        <v>607.29999999999995</v>
      </c>
      <c r="D307" s="1">
        <v>5.0999999999999996</v>
      </c>
      <c r="E307" s="1">
        <f>VLOOKUP(A307,Sheet1!$C$10:$L$428,6,FALSE)</f>
        <v>184725</v>
      </c>
      <c r="F307" s="1">
        <v>8.1999999999999993</v>
      </c>
      <c r="G307" s="1">
        <v>32817</v>
      </c>
      <c r="H307" s="1">
        <v>5.2</v>
      </c>
      <c r="I307" s="1">
        <v>37.5</v>
      </c>
      <c r="J307" s="1">
        <v>1.7</v>
      </c>
      <c r="N307" s="2" t="s">
        <v>736</v>
      </c>
      <c r="O307" s="2" t="s">
        <v>315</v>
      </c>
      <c r="P307" s="2">
        <v>62000</v>
      </c>
      <c r="Q307" s="2">
        <v>5.3</v>
      </c>
      <c r="R307" s="2">
        <v>62000</v>
      </c>
      <c r="S307" s="2">
        <v>5.3</v>
      </c>
      <c r="T307" s="2">
        <v>55000</v>
      </c>
      <c r="U307" s="2">
        <v>6.3</v>
      </c>
      <c r="V307" s="2">
        <v>62000</v>
      </c>
      <c r="W307" s="2">
        <v>5.3</v>
      </c>
      <c r="AA307" s="3" t="s">
        <v>736</v>
      </c>
      <c r="AB307" s="3" t="s">
        <v>315</v>
      </c>
      <c r="AC307" s="3">
        <v>640</v>
      </c>
      <c r="AD307" s="3">
        <v>3.1</v>
      </c>
      <c r="AE307" s="3">
        <v>16.2</v>
      </c>
      <c r="AF307" s="3">
        <v>3.5</v>
      </c>
      <c r="AG307" s="3">
        <v>33539</v>
      </c>
      <c r="AH307" s="3">
        <v>3.9</v>
      </c>
      <c r="AI307" s="3">
        <v>39.5</v>
      </c>
      <c r="AJ307" s="3">
        <v>1.3</v>
      </c>
      <c r="AN307" s="3" t="s">
        <v>736</v>
      </c>
      <c r="AO307" s="3" t="s">
        <v>315</v>
      </c>
      <c r="AP307" s="3">
        <v>561.1</v>
      </c>
      <c r="AQ307" s="3">
        <v>4.8</v>
      </c>
      <c r="AR307" s="3">
        <v>14.02</v>
      </c>
      <c r="AS307" s="3">
        <v>6.3</v>
      </c>
      <c r="AT307" s="3">
        <v>29048</v>
      </c>
      <c r="AU307" s="3">
        <v>5.2</v>
      </c>
      <c r="AV307" s="3">
        <v>37.5</v>
      </c>
      <c r="AW307" s="3">
        <v>0.2</v>
      </c>
      <c r="BA307" s="4" t="s">
        <v>736</v>
      </c>
      <c r="BB307" s="4" t="s">
        <v>315</v>
      </c>
      <c r="BC307" s="4">
        <v>87000</v>
      </c>
      <c r="BD307" s="4">
        <v>4.4000000000000004</v>
      </c>
      <c r="BE307" s="4">
        <v>87000</v>
      </c>
      <c r="BF307" s="4">
        <v>4.4000000000000004</v>
      </c>
      <c r="BG307" s="4">
        <v>76000</v>
      </c>
      <c r="BH307" s="4">
        <v>5.3</v>
      </c>
      <c r="BI307" s="4">
        <v>87000</v>
      </c>
      <c r="BJ307" s="4">
        <v>4.4000000000000004</v>
      </c>
      <c r="BN307" s="5" t="s">
        <v>736</v>
      </c>
      <c r="BO307" s="5" t="s">
        <v>315</v>
      </c>
      <c r="BP307" s="5">
        <v>512.79999999999995</v>
      </c>
      <c r="BQ307" s="5">
        <v>3.4</v>
      </c>
      <c r="BR307" s="5">
        <v>15.32</v>
      </c>
      <c r="BS307" s="5">
        <v>3.1</v>
      </c>
      <c r="BT307" s="5">
        <v>27334</v>
      </c>
      <c r="BU307" s="5">
        <v>4.0999999999999996</v>
      </c>
      <c r="BV307" s="5">
        <v>33.5</v>
      </c>
      <c r="BW307" s="5">
        <v>1.7</v>
      </c>
      <c r="CA307" s="6" t="s">
        <v>736</v>
      </c>
      <c r="CB307" s="6" t="s">
        <v>315</v>
      </c>
      <c r="CC307" s="6">
        <v>426.9</v>
      </c>
      <c r="CD307" s="6">
        <v>5.8</v>
      </c>
      <c r="CE307" s="6">
        <v>11.83</v>
      </c>
      <c r="CF307" s="6">
        <v>4.5999999999999996</v>
      </c>
      <c r="CG307" s="6">
        <v>22922</v>
      </c>
      <c r="CH307" s="6">
        <v>6.6</v>
      </c>
      <c r="CI307" s="6">
        <v>37</v>
      </c>
      <c r="CJ307" s="6">
        <v>0.7</v>
      </c>
      <c r="CN307" s="7" t="s">
        <v>736</v>
      </c>
      <c r="CO307" s="7" t="s">
        <v>315</v>
      </c>
      <c r="CP307" s="7">
        <v>22000</v>
      </c>
      <c r="CQ307" s="7">
        <v>8.6999999999999993</v>
      </c>
      <c r="CR307" s="7">
        <v>22000</v>
      </c>
      <c r="CS307" s="7">
        <v>8.6999999999999993</v>
      </c>
      <c r="CT307" s="7">
        <v>19000</v>
      </c>
      <c r="CU307" s="7">
        <v>10.4</v>
      </c>
      <c r="CV307" s="7">
        <v>22000</v>
      </c>
      <c r="CW307" s="7">
        <v>8.6999999999999993</v>
      </c>
      <c r="DA307" s="8" t="s">
        <v>736</v>
      </c>
      <c r="DB307" s="8" t="s">
        <v>315</v>
      </c>
      <c r="DC307" s="8">
        <v>512.9</v>
      </c>
      <c r="DD307" s="8">
        <v>4.9000000000000004</v>
      </c>
      <c r="DE307" s="8">
        <v>13.73</v>
      </c>
      <c r="DF307" s="8">
        <v>5.0999999999999996</v>
      </c>
      <c r="DG307" s="8">
        <v>26691</v>
      </c>
      <c r="DH307" s="8">
        <v>6.1</v>
      </c>
      <c r="DI307" s="8">
        <v>37.4</v>
      </c>
      <c r="DJ307" s="8">
        <v>0.9</v>
      </c>
      <c r="DN307" s="9" t="s">
        <v>736</v>
      </c>
      <c r="DO307" s="9" t="s">
        <v>315</v>
      </c>
      <c r="DP307" s="9">
        <v>417.7</v>
      </c>
      <c r="DQ307" s="9">
        <v>7.5</v>
      </c>
      <c r="DR307" s="9">
        <v>11.28</v>
      </c>
      <c r="DS307" s="9">
        <v>6.8</v>
      </c>
      <c r="DT307" s="9">
        <v>21697</v>
      </c>
      <c r="DU307" s="9">
        <v>7.7</v>
      </c>
      <c r="DV307" s="9">
        <v>37</v>
      </c>
      <c r="DW307" s="9">
        <v>0.4</v>
      </c>
      <c r="EA307" s="10" t="s">
        <v>736</v>
      </c>
      <c r="EB307" s="10" t="s">
        <v>315</v>
      </c>
      <c r="EC307" s="10">
        <v>41000</v>
      </c>
      <c r="ED307" s="10">
        <v>6.6</v>
      </c>
      <c r="EE307" s="10">
        <f>VLOOKUP(EA307,Sheet1!$C$10:$L$428,10,FALSE)</f>
        <v>145000</v>
      </c>
      <c r="EF307" s="10">
        <v>6.6</v>
      </c>
      <c r="EG307" s="10">
        <v>36000</v>
      </c>
      <c r="EH307" s="10">
        <v>7.8</v>
      </c>
      <c r="EI307" s="10">
        <v>41000</v>
      </c>
      <c r="EJ307" s="10">
        <v>6.6</v>
      </c>
      <c r="EN307" s="11" t="s">
        <v>736</v>
      </c>
      <c r="EO307" s="11" t="s">
        <v>315</v>
      </c>
      <c r="EP307" s="11">
        <v>707.8</v>
      </c>
      <c r="EQ307" s="11">
        <v>3.7</v>
      </c>
      <c r="ER307" s="11">
        <f>VLOOKUP(EN307,Sheet1!$C$10:$L$428,2,FALSE)</f>
        <v>213991.67936507936</v>
      </c>
      <c r="ES307" s="11">
        <v>4.3</v>
      </c>
      <c r="ET307" s="11">
        <v>37046</v>
      </c>
      <c r="EU307" s="11">
        <v>4.7</v>
      </c>
      <c r="EV307" s="11">
        <v>40.700000000000003</v>
      </c>
      <c r="EW307" s="11">
        <v>1.8</v>
      </c>
      <c r="EY307" t="b">
        <f t="shared" si="4"/>
        <v>1</v>
      </c>
    </row>
    <row r="308" spans="1:155" x14ac:dyDescent="0.25">
      <c r="A308" s="1" t="s">
        <v>737</v>
      </c>
      <c r="B308" s="1" t="s">
        <v>316</v>
      </c>
      <c r="C308" s="1">
        <v>483.8</v>
      </c>
      <c r="D308" s="1">
        <v>5.6</v>
      </c>
      <c r="E308" s="1">
        <f>VLOOKUP(A308,Sheet1!$C$10:$L$428,6,FALSE)</f>
        <v>142500</v>
      </c>
      <c r="F308" s="1">
        <v>6.5</v>
      </c>
      <c r="G308" s="1">
        <v>26501</v>
      </c>
      <c r="H308" s="1">
        <v>7.1</v>
      </c>
      <c r="I308" s="1">
        <v>39.1</v>
      </c>
      <c r="J308" s="1">
        <v>0.9</v>
      </c>
      <c r="N308" s="2" t="s">
        <v>737</v>
      </c>
      <c r="O308" s="2" t="s">
        <v>316</v>
      </c>
      <c r="P308" s="2">
        <v>72000</v>
      </c>
      <c r="Q308" s="2">
        <v>4.9000000000000004</v>
      </c>
      <c r="R308" s="2">
        <v>72000</v>
      </c>
      <c r="S308" s="2">
        <v>4.9000000000000004</v>
      </c>
      <c r="T308" s="2">
        <v>63000</v>
      </c>
      <c r="U308" s="2">
        <v>6.8</v>
      </c>
      <c r="V308" s="2">
        <v>72000</v>
      </c>
      <c r="W308" s="2">
        <v>4.9000000000000004</v>
      </c>
      <c r="AA308" s="3" t="s">
        <v>737</v>
      </c>
      <c r="AB308" s="3" t="s">
        <v>316</v>
      </c>
      <c r="AC308" s="3">
        <v>520.5</v>
      </c>
      <c r="AD308" s="3">
        <v>2.4</v>
      </c>
      <c r="AE308" s="3">
        <v>13.21</v>
      </c>
      <c r="AF308" s="3">
        <v>2.4</v>
      </c>
      <c r="AG308" s="3">
        <v>27118</v>
      </c>
      <c r="AH308" s="3">
        <v>3.3</v>
      </c>
      <c r="AI308" s="3">
        <v>39.4</v>
      </c>
      <c r="AJ308" s="3">
        <v>0.7</v>
      </c>
      <c r="AN308" s="3" t="s">
        <v>737</v>
      </c>
      <c r="AO308" s="3" t="s">
        <v>316</v>
      </c>
      <c r="AP308" s="3">
        <v>454.4</v>
      </c>
      <c r="AQ308" s="3">
        <v>3.6</v>
      </c>
      <c r="AR308" s="3">
        <v>11.6</v>
      </c>
      <c r="AS308" s="3">
        <v>4.9000000000000004</v>
      </c>
      <c r="AT308" s="3">
        <v>23995</v>
      </c>
      <c r="AU308" s="3">
        <v>6.5</v>
      </c>
      <c r="AV308" s="3">
        <v>38</v>
      </c>
      <c r="AW308" s="3">
        <v>1</v>
      </c>
      <c r="BA308" s="4" t="s">
        <v>737</v>
      </c>
      <c r="BB308" s="4" t="s">
        <v>316</v>
      </c>
      <c r="BC308" s="4">
        <v>103000</v>
      </c>
      <c r="BD308" s="4">
        <v>4</v>
      </c>
      <c r="BE308" s="4">
        <v>103000</v>
      </c>
      <c r="BF308" s="4">
        <v>4</v>
      </c>
      <c r="BG308" s="4">
        <v>91000</v>
      </c>
      <c r="BH308" s="4">
        <v>5.5</v>
      </c>
      <c r="BI308" s="4">
        <v>103000</v>
      </c>
      <c r="BJ308" s="4">
        <v>4</v>
      </c>
      <c r="BN308" s="5" t="s">
        <v>737</v>
      </c>
      <c r="BO308" s="5" t="s">
        <v>316</v>
      </c>
      <c r="BP308" s="5">
        <v>421.6</v>
      </c>
      <c r="BQ308" s="5">
        <v>2.6</v>
      </c>
      <c r="BR308" s="5">
        <v>12.71</v>
      </c>
      <c r="BS308" s="5">
        <v>2.2000000000000002</v>
      </c>
      <c r="BT308" s="5">
        <v>21978</v>
      </c>
      <c r="BU308" s="5">
        <v>3.4</v>
      </c>
      <c r="BV308" s="5">
        <v>33.200000000000003</v>
      </c>
      <c r="BW308" s="5">
        <v>1.4</v>
      </c>
      <c r="CA308" s="6" t="s">
        <v>737</v>
      </c>
      <c r="CB308" s="6" t="s">
        <v>316</v>
      </c>
      <c r="CC308" s="6">
        <v>369</v>
      </c>
      <c r="CD308" s="6">
        <v>4.5</v>
      </c>
      <c r="CE308" s="6">
        <v>10.24</v>
      </c>
      <c r="CF308" s="6">
        <v>3.8</v>
      </c>
      <c r="CG308" s="6">
        <v>19639</v>
      </c>
      <c r="CH308" s="6">
        <v>6.9</v>
      </c>
      <c r="CI308" s="6">
        <v>37</v>
      </c>
      <c r="CJ308" s="6">
        <v>0.4</v>
      </c>
      <c r="CN308" s="7" t="s">
        <v>737</v>
      </c>
      <c r="CO308" s="7" t="s">
        <v>316</v>
      </c>
      <c r="CP308" s="7">
        <v>27000</v>
      </c>
      <c r="CQ308" s="7">
        <v>7.7</v>
      </c>
      <c r="CR308" s="7">
        <v>27000</v>
      </c>
      <c r="CS308" s="7">
        <v>7.7</v>
      </c>
      <c r="CT308" s="7">
        <v>23000</v>
      </c>
      <c r="CU308" s="7">
        <v>13.6</v>
      </c>
      <c r="CV308" s="7">
        <v>27000</v>
      </c>
      <c r="CW308" s="7">
        <v>7.7</v>
      </c>
      <c r="DA308" s="8" t="s">
        <v>737</v>
      </c>
      <c r="DB308" s="8" t="s">
        <v>316</v>
      </c>
      <c r="DC308" s="8">
        <v>468.6</v>
      </c>
      <c r="DD308" s="8">
        <v>3.8</v>
      </c>
      <c r="DE308" s="8">
        <v>12.53</v>
      </c>
      <c r="DF308" s="8">
        <v>3.8</v>
      </c>
      <c r="DG308" s="8">
        <v>23946</v>
      </c>
      <c r="DH308" s="8">
        <v>5.5</v>
      </c>
      <c r="DI308" s="8">
        <v>37.4</v>
      </c>
      <c r="DJ308" s="8">
        <v>0.9</v>
      </c>
      <c r="DN308" s="9" t="s">
        <v>737</v>
      </c>
      <c r="DO308" s="9" t="s">
        <v>316</v>
      </c>
      <c r="DP308" s="9">
        <v>415.3</v>
      </c>
      <c r="DQ308" s="9">
        <v>5.3</v>
      </c>
      <c r="DR308" s="9">
        <v>11.01</v>
      </c>
      <c r="DS308" s="9">
        <v>5.6</v>
      </c>
      <c r="DT308" s="9">
        <v>21517</v>
      </c>
      <c r="DU308" s="9">
        <v>13</v>
      </c>
      <c r="DV308" s="9">
        <v>37.1</v>
      </c>
      <c r="DW308" s="9">
        <v>0.4</v>
      </c>
      <c r="EA308" s="10" t="s">
        <v>737</v>
      </c>
      <c r="EB308" s="10" t="s">
        <v>316</v>
      </c>
      <c r="EC308" s="10">
        <v>45000</v>
      </c>
      <c r="ED308" s="10">
        <v>6.2</v>
      </c>
      <c r="EE308" s="10">
        <f>VLOOKUP(EA308,Sheet1!$C$10:$L$428,10,FALSE)</f>
        <v>112000</v>
      </c>
      <c r="EF308" s="10">
        <v>6.2</v>
      </c>
      <c r="EG308" s="10">
        <v>40000</v>
      </c>
      <c r="EH308" s="10">
        <v>7.4</v>
      </c>
      <c r="EI308" s="10">
        <v>45000</v>
      </c>
      <c r="EJ308" s="10">
        <v>6.2</v>
      </c>
      <c r="EN308" s="11" t="s">
        <v>737</v>
      </c>
      <c r="EO308" s="11" t="s">
        <v>316</v>
      </c>
      <c r="EP308" s="11">
        <v>551.4</v>
      </c>
      <c r="EQ308" s="11">
        <v>2.9</v>
      </c>
      <c r="ER308" s="11">
        <f>VLOOKUP(EN308,Sheet1!$C$10:$L$428,2,FALSE)</f>
        <v>155763.18175937925</v>
      </c>
      <c r="ES308" s="11">
        <v>3</v>
      </c>
      <c r="ET308" s="11">
        <v>28945</v>
      </c>
      <c r="EU308" s="11">
        <v>3.6</v>
      </c>
      <c r="EV308" s="11">
        <v>40.6</v>
      </c>
      <c r="EW308" s="11">
        <v>0.9</v>
      </c>
      <c r="EY308" t="b">
        <f t="shared" si="4"/>
        <v>1</v>
      </c>
    </row>
    <row r="309" spans="1:155" x14ac:dyDescent="0.25">
      <c r="A309" s="1" t="s">
        <v>738</v>
      </c>
      <c r="B309" s="1" t="s">
        <v>317</v>
      </c>
      <c r="C309" s="1">
        <v>520</v>
      </c>
      <c r="D309" s="1">
        <v>8</v>
      </c>
      <c r="E309" s="1">
        <f>VLOOKUP(A309,Sheet1!$C$10:$L$428,6,FALSE)</f>
        <v>210000</v>
      </c>
      <c r="F309" s="1">
        <v>7.2</v>
      </c>
      <c r="G309" s="1">
        <v>28210</v>
      </c>
      <c r="H309" s="1">
        <v>14</v>
      </c>
      <c r="I309" s="1">
        <v>39.1</v>
      </c>
      <c r="J309" s="1">
        <v>1.6</v>
      </c>
      <c r="N309" s="2" t="s">
        <v>738</v>
      </c>
      <c r="O309" s="2" t="s">
        <v>317</v>
      </c>
      <c r="P309" s="2">
        <v>42000</v>
      </c>
      <c r="Q309" s="2">
        <v>6.4</v>
      </c>
      <c r="R309" s="2">
        <v>42000</v>
      </c>
      <c r="S309" s="2">
        <v>6.4</v>
      </c>
      <c r="T309" s="2">
        <v>37000</v>
      </c>
      <c r="U309" s="2">
        <v>9.1</v>
      </c>
      <c r="V309" s="2">
        <v>42000</v>
      </c>
      <c r="W309" s="2">
        <v>6.4</v>
      </c>
      <c r="AA309" s="3" t="s">
        <v>738</v>
      </c>
      <c r="AB309" s="3" t="s">
        <v>317</v>
      </c>
      <c r="AC309" s="3">
        <v>589.1</v>
      </c>
      <c r="AD309" s="3">
        <v>3.8</v>
      </c>
      <c r="AE309" s="3">
        <v>14.64</v>
      </c>
      <c r="AF309" s="3">
        <v>3.9</v>
      </c>
      <c r="AG309" s="3">
        <v>31771</v>
      </c>
      <c r="AH309" s="3">
        <v>6.8</v>
      </c>
      <c r="AI309" s="3">
        <v>40.200000000000003</v>
      </c>
      <c r="AJ309" s="3">
        <v>1.4</v>
      </c>
      <c r="AN309" s="3" t="s">
        <v>738</v>
      </c>
      <c r="AO309" s="3" t="s">
        <v>317</v>
      </c>
      <c r="AP309" s="3">
        <v>519.9</v>
      </c>
      <c r="AQ309" s="3">
        <v>5.6</v>
      </c>
      <c r="AR309" s="3">
        <v>12.79</v>
      </c>
      <c r="AS309" s="3">
        <v>5.6</v>
      </c>
      <c r="AT309" s="3">
        <v>27641</v>
      </c>
      <c r="AU309" s="3">
        <v>9</v>
      </c>
      <c r="AV309" s="3">
        <v>37.5</v>
      </c>
      <c r="AW309" s="3">
        <v>1.6</v>
      </c>
      <c r="BA309" s="4" t="s">
        <v>738</v>
      </c>
      <c r="BB309" s="4" t="s">
        <v>317</v>
      </c>
      <c r="BC309" s="4">
        <v>61000</v>
      </c>
      <c r="BD309" s="4">
        <v>5.2</v>
      </c>
      <c r="BE309" s="4">
        <v>61000</v>
      </c>
      <c r="BF309" s="4">
        <v>5.2</v>
      </c>
      <c r="BG309" s="4">
        <v>52000</v>
      </c>
      <c r="BH309" s="4">
        <v>8.3000000000000007</v>
      </c>
      <c r="BI309" s="4">
        <v>61000</v>
      </c>
      <c r="BJ309" s="4">
        <v>5.2</v>
      </c>
      <c r="BN309" s="5" t="s">
        <v>738</v>
      </c>
      <c r="BO309" s="5" t="s">
        <v>317</v>
      </c>
      <c r="BP309" s="5">
        <v>458.4</v>
      </c>
      <c r="BQ309" s="5">
        <v>4.0999999999999996</v>
      </c>
      <c r="BR309" s="5">
        <v>13.73</v>
      </c>
      <c r="BS309" s="5">
        <v>3.5</v>
      </c>
      <c r="BT309" s="5">
        <v>25110</v>
      </c>
      <c r="BU309" s="5">
        <v>6.8</v>
      </c>
      <c r="BV309" s="5">
        <v>33.4</v>
      </c>
      <c r="BW309" s="5">
        <v>2.1</v>
      </c>
      <c r="CA309" s="6" t="s">
        <v>738</v>
      </c>
      <c r="CB309" s="6" t="s">
        <v>317</v>
      </c>
      <c r="CC309" s="6">
        <v>387.7</v>
      </c>
      <c r="CD309" s="6">
        <v>6.2</v>
      </c>
      <c r="CE309" s="6">
        <v>10.77</v>
      </c>
      <c r="CF309" s="6">
        <v>5.0999999999999996</v>
      </c>
      <c r="CG309" s="6">
        <v>20993</v>
      </c>
      <c r="CH309" s="6">
        <v>14</v>
      </c>
      <c r="CI309" s="6">
        <v>37</v>
      </c>
      <c r="CJ309" s="6">
        <v>1.4</v>
      </c>
      <c r="CN309" s="7" t="s">
        <v>738</v>
      </c>
      <c r="CO309" s="7" t="s">
        <v>317</v>
      </c>
      <c r="CP309" s="7">
        <v>15000</v>
      </c>
      <c r="CQ309" s="7">
        <v>10.4</v>
      </c>
      <c r="CR309" s="7">
        <v>15000</v>
      </c>
      <c r="CS309" s="7">
        <v>10.4</v>
      </c>
      <c r="CT309" s="7">
        <v>13000</v>
      </c>
      <c r="CU309" s="7">
        <v>12.3</v>
      </c>
      <c r="CV309" s="7">
        <v>15000</v>
      </c>
      <c r="CW309" s="7">
        <v>10.4</v>
      </c>
      <c r="DA309" s="8" t="s">
        <v>738</v>
      </c>
      <c r="DB309" s="8" t="s">
        <v>317</v>
      </c>
      <c r="DC309" s="8">
        <v>533.29999999999995</v>
      </c>
      <c r="DD309" s="8">
        <v>4.9000000000000004</v>
      </c>
      <c r="DE309" s="8">
        <v>13.4</v>
      </c>
      <c r="DF309" s="8">
        <v>5.9</v>
      </c>
      <c r="DG309" s="8">
        <v>27322</v>
      </c>
      <c r="DH309" s="8">
        <v>5.7</v>
      </c>
      <c r="DI309" s="8">
        <v>39.799999999999997</v>
      </c>
      <c r="DJ309" s="8">
        <v>3.2</v>
      </c>
      <c r="DN309" s="9" t="s">
        <v>738</v>
      </c>
      <c r="DO309" s="9" t="s">
        <v>317</v>
      </c>
      <c r="DP309" s="9">
        <v>513.9</v>
      </c>
      <c r="DQ309" s="9">
        <v>9.6</v>
      </c>
      <c r="DR309" s="9">
        <v>12.7</v>
      </c>
      <c r="DS309" s="9">
        <v>9</v>
      </c>
      <c r="DT309" s="9">
        <v>26261</v>
      </c>
      <c r="DU309" s="9">
        <v>11</v>
      </c>
      <c r="DV309" s="9">
        <v>37.5</v>
      </c>
      <c r="DW309" s="9">
        <v>0.3</v>
      </c>
      <c r="EA309" s="10" t="s">
        <v>738</v>
      </c>
      <c r="EB309" s="10" t="s">
        <v>317</v>
      </c>
      <c r="EC309" s="10">
        <v>27000</v>
      </c>
      <c r="ED309" s="10">
        <v>8</v>
      </c>
      <c r="EE309" s="10">
        <f>VLOOKUP(EA309,Sheet1!$C$10:$L$428,10,FALSE)</f>
        <v>170000</v>
      </c>
      <c r="EF309" s="10">
        <v>8</v>
      </c>
      <c r="EG309" s="10">
        <v>24000</v>
      </c>
      <c r="EH309" s="10">
        <v>12.5</v>
      </c>
      <c r="EI309" s="10">
        <v>27000</v>
      </c>
      <c r="EJ309" s="10">
        <v>8</v>
      </c>
      <c r="EN309" s="11" t="s">
        <v>738</v>
      </c>
      <c r="EO309" s="11" t="s">
        <v>317</v>
      </c>
      <c r="EP309" s="11">
        <v>619.20000000000005</v>
      </c>
      <c r="EQ309" s="11">
        <v>5</v>
      </c>
      <c r="ER309" s="11">
        <f>VLOOKUP(EN309,Sheet1!$C$10:$L$428,2,FALSE)</f>
        <v>283398.97805212572</v>
      </c>
      <c r="ES309" s="11">
        <v>4.9000000000000004</v>
      </c>
      <c r="ET309" s="11">
        <v>34231</v>
      </c>
      <c r="EU309" s="11">
        <v>9.6999999999999993</v>
      </c>
      <c r="EV309" s="11">
        <v>40.5</v>
      </c>
      <c r="EW309" s="11">
        <v>1.3</v>
      </c>
      <c r="EY309" t="b">
        <f t="shared" si="4"/>
        <v>1</v>
      </c>
    </row>
    <row r="310" spans="1:155" x14ac:dyDescent="0.25">
      <c r="A310" s="1" t="s">
        <v>739</v>
      </c>
      <c r="B310" s="1" t="s">
        <v>318</v>
      </c>
      <c r="C310" s="1">
        <v>580.20000000000005</v>
      </c>
      <c r="D310" s="1">
        <v>4.9000000000000004</v>
      </c>
      <c r="E310" s="1">
        <f>VLOOKUP(A310,Sheet1!$C$10:$L$428,6,FALSE)</f>
        <v>180000</v>
      </c>
      <c r="F310" s="1">
        <v>5.7</v>
      </c>
      <c r="G310" s="1">
        <v>30723</v>
      </c>
      <c r="H310" s="1">
        <v>4.5</v>
      </c>
      <c r="I310" s="1">
        <v>38.6</v>
      </c>
      <c r="J310" s="1">
        <v>1.6</v>
      </c>
      <c r="N310" s="2" t="s">
        <v>739</v>
      </c>
      <c r="O310" s="2" t="s">
        <v>318</v>
      </c>
      <c r="P310" s="2">
        <v>92000</v>
      </c>
      <c r="Q310" s="2">
        <v>4.3</v>
      </c>
      <c r="R310" s="2">
        <v>92000</v>
      </c>
      <c r="S310" s="2">
        <v>4.3</v>
      </c>
      <c r="T310" s="2">
        <v>82000</v>
      </c>
      <c r="U310" s="2">
        <v>5.4</v>
      </c>
      <c r="V310" s="2">
        <v>92000</v>
      </c>
      <c r="W310" s="2">
        <v>4.3</v>
      </c>
      <c r="AA310" s="3" t="s">
        <v>739</v>
      </c>
      <c r="AB310" s="3" t="s">
        <v>318</v>
      </c>
      <c r="AC310" s="3">
        <v>593.4</v>
      </c>
      <c r="AD310" s="3">
        <v>2.4</v>
      </c>
      <c r="AE310" s="3">
        <v>15.13</v>
      </c>
      <c r="AF310" s="3">
        <v>2.5</v>
      </c>
      <c r="AG310" s="3">
        <v>31706</v>
      </c>
      <c r="AH310" s="3">
        <v>3.3</v>
      </c>
      <c r="AI310" s="3">
        <v>39.200000000000003</v>
      </c>
      <c r="AJ310" s="3">
        <v>0.6</v>
      </c>
      <c r="AN310" s="3" t="s">
        <v>739</v>
      </c>
      <c r="AO310" s="3" t="s">
        <v>318</v>
      </c>
      <c r="AP310" s="3">
        <v>506</v>
      </c>
      <c r="AQ310" s="3">
        <v>4</v>
      </c>
      <c r="AR310" s="3">
        <v>12.97</v>
      </c>
      <c r="AS310" s="3">
        <v>3.8</v>
      </c>
      <c r="AT310" s="3">
        <v>27478</v>
      </c>
      <c r="AU310" s="3">
        <v>4.9000000000000004</v>
      </c>
      <c r="AV310" s="3">
        <v>37.5</v>
      </c>
      <c r="AW310" s="3">
        <v>1</v>
      </c>
      <c r="BA310" s="4" t="s">
        <v>739</v>
      </c>
      <c r="BB310" s="4" t="s">
        <v>318</v>
      </c>
      <c r="BC310" s="4">
        <v>131000</v>
      </c>
      <c r="BD310" s="4">
        <v>3.6</v>
      </c>
      <c r="BE310" s="4">
        <v>131000</v>
      </c>
      <c r="BF310" s="4">
        <v>3.6</v>
      </c>
      <c r="BG310" s="4">
        <v>115000</v>
      </c>
      <c r="BH310" s="4">
        <v>4.5999999999999996</v>
      </c>
      <c r="BI310" s="4">
        <v>131000</v>
      </c>
      <c r="BJ310" s="4">
        <v>3.6</v>
      </c>
      <c r="BN310" s="5" t="s">
        <v>739</v>
      </c>
      <c r="BO310" s="5" t="s">
        <v>318</v>
      </c>
      <c r="BP310" s="5">
        <v>477.4</v>
      </c>
      <c r="BQ310" s="5">
        <v>2.6</v>
      </c>
      <c r="BR310" s="5">
        <v>14.5</v>
      </c>
      <c r="BS310" s="5">
        <v>2.2000000000000002</v>
      </c>
      <c r="BT310" s="5">
        <v>25685</v>
      </c>
      <c r="BU310" s="5">
        <v>3.6</v>
      </c>
      <c r="BV310" s="5">
        <v>32.9</v>
      </c>
      <c r="BW310" s="5">
        <v>1.2</v>
      </c>
      <c r="CA310" s="6" t="s">
        <v>739</v>
      </c>
      <c r="CB310" s="6" t="s">
        <v>318</v>
      </c>
      <c r="CC310" s="6">
        <v>415.5</v>
      </c>
      <c r="CD310" s="6">
        <v>3.9</v>
      </c>
      <c r="CE310" s="6">
        <v>11.71</v>
      </c>
      <c r="CF310" s="6">
        <v>3.4</v>
      </c>
      <c r="CG310" s="6">
        <v>22003</v>
      </c>
      <c r="CH310" s="6">
        <v>4.7</v>
      </c>
      <c r="CI310" s="6">
        <v>37</v>
      </c>
      <c r="CJ310" s="6">
        <v>0.5</v>
      </c>
      <c r="CN310" s="7" t="s">
        <v>739</v>
      </c>
      <c r="CO310" s="7" t="s">
        <v>318</v>
      </c>
      <c r="CP310" s="7">
        <v>31000</v>
      </c>
      <c r="CQ310" s="7">
        <v>7.2</v>
      </c>
      <c r="CR310" s="7">
        <v>31000</v>
      </c>
      <c r="CS310" s="7">
        <v>7.2</v>
      </c>
      <c r="CT310" s="7">
        <v>28000</v>
      </c>
      <c r="CU310" s="7">
        <v>8.3000000000000007</v>
      </c>
      <c r="CV310" s="7">
        <v>31000</v>
      </c>
      <c r="CW310" s="7">
        <v>7.2</v>
      </c>
      <c r="DA310" s="8" t="s">
        <v>739</v>
      </c>
      <c r="DB310" s="8" t="s">
        <v>318</v>
      </c>
      <c r="DC310" s="8">
        <v>478.6</v>
      </c>
      <c r="DD310" s="8">
        <v>3.4</v>
      </c>
      <c r="DE310" s="8">
        <v>12.68</v>
      </c>
      <c r="DF310" s="8">
        <v>3.6</v>
      </c>
      <c r="DG310" s="8">
        <v>25137</v>
      </c>
      <c r="DH310" s="8">
        <v>4.5999999999999996</v>
      </c>
      <c r="DI310" s="8">
        <v>37.700000000000003</v>
      </c>
      <c r="DJ310" s="8">
        <v>1.1000000000000001</v>
      </c>
      <c r="DN310" s="9" t="s">
        <v>739</v>
      </c>
      <c r="DO310" s="9" t="s">
        <v>318</v>
      </c>
      <c r="DP310" s="9">
        <v>422.5</v>
      </c>
      <c r="DQ310" s="9">
        <v>4.7</v>
      </c>
      <c r="DR310" s="9">
        <v>11.19</v>
      </c>
      <c r="DS310" s="9">
        <v>5.5</v>
      </c>
      <c r="DT310" s="9">
        <v>21466</v>
      </c>
      <c r="DU310" s="9">
        <v>5.0999999999999996</v>
      </c>
      <c r="DV310" s="9">
        <v>37</v>
      </c>
      <c r="DW310" s="9">
        <v>0.4</v>
      </c>
      <c r="EA310" s="10" t="s">
        <v>739</v>
      </c>
      <c r="EB310" s="10" t="s">
        <v>318</v>
      </c>
      <c r="EC310" s="10">
        <v>61000</v>
      </c>
      <c r="ED310" s="10">
        <v>5.4</v>
      </c>
      <c r="EE310" s="10">
        <f>VLOOKUP(EA310,Sheet1!$C$10:$L$428,10,FALSE)</f>
        <v>145000</v>
      </c>
      <c r="EF310" s="10">
        <v>5.4</v>
      </c>
      <c r="EG310" s="10">
        <v>54000</v>
      </c>
      <c r="EH310" s="10">
        <v>7</v>
      </c>
      <c r="EI310" s="10">
        <v>61000</v>
      </c>
      <c r="EJ310" s="10">
        <v>5.4</v>
      </c>
      <c r="EN310" s="11" t="s">
        <v>739</v>
      </c>
      <c r="EO310" s="11" t="s">
        <v>318</v>
      </c>
      <c r="EP310" s="11">
        <v>651.1</v>
      </c>
      <c r="EQ310" s="11">
        <v>2.9</v>
      </c>
      <c r="ER310" s="11">
        <f>VLOOKUP(EN310,Sheet1!$C$10:$L$428,2,FALSE)</f>
        <v>206347.16339677904</v>
      </c>
      <c r="ES310" s="11">
        <v>3</v>
      </c>
      <c r="ET310" s="11">
        <v>35178</v>
      </c>
      <c r="EU310" s="11">
        <v>4.0999999999999996</v>
      </c>
      <c r="EV310" s="11">
        <v>40</v>
      </c>
      <c r="EW310" s="11">
        <v>0.7</v>
      </c>
      <c r="EY310" t="b">
        <f t="shared" si="4"/>
        <v>1</v>
      </c>
    </row>
    <row r="311" spans="1:155" x14ac:dyDescent="0.25">
      <c r="A311" s="1" t="s">
        <v>740</v>
      </c>
      <c r="B311" s="1" t="s">
        <v>319</v>
      </c>
      <c r="C311" s="1">
        <v>559.79999999999995</v>
      </c>
      <c r="D311" s="1">
        <v>6.3</v>
      </c>
      <c r="E311" s="1">
        <f>VLOOKUP(A311,Sheet1!$C$10:$L$428,6,FALSE)</f>
        <v>150000</v>
      </c>
      <c r="F311" s="1">
        <v>6.6</v>
      </c>
      <c r="G311" s="1">
        <v>29968</v>
      </c>
      <c r="H311" s="1">
        <v>7.1</v>
      </c>
      <c r="I311" s="1">
        <v>37.5</v>
      </c>
      <c r="J311" s="1">
        <v>1.1000000000000001</v>
      </c>
      <c r="N311" s="2" t="s">
        <v>740</v>
      </c>
      <c r="O311" s="2" t="s">
        <v>319</v>
      </c>
      <c r="P311" s="2">
        <v>69000</v>
      </c>
      <c r="Q311" s="2">
        <v>4.9000000000000004</v>
      </c>
      <c r="R311" s="2">
        <v>69000</v>
      </c>
      <c r="S311" s="2">
        <v>4.9000000000000004</v>
      </c>
      <c r="T311" s="2">
        <v>63000</v>
      </c>
      <c r="U311" s="2">
        <v>6.3</v>
      </c>
      <c r="V311" s="2">
        <v>69000</v>
      </c>
      <c r="W311" s="2">
        <v>4.9000000000000004</v>
      </c>
      <c r="AA311" s="3" t="s">
        <v>740</v>
      </c>
      <c r="AB311" s="3" t="s">
        <v>319</v>
      </c>
      <c r="AC311" s="3">
        <v>590.6</v>
      </c>
      <c r="AD311" s="3">
        <v>3</v>
      </c>
      <c r="AE311" s="3">
        <v>15.25</v>
      </c>
      <c r="AF311" s="3">
        <v>3</v>
      </c>
      <c r="AG311" s="3">
        <v>31725</v>
      </c>
      <c r="AH311" s="3">
        <v>4</v>
      </c>
      <c r="AI311" s="3">
        <v>38.700000000000003</v>
      </c>
      <c r="AJ311" s="3">
        <v>0.6</v>
      </c>
      <c r="AN311" s="3" t="s">
        <v>740</v>
      </c>
      <c r="AO311" s="3" t="s">
        <v>319</v>
      </c>
      <c r="AP311" s="3">
        <v>508.2</v>
      </c>
      <c r="AQ311" s="3">
        <v>4.3</v>
      </c>
      <c r="AR311" s="3">
        <v>12.98</v>
      </c>
      <c r="AS311" s="3">
        <v>4.5</v>
      </c>
      <c r="AT311" s="3">
        <v>26909</v>
      </c>
      <c r="AU311" s="3">
        <v>5.0999999999999996</v>
      </c>
      <c r="AV311" s="3">
        <v>37.5</v>
      </c>
      <c r="AW311" s="3">
        <v>0.1</v>
      </c>
      <c r="BA311" s="4" t="s">
        <v>740</v>
      </c>
      <c r="BB311" s="4" t="s">
        <v>319</v>
      </c>
      <c r="BC311" s="4">
        <v>97000</v>
      </c>
      <c r="BD311" s="4">
        <v>4.0999999999999996</v>
      </c>
      <c r="BE311" s="4">
        <v>97000</v>
      </c>
      <c r="BF311" s="4">
        <v>4.0999999999999996</v>
      </c>
      <c r="BG311" s="4">
        <v>87000</v>
      </c>
      <c r="BH311" s="4">
        <v>5.5</v>
      </c>
      <c r="BI311" s="4">
        <v>97000</v>
      </c>
      <c r="BJ311" s="4">
        <v>4.0999999999999996</v>
      </c>
      <c r="BN311" s="5" t="s">
        <v>740</v>
      </c>
      <c r="BO311" s="5" t="s">
        <v>319</v>
      </c>
      <c r="BP311" s="5">
        <v>472</v>
      </c>
      <c r="BQ311" s="5">
        <v>3.3</v>
      </c>
      <c r="BR311" s="5">
        <v>14.49</v>
      </c>
      <c r="BS311" s="5">
        <v>2.8</v>
      </c>
      <c r="BT311" s="5">
        <v>25548</v>
      </c>
      <c r="BU311" s="5">
        <v>4.5</v>
      </c>
      <c r="BV311" s="5">
        <v>32.6</v>
      </c>
      <c r="BW311" s="5">
        <v>1.4</v>
      </c>
      <c r="CA311" s="6" t="s">
        <v>740</v>
      </c>
      <c r="CB311" s="6" t="s">
        <v>319</v>
      </c>
      <c r="CC311" s="6">
        <v>406</v>
      </c>
      <c r="CD311" s="6">
        <v>5.2</v>
      </c>
      <c r="CE311" s="6">
        <v>11.8</v>
      </c>
      <c r="CF311" s="6">
        <v>3.9</v>
      </c>
      <c r="CG311" s="6">
        <v>21237</v>
      </c>
      <c r="CH311" s="6">
        <v>5.9</v>
      </c>
      <c r="CI311" s="6">
        <v>37</v>
      </c>
      <c r="CJ311" s="6">
        <v>0.6</v>
      </c>
      <c r="CN311" s="7" t="s">
        <v>740</v>
      </c>
      <c r="CO311" s="7" t="s">
        <v>319</v>
      </c>
      <c r="CP311" s="7">
        <v>24000</v>
      </c>
      <c r="CQ311" s="7">
        <v>8</v>
      </c>
      <c r="CR311" s="7">
        <v>24000</v>
      </c>
      <c r="CS311" s="7">
        <v>8</v>
      </c>
      <c r="CT311" s="7">
        <v>22000</v>
      </c>
      <c r="CU311" s="7">
        <v>9.3000000000000007</v>
      </c>
      <c r="CV311" s="7">
        <v>24000</v>
      </c>
      <c r="CW311" s="7">
        <v>8</v>
      </c>
      <c r="DA311" s="8" t="s">
        <v>740</v>
      </c>
      <c r="DB311" s="8" t="s">
        <v>319</v>
      </c>
      <c r="DC311" s="8">
        <v>482.9</v>
      </c>
      <c r="DD311" s="8">
        <v>3.6</v>
      </c>
      <c r="DE311" s="8">
        <v>12.91</v>
      </c>
      <c r="DF311" s="8">
        <v>3.6</v>
      </c>
      <c r="DG311" s="8">
        <v>24677</v>
      </c>
      <c r="DH311" s="8">
        <v>4.5999999999999996</v>
      </c>
      <c r="DI311" s="8">
        <v>37.4</v>
      </c>
      <c r="DJ311" s="8">
        <v>1</v>
      </c>
      <c r="DN311" s="9" t="s">
        <v>740</v>
      </c>
      <c r="DO311" s="9" t="s">
        <v>319</v>
      </c>
      <c r="DP311" s="9">
        <v>441.4</v>
      </c>
      <c r="DQ311" s="9">
        <v>6.3</v>
      </c>
      <c r="DR311" s="9">
        <v>11.95</v>
      </c>
      <c r="DS311" s="9">
        <v>7.6</v>
      </c>
      <c r="DT311" s="9">
        <v>21455</v>
      </c>
      <c r="DU311" s="9">
        <v>8.8000000000000007</v>
      </c>
      <c r="DV311" s="9">
        <v>37</v>
      </c>
      <c r="DW311" s="9">
        <v>0.4</v>
      </c>
      <c r="EA311" s="10" t="s">
        <v>740</v>
      </c>
      <c r="EB311" s="10" t="s">
        <v>319</v>
      </c>
      <c r="EC311" s="10">
        <v>45000</v>
      </c>
      <c r="ED311" s="10">
        <v>6.2</v>
      </c>
      <c r="EE311" s="10">
        <f>VLOOKUP(EA311,Sheet1!$C$10:$L$428,10,FALSE)</f>
        <v>116000</v>
      </c>
      <c r="EF311" s="10">
        <v>6.2</v>
      </c>
      <c r="EG311" s="10">
        <v>41000</v>
      </c>
      <c r="EH311" s="10">
        <v>8.3000000000000007</v>
      </c>
      <c r="EI311" s="10">
        <v>45000</v>
      </c>
      <c r="EJ311" s="10">
        <v>6.2</v>
      </c>
      <c r="EN311" s="11" t="s">
        <v>740</v>
      </c>
      <c r="EO311" s="11" t="s">
        <v>319</v>
      </c>
      <c r="EP311" s="11">
        <v>647.20000000000005</v>
      </c>
      <c r="EQ311" s="11">
        <v>3.8</v>
      </c>
      <c r="ER311" s="11">
        <f>VLOOKUP(EN311,Sheet1!$C$10:$L$428,2,FALSE)</f>
        <v>165848.44533527648</v>
      </c>
      <c r="ES311" s="11">
        <v>3.9</v>
      </c>
      <c r="ET311" s="11">
        <v>35500</v>
      </c>
      <c r="EU311" s="11">
        <v>5.0999999999999996</v>
      </c>
      <c r="EV311" s="11">
        <v>39.4</v>
      </c>
      <c r="EW311" s="11">
        <v>0.8</v>
      </c>
      <c r="EY311" t="b">
        <f t="shared" si="4"/>
        <v>1</v>
      </c>
    </row>
    <row r="312" spans="1:155" x14ac:dyDescent="0.25">
      <c r="A312" s="1" t="s">
        <v>741</v>
      </c>
      <c r="B312" s="1" t="s">
        <v>320</v>
      </c>
      <c r="C312" s="1">
        <v>418.5</v>
      </c>
      <c r="D312" s="1">
        <v>6.1</v>
      </c>
      <c r="E312" s="1">
        <f>VLOOKUP(A312,Sheet1!$C$10:$L$428,6,FALSE)</f>
        <v>161000</v>
      </c>
      <c r="F312" s="1">
        <v>7.1</v>
      </c>
      <c r="G312" s="1">
        <v>21215</v>
      </c>
      <c r="H312" s="1">
        <v>7.7</v>
      </c>
      <c r="I312" s="1">
        <v>39</v>
      </c>
      <c r="J312" s="1">
        <v>1.6</v>
      </c>
      <c r="N312" s="2" t="s">
        <v>741</v>
      </c>
      <c r="O312" s="2" t="s">
        <v>320</v>
      </c>
      <c r="P312" s="2">
        <v>33000</v>
      </c>
      <c r="Q312" s="2">
        <v>7.1</v>
      </c>
      <c r="R312" s="2">
        <v>33000</v>
      </c>
      <c r="S312" s="2">
        <v>7.1</v>
      </c>
      <c r="T312" s="2">
        <v>30000</v>
      </c>
      <c r="U312" s="2">
        <v>8.4</v>
      </c>
      <c r="V312" s="2">
        <v>33000</v>
      </c>
      <c r="W312" s="2">
        <v>7.1</v>
      </c>
      <c r="AA312" s="3" t="s">
        <v>741</v>
      </c>
      <c r="AB312" s="3" t="s">
        <v>320</v>
      </c>
      <c r="AC312" s="3">
        <v>459.4</v>
      </c>
      <c r="AD312" s="3">
        <v>3.7</v>
      </c>
      <c r="AE312" s="3">
        <v>11.75</v>
      </c>
      <c r="AF312" s="3">
        <v>3.9</v>
      </c>
      <c r="AG312" s="3">
        <v>24445</v>
      </c>
      <c r="AH312" s="3">
        <v>4.8</v>
      </c>
      <c r="AI312" s="3">
        <v>39.1</v>
      </c>
      <c r="AJ312" s="3">
        <v>1</v>
      </c>
      <c r="AN312" s="3" t="s">
        <v>741</v>
      </c>
      <c r="AO312" s="3" t="s">
        <v>320</v>
      </c>
      <c r="AP312" s="3">
        <v>407.9</v>
      </c>
      <c r="AQ312" s="3">
        <v>5.2</v>
      </c>
      <c r="AR312" s="3">
        <v>10.25</v>
      </c>
      <c r="AS312" s="3">
        <v>5.4</v>
      </c>
      <c r="AT312" s="3">
        <v>21581</v>
      </c>
      <c r="AU312" s="3">
        <v>5.9</v>
      </c>
      <c r="AV312" s="3">
        <v>37.5</v>
      </c>
      <c r="AW312" s="3">
        <v>1.1000000000000001</v>
      </c>
      <c r="BA312" s="4" t="s">
        <v>741</v>
      </c>
      <c r="BB312" s="4" t="s">
        <v>320</v>
      </c>
      <c r="BC312" s="4">
        <v>50000</v>
      </c>
      <c r="BD312" s="4">
        <v>5.8</v>
      </c>
      <c r="BE312" s="4">
        <v>50000</v>
      </c>
      <c r="BF312" s="4">
        <v>5.8</v>
      </c>
      <c r="BG312" s="4">
        <v>45000</v>
      </c>
      <c r="BH312" s="4">
        <v>6.8</v>
      </c>
      <c r="BI312" s="4">
        <v>50000</v>
      </c>
      <c r="BJ312" s="4">
        <v>5.8</v>
      </c>
      <c r="BN312" s="5" t="s">
        <v>741</v>
      </c>
      <c r="BO312" s="5" t="s">
        <v>320</v>
      </c>
      <c r="BP312" s="5">
        <v>360.8</v>
      </c>
      <c r="BQ312" s="5">
        <v>4.0999999999999996</v>
      </c>
      <c r="BR312" s="5">
        <v>11.33</v>
      </c>
      <c r="BS312" s="5">
        <v>3.5</v>
      </c>
      <c r="BT312" s="5">
        <v>19509</v>
      </c>
      <c r="BU312" s="5">
        <v>5</v>
      </c>
      <c r="BV312" s="5">
        <v>31.9</v>
      </c>
      <c r="BW312" s="5">
        <v>2.2000000000000002</v>
      </c>
      <c r="CA312" s="6" t="s">
        <v>741</v>
      </c>
      <c r="CB312" s="6" t="s">
        <v>320</v>
      </c>
      <c r="CC312" s="6">
        <v>326.7</v>
      </c>
      <c r="CD312" s="6">
        <v>5.3</v>
      </c>
      <c r="CE312" s="6">
        <v>9.11</v>
      </c>
      <c r="CF312" s="6">
        <v>4.8</v>
      </c>
      <c r="CG312" s="6">
        <v>17666</v>
      </c>
      <c r="CH312" s="6">
        <v>5.5</v>
      </c>
      <c r="CI312" s="6">
        <v>37</v>
      </c>
      <c r="CJ312" s="6">
        <v>1.4</v>
      </c>
      <c r="CN312" s="7" t="s">
        <v>741</v>
      </c>
      <c r="CO312" s="7" t="s">
        <v>320</v>
      </c>
      <c r="CP312" s="7">
        <v>12000</v>
      </c>
      <c r="CQ312" s="7">
        <v>11.4</v>
      </c>
      <c r="CR312" s="7">
        <v>12000</v>
      </c>
      <c r="CS312" s="7">
        <v>11.4</v>
      </c>
      <c r="CT312" s="7">
        <v>12000</v>
      </c>
      <c r="CU312" s="7">
        <v>13</v>
      </c>
      <c r="CV312" s="7">
        <v>12000</v>
      </c>
      <c r="CW312" s="7">
        <v>11.4</v>
      </c>
      <c r="DA312" s="8" t="s">
        <v>741</v>
      </c>
      <c r="DB312" s="8" t="s">
        <v>320</v>
      </c>
      <c r="DC312" s="8">
        <v>434.6</v>
      </c>
      <c r="DD312" s="8">
        <v>4.3</v>
      </c>
      <c r="DE312" s="8">
        <v>11.46</v>
      </c>
      <c r="DF312" s="8">
        <v>4.5999999999999996</v>
      </c>
      <c r="DG312" s="8">
        <v>23058</v>
      </c>
      <c r="DH312" s="8">
        <v>4.8</v>
      </c>
      <c r="DI312" s="8">
        <v>37.9</v>
      </c>
      <c r="DJ312" s="8">
        <v>1.6</v>
      </c>
      <c r="DN312" s="9" t="s">
        <v>741</v>
      </c>
      <c r="DO312" s="9" t="s">
        <v>320</v>
      </c>
      <c r="DP312" s="9">
        <v>389.3</v>
      </c>
      <c r="DQ312" s="9">
        <v>8.8000000000000007</v>
      </c>
      <c r="DR312" s="9">
        <v>10.34</v>
      </c>
      <c r="DS312" s="9">
        <v>9.6999999999999993</v>
      </c>
      <c r="DT312" s="9">
        <v>21789</v>
      </c>
      <c r="DU312" s="9">
        <v>7.4</v>
      </c>
      <c r="DV312" s="9">
        <v>37.5</v>
      </c>
      <c r="DW312" s="9">
        <v>0.4</v>
      </c>
      <c r="EA312" s="10" t="s">
        <v>741</v>
      </c>
      <c r="EB312" s="10" t="s">
        <v>320</v>
      </c>
      <c r="EC312" s="10">
        <v>21000</v>
      </c>
      <c r="ED312" s="10">
        <v>9.1999999999999993</v>
      </c>
      <c r="EE312" s="10">
        <f>VLOOKUP(EA312,Sheet1!$C$10:$L$428,10,FALSE)</f>
        <v>124950</v>
      </c>
      <c r="EF312" s="10">
        <v>9.1999999999999993</v>
      </c>
      <c r="EG312" s="10">
        <v>18000</v>
      </c>
      <c r="EH312" s="10">
        <v>11.1</v>
      </c>
      <c r="EI312" s="10">
        <v>21000</v>
      </c>
      <c r="EJ312" s="10">
        <v>9.1999999999999993</v>
      </c>
      <c r="EN312" s="11" t="s">
        <v>741</v>
      </c>
      <c r="EO312" s="11" t="s">
        <v>320</v>
      </c>
      <c r="EP312" s="11">
        <v>474.2</v>
      </c>
      <c r="EQ312" s="11">
        <v>5.2</v>
      </c>
      <c r="ER312" s="11">
        <f>VLOOKUP(EN312,Sheet1!$C$10:$L$428,2,FALSE)</f>
        <v>181885.84498480268</v>
      </c>
      <c r="ES312" s="11">
        <v>5.5</v>
      </c>
      <c r="ET312" s="11">
        <v>25365</v>
      </c>
      <c r="EU312" s="11">
        <v>7.1</v>
      </c>
      <c r="EV312" s="11">
        <v>39.799999999999997</v>
      </c>
      <c r="EW312" s="11">
        <v>1.2</v>
      </c>
      <c r="EY312" t="b">
        <f t="shared" si="4"/>
        <v>1</v>
      </c>
    </row>
    <row r="313" spans="1:155" x14ac:dyDescent="0.25">
      <c r="A313" s="1" t="s">
        <v>742</v>
      </c>
      <c r="B313" s="1" t="s">
        <v>321</v>
      </c>
      <c r="C313" s="1">
        <v>537.9</v>
      </c>
      <c r="D313" s="1">
        <v>4.4000000000000004</v>
      </c>
      <c r="E313" s="1">
        <f>VLOOKUP(A313,Sheet1!$C$10:$L$428,6,FALSE)</f>
        <v>204475</v>
      </c>
      <c r="F313" s="1">
        <v>4.8</v>
      </c>
      <c r="G313" s="1">
        <v>28763</v>
      </c>
      <c r="H313" s="1">
        <v>7.1</v>
      </c>
      <c r="I313" s="1">
        <v>38</v>
      </c>
      <c r="J313" s="1">
        <v>1.1000000000000001</v>
      </c>
      <c r="N313" s="2" t="s">
        <v>742</v>
      </c>
      <c r="O313" s="2" t="s">
        <v>321</v>
      </c>
      <c r="P313" s="2">
        <v>134000</v>
      </c>
      <c r="Q313" s="2">
        <v>3.6</v>
      </c>
      <c r="R313" s="2">
        <v>134000</v>
      </c>
      <c r="S313" s="2">
        <v>3.6</v>
      </c>
      <c r="T313" s="2">
        <v>116000</v>
      </c>
      <c r="U313" s="2">
        <v>5</v>
      </c>
      <c r="V313" s="2">
        <v>134000</v>
      </c>
      <c r="W313" s="2">
        <v>3.6</v>
      </c>
      <c r="AA313" s="3" t="s">
        <v>742</v>
      </c>
      <c r="AB313" s="3" t="s">
        <v>321</v>
      </c>
      <c r="AC313" s="3">
        <v>601.5</v>
      </c>
      <c r="AD313" s="3">
        <v>2.2999999999999998</v>
      </c>
      <c r="AE313" s="3">
        <v>15.48</v>
      </c>
      <c r="AF313" s="3">
        <v>2.4</v>
      </c>
      <c r="AG313" s="3">
        <v>31164</v>
      </c>
      <c r="AH313" s="3">
        <v>3.3</v>
      </c>
      <c r="AI313" s="3">
        <v>38.9</v>
      </c>
      <c r="AJ313" s="3">
        <v>0.5</v>
      </c>
      <c r="AN313" s="3" t="s">
        <v>742</v>
      </c>
      <c r="AO313" s="3" t="s">
        <v>321</v>
      </c>
      <c r="AP313" s="3">
        <v>500.7</v>
      </c>
      <c r="AQ313" s="3">
        <v>3.5</v>
      </c>
      <c r="AR313" s="3">
        <v>12.55</v>
      </c>
      <c r="AS313" s="3">
        <v>3.9</v>
      </c>
      <c r="AT313" s="3">
        <v>25285</v>
      </c>
      <c r="AU313" s="3">
        <v>5.8</v>
      </c>
      <c r="AV313" s="3">
        <v>37.5</v>
      </c>
      <c r="AW313" s="3">
        <v>1</v>
      </c>
      <c r="BA313" s="4" t="s">
        <v>742</v>
      </c>
      <c r="BB313" s="4" t="s">
        <v>321</v>
      </c>
      <c r="BC313" s="4">
        <v>195000</v>
      </c>
      <c r="BD313" s="4">
        <v>2.9</v>
      </c>
      <c r="BE313" s="4">
        <v>195000</v>
      </c>
      <c r="BF313" s="4">
        <v>2.9</v>
      </c>
      <c r="BG313" s="4">
        <v>168000</v>
      </c>
      <c r="BH313" s="4">
        <v>4</v>
      </c>
      <c r="BI313" s="4">
        <v>195000</v>
      </c>
      <c r="BJ313" s="4">
        <v>2.9</v>
      </c>
      <c r="BN313" s="5" t="s">
        <v>742</v>
      </c>
      <c r="BO313" s="5" t="s">
        <v>321</v>
      </c>
      <c r="BP313" s="5">
        <v>468.6</v>
      </c>
      <c r="BQ313" s="5">
        <v>2.5</v>
      </c>
      <c r="BR313" s="5">
        <v>14.61</v>
      </c>
      <c r="BS313" s="5">
        <v>2.2000000000000002</v>
      </c>
      <c r="BT313" s="5">
        <v>24664</v>
      </c>
      <c r="BU313" s="5">
        <v>3.3</v>
      </c>
      <c r="BV313" s="5">
        <v>32.1</v>
      </c>
      <c r="BW313" s="5">
        <v>1.1000000000000001</v>
      </c>
      <c r="CA313" s="6" t="s">
        <v>742</v>
      </c>
      <c r="CB313" s="6" t="s">
        <v>321</v>
      </c>
      <c r="CC313" s="6">
        <v>383.7</v>
      </c>
      <c r="CD313" s="6">
        <v>3.2</v>
      </c>
      <c r="CE313" s="6">
        <v>10.79</v>
      </c>
      <c r="CF313" s="6">
        <v>2.9</v>
      </c>
      <c r="CG313" s="6">
        <v>19719</v>
      </c>
      <c r="CH313" s="6">
        <v>4</v>
      </c>
      <c r="CI313" s="6">
        <v>37</v>
      </c>
      <c r="CJ313" s="6">
        <v>0.4</v>
      </c>
      <c r="CN313" s="7" t="s">
        <v>742</v>
      </c>
      <c r="CO313" s="7" t="s">
        <v>321</v>
      </c>
      <c r="CP313" s="7">
        <v>53000</v>
      </c>
      <c r="CQ313" s="7">
        <v>5.5</v>
      </c>
      <c r="CR313" s="7">
        <v>53000</v>
      </c>
      <c r="CS313" s="7">
        <v>5.5</v>
      </c>
      <c r="CT313" s="7">
        <v>45000</v>
      </c>
      <c r="CU313" s="7">
        <v>6.6</v>
      </c>
      <c r="CV313" s="7">
        <v>53000</v>
      </c>
      <c r="CW313" s="7">
        <v>5.5</v>
      </c>
      <c r="DA313" s="8" t="s">
        <v>742</v>
      </c>
      <c r="DB313" s="8" t="s">
        <v>321</v>
      </c>
      <c r="DC313" s="8">
        <v>519.79999999999995</v>
      </c>
      <c r="DD313" s="8">
        <v>3</v>
      </c>
      <c r="DE313" s="8">
        <v>13.84</v>
      </c>
      <c r="DF313" s="8">
        <v>3.1</v>
      </c>
      <c r="DG313" s="8">
        <v>26347</v>
      </c>
      <c r="DH313" s="8">
        <v>4</v>
      </c>
      <c r="DI313" s="8">
        <v>37.5</v>
      </c>
      <c r="DJ313" s="8">
        <v>0.6</v>
      </c>
      <c r="DN313" s="9" t="s">
        <v>742</v>
      </c>
      <c r="DO313" s="9" t="s">
        <v>321</v>
      </c>
      <c r="DP313" s="9">
        <v>436.6</v>
      </c>
      <c r="DQ313" s="9">
        <v>4.8</v>
      </c>
      <c r="DR313" s="9">
        <v>11.73</v>
      </c>
      <c r="DS313" s="9">
        <v>4.7</v>
      </c>
      <c r="DT313" s="9">
        <v>21000</v>
      </c>
      <c r="DU313" s="9">
        <v>5.6</v>
      </c>
      <c r="DV313" s="9">
        <v>37.4</v>
      </c>
      <c r="DW313" s="9">
        <v>0.3</v>
      </c>
      <c r="EA313" s="10" t="s">
        <v>742</v>
      </c>
      <c r="EB313" s="10" t="s">
        <v>321</v>
      </c>
      <c r="EC313" s="10">
        <v>81000</v>
      </c>
      <c r="ED313" s="10">
        <v>4.7</v>
      </c>
      <c r="EE313" s="10">
        <f>VLOOKUP(EA313,Sheet1!$C$10:$L$428,10,FALSE)</f>
        <v>152500</v>
      </c>
      <c r="EF313" s="10">
        <v>4.7</v>
      </c>
      <c r="EG313" s="10">
        <v>71000</v>
      </c>
      <c r="EH313" s="10">
        <v>7</v>
      </c>
      <c r="EI313" s="10">
        <v>81000</v>
      </c>
      <c r="EJ313" s="10">
        <v>4.7</v>
      </c>
      <c r="EN313" s="11" t="s">
        <v>742</v>
      </c>
      <c r="EO313" s="11" t="s">
        <v>321</v>
      </c>
      <c r="EP313" s="11">
        <v>654.5</v>
      </c>
      <c r="EQ313" s="11">
        <v>3.1</v>
      </c>
      <c r="ER313" s="11">
        <f>VLOOKUP(EN313,Sheet1!$C$10:$L$428,2,FALSE)</f>
        <v>247006.75361842124</v>
      </c>
      <c r="ES313" s="11">
        <v>3.3</v>
      </c>
      <c r="ET313" s="11">
        <v>34263</v>
      </c>
      <c r="EU313" s="11">
        <v>4.5</v>
      </c>
      <c r="EV313" s="11">
        <v>39.700000000000003</v>
      </c>
      <c r="EW313" s="11">
        <v>0.7</v>
      </c>
      <c r="EY313" t="b">
        <f t="shared" si="4"/>
        <v>1</v>
      </c>
    </row>
    <row r="314" spans="1:155" x14ac:dyDescent="0.25">
      <c r="A314" s="1" t="s">
        <v>743</v>
      </c>
      <c r="B314" s="1" t="s">
        <v>322</v>
      </c>
      <c r="C314" s="1">
        <v>503.5</v>
      </c>
      <c r="D314" s="1">
        <v>7.8</v>
      </c>
      <c r="E314" s="1">
        <f>VLOOKUP(A314,Sheet1!$C$10:$L$428,6,FALSE)</f>
        <v>225000</v>
      </c>
      <c r="F314" s="1">
        <v>11</v>
      </c>
      <c r="G314" s="1">
        <v>25429</v>
      </c>
      <c r="H314" s="1">
        <v>11</v>
      </c>
      <c r="I314" s="1">
        <v>39.6</v>
      </c>
      <c r="J314" s="1">
        <v>1.6</v>
      </c>
      <c r="N314" s="2" t="s">
        <v>743</v>
      </c>
      <c r="O314" s="2" t="s">
        <v>322</v>
      </c>
      <c r="P314" s="2">
        <v>28000</v>
      </c>
      <c r="Q314" s="2">
        <v>7.8</v>
      </c>
      <c r="R314" s="2">
        <v>28000</v>
      </c>
      <c r="S314" s="2">
        <v>7.8</v>
      </c>
      <c r="T314" s="2">
        <v>24000</v>
      </c>
      <c r="U314" s="2">
        <v>9.3000000000000007</v>
      </c>
      <c r="V314" s="2">
        <v>28000</v>
      </c>
      <c r="W314" s="2">
        <v>7.8</v>
      </c>
      <c r="AA314" s="3" t="s">
        <v>743</v>
      </c>
      <c r="AB314" s="3" t="s">
        <v>322</v>
      </c>
      <c r="AC314" s="3">
        <v>522.1</v>
      </c>
      <c r="AD314" s="3">
        <v>3.7</v>
      </c>
      <c r="AE314" s="3">
        <v>13.12</v>
      </c>
      <c r="AF314" s="3">
        <v>3.8</v>
      </c>
      <c r="AG314" s="3">
        <v>27802</v>
      </c>
      <c r="AH314" s="3">
        <v>5</v>
      </c>
      <c r="AI314" s="3">
        <v>39.799999999999997</v>
      </c>
      <c r="AJ314" s="3">
        <v>1.3</v>
      </c>
      <c r="AN314" s="3" t="s">
        <v>743</v>
      </c>
      <c r="AO314" s="3" t="s">
        <v>322</v>
      </c>
      <c r="AP314" s="3">
        <v>449.8</v>
      </c>
      <c r="AQ314" s="3">
        <v>7</v>
      </c>
      <c r="AR314" s="3">
        <v>10.95</v>
      </c>
      <c r="AS314" s="3">
        <v>6.1</v>
      </c>
      <c r="AT314" s="3">
        <v>22835</v>
      </c>
      <c r="AU314" s="3">
        <v>10</v>
      </c>
      <c r="AV314" s="3">
        <v>37.5</v>
      </c>
      <c r="AW314" s="3">
        <v>1.7</v>
      </c>
      <c r="BA314" s="4" t="s">
        <v>743</v>
      </c>
      <c r="BB314" s="4" t="s">
        <v>322</v>
      </c>
      <c r="BC314" s="4">
        <v>43000</v>
      </c>
      <c r="BD314" s="4">
        <v>6.3</v>
      </c>
      <c r="BE314" s="4">
        <v>43000</v>
      </c>
      <c r="BF314" s="4">
        <v>6.3</v>
      </c>
      <c r="BG314" s="4">
        <v>36000</v>
      </c>
      <c r="BH314" s="4">
        <v>7.6</v>
      </c>
      <c r="BI314" s="4">
        <v>43000</v>
      </c>
      <c r="BJ314" s="4">
        <v>6.3</v>
      </c>
      <c r="BN314" s="5" t="s">
        <v>743</v>
      </c>
      <c r="BO314" s="5" t="s">
        <v>322</v>
      </c>
      <c r="BP314" s="5">
        <v>471.6</v>
      </c>
      <c r="BQ314" s="5">
        <v>13</v>
      </c>
      <c r="BR314" s="5">
        <v>14.73</v>
      </c>
      <c r="BS314" s="5">
        <v>13</v>
      </c>
      <c r="BT314" s="5">
        <v>26333</v>
      </c>
      <c r="BU314" s="5">
        <v>16</v>
      </c>
      <c r="BV314" s="5">
        <v>32</v>
      </c>
      <c r="BW314" s="5">
        <v>2.6</v>
      </c>
      <c r="CA314" s="6" t="s">
        <v>743</v>
      </c>
      <c r="CB314" s="6" t="s">
        <v>322</v>
      </c>
      <c r="CC314" s="6">
        <v>384.7</v>
      </c>
      <c r="CD314" s="6">
        <v>5.6</v>
      </c>
      <c r="CE314" s="6">
        <v>10.27</v>
      </c>
      <c r="CF314" s="6">
        <v>4.5</v>
      </c>
      <c r="CG314" s="6">
        <v>20034</v>
      </c>
      <c r="CH314" s="6">
        <v>6.1</v>
      </c>
      <c r="CI314" s="6">
        <v>36.799999999999997</v>
      </c>
      <c r="CJ314" s="6">
        <v>1.7</v>
      </c>
      <c r="CN314" s="7" t="s">
        <v>743</v>
      </c>
      <c r="CO314" s="7" t="s">
        <v>322</v>
      </c>
      <c r="CP314" s="7">
        <v>10000</v>
      </c>
      <c r="CQ314" s="7">
        <v>12.8</v>
      </c>
      <c r="CR314" s="7">
        <v>10000</v>
      </c>
      <c r="CS314" s="7">
        <v>12.8</v>
      </c>
      <c r="CT314" s="7">
        <v>8000</v>
      </c>
      <c r="CU314" s="7">
        <v>15.2</v>
      </c>
      <c r="CV314" s="7">
        <v>10000</v>
      </c>
      <c r="CW314" s="7">
        <v>12.8</v>
      </c>
      <c r="DA314" s="8" t="s">
        <v>743</v>
      </c>
      <c r="DB314" s="8" t="s">
        <v>322</v>
      </c>
      <c r="DC314" s="8">
        <v>430.1</v>
      </c>
      <c r="DD314" s="8">
        <v>5.6</v>
      </c>
      <c r="DE314" s="8">
        <v>11.46</v>
      </c>
      <c r="DF314" s="8">
        <v>6</v>
      </c>
      <c r="DG314" s="8">
        <v>24399</v>
      </c>
      <c r="DH314" s="8">
        <v>11</v>
      </c>
      <c r="DI314" s="8">
        <v>37.5</v>
      </c>
      <c r="DJ314" s="8">
        <v>1.4</v>
      </c>
      <c r="DN314" s="9" t="s">
        <v>743</v>
      </c>
      <c r="DO314" s="9" t="s">
        <v>322</v>
      </c>
      <c r="DP314" s="9">
        <v>374.8</v>
      </c>
      <c r="DQ314" s="9">
        <v>8</v>
      </c>
      <c r="DR314" s="9">
        <v>10.07</v>
      </c>
      <c r="DS314" s="9">
        <v>9.1999999999999993</v>
      </c>
      <c r="DT314" s="9">
        <v>19375</v>
      </c>
      <c r="DU314" s="9">
        <v>14</v>
      </c>
      <c r="DV314" s="9">
        <v>37</v>
      </c>
      <c r="DW314" s="9">
        <v>1.4</v>
      </c>
      <c r="EA314" s="10" t="s">
        <v>743</v>
      </c>
      <c r="EB314" s="10" t="s">
        <v>322</v>
      </c>
      <c r="EC314" s="10">
        <v>18000</v>
      </c>
      <c r="ED314" s="10">
        <v>9.9</v>
      </c>
      <c r="EE314" s="10">
        <f>VLOOKUP(EA314,Sheet1!$C$10:$L$428,10,FALSE)</f>
        <v>165000</v>
      </c>
      <c r="EF314" s="10">
        <v>9.9</v>
      </c>
      <c r="EG314" s="10">
        <v>16000</v>
      </c>
      <c r="EH314" s="10">
        <v>11.7</v>
      </c>
      <c r="EI314" s="10">
        <v>18000</v>
      </c>
      <c r="EJ314" s="10">
        <v>9.9</v>
      </c>
      <c r="EN314" s="11" t="s">
        <v>743</v>
      </c>
      <c r="EO314" s="11" t="s">
        <v>322</v>
      </c>
      <c r="EP314" s="11">
        <v>572.6</v>
      </c>
      <c r="EQ314" s="11">
        <v>4.4000000000000004</v>
      </c>
      <c r="ER314" s="11">
        <f>VLOOKUP(EN314,Sheet1!$C$10:$L$428,2,FALSE)</f>
        <v>262793.61345987907</v>
      </c>
      <c r="ES314" s="11">
        <v>4.5999999999999996</v>
      </c>
      <c r="ET314" s="11">
        <v>29624</v>
      </c>
      <c r="EU314" s="11">
        <v>5.3</v>
      </c>
      <c r="EV314" s="11">
        <v>41</v>
      </c>
      <c r="EW314" s="11">
        <v>1.8</v>
      </c>
      <c r="EY314" t="b">
        <f t="shared" si="4"/>
        <v>1</v>
      </c>
    </row>
    <row r="315" spans="1:155" x14ac:dyDescent="0.25">
      <c r="A315" s="1" t="s">
        <v>744</v>
      </c>
      <c r="B315" s="1" t="s">
        <v>323</v>
      </c>
      <c r="C315" s="1">
        <v>467.9</v>
      </c>
      <c r="D315" s="1">
        <v>8</v>
      </c>
      <c r="E315" s="1">
        <f>VLOOKUP(A315,Sheet1!$C$10:$L$428,6,FALSE)</f>
        <v>182500</v>
      </c>
      <c r="F315" s="1">
        <v>9.1999999999999993</v>
      </c>
      <c r="G315" s="1">
        <v>23393</v>
      </c>
      <c r="H315" s="1">
        <v>8.1999999999999993</v>
      </c>
      <c r="I315" s="1">
        <v>38.1</v>
      </c>
      <c r="J315" s="1">
        <v>1.7</v>
      </c>
      <c r="N315" s="2" t="s">
        <v>744</v>
      </c>
      <c r="O315" s="2" t="s">
        <v>323</v>
      </c>
      <c r="P315" s="2">
        <v>36000</v>
      </c>
      <c r="Q315" s="2">
        <v>6.9</v>
      </c>
      <c r="R315" s="2">
        <v>36000</v>
      </c>
      <c r="S315" s="2">
        <v>6.9</v>
      </c>
      <c r="T315" s="2">
        <v>30000</v>
      </c>
      <c r="U315" s="2">
        <v>11.5</v>
      </c>
      <c r="V315" s="2">
        <v>36000</v>
      </c>
      <c r="W315" s="2">
        <v>6.9</v>
      </c>
      <c r="AA315" s="3" t="s">
        <v>744</v>
      </c>
      <c r="AB315" s="3" t="s">
        <v>323</v>
      </c>
      <c r="AC315" s="3">
        <v>533.1</v>
      </c>
      <c r="AD315" s="3">
        <v>4.9000000000000004</v>
      </c>
      <c r="AE315" s="3">
        <v>13.7</v>
      </c>
      <c r="AF315" s="3">
        <v>4.9000000000000004</v>
      </c>
      <c r="AG315" s="3">
        <v>26659</v>
      </c>
      <c r="AH315" s="3">
        <v>6.7</v>
      </c>
      <c r="AI315" s="3">
        <v>38.9</v>
      </c>
      <c r="AJ315" s="3">
        <v>0.9</v>
      </c>
      <c r="AN315" s="3" t="s">
        <v>744</v>
      </c>
      <c r="AO315" s="3" t="s">
        <v>323</v>
      </c>
      <c r="AP315" s="3">
        <v>443.1</v>
      </c>
      <c r="AQ315" s="3">
        <v>6.5</v>
      </c>
      <c r="AR315" s="3">
        <v>10.77</v>
      </c>
      <c r="AS315" s="3">
        <v>5.6</v>
      </c>
      <c r="AT315" s="3">
        <v>22105</v>
      </c>
      <c r="AU315" s="3">
        <v>9.8000000000000007</v>
      </c>
      <c r="AV315" s="3">
        <v>37.5</v>
      </c>
      <c r="AW315" s="3">
        <v>1</v>
      </c>
      <c r="BA315" s="4" t="s">
        <v>744</v>
      </c>
      <c r="BB315" s="4" t="s">
        <v>323</v>
      </c>
      <c r="BC315" s="4">
        <v>52000</v>
      </c>
      <c r="BD315" s="4">
        <v>5.7</v>
      </c>
      <c r="BE315" s="4">
        <v>52000</v>
      </c>
      <c r="BF315" s="4">
        <v>5.7</v>
      </c>
      <c r="BG315" s="4">
        <v>42000</v>
      </c>
      <c r="BH315" s="4">
        <v>9.1</v>
      </c>
      <c r="BI315" s="4">
        <v>52000</v>
      </c>
      <c r="BJ315" s="4">
        <v>5.7</v>
      </c>
      <c r="BN315" s="5" t="s">
        <v>744</v>
      </c>
      <c r="BO315" s="5" t="s">
        <v>323</v>
      </c>
      <c r="BP315" s="5">
        <v>428.5</v>
      </c>
      <c r="BQ315" s="5">
        <v>4.9000000000000004</v>
      </c>
      <c r="BR315" s="5">
        <v>13.27</v>
      </c>
      <c r="BS315" s="5">
        <v>4.4000000000000004</v>
      </c>
      <c r="BT315" s="5">
        <v>22442</v>
      </c>
      <c r="BU315" s="5">
        <v>6.1</v>
      </c>
      <c r="BV315" s="5">
        <v>32.299999999999997</v>
      </c>
      <c r="BW315" s="5">
        <v>2.1</v>
      </c>
      <c r="CA315" s="6" t="s">
        <v>744</v>
      </c>
      <c r="CB315" s="6" t="s">
        <v>323</v>
      </c>
      <c r="CC315" s="6">
        <v>355.3</v>
      </c>
      <c r="CD315" s="6">
        <v>5.6</v>
      </c>
      <c r="CE315" s="6">
        <v>10.17</v>
      </c>
      <c r="CF315" s="6">
        <v>5.5</v>
      </c>
      <c r="CG315" s="6">
        <v>18743</v>
      </c>
      <c r="CH315" s="6">
        <v>8.8000000000000007</v>
      </c>
      <c r="CI315" s="6">
        <v>36.9</v>
      </c>
      <c r="CJ315" s="6">
        <v>1.7</v>
      </c>
      <c r="CN315" s="7" t="s">
        <v>744</v>
      </c>
      <c r="CO315" s="7" t="s">
        <v>323</v>
      </c>
      <c r="CP315" s="7">
        <v>14000</v>
      </c>
      <c r="CQ315" s="7">
        <v>10.7</v>
      </c>
      <c r="CR315" s="7">
        <v>14000</v>
      </c>
      <c r="CS315" s="7">
        <v>10.7</v>
      </c>
      <c r="CT315" s="7" t="s">
        <v>858</v>
      </c>
      <c r="CU315" s="7" t="s">
        <v>858</v>
      </c>
      <c r="CV315" s="7">
        <v>14000</v>
      </c>
      <c r="CW315" s="7">
        <v>10.7</v>
      </c>
      <c r="DA315" s="8" t="s">
        <v>744</v>
      </c>
      <c r="DB315" s="8" t="s">
        <v>323</v>
      </c>
      <c r="DC315" s="8">
        <v>465.5</v>
      </c>
      <c r="DD315" s="8">
        <v>5.6</v>
      </c>
      <c r="DE315" s="8">
        <v>12.28</v>
      </c>
      <c r="DF315" s="8">
        <v>5.5</v>
      </c>
      <c r="DG315" s="8">
        <v>24187</v>
      </c>
      <c r="DH315" s="8">
        <v>12</v>
      </c>
      <c r="DI315" s="8">
        <v>37.9</v>
      </c>
      <c r="DJ315" s="8">
        <v>1.3</v>
      </c>
      <c r="DN315" s="9" t="s">
        <v>744</v>
      </c>
      <c r="DO315" s="9" t="s">
        <v>323</v>
      </c>
      <c r="DP315" s="9">
        <v>400.8</v>
      </c>
      <c r="DQ315" s="9">
        <v>8.1999999999999993</v>
      </c>
      <c r="DR315" s="9">
        <v>10.54</v>
      </c>
      <c r="DS315" s="9">
        <v>7.1</v>
      </c>
      <c r="DT315" s="9" t="s">
        <v>858</v>
      </c>
      <c r="DU315" s="9" t="s">
        <v>858</v>
      </c>
      <c r="DV315" s="9">
        <v>37.5</v>
      </c>
      <c r="DW315" s="9">
        <v>0.9</v>
      </c>
      <c r="EA315" s="10" t="s">
        <v>744</v>
      </c>
      <c r="EB315" s="10" t="s">
        <v>323</v>
      </c>
      <c r="EC315" s="10">
        <v>21000</v>
      </c>
      <c r="ED315" s="10">
        <v>9</v>
      </c>
      <c r="EE315" s="10">
        <f>VLOOKUP(EA315,Sheet1!$C$10:$L$428,10,FALSE)</f>
        <v>150000</v>
      </c>
      <c r="EF315" s="10">
        <v>9</v>
      </c>
      <c r="EG315" s="10">
        <v>20000</v>
      </c>
      <c r="EH315" s="10">
        <v>13.2</v>
      </c>
      <c r="EI315" s="10">
        <v>21000</v>
      </c>
      <c r="EJ315" s="10">
        <v>9</v>
      </c>
      <c r="EN315" s="11" t="s">
        <v>744</v>
      </c>
      <c r="EO315" s="11" t="s">
        <v>323</v>
      </c>
      <c r="EP315" s="11">
        <v>578.29999999999995</v>
      </c>
      <c r="EQ315" s="11">
        <v>6.8</v>
      </c>
      <c r="ER315" s="11">
        <f>VLOOKUP(EN315,Sheet1!$C$10:$L$428,2,FALSE)</f>
        <v>211428.80895691583</v>
      </c>
      <c r="ES315" s="11">
        <v>6.9</v>
      </c>
      <c r="ET315" s="11">
        <v>28002</v>
      </c>
      <c r="EU315" s="11">
        <v>7.7</v>
      </c>
      <c r="EV315" s="11">
        <v>39.6</v>
      </c>
      <c r="EW315" s="11">
        <v>1.3</v>
      </c>
      <c r="EY315" t="b">
        <f t="shared" si="4"/>
        <v>1</v>
      </c>
    </row>
    <row r="316" spans="1:155" x14ac:dyDescent="0.25">
      <c r="A316" s="1" t="s">
        <v>745</v>
      </c>
      <c r="B316" s="1" t="s">
        <v>324</v>
      </c>
      <c r="C316" s="1">
        <v>467.5</v>
      </c>
      <c r="D316" s="1">
        <v>7.4</v>
      </c>
      <c r="E316" s="1">
        <f>VLOOKUP(A316,Sheet1!$C$10:$L$428,6,FALSE)</f>
        <v>183500</v>
      </c>
      <c r="F316" s="1">
        <v>9.6</v>
      </c>
      <c r="G316" s="1" t="s">
        <v>858</v>
      </c>
      <c r="H316" s="1" t="s">
        <v>858</v>
      </c>
      <c r="I316" s="1">
        <v>40</v>
      </c>
      <c r="J316" s="1">
        <v>2.2000000000000002</v>
      </c>
      <c r="N316" s="2" t="s">
        <v>745</v>
      </c>
      <c r="O316" s="2" t="s">
        <v>324</v>
      </c>
      <c r="P316" s="2">
        <v>21000</v>
      </c>
      <c r="Q316" s="2">
        <v>9.1</v>
      </c>
      <c r="R316" s="2">
        <v>21000</v>
      </c>
      <c r="S316" s="2">
        <v>9.1</v>
      </c>
      <c r="T316" s="2">
        <v>18000</v>
      </c>
      <c r="U316" s="2">
        <v>18.600000000000001</v>
      </c>
      <c r="V316" s="2">
        <v>21000</v>
      </c>
      <c r="W316" s="2">
        <v>9.1</v>
      </c>
      <c r="AA316" s="3" t="s">
        <v>745</v>
      </c>
      <c r="AB316" s="3" t="s">
        <v>324</v>
      </c>
      <c r="AC316" s="3">
        <v>528.9</v>
      </c>
      <c r="AD316" s="3">
        <v>6.7</v>
      </c>
      <c r="AE316" s="3">
        <v>13.13</v>
      </c>
      <c r="AF316" s="3">
        <v>6.9</v>
      </c>
      <c r="AG316" s="3">
        <v>27950</v>
      </c>
      <c r="AH316" s="3">
        <v>12</v>
      </c>
      <c r="AI316" s="3">
        <v>40.299999999999997</v>
      </c>
      <c r="AJ316" s="3">
        <v>1.3</v>
      </c>
      <c r="AN316" s="3" t="s">
        <v>745</v>
      </c>
      <c r="AO316" s="3" t="s">
        <v>324</v>
      </c>
      <c r="AP316" s="3">
        <v>441.1</v>
      </c>
      <c r="AQ316" s="3">
        <v>6.7</v>
      </c>
      <c r="AR316" s="3">
        <v>10.82</v>
      </c>
      <c r="AS316" s="3">
        <v>8</v>
      </c>
      <c r="AT316" s="3">
        <v>23118</v>
      </c>
      <c r="AU316" s="3">
        <v>17</v>
      </c>
      <c r="AV316" s="3">
        <v>39</v>
      </c>
      <c r="AW316" s="3">
        <v>1.6</v>
      </c>
      <c r="BA316" s="4" t="s">
        <v>745</v>
      </c>
      <c r="BB316" s="4" t="s">
        <v>324</v>
      </c>
      <c r="BC316" s="4">
        <v>31000</v>
      </c>
      <c r="BD316" s="4">
        <v>7.3</v>
      </c>
      <c r="BE316" s="4">
        <v>31000</v>
      </c>
      <c r="BF316" s="4">
        <v>7.3</v>
      </c>
      <c r="BG316" s="4">
        <v>27000</v>
      </c>
      <c r="BH316" s="4">
        <v>13.4</v>
      </c>
      <c r="BI316" s="4">
        <v>31000</v>
      </c>
      <c r="BJ316" s="4">
        <v>7.3</v>
      </c>
      <c r="BN316" s="5" t="s">
        <v>745</v>
      </c>
      <c r="BO316" s="5" t="s">
        <v>324</v>
      </c>
      <c r="BP316" s="5">
        <v>418.1</v>
      </c>
      <c r="BQ316" s="5">
        <v>6.4</v>
      </c>
      <c r="BR316" s="5">
        <v>12.64</v>
      </c>
      <c r="BS316" s="5">
        <v>6</v>
      </c>
      <c r="BT316" s="5">
        <v>22239</v>
      </c>
      <c r="BU316" s="5">
        <v>9.9</v>
      </c>
      <c r="BV316" s="5">
        <v>33.1</v>
      </c>
      <c r="BW316" s="5">
        <v>2.6</v>
      </c>
      <c r="CA316" s="6" t="s">
        <v>745</v>
      </c>
      <c r="CB316" s="6" t="s">
        <v>324</v>
      </c>
      <c r="CC316" s="6">
        <v>346.2</v>
      </c>
      <c r="CD316" s="6">
        <v>7.9</v>
      </c>
      <c r="CE316" s="6">
        <v>9.6</v>
      </c>
      <c r="CF316" s="6">
        <v>6.8</v>
      </c>
      <c r="CG316" s="6">
        <v>19033</v>
      </c>
      <c r="CH316" s="6">
        <v>14</v>
      </c>
      <c r="CI316" s="6">
        <v>37</v>
      </c>
      <c r="CJ316" s="6">
        <v>1.7</v>
      </c>
      <c r="CN316" s="7" t="s">
        <v>745</v>
      </c>
      <c r="CO316" s="7" t="s">
        <v>324</v>
      </c>
      <c r="CP316" s="7">
        <v>7000</v>
      </c>
      <c r="CQ316" s="7">
        <v>15.1</v>
      </c>
      <c r="CR316" s="7">
        <v>7000</v>
      </c>
      <c r="CS316" s="7">
        <v>15.1</v>
      </c>
      <c r="CT316" s="7">
        <v>6000</v>
      </c>
      <c r="CU316" s="7">
        <v>17.8</v>
      </c>
      <c r="CV316" s="7">
        <v>7000</v>
      </c>
      <c r="CW316" s="7">
        <v>15.1</v>
      </c>
      <c r="DA316" s="8" t="s">
        <v>745</v>
      </c>
      <c r="DB316" s="8" t="s">
        <v>324</v>
      </c>
      <c r="DC316" s="8">
        <v>443.9</v>
      </c>
      <c r="DD316" s="8">
        <v>6.2</v>
      </c>
      <c r="DE316" s="8">
        <v>11.63</v>
      </c>
      <c r="DF316" s="8">
        <v>6.3</v>
      </c>
      <c r="DG316" s="8">
        <v>22986</v>
      </c>
      <c r="DH316" s="8">
        <v>7.1</v>
      </c>
      <c r="DI316" s="8">
        <v>38.200000000000003</v>
      </c>
      <c r="DJ316" s="8">
        <v>1.8</v>
      </c>
      <c r="DN316" s="9" t="s">
        <v>745</v>
      </c>
      <c r="DO316" s="9" t="s">
        <v>324</v>
      </c>
      <c r="DP316" s="9">
        <v>393.9</v>
      </c>
      <c r="DQ316" s="9">
        <v>12</v>
      </c>
      <c r="DR316" s="9">
        <v>10.44</v>
      </c>
      <c r="DS316" s="9">
        <v>15</v>
      </c>
      <c r="DT316" s="9">
        <v>21021</v>
      </c>
      <c r="DU316" s="9">
        <v>14</v>
      </c>
      <c r="DV316" s="9">
        <v>37.299999999999997</v>
      </c>
      <c r="DW316" s="9">
        <v>1.8</v>
      </c>
      <c r="EA316" s="10" t="s">
        <v>745</v>
      </c>
      <c r="EB316" s="10" t="s">
        <v>324</v>
      </c>
      <c r="EC316" s="10">
        <v>13000</v>
      </c>
      <c r="ED316" s="10">
        <v>11.4</v>
      </c>
      <c r="EE316" s="10">
        <f>VLOOKUP(EA316,Sheet1!$C$10:$L$428,10,FALSE)</f>
        <v>143000</v>
      </c>
      <c r="EF316" s="10">
        <v>11.4</v>
      </c>
      <c r="EG316" s="10" t="s">
        <v>858</v>
      </c>
      <c r="EH316" s="10" t="s">
        <v>858</v>
      </c>
      <c r="EI316" s="10">
        <v>13000</v>
      </c>
      <c r="EJ316" s="10">
        <v>11.4</v>
      </c>
      <c r="EN316" s="11" t="s">
        <v>745</v>
      </c>
      <c r="EO316" s="11" t="s">
        <v>324</v>
      </c>
      <c r="EP316" s="11">
        <v>573.6</v>
      </c>
      <c r="EQ316" s="11">
        <v>8.9</v>
      </c>
      <c r="ER316" s="11">
        <f>VLOOKUP(EN316,Sheet1!$C$10:$L$428,2,FALSE)</f>
        <v>218921.26518218609</v>
      </c>
      <c r="ES316" s="11">
        <v>9.3000000000000007</v>
      </c>
      <c r="ET316" s="11">
        <v>30640</v>
      </c>
      <c r="EU316" s="11">
        <v>18</v>
      </c>
      <c r="EV316" s="11">
        <v>41.4</v>
      </c>
      <c r="EW316" s="11">
        <v>1.6</v>
      </c>
      <c r="EY316" t="b">
        <f t="shared" si="4"/>
        <v>1</v>
      </c>
    </row>
    <row r="317" spans="1:155" x14ac:dyDescent="0.25">
      <c r="A317" s="1" t="s">
        <v>746</v>
      </c>
      <c r="B317" s="1" t="s">
        <v>325</v>
      </c>
      <c r="C317" s="1">
        <v>435.6</v>
      </c>
      <c r="D317" s="1">
        <v>8.6</v>
      </c>
      <c r="E317" s="1">
        <f>VLOOKUP(A317,Sheet1!$C$10:$L$428,6,FALSE)</f>
        <v>185000</v>
      </c>
      <c r="F317" s="1">
        <v>8.1999999999999993</v>
      </c>
      <c r="G317" s="1">
        <v>22686</v>
      </c>
      <c r="H317" s="1">
        <v>11</v>
      </c>
      <c r="I317" s="1">
        <v>39</v>
      </c>
      <c r="J317" s="1">
        <v>1.6</v>
      </c>
      <c r="N317" s="2" t="s">
        <v>746</v>
      </c>
      <c r="O317" s="2" t="s">
        <v>325</v>
      </c>
      <c r="P317" s="2">
        <v>22000</v>
      </c>
      <c r="Q317" s="2">
        <v>8.9</v>
      </c>
      <c r="R317" s="2">
        <v>22000</v>
      </c>
      <c r="S317" s="2">
        <v>8.9</v>
      </c>
      <c r="T317" s="2">
        <v>19000</v>
      </c>
      <c r="U317" s="2">
        <v>10.4</v>
      </c>
      <c r="V317" s="2">
        <v>22000</v>
      </c>
      <c r="W317" s="2">
        <v>8.9</v>
      </c>
      <c r="AA317" s="3" t="s">
        <v>746</v>
      </c>
      <c r="AB317" s="3" t="s">
        <v>325</v>
      </c>
      <c r="AC317" s="3">
        <v>493.4</v>
      </c>
      <c r="AD317" s="3">
        <v>5.3</v>
      </c>
      <c r="AE317" s="3">
        <v>12.45</v>
      </c>
      <c r="AF317" s="3">
        <v>5.3</v>
      </c>
      <c r="AG317" s="3">
        <v>25658</v>
      </c>
      <c r="AH317" s="3">
        <v>6.5</v>
      </c>
      <c r="AI317" s="3">
        <v>39.6</v>
      </c>
      <c r="AJ317" s="3">
        <v>1.4</v>
      </c>
      <c r="AN317" s="3" t="s">
        <v>746</v>
      </c>
      <c r="AO317" s="3" t="s">
        <v>325</v>
      </c>
      <c r="AP317" s="3">
        <v>405.2</v>
      </c>
      <c r="AQ317" s="3">
        <v>5.8</v>
      </c>
      <c r="AR317" s="3">
        <v>10.27</v>
      </c>
      <c r="AS317" s="3">
        <v>6.9</v>
      </c>
      <c r="AT317" s="3">
        <v>21515</v>
      </c>
      <c r="AU317" s="3">
        <v>5.8</v>
      </c>
      <c r="AV317" s="3">
        <v>38</v>
      </c>
      <c r="AW317" s="3">
        <v>1.3</v>
      </c>
      <c r="BA317" s="4" t="s">
        <v>746</v>
      </c>
      <c r="BB317" s="4" t="s">
        <v>325</v>
      </c>
      <c r="BC317" s="4">
        <v>36000</v>
      </c>
      <c r="BD317" s="4">
        <v>6.8</v>
      </c>
      <c r="BE317" s="4">
        <v>36000</v>
      </c>
      <c r="BF317" s="4">
        <v>6.8</v>
      </c>
      <c r="BG317" s="4">
        <v>30000</v>
      </c>
      <c r="BH317" s="4">
        <v>9</v>
      </c>
      <c r="BI317" s="4">
        <v>36000</v>
      </c>
      <c r="BJ317" s="4">
        <v>6.8</v>
      </c>
      <c r="BN317" s="5" t="s">
        <v>746</v>
      </c>
      <c r="BO317" s="5" t="s">
        <v>325</v>
      </c>
      <c r="BP317" s="5">
        <v>395.9</v>
      </c>
      <c r="BQ317" s="5">
        <v>6.1</v>
      </c>
      <c r="BR317" s="5">
        <v>12.57</v>
      </c>
      <c r="BS317" s="5">
        <v>5.7</v>
      </c>
      <c r="BT317" s="5">
        <v>21352</v>
      </c>
      <c r="BU317" s="5">
        <v>8</v>
      </c>
      <c r="BV317" s="5">
        <v>31.5</v>
      </c>
      <c r="BW317" s="5">
        <v>2.6</v>
      </c>
      <c r="CA317" s="6" t="s">
        <v>746</v>
      </c>
      <c r="CB317" s="6" t="s">
        <v>325</v>
      </c>
      <c r="CC317" s="6">
        <v>327.60000000000002</v>
      </c>
      <c r="CD317" s="6">
        <v>7.7</v>
      </c>
      <c r="CE317" s="6">
        <v>8.98</v>
      </c>
      <c r="CF317" s="6">
        <v>5.6</v>
      </c>
      <c r="CG317" s="6">
        <v>17996</v>
      </c>
      <c r="CH317" s="6">
        <v>11</v>
      </c>
      <c r="CI317" s="6">
        <v>36</v>
      </c>
      <c r="CJ317" s="6">
        <v>4</v>
      </c>
      <c r="CN317" s="7" t="s">
        <v>746</v>
      </c>
      <c r="CO317" s="7" t="s">
        <v>325</v>
      </c>
      <c r="CP317" s="7">
        <v>8000</v>
      </c>
      <c r="CQ317" s="7">
        <v>14.4</v>
      </c>
      <c r="CR317" s="7">
        <v>8000</v>
      </c>
      <c r="CS317" s="7">
        <v>14.4</v>
      </c>
      <c r="CT317" s="7">
        <v>7000</v>
      </c>
      <c r="CU317" s="7">
        <v>16.8</v>
      </c>
      <c r="CV317" s="7">
        <v>8000</v>
      </c>
      <c r="CW317" s="7">
        <v>14.4</v>
      </c>
      <c r="DA317" s="8" t="s">
        <v>746</v>
      </c>
      <c r="DB317" s="8" t="s">
        <v>325</v>
      </c>
      <c r="DC317" s="8">
        <v>403.1</v>
      </c>
      <c r="DD317" s="8">
        <v>6.2</v>
      </c>
      <c r="DE317" s="8">
        <v>10.67</v>
      </c>
      <c r="DF317" s="8">
        <v>6.4</v>
      </c>
      <c r="DG317" s="8">
        <v>21181</v>
      </c>
      <c r="DH317" s="8">
        <v>7.6</v>
      </c>
      <c r="DI317" s="8">
        <v>37.799999999999997</v>
      </c>
      <c r="DJ317" s="8">
        <v>1.8</v>
      </c>
      <c r="DN317" s="9" t="s">
        <v>746</v>
      </c>
      <c r="DO317" s="9" t="s">
        <v>325</v>
      </c>
      <c r="DP317" s="9">
        <v>369.3</v>
      </c>
      <c r="DQ317" s="9">
        <v>7.8</v>
      </c>
      <c r="DR317" s="9">
        <v>9.06</v>
      </c>
      <c r="DS317" s="9">
        <v>9.9</v>
      </c>
      <c r="DT317" s="9">
        <v>18324</v>
      </c>
      <c r="DU317" s="9">
        <v>11</v>
      </c>
      <c r="DV317" s="9">
        <v>37.5</v>
      </c>
      <c r="DW317" s="9">
        <v>1.4</v>
      </c>
      <c r="EA317" s="10" t="s">
        <v>746</v>
      </c>
      <c r="EB317" s="10" t="s">
        <v>325</v>
      </c>
      <c r="EC317" s="10">
        <v>14000</v>
      </c>
      <c r="ED317" s="10">
        <v>11.2</v>
      </c>
      <c r="EE317" s="10">
        <f>VLOOKUP(EA317,Sheet1!$C$10:$L$428,10,FALSE)</f>
        <v>145000</v>
      </c>
      <c r="EF317" s="10">
        <v>11.2</v>
      </c>
      <c r="EG317" s="10">
        <v>12000</v>
      </c>
      <c r="EH317" s="10">
        <v>13.3</v>
      </c>
      <c r="EI317" s="10">
        <v>14000</v>
      </c>
      <c r="EJ317" s="10">
        <v>11.2</v>
      </c>
      <c r="EN317" s="11" t="s">
        <v>746</v>
      </c>
      <c r="EO317" s="11" t="s">
        <v>325</v>
      </c>
      <c r="EP317" s="11">
        <v>541.6</v>
      </c>
      <c r="EQ317" s="11">
        <v>6.7</v>
      </c>
      <c r="ER317" s="11">
        <f>VLOOKUP(EN317,Sheet1!$C$10:$L$428,2,FALSE)</f>
        <v>217883.85989222481</v>
      </c>
      <c r="ES317" s="11">
        <v>6.9</v>
      </c>
      <c r="ET317" s="11">
        <v>28146</v>
      </c>
      <c r="EU317" s="11">
        <v>8.4</v>
      </c>
      <c r="EV317" s="11">
        <v>40.6</v>
      </c>
      <c r="EW317" s="11">
        <v>1.9</v>
      </c>
      <c r="EY317" t="b">
        <f t="shared" si="4"/>
        <v>1</v>
      </c>
    </row>
    <row r="318" spans="1:155" x14ac:dyDescent="0.25">
      <c r="A318" s="1" t="s">
        <v>747</v>
      </c>
      <c r="B318" s="1" t="s">
        <v>326</v>
      </c>
      <c r="C318" s="1">
        <v>487.7</v>
      </c>
      <c r="D318" s="1">
        <v>9.6</v>
      </c>
      <c r="E318" s="1">
        <f>VLOOKUP(A318,Sheet1!$C$10:$L$428,6,FALSE)</f>
        <v>235000</v>
      </c>
      <c r="F318" s="1">
        <v>8.6999999999999993</v>
      </c>
      <c r="G318" s="1">
        <v>26543</v>
      </c>
      <c r="H318" s="1">
        <v>9.3000000000000007</v>
      </c>
      <c r="I318" s="1">
        <v>39</v>
      </c>
      <c r="J318" s="1">
        <v>1.9</v>
      </c>
      <c r="N318" s="2" t="s">
        <v>747</v>
      </c>
      <c r="O318" s="2" t="s">
        <v>326</v>
      </c>
      <c r="P318" s="2">
        <v>15000</v>
      </c>
      <c r="Q318" s="2">
        <v>11.1</v>
      </c>
      <c r="R318" s="2">
        <v>15000</v>
      </c>
      <c r="S318" s="2">
        <v>11.1</v>
      </c>
      <c r="T318" s="2">
        <v>12000</v>
      </c>
      <c r="U318" s="2">
        <v>13.4</v>
      </c>
      <c r="V318" s="2">
        <v>15000</v>
      </c>
      <c r="W318" s="2">
        <v>11.1</v>
      </c>
      <c r="AA318" s="3" t="s">
        <v>747</v>
      </c>
      <c r="AB318" s="3" t="s">
        <v>326</v>
      </c>
      <c r="AC318" s="3">
        <v>575.29999999999995</v>
      </c>
      <c r="AD318" s="3">
        <v>6.5</v>
      </c>
      <c r="AE318" s="3">
        <v>14.61</v>
      </c>
      <c r="AF318" s="3">
        <v>6.5</v>
      </c>
      <c r="AG318" s="3">
        <v>29812</v>
      </c>
      <c r="AH318" s="3">
        <v>7.8</v>
      </c>
      <c r="AI318" s="3">
        <v>39.4</v>
      </c>
      <c r="AJ318" s="3">
        <v>1.5</v>
      </c>
      <c r="AN318" s="3" t="s">
        <v>747</v>
      </c>
      <c r="AO318" s="3" t="s">
        <v>326</v>
      </c>
      <c r="AP318" s="3">
        <v>487.7</v>
      </c>
      <c r="AQ318" s="3">
        <v>8</v>
      </c>
      <c r="AR318" s="3">
        <v>12.06</v>
      </c>
      <c r="AS318" s="3">
        <v>8.6</v>
      </c>
      <c r="AT318" s="3">
        <v>25641</v>
      </c>
      <c r="AU318" s="3">
        <v>9</v>
      </c>
      <c r="AV318" s="3">
        <v>38.4</v>
      </c>
      <c r="AW318" s="3">
        <v>1.8</v>
      </c>
      <c r="BA318" s="4" t="s">
        <v>747</v>
      </c>
      <c r="BB318" s="4" t="s">
        <v>326</v>
      </c>
      <c r="BC318" s="4">
        <v>27000</v>
      </c>
      <c r="BD318" s="4">
        <v>7.9</v>
      </c>
      <c r="BE318" s="4">
        <v>27000</v>
      </c>
      <c r="BF318" s="4">
        <v>7.9</v>
      </c>
      <c r="BG318" s="4">
        <v>23000</v>
      </c>
      <c r="BH318" s="4">
        <v>9.6</v>
      </c>
      <c r="BI318" s="4">
        <v>27000</v>
      </c>
      <c r="BJ318" s="4">
        <v>7.9</v>
      </c>
      <c r="BN318" s="5" t="s">
        <v>747</v>
      </c>
      <c r="BO318" s="5" t="s">
        <v>326</v>
      </c>
      <c r="BP318" s="5">
        <v>412</v>
      </c>
      <c r="BQ318" s="5">
        <v>6.3</v>
      </c>
      <c r="BR318" s="5">
        <v>14.01</v>
      </c>
      <c r="BS318" s="5">
        <v>5.2</v>
      </c>
      <c r="BT318" s="5">
        <v>21463</v>
      </c>
      <c r="BU318" s="5">
        <v>7.5</v>
      </c>
      <c r="BV318" s="5">
        <v>29.4</v>
      </c>
      <c r="BW318" s="5">
        <v>3.4</v>
      </c>
      <c r="CA318" s="6" t="s">
        <v>747</v>
      </c>
      <c r="CB318" s="6" t="s">
        <v>326</v>
      </c>
      <c r="CC318" s="6">
        <v>334</v>
      </c>
      <c r="CD318" s="6">
        <v>13</v>
      </c>
      <c r="CE318" s="6">
        <v>10.71</v>
      </c>
      <c r="CF318" s="6">
        <v>8.1999999999999993</v>
      </c>
      <c r="CG318" s="6">
        <v>19082</v>
      </c>
      <c r="CH318" s="6">
        <v>11</v>
      </c>
      <c r="CI318" s="6">
        <v>32.700000000000003</v>
      </c>
      <c r="CJ318" s="6">
        <v>8.1</v>
      </c>
      <c r="CN318" s="7" t="s">
        <v>747</v>
      </c>
      <c r="CO318" s="7" t="s">
        <v>326</v>
      </c>
      <c r="CP318" s="7" t="s">
        <v>858</v>
      </c>
      <c r="CQ318" s="7" t="s">
        <v>858</v>
      </c>
      <c r="CR318" s="7" t="s">
        <v>858</v>
      </c>
      <c r="CS318" s="7" t="s">
        <v>858</v>
      </c>
      <c r="CT318" s="7" t="s">
        <v>858</v>
      </c>
      <c r="CU318" s="7" t="s">
        <v>858</v>
      </c>
      <c r="CV318" s="7" t="s">
        <v>858</v>
      </c>
      <c r="CW318" s="7" t="s">
        <v>858</v>
      </c>
      <c r="DA318" s="8" t="s">
        <v>747</v>
      </c>
      <c r="DB318" s="8" t="s">
        <v>326</v>
      </c>
      <c r="DC318" s="8">
        <v>562.5</v>
      </c>
      <c r="DD318" s="8">
        <v>15</v>
      </c>
      <c r="DE318" s="8">
        <v>14.88</v>
      </c>
      <c r="DF318" s="8">
        <v>15</v>
      </c>
      <c r="DG318" s="8">
        <v>27282</v>
      </c>
      <c r="DH318" s="8">
        <v>16</v>
      </c>
      <c r="DI318" s="8">
        <v>37.799999999999997</v>
      </c>
      <c r="DJ318" s="8">
        <v>2.1</v>
      </c>
      <c r="DN318" s="9" t="s">
        <v>747</v>
      </c>
      <c r="DO318" s="9" t="s">
        <v>326</v>
      </c>
      <c r="DP318" s="9">
        <v>478.5</v>
      </c>
      <c r="DQ318" s="9">
        <v>18</v>
      </c>
      <c r="DR318" s="9" t="s">
        <v>858</v>
      </c>
      <c r="DS318" s="9" t="s">
        <v>858</v>
      </c>
      <c r="DT318" s="9" t="s">
        <v>858</v>
      </c>
      <c r="DU318" s="9" t="s">
        <v>858</v>
      </c>
      <c r="DV318" s="9">
        <v>37.5</v>
      </c>
      <c r="DW318" s="9">
        <v>3.3</v>
      </c>
      <c r="EA318" s="10" t="s">
        <v>747</v>
      </c>
      <c r="EB318" s="10" t="s">
        <v>326</v>
      </c>
      <c r="EC318" s="10">
        <v>11000</v>
      </c>
      <c r="ED318" s="10">
        <v>13.1</v>
      </c>
      <c r="EE318" s="10">
        <f>VLOOKUP(EA318,Sheet1!$C$10:$L$428,10,FALSE)</f>
        <v>169000</v>
      </c>
      <c r="EF318" s="10">
        <v>13.1</v>
      </c>
      <c r="EG318" s="10">
        <v>9000</v>
      </c>
      <c r="EH318" s="10">
        <v>16</v>
      </c>
      <c r="EI318" s="10">
        <v>11000</v>
      </c>
      <c r="EJ318" s="10">
        <v>13.1</v>
      </c>
      <c r="EN318" s="11" t="s">
        <v>747</v>
      </c>
      <c r="EO318" s="11" t="s">
        <v>326</v>
      </c>
      <c r="EP318" s="11">
        <v>579.79999999999995</v>
      </c>
      <c r="EQ318" s="11">
        <v>7.1</v>
      </c>
      <c r="ER318" s="11">
        <f>VLOOKUP(EN318,Sheet1!$C$10:$L$428,2,FALSE)</f>
        <v>295816.59618441894</v>
      </c>
      <c r="ES318" s="11">
        <v>7.2</v>
      </c>
      <c r="ET318" s="11">
        <v>30785</v>
      </c>
      <c r="EU318" s="11">
        <v>8.9</v>
      </c>
      <c r="EV318" s="11">
        <v>39.9</v>
      </c>
      <c r="EW318" s="11">
        <v>1.8</v>
      </c>
      <c r="EY318" t="b">
        <f t="shared" si="4"/>
        <v>1</v>
      </c>
    </row>
    <row r="319" spans="1:155" x14ac:dyDescent="0.25">
      <c r="A319" s="1" t="s">
        <v>748</v>
      </c>
      <c r="B319" s="1" t="s">
        <v>327</v>
      </c>
      <c r="C319" s="1">
        <v>493.7</v>
      </c>
      <c r="D319" s="1">
        <v>6.4</v>
      </c>
      <c r="E319" s="1">
        <f>VLOOKUP(A319,Sheet1!$C$10:$L$428,6,FALSE)</f>
        <v>191000</v>
      </c>
      <c r="F319" s="1">
        <v>7.9</v>
      </c>
      <c r="G319" s="1">
        <v>26269</v>
      </c>
      <c r="H319" s="1">
        <v>8.1999999999999993</v>
      </c>
      <c r="I319" s="1">
        <v>39.6</v>
      </c>
      <c r="J319" s="1">
        <v>1.4</v>
      </c>
      <c r="N319" s="2" t="s">
        <v>748</v>
      </c>
      <c r="O319" s="2" t="s">
        <v>327</v>
      </c>
      <c r="P319" s="2">
        <v>31000</v>
      </c>
      <c r="Q319" s="2">
        <v>7.3</v>
      </c>
      <c r="R319" s="2">
        <v>31000</v>
      </c>
      <c r="S319" s="2">
        <v>7.3</v>
      </c>
      <c r="T319" s="2">
        <v>26000</v>
      </c>
      <c r="U319" s="2">
        <v>8.9</v>
      </c>
      <c r="V319" s="2">
        <v>31000</v>
      </c>
      <c r="W319" s="2">
        <v>7.3</v>
      </c>
      <c r="AA319" s="3" t="s">
        <v>748</v>
      </c>
      <c r="AB319" s="3" t="s">
        <v>327</v>
      </c>
      <c r="AC319" s="3">
        <v>508.7</v>
      </c>
      <c r="AD319" s="3">
        <v>3.7</v>
      </c>
      <c r="AE319" s="3">
        <v>12.77</v>
      </c>
      <c r="AF319" s="3">
        <v>3.8</v>
      </c>
      <c r="AG319" s="3">
        <v>26782</v>
      </c>
      <c r="AH319" s="3">
        <v>4.5</v>
      </c>
      <c r="AI319" s="3">
        <v>39.799999999999997</v>
      </c>
      <c r="AJ319" s="3">
        <v>1.1000000000000001</v>
      </c>
      <c r="AN319" s="3" t="s">
        <v>748</v>
      </c>
      <c r="AO319" s="3" t="s">
        <v>327</v>
      </c>
      <c r="AP319" s="3">
        <v>454.1</v>
      </c>
      <c r="AQ319" s="3">
        <v>7</v>
      </c>
      <c r="AR319" s="3">
        <v>11.12</v>
      </c>
      <c r="AS319" s="3">
        <v>7.9</v>
      </c>
      <c r="AT319" s="3">
        <v>24187</v>
      </c>
      <c r="AU319" s="3">
        <v>7.8</v>
      </c>
      <c r="AV319" s="3">
        <v>38.4</v>
      </c>
      <c r="AW319" s="3">
        <v>1.6</v>
      </c>
      <c r="BA319" s="4" t="s">
        <v>748</v>
      </c>
      <c r="BB319" s="4" t="s">
        <v>327</v>
      </c>
      <c r="BC319" s="4">
        <v>49000</v>
      </c>
      <c r="BD319" s="4">
        <v>5.8</v>
      </c>
      <c r="BE319" s="4">
        <v>49000</v>
      </c>
      <c r="BF319" s="4">
        <v>5.8</v>
      </c>
      <c r="BG319" s="4">
        <v>42000</v>
      </c>
      <c r="BH319" s="4">
        <v>7</v>
      </c>
      <c r="BI319" s="4">
        <v>49000</v>
      </c>
      <c r="BJ319" s="4">
        <v>5.8</v>
      </c>
      <c r="BN319" s="5" t="s">
        <v>748</v>
      </c>
      <c r="BO319" s="5" t="s">
        <v>327</v>
      </c>
      <c r="BP319" s="5">
        <v>395.7</v>
      </c>
      <c r="BQ319" s="5">
        <v>4.0999999999999996</v>
      </c>
      <c r="BR319" s="5">
        <v>12.44</v>
      </c>
      <c r="BS319" s="5">
        <v>3.4</v>
      </c>
      <c r="BT319" s="5">
        <v>20731</v>
      </c>
      <c r="BU319" s="5">
        <v>4.8</v>
      </c>
      <c r="BV319" s="5">
        <v>31.8</v>
      </c>
      <c r="BW319" s="5">
        <v>2.2999999999999998</v>
      </c>
      <c r="CA319" s="6" t="s">
        <v>748</v>
      </c>
      <c r="CB319" s="6" t="s">
        <v>327</v>
      </c>
      <c r="CC319" s="6">
        <v>335.5</v>
      </c>
      <c r="CD319" s="6">
        <v>7.8</v>
      </c>
      <c r="CE319" s="6">
        <v>9.7899999999999991</v>
      </c>
      <c r="CF319" s="6">
        <v>5.8</v>
      </c>
      <c r="CG319" s="6">
        <v>17564</v>
      </c>
      <c r="CH319" s="6">
        <v>8.3000000000000007</v>
      </c>
      <c r="CI319" s="6">
        <v>36.799999999999997</v>
      </c>
      <c r="CJ319" s="6">
        <v>2.4</v>
      </c>
      <c r="CN319" s="7" t="s">
        <v>748</v>
      </c>
      <c r="CO319" s="7" t="s">
        <v>327</v>
      </c>
      <c r="CP319" s="7">
        <v>12000</v>
      </c>
      <c r="CQ319" s="7">
        <v>11.7</v>
      </c>
      <c r="CR319" s="7">
        <v>12000</v>
      </c>
      <c r="CS319" s="7">
        <v>11.7</v>
      </c>
      <c r="CT319" s="7">
        <v>9000</v>
      </c>
      <c r="CU319" s="7">
        <v>14.4</v>
      </c>
      <c r="CV319" s="7">
        <v>12000</v>
      </c>
      <c r="CW319" s="7">
        <v>11.7</v>
      </c>
      <c r="DA319" s="8" t="s">
        <v>748</v>
      </c>
      <c r="DB319" s="8" t="s">
        <v>327</v>
      </c>
      <c r="DC319" s="8">
        <v>468.1</v>
      </c>
      <c r="DD319" s="8">
        <v>7.5</v>
      </c>
      <c r="DE319" s="8">
        <v>12.1</v>
      </c>
      <c r="DF319" s="8">
        <v>7.9</v>
      </c>
      <c r="DG319" s="8">
        <v>25469</v>
      </c>
      <c r="DH319" s="8">
        <v>9.8000000000000007</v>
      </c>
      <c r="DI319" s="8">
        <v>38.700000000000003</v>
      </c>
      <c r="DJ319" s="8">
        <v>1.9</v>
      </c>
      <c r="DN319" s="9" t="s">
        <v>748</v>
      </c>
      <c r="DO319" s="9" t="s">
        <v>327</v>
      </c>
      <c r="DP319" s="9">
        <v>377.9</v>
      </c>
      <c r="DQ319" s="9">
        <v>9.4</v>
      </c>
      <c r="DR319" s="9">
        <v>9.61</v>
      </c>
      <c r="DS319" s="9">
        <v>11</v>
      </c>
      <c r="DT319" s="9">
        <v>20516</v>
      </c>
      <c r="DU319" s="9">
        <v>14</v>
      </c>
      <c r="DV319" s="9">
        <v>37.5</v>
      </c>
      <c r="DW319" s="9">
        <v>1.6</v>
      </c>
      <c r="EA319" s="10" t="s">
        <v>748</v>
      </c>
      <c r="EB319" s="10" t="s">
        <v>327</v>
      </c>
      <c r="EC319" s="10">
        <v>20000</v>
      </c>
      <c r="ED319" s="10">
        <v>9.4</v>
      </c>
      <c r="EE319" s="10">
        <f>VLOOKUP(EA319,Sheet1!$C$10:$L$428,10,FALSE)</f>
        <v>145000</v>
      </c>
      <c r="EF319" s="10">
        <v>9.4</v>
      </c>
      <c r="EG319" s="10">
        <v>17000</v>
      </c>
      <c r="EH319" s="10">
        <v>11.3</v>
      </c>
      <c r="EI319" s="10">
        <v>20000</v>
      </c>
      <c r="EJ319" s="10">
        <v>9.4</v>
      </c>
      <c r="EN319" s="11" t="s">
        <v>748</v>
      </c>
      <c r="EO319" s="11" t="s">
        <v>327</v>
      </c>
      <c r="EP319" s="11">
        <v>532.20000000000005</v>
      </c>
      <c r="EQ319" s="11">
        <v>4</v>
      </c>
      <c r="ER319" s="11">
        <f>VLOOKUP(EN319,Sheet1!$C$10:$L$428,2,FALSE)</f>
        <v>222685.86720000027</v>
      </c>
      <c r="ES319" s="11">
        <v>4.0999999999999996</v>
      </c>
      <c r="ET319" s="11">
        <v>27515</v>
      </c>
      <c r="EU319" s="11">
        <v>4.5</v>
      </c>
      <c r="EV319" s="11">
        <v>40.5</v>
      </c>
      <c r="EW319" s="11">
        <v>1.3</v>
      </c>
      <c r="EY319" t="b">
        <f t="shared" si="4"/>
        <v>1</v>
      </c>
    </row>
    <row r="320" spans="1:155" x14ac:dyDescent="0.25">
      <c r="A320" s="1" t="s">
        <v>749</v>
      </c>
      <c r="B320" s="1" t="s">
        <v>328</v>
      </c>
      <c r="C320" s="1">
        <v>434.9</v>
      </c>
      <c r="D320" s="1">
        <v>8.3000000000000007</v>
      </c>
      <c r="E320" s="1">
        <f>VLOOKUP(A320,Sheet1!$C$10:$L$428,6,FALSE)</f>
        <v>175000</v>
      </c>
      <c r="F320" s="1">
        <v>10</v>
      </c>
      <c r="G320" s="1">
        <v>24729</v>
      </c>
      <c r="H320" s="1">
        <v>9.3000000000000007</v>
      </c>
      <c r="I320" s="1">
        <v>40</v>
      </c>
      <c r="J320" s="1">
        <v>2.2000000000000002</v>
      </c>
      <c r="N320" s="2" t="s">
        <v>749</v>
      </c>
      <c r="O320" s="2" t="s">
        <v>328</v>
      </c>
      <c r="P320" s="2">
        <v>14000</v>
      </c>
      <c r="Q320" s="2">
        <v>11</v>
      </c>
      <c r="R320" s="2">
        <v>14000</v>
      </c>
      <c r="S320" s="2">
        <v>11</v>
      </c>
      <c r="T320" s="2">
        <v>12000</v>
      </c>
      <c r="U320" s="2">
        <v>13.3</v>
      </c>
      <c r="V320" s="2">
        <v>14000</v>
      </c>
      <c r="W320" s="2">
        <v>11</v>
      </c>
      <c r="AA320" s="3" t="s">
        <v>749</v>
      </c>
      <c r="AB320" s="3" t="s">
        <v>328</v>
      </c>
      <c r="AC320" s="3">
        <v>440.4</v>
      </c>
      <c r="AD320" s="3">
        <v>5.6</v>
      </c>
      <c r="AE320" s="3">
        <v>10.86</v>
      </c>
      <c r="AF320" s="3">
        <v>5.8</v>
      </c>
      <c r="AG320" s="3">
        <v>23873</v>
      </c>
      <c r="AH320" s="3">
        <v>7.4</v>
      </c>
      <c r="AI320" s="3">
        <v>40.6</v>
      </c>
      <c r="AJ320" s="3">
        <v>1.5</v>
      </c>
      <c r="AN320" s="3" t="s">
        <v>749</v>
      </c>
      <c r="AO320" s="3" t="s">
        <v>328</v>
      </c>
      <c r="AP320" s="3">
        <v>393.5</v>
      </c>
      <c r="AQ320" s="3">
        <v>7.2</v>
      </c>
      <c r="AR320" s="3">
        <v>9.19</v>
      </c>
      <c r="AS320" s="3">
        <v>9</v>
      </c>
      <c r="AT320" s="3">
        <v>21790</v>
      </c>
      <c r="AU320" s="3">
        <v>11</v>
      </c>
      <c r="AV320" s="3">
        <v>40</v>
      </c>
      <c r="AW320" s="3">
        <v>1.6</v>
      </c>
      <c r="BA320" s="4" t="s">
        <v>749</v>
      </c>
      <c r="BB320" s="4" t="s">
        <v>328</v>
      </c>
      <c r="BC320" s="4">
        <v>24000</v>
      </c>
      <c r="BD320" s="4">
        <v>8.1</v>
      </c>
      <c r="BE320" s="4">
        <v>24000</v>
      </c>
      <c r="BF320" s="4">
        <v>8.1</v>
      </c>
      <c r="BG320" s="4">
        <v>21000</v>
      </c>
      <c r="BH320" s="4">
        <v>9.6</v>
      </c>
      <c r="BI320" s="4">
        <v>24000</v>
      </c>
      <c r="BJ320" s="4">
        <v>8.1</v>
      </c>
      <c r="BN320" s="5" t="s">
        <v>749</v>
      </c>
      <c r="BO320" s="5" t="s">
        <v>328</v>
      </c>
      <c r="BP320" s="5">
        <v>329.9</v>
      </c>
      <c r="BQ320" s="5">
        <v>6</v>
      </c>
      <c r="BR320" s="5">
        <v>10.6</v>
      </c>
      <c r="BS320" s="5">
        <v>5.0999999999999996</v>
      </c>
      <c r="BT320" s="5">
        <v>17461</v>
      </c>
      <c r="BU320" s="5">
        <v>7.6</v>
      </c>
      <c r="BV320" s="5">
        <v>31.1</v>
      </c>
      <c r="BW320" s="5">
        <v>3.3</v>
      </c>
      <c r="CA320" s="6" t="s">
        <v>749</v>
      </c>
      <c r="CB320" s="6" t="s">
        <v>328</v>
      </c>
      <c r="CC320" s="6">
        <v>297.7</v>
      </c>
      <c r="CD320" s="6">
        <v>8.9</v>
      </c>
      <c r="CE320" s="6">
        <v>8.5299999999999994</v>
      </c>
      <c r="CF320" s="6">
        <v>6.9</v>
      </c>
      <c r="CG320" s="6">
        <v>15174</v>
      </c>
      <c r="CH320" s="6">
        <v>8.3000000000000007</v>
      </c>
      <c r="CI320" s="6">
        <v>36.299999999999997</v>
      </c>
      <c r="CJ320" s="6">
        <v>5.3</v>
      </c>
      <c r="CN320" s="7" t="s">
        <v>749</v>
      </c>
      <c r="CO320" s="7" t="s">
        <v>328</v>
      </c>
      <c r="CP320" s="7">
        <v>4000</v>
      </c>
      <c r="CQ320" s="7">
        <v>19.7</v>
      </c>
      <c r="CR320" s="7">
        <v>4000</v>
      </c>
      <c r="CS320" s="7">
        <v>19.7</v>
      </c>
      <c r="CT320" s="7" t="s">
        <v>858</v>
      </c>
      <c r="CU320" s="7" t="s">
        <v>858</v>
      </c>
      <c r="CV320" s="7">
        <v>4000</v>
      </c>
      <c r="CW320" s="7">
        <v>19.7</v>
      </c>
      <c r="DA320" s="8" t="s">
        <v>749</v>
      </c>
      <c r="DB320" s="8" t="s">
        <v>328</v>
      </c>
      <c r="DC320" s="8">
        <v>334.7</v>
      </c>
      <c r="DD320" s="8">
        <v>6.1</v>
      </c>
      <c r="DE320" s="8">
        <v>8.51</v>
      </c>
      <c r="DF320" s="8">
        <v>6.4</v>
      </c>
      <c r="DG320" s="8">
        <v>18890</v>
      </c>
      <c r="DH320" s="8">
        <v>8</v>
      </c>
      <c r="DI320" s="8">
        <v>39.299999999999997</v>
      </c>
      <c r="DJ320" s="8">
        <v>2.5</v>
      </c>
      <c r="DN320" s="9" t="s">
        <v>749</v>
      </c>
      <c r="DO320" s="9" t="s">
        <v>328</v>
      </c>
      <c r="DP320" s="9">
        <v>316.39999999999998</v>
      </c>
      <c r="DQ320" s="9">
        <v>11</v>
      </c>
      <c r="DR320" s="9">
        <v>7.72</v>
      </c>
      <c r="DS320" s="9">
        <v>10</v>
      </c>
      <c r="DT320" s="9">
        <v>15946</v>
      </c>
      <c r="DU320" s="9">
        <v>15</v>
      </c>
      <c r="DV320" s="9">
        <v>37.799999999999997</v>
      </c>
      <c r="DW320" s="9">
        <v>3.4</v>
      </c>
      <c r="EA320" s="10" t="s">
        <v>749</v>
      </c>
      <c r="EB320" s="10" t="s">
        <v>328</v>
      </c>
      <c r="EC320" s="10">
        <v>10000</v>
      </c>
      <c r="ED320" s="10">
        <v>13.3</v>
      </c>
      <c r="EE320" s="10">
        <f>VLOOKUP(EA320,Sheet1!$C$10:$L$428,10,FALSE)</f>
        <v>135000</v>
      </c>
      <c r="EF320" s="10">
        <v>13.3</v>
      </c>
      <c r="EG320" s="10">
        <v>8000</v>
      </c>
      <c r="EH320" s="10">
        <v>15.9</v>
      </c>
      <c r="EI320" s="10">
        <v>10000</v>
      </c>
      <c r="EJ320" s="10">
        <v>13.3</v>
      </c>
      <c r="EN320" s="11" t="s">
        <v>749</v>
      </c>
      <c r="EO320" s="11" t="s">
        <v>328</v>
      </c>
      <c r="EP320" s="11">
        <v>487.1</v>
      </c>
      <c r="EQ320" s="11">
        <v>6.6</v>
      </c>
      <c r="ER320" s="11">
        <f>VLOOKUP(EN320,Sheet1!$C$10:$L$428,2,FALSE)</f>
        <v>200795.96161228427</v>
      </c>
      <c r="ES320" s="11">
        <v>7</v>
      </c>
      <c r="ET320" s="11">
        <v>25776</v>
      </c>
      <c r="EU320" s="11">
        <v>8.9</v>
      </c>
      <c r="EV320" s="11">
        <v>41.1</v>
      </c>
      <c r="EW320" s="11">
        <v>1.8</v>
      </c>
      <c r="EY320" t="b">
        <f t="shared" si="4"/>
        <v>1</v>
      </c>
    </row>
    <row r="321" spans="1:155" x14ac:dyDescent="0.25">
      <c r="A321" s="1" t="s">
        <v>750</v>
      </c>
      <c r="B321" s="1" t="s">
        <v>329</v>
      </c>
      <c r="C321" s="1">
        <v>479.2</v>
      </c>
      <c r="D321" s="1">
        <v>12</v>
      </c>
      <c r="E321" s="1">
        <f>VLOOKUP(A321,Sheet1!$C$10:$L$428,6,FALSE)</f>
        <v>185000</v>
      </c>
      <c r="F321" s="1">
        <v>12</v>
      </c>
      <c r="G321" s="1">
        <v>22218</v>
      </c>
      <c r="H321" s="1">
        <v>17</v>
      </c>
      <c r="I321" s="1">
        <v>40</v>
      </c>
      <c r="J321" s="1">
        <v>3.5</v>
      </c>
      <c r="N321" s="2" t="s">
        <v>750</v>
      </c>
      <c r="O321" s="2" t="s">
        <v>329</v>
      </c>
      <c r="P321" s="2">
        <v>13000</v>
      </c>
      <c r="Q321" s="2">
        <v>11.3</v>
      </c>
      <c r="R321" s="2">
        <v>13000</v>
      </c>
      <c r="S321" s="2">
        <v>11.3</v>
      </c>
      <c r="T321" s="2">
        <v>13000</v>
      </c>
      <c r="U321" s="2">
        <v>13</v>
      </c>
      <c r="V321" s="2">
        <v>13000</v>
      </c>
      <c r="W321" s="2">
        <v>11.3</v>
      </c>
      <c r="AA321" s="3" t="s">
        <v>750</v>
      </c>
      <c r="AB321" s="3" t="s">
        <v>329</v>
      </c>
      <c r="AC321" s="3">
        <v>588.29999999999995</v>
      </c>
      <c r="AD321" s="3">
        <v>9.1</v>
      </c>
      <c r="AE321" s="3">
        <v>14.62</v>
      </c>
      <c r="AF321" s="3">
        <v>9.3000000000000007</v>
      </c>
      <c r="AG321" s="3">
        <v>28829</v>
      </c>
      <c r="AH321" s="3">
        <v>11</v>
      </c>
      <c r="AI321" s="3">
        <v>40.200000000000003</v>
      </c>
      <c r="AJ321" s="3">
        <v>1.6</v>
      </c>
      <c r="AN321" s="3" t="s">
        <v>750</v>
      </c>
      <c r="AO321" s="3" t="s">
        <v>329</v>
      </c>
      <c r="AP321" s="3">
        <v>490.8</v>
      </c>
      <c r="AQ321" s="3">
        <v>11</v>
      </c>
      <c r="AR321" s="3">
        <v>11.1</v>
      </c>
      <c r="AS321" s="3">
        <v>12</v>
      </c>
      <c r="AT321" s="3">
        <v>23069</v>
      </c>
      <c r="AU321" s="3">
        <v>13</v>
      </c>
      <c r="AV321" s="3">
        <v>39.700000000000003</v>
      </c>
      <c r="AW321" s="3">
        <v>1.7</v>
      </c>
      <c r="BA321" s="4" t="s">
        <v>750</v>
      </c>
      <c r="BB321" s="4" t="s">
        <v>329</v>
      </c>
      <c r="BC321" s="4">
        <v>21000</v>
      </c>
      <c r="BD321" s="4">
        <v>9</v>
      </c>
      <c r="BE321" s="4">
        <v>21000</v>
      </c>
      <c r="BF321" s="4">
        <v>9</v>
      </c>
      <c r="BG321" s="4">
        <v>18000</v>
      </c>
      <c r="BH321" s="4">
        <v>10.7</v>
      </c>
      <c r="BI321" s="4">
        <v>21000</v>
      </c>
      <c r="BJ321" s="4">
        <v>9</v>
      </c>
      <c r="BN321" s="5" t="s">
        <v>750</v>
      </c>
      <c r="BO321" s="5" t="s">
        <v>329</v>
      </c>
      <c r="BP321" s="5">
        <v>458.6</v>
      </c>
      <c r="BQ321" s="5">
        <v>8.6</v>
      </c>
      <c r="BR321" s="5">
        <v>13.96</v>
      </c>
      <c r="BS321" s="5">
        <v>8</v>
      </c>
      <c r="BT321" s="5">
        <v>24908</v>
      </c>
      <c r="BU321" s="5">
        <v>11</v>
      </c>
      <c r="BV321" s="5">
        <v>32.9</v>
      </c>
      <c r="BW321" s="5">
        <v>3.2</v>
      </c>
      <c r="CA321" s="6" t="s">
        <v>750</v>
      </c>
      <c r="CB321" s="6" t="s">
        <v>329</v>
      </c>
      <c r="CC321" s="6">
        <v>335.7</v>
      </c>
      <c r="CD321" s="6">
        <v>11</v>
      </c>
      <c r="CE321" s="6">
        <v>10.17</v>
      </c>
      <c r="CF321" s="6">
        <v>8.1999999999999993</v>
      </c>
      <c r="CG321" s="6">
        <v>18309</v>
      </c>
      <c r="CH321" s="6">
        <v>13</v>
      </c>
      <c r="CI321" s="6">
        <v>36.799999999999997</v>
      </c>
      <c r="CJ321" s="6">
        <v>4</v>
      </c>
      <c r="CN321" s="7" t="s">
        <v>750</v>
      </c>
      <c r="CO321" s="7" t="s">
        <v>329</v>
      </c>
      <c r="CP321" s="7">
        <v>4000</v>
      </c>
      <c r="CQ321" s="7">
        <v>19.100000000000001</v>
      </c>
      <c r="CR321" s="7">
        <v>4000</v>
      </c>
      <c r="CS321" s="7">
        <v>19.100000000000001</v>
      </c>
      <c r="CT321" s="7" t="s">
        <v>858</v>
      </c>
      <c r="CU321" s="7" t="s">
        <v>858</v>
      </c>
      <c r="CV321" s="7">
        <v>4000</v>
      </c>
      <c r="CW321" s="7">
        <v>19.100000000000001</v>
      </c>
      <c r="DA321" s="8" t="s">
        <v>750</v>
      </c>
      <c r="DB321" s="8" t="s">
        <v>329</v>
      </c>
      <c r="DC321" s="8">
        <v>516.4</v>
      </c>
      <c r="DD321" s="8">
        <v>8.4</v>
      </c>
      <c r="DE321" s="8">
        <v>13.65</v>
      </c>
      <c r="DF321" s="8">
        <v>8.9</v>
      </c>
      <c r="DG321" s="8">
        <v>25639</v>
      </c>
      <c r="DH321" s="8">
        <v>9.5</v>
      </c>
      <c r="DI321" s="8">
        <v>37.799999999999997</v>
      </c>
      <c r="DJ321" s="8">
        <v>2.2999999999999998</v>
      </c>
      <c r="DN321" s="9" t="s">
        <v>750</v>
      </c>
      <c r="DO321" s="9" t="s">
        <v>329</v>
      </c>
      <c r="DP321" s="9" t="s">
        <v>858</v>
      </c>
      <c r="DQ321" s="9" t="s">
        <v>858</v>
      </c>
      <c r="DR321" s="9" t="s">
        <v>858</v>
      </c>
      <c r="DS321" s="9" t="s">
        <v>858</v>
      </c>
      <c r="DT321" s="9">
        <v>24555</v>
      </c>
      <c r="DU321" s="9">
        <v>20</v>
      </c>
      <c r="DV321" s="9">
        <v>37.1</v>
      </c>
      <c r="DW321" s="9">
        <v>3.4</v>
      </c>
      <c r="EA321" s="10" t="s">
        <v>750</v>
      </c>
      <c r="EB321" s="10" t="s">
        <v>329</v>
      </c>
      <c r="EC321" s="10">
        <v>9000</v>
      </c>
      <c r="ED321" s="10">
        <v>14</v>
      </c>
      <c r="EE321" s="10">
        <f>VLOOKUP(EA321,Sheet1!$C$10:$L$428,10,FALSE)</f>
        <v>142250</v>
      </c>
      <c r="EF321" s="10">
        <v>14</v>
      </c>
      <c r="EG321" s="10">
        <v>9000</v>
      </c>
      <c r="EH321" s="10">
        <v>15.9</v>
      </c>
      <c r="EI321" s="10">
        <v>9000</v>
      </c>
      <c r="EJ321" s="10">
        <v>14</v>
      </c>
      <c r="EN321" s="11" t="s">
        <v>750</v>
      </c>
      <c r="EO321" s="11" t="s">
        <v>329</v>
      </c>
      <c r="EP321" s="11">
        <v>624</v>
      </c>
      <c r="EQ321" s="11">
        <v>12</v>
      </c>
      <c r="ER321" s="11">
        <f>VLOOKUP(EN321,Sheet1!$C$10:$L$428,2,FALSE)</f>
        <v>227715.25781249997</v>
      </c>
      <c r="ES321" s="11">
        <v>13</v>
      </c>
      <c r="ET321" s="11">
        <v>30341</v>
      </c>
      <c r="EU321" s="11">
        <v>14</v>
      </c>
      <c r="EV321" s="11">
        <v>41.4</v>
      </c>
      <c r="EW321" s="11">
        <v>2</v>
      </c>
      <c r="EY321" t="b">
        <f t="shared" si="4"/>
        <v>1</v>
      </c>
    </row>
    <row r="322" spans="1:155" x14ac:dyDescent="0.25">
      <c r="A322" s="1" t="s">
        <v>751</v>
      </c>
      <c r="B322" s="1" t="s">
        <v>330</v>
      </c>
      <c r="C322" s="1">
        <v>569.70000000000005</v>
      </c>
      <c r="D322" s="1">
        <v>16</v>
      </c>
      <c r="E322" s="1">
        <f>VLOOKUP(A322,Sheet1!$C$10:$L$428,6,FALSE)</f>
        <v>246250</v>
      </c>
      <c r="F322" s="1">
        <v>16</v>
      </c>
      <c r="G322" s="1">
        <v>28470</v>
      </c>
      <c r="H322" s="1">
        <v>15</v>
      </c>
      <c r="I322" s="1">
        <v>38</v>
      </c>
      <c r="J322" s="1">
        <v>2</v>
      </c>
      <c r="N322" s="2" t="s">
        <v>751</v>
      </c>
      <c r="O322" s="2" t="s">
        <v>330</v>
      </c>
      <c r="P322" s="2">
        <v>12000</v>
      </c>
      <c r="Q322" s="2">
        <v>12.1</v>
      </c>
      <c r="R322" s="2">
        <v>12000</v>
      </c>
      <c r="S322" s="2">
        <v>12.1</v>
      </c>
      <c r="T322" s="2">
        <v>10000</v>
      </c>
      <c r="U322" s="2">
        <v>14.5</v>
      </c>
      <c r="V322" s="2">
        <v>12000</v>
      </c>
      <c r="W322" s="2">
        <v>12.1</v>
      </c>
      <c r="AA322" s="3" t="s">
        <v>751</v>
      </c>
      <c r="AB322" s="3" t="s">
        <v>330</v>
      </c>
      <c r="AC322" s="3">
        <v>640.9</v>
      </c>
      <c r="AD322" s="3">
        <v>7.9</v>
      </c>
      <c r="AE322" s="3">
        <v>16.43</v>
      </c>
      <c r="AF322" s="3">
        <v>8</v>
      </c>
      <c r="AG322" s="3">
        <v>31556</v>
      </c>
      <c r="AH322" s="3">
        <v>10</v>
      </c>
      <c r="AI322" s="3">
        <v>39</v>
      </c>
      <c r="AJ322" s="3">
        <v>1.4</v>
      </c>
      <c r="AN322" s="3" t="s">
        <v>751</v>
      </c>
      <c r="AO322" s="3" t="s">
        <v>330</v>
      </c>
      <c r="AP322" s="3">
        <v>486.2</v>
      </c>
      <c r="AQ322" s="3">
        <v>11</v>
      </c>
      <c r="AR322" s="3">
        <v>12.94</v>
      </c>
      <c r="AS322" s="3">
        <v>12</v>
      </c>
      <c r="AT322" s="3">
        <v>24370</v>
      </c>
      <c r="AU322" s="3">
        <v>14</v>
      </c>
      <c r="AV322" s="3">
        <v>37.5</v>
      </c>
      <c r="AW322" s="3">
        <v>2.1</v>
      </c>
      <c r="BA322" s="4" t="s">
        <v>751</v>
      </c>
      <c r="BB322" s="4" t="s">
        <v>330</v>
      </c>
      <c r="BC322" s="4">
        <v>19000</v>
      </c>
      <c r="BD322" s="4">
        <v>9.4</v>
      </c>
      <c r="BE322" s="4">
        <v>19000</v>
      </c>
      <c r="BF322" s="4">
        <v>9.4</v>
      </c>
      <c r="BG322" s="4">
        <v>17000</v>
      </c>
      <c r="BH322" s="4">
        <v>11.2</v>
      </c>
      <c r="BI322" s="4">
        <v>19000</v>
      </c>
      <c r="BJ322" s="4">
        <v>9.4</v>
      </c>
      <c r="BN322" s="5" t="s">
        <v>751</v>
      </c>
      <c r="BO322" s="5" t="s">
        <v>330</v>
      </c>
      <c r="BP322" s="5">
        <v>482.3</v>
      </c>
      <c r="BQ322" s="5">
        <v>8.1</v>
      </c>
      <c r="BR322" s="5">
        <v>15.7</v>
      </c>
      <c r="BS322" s="5">
        <v>7</v>
      </c>
      <c r="BT322" s="5">
        <v>24420</v>
      </c>
      <c r="BU322" s="5">
        <v>9.8000000000000007</v>
      </c>
      <c r="BV322" s="5">
        <v>30.7</v>
      </c>
      <c r="BW322" s="5">
        <v>3.7</v>
      </c>
      <c r="CA322" s="6" t="s">
        <v>751</v>
      </c>
      <c r="CB322" s="6" t="s">
        <v>330</v>
      </c>
      <c r="CC322" s="6">
        <v>399.4</v>
      </c>
      <c r="CD322" s="6">
        <v>9.6</v>
      </c>
      <c r="CE322" s="6">
        <v>11.58</v>
      </c>
      <c r="CF322" s="6">
        <v>11</v>
      </c>
      <c r="CG322" s="6">
        <v>19184</v>
      </c>
      <c r="CH322" s="6">
        <v>12</v>
      </c>
      <c r="CI322" s="6">
        <v>36.4</v>
      </c>
      <c r="CJ322" s="6">
        <v>5</v>
      </c>
      <c r="CN322" s="7" t="s">
        <v>751</v>
      </c>
      <c r="CO322" s="7" t="s">
        <v>330</v>
      </c>
      <c r="CP322" s="7">
        <v>5000</v>
      </c>
      <c r="CQ322" s="7">
        <v>18.600000000000001</v>
      </c>
      <c r="CR322" s="7">
        <v>5000</v>
      </c>
      <c r="CS322" s="7">
        <v>18.600000000000001</v>
      </c>
      <c r="CT322" s="7" t="s">
        <v>858</v>
      </c>
      <c r="CU322" s="7" t="s">
        <v>858</v>
      </c>
      <c r="CV322" s="7">
        <v>5000</v>
      </c>
      <c r="CW322" s="7">
        <v>18.600000000000001</v>
      </c>
      <c r="DA322" s="8" t="s">
        <v>751</v>
      </c>
      <c r="DB322" s="8" t="s">
        <v>330</v>
      </c>
      <c r="DC322" s="8">
        <v>497.1</v>
      </c>
      <c r="DD322" s="8">
        <v>9</v>
      </c>
      <c r="DE322" s="8">
        <v>12.97</v>
      </c>
      <c r="DF322" s="8">
        <v>9.6999999999999993</v>
      </c>
      <c r="DG322" s="8">
        <v>25240</v>
      </c>
      <c r="DH322" s="8">
        <v>12</v>
      </c>
      <c r="DI322" s="8">
        <v>38.299999999999997</v>
      </c>
      <c r="DJ322" s="8">
        <v>2.8</v>
      </c>
      <c r="DN322" s="9" t="s">
        <v>751</v>
      </c>
      <c r="DO322" s="9" t="s">
        <v>330</v>
      </c>
      <c r="DP322" s="9">
        <v>432.3</v>
      </c>
      <c r="DQ322" s="9">
        <v>13</v>
      </c>
      <c r="DR322" s="9">
        <v>11.01</v>
      </c>
      <c r="DS322" s="9">
        <v>19</v>
      </c>
      <c r="DT322" s="9">
        <v>20272</v>
      </c>
      <c r="DU322" s="9">
        <v>18</v>
      </c>
      <c r="DV322" s="9">
        <v>37.4</v>
      </c>
      <c r="DW322" s="9">
        <v>4.5</v>
      </c>
      <c r="EA322" s="10" t="s">
        <v>751</v>
      </c>
      <c r="EB322" s="10" t="s">
        <v>330</v>
      </c>
      <c r="EC322" s="10">
        <v>7000</v>
      </c>
      <c r="ED322" s="10">
        <v>15.9</v>
      </c>
      <c r="EE322" s="10">
        <f>VLOOKUP(EA322,Sheet1!$C$10:$L$428,10,FALSE)</f>
        <v>187000</v>
      </c>
      <c r="EF322" s="10">
        <v>15.9</v>
      </c>
      <c r="EG322" s="10">
        <v>6000</v>
      </c>
      <c r="EH322" s="10">
        <v>18.8</v>
      </c>
      <c r="EI322" s="10">
        <v>7000</v>
      </c>
      <c r="EJ322" s="10">
        <v>15.9</v>
      </c>
      <c r="EN322" s="11" t="s">
        <v>751</v>
      </c>
      <c r="EO322" s="11" t="s">
        <v>330</v>
      </c>
      <c r="EP322" s="11">
        <v>729</v>
      </c>
      <c r="EQ322" s="11">
        <v>10</v>
      </c>
      <c r="ER322" s="11">
        <f>VLOOKUP(EN322,Sheet1!$C$10:$L$428,2,FALSE)</f>
        <v>279281.66063348373</v>
      </c>
      <c r="ES322" s="11">
        <v>10</v>
      </c>
      <c r="ET322" s="11">
        <v>35338</v>
      </c>
      <c r="EU322" s="11">
        <v>14</v>
      </c>
      <c r="EV322" s="11">
        <v>39.4</v>
      </c>
      <c r="EW322" s="11">
        <v>1.5</v>
      </c>
      <c r="EY322" t="b">
        <f t="shared" si="4"/>
        <v>1</v>
      </c>
    </row>
    <row r="323" spans="1:155" x14ac:dyDescent="0.25">
      <c r="A323" s="1" t="s">
        <v>752</v>
      </c>
      <c r="B323" s="1" t="s">
        <v>331</v>
      </c>
      <c r="C323" s="1">
        <v>575.6</v>
      </c>
      <c r="D323" s="1">
        <v>7.8</v>
      </c>
      <c r="E323" s="1">
        <f>VLOOKUP(A323,Sheet1!$C$10:$L$428,6,FALSE)</f>
        <v>255000</v>
      </c>
      <c r="F323" s="1">
        <v>9.4</v>
      </c>
      <c r="G323" s="1">
        <v>30074</v>
      </c>
      <c r="H323" s="1">
        <v>12</v>
      </c>
      <c r="I323" s="1">
        <v>37.5</v>
      </c>
      <c r="J323" s="1">
        <v>2.1</v>
      </c>
      <c r="N323" s="2" t="s">
        <v>752</v>
      </c>
      <c r="O323" s="2" t="s">
        <v>331</v>
      </c>
      <c r="P323" s="2">
        <v>20000</v>
      </c>
      <c r="Q323" s="2">
        <v>9.3000000000000007</v>
      </c>
      <c r="R323" s="2">
        <v>20000</v>
      </c>
      <c r="S323" s="2">
        <v>9.3000000000000007</v>
      </c>
      <c r="T323" s="2">
        <v>18000</v>
      </c>
      <c r="U323" s="2">
        <v>10.9</v>
      </c>
      <c r="V323" s="2">
        <v>20000</v>
      </c>
      <c r="W323" s="2">
        <v>9.3000000000000007</v>
      </c>
      <c r="AA323" s="3" t="s">
        <v>752</v>
      </c>
      <c r="AB323" s="3" t="s">
        <v>331</v>
      </c>
      <c r="AC323" s="3">
        <v>685.5</v>
      </c>
      <c r="AD323" s="3">
        <v>9.4</v>
      </c>
      <c r="AE323" s="3">
        <v>17.68</v>
      </c>
      <c r="AF323" s="3">
        <v>9.5</v>
      </c>
      <c r="AG323" s="3">
        <v>37387</v>
      </c>
      <c r="AH323" s="3">
        <v>12</v>
      </c>
      <c r="AI323" s="3">
        <v>38.799999999999997</v>
      </c>
      <c r="AJ323" s="3">
        <v>1.4</v>
      </c>
      <c r="AN323" s="3" t="s">
        <v>752</v>
      </c>
      <c r="AO323" s="3" t="s">
        <v>331</v>
      </c>
      <c r="AP323" s="3">
        <v>518.1</v>
      </c>
      <c r="AQ323" s="3">
        <v>8.6</v>
      </c>
      <c r="AR323" s="3">
        <v>12.78</v>
      </c>
      <c r="AS323" s="3">
        <v>8.6</v>
      </c>
      <c r="AT323" s="3">
        <v>27347</v>
      </c>
      <c r="AU323" s="3">
        <v>10</v>
      </c>
      <c r="AV323" s="3">
        <v>37.4</v>
      </c>
      <c r="AW323" s="3">
        <v>0.3</v>
      </c>
      <c r="BA323" s="4" t="s">
        <v>752</v>
      </c>
      <c r="BB323" s="4" t="s">
        <v>331</v>
      </c>
      <c r="BC323" s="4">
        <v>31000</v>
      </c>
      <c r="BD323" s="4">
        <v>7.3</v>
      </c>
      <c r="BE323" s="4">
        <v>31000</v>
      </c>
      <c r="BF323" s="4">
        <v>7.3</v>
      </c>
      <c r="BG323" s="4">
        <v>27000</v>
      </c>
      <c r="BH323" s="4">
        <v>8.6999999999999993</v>
      </c>
      <c r="BI323" s="4">
        <v>31000</v>
      </c>
      <c r="BJ323" s="4">
        <v>7.3</v>
      </c>
      <c r="BN323" s="5" t="s">
        <v>752</v>
      </c>
      <c r="BO323" s="5" t="s">
        <v>331</v>
      </c>
      <c r="BP323" s="5">
        <v>496.4</v>
      </c>
      <c r="BQ323" s="5">
        <v>9.3000000000000007</v>
      </c>
      <c r="BR323" s="5">
        <v>16.170000000000002</v>
      </c>
      <c r="BS323" s="5">
        <v>8.6</v>
      </c>
      <c r="BT323" s="5">
        <v>27704</v>
      </c>
      <c r="BU323" s="5">
        <v>12</v>
      </c>
      <c r="BV323" s="5">
        <v>30.7</v>
      </c>
      <c r="BW323" s="5">
        <v>3</v>
      </c>
      <c r="CA323" s="6" t="s">
        <v>752</v>
      </c>
      <c r="CB323" s="6" t="s">
        <v>331</v>
      </c>
      <c r="CC323" s="6">
        <v>355.8</v>
      </c>
      <c r="CD323" s="6">
        <v>9.6</v>
      </c>
      <c r="CE323" s="6">
        <v>11.16</v>
      </c>
      <c r="CF323" s="6">
        <v>6.4</v>
      </c>
      <c r="CG323" s="6">
        <v>19025</v>
      </c>
      <c r="CH323" s="6">
        <v>12</v>
      </c>
      <c r="CI323" s="6">
        <v>35.299999999999997</v>
      </c>
      <c r="CJ323" s="6">
        <v>3.3</v>
      </c>
      <c r="CN323" s="7" t="s">
        <v>752</v>
      </c>
      <c r="CO323" s="7" t="s">
        <v>331</v>
      </c>
      <c r="CP323" s="7">
        <v>7000</v>
      </c>
      <c r="CQ323" s="7">
        <v>14.9</v>
      </c>
      <c r="CR323" s="7">
        <v>7000</v>
      </c>
      <c r="CS323" s="7">
        <v>14.9</v>
      </c>
      <c r="CT323" s="7">
        <v>7000</v>
      </c>
      <c r="CU323" s="7">
        <v>17.100000000000001</v>
      </c>
      <c r="CV323" s="7">
        <v>7000</v>
      </c>
      <c r="CW323" s="7">
        <v>14.9</v>
      </c>
      <c r="DA323" s="8" t="s">
        <v>752</v>
      </c>
      <c r="DB323" s="8" t="s">
        <v>331</v>
      </c>
      <c r="DC323" s="8">
        <v>523.6</v>
      </c>
      <c r="DD323" s="8">
        <v>8.6999999999999993</v>
      </c>
      <c r="DE323" s="8">
        <v>14.13</v>
      </c>
      <c r="DF323" s="8">
        <v>9.1</v>
      </c>
      <c r="DG323" s="8">
        <v>27582</v>
      </c>
      <c r="DH323" s="8">
        <v>11</v>
      </c>
      <c r="DI323" s="8">
        <v>37.1</v>
      </c>
      <c r="DJ323" s="8">
        <v>1.8</v>
      </c>
      <c r="DN323" s="9" t="s">
        <v>752</v>
      </c>
      <c r="DO323" s="9" t="s">
        <v>331</v>
      </c>
      <c r="DP323" s="9">
        <v>434.2</v>
      </c>
      <c r="DQ323" s="9">
        <v>8.8000000000000007</v>
      </c>
      <c r="DR323" s="9">
        <v>11.15</v>
      </c>
      <c r="DS323" s="9">
        <v>9.8000000000000007</v>
      </c>
      <c r="DT323" s="9">
        <v>19540</v>
      </c>
      <c r="DU323" s="9">
        <v>19</v>
      </c>
      <c r="DV323" s="9">
        <v>37</v>
      </c>
      <c r="DW323" s="9">
        <v>1.6</v>
      </c>
      <c r="EA323" s="10" t="s">
        <v>752</v>
      </c>
      <c r="EB323" s="10" t="s">
        <v>331</v>
      </c>
      <c r="EC323" s="10">
        <v>13000</v>
      </c>
      <c r="ED323" s="10">
        <v>11.8</v>
      </c>
      <c r="EE323" s="10">
        <f>VLOOKUP(EA323,Sheet1!$C$10:$L$428,10,FALSE)</f>
        <v>210000</v>
      </c>
      <c r="EF323" s="10">
        <v>11.8</v>
      </c>
      <c r="EG323" s="10">
        <v>11000</v>
      </c>
      <c r="EH323" s="10">
        <v>14.1</v>
      </c>
      <c r="EI323" s="10">
        <v>13000</v>
      </c>
      <c r="EJ323" s="10">
        <v>11.8</v>
      </c>
      <c r="EN323" s="11" t="s">
        <v>752</v>
      </c>
      <c r="EO323" s="11" t="s">
        <v>331</v>
      </c>
      <c r="EP323" s="11">
        <v>773.6</v>
      </c>
      <c r="EQ323" s="11">
        <v>12</v>
      </c>
      <c r="ER323" s="11">
        <f>VLOOKUP(EN323,Sheet1!$C$10:$L$428,2,FALSE)</f>
        <v>286970.48899928993</v>
      </c>
      <c r="ES323" s="11">
        <v>12</v>
      </c>
      <c r="ET323" s="11">
        <v>43131</v>
      </c>
      <c r="EU323" s="11">
        <v>16</v>
      </c>
      <c r="EV323" s="11">
        <v>39.700000000000003</v>
      </c>
      <c r="EW323" s="11">
        <v>1.9</v>
      </c>
      <c r="EY323" t="b">
        <f t="shared" si="4"/>
        <v>1</v>
      </c>
    </row>
    <row r="324" spans="1:155" x14ac:dyDescent="0.25">
      <c r="A324" s="1" t="s">
        <v>753</v>
      </c>
      <c r="B324" s="1" t="s">
        <v>332</v>
      </c>
      <c r="C324" s="1">
        <v>508.5</v>
      </c>
      <c r="D324" s="1">
        <v>12</v>
      </c>
      <c r="E324" s="1">
        <f>VLOOKUP(A324,Sheet1!$C$10:$L$428,6,FALSE)</f>
        <v>195000</v>
      </c>
      <c r="F324" s="1">
        <v>14</v>
      </c>
      <c r="G324" s="1">
        <v>24126</v>
      </c>
      <c r="H324" s="1">
        <v>13</v>
      </c>
      <c r="I324" s="1">
        <v>38.6</v>
      </c>
      <c r="J324" s="1">
        <v>1.8</v>
      </c>
      <c r="N324" s="2" t="s">
        <v>753</v>
      </c>
      <c r="O324" s="2" t="s">
        <v>332</v>
      </c>
      <c r="P324" s="2">
        <v>18000</v>
      </c>
      <c r="Q324" s="2">
        <v>10</v>
      </c>
      <c r="R324" s="2">
        <v>18000</v>
      </c>
      <c r="S324" s="2">
        <v>10</v>
      </c>
      <c r="T324" s="2">
        <v>16000</v>
      </c>
      <c r="U324" s="2">
        <v>18.399999999999999</v>
      </c>
      <c r="V324" s="2">
        <v>18000</v>
      </c>
      <c r="W324" s="2">
        <v>10</v>
      </c>
      <c r="AA324" s="3" t="s">
        <v>753</v>
      </c>
      <c r="AB324" s="3" t="s">
        <v>332</v>
      </c>
      <c r="AC324" s="3">
        <v>528.70000000000005</v>
      </c>
      <c r="AD324" s="3">
        <v>5</v>
      </c>
      <c r="AE324" s="3">
        <v>13.55</v>
      </c>
      <c r="AF324" s="3">
        <v>5.2</v>
      </c>
      <c r="AG324" s="3">
        <v>26226</v>
      </c>
      <c r="AH324" s="3">
        <v>8.8000000000000007</v>
      </c>
      <c r="AI324" s="3">
        <v>39</v>
      </c>
      <c r="AJ324" s="3">
        <v>1.4</v>
      </c>
      <c r="AN324" s="3" t="s">
        <v>753</v>
      </c>
      <c r="AO324" s="3" t="s">
        <v>332</v>
      </c>
      <c r="AP324" s="3">
        <v>479.8</v>
      </c>
      <c r="AQ324" s="3">
        <v>11</v>
      </c>
      <c r="AR324" s="3">
        <v>11.53</v>
      </c>
      <c r="AS324" s="3">
        <v>12</v>
      </c>
      <c r="AT324" s="3">
        <v>23585</v>
      </c>
      <c r="AU324" s="3">
        <v>17</v>
      </c>
      <c r="AV324" s="3">
        <v>37.5</v>
      </c>
      <c r="AW324" s="3">
        <v>1.8</v>
      </c>
      <c r="BA324" s="4" t="s">
        <v>753</v>
      </c>
      <c r="BB324" s="4" t="s">
        <v>332</v>
      </c>
      <c r="BC324" s="4">
        <v>27000</v>
      </c>
      <c r="BD324" s="4">
        <v>7.9</v>
      </c>
      <c r="BE324" s="4">
        <v>27000</v>
      </c>
      <c r="BF324" s="4">
        <v>7.9</v>
      </c>
      <c r="BG324" s="4">
        <v>23000</v>
      </c>
      <c r="BH324" s="4">
        <v>13.4</v>
      </c>
      <c r="BI324" s="4">
        <v>27000</v>
      </c>
      <c r="BJ324" s="4">
        <v>7.9</v>
      </c>
      <c r="BN324" s="5" t="s">
        <v>753</v>
      </c>
      <c r="BO324" s="5" t="s">
        <v>332</v>
      </c>
      <c r="BP324" s="5">
        <v>404.1</v>
      </c>
      <c r="BQ324" s="5">
        <v>5.6</v>
      </c>
      <c r="BR324" s="5">
        <v>12.83</v>
      </c>
      <c r="BS324" s="5">
        <v>4.5999999999999996</v>
      </c>
      <c r="BT324" s="5">
        <v>20690</v>
      </c>
      <c r="BU324" s="5">
        <v>8</v>
      </c>
      <c r="BV324" s="5">
        <v>31.5</v>
      </c>
      <c r="BW324" s="5">
        <v>3.1</v>
      </c>
      <c r="CA324" s="6" t="s">
        <v>753</v>
      </c>
      <c r="CB324" s="6" t="s">
        <v>332</v>
      </c>
      <c r="CC324" s="6">
        <v>344.7</v>
      </c>
      <c r="CD324" s="6">
        <v>11</v>
      </c>
      <c r="CE324" s="6">
        <v>10</v>
      </c>
      <c r="CF324" s="6">
        <v>7.5</v>
      </c>
      <c r="CG324" s="6">
        <v>18362</v>
      </c>
      <c r="CH324" s="6">
        <v>16</v>
      </c>
      <c r="CI324" s="6">
        <v>36.9</v>
      </c>
      <c r="CJ324" s="6">
        <v>3.3</v>
      </c>
      <c r="CN324" s="7" t="s">
        <v>753</v>
      </c>
      <c r="CO324" s="7" t="s">
        <v>332</v>
      </c>
      <c r="CP324" s="7">
        <v>7000</v>
      </c>
      <c r="CQ324" s="7">
        <v>15.2</v>
      </c>
      <c r="CR324" s="7">
        <v>7000</v>
      </c>
      <c r="CS324" s="7">
        <v>15.2</v>
      </c>
      <c r="CT324" s="7" t="s">
        <v>858</v>
      </c>
      <c r="CU324" s="7" t="s">
        <v>858</v>
      </c>
      <c r="CV324" s="7">
        <v>7000</v>
      </c>
      <c r="CW324" s="7">
        <v>15.2</v>
      </c>
      <c r="DA324" s="8" t="s">
        <v>753</v>
      </c>
      <c r="DB324" s="8" t="s">
        <v>332</v>
      </c>
      <c r="DC324" s="8">
        <v>466</v>
      </c>
      <c r="DD324" s="8">
        <v>6.7</v>
      </c>
      <c r="DE324" s="8">
        <v>12.37</v>
      </c>
      <c r="DF324" s="8">
        <v>7.2</v>
      </c>
      <c r="DG324" s="8">
        <v>23738</v>
      </c>
      <c r="DH324" s="8">
        <v>17</v>
      </c>
      <c r="DI324" s="8">
        <v>37.700000000000003</v>
      </c>
      <c r="DJ324" s="8">
        <v>2.6</v>
      </c>
      <c r="DN324" s="9" t="s">
        <v>753</v>
      </c>
      <c r="DO324" s="9" t="s">
        <v>332</v>
      </c>
      <c r="DP324" s="9">
        <v>426.7</v>
      </c>
      <c r="DQ324" s="9">
        <v>16</v>
      </c>
      <c r="DR324" s="9">
        <v>11.02</v>
      </c>
      <c r="DS324" s="9">
        <v>16</v>
      </c>
      <c r="DT324" s="9" t="s">
        <v>858</v>
      </c>
      <c r="DU324" s="9" t="s">
        <v>858</v>
      </c>
      <c r="DV324" s="9">
        <v>37</v>
      </c>
      <c r="DW324" s="9">
        <v>3.3</v>
      </c>
      <c r="EA324" s="10" t="s">
        <v>753</v>
      </c>
      <c r="EB324" s="10" t="s">
        <v>332</v>
      </c>
      <c r="EC324" s="10">
        <v>11000</v>
      </c>
      <c r="ED324" s="10">
        <v>13.2</v>
      </c>
      <c r="EE324" s="10">
        <f>VLOOKUP(EA324,Sheet1!$C$10:$L$428,10,FALSE)</f>
        <v>155000</v>
      </c>
      <c r="EF324" s="10">
        <v>13.2</v>
      </c>
      <c r="EG324" s="10" t="s">
        <v>858</v>
      </c>
      <c r="EH324" s="10" t="s">
        <v>858</v>
      </c>
      <c r="EI324" s="10">
        <v>11000</v>
      </c>
      <c r="EJ324" s="10">
        <v>13.2</v>
      </c>
      <c r="EN324" s="11" t="s">
        <v>753</v>
      </c>
      <c r="EO324" s="11" t="s">
        <v>332</v>
      </c>
      <c r="EP324" s="11">
        <v>569.70000000000005</v>
      </c>
      <c r="EQ324" s="11">
        <v>6.5</v>
      </c>
      <c r="ER324" s="11">
        <f>VLOOKUP(EN324,Sheet1!$C$10:$L$428,2,FALSE)</f>
        <v>236753.16666666677</v>
      </c>
      <c r="ES324" s="11">
        <v>6.9</v>
      </c>
      <c r="ET324" s="11">
        <v>27882</v>
      </c>
      <c r="EU324" s="11">
        <v>8</v>
      </c>
      <c r="EV324" s="11">
        <v>39.9</v>
      </c>
      <c r="EW324" s="11">
        <v>1.7</v>
      </c>
      <c r="EY324" t="b">
        <f t="shared" si="4"/>
        <v>1</v>
      </c>
    </row>
    <row r="325" spans="1:155" x14ac:dyDescent="0.25">
      <c r="A325" s="1" t="s">
        <v>754</v>
      </c>
      <c r="B325" s="1" t="s">
        <v>333</v>
      </c>
      <c r="C325" s="1">
        <v>477.7</v>
      </c>
      <c r="D325" s="1">
        <v>11</v>
      </c>
      <c r="E325" s="1">
        <f>VLOOKUP(A325,Sheet1!$C$10:$L$428,6,FALSE)</f>
        <v>231000</v>
      </c>
      <c r="F325" s="1">
        <v>9.6999999999999993</v>
      </c>
      <c r="G325" s="1">
        <v>24959</v>
      </c>
      <c r="H325" s="1">
        <v>14</v>
      </c>
      <c r="I325" s="1">
        <v>39.799999999999997</v>
      </c>
      <c r="J325" s="1">
        <v>2.5</v>
      </c>
      <c r="N325" s="2" t="s">
        <v>754</v>
      </c>
      <c r="O325" s="2" t="s">
        <v>333</v>
      </c>
      <c r="P325" s="2">
        <v>13000</v>
      </c>
      <c r="Q325" s="2">
        <v>11.4</v>
      </c>
      <c r="R325" s="2">
        <v>13000</v>
      </c>
      <c r="S325" s="2">
        <v>11.4</v>
      </c>
      <c r="T325" s="2" t="s">
        <v>858</v>
      </c>
      <c r="U325" s="2" t="s">
        <v>858</v>
      </c>
      <c r="V325" s="2">
        <v>13000</v>
      </c>
      <c r="W325" s="2">
        <v>11.4</v>
      </c>
      <c r="AA325" s="3" t="s">
        <v>754</v>
      </c>
      <c r="AB325" s="3" t="s">
        <v>333</v>
      </c>
      <c r="AC325" s="3">
        <v>533.9</v>
      </c>
      <c r="AD325" s="3">
        <v>7.3</v>
      </c>
      <c r="AE325" s="3">
        <v>13.23</v>
      </c>
      <c r="AF325" s="3">
        <v>7.6</v>
      </c>
      <c r="AG325" s="3">
        <v>29617</v>
      </c>
      <c r="AH325" s="3">
        <v>15</v>
      </c>
      <c r="AI325" s="3">
        <v>40.4</v>
      </c>
      <c r="AJ325" s="3">
        <v>1.6</v>
      </c>
      <c r="AN325" s="3" t="s">
        <v>754</v>
      </c>
      <c r="AO325" s="3" t="s">
        <v>333</v>
      </c>
      <c r="AP325" s="3">
        <v>439.5</v>
      </c>
      <c r="AQ325" s="3">
        <v>11</v>
      </c>
      <c r="AR325" s="3">
        <v>10.34</v>
      </c>
      <c r="AS325" s="3">
        <v>10</v>
      </c>
      <c r="AT325" s="3" t="s">
        <v>858</v>
      </c>
      <c r="AU325" s="3" t="s">
        <v>858</v>
      </c>
      <c r="AV325" s="3">
        <v>39</v>
      </c>
      <c r="AW325" s="3">
        <v>1.6</v>
      </c>
      <c r="BA325" s="4" t="s">
        <v>754</v>
      </c>
      <c r="BB325" s="4" t="s">
        <v>333</v>
      </c>
      <c r="BC325" s="4">
        <v>20000</v>
      </c>
      <c r="BD325" s="4">
        <v>9.1</v>
      </c>
      <c r="BE325" s="4">
        <v>20000</v>
      </c>
      <c r="BF325" s="4">
        <v>9.1</v>
      </c>
      <c r="BG325" s="4">
        <v>17000</v>
      </c>
      <c r="BH325" s="4">
        <v>16.8</v>
      </c>
      <c r="BI325" s="4">
        <v>20000</v>
      </c>
      <c r="BJ325" s="4">
        <v>9.1</v>
      </c>
      <c r="BN325" s="5" t="s">
        <v>754</v>
      </c>
      <c r="BO325" s="5" t="s">
        <v>333</v>
      </c>
      <c r="BP325" s="5">
        <v>407.5</v>
      </c>
      <c r="BQ325" s="5">
        <v>7.5</v>
      </c>
      <c r="BR325" s="5">
        <v>12.54</v>
      </c>
      <c r="BS325" s="5">
        <v>6.6</v>
      </c>
      <c r="BT325" s="5">
        <v>22798</v>
      </c>
      <c r="BU325" s="5">
        <v>12</v>
      </c>
      <c r="BV325" s="5">
        <v>32.5</v>
      </c>
      <c r="BW325" s="5">
        <v>3.6</v>
      </c>
      <c r="CA325" s="6" t="s">
        <v>754</v>
      </c>
      <c r="CB325" s="6" t="s">
        <v>333</v>
      </c>
      <c r="CC325" s="6">
        <v>335.9</v>
      </c>
      <c r="CD325" s="6">
        <v>12</v>
      </c>
      <c r="CE325" s="6">
        <v>9.6</v>
      </c>
      <c r="CF325" s="6">
        <v>7.5</v>
      </c>
      <c r="CG325" s="6" t="s">
        <v>858</v>
      </c>
      <c r="CH325" s="6" t="s">
        <v>858</v>
      </c>
      <c r="CI325" s="6">
        <v>37</v>
      </c>
      <c r="CJ325" s="6">
        <v>2.1</v>
      </c>
      <c r="CN325" s="7" t="s">
        <v>754</v>
      </c>
      <c r="CO325" s="7" t="s">
        <v>333</v>
      </c>
      <c r="CP325" s="7">
        <v>5000</v>
      </c>
      <c r="CQ325" s="7">
        <v>18.2</v>
      </c>
      <c r="CR325" s="7">
        <v>5000</v>
      </c>
      <c r="CS325" s="7">
        <v>18.2</v>
      </c>
      <c r="CT325" s="7" t="s">
        <v>858</v>
      </c>
      <c r="CU325" s="7" t="s">
        <v>858</v>
      </c>
      <c r="CV325" s="7">
        <v>5000</v>
      </c>
      <c r="CW325" s="7">
        <v>18.2</v>
      </c>
      <c r="DA325" s="8" t="s">
        <v>754</v>
      </c>
      <c r="DB325" s="8" t="s">
        <v>333</v>
      </c>
      <c r="DC325" s="8">
        <v>419.8</v>
      </c>
      <c r="DD325" s="8">
        <v>8.3000000000000007</v>
      </c>
      <c r="DE325" s="8">
        <v>10.84</v>
      </c>
      <c r="DF325" s="8">
        <v>8.6</v>
      </c>
      <c r="DG325" s="8" t="s">
        <v>858</v>
      </c>
      <c r="DH325" s="8" t="s">
        <v>858</v>
      </c>
      <c r="DI325" s="8">
        <v>38.700000000000003</v>
      </c>
      <c r="DJ325" s="8">
        <v>2.1</v>
      </c>
      <c r="DN325" s="9" t="s">
        <v>754</v>
      </c>
      <c r="DO325" s="9" t="s">
        <v>333</v>
      </c>
      <c r="DP325" s="9" t="s">
        <v>858</v>
      </c>
      <c r="DQ325" s="9" t="s">
        <v>858</v>
      </c>
      <c r="DR325" s="9">
        <v>8.39</v>
      </c>
      <c r="DS325" s="9">
        <v>16</v>
      </c>
      <c r="DT325" s="9" t="s">
        <v>858</v>
      </c>
      <c r="DU325" s="9" t="s">
        <v>858</v>
      </c>
      <c r="DV325" s="9">
        <v>37.5</v>
      </c>
      <c r="DW325" s="9">
        <v>2.6</v>
      </c>
      <c r="EA325" s="10" t="s">
        <v>754</v>
      </c>
      <c r="EB325" s="10" t="s">
        <v>333</v>
      </c>
      <c r="EC325" s="10">
        <v>8000</v>
      </c>
      <c r="ED325" s="10">
        <v>14.7</v>
      </c>
      <c r="EE325" s="10">
        <f>VLOOKUP(EA325,Sheet1!$C$10:$L$428,10,FALSE)</f>
        <v>177002</v>
      </c>
      <c r="EF325" s="10">
        <v>14.7</v>
      </c>
      <c r="EG325" s="10">
        <v>7000</v>
      </c>
      <c r="EH325" s="10">
        <v>17.399999999999999</v>
      </c>
      <c r="EI325" s="10">
        <v>8000</v>
      </c>
      <c r="EJ325" s="10">
        <v>14.7</v>
      </c>
      <c r="EN325" s="11" t="s">
        <v>754</v>
      </c>
      <c r="EO325" s="11" t="s">
        <v>333</v>
      </c>
      <c r="EP325" s="11">
        <v>603.4</v>
      </c>
      <c r="EQ325" s="11">
        <v>9.4</v>
      </c>
      <c r="ER325" s="11">
        <f>VLOOKUP(EN325,Sheet1!$C$10:$L$428,2,FALSE)</f>
        <v>272544.68330733222</v>
      </c>
      <c r="ES325" s="11">
        <v>9.9</v>
      </c>
      <c r="ET325" s="11">
        <v>33837</v>
      </c>
      <c r="EU325" s="11">
        <v>13</v>
      </c>
      <c r="EV325" s="11">
        <v>41.4</v>
      </c>
      <c r="EW325" s="11">
        <v>2.1</v>
      </c>
      <c r="EY325" t="b">
        <f t="shared" si="4"/>
        <v>1</v>
      </c>
    </row>
    <row r="326" spans="1:155" x14ac:dyDescent="0.25">
      <c r="A326" s="1" t="s">
        <v>755</v>
      </c>
      <c r="B326" s="1" t="s">
        <v>334</v>
      </c>
      <c r="C326" s="1">
        <v>608.1</v>
      </c>
      <c r="D326" s="1">
        <v>9.5</v>
      </c>
      <c r="E326" s="1">
        <f>VLOOKUP(A326,Sheet1!$C$10:$L$428,6,FALSE)</f>
        <v>235000</v>
      </c>
      <c r="F326" s="1">
        <v>9.5</v>
      </c>
      <c r="G326" s="1">
        <v>32724</v>
      </c>
      <c r="H326" s="1">
        <v>14</v>
      </c>
      <c r="I326" s="1">
        <v>39.6</v>
      </c>
      <c r="J326" s="1">
        <v>1.6</v>
      </c>
      <c r="N326" s="2" t="s">
        <v>755</v>
      </c>
      <c r="O326" s="2" t="s">
        <v>334</v>
      </c>
      <c r="P326" s="2">
        <v>25000</v>
      </c>
      <c r="Q326" s="2">
        <v>8.4</v>
      </c>
      <c r="R326" s="2">
        <v>25000</v>
      </c>
      <c r="S326" s="2">
        <v>8.4</v>
      </c>
      <c r="T326" s="2">
        <v>22000</v>
      </c>
      <c r="U326" s="2">
        <v>16.7</v>
      </c>
      <c r="V326" s="2">
        <v>25000</v>
      </c>
      <c r="W326" s="2">
        <v>8.4</v>
      </c>
      <c r="AA326" s="3" t="s">
        <v>755</v>
      </c>
      <c r="AB326" s="3" t="s">
        <v>334</v>
      </c>
      <c r="AC326" s="3">
        <v>599.4</v>
      </c>
      <c r="AD326" s="3">
        <v>5.0999999999999996</v>
      </c>
      <c r="AE326" s="3">
        <v>15.58</v>
      </c>
      <c r="AF326" s="3">
        <v>5.0999999999999996</v>
      </c>
      <c r="AG326" s="3">
        <v>33833</v>
      </c>
      <c r="AH326" s="3">
        <v>7.8</v>
      </c>
      <c r="AI326" s="3">
        <v>38.5</v>
      </c>
      <c r="AJ326" s="3">
        <v>1</v>
      </c>
      <c r="AN326" s="3" t="s">
        <v>755</v>
      </c>
      <c r="AO326" s="3" t="s">
        <v>334</v>
      </c>
      <c r="AP326" s="3">
        <v>506.3</v>
      </c>
      <c r="AQ326" s="3">
        <v>9.1</v>
      </c>
      <c r="AR326" s="3">
        <v>13.33</v>
      </c>
      <c r="AS326" s="3">
        <v>10</v>
      </c>
      <c r="AT326" s="3">
        <v>28011</v>
      </c>
      <c r="AU326" s="3">
        <v>11</v>
      </c>
      <c r="AV326" s="3">
        <v>37.5</v>
      </c>
      <c r="AW326" s="3">
        <v>1.7</v>
      </c>
      <c r="BA326" s="4" t="s">
        <v>755</v>
      </c>
      <c r="BB326" s="4" t="s">
        <v>334</v>
      </c>
      <c r="BC326" s="4">
        <v>41000</v>
      </c>
      <c r="BD326" s="4">
        <v>6.4</v>
      </c>
      <c r="BE326" s="4">
        <v>41000</v>
      </c>
      <c r="BF326" s="4">
        <v>6.4</v>
      </c>
      <c r="BG326" s="4">
        <v>36000</v>
      </c>
      <c r="BH326" s="4">
        <v>11.2</v>
      </c>
      <c r="BI326" s="4">
        <v>41000</v>
      </c>
      <c r="BJ326" s="4">
        <v>6.4</v>
      </c>
      <c r="BN326" s="5" t="s">
        <v>755</v>
      </c>
      <c r="BO326" s="5" t="s">
        <v>334</v>
      </c>
      <c r="BP326" s="5">
        <v>437.6</v>
      </c>
      <c r="BQ326" s="5">
        <v>5.4</v>
      </c>
      <c r="BR326" s="5">
        <v>14.84</v>
      </c>
      <c r="BS326" s="5">
        <v>4.4000000000000004</v>
      </c>
      <c r="BT326" s="5">
        <v>24941</v>
      </c>
      <c r="BU326" s="5">
        <v>7.8</v>
      </c>
      <c r="BV326" s="5">
        <v>29.5</v>
      </c>
      <c r="BW326" s="5">
        <v>2.8</v>
      </c>
      <c r="CA326" s="6" t="s">
        <v>755</v>
      </c>
      <c r="CB326" s="6" t="s">
        <v>334</v>
      </c>
      <c r="CC326" s="6">
        <v>357</v>
      </c>
      <c r="CD326" s="6">
        <v>9.3000000000000007</v>
      </c>
      <c r="CE326" s="6">
        <v>11.37</v>
      </c>
      <c r="CF326" s="6">
        <v>8</v>
      </c>
      <c r="CG326" s="6">
        <v>22083</v>
      </c>
      <c r="CH326" s="6">
        <v>11</v>
      </c>
      <c r="CI326" s="6">
        <v>35</v>
      </c>
      <c r="CJ326" s="6">
        <v>4.5999999999999996</v>
      </c>
      <c r="CN326" s="7" t="s">
        <v>755</v>
      </c>
      <c r="CO326" s="7" t="s">
        <v>334</v>
      </c>
      <c r="CP326" s="7">
        <v>9000</v>
      </c>
      <c r="CQ326" s="7">
        <v>13.1</v>
      </c>
      <c r="CR326" s="7">
        <v>9000</v>
      </c>
      <c r="CS326" s="7">
        <v>13.1</v>
      </c>
      <c r="CT326" s="7" t="s">
        <v>858</v>
      </c>
      <c r="CU326" s="7" t="s">
        <v>858</v>
      </c>
      <c r="CV326" s="7">
        <v>9000</v>
      </c>
      <c r="CW326" s="7">
        <v>13.1</v>
      </c>
      <c r="DA326" s="8" t="s">
        <v>755</v>
      </c>
      <c r="DB326" s="8" t="s">
        <v>334</v>
      </c>
      <c r="DC326" s="8">
        <v>451.6</v>
      </c>
      <c r="DD326" s="8">
        <v>6.4</v>
      </c>
      <c r="DE326" s="8">
        <v>12.38</v>
      </c>
      <c r="DF326" s="8">
        <v>6.5</v>
      </c>
      <c r="DG326" s="8">
        <v>25055</v>
      </c>
      <c r="DH326" s="8">
        <v>16</v>
      </c>
      <c r="DI326" s="8">
        <v>36.5</v>
      </c>
      <c r="DJ326" s="8">
        <v>1.2</v>
      </c>
      <c r="DN326" s="9" t="s">
        <v>755</v>
      </c>
      <c r="DO326" s="9" t="s">
        <v>334</v>
      </c>
      <c r="DP326" s="9">
        <v>397.5</v>
      </c>
      <c r="DQ326" s="9">
        <v>9.8000000000000007</v>
      </c>
      <c r="DR326" s="9">
        <v>10.199999999999999</v>
      </c>
      <c r="DS326" s="9">
        <v>11</v>
      </c>
      <c r="DT326" s="9" t="s">
        <v>858</v>
      </c>
      <c r="DU326" s="9" t="s">
        <v>858</v>
      </c>
      <c r="DV326" s="9">
        <v>37</v>
      </c>
      <c r="DW326" s="9">
        <v>1.3</v>
      </c>
      <c r="EA326" s="10" t="s">
        <v>755</v>
      </c>
      <c r="EB326" s="10" t="s">
        <v>334</v>
      </c>
      <c r="EC326" s="10">
        <v>16000</v>
      </c>
      <c r="ED326" s="10">
        <v>10.9</v>
      </c>
      <c r="EE326" s="10">
        <f>VLOOKUP(EA326,Sheet1!$C$10:$L$428,10,FALSE)</f>
        <v>175000</v>
      </c>
      <c r="EF326" s="10">
        <v>10.9</v>
      </c>
      <c r="EG326" s="10">
        <v>14000</v>
      </c>
      <c r="EH326" s="10">
        <v>15.1</v>
      </c>
      <c r="EI326" s="10">
        <v>16000</v>
      </c>
      <c r="EJ326" s="10">
        <v>10.9</v>
      </c>
      <c r="EN326" s="11" t="s">
        <v>755</v>
      </c>
      <c r="EO326" s="11" t="s">
        <v>334</v>
      </c>
      <c r="EP326" s="11">
        <v>687.6</v>
      </c>
      <c r="EQ326" s="11">
        <v>6.2</v>
      </c>
      <c r="ER326" s="11">
        <f>VLOOKUP(EN326,Sheet1!$C$10:$L$428,2,FALSE)</f>
        <v>267712.37191157334</v>
      </c>
      <c r="ES326" s="11">
        <v>6.4</v>
      </c>
      <c r="ET326" s="11">
        <v>38478</v>
      </c>
      <c r="EU326" s="11">
        <v>10</v>
      </c>
      <c r="EV326" s="11">
        <v>39.700000000000003</v>
      </c>
      <c r="EW326" s="11">
        <v>1.4</v>
      </c>
      <c r="EY326" t="b">
        <f t="shared" si="4"/>
        <v>1</v>
      </c>
    </row>
    <row r="327" spans="1:155" x14ac:dyDescent="0.25">
      <c r="A327" s="1" t="s">
        <v>756</v>
      </c>
      <c r="B327" s="1" t="s">
        <v>335</v>
      </c>
      <c r="C327" s="1">
        <v>461.5</v>
      </c>
      <c r="D327" s="1">
        <v>7.3</v>
      </c>
      <c r="E327" s="1">
        <f>VLOOKUP(A327,Sheet1!$C$10:$L$428,6,FALSE)</f>
        <v>179500</v>
      </c>
      <c r="F327" s="1">
        <v>7.3</v>
      </c>
      <c r="G327" s="1">
        <v>24242</v>
      </c>
      <c r="H327" s="1">
        <v>8.4</v>
      </c>
      <c r="I327" s="1">
        <v>39</v>
      </c>
      <c r="J327" s="1">
        <v>2.5</v>
      </c>
      <c r="N327" s="2" t="s">
        <v>756</v>
      </c>
      <c r="O327" s="2" t="s">
        <v>335</v>
      </c>
      <c r="P327" s="2">
        <v>16000</v>
      </c>
      <c r="Q327" s="2">
        <v>10.1</v>
      </c>
      <c r="R327" s="2">
        <v>16000</v>
      </c>
      <c r="S327" s="2">
        <v>10.1</v>
      </c>
      <c r="T327" s="2">
        <v>16000</v>
      </c>
      <c r="U327" s="2">
        <v>11.6</v>
      </c>
      <c r="V327" s="2">
        <v>16000</v>
      </c>
      <c r="W327" s="2">
        <v>10.1</v>
      </c>
      <c r="AA327" s="3" t="s">
        <v>756</v>
      </c>
      <c r="AB327" s="3" t="s">
        <v>335</v>
      </c>
      <c r="AC327" s="3">
        <v>515.29999999999995</v>
      </c>
      <c r="AD327" s="3">
        <v>5.8</v>
      </c>
      <c r="AE327" s="3">
        <v>13.14</v>
      </c>
      <c r="AF327" s="3">
        <v>6</v>
      </c>
      <c r="AG327" s="3">
        <v>26586</v>
      </c>
      <c r="AH327" s="3">
        <v>6.6</v>
      </c>
      <c r="AI327" s="3">
        <v>39.200000000000003</v>
      </c>
      <c r="AJ327" s="3">
        <v>1.4</v>
      </c>
      <c r="AN327" s="3" t="s">
        <v>756</v>
      </c>
      <c r="AO327" s="3" t="s">
        <v>335</v>
      </c>
      <c r="AP327" s="3">
        <v>449.1</v>
      </c>
      <c r="AQ327" s="3">
        <v>7.6</v>
      </c>
      <c r="AR327" s="3">
        <v>11.08</v>
      </c>
      <c r="AS327" s="3">
        <v>7.3</v>
      </c>
      <c r="AT327" s="3">
        <v>22675</v>
      </c>
      <c r="AU327" s="3">
        <v>7.9</v>
      </c>
      <c r="AV327" s="3">
        <v>37.5</v>
      </c>
      <c r="AW327" s="3">
        <v>1.4</v>
      </c>
      <c r="BA327" s="4" t="s">
        <v>756</v>
      </c>
      <c r="BB327" s="4" t="s">
        <v>335</v>
      </c>
      <c r="BC327" s="4">
        <v>25000</v>
      </c>
      <c r="BD327" s="4">
        <v>8.1</v>
      </c>
      <c r="BE327" s="4">
        <v>25000</v>
      </c>
      <c r="BF327" s="4">
        <v>8.1</v>
      </c>
      <c r="BG327" s="4">
        <v>22000</v>
      </c>
      <c r="BH327" s="4">
        <v>9.6</v>
      </c>
      <c r="BI327" s="4">
        <v>25000</v>
      </c>
      <c r="BJ327" s="4">
        <v>8.1</v>
      </c>
      <c r="BN327" s="5" t="s">
        <v>756</v>
      </c>
      <c r="BO327" s="5" t="s">
        <v>335</v>
      </c>
      <c r="BP327" s="5">
        <v>395.7</v>
      </c>
      <c r="BQ327" s="5">
        <v>6.1</v>
      </c>
      <c r="BR327" s="5">
        <v>12.27</v>
      </c>
      <c r="BS327" s="5">
        <v>5.3</v>
      </c>
      <c r="BT327" s="5">
        <v>21488</v>
      </c>
      <c r="BU327" s="5">
        <v>6.9</v>
      </c>
      <c r="BV327" s="5">
        <v>32.200000000000003</v>
      </c>
      <c r="BW327" s="5">
        <v>3</v>
      </c>
      <c r="CA327" s="6" t="s">
        <v>756</v>
      </c>
      <c r="CB327" s="6" t="s">
        <v>335</v>
      </c>
      <c r="CC327" s="6">
        <v>354.4</v>
      </c>
      <c r="CD327" s="6">
        <v>6.3</v>
      </c>
      <c r="CE327" s="6">
        <v>9.57</v>
      </c>
      <c r="CF327" s="6">
        <v>6.2</v>
      </c>
      <c r="CG327" s="6">
        <v>19457</v>
      </c>
      <c r="CH327" s="6">
        <v>7</v>
      </c>
      <c r="CI327" s="6">
        <v>37</v>
      </c>
      <c r="CJ327" s="6">
        <v>1.4</v>
      </c>
      <c r="CN327" s="7" t="s">
        <v>756</v>
      </c>
      <c r="CO327" s="7" t="s">
        <v>335</v>
      </c>
      <c r="CP327" s="7">
        <v>7000</v>
      </c>
      <c r="CQ327" s="7">
        <v>15.6</v>
      </c>
      <c r="CR327" s="7">
        <v>7000</v>
      </c>
      <c r="CS327" s="7">
        <v>15.6</v>
      </c>
      <c r="CT327" s="7">
        <v>6000</v>
      </c>
      <c r="CU327" s="7">
        <v>18</v>
      </c>
      <c r="CV327" s="7">
        <v>7000</v>
      </c>
      <c r="CW327" s="7">
        <v>15.6</v>
      </c>
      <c r="DA327" s="8" t="s">
        <v>756</v>
      </c>
      <c r="DB327" s="8" t="s">
        <v>335</v>
      </c>
      <c r="DC327" s="8">
        <v>473.8</v>
      </c>
      <c r="DD327" s="8">
        <v>6.2</v>
      </c>
      <c r="DE327" s="8">
        <v>12.93</v>
      </c>
      <c r="DF327" s="8">
        <v>6.6</v>
      </c>
      <c r="DG327" s="8">
        <v>24917</v>
      </c>
      <c r="DH327" s="8">
        <v>7.3</v>
      </c>
      <c r="DI327" s="8">
        <v>36.6</v>
      </c>
      <c r="DJ327" s="8">
        <v>1.4</v>
      </c>
      <c r="DN327" s="9" t="s">
        <v>756</v>
      </c>
      <c r="DO327" s="9" t="s">
        <v>335</v>
      </c>
      <c r="DP327" s="9">
        <v>400.7</v>
      </c>
      <c r="DQ327" s="9">
        <v>13</v>
      </c>
      <c r="DR327" s="9">
        <v>10.82</v>
      </c>
      <c r="DS327" s="9">
        <v>13</v>
      </c>
      <c r="DT327" s="9">
        <v>21294</v>
      </c>
      <c r="DU327" s="9">
        <v>13</v>
      </c>
      <c r="DV327" s="9">
        <v>37</v>
      </c>
      <c r="DW327" s="9">
        <v>1.9</v>
      </c>
      <c r="EA327" s="10" t="s">
        <v>756</v>
      </c>
      <c r="EB327" s="10" t="s">
        <v>335</v>
      </c>
      <c r="EC327" s="10">
        <v>10000</v>
      </c>
      <c r="ED327" s="10">
        <v>13.3</v>
      </c>
      <c r="EE327" s="10">
        <f>VLOOKUP(EA327,Sheet1!$C$10:$L$428,10,FALSE)</f>
        <v>140000</v>
      </c>
      <c r="EF327" s="10">
        <v>13.3</v>
      </c>
      <c r="EG327" s="10">
        <v>10000</v>
      </c>
      <c r="EH327" s="10">
        <v>15.1</v>
      </c>
      <c r="EI327" s="10">
        <v>10000</v>
      </c>
      <c r="EJ327" s="10">
        <v>13.3</v>
      </c>
      <c r="EN327" s="11" t="s">
        <v>756</v>
      </c>
      <c r="EO327" s="11" t="s">
        <v>335</v>
      </c>
      <c r="EP327" s="11">
        <v>543</v>
      </c>
      <c r="EQ327" s="11">
        <v>8.3000000000000007</v>
      </c>
      <c r="ER327" s="11">
        <f>VLOOKUP(EN327,Sheet1!$C$10:$L$428,2,FALSE)</f>
        <v>203961.86470588209</v>
      </c>
      <c r="ES327" s="11">
        <v>8.8000000000000007</v>
      </c>
      <c r="ET327" s="11">
        <v>27659</v>
      </c>
      <c r="EU327" s="11">
        <v>9.5</v>
      </c>
      <c r="EV327" s="11">
        <v>40.9</v>
      </c>
      <c r="EW327" s="11">
        <v>1.8</v>
      </c>
      <c r="EY327" t="b">
        <f t="shared" si="4"/>
        <v>1</v>
      </c>
    </row>
    <row r="328" spans="1:155" x14ac:dyDescent="0.25">
      <c r="A328" s="1" t="s">
        <v>757</v>
      </c>
      <c r="B328" s="1" t="s">
        <v>336</v>
      </c>
      <c r="C328" s="1">
        <v>566.1</v>
      </c>
      <c r="D328" s="1">
        <v>8.8000000000000007</v>
      </c>
      <c r="E328" s="1">
        <f>VLOOKUP(A328,Sheet1!$C$10:$L$428,6,FALSE)</f>
        <v>193000</v>
      </c>
      <c r="F328" s="1">
        <v>10</v>
      </c>
      <c r="G328" s="1">
        <v>31038</v>
      </c>
      <c r="H328" s="1">
        <v>11</v>
      </c>
      <c r="I328" s="1">
        <v>37.5</v>
      </c>
      <c r="J328" s="1">
        <v>1.3</v>
      </c>
      <c r="N328" s="2" t="s">
        <v>757</v>
      </c>
      <c r="O328" s="2" t="s">
        <v>336</v>
      </c>
      <c r="P328" s="2">
        <v>35000</v>
      </c>
      <c r="Q328" s="2">
        <v>7.1</v>
      </c>
      <c r="R328" s="2">
        <v>35000</v>
      </c>
      <c r="S328" s="2">
        <v>7.1</v>
      </c>
      <c r="T328" s="2">
        <v>29000</v>
      </c>
      <c r="U328" s="2">
        <v>9.6999999999999993</v>
      </c>
      <c r="V328" s="2">
        <v>35000</v>
      </c>
      <c r="W328" s="2">
        <v>7.1</v>
      </c>
      <c r="AA328" s="3" t="s">
        <v>757</v>
      </c>
      <c r="AB328" s="3" t="s">
        <v>336</v>
      </c>
      <c r="AC328" s="3">
        <v>630.20000000000005</v>
      </c>
      <c r="AD328" s="3">
        <v>4.4000000000000004</v>
      </c>
      <c r="AE328" s="3">
        <v>16.38</v>
      </c>
      <c r="AF328" s="3">
        <v>4.5999999999999996</v>
      </c>
      <c r="AG328" s="3">
        <v>33954</v>
      </c>
      <c r="AH328" s="3">
        <v>6.7</v>
      </c>
      <c r="AI328" s="3">
        <v>38.5</v>
      </c>
      <c r="AJ328" s="3">
        <v>1.1000000000000001</v>
      </c>
      <c r="AN328" s="3" t="s">
        <v>757</v>
      </c>
      <c r="AO328" s="3" t="s">
        <v>336</v>
      </c>
      <c r="AP328" s="3">
        <v>551.70000000000005</v>
      </c>
      <c r="AQ328" s="3">
        <v>6.6</v>
      </c>
      <c r="AR328" s="3">
        <v>14.06</v>
      </c>
      <c r="AS328" s="3">
        <v>7.9</v>
      </c>
      <c r="AT328" s="3">
        <v>28429</v>
      </c>
      <c r="AU328" s="3">
        <v>9.8000000000000007</v>
      </c>
      <c r="AV328" s="3">
        <v>37.5</v>
      </c>
      <c r="AW328" s="3">
        <v>0.3</v>
      </c>
      <c r="BA328" s="4" t="s">
        <v>757</v>
      </c>
      <c r="BB328" s="4" t="s">
        <v>336</v>
      </c>
      <c r="BC328" s="4">
        <v>50000</v>
      </c>
      <c r="BD328" s="4">
        <v>5.9</v>
      </c>
      <c r="BE328" s="4">
        <v>50000</v>
      </c>
      <c r="BF328" s="4">
        <v>5.9</v>
      </c>
      <c r="BG328" s="4">
        <v>41000</v>
      </c>
      <c r="BH328" s="4">
        <v>7.7</v>
      </c>
      <c r="BI328" s="4">
        <v>50000</v>
      </c>
      <c r="BJ328" s="4">
        <v>5.9</v>
      </c>
      <c r="BN328" s="5" t="s">
        <v>757</v>
      </c>
      <c r="BO328" s="5" t="s">
        <v>336</v>
      </c>
      <c r="BP328" s="5">
        <v>506.5</v>
      </c>
      <c r="BQ328" s="5">
        <v>4.5999999999999996</v>
      </c>
      <c r="BR328" s="5">
        <v>15.81</v>
      </c>
      <c r="BS328" s="5">
        <v>4.2</v>
      </c>
      <c r="BT328" s="5">
        <v>26894</v>
      </c>
      <c r="BU328" s="5">
        <v>6.4</v>
      </c>
      <c r="BV328" s="5">
        <v>32</v>
      </c>
      <c r="BW328" s="5">
        <v>2.2000000000000002</v>
      </c>
      <c r="CA328" s="6" t="s">
        <v>757</v>
      </c>
      <c r="CB328" s="6" t="s">
        <v>336</v>
      </c>
      <c r="CC328" s="6">
        <v>436.2</v>
      </c>
      <c r="CD328" s="6">
        <v>6.1</v>
      </c>
      <c r="CE328" s="6">
        <v>12.19</v>
      </c>
      <c r="CF328" s="6">
        <v>6.6</v>
      </c>
      <c r="CG328" s="6">
        <v>23149</v>
      </c>
      <c r="CH328" s="6">
        <v>9.5</v>
      </c>
      <c r="CI328" s="6">
        <v>36.799999999999997</v>
      </c>
      <c r="CJ328" s="6">
        <v>1.7</v>
      </c>
      <c r="CN328" s="7" t="s">
        <v>757</v>
      </c>
      <c r="CO328" s="7" t="s">
        <v>336</v>
      </c>
      <c r="CP328" s="7">
        <v>14000</v>
      </c>
      <c r="CQ328" s="7">
        <v>11</v>
      </c>
      <c r="CR328" s="7">
        <v>14000</v>
      </c>
      <c r="CS328" s="7">
        <v>11</v>
      </c>
      <c r="CT328" s="7">
        <v>11000</v>
      </c>
      <c r="CU328" s="7">
        <v>17.899999999999999</v>
      </c>
      <c r="CV328" s="7">
        <v>14000</v>
      </c>
      <c r="CW328" s="7">
        <v>11</v>
      </c>
      <c r="DA328" s="8" t="s">
        <v>757</v>
      </c>
      <c r="DB328" s="8" t="s">
        <v>336</v>
      </c>
      <c r="DC328" s="8">
        <v>549.1</v>
      </c>
      <c r="DD328" s="8">
        <v>4.5999999999999996</v>
      </c>
      <c r="DE328" s="8">
        <v>14.73</v>
      </c>
      <c r="DF328" s="8">
        <v>5</v>
      </c>
      <c r="DG328" s="8">
        <v>28390</v>
      </c>
      <c r="DH328" s="8">
        <v>9.4</v>
      </c>
      <c r="DI328" s="8">
        <v>37.299999999999997</v>
      </c>
      <c r="DJ328" s="8">
        <v>1.5</v>
      </c>
      <c r="DN328" s="9" t="s">
        <v>757</v>
      </c>
      <c r="DO328" s="9" t="s">
        <v>336</v>
      </c>
      <c r="DP328" s="9">
        <v>516.6</v>
      </c>
      <c r="DQ328" s="9">
        <v>8.6999999999999993</v>
      </c>
      <c r="DR328" s="9">
        <v>13.76</v>
      </c>
      <c r="DS328" s="9">
        <v>11</v>
      </c>
      <c r="DT328" s="9">
        <v>26249</v>
      </c>
      <c r="DU328" s="9">
        <v>18</v>
      </c>
      <c r="DV328" s="9">
        <v>37.4</v>
      </c>
      <c r="DW328" s="9">
        <v>0.5</v>
      </c>
      <c r="EA328" s="10" t="s">
        <v>757</v>
      </c>
      <c r="EB328" s="10" t="s">
        <v>336</v>
      </c>
      <c r="EC328" s="10">
        <v>21000</v>
      </c>
      <c r="ED328" s="10">
        <v>9.3000000000000007</v>
      </c>
      <c r="EE328" s="10">
        <f>VLOOKUP(EA328,Sheet1!$C$10:$L$428,10,FALSE)</f>
        <v>145000</v>
      </c>
      <c r="EF328" s="10">
        <v>9.3000000000000007</v>
      </c>
      <c r="EG328" s="10">
        <v>18000</v>
      </c>
      <c r="EH328" s="10">
        <v>11.2</v>
      </c>
      <c r="EI328" s="10">
        <v>21000</v>
      </c>
      <c r="EJ328" s="10">
        <v>9.3000000000000007</v>
      </c>
      <c r="EN328" s="11" t="s">
        <v>757</v>
      </c>
      <c r="EO328" s="11" t="s">
        <v>336</v>
      </c>
      <c r="EP328" s="11">
        <v>681.5</v>
      </c>
      <c r="EQ328" s="11">
        <v>6.1</v>
      </c>
      <c r="ER328" s="11">
        <f>VLOOKUP(EN328,Sheet1!$C$10:$L$428,2,FALSE)</f>
        <v>244153.28861061399</v>
      </c>
      <c r="ES328" s="11">
        <v>6.4</v>
      </c>
      <c r="ET328" s="11">
        <v>37363</v>
      </c>
      <c r="EU328" s="11">
        <v>8.1999999999999993</v>
      </c>
      <c r="EV328" s="11">
        <v>39.200000000000003</v>
      </c>
      <c r="EW328" s="11">
        <v>1.4</v>
      </c>
      <c r="EY328" t="b">
        <f t="shared" si="4"/>
        <v>1</v>
      </c>
    </row>
    <row r="329" spans="1:155" x14ac:dyDescent="0.25">
      <c r="A329" s="1" t="s">
        <v>758</v>
      </c>
      <c r="B329" s="1" t="s">
        <v>337</v>
      </c>
      <c r="C329" s="1">
        <v>498.3</v>
      </c>
      <c r="D329" s="1">
        <v>13</v>
      </c>
      <c r="E329" s="1">
        <f>VLOOKUP(A329,Sheet1!$C$10:$L$428,6,FALSE)</f>
        <v>250000</v>
      </c>
      <c r="F329" s="1">
        <v>14</v>
      </c>
      <c r="G329" s="1">
        <v>26741</v>
      </c>
      <c r="H329" s="1">
        <v>16</v>
      </c>
      <c r="I329" s="1">
        <v>37.5</v>
      </c>
      <c r="J329" s="1">
        <v>2.1</v>
      </c>
      <c r="N329" s="2" t="s">
        <v>758</v>
      </c>
      <c r="O329" s="2" t="s">
        <v>337</v>
      </c>
      <c r="P329" s="2">
        <v>18000</v>
      </c>
      <c r="Q329" s="2">
        <v>9.9</v>
      </c>
      <c r="R329" s="2">
        <v>18000</v>
      </c>
      <c r="S329" s="2">
        <v>9.9</v>
      </c>
      <c r="T329" s="2">
        <v>15000</v>
      </c>
      <c r="U329" s="2">
        <v>11.6</v>
      </c>
      <c r="V329" s="2">
        <v>18000</v>
      </c>
      <c r="W329" s="2">
        <v>9.9</v>
      </c>
      <c r="AA329" s="3" t="s">
        <v>758</v>
      </c>
      <c r="AB329" s="3" t="s">
        <v>337</v>
      </c>
      <c r="AC329" s="3">
        <v>668.8</v>
      </c>
      <c r="AD329" s="3">
        <v>10</v>
      </c>
      <c r="AE329" s="3">
        <v>17.34</v>
      </c>
      <c r="AF329" s="3">
        <v>11</v>
      </c>
      <c r="AG329" s="3" t="s">
        <v>858</v>
      </c>
      <c r="AH329" s="3" t="s">
        <v>858</v>
      </c>
      <c r="AI329" s="3">
        <v>38.6</v>
      </c>
      <c r="AJ329" s="3">
        <v>1.1000000000000001</v>
      </c>
      <c r="AN329" s="3" t="s">
        <v>758</v>
      </c>
      <c r="AO329" s="3" t="s">
        <v>337</v>
      </c>
      <c r="AP329" s="3">
        <v>482.3</v>
      </c>
      <c r="AQ329" s="3">
        <v>7.5</v>
      </c>
      <c r="AR329" s="3">
        <v>12.18</v>
      </c>
      <c r="AS329" s="3">
        <v>8.3000000000000007</v>
      </c>
      <c r="AT329" s="3">
        <v>25478</v>
      </c>
      <c r="AU329" s="3">
        <v>8.3000000000000007</v>
      </c>
      <c r="AV329" s="3">
        <v>37.5</v>
      </c>
      <c r="AW329" s="3">
        <v>1.3</v>
      </c>
      <c r="BA329" s="4" t="s">
        <v>758</v>
      </c>
      <c r="BB329" s="4" t="s">
        <v>337</v>
      </c>
      <c r="BC329" s="4">
        <v>30000</v>
      </c>
      <c r="BD329" s="4">
        <v>7.6</v>
      </c>
      <c r="BE329" s="4">
        <v>30000</v>
      </c>
      <c r="BF329" s="4">
        <v>7.6</v>
      </c>
      <c r="BG329" s="4">
        <v>27000</v>
      </c>
      <c r="BH329" s="4">
        <v>8.6999999999999993</v>
      </c>
      <c r="BI329" s="4">
        <v>30000</v>
      </c>
      <c r="BJ329" s="4">
        <v>7.6</v>
      </c>
      <c r="BN329" s="5" t="s">
        <v>758</v>
      </c>
      <c r="BO329" s="5" t="s">
        <v>337</v>
      </c>
      <c r="BP329" s="5">
        <v>480.4</v>
      </c>
      <c r="BQ329" s="5">
        <v>9.5</v>
      </c>
      <c r="BR329" s="5">
        <v>16.309999999999999</v>
      </c>
      <c r="BS329" s="5">
        <v>8.9</v>
      </c>
      <c r="BT329" s="5" t="s">
        <v>858</v>
      </c>
      <c r="BU329" s="5" t="s">
        <v>858</v>
      </c>
      <c r="BV329" s="5">
        <v>29.5</v>
      </c>
      <c r="BW329" s="5">
        <v>3.3</v>
      </c>
      <c r="CA329" s="6" t="s">
        <v>758</v>
      </c>
      <c r="CB329" s="6" t="s">
        <v>337</v>
      </c>
      <c r="CC329" s="6">
        <v>360.8</v>
      </c>
      <c r="CD329" s="6">
        <v>8.1999999999999993</v>
      </c>
      <c r="CE329" s="6">
        <v>11.94</v>
      </c>
      <c r="CF329" s="6">
        <v>7.3</v>
      </c>
      <c r="CG329" s="6">
        <v>18019</v>
      </c>
      <c r="CH329" s="6">
        <v>12</v>
      </c>
      <c r="CI329" s="6">
        <v>35</v>
      </c>
      <c r="CJ329" s="6">
        <v>2.9</v>
      </c>
      <c r="CN329" s="7" t="s">
        <v>758</v>
      </c>
      <c r="CO329" s="7" t="s">
        <v>337</v>
      </c>
      <c r="CP329" s="7">
        <v>7000</v>
      </c>
      <c r="CQ329" s="7">
        <v>14.9</v>
      </c>
      <c r="CR329" s="7">
        <v>7000</v>
      </c>
      <c r="CS329" s="7">
        <v>14.9</v>
      </c>
      <c r="CT329" s="7">
        <v>6000</v>
      </c>
      <c r="CU329" s="7">
        <v>17.5</v>
      </c>
      <c r="CV329" s="7">
        <v>7000</v>
      </c>
      <c r="CW329" s="7">
        <v>14.9</v>
      </c>
      <c r="DA329" s="8" t="s">
        <v>758</v>
      </c>
      <c r="DB329" s="8" t="s">
        <v>337</v>
      </c>
      <c r="DC329" s="8">
        <v>533.70000000000005</v>
      </c>
      <c r="DD329" s="8">
        <v>8.8000000000000007</v>
      </c>
      <c r="DE329" s="8">
        <v>14.22</v>
      </c>
      <c r="DF329" s="8">
        <v>9</v>
      </c>
      <c r="DG329" s="8">
        <v>27425</v>
      </c>
      <c r="DH329" s="8">
        <v>11</v>
      </c>
      <c r="DI329" s="8">
        <v>37.5</v>
      </c>
      <c r="DJ329" s="8">
        <v>1.7</v>
      </c>
      <c r="DN329" s="9" t="s">
        <v>758</v>
      </c>
      <c r="DO329" s="9" t="s">
        <v>337</v>
      </c>
      <c r="DP329" s="9">
        <v>458.7</v>
      </c>
      <c r="DQ329" s="9">
        <v>10</v>
      </c>
      <c r="DR329" s="9">
        <v>12</v>
      </c>
      <c r="DS329" s="9">
        <v>11</v>
      </c>
      <c r="DT329" s="9">
        <v>24174</v>
      </c>
      <c r="DU329" s="9">
        <v>12</v>
      </c>
      <c r="DV329" s="9">
        <v>37.200000000000003</v>
      </c>
      <c r="DW329" s="9">
        <v>1.8</v>
      </c>
      <c r="EA329" s="10" t="s">
        <v>758</v>
      </c>
      <c r="EB329" s="10" t="s">
        <v>337</v>
      </c>
      <c r="EC329" s="10">
        <v>11000</v>
      </c>
      <c r="ED329" s="10">
        <v>13.2</v>
      </c>
      <c r="EE329" s="10">
        <f>VLOOKUP(EA329,Sheet1!$C$10:$L$428,10,FALSE)</f>
        <v>186000</v>
      </c>
      <c r="EF329" s="10">
        <v>13.2</v>
      </c>
      <c r="EG329" s="10">
        <v>9000</v>
      </c>
      <c r="EH329" s="10">
        <v>15.5</v>
      </c>
      <c r="EI329" s="10">
        <v>11000</v>
      </c>
      <c r="EJ329" s="10">
        <v>13.2</v>
      </c>
      <c r="EN329" s="11" t="s">
        <v>758</v>
      </c>
      <c r="EO329" s="11" t="s">
        <v>337</v>
      </c>
      <c r="EP329" s="11">
        <v>756.8</v>
      </c>
      <c r="EQ329" s="11">
        <v>14</v>
      </c>
      <c r="ER329" s="11">
        <f>VLOOKUP(EN329,Sheet1!$C$10:$L$428,2,FALSE)</f>
        <v>334788.1383147852</v>
      </c>
      <c r="ES329" s="11">
        <v>15</v>
      </c>
      <c r="ET329" s="11" t="s">
        <v>858</v>
      </c>
      <c r="EU329" s="11" t="s">
        <v>858</v>
      </c>
      <c r="EV329" s="11">
        <v>39.299999999999997</v>
      </c>
      <c r="EW329" s="11">
        <v>1.5</v>
      </c>
      <c r="EY329" t="b">
        <f t="shared" si="4"/>
        <v>1</v>
      </c>
    </row>
    <row r="330" spans="1:155" x14ac:dyDescent="0.25">
      <c r="A330" s="1" t="s">
        <v>759</v>
      </c>
      <c r="B330" s="1" t="s">
        <v>338</v>
      </c>
      <c r="C330" s="1">
        <v>520.6</v>
      </c>
      <c r="D330" s="1">
        <v>7.8</v>
      </c>
      <c r="E330" s="1">
        <f>VLOOKUP(A330,Sheet1!$C$10:$L$428,6,FALSE)</f>
        <v>170000</v>
      </c>
      <c r="F330" s="1">
        <v>8.9</v>
      </c>
      <c r="G330" s="1">
        <v>28607</v>
      </c>
      <c r="H330" s="1">
        <v>9.8000000000000007</v>
      </c>
      <c r="I330" s="1">
        <v>38.299999999999997</v>
      </c>
      <c r="J330" s="1">
        <v>1.7</v>
      </c>
      <c r="N330" s="2" t="s">
        <v>759</v>
      </c>
      <c r="O330" s="2" t="s">
        <v>338</v>
      </c>
      <c r="P330" s="2">
        <v>21000</v>
      </c>
      <c r="Q330" s="2">
        <v>9.1999999999999993</v>
      </c>
      <c r="R330" s="2">
        <v>21000</v>
      </c>
      <c r="S330" s="2">
        <v>9.1999999999999993</v>
      </c>
      <c r="T330" s="2">
        <v>19000</v>
      </c>
      <c r="U330" s="2">
        <v>10.7</v>
      </c>
      <c r="V330" s="2">
        <v>21000</v>
      </c>
      <c r="W330" s="2">
        <v>9.1999999999999993</v>
      </c>
      <c r="AA330" s="3" t="s">
        <v>759</v>
      </c>
      <c r="AB330" s="3" t="s">
        <v>338</v>
      </c>
      <c r="AC330" s="3">
        <v>560.9</v>
      </c>
      <c r="AD330" s="3">
        <v>4.9000000000000004</v>
      </c>
      <c r="AE330" s="3">
        <v>14.26</v>
      </c>
      <c r="AF330" s="3">
        <v>5.0999999999999996</v>
      </c>
      <c r="AG330" s="3">
        <v>29404</v>
      </c>
      <c r="AH330" s="3">
        <v>5.5</v>
      </c>
      <c r="AI330" s="3">
        <v>39.299999999999997</v>
      </c>
      <c r="AJ330" s="3">
        <v>1.2</v>
      </c>
      <c r="AN330" s="3" t="s">
        <v>759</v>
      </c>
      <c r="AO330" s="3" t="s">
        <v>338</v>
      </c>
      <c r="AP330" s="3">
        <v>493.6</v>
      </c>
      <c r="AQ330" s="3">
        <v>7.8</v>
      </c>
      <c r="AR330" s="3">
        <v>12.32</v>
      </c>
      <c r="AS330" s="3">
        <v>8.1</v>
      </c>
      <c r="AT330" s="3">
        <v>26980</v>
      </c>
      <c r="AU330" s="3">
        <v>9.3000000000000007</v>
      </c>
      <c r="AV330" s="3">
        <v>37.5</v>
      </c>
      <c r="AW330" s="3">
        <v>1.4</v>
      </c>
      <c r="BA330" s="4" t="s">
        <v>759</v>
      </c>
      <c r="BB330" s="4" t="s">
        <v>338</v>
      </c>
      <c r="BC330" s="4">
        <v>29000</v>
      </c>
      <c r="BD330" s="4">
        <v>7.7</v>
      </c>
      <c r="BE330" s="4">
        <v>29000</v>
      </c>
      <c r="BF330" s="4">
        <v>7.7</v>
      </c>
      <c r="BG330" s="4">
        <v>26000</v>
      </c>
      <c r="BH330" s="4">
        <v>9</v>
      </c>
      <c r="BI330" s="4">
        <v>29000</v>
      </c>
      <c r="BJ330" s="4">
        <v>7.7</v>
      </c>
      <c r="BN330" s="5" t="s">
        <v>759</v>
      </c>
      <c r="BO330" s="5" t="s">
        <v>338</v>
      </c>
      <c r="BP330" s="5">
        <v>473.8</v>
      </c>
      <c r="BQ330" s="5">
        <v>5.4</v>
      </c>
      <c r="BR330" s="5">
        <v>14.08</v>
      </c>
      <c r="BS330" s="5">
        <v>5</v>
      </c>
      <c r="BT330" s="5">
        <v>25919</v>
      </c>
      <c r="BU330" s="5">
        <v>6.7</v>
      </c>
      <c r="BV330" s="5">
        <v>33.6</v>
      </c>
      <c r="BW330" s="5">
        <v>2.5</v>
      </c>
      <c r="CA330" s="6" t="s">
        <v>759</v>
      </c>
      <c r="CB330" s="6" t="s">
        <v>338</v>
      </c>
      <c r="CC330" s="6">
        <v>414.6</v>
      </c>
      <c r="CD330" s="6">
        <v>9.9</v>
      </c>
      <c r="CE330" s="6">
        <v>10.9</v>
      </c>
      <c r="CF330" s="6">
        <v>7.4</v>
      </c>
      <c r="CG330" s="6">
        <v>22327</v>
      </c>
      <c r="CH330" s="6">
        <v>11</v>
      </c>
      <c r="CI330" s="6">
        <v>37</v>
      </c>
      <c r="CJ330" s="6">
        <v>0.5</v>
      </c>
      <c r="CN330" s="7" t="s">
        <v>759</v>
      </c>
      <c r="CO330" s="7" t="s">
        <v>338</v>
      </c>
      <c r="CP330" s="7">
        <v>6000</v>
      </c>
      <c r="CQ330" s="7">
        <v>17.100000000000001</v>
      </c>
      <c r="CR330" s="7">
        <v>6000</v>
      </c>
      <c r="CS330" s="7">
        <v>17.100000000000001</v>
      </c>
      <c r="CT330" s="7" t="s">
        <v>858</v>
      </c>
      <c r="CU330" s="7" t="s">
        <v>858</v>
      </c>
      <c r="CV330" s="7">
        <v>6000</v>
      </c>
      <c r="CW330" s="7">
        <v>17.100000000000001</v>
      </c>
      <c r="DA330" s="8" t="s">
        <v>759</v>
      </c>
      <c r="DB330" s="8" t="s">
        <v>338</v>
      </c>
      <c r="DC330" s="8">
        <v>449.4</v>
      </c>
      <c r="DD330" s="8">
        <v>8.1999999999999993</v>
      </c>
      <c r="DE330" s="8">
        <v>11.68</v>
      </c>
      <c r="DF330" s="8">
        <v>8.4</v>
      </c>
      <c r="DG330" s="8">
        <v>23259</v>
      </c>
      <c r="DH330" s="8">
        <v>12</v>
      </c>
      <c r="DI330" s="8">
        <v>38.5</v>
      </c>
      <c r="DJ330" s="8">
        <v>1.7</v>
      </c>
      <c r="DN330" s="9" t="s">
        <v>759</v>
      </c>
      <c r="DO330" s="9" t="s">
        <v>338</v>
      </c>
      <c r="DP330" s="9" t="s">
        <v>858</v>
      </c>
      <c r="DQ330" s="9" t="s">
        <v>858</v>
      </c>
      <c r="DR330" s="9" t="s">
        <v>858</v>
      </c>
      <c r="DS330" s="9" t="s">
        <v>858</v>
      </c>
      <c r="DT330" s="9" t="s">
        <v>858</v>
      </c>
      <c r="DU330" s="9" t="s">
        <v>858</v>
      </c>
      <c r="DV330" s="9">
        <v>37.5</v>
      </c>
      <c r="DW330" s="9">
        <v>1.5</v>
      </c>
      <c r="EA330" s="10" t="s">
        <v>759</v>
      </c>
      <c r="EB330" s="10" t="s">
        <v>338</v>
      </c>
      <c r="EC330" s="10">
        <v>15000</v>
      </c>
      <c r="ED330" s="10">
        <v>10.9</v>
      </c>
      <c r="EE330" s="10">
        <f>VLOOKUP(EA330,Sheet1!$C$10:$L$428,10,FALSE)</f>
        <v>130000</v>
      </c>
      <c r="EF330" s="10">
        <v>10.9</v>
      </c>
      <c r="EG330" s="10">
        <v>14000</v>
      </c>
      <c r="EH330" s="10">
        <v>12.5</v>
      </c>
      <c r="EI330" s="10">
        <v>15000</v>
      </c>
      <c r="EJ330" s="10">
        <v>10.9</v>
      </c>
      <c r="EN330" s="11" t="s">
        <v>759</v>
      </c>
      <c r="EO330" s="11" t="s">
        <v>338</v>
      </c>
      <c r="EP330" s="11">
        <v>601.70000000000005</v>
      </c>
      <c r="EQ330" s="11">
        <v>5.7</v>
      </c>
      <c r="ER330" s="11">
        <f>VLOOKUP(EN330,Sheet1!$C$10:$L$428,2,FALSE)</f>
        <v>197862.44856459316</v>
      </c>
      <c r="ES330" s="11">
        <v>5.9</v>
      </c>
      <c r="ET330" s="11">
        <v>31425</v>
      </c>
      <c r="EU330" s="11">
        <v>5.9</v>
      </c>
      <c r="EV330" s="11">
        <v>39.6</v>
      </c>
      <c r="EW330" s="11">
        <v>1.4</v>
      </c>
      <c r="EY330" t="b">
        <f t="shared" si="4"/>
        <v>1</v>
      </c>
    </row>
    <row r="331" spans="1:155" x14ac:dyDescent="0.25">
      <c r="A331" s="1" t="s">
        <v>760</v>
      </c>
      <c r="B331" s="1" t="s">
        <v>339</v>
      </c>
      <c r="C331" s="1">
        <v>476.2</v>
      </c>
      <c r="D331" s="1">
        <v>7.7</v>
      </c>
      <c r="E331" s="1">
        <f>VLOOKUP(A331,Sheet1!$C$10:$L$428,6,FALSE)</f>
        <v>140000</v>
      </c>
      <c r="F331" s="1">
        <v>7.2</v>
      </c>
      <c r="G331" s="1">
        <v>25781</v>
      </c>
      <c r="H331" s="1">
        <v>8.5</v>
      </c>
      <c r="I331" s="1">
        <v>39</v>
      </c>
      <c r="J331" s="1">
        <v>1.6</v>
      </c>
      <c r="N331" s="2" t="s">
        <v>760</v>
      </c>
      <c r="O331" s="2" t="s">
        <v>339</v>
      </c>
      <c r="P331" s="2">
        <v>40000</v>
      </c>
      <c r="Q331" s="2">
        <v>6.6</v>
      </c>
      <c r="R331" s="2">
        <v>40000</v>
      </c>
      <c r="S331" s="2">
        <v>6.6</v>
      </c>
      <c r="T331" s="2">
        <v>36000</v>
      </c>
      <c r="U331" s="2">
        <v>7.7</v>
      </c>
      <c r="V331" s="2">
        <v>40000</v>
      </c>
      <c r="W331" s="2">
        <v>6.6</v>
      </c>
      <c r="AA331" s="3" t="s">
        <v>760</v>
      </c>
      <c r="AB331" s="3" t="s">
        <v>339</v>
      </c>
      <c r="AC331" s="3">
        <v>521.5</v>
      </c>
      <c r="AD331" s="3">
        <v>3.3</v>
      </c>
      <c r="AE331" s="3">
        <v>13.32</v>
      </c>
      <c r="AF331" s="3">
        <v>3.4</v>
      </c>
      <c r="AG331" s="3">
        <v>27717</v>
      </c>
      <c r="AH331" s="3">
        <v>4</v>
      </c>
      <c r="AI331" s="3">
        <v>39.200000000000003</v>
      </c>
      <c r="AJ331" s="3">
        <v>1</v>
      </c>
      <c r="AN331" s="3" t="s">
        <v>760</v>
      </c>
      <c r="AO331" s="3" t="s">
        <v>339</v>
      </c>
      <c r="AP331" s="3">
        <v>446.1</v>
      </c>
      <c r="AQ331" s="3">
        <v>4.0999999999999996</v>
      </c>
      <c r="AR331" s="3">
        <v>11.48</v>
      </c>
      <c r="AS331" s="3">
        <v>5.2</v>
      </c>
      <c r="AT331" s="3">
        <v>23670</v>
      </c>
      <c r="AU331" s="3">
        <v>6.4</v>
      </c>
      <c r="AV331" s="3">
        <v>37.5</v>
      </c>
      <c r="AW331" s="3">
        <v>1.1000000000000001</v>
      </c>
      <c r="BA331" s="4" t="s">
        <v>760</v>
      </c>
      <c r="BB331" s="4" t="s">
        <v>339</v>
      </c>
      <c r="BC331" s="4">
        <v>56000</v>
      </c>
      <c r="BD331" s="4">
        <v>5.5</v>
      </c>
      <c r="BE331" s="4">
        <v>56000</v>
      </c>
      <c r="BF331" s="4">
        <v>5.5</v>
      </c>
      <c r="BG331" s="4">
        <v>51000</v>
      </c>
      <c r="BH331" s="4">
        <v>6.4</v>
      </c>
      <c r="BI331" s="4">
        <v>56000</v>
      </c>
      <c r="BJ331" s="4">
        <v>5.5</v>
      </c>
      <c r="BN331" s="5" t="s">
        <v>760</v>
      </c>
      <c r="BO331" s="5" t="s">
        <v>339</v>
      </c>
      <c r="BP331" s="5">
        <v>419.5</v>
      </c>
      <c r="BQ331" s="5">
        <v>3.6</v>
      </c>
      <c r="BR331" s="5">
        <v>12.65</v>
      </c>
      <c r="BS331" s="5">
        <v>3.1</v>
      </c>
      <c r="BT331" s="5">
        <v>22591</v>
      </c>
      <c r="BU331" s="5">
        <v>4.3</v>
      </c>
      <c r="BV331" s="5">
        <v>33.200000000000003</v>
      </c>
      <c r="BW331" s="5">
        <v>1.9</v>
      </c>
      <c r="CA331" s="6" t="s">
        <v>760</v>
      </c>
      <c r="CB331" s="6" t="s">
        <v>339</v>
      </c>
      <c r="CC331" s="6">
        <v>371.8</v>
      </c>
      <c r="CD331" s="6">
        <v>5.6</v>
      </c>
      <c r="CE331" s="6">
        <v>10.3</v>
      </c>
      <c r="CF331" s="6">
        <v>4.3</v>
      </c>
      <c r="CG331" s="6">
        <v>19907</v>
      </c>
      <c r="CH331" s="6">
        <v>5</v>
      </c>
      <c r="CI331" s="6">
        <v>37</v>
      </c>
      <c r="CJ331" s="6">
        <v>1.6</v>
      </c>
      <c r="CN331" s="7" t="s">
        <v>760</v>
      </c>
      <c r="CO331" s="7" t="s">
        <v>339</v>
      </c>
      <c r="CP331" s="7">
        <v>15000</v>
      </c>
      <c r="CQ331" s="7">
        <v>10.199999999999999</v>
      </c>
      <c r="CR331" s="7">
        <v>15000</v>
      </c>
      <c r="CS331" s="7">
        <v>10.199999999999999</v>
      </c>
      <c r="CT331" s="7">
        <v>14000</v>
      </c>
      <c r="CU331" s="7">
        <v>11.9</v>
      </c>
      <c r="CV331" s="7">
        <v>15000</v>
      </c>
      <c r="CW331" s="7">
        <v>10.199999999999999</v>
      </c>
      <c r="DA331" s="8" t="s">
        <v>760</v>
      </c>
      <c r="DB331" s="8" t="s">
        <v>339</v>
      </c>
      <c r="DC331" s="8">
        <v>454.5</v>
      </c>
      <c r="DD331" s="8">
        <v>5</v>
      </c>
      <c r="DE331" s="8">
        <v>12.11</v>
      </c>
      <c r="DF331" s="8">
        <v>5.0999999999999996</v>
      </c>
      <c r="DG331" s="8">
        <v>24074</v>
      </c>
      <c r="DH331" s="8">
        <v>7</v>
      </c>
      <c r="DI331" s="8">
        <v>37.5</v>
      </c>
      <c r="DJ331" s="8">
        <v>1</v>
      </c>
      <c r="DN331" s="9" t="s">
        <v>760</v>
      </c>
      <c r="DO331" s="9" t="s">
        <v>339</v>
      </c>
      <c r="DP331" s="9">
        <v>406.4</v>
      </c>
      <c r="DQ331" s="9">
        <v>6.4</v>
      </c>
      <c r="DR331" s="9">
        <v>10.43</v>
      </c>
      <c r="DS331" s="9">
        <v>6.1</v>
      </c>
      <c r="DT331" s="9">
        <v>20613</v>
      </c>
      <c r="DU331" s="9">
        <v>7.8</v>
      </c>
      <c r="DV331" s="9">
        <v>37.5</v>
      </c>
      <c r="DW331" s="9">
        <v>0.5</v>
      </c>
      <c r="EA331" s="10" t="s">
        <v>760</v>
      </c>
      <c r="EB331" s="10" t="s">
        <v>339</v>
      </c>
      <c r="EC331" s="10">
        <v>24000</v>
      </c>
      <c r="ED331" s="10">
        <v>8.6999999999999993</v>
      </c>
      <c r="EE331" s="10">
        <f>VLOOKUP(EA331,Sheet1!$C$10:$L$428,10,FALSE)</f>
        <v>112500</v>
      </c>
      <c r="EF331" s="10">
        <v>8.6999999999999993</v>
      </c>
      <c r="EG331" s="10">
        <v>22000</v>
      </c>
      <c r="EH331" s="10">
        <v>10</v>
      </c>
      <c r="EI331" s="10">
        <v>24000</v>
      </c>
      <c r="EJ331" s="10">
        <v>8.6999999999999993</v>
      </c>
      <c r="EN331" s="11" t="s">
        <v>760</v>
      </c>
      <c r="EO331" s="11" t="s">
        <v>339</v>
      </c>
      <c r="EP331" s="11">
        <v>563.5</v>
      </c>
      <c r="EQ331" s="11">
        <v>4.2</v>
      </c>
      <c r="ER331" s="11">
        <f>VLOOKUP(EN331,Sheet1!$C$10:$L$428,2,FALSE)</f>
        <v>150611.25957446793</v>
      </c>
      <c r="ES331" s="11">
        <v>4.4000000000000004</v>
      </c>
      <c r="ET331" s="11">
        <v>29930</v>
      </c>
      <c r="EU331" s="11">
        <v>4.8</v>
      </c>
      <c r="EV331" s="11">
        <v>40.200000000000003</v>
      </c>
      <c r="EW331" s="11">
        <v>1.5</v>
      </c>
      <c r="EY331" t="b">
        <f t="shared" si="4"/>
        <v>1</v>
      </c>
    </row>
    <row r="332" spans="1:155" x14ac:dyDescent="0.25">
      <c r="A332" s="1" t="s">
        <v>761</v>
      </c>
      <c r="B332" s="1" t="s">
        <v>340</v>
      </c>
      <c r="C332" s="1">
        <v>569.70000000000005</v>
      </c>
      <c r="D332" s="1">
        <v>8.8000000000000007</v>
      </c>
      <c r="E332" s="1">
        <f>VLOOKUP(A332,Sheet1!$C$10:$L$428,6,FALSE)</f>
        <v>185000</v>
      </c>
      <c r="F332" s="1">
        <v>8.5</v>
      </c>
      <c r="G332" s="1">
        <v>29097</v>
      </c>
      <c r="H332" s="1">
        <v>14</v>
      </c>
      <c r="I332" s="1">
        <v>37.5</v>
      </c>
      <c r="J332" s="1">
        <v>1.7</v>
      </c>
      <c r="N332" s="2" t="s">
        <v>761</v>
      </c>
      <c r="O332" s="2" t="s">
        <v>340</v>
      </c>
      <c r="P332" s="2">
        <v>34000</v>
      </c>
      <c r="Q332" s="2">
        <v>7.2</v>
      </c>
      <c r="R332" s="2">
        <v>34000</v>
      </c>
      <c r="S332" s="2">
        <v>7.2</v>
      </c>
      <c r="T332" s="2">
        <v>31000</v>
      </c>
      <c r="U332" s="2">
        <v>9.9</v>
      </c>
      <c r="V332" s="2">
        <v>34000</v>
      </c>
      <c r="W332" s="2">
        <v>7.2</v>
      </c>
      <c r="AA332" s="3" t="s">
        <v>761</v>
      </c>
      <c r="AB332" s="3" t="s">
        <v>340</v>
      </c>
      <c r="AC332" s="3">
        <v>706.7</v>
      </c>
      <c r="AD332" s="3">
        <v>6.7</v>
      </c>
      <c r="AE332" s="3">
        <v>18.079999999999998</v>
      </c>
      <c r="AF332" s="3">
        <v>6.8</v>
      </c>
      <c r="AG332" s="3">
        <v>36973</v>
      </c>
      <c r="AH332" s="3">
        <v>8.3000000000000007</v>
      </c>
      <c r="AI332" s="3">
        <v>39.1</v>
      </c>
      <c r="AJ332" s="3">
        <v>1</v>
      </c>
      <c r="AN332" s="3" t="s">
        <v>761</v>
      </c>
      <c r="AO332" s="3" t="s">
        <v>340</v>
      </c>
      <c r="AP332" s="3">
        <v>538.79999999999995</v>
      </c>
      <c r="AQ332" s="3">
        <v>6.6</v>
      </c>
      <c r="AR332" s="3">
        <v>13.51</v>
      </c>
      <c r="AS332" s="3">
        <v>7.3</v>
      </c>
      <c r="AT332" s="3">
        <v>27280</v>
      </c>
      <c r="AU332" s="3">
        <v>8.3000000000000007</v>
      </c>
      <c r="AV332" s="3">
        <v>37.5</v>
      </c>
      <c r="AW332" s="3">
        <v>1.2</v>
      </c>
      <c r="BA332" s="4" t="s">
        <v>761</v>
      </c>
      <c r="BB332" s="4" t="s">
        <v>340</v>
      </c>
      <c r="BC332" s="4">
        <v>50000</v>
      </c>
      <c r="BD332" s="4">
        <v>5.9</v>
      </c>
      <c r="BE332" s="4">
        <v>50000</v>
      </c>
      <c r="BF332" s="4">
        <v>5.9</v>
      </c>
      <c r="BG332" s="4">
        <v>43000</v>
      </c>
      <c r="BH332" s="4">
        <v>7.9</v>
      </c>
      <c r="BI332" s="4">
        <v>50000</v>
      </c>
      <c r="BJ332" s="4">
        <v>5.9</v>
      </c>
      <c r="BN332" s="5" t="s">
        <v>761</v>
      </c>
      <c r="BO332" s="5" t="s">
        <v>340</v>
      </c>
      <c r="BP332" s="5">
        <v>546.20000000000005</v>
      </c>
      <c r="BQ332" s="5">
        <v>6.5</v>
      </c>
      <c r="BR332" s="5">
        <v>16.96</v>
      </c>
      <c r="BS332" s="5">
        <v>6.1</v>
      </c>
      <c r="BT332" s="5">
        <v>29522</v>
      </c>
      <c r="BU332" s="5">
        <v>7.8</v>
      </c>
      <c r="BV332" s="5">
        <v>32.200000000000003</v>
      </c>
      <c r="BW332" s="5">
        <v>2.1</v>
      </c>
      <c r="CA332" s="6" t="s">
        <v>761</v>
      </c>
      <c r="CB332" s="6" t="s">
        <v>340</v>
      </c>
      <c r="CC332" s="6">
        <v>420.3</v>
      </c>
      <c r="CD332" s="6">
        <v>7.2</v>
      </c>
      <c r="CE332" s="6">
        <v>11.97</v>
      </c>
      <c r="CF332" s="6">
        <v>5.5</v>
      </c>
      <c r="CG332" s="6">
        <v>23450</v>
      </c>
      <c r="CH332" s="6">
        <v>7.1</v>
      </c>
      <c r="CI332" s="6">
        <v>36.9</v>
      </c>
      <c r="CJ332" s="6">
        <v>1.4</v>
      </c>
      <c r="CN332" s="7" t="s">
        <v>761</v>
      </c>
      <c r="CO332" s="7" t="s">
        <v>340</v>
      </c>
      <c r="CP332" s="7">
        <v>12000</v>
      </c>
      <c r="CQ332" s="7">
        <v>11.7</v>
      </c>
      <c r="CR332" s="7">
        <v>12000</v>
      </c>
      <c r="CS332" s="7">
        <v>11.7</v>
      </c>
      <c r="CT332" s="7">
        <v>11000</v>
      </c>
      <c r="CU332" s="7">
        <v>13.9</v>
      </c>
      <c r="CV332" s="7">
        <v>12000</v>
      </c>
      <c r="CW332" s="7">
        <v>11.7</v>
      </c>
      <c r="DA332" s="8" t="s">
        <v>761</v>
      </c>
      <c r="DB332" s="8" t="s">
        <v>340</v>
      </c>
      <c r="DC332" s="8">
        <v>545.70000000000005</v>
      </c>
      <c r="DD332" s="8">
        <v>8.5</v>
      </c>
      <c r="DE332" s="8">
        <v>14.6</v>
      </c>
      <c r="DF332" s="8">
        <v>8.6999999999999993</v>
      </c>
      <c r="DG332" s="8">
        <v>28302</v>
      </c>
      <c r="DH332" s="8">
        <v>11</v>
      </c>
      <c r="DI332" s="8">
        <v>37.4</v>
      </c>
      <c r="DJ332" s="8">
        <v>1.8</v>
      </c>
      <c r="DN332" s="9" t="s">
        <v>761</v>
      </c>
      <c r="DO332" s="9" t="s">
        <v>340</v>
      </c>
      <c r="DP332" s="9">
        <v>450</v>
      </c>
      <c r="DQ332" s="9">
        <v>12</v>
      </c>
      <c r="DR332" s="9">
        <v>11.8</v>
      </c>
      <c r="DS332" s="9">
        <v>12</v>
      </c>
      <c r="DT332" s="9">
        <v>23501</v>
      </c>
      <c r="DU332" s="9">
        <v>12</v>
      </c>
      <c r="DV332" s="9">
        <v>37</v>
      </c>
      <c r="DW332" s="9">
        <v>0.5</v>
      </c>
      <c r="EA332" s="10" t="s">
        <v>761</v>
      </c>
      <c r="EB332" s="10" t="s">
        <v>340</v>
      </c>
      <c r="EC332" s="10">
        <v>22000</v>
      </c>
      <c r="ED332" s="10">
        <v>9.1999999999999993</v>
      </c>
      <c r="EE332" s="10">
        <f>VLOOKUP(EA332,Sheet1!$C$10:$L$428,10,FALSE)</f>
        <v>138000</v>
      </c>
      <c r="EF332" s="10">
        <v>9.1999999999999993</v>
      </c>
      <c r="EG332" s="10">
        <v>20000</v>
      </c>
      <c r="EH332" s="10">
        <v>13.2</v>
      </c>
      <c r="EI332" s="10">
        <v>22000</v>
      </c>
      <c r="EJ332" s="10">
        <v>9.1999999999999993</v>
      </c>
      <c r="EN332" s="11" t="s">
        <v>761</v>
      </c>
      <c r="EO332" s="11" t="s">
        <v>340</v>
      </c>
      <c r="EP332" s="11">
        <v>795.4</v>
      </c>
      <c r="EQ332" s="11">
        <v>8.5</v>
      </c>
      <c r="ER332" s="11">
        <f>VLOOKUP(EN332,Sheet1!$C$10:$L$428,2,FALSE)</f>
        <v>236424.08573298404</v>
      </c>
      <c r="ES332" s="11">
        <v>8.6999999999999993</v>
      </c>
      <c r="ET332" s="11">
        <v>41534</v>
      </c>
      <c r="EU332" s="11">
        <v>11</v>
      </c>
      <c r="EV332" s="11">
        <v>40</v>
      </c>
      <c r="EW332" s="11">
        <v>1.2</v>
      </c>
      <c r="EY332" t="b">
        <f t="shared" si="4"/>
        <v>1</v>
      </c>
    </row>
    <row r="333" spans="1:155" x14ac:dyDescent="0.25">
      <c r="A333" s="1" t="s">
        <v>762</v>
      </c>
      <c r="B333" s="1" t="s">
        <v>341</v>
      </c>
      <c r="C333" s="1">
        <v>606.20000000000005</v>
      </c>
      <c r="D333" s="1">
        <v>8.3000000000000007</v>
      </c>
      <c r="E333" s="1">
        <f>VLOOKUP(A333,Sheet1!$C$10:$L$428,6,FALSE)</f>
        <v>185000</v>
      </c>
      <c r="F333" s="1">
        <v>8.6999999999999993</v>
      </c>
      <c r="G333" s="1">
        <v>32332</v>
      </c>
      <c r="H333" s="1">
        <v>10</v>
      </c>
      <c r="I333" s="1">
        <v>37.5</v>
      </c>
      <c r="J333" s="1">
        <v>1.8</v>
      </c>
      <c r="N333" s="2" t="s">
        <v>762</v>
      </c>
      <c r="O333" s="2" t="s">
        <v>341</v>
      </c>
      <c r="P333" s="2">
        <v>22000</v>
      </c>
      <c r="Q333" s="2">
        <v>8.9</v>
      </c>
      <c r="R333" s="2">
        <v>22000</v>
      </c>
      <c r="S333" s="2">
        <v>8.9</v>
      </c>
      <c r="T333" s="2">
        <v>18000</v>
      </c>
      <c r="U333" s="2">
        <v>10.9</v>
      </c>
      <c r="V333" s="2">
        <v>22000</v>
      </c>
      <c r="W333" s="2">
        <v>8.9</v>
      </c>
      <c r="AA333" s="3" t="s">
        <v>762</v>
      </c>
      <c r="AB333" s="3" t="s">
        <v>341</v>
      </c>
      <c r="AC333" s="3">
        <v>637.4</v>
      </c>
      <c r="AD333" s="3">
        <v>9</v>
      </c>
      <c r="AE333" s="3">
        <v>16.52</v>
      </c>
      <c r="AF333" s="3">
        <v>9.1</v>
      </c>
      <c r="AG333" s="3">
        <v>37124</v>
      </c>
      <c r="AH333" s="3">
        <v>16</v>
      </c>
      <c r="AI333" s="3">
        <v>38.6</v>
      </c>
      <c r="AJ333" s="3">
        <v>1</v>
      </c>
      <c r="AN333" s="3" t="s">
        <v>762</v>
      </c>
      <c r="AO333" s="3" t="s">
        <v>341</v>
      </c>
      <c r="AP333" s="3">
        <v>499.8</v>
      </c>
      <c r="AQ333" s="3">
        <v>8.6999999999999993</v>
      </c>
      <c r="AR333" s="3">
        <v>13.24</v>
      </c>
      <c r="AS333" s="3">
        <v>8.4</v>
      </c>
      <c r="AT333" s="3">
        <v>27788</v>
      </c>
      <c r="AU333" s="3">
        <v>11</v>
      </c>
      <c r="AV333" s="3">
        <v>37.5</v>
      </c>
      <c r="AW333" s="3">
        <v>1.1000000000000001</v>
      </c>
      <c r="BA333" s="4" t="s">
        <v>762</v>
      </c>
      <c r="BB333" s="4" t="s">
        <v>341</v>
      </c>
      <c r="BC333" s="4">
        <v>32000</v>
      </c>
      <c r="BD333" s="4">
        <v>7.3</v>
      </c>
      <c r="BE333" s="4">
        <v>32000</v>
      </c>
      <c r="BF333" s="4">
        <v>7.3</v>
      </c>
      <c r="BG333" s="4">
        <v>26000</v>
      </c>
      <c r="BH333" s="4">
        <v>10.3</v>
      </c>
      <c r="BI333" s="4">
        <v>32000</v>
      </c>
      <c r="BJ333" s="4">
        <v>7.3</v>
      </c>
      <c r="BN333" s="5" t="s">
        <v>762</v>
      </c>
      <c r="BO333" s="5" t="s">
        <v>341</v>
      </c>
      <c r="BP333" s="5">
        <v>483.5</v>
      </c>
      <c r="BQ333" s="5">
        <v>8.8000000000000007</v>
      </c>
      <c r="BR333" s="5">
        <v>15.36</v>
      </c>
      <c r="BS333" s="5">
        <v>8.1999999999999993</v>
      </c>
      <c r="BT333" s="5">
        <v>28114</v>
      </c>
      <c r="BU333" s="5">
        <v>16</v>
      </c>
      <c r="BV333" s="5">
        <v>31.5</v>
      </c>
      <c r="BW333" s="5">
        <v>2.8</v>
      </c>
      <c r="CA333" s="6" t="s">
        <v>762</v>
      </c>
      <c r="CB333" s="6" t="s">
        <v>341</v>
      </c>
      <c r="CC333" s="6">
        <v>383</v>
      </c>
      <c r="CD333" s="6">
        <v>8.8000000000000007</v>
      </c>
      <c r="CE333" s="6">
        <v>11.05</v>
      </c>
      <c r="CF333" s="6">
        <v>8</v>
      </c>
      <c r="CG333" s="6">
        <v>19634</v>
      </c>
      <c r="CH333" s="6">
        <v>16</v>
      </c>
      <c r="CI333" s="6">
        <v>36.9</v>
      </c>
      <c r="CJ333" s="6">
        <v>1.6</v>
      </c>
      <c r="CN333" s="7" t="s">
        <v>762</v>
      </c>
      <c r="CO333" s="7" t="s">
        <v>341</v>
      </c>
      <c r="CP333" s="7">
        <v>8000</v>
      </c>
      <c r="CQ333" s="7">
        <v>13.9</v>
      </c>
      <c r="CR333" s="7">
        <v>8000</v>
      </c>
      <c r="CS333" s="7">
        <v>13.9</v>
      </c>
      <c r="CT333" s="7">
        <v>7000</v>
      </c>
      <c r="CU333" s="7">
        <v>17.100000000000001</v>
      </c>
      <c r="CV333" s="7">
        <v>8000</v>
      </c>
      <c r="CW333" s="7">
        <v>13.9</v>
      </c>
      <c r="DA333" s="8" t="s">
        <v>762</v>
      </c>
      <c r="DB333" s="8" t="s">
        <v>341</v>
      </c>
      <c r="DC333" s="8">
        <v>496.7</v>
      </c>
      <c r="DD333" s="8">
        <v>9.8000000000000007</v>
      </c>
      <c r="DE333" s="8">
        <v>13.29</v>
      </c>
      <c r="DF333" s="8">
        <v>10</v>
      </c>
      <c r="DG333" s="8">
        <v>27486</v>
      </c>
      <c r="DH333" s="8">
        <v>16</v>
      </c>
      <c r="DI333" s="8">
        <v>37.4</v>
      </c>
      <c r="DJ333" s="8">
        <v>1.2</v>
      </c>
      <c r="DN333" s="9" t="s">
        <v>762</v>
      </c>
      <c r="DO333" s="9" t="s">
        <v>341</v>
      </c>
      <c r="DP333" s="9">
        <v>403</v>
      </c>
      <c r="DQ333" s="9">
        <v>9.6</v>
      </c>
      <c r="DR333" s="9">
        <v>10.78</v>
      </c>
      <c r="DS333" s="9">
        <v>10</v>
      </c>
      <c r="DT333" s="9">
        <v>20139</v>
      </c>
      <c r="DU333" s="9">
        <v>13</v>
      </c>
      <c r="DV333" s="9">
        <v>37.4</v>
      </c>
      <c r="DW333" s="9">
        <v>0.6</v>
      </c>
      <c r="EA333" s="10" t="s">
        <v>762</v>
      </c>
      <c r="EB333" s="10" t="s">
        <v>341</v>
      </c>
      <c r="EC333" s="10">
        <v>13000</v>
      </c>
      <c r="ED333" s="10">
        <v>11.6</v>
      </c>
      <c r="EE333" s="10">
        <f>VLOOKUP(EA333,Sheet1!$C$10:$L$428,10,FALSE)</f>
        <v>145000</v>
      </c>
      <c r="EF333" s="10">
        <v>11.6</v>
      </c>
      <c r="EG333" s="10">
        <v>11000</v>
      </c>
      <c r="EH333" s="10">
        <v>14</v>
      </c>
      <c r="EI333" s="10">
        <v>13000</v>
      </c>
      <c r="EJ333" s="10">
        <v>11.6</v>
      </c>
      <c r="EN333" s="11" t="s">
        <v>762</v>
      </c>
      <c r="EO333" s="11" t="s">
        <v>341</v>
      </c>
      <c r="EP333" s="11">
        <v>725.7</v>
      </c>
      <c r="EQ333" s="11">
        <v>12</v>
      </c>
      <c r="ER333" s="11">
        <f>VLOOKUP(EN333,Sheet1!$C$10:$L$428,2,FALSE)</f>
        <v>227559.02805429863</v>
      </c>
      <c r="ES333" s="11">
        <v>12</v>
      </c>
      <c r="ET333" s="11" t="s">
        <v>858</v>
      </c>
      <c r="EU333" s="11" t="s">
        <v>858</v>
      </c>
      <c r="EV333" s="11">
        <v>39.299999999999997</v>
      </c>
      <c r="EW333" s="11">
        <v>1.5</v>
      </c>
      <c r="EY333" t="b">
        <f t="shared" ref="EY333:EY396" si="5">IF(A334=N334,(IF(N334=AA334,(IF(AA334=AN334,(IF(AN334=BA334,(IF(BA334=BN334,(IF(CA334=BN334,(IF(CA334=CN334,(IF(CN334=DA334,(IF(DA334=DN334,(IF(DN334=EA334,(IF(EA334=EN334,TRUE,FALSE)),FALSE)),FALSE)),FALSE)),FALSE)),FALSE)),FALSE)),FALSE)),FALSE)),FALSE)),FALSE)</f>
        <v>1</v>
      </c>
    </row>
    <row r="334" spans="1:155" x14ac:dyDescent="0.25">
      <c r="A334" s="1" t="s">
        <v>763</v>
      </c>
      <c r="B334" s="1" t="s">
        <v>342</v>
      </c>
      <c r="C334" s="1">
        <v>555.79999999999995</v>
      </c>
      <c r="D334" s="1">
        <v>10</v>
      </c>
      <c r="E334" s="1">
        <f>VLOOKUP(A334,Sheet1!$C$10:$L$428,6,FALSE)</f>
        <v>179997.5</v>
      </c>
      <c r="F334" s="1">
        <v>9.4</v>
      </c>
      <c r="G334" s="1">
        <v>28742</v>
      </c>
      <c r="H334" s="1">
        <v>10</v>
      </c>
      <c r="I334" s="1">
        <v>40</v>
      </c>
      <c r="J334" s="1">
        <v>2.5</v>
      </c>
      <c r="N334" s="2" t="s">
        <v>763</v>
      </c>
      <c r="O334" s="2" t="s">
        <v>342</v>
      </c>
      <c r="P334" s="2">
        <v>30000</v>
      </c>
      <c r="Q334" s="2">
        <v>7.6</v>
      </c>
      <c r="R334" s="2">
        <v>30000</v>
      </c>
      <c r="S334" s="2">
        <v>7.6</v>
      </c>
      <c r="T334" s="2">
        <v>26000</v>
      </c>
      <c r="U334" s="2">
        <v>9</v>
      </c>
      <c r="V334" s="2">
        <v>30000</v>
      </c>
      <c r="W334" s="2">
        <v>7.6</v>
      </c>
      <c r="AA334" s="3" t="s">
        <v>763</v>
      </c>
      <c r="AB334" s="3" t="s">
        <v>342</v>
      </c>
      <c r="AC334" s="3">
        <v>601.79999999999995</v>
      </c>
      <c r="AD334" s="3">
        <v>5.6</v>
      </c>
      <c r="AE334" s="3">
        <v>15.3</v>
      </c>
      <c r="AF334" s="3">
        <v>5.7</v>
      </c>
      <c r="AG334" s="3">
        <v>32834</v>
      </c>
      <c r="AH334" s="3">
        <v>8.5</v>
      </c>
      <c r="AI334" s="3">
        <v>39.299999999999997</v>
      </c>
      <c r="AJ334" s="3">
        <v>1</v>
      </c>
      <c r="AN334" s="3" t="s">
        <v>763</v>
      </c>
      <c r="AO334" s="3" t="s">
        <v>342</v>
      </c>
      <c r="AP334" s="3">
        <v>484.9</v>
      </c>
      <c r="AQ334" s="3">
        <v>8.9</v>
      </c>
      <c r="AR334" s="3">
        <v>11.73</v>
      </c>
      <c r="AS334" s="3">
        <v>11</v>
      </c>
      <c r="AT334" s="3">
        <v>25671</v>
      </c>
      <c r="AU334" s="3">
        <v>9.6</v>
      </c>
      <c r="AV334" s="3">
        <v>38.299999999999997</v>
      </c>
      <c r="AW334" s="3">
        <v>1.7</v>
      </c>
      <c r="BA334" s="4" t="s">
        <v>763</v>
      </c>
      <c r="BB334" s="4" t="s">
        <v>342</v>
      </c>
      <c r="BC334" s="4">
        <v>45000</v>
      </c>
      <c r="BD334" s="4">
        <v>6.1</v>
      </c>
      <c r="BE334" s="4">
        <v>45000</v>
      </c>
      <c r="BF334" s="4">
        <v>6.1</v>
      </c>
      <c r="BG334" s="4">
        <v>41000</v>
      </c>
      <c r="BH334" s="4">
        <v>7.1</v>
      </c>
      <c r="BI334" s="4">
        <v>45000</v>
      </c>
      <c r="BJ334" s="4">
        <v>6.1</v>
      </c>
      <c r="BN334" s="5" t="s">
        <v>763</v>
      </c>
      <c r="BO334" s="5" t="s">
        <v>342</v>
      </c>
      <c r="BP334" s="5">
        <v>461.4</v>
      </c>
      <c r="BQ334" s="5">
        <v>5.7</v>
      </c>
      <c r="BR334" s="5">
        <v>14.56</v>
      </c>
      <c r="BS334" s="5">
        <v>5.0999999999999996</v>
      </c>
      <c r="BT334" s="5">
        <v>24915</v>
      </c>
      <c r="BU334" s="5">
        <v>8.1</v>
      </c>
      <c r="BV334" s="5">
        <v>31.7</v>
      </c>
      <c r="BW334" s="5">
        <v>2.4</v>
      </c>
      <c r="CA334" s="6" t="s">
        <v>763</v>
      </c>
      <c r="CB334" s="6" t="s">
        <v>342</v>
      </c>
      <c r="CC334" s="6">
        <v>352</v>
      </c>
      <c r="CD334" s="6">
        <v>7.1</v>
      </c>
      <c r="CE334" s="6">
        <v>10.14</v>
      </c>
      <c r="CF334" s="6">
        <v>6.5</v>
      </c>
      <c r="CG334" s="6">
        <v>18755</v>
      </c>
      <c r="CH334" s="6">
        <v>9</v>
      </c>
      <c r="CI334" s="6">
        <v>36.5</v>
      </c>
      <c r="CJ334" s="6">
        <v>2.5</v>
      </c>
      <c r="CN334" s="7" t="s">
        <v>763</v>
      </c>
      <c r="CO334" s="7" t="s">
        <v>342</v>
      </c>
      <c r="CP334" s="7">
        <v>11000</v>
      </c>
      <c r="CQ334" s="7">
        <v>12.3</v>
      </c>
      <c r="CR334" s="7">
        <v>11000</v>
      </c>
      <c r="CS334" s="7">
        <v>12.3</v>
      </c>
      <c r="CT334" s="7">
        <v>8000</v>
      </c>
      <c r="CU334" s="7">
        <v>15.7</v>
      </c>
      <c r="CV334" s="7">
        <v>11000</v>
      </c>
      <c r="CW334" s="7">
        <v>12.3</v>
      </c>
      <c r="DA334" s="8" t="s">
        <v>763</v>
      </c>
      <c r="DB334" s="8" t="s">
        <v>342</v>
      </c>
      <c r="DC334" s="8">
        <v>513</v>
      </c>
      <c r="DD334" s="8">
        <v>10</v>
      </c>
      <c r="DE334" s="8">
        <v>13.84</v>
      </c>
      <c r="DF334" s="8">
        <v>10</v>
      </c>
      <c r="DG334" s="8">
        <v>26302</v>
      </c>
      <c r="DH334" s="8">
        <v>13</v>
      </c>
      <c r="DI334" s="8">
        <v>37.1</v>
      </c>
      <c r="DJ334" s="8">
        <v>1.5</v>
      </c>
      <c r="DN334" s="9" t="s">
        <v>763</v>
      </c>
      <c r="DO334" s="9" t="s">
        <v>342</v>
      </c>
      <c r="DP334" s="9">
        <v>366.2</v>
      </c>
      <c r="DQ334" s="9">
        <v>8.8000000000000007</v>
      </c>
      <c r="DR334" s="9">
        <v>9.7899999999999991</v>
      </c>
      <c r="DS334" s="9">
        <v>10</v>
      </c>
      <c r="DT334" s="9">
        <v>19978</v>
      </c>
      <c r="DU334" s="9">
        <v>13</v>
      </c>
      <c r="DV334" s="9">
        <v>37</v>
      </c>
      <c r="DW334" s="9">
        <v>2.2000000000000002</v>
      </c>
      <c r="EA334" s="10" t="s">
        <v>763</v>
      </c>
      <c r="EB334" s="10" t="s">
        <v>342</v>
      </c>
      <c r="EC334" s="10">
        <v>19000</v>
      </c>
      <c r="ED334" s="10">
        <v>9.6</v>
      </c>
      <c r="EE334" s="10">
        <f>VLOOKUP(EA334,Sheet1!$C$10:$L$428,10,FALSE)</f>
        <v>145000</v>
      </c>
      <c r="EF334" s="10">
        <v>9.6</v>
      </c>
      <c r="EG334" s="10">
        <v>18000</v>
      </c>
      <c r="EH334" s="10">
        <v>11</v>
      </c>
      <c r="EI334" s="10">
        <v>19000</v>
      </c>
      <c r="EJ334" s="10">
        <v>9.6</v>
      </c>
      <c r="EN334" s="11" t="s">
        <v>763</v>
      </c>
      <c r="EO334" s="11" t="s">
        <v>342</v>
      </c>
      <c r="EP334" s="11">
        <v>652.29999999999995</v>
      </c>
      <c r="EQ334" s="11">
        <v>6.6</v>
      </c>
      <c r="ER334" s="11">
        <f>VLOOKUP(EN334,Sheet1!$C$10:$L$428,2,FALSE)</f>
        <v>220136.10403530911</v>
      </c>
      <c r="ES334" s="11">
        <v>6.8</v>
      </c>
      <c r="ET334" s="11">
        <v>35852</v>
      </c>
      <c r="EU334" s="11">
        <v>10</v>
      </c>
      <c r="EV334" s="11">
        <v>40.6</v>
      </c>
      <c r="EW334" s="11">
        <v>1.3</v>
      </c>
      <c r="EY334" t="b">
        <f t="shared" si="5"/>
        <v>1</v>
      </c>
    </row>
    <row r="335" spans="1:155" x14ac:dyDescent="0.25">
      <c r="A335" s="1" t="s">
        <v>764</v>
      </c>
      <c r="B335" s="1" t="s">
        <v>343</v>
      </c>
      <c r="C335" s="1">
        <v>516.6</v>
      </c>
      <c r="D335" s="1">
        <v>9.5</v>
      </c>
      <c r="E335" s="1">
        <f>VLOOKUP(A335,Sheet1!$C$10:$L$428,6,FALSE)</f>
        <v>162950</v>
      </c>
      <c r="F335" s="1">
        <v>11</v>
      </c>
      <c r="G335" s="1">
        <v>26629</v>
      </c>
      <c r="H335" s="1">
        <v>14</v>
      </c>
      <c r="I335" s="1">
        <v>39.1</v>
      </c>
      <c r="J335" s="1">
        <v>1.6</v>
      </c>
      <c r="N335" s="2" t="s">
        <v>764</v>
      </c>
      <c r="O335" s="2" t="s">
        <v>343</v>
      </c>
      <c r="P335" s="2">
        <v>36000</v>
      </c>
      <c r="Q335" s="2">
        <v>6.9</v>
      </c>
      <c r="R335" s="2">
        <v>36000</v>
      </c>
      <c r="S335" s="2">
        <v>6.9</v>
      </c>
      <c r="T335" s="2">
        <v>31000</v>
      </c>
      <c r="U335" s="2">
        <v>9.4</v>
      </c>
      <c r="V335" s="2">
        <v>36000</v>
      </c>
      <c r="W335" s="2">
        <v>6.9</v>
      </c>
      <c r="AA335" s="3" t="s">
        <v>764</v>
      </c>
      <c r="AB335" s="3" t="s">
        <v>343</v>
      </c>
      <c r="AC335" s="3">
        <v>537.79999999999995</v>
      </c>
      <c r="AD335" s="3">
        <v>3.9</v>
      </c>
      <c r="AE335" s="3">
        <v>13.68</v>
      </c>
      <c r="AF335" s="3">
        <v>4</v>
      </c>
      <c r="AG335" s="3">
        <v>30182</v>
      </c>
      <c r="AH335" s="3">
        <v>8.1999999999999993</v>
      </c>
      <c r="AI335" s="3">
        <v>39.299999999999997</v>
      </c>
      <c r="AJ335" s="3">
        <v>0.9</v>
      </c>
      <c r="AN335" s="3" t="s">
        <v>764</v>
      </c>
      <c r="AO335" s="3" t="s">
        <v>343</v>
      </c>
      <c r="AP335" s="3">
        <v>446.4</v>
      </c>
      <c r="AQ335" s="3">
        <v>7.2</v>
      </c>
      <c r="AR335" s="3">
        <v>10.87</v>
      </c>
      <c r="AS335" s="3">
        <v>7.9</v>
      </c>
      <c r="AT335" s="3">
        <v>24027</v>
      </c>
      <c r="AU335" s="3">
        <v>10</v>
      </c>
      <c r="AV335" s="3">
        <v>37.5</v>
      </c>
      <c r="AW335" s="3">
        <v>1.3</v>
      </c>
      <c r="BA335" s="4" t="s">
        <v>764</v>
      </c>
      <c r="BB335" s="4" t="s">
        <v>343</v>
      </c>
      <c r="BC335" s="4">
        <v>51000</v>
      </c>
      <c r="BD335" s="4">
        <v>5.7</v>
      </c>
      <c r="BE335" s="4">
        <v>51000</v>
      </c>
      <c r="BF335" s="4">
        <v>5.7</v>
      </c>
      <c r="BG335" s="4">
        <v>44000</v>
      </c>
      <c r="BH335" s="4">
        <v>8</v>
      </c>
      <c r="BI335" s="4">
        <v>51000</v>
      </c>
      <c r="BJ335" s="4">
        <v>5.7</v>
      </c>
      <c r="BN335" s="5" t="s">
        <v>764</v>
      </c>
      <c r="BO335" s="5" t="s">
        <v>343</v>
      </c>
      <c r="BP335" s="5">
        <v>429.4</v>
      </c>
      <c r="BQ335" s="5">
        <v>4.0999999999999996</v>
      </c>
      <c r="BR335" s="5">
        <v>13</v>
      </c>
      <c r="BS335" s="5">
        <v>3.7</v>
      </c>
      <c r="BT335" s="5">
        <v>23904</v>
      </c>
      <c r="BU335" s="5">
        <v>7.8</v>
      </c>
      <c r="BV335" s="5">
        <v>33</v>
      </c>
      <c r="BW335" s="5">
        <v>1.9</v>
      </c>
      <c r="CA335" s="6" t="s">
        <v>764</v>
      </c>
      <c r="CB335" s="6" t="s">
        <v>343</v>
      </c>
      <c r="CC335" s="6">
        <v>354.4</v>
      </c>
      <c r="CD335" s="6">
        <v>6.3</v>
      </c>
      <c r="CE335" s="6">
        <v>9.81</v>
      </c>
      <c r="CF335" s="6">
        <v>4.5</v>
      </c>
      <c r="CG335" s="6">
        <v>18927</v>
      </c>
      <c r="CH335" s="6">
        <v>10</v>
      </c>
      <c r="CI335" s="6">
        <v>37</v>
      </c>
      <c r="CJ335" s="6">
        <v>1.1000000000000001</v>
      </c>
      <c r="CN335" s="7" t="s">
        <v>764</v>
      </c>
      <c r="CO335" s="7" t="s">
        <v>343</v>
      </c>
      <c r="CP335" s="7">
        <v>13000</v>
      </c>
      <c r="CQ335" s="7">
        <v>11</v>
      </c>
      <c r="CR335" s="7">
        <v>13000</v>
      </c>
      <c r="CS335" s="7">
        <v>11</v>
      </c>
      <c r="CT335" s="7">
        <v>11000</v>
      </c>
      <c r="CU335" s="7">
        <v>17.899999999999999</v>
      </c>
      <c r="CV335" s="7">
        <v>13000</v>
      </c>
      <c r="CW335" s="7">
        <v>11</v>
      </c>
      <c r="DA335" s="8" t="s">
        <v>764</v>
      </c>
      <c r="DB335" s="8" t="s">
        <v>343</v>
      </c>
      <c r="DC335" s="8">
        <v>426.1</v>
      </c>
      <c r="DD335" s="8">
        <v>4.7</v>
      </c>
      <c r="DE335" s="8">
        <v>11.4</v>
      </c>
      <c r="DF335" s="8">
        <v>5.2</v>
      </c>
      <c r="DG335" s="8">
        <v>22253</v>
      </c>
      <c r="DH335" s="8">
        <v>11</v>
      </c>
      <c r="DI335" s="8">
        <v>37.4</v>
      </c>
      <c r="DJ335" s="8">
        <v>1.4</v>
      </c>
      <c r="DN335" s="9" t="s">
        <v>764</v>
      </c>
      <c r="DO335" s="9" t="s">
        <v>343</v>
      </c>
      <c r="DP335" s="9">
        <v>370.1</v>
      </c>
      <c r="DQ335" s="9">
        <v>9.1999999999999993</v>
      </c>
      <c r="DR335" s="9">
        <v>9.85</v>
      </c>
      <c r="DS335" s="9">
        <v>10</v>
      </c>
      <c r="DT335" s="9">
        <v>19469</v>
      </c>
      <c r="DU335" s="9">
        <v>19</v>
      </c>
      <c r="DV335" s="9">
        <v>37.4</v>
      </c>
      <c r="DW335" s="9">
        <v>0.4</v>
      </c>
      <c r="EA335" s="10" t="s">
        <v>764</v>
      </c>
      <c r="EB335" s="10" t="s">
        <v>343</v>
      </c>
      <c r="EC335" s="10">
        <v>23000</v>
      </c>
      <c r="ED335" s="10">
        <v>8.9</v>
      </c>
      <c r="EE335" s="10">
        <f>VLOOKUP(EA335,Sheet1!$C$10:$L$428,10,FALSE)</f>
        <v>124500</v>
      </c>
      <c r="EF335" s="10">
        <v>8.9</v>
      </c>
      <c r="EG335" s="10">
        <v>20000</v>
      </c>
      <c r="EH335" s="10">
        <v>10.6</v>
      </c>
      <c r="EI335" s="10">
        <v>23000</v>
      </c>
      <c r="EJ335" s="10">
        <v>8.9</v>
      </c>
      <c r="EN335" s="11" t="s">
        <v>764</v>
      </c>
      <c r="EO335" s="11" t="s">
        <v>343</v>
      </c>
      <c r="EP335" s="11">
        <v>602.6</v>
      </c>
      <c r="EQ335" s="11">
        <v>4.8</v>
      </c>
      <c r="ER335" s="11">
        <f>VLOOKUP(EN335,Sheet1!$C$10:$L$428,2,FALSE)</f>
        <v>184865.09255784881</v>
      </c>
      <c r="ES335" s="11">
        <v>5.0999999999999996</v>
      </c>
      <c r="ET335" s="11">
        <v>34821</v>
      </c>
      <c r="EU335" s="11">
        <v>9.4</v>
      </c>
      <c r="EV335" s="11">
        <v>40.4</v>
      </c>
      <c r="EW335" s="11">
        <v>1.1000000000000001</v>
      </c>
      <c r="EY335" t="b">
        <f t="shared" si="5"/>
        <v>1</v>
      </c>
    </row>
    <row r="336" spans="1:155" x14ac:dyDescent="0.25">
      <c r="A336" s="1" t="s">
        <v>765</v>
      </c>
      <c r="B336" s="1" t="s">
        <v>344</v>
      </c>
      <c r="C336" s="1">
        <v>504.2</v>
      </c>
      <c r="D336" s="1">
        <v>7.1</v>
      </c>
      <c r="E336" s="1">
        <f>VLOOKUP(A336,Sheet1!$C$10:$L$428,6,FALSE)</f>
        <v>175000</v>
      </c>
      <c r="F336" s="1">
        <v>7.7</v>
      </c>
      <c r="G336" s="1">
        <v>25915</v>
      </c>
      <c r="H336" s="1">
        <v>6.6</v>
      </c>
      <c r="I336" s="1">
        <v>39.799999999999997</v>
      </c>
      <c r="J336" s="1">
        <v>1.3</v>
      </c>
      <c r="N336" s="2" t="s">
        <v>765</v>
      </c>
      <c r="O336" s="2" t="s">
        <v>344</v>
      </c>
      <c r="P336" s="2">
        <v>47000</v>
      </c>
      <c r="Q336" s="2">
        <v>6.1</v>
      </c>
      <c r="R336" s="2">
        <v>47000</v>
      </c>
      <c r="S336" s="2">
        <v>6.1</v>
      </c>
      <c r="T336" s="2">
        <v>41000</v>
      </c>
      <c r="U336" s="2">
        <v>7.9</v>
      </c>
      <c r="V336" s="2">
        <v>47000</v>
      </c>
      <c r="W336" s="2">
        <v>6.1</v>
      </c>
      <c r="AA336" s="3" t="s">
        <v>765</v>
      </c>
      <c r="AB336" s="3" t="s">
        <v>344</v>
      </c>
      <c r="AC336" s="3">
        <v>549.29999999999995</v>
      </c>
      <c r="AD336" s="3">
        <v>3.3</v>
      </c>
      <c r="AE336" s="3">
        <v>13.93</v>
      </c>
      <c r="AF336" s="3">
        <v>3.3</v>
      </c>
      <c r="AG336" s="3">
        <v>28140</v>
      </c>
      <c r="AH336" s="3">
        <v>5.2</v>
      </c>
      <c r="AI336" s="3">
        <v>39.4</v>
      </c>
      <c r="AJ336" s="3">
        <v>0.8</v>
      </c>
      <c r="AN336" s="3" t="s">
        <v>765</v>
      </c>
      <c r="AO336" s="3" t="s">
        <v>344</v>
      </c>
      <c r="AP336" s="3">
        <v>470</v>
      </c>
      <c r="AQ336" s="3">
        <v>4.7</v>
      </c>
      <c r="AR336" s="3">
        <v>11.49</v>
      </c>
      <c r="AS336" s="3">
        <v>5.0999999999999996</v>
      </c>
      <c r="AT336" s="3">
        <v>24595</v>
      </c>
      <c r="AU336" s="3">
        <v>6.6</v>
      </c>
      <c r="AV336" s="3">
        <v>38</v>
      </c>
      <c r="AW336" s="3">
        <v>1.1000000000000001</v>
      </c>
      <c r="BA336" s="4" t="s">
        <v>765</v>
      </c>
      <c r="BB336" s="4" t="s">
        <v>344</v>
      </c>
      <c r="BC336" s="4">
        <v>68000</v>
      </c>
      <c r="BD336" s="4">
        <v>5</v>
      </c>
      <c r="BE336" s="4">
        <v>68000</v>
      </c>
      <c r="BF336" s="4">
        <v>5</v>
      </c>
      <c r="BG336" s="4">
        <v>60000</v>
      </c>
      <c r="BH336" s="4">
        <v>6.5</v>
      </c>
      <c r="BI336" s="4">
        <v>68000</v>
      </c>
      <c r="BJ336" s="4">
        <v>5</v>
      </c>
      <c r="BN336" s="5" t="s">
        <v>765</v>
      </c>
      <c r="BO336" s="5" t="s">
        <v>344</v>
      </c>
      <c r="BP336" s="5">
        <v>436.4</v>
      </c>
      <c r="BQ336" s="5">
        <v>3.6</v>
      </c>
      <c r="BR336" s="5">
        <v>13.26</v>
      </c>
      <c r="BS336" s="5">
        <v>3</v>
      </c>
      <c r="BT336" s="5">
        <v>22178</v>
      </c>
      <c r="BU336" s="5">
        <v>5.0999999999999996</v>
      </c>
      <c r="BV336" s="5">
        <v>32.9</v>
      </c>
      <c r="BW336" s="5">
        <v>1.7</v>
      </c>
      <c r="CA336" s="6" t="s">
        <v>765</v>
      </c>
      <c r="CB336" s="6" t="s">
        <v>344</v>
      </c>
      <c r="CC336" s="6">
        <v>373</v>
      </c>
      <c r="CD336" s="6">
        <v>5.7</v>
      </c>
      <c r="CE336" s="6">
        <v>10.49</v>
      </c>
      <c r="CF336" s="6">
        <v>3.2</v>
      </c>
      <c r="CG336" s="6">
        <v>19873</v>
      </c>
      <c r="CH336" s="6">
        <v>6.7</v>
      </c>
      <c r="CI336" s="6">
        <v>37</v>
      </c>
      <c r="CJ336" s="6">
        <v>0.4</v>
      </c>
      <c r="CN336" s="7" t="s">
        <v>765</v>
      </c>
      <c r="CO336" s="7" t="s">
        <v>344</v>
      </c>
      <c r="CP336" s="7">
        <v>16000</v>
      </c>
      <c r="CQ336" s="7">
        <v>10</v>
      </c>
      <c r="CR336" s="7">
        <v>16000</v>
      </c>
      <c r="CS336" s="7">
        <v>10</v>
      </c>
      <c r="CT336" s="7">
        <v>14000</v>
      </c>
      <c r="CU336" s="7">
        <v>15.5</v>
      </c>
      <c r="CV336" s="7">
        <v>16000</v>
      </c>
      <c r="CW336" s="7">
        <v>10</v>
      </c>
      <c r="DA336" s="8" t="s">
        <v>765</v>
      </c>
      <c r="DB336" s="8" t="s">
        <v>344</v>
      </c>
      <c r="DC336" s="8">
        <v>506.2</v>
      </c>
      <c r="DD336" s="8">
        <v>5.7</v>
      </c>
      <c r="DE336" s="8">
        <v>13.54</v>
      </c>
      <c r="DF336" s="8">
        <v>5.7</v>
      </c>
      <c r="DG336" s="8">
        <v>25457</v>
      </c>
      <c r="DH336" s="8">
        <v>12</v>
      </c>
      <c r="DI336" s="8">
        <v>37.4</v>
      </c>
      <c r="DJ336" s="8">
        <v>1.2</v>
      </c>
      <c r="DN336" s="9" t="s">
        <v>765</v>
      </c>
      <c r="DO336" s="9" t="s">
        <v>344</v>
      </c>
      <c r="DP336" s="9">
        <v>419.9</v>
      </c>
      <c r="DQ336" s="9">
        <v>8.6999999999999993</v>
      </c>
      <c r="DR336" s="9">
        <v>11.15</v>
      </c>
      <c r="DS336" s="9">
        <v>6.6</v>
      </c>
      <c r="DT336" s="9">
        <v>21052</v>
      </c>
      <c r="DU336" s="9">
        <v>19</v>
      </c>
      <c r="DV336" s="9">
        <v>37</v>
      </c>
      <c r="DW336" s="9">
        <v>0.4</v>
      </c>
      <c r="EA336" s="10" t="s">
        <v>765</v>
      </c>
      <c r="EB336" s="10" t="s">
        <v>344</v>
      </c>
      <c r="EC336" s="10">
        <v>31000</v>
      </c>
      <c r="ED336" s="10">
        <v>7.6</v>
      </c>
      <c r="EE336" s="10">
        <f>VLOOKUP(EA336,Sheet1!$C$10:$L$428,10,FALSE)</f>
        <v>134950</v>
      </c>
      <c r="EF336" s="10">
        <v>7.6</v>
      </c>
      <c r="EG336" s="10">
        <v>28000</v>
      </c>
      <c r="EH336" s="10">
        <v>9</v>
      </c>
      <c r="EI336" s="10">
        <v>31000</v>
      </c>
      <c r="EJ336" s="10">
        <v>7.6</v>
      </c>
      <c r="EN336" s="11" t="s">
        <v>765</v>
      </c>
      <c r="EO336" s="11" t="s">
        <v>344</v>
      </c>
      <c r="EP336" s="11">
        <v>571.4</v>
      </c>
      <c r="EQ336" s="11">
        <v>3.9</v>
      </c>
      <c r="ER336" s="11">
        <f>VLOOKUP(EN336,Sheet1!$C$10:$L$428,2,FALSE)</f>
        <v>206954.05462753968</v>
      </c>
      <c r="ES336" s="11">
        <v>4.0999999999999996</v>
      </c>
      <c r="ET336" s="11">
        <v>29458</v>
      </c>
      <c r="EU336" s="11">
        <v>5</v>
      </c>
      <c r="EV336" s="11">
        <v>40.5</v>
      </c>
      <c r="EW336" s="11">
        <v>1</v>
      </c>
      <c r="EY336" t="b">
        <f t="shared" si="5"/>
        <v>1</v>
      </c>
    </row>
    <row r="337" spans="1:155" x14ac:dyDescent="0.25">
      <c r="A337" s="1" t="s">
        <v>766</v>
      </c>
      <c r="B337" s="1" t="s">
        <v>345</v>
      </c>
      <c r="C337" s="1">
        <v>509</v>
      </c>
      <c r="D337" s="1">
        <v>5.9</v>
      </c>
      <c r="E337" s="1">
        <f>VLOOKUP(A337,Sheet1!$C$10:$L$428,6,FALSE)</f>
        <v>175000</v>
      </c>
      <c r="F337" s="1">
        <v>7.3</v>
      </c>
      <c r="G337" s="1">
        <v>27909</v>
      </c>
      <c r="H337" s="1">
        <v>9.5</v>
      </c>
      <c r="I337" s="1">
        <v>40</v>
      </c>
      <c r="J337" s="1">
        <v>1.3</v>
      </c>
      <c r="N337" s="2" t="s">
        <v>766</v>
      </c>
      <c r="O337" s="2" t="s">
        <v>345</v>
      </c>
      <c r="P337" s="2">
        <v>37000</v>
      </c>
      <c r="Q337" s="2">
        <v>6.8</v>
      </c>
      <c r="R337" s="2">
        <v>37000</v>
      </c>
      <c r="S337" s="2">
        <v>6.8</v>
      </c>
      <c r="T337" s="2">
        <v>32000</v>
      </c>
      <c r="U337" s="2">
        <v>8.1</v>
      </c>
      <c r="V337" s="2">
        <v>37000</v>
      </c>
      <c r="W337" s="2">
        <v>6.8</v>
      </c>
      <c r="AA337" s="3" t="s">
        <v>766</v>
      </c>
      <c r="AB337" s="3" t="s">
        <v>345</v>
      </c>
      <c r="AC337" s="3">
        <v>564.5</v>
      </c>
      <c r="AD337" s="3">
        <v>4.4000000000000004</v>
      </c>
      <c r="AE337" s="3">
        <v>14.24</v>
      </c>
      <c r="AF337" s="3">
        <v>4.4000000000000004</v>
      </c>
      <c r="AG337" s="3">
        <v>29943</v>
      </c>
      <c r="AH337" s="3">
        <v>6</v>
      </c>
      <c r="AI337" s="3">
        <v>39.6</v>
      </c>
      <c r="AJ337" s="3">
        <v>0.9</v>
      </c>
      <c r="AN337" s="3" t="s">
        <v>766</v>
      </c>
      <c r="AO337" s="3" t="s">
        <v>345</v>
      </c>
      <c r="AP337" s="3">
        <v>466.4</v>
      </c>
      <c r="AQ337" s="3">
        <v>5.3</v>
      </c>
      <c r="AR337" s="3">
        <v>11.51</v>
      </c>
      <c r="AS337" s="3">
        <v>4.7</v>
      </c>
      <c r="AT337" s="3">
        <v>24915</v>
      </c>
      <c r="AU337" s="3">
        <v>6.5</v>
      </c>
      <c r="AV337" s="3">
        <v>38</v>
      </c>
      <c r="AW337" s="3">
        <v>1.3</v>
      </c>
      <c r="BA337" s="4" t="s">
        <v>766</v>
      </c>
      <c r="BB337" s="4" t="s">
        <v>345</v>
      </c>
      <c r="BC337" s="4">
        <v>50000</v>
      </c>
      <c r="BD337" s="4">
        <v>5.8</v>
      </c>
      <c r="BE337" s="4">
        <v>50000</v>
      </c>
      <c r="BF337" s="4">
        <v>5.8</v>
      </c>
      <c r="BG337" s="4">
        <v>44000</v>
      </c>
      <c r="BH337" s="4">
        <v>8</v>
      </c>
      <c r="BI337" s="4">
        <v>50000</v>
      </c>
      <c r="BJ337" s="4">
        <v>5.8</v>
      </c>
      <c r="BN337" s="5" t="s">
        <v>766</v>
      </c>
      <c r="BO337" s="5" t="s">
        <v>345</v>
      </c>
      <c r="BP337" s="5">
        <v>469.8</v>
      </c>
      <c r="BQ337" s="5">
        <v>4.5</v>
      </c>
      <c r="BR337" s="5">
        <v>13.7</v>
      </c>
      <c r="BS337" s="5">
        <v>4</v>
      </c>
      <c r="BT337" s="5">
        <v>24868</v>
      </c>
      <c r="BU337" s="5">
        <v>6.8</v>
      </c>
      <c r="BV337" s="5">
        <v>34.299999999999997</v>
      </c>
      <c r="BW337" s="5">
        <v>1.9</v>
      </c>
      <c r="CA337" s="6" t="s">
        <v>766</v>
      </c>
      <c r="CB337" s="6" t="s">
        <v>345</v>
      </c>
      <c r="CC337" s="6">
        <v>395.1</v>
      </c>
      <c r="CD337" s="6">
        <v>6.3</v>
      </c>
      <c r="CE337" s="6">
        <v>10.93</v>
      </c>
      <c r="CF337" s="6">
        <v>4.3</v>
      </c>
      <c r="CG337" s="6">
        <v>20235</v>
      </c>
      <c r="CH337" s="6">
        <v>9.5</v>
      </c>
      <c r="CI337" s="6">
        <v>37</v>
      </c>
      <c r="CJ337" s="6">
        <v>0.4</v>
      </c>
      <c r="CN337" s="7" t="s">
        <v>766</v>
      </c>
      <c r="CO337" s="7" t="s">
        <v>345</v>
      </c>
      <c r="CP337" s="7">
        <v>15000</v>
      </c>
      <c r="CQ337" s="7">
        <v>10.6</v>
      </c>
      <c r="CR337" s="7">
        <v>15000</v>
      </c>
      <c r="CS337" s="7">
        <v>10.6</v>
      </c>
      <c r="CT337" s="7">
        <v>13000</v>
      </c>
      <c r="CU337" s="7">
        <v>12.5</v>
      </c>
      <c r="CV337" s="7">
        <v>15000</v>
      </c>
      <c r="CW337" s="7">
        <v>10.6</v>
      </c>
      <c r="DA337" s="8" t="s">
        <v>766</v>
      </c>
      <c r="DB337" s="8" t="s">
        <v>345</v>
      </c>
      <c r="DC337" s="8">
        <v>453.2</v>
      </c>
      <c r="DD337" s="8">
        <v>4.4000000000000004</v>
      </c>
      <c r="DE337" s="8">
        <v>12.06</v>
      </c>
      <c r="DF337" s="8">
        <v>4.2</v>
      </c>
      <c r="DG337" s="8">
        <v>23052</v>
      </c>
      <c r="DH337" s="8">
        <v>6.2</v>
      </c>
      <c r="DI337" s="8">
        <v>37.6</v>
      </c>
      <c r="DJ337" s="8">
        <v>1</v>
      </c>
      <c r="DN337" s="9" t="s">
        <v>766</v>
      </c>
      <c r="DO337" s="9" t="s">
        <v>345</v>
      </c>
      <c r="DP337" s="9">
        <v>399.6</v>
      </c>
      <c r="DQ337" s="9">
        <v>7</v>
      </c>
      <c r="DR337" s="9">
        <v>10.66</v>
      </c>
      <c r="DS337" s="9">
        <v>5.8</v>
      </c>
      <c r="DT337" s="9">
        <v>20397</v>
      </c>
      <c r="DU337" s="9">
        <v>10</v>
      </c>
      <c r="DV337" s="9">
        <v>37.5</v>
      </c>
      <c r="DW337" s="9">
        <v>0.3</v>
      </c>
      <c r="EA337" s="10" t="s">
        <v>766</v>
      </c>
      <c r="EB337" s="10" t="s">
        <v>345</v>
      </c>
      <c r="EC337" s="10">
        <v>23000</v>
      </c>
      <c r="ED337" s="10">
        <v>8.9</v>
      </c>
      <c r="EE337" s="10">
        <f>VLOOKUP(EA337,Sheet1!$C$10:$L$428,10,FALSE)</f>
        <v>138000</v>
      </c>
      <c r="EF337" s="10">
        <v>8.9</v>
      </c>
      <c r="EG337" s="10">
        <v>19000</v>
      </c>
      <c r="EH337" s="10">
        <v>10.7</v>
      </c>
      <c r="EI337" s="10">
        <v>23000</v>
      </c>
      <c r="EJ337" s="10">
        <v>8.9</v>
      </c>
      <c r="EN337" s="11" t="s">
        <v>766</v>
      </c>
      <c r="EO337" s="11" t="s">
        <v>345</v>
      </c>
      <c r="EP337" s="11">
        <v>635.79999999999995</v>
      </c>
      <c r="EQ337" s="11">
        <v>5.8</v>
      </c>
      <c r="ER337" s="11">
        <f>VLOOKUP(EN337,Sheet1!$C$10:$L$428,2,FALSE)</f>
        <v>204640.9017857147</v>
      </c>
      <c r="ES337" s="11">
        <v>6</v>
      </c>
      <c r="ET337" s="11">
        <v>34460</v>
      </c>
      <c r="EU337" s="11">
        <v>7.9</v>
      </c>
      <c r="EV337" s="11">
        <v>41</v>
      </c>
      <c r="EW337" s="11">
        <v>1.2</v>
      </c>
      <c r="EY337" t="b">
        <f t="shared" si="5"/>
        <v>1</v>
      </c>
    </row>
    <row r="338" spans="1:155" x14ac:dyDescent="0.25">
      <c r="A338" s="1" t="s">
        <v>767</v>
      </c>
      <c r="B338" s="1" t="s">
        <v>346</v>
      </c>
      <c r="C338" s="1" t="s">
        <v>858</v>
      </c>
      <c r="D338" s="1" t="s">
        <v>858</v>
      </c>
      <c r="E338" s="1">
        <f>VLOOKUP(A338,Sheet1!$C$10:$L$428,6,FALSE)</f>
        <v>185000</v>
      </c>
      <c r="F338" s="1" t="s">
        <v>858</v>
      </c>
      <c r="G338" s="1" t="s">
        <v>858</v>
      </c>
      <c r="H338" s="1" t="s">
        <v>858</v>
      </c>
      <c r="I338" s="1">
        <v>37.299999999999997</v>
      </c>
      <c r="J338" s="1">
        <v>4.0999999999999996</v>
      </c>
      <c r="N338" s="2" t="s">
        <v>767</v>
      </c>
      <c r="O338" s="2" t="s">
        <v>346</v>
      </c>
      <c r="P338" s="2">
        <v>6000</v>
      </c>
      <c r="Q338" s="2">
        <v>16.2</v>
      </c>
      <c r="R338" s="2">
        <v>6000</v>
      </c>
      <c r="S338" s="2">
        <v>16.2</v>
      </c>
      <c r="T338" s="2">
        <v>5000</v>
      </c>
      <c r="U338" s="2">
        <v>19.5</v>
      </c>
      <c r="V338" s="2">
        <v>6000</v>
      </c>
      <c r="W338" s="2">
        <v>16.2</v>
      </c>
      <c r="AA338" s="3" t="s">
        <v>767</v>
      </c>
      <c r="AB338" s="3" t="s">
        <v>346</v>
      </c>
      <c r="AC338" s="3">
        <v>440.5</v>
      </c>
      <c r="AD338" s="3">
        <v>9.1</v>
      </c>
      <c r="AE338" s="3">
        <v>11.55</v>
      </c>
      <c r="AF338" s="3">
        <v>9.6</v>
      </c>
      <c r="AG338" s="3">
        <v>24074</v>
      </c>
      <c r="AH338" s="3">
        <v>11</v>
      </c>
      <c r="AI338" s="3">
        <v>38.1</v>
      </c>
      <c r="AJ338" s="3">
        <v>2.2000000000000002</v>
      </c>
      <c r="AN338" s="3" t="s">
        <v>767</v>
      </c>
      <c r="AO338" s="3" t="s">
        <v>346</v>
      </c>
      <c r="AP338" s="3">
        <v>338.7</v>
      </c>
      <c r="AQ338" s="3">
        <v>16</v>
      </c>
      <c r="AR338" s="3">
        <v>8.8699999999999992</v>
      </c>
      <c r="AS338" s="3">
        <v>20</v>
      </c>
      <c r="AT338" s="3" t="s">
        <v>858</v>
      </c>
      <c r="AU338" s="3" t="s">
        <v>858</v>
      </c>
      <c r="AV338" s="3">
        <v>37</v>
      </c>
      <c r="AW338" s="3">
        <v>2.7</v>
      </c>
      <c r="BA338" s="4" t="s">
        <v>767</v>
      </c>
      <c r="BB338" s="4" t="s">
        <v>346</v>
      </c>
      <c r="BC338" s="4">
        <v>10000</v>
      </c>
      <c r="BD338" s="4">
        <v>12.8</v>
      </c>
      <c r="BE338" s="4">
        <v>10000</v>
      </c>
      <c r="BF338" s="4">
        <v>12.8</v>
      </c>
      <c r="BG338" s="4">
        <v>8000</v>
      </c>
      <c r="BH338" s="4">
        <v>15.6</v>
      </c>
      <c r="BI338" s="4">
        <v>10000</v>
      </c>
      <c r="BJ338" s="4">
        <v>12.8</v>
      </c>
      <c r="BN338" s="5" t="s">
        <v>767</v>
      </c>
      <c r="BO338" s="5" t="s">
        <v>346</v>
      </c>
      <c r="BP338" s="5">
        <v>338</v>
      </c>
      <c r="BQ338" s="5">
        <v>9.8000000000000007</v>
      </c>
      <c r="BR338" s="5">
        <v>11.3</v>
      </c>
      <c r="BS338" s="5">
        <v>8.6</v>
      </c>
      <c r="BT338" s="5">
        <v>18945</v>
      </c>
      <c r="BU338" s="5">
        <v>12</v>
      </c>
      <c r="BV338" s="5">
        <v>29.9</v>
      </c>
      <c r="BW338" s="5">
        <v>5.4</v>
      </c>
      <c r="CA338" s="6" t="s">
        <v>767</v>
      </c>
      <c r="CB338" s="6" t="s">
        <v>346</v>
      </c>
      <c r="CC338" s="6">
        <v>271.39999999999998</v>
      </c>
      <c r="CD338" s="6">
        <v>15</v>
      </c>
      <c r="CE338" s="6">
        <v>7.74</v>
      </c>
      <c r="CF338" s="6">
        <v>10</v>
      </c>
      <c r="CG338" s="6" t="s">
        <v>858</v>
      </c>
      <c r="CH338" s="6" t="s">
        <v>858</v>
      </c>
      <c r="CI338" s="6">
        <v>34.6</v>
      </c>
      <c r="CJ338" s="6">
        <v>7.5</v>
      </c>
      <c r="CN338" s="7" t="s">
        <v>767</v>
      </c>
      <c r="CO338" s="7" t="s">
        <v>346</v>
      </c>
      <c r="CP338" s="7" t="s">
        <v>858</v>
      </c>
      <c r="CQ338" s="7" t="s">
        <v>858</v>
      </c>
      <c r="CR338" s="7" t="s">
        <v>858</v>
      </c>
      <c r="CS338" s="7" t="s">
        <v>858</v>
      </c>
      <c r="CT338" s="7" t="s">
        <v>858</v>
      </c>
      <c r="CU338" s="7" t="s">
        <v>858</v>
      </c>
      <c r="CV338" s="7" t="s">
        <v>858</v>
      </c>
      <c r="CW338" s="7" t="s">
        <v>858</v>
      </c>
      <c r="DA338" s="8" t="s">
        <v>767</v>
      </c>
      <c r="DB338" s="8" t="s">
        <v>346</v>
      </c>
      <c r="DC338" s="8">
        <v>434.2</v>
      </c>
      <c r="DD338" s="8">
        <v>16</v>
      </c>
      <c r="DE338" s="8">
        <v>11.78</v>
      </c>
      <c r="DF338" s="8">
        <v>17</v>
      </c>
      <c r="DG338" s="8">
        <v>23380</v>
      </c>
      <c r="DH338" s="8">
        <v>20</v>
      </c>
      <c r="DI338" s="8">
        <v>36.9</v>
      </c>
      <c r="DJ338" s="8">
        <v>1.8</v>
      </c>
      <c r="DN338" s="9" t="s">
        <v>767</v>
      </c>
      <c r="DO338" s="9" t="s">
        <v>346</v>
      </c>
      <c r="DP338" s="9">
        <v>298.8</v>
      </c>
      <c r="DQ338" s="9">
        <v>16</v>
      </c>
      <c r="DR338" s="9" t="s">
        <v>858</v>
      </c>
      <c r="DS338" s="9" t="s">
        <v>858</v>
      </c>
      <c r="DT338" s="9" t="s">
        <v>858</v>
      </c>
      <c r="DU338" s="9" t="s">
        <v>858</v>
      </c>
      <c r="DV338" s="9">
        <v>37</v>
      </c>
      <c r="DW338" s="9">
        <v>5.2</v>
      </c>
      <c r="EA338" s="10" t="s">
        <v>767</v>
      </c>
      <c r="EB338" s="10" t="s">
        <v>346</v>
      </c>
      <c r="EC338" s="10" t="s">
        <v>858</v>
      </c>
      <c r="ED338" s="10" t="s">
        <v>858</v>
      </c>
      <c r="EE338" s="10">
        <f>VLOOKUP(EA338,Sheet1!$C$10:$L$428,10,FALSE)</f>
        <v>142000</v>
      </c>
      <c r="EF338" s="10" t="s">
        <v>858</v>
      </c>
      <c r="EG338" s="10" t="s">
        <v>858</v>
      </c>
      <c r="EH338" s="10" t="s">
        <v>858</v>
      </c>
      <c r="EI338" s="10" t="s">
        <v>858</v>
      </c>
      <c r="EJ338" s="10" t="s">
        <v>858</v>
      </c>
      <c r="EN338" s="11" t="s">
        <v>767</v>
      </c>
      <c r="EO338" s="11" t="s">
        <v>346</v>
      </c>
      <c r="EP338" s="11">
        <v>444.6</v>
      </c>
      <c r="EQ338" s="11">
        <v>11</v>
      </c>
      <c r="ER338" s="11">
        <f>VLOOKUP(EN338,Sheet1!$C$10:$L$428,2,FALSE)</f>
        <v>231672.74806201554</v>
      </c>
      <c r="ES338" s="11">
        <v>11</v>
      </c>
      <c r="ET338" s="11">
        <v>24534</v>
      </c>
      <c r="EU338" s="11">
        <v>13</v>
      </c>
      <c r="EV338" s="11">
        <v>39</v>
      </c>
      <c r="EW338" s="11">
        <v>3.3</v>
      </c>
      <c r="EY338" t="b">
        <f t="shared" si="5"/>
        <v>1</v>
      </c>
    </row>
    <row r="339" spans="1:155" x14ac:dyDescent="0.25">
      <c r="A339" s="1" t="s">
        <v>768</v>
      </c>
      <c r="B339" s="1" t="s">
        <v>347</v>
      </c>
      <c r="C339" s="1">
        <v>489.6</v>
      </c>
      <c r="D339" s="1">
        <v>6.1</v>
      </c>
      <c r="E339" s="1" t="e">
        <f>VLOOKUP(A339,Sheet1!$C$10:$L$428,6,FALSE)</f>
        <v>#N/A</v>
      </c>
      <c r="F339" s="1">
        <v>6.7</v>
      </c>
      <c r="G339" s="1">
        <v>25236</v>
      </c>
      <c r="H339" s="1">
        <v>8</v>
      </c>
      <c r="I339" s="1">
        <v>40</v>
      </c>
      <c r="J339" s="1">
        <v>2.4</v>
      </c>
      <c r="N339" s="2" t="s">
        <v>768</v>
      </c>
      <c r="O339" s="2" t="s">
        <v>347</v>
      </c>
      <c r="P339" s="2">
        <v>19000</v>
      </c>
      <c r="Q339" s="2">
        <v>9.4</v>
      </c>
      <c r="R339" s="2">
        <v>19000</v>
      </c>
      <c r="S339" s="2">
        <v>9.4</v>
      </c>
      <c r="T339" s="2">
        <v>17000</v>
      </c>
      <c r="U339" s="2">
        <v>10.9</v>
      </c>
      <c r="V339" s="2">
        <v>19000</v>
      </c>
      <c r="W339" s="2">
        <v>9.4</v>
      </c>
      <c r="AA339" s="3" t="s">
        <v>768</v>
      </c>
      <c r="AB339" s="3" t="s">
        <v>347</v>
      </c>
      <c r="AC339" s="3">
        <v>487.7</v>
      </c>
      <c r="AD339" s="3">
        <v>3.5</v>
      </c>
      <c r="AE339" s="3">
        <v>12.57</v>
      </c>
      <c r="AF339" s="3">
        <v>3.7</v>
      </c>
      <c r="AG339" s="3">
        <v>25562</v>
      </c>
      <c r="AH339" s="3">
        <v>4.3</v>
      </c>
      <c r="AI339" s="3">
        <v>38.799999999999997</v>
      </c>
      <c r="AJ339" s="3">
        <v>1.3</v>
      </c>
      <c r="AN339" s="3" t="s">
        <v>768</v>
      </c>
      <c r="AO339" s="3" t="s">
        <v>347</v>
      </c>
      <c r="AP339" s="3">
        <v>453.2</v>
      </c>
      <c r="AQ339" s="3">
        <v>5.8</v>
      </c>
      <c r="AR339" s="3">
        <v>11.79</v>
      </c>
      <c r="AS339" s="3">
        <v>6.4</v>
      </c>
      <c r="AT339" s="3">
        <v>23655</v>
      </c>
      <c r="AU339" s="3">
        <v>7.2</v>
      </c>
      <c r="AV339" s="3">
        <v>37.5</v>
      </c>
      <c r="AW339" s="3">
        <v>2</v>
      </c>
      <c r="BA339" s="4" t="s">
        <v>768</v>
      </c>
      <c r="BB339" s="4" t="s">
        <v>347</v>
      </c>
      <c r="BC339" s="4">
        <v>26000</v>
      </c>
      <c r="BD339" s="4">
        <v>8</v>
      </c>
      <c r="BE339" s="4">
        <v>26000</v>
      </c>
      <c r="BF339" s="4">
        <v>8</v>
      </c>
      <c r="BG339" s="4">
        <v>24000</v>
      </c>
      <c r="BH339" s="4">
        <v>9.3000000000000007</v>
      </c>
      <c r="BI339" s="4">
        <v>26000</v>
      </c>
      <c r="BJ339" s="4">
        <v>8</v>
      </c>
      <c r="BN339" s="5" t="s">
        <v>768</v>
      </c>
      <c r="BO339" s="5" t="s">
        <v>347</v>
      </c>
      <c r="BP339" s="5">
        <v>397.6</v>
      </c>
      <c r="BQ339" s="5">
        <v>4.5</v>
      </c>
      <c r="BR339" s="5">
        <v>12.06</v>
      </c>
      <c r="BS339" s="5">
        <v>3.5</v>
      </c>
      <c r="BT339" s="5">
        <v>21335</v>
      </c>
      <c r="BU339" s="5">
        <v>5.0999999999999996</v>
      </c>
      <c r="BV339" s="5">
        <v>33</v>
      </c>
      <c r="BW339" s="5">
        <v>2.8</v>
      </c>
      <c r="CA339" s="6" t="s">
        <v>768</v>
      </c>
      <c r="CB339" s="6" t="s">
        <v>347</v>
      </c>
      <c r="CC339" s="6">
        <v>401.1</v>
      </c>
      <c r="CD339" s="6">
        <v>7.8</v>
      </c>
      <c r="CE339" s="6">
        <v>10.53</v>
      </c>
      <c r="CF339" s="6">
        <v>7.1</v>
      </c>
      <c r="CG339" s="6">
        <v>20432</v>
      </c>
      <c r="CH339" s="6">
        <v>8.4</v>
      </c>
      <c r="CI339" s="6">
        <v>37</v>
      </c>
      <c r="CJ339" s="6">
        <v>1</v>
      </c>
      <c r="CN339" s="7" t="s">
        <v>768</v>
      </c>
      <c r="CO339" s="7" t="s">
        <v>347</v>
      </c>
      <c r="CP339" s="7">
        <v>8000</v>
      </c>
      <c r="CQ339" s="7">
        <v>14.3</v>
      </c>
      <c r="CR339" s="7">
        <v>8000</v>
      </c>
      <c r="CS339" s="7">
        <v>14.3</v>
      </c>
      <c r="CT339" s="7">
        <v>7000</v>
      </c>
      <c r="CU339" s="7">
        <v>16.600000000000001</v>
      </c>
      <c r="CV339" s="7">
        <v>8000</v>
      </c>
      <c r="CW339" s="7">
        <v>14.3</v>
      </c>
      <c r="DA339" s="8" t="s">
        <v>768</v>
      </c>
      <c r="DB339" s="8" t="s">
        <v>347</v>
      </c>
      <c r="DC339" s="8">
        <v>462.1</v>
      </c>
      <c r="DD339" s="8">
        <v>6</v>
      </c>
      <c r="DE339" s="8">
        <v>12.82</v>
      </c>
      <c r="DF339" s="8">
        <v>6.2</v>
      </c>
      <c r="DG339" s="8">
        <v>23486</v>
      </c>
      <c r="DH339" s="8">
        <v>7.5</v>
      </c>
      <c r="DI339" s="8">
        <v>36</v>
      </c>
      <c r="DJ339" s="8">
        <v>1.3</v>
      </c>
      <c r="DN339" s="9" t="s">
        <v>768</v>
      </c>
      <c r="DO339" s="9" t="s">
        <v>347</v>
      </c>
      <c r="DP339" s="9">
        <v>402.3</v>
      </c>
      <c r="DQ339" s="9">
        <v>12</v>
      </c>
      <c r="DR339" s="9">
        <v>10.69</v>
      </c>
      <c r="DS339" s="9">
        <v>12</v>
      </c>
      <c r="DT339" s="9">
        <v>19167</v>
      </c>
      <c r="DU339" s="9">
        <v>17</v>
      </c>
      <c r="DV339" s="9">
        <v>37</v>
      </c>
      <c r="DW339" s="9">
        <v>0.9</v>
      </c>
      <c r="EA339" s="10" t="s">
        <v>768</v>
      </c>
      <c r="EB339" s="10" t="s">
        <v>347</v>
      </c>
      <c r="EC339" s="10">
        <v>11000</v>
      </c>
      <c r="ED339" s="10">
        <v>12.3</v>
      </c>
      <c r="EE339" s="10" t="e">
        <f>VLOOKUP(EA339,Sheet1!$C$10:$L$428,10,FALSE)</f>
        <v>#N/A</v>
      </c>
      <c r="EF339" s="10">
        <v>12.3</v>
      </c>
      <c r="EG339" s="10">
        <v>10000</v>
      </c>
      <c r="EH339" s="10">
        <v>14.3</v>
      </c>
      <c r="EI339" s="10">
        <v>11000</v>
      </c>
      <c r="EJ339" s="10">
        <v>12.3</v>
      </c>
      <c r="EN339" s="11" t="s">
        <v>768</v>
      </c>
      <c r="EO339" s="11" t="s">
        <v>347</v>
      </c>
      <c r="EP339" s="11">
        <v>505.4</v>
      </c>
      <c r="EQ339" s="11">
        <v>4.0999999999999996</v>
      </c>
      <c r="ER339" s="11" t="e">
        <f>VLOOKUP(EN339,Sheet1!$C$10:$L$428,2,FALSE)</f>
        <v>#N/A</v>
      </c>
      <c r="ES339" s="11">
        <v>4.5999999999999996</v>
      </c>
      <c r="ET339" s="11">
        <v>27001</v>
      </c>
      <c r="EU339" s="11">
        <v>5</v>
      </c>
      <c r="EV339" s="11">
        <v>40.700000000000003</v>
      </c>
      <c r="EW339" s="11">
        <v>1.7</v>
      </c>
      <c r="EY339" t="b">
        <f t="shared" si="5"/>
        <v>1</v>
      </c>
    </row>
    <row r="340" spans="1:155" x14ac:dyDescent="0.25">
      <c r="A340" s="1" t="s">
        <v>769</v>
      </c>
      <c r="B340" s="1" t="s">
        <v>348</v>
      </c>
      <c r="C340" s="1">
        <v>454.5</v>
      </c>
      <c r="D340" s="1">
        <v>10</v>
      </c>
      <c r="E340" s="1" t="e">
        <f>VLOOKUP(A340,Sheet1!$C$10:$L$428,6,FALSE)</f>
        <v>#N/A</v>
      </c>
      <c r="F340" s="1">
        <v>11</v>
      </c>
      <c r="G340" s="1">
        <v>24511</v>
      </c>
      <c r="H340" s="1">
        <v>10</v>
      </c>
      <c r="I340" s="1">
        <v>37.5</v>
      </c>
      <c r="J340" s="1">
        <v>2</v>
      </c>
      <c r="N340" s="2" t="s">
        <v>769</v>
      </c>
      <c r="O340" s="2" t="s">
        <v>348</v>
      </c>
      <c r="P340" s="2">
        <v>28000</v>
      </c>
      <c r="Q340" s="2">
        <v>7.9</v>
      </c>
      <c r="R340" s="2">
        <v>28000</v>
      </c>
      <c r="S340" s="2">
        <v>7.9</v>
      </c>
      <c r="T340" s="2">
        <v>24000</v>
      </c>
      <c r="U340" s="2">
        <v>9.3000000000000007</v>
      </c>
      <c r="V340" s="2">
        <v>28000</v>
      </c>
      <c r="W340" s="2">
        <v>7.9</v>
      </c>
      <c r="AA340" s="3" t="s">
        <v>769</v>
      </c>
      <c r="AB340" s="3" t="s">
        <v>348</v>
      </c>
      <c r="AC340" s="3">
        <v>502.2</v>
      </c>
      <c r="AD340" s="3">
        <v>4</v>
      </c>
      <c r="AE340" s="3">
        <v>13.18</v>
      </c>
      <c r="AF340" s="3">
        <v>4.2</v>
      </c>
      <c r="AG340" s="3">
        <v>25960</v>
      </c>
      <c r="AH340" s="3">
        <v>4.5999999999999996</v>
      </c>
      <c r="AI340" s="3">
        <v>38.1</v>
      </c>
      <c r="AJ340" s="3">
        <v>1.2</v>
      </c>
      <c r="AN340" s="3" t="s">
        <v>769</v>
      </c>
      <c r="AO340" s="3" t="s">
        <v>348</v>
      </c>
      <c r="AP340" s="3">
        <v>428.5</v>
      </c>
      <c r="AQ340" s="3">
        <v>8</v>
      </c>
      <c r="AR340" s="3">
        <v>11.37</v>
      </c>
      <c r="AS340" s="3">
        <v>8.9</v>
      </c>
      <c r="AT340" s="3">
        <v>22900</v>
      </c>
      <c r="AU340" s="3">
        <v>8.5</v>
      </c>
      <c r="AV340" s="3">
        <v>37</v>
      </c>
      <c r="AW340" s="3">
        <v>0.4</v>
      </c>
      <c r="BA340" s="4" t="s">
        <v>769</v>
      </c>
      <c r="BB340" s="4" t="s">
        <v>348</v>
      </c>
      <c r="BC340" s="4">
        <v>44000</v>
      </c>
      <c r="BD340" s="4">
        <v>6.1</v>
      </c>
      <c r="BE340" s="4">
        <v>44000</v>
      </c>
      <c r="BF340" s="4">
        <v>6.1</v>
      </c>
      <c r="BG340" s="4">
        <v>39000</v>
      </c>
      <c r="BH340" s="4">
        <v>7.2</v>
      </c>
      <c r="BI340" s="4">
        <v>44000</v>
      </c>
      <c r="BJ340" s="4">
        <v>6.1</v>
      </c>
      <c r="BN340" s="5" t="s">
        <v>769</v>
      </c>
      <c r="BO340" s="5" t="s">
        <v>348</v>
      </c>
      <c r="BP340" s="5">
        <v>377.4</v>
      </c>
      <c r="BQ340" s="5">
        <v>4.5</v>
      </c>
      <c r="BR340" s="5">
        <v>12.38</v>
      </c>
      <c r="BS340" s="5">
        <v>3.7</v>
      </c>
      <c r="BT340" s="5">
        <v>19897</v>
      </c>
      <c r="BU340" s="5">
        <v>5</v>
      </c>
      <c r="BV340" s="5">
        <v>30.5</v>
      </c>
      <c r="BW340" s="5">
        <v>2.4</v>
      </c>
      <c r="CA340" s="6" t="s">
        <v>769</v>
      </c>
      <c r="CB340" s="6" t="s">
        <v>348</v>
      </c>
      <c r="CC340" s="6">
        <v>318.2</v>
      </c>
      <c r="CD340" s="6">
        <v>8.3000000000000007</v>
      </c>
      <c r="CE340" s="6">
        <v>9.1999999999999993</v>
      </c>
      <c r="CF340" s="6">
        <v>6.6</v>
      </c>
      <c r="CG340" s="6">
        <v>16783</v>
      </c>
      <c r="CH340" s="6">
        <v>10</v>
      </c>
      <c r="CI340" s="6">
        <v>35</v>
      </c>
      <c r="CJ340" s="6">
        <v>3.2</v>
      </c>
      <c r="CN340" s="7" t="s">
        <v>769</v>
      </c>
      <c r="CO340" s="7" t="s">
        <v>348</v>
      </c>
      <c r="CP340" s="7">
        <v>10000</v>
      </c>
      <c r="CQ340" s="7">
        <v>12.6</v>
      </c>
      <c r="CR340" s="7">
        <v>10000</v>
      </c>
      <c r="CS340" s="7">
        <v>12.6</v>
      </c>
      <c r="CT340" s="7">
        <v>9000</v>
      </c>
      <c r="CU340" s="7">
        <v>14.7</v>
      </c>
      <c r="CV340" s="7">
        <v>10000</v>
      </c>
      <c r="CW340" s="7">
        <v>12.6</v>
      </c>
      <c r="DA340" s="8" t="s">
        <v>769</v>
      </c>
      <c r="DB340" s="8" t="s">
        <v>348</v>
      </c>
      <c r="DC340" s="8">
        <v>461.9</v>
      </c>
      <c r="DD340" s="8">
        <v>6.5</v>
      </c>
      <c r="DE340" s="8">
        <v>12.78</v>
      </c>
      <c r="DF340" s="8">
        <v>6.6</v>
      </c>
      <c r="DG340" s="8">
        <v>23127</v>
      </c>
      <c r="DH340" s="8">
        <v>7.5</v>
      </c>
      <c r="DI340" s="8">
        <v>36.1</v>
      </c>
      <c r="DJ340" s="8">
        <v>1.7</v>
      </c>
      <c r="DN340" s="9" t="s">
        <v>769</v>
      </c>
      <c r="DO340" s="9" t="s">
        <v>348</v>
      </c>
      <c r="DP340" s="9">
        <v>381.3</v>
      </c>
      <c r="DQ340" s="9">
        <v>13</v>
      </c>
      <c r="DR340" s="9">
        <v>10.83</v>
      </c>
      <c r="DS340" s="9">
        <v>13</v>
      </c>
      <c r="DT340" s="9">
        <v>19110</v>
      </c>
      <c r="DU340" s="9">
        <v>14</v>
      </c>
      <c r="DV340" s="9">
        <v>36.1</v>
      </c>
      <c r="DW340" s="9">
        <v>1.7</v>
      </c>
      <c r="EA340" s="10" t="s">
        <v>769</v>
      </c>
      <c r="EB340" s="10" t="s">
        <v>348</v>
      </c>
      <c r="EC340" s="10">
        <v>18000</v>
      </c>
      <c r="ED340" s="10">
        <v>10</v>
      </c>
      <c r="EE340" s="10" t="e">
        <f>VLOOKUP(EA340,Sheet1!$C$10:$L$428,10,FALSE)</f>
        <v>#N/A</v>
      </c>
      <c r="EF340" s="10">
        <v>10</v>
      </c>
      <c r="EG340" s="10">
        <v>15000</v>
      </c>
      <c r="EH340" s="10">
        <v>12</v>
      </c>
      <c r="EI340" s="10">
        <v>18000</v>
      </c>
      <c r="EJ340" s="10">
        <v>10</v>
      </c>
      <c r="EN340" s="11" t="s">
        <v>769</v>
      </c>
      <c r="EO340" s="11" t="s">
        <v>348</v>
      </c>
      <c r="EP340" s="11">
        <v>524.79999999999995</v>
      </c>
      <c r="EQ340" s="11">
        <v>4.9000000000000004</v>
      </c>
      <c r="ER340" s="11" t="e">
        <f>VLOOKUP(EN340,Sheet1!$C$10:$L$428,2,FALSE)</f>
        <v>#N/A</v>
      </c>
      <c r="ES340" s="11">
        <v>5.4</v>
      </c>
      <c r="ET340" s="11">
        <v>27617</v>
      </c>
      <c r="EU340" s="11">
        <v>5.7</v>
      </c>
      <c r="EV340" s="11">
        <v>39.200000000000003</v>
      </c>
      <c r="EW340" s="11">
        <v>1.5</v>
      </c>
      <c r="EY340" t="b">
        <f t="shared" si="5"/>
        <v>1</v>
      </c>
    </row>
    <row r="341" spans="1:155" x14ac:dyDescent="0.25">
      <c r="A341" s="1" t="s">
        <v>770</v>
      </c>
      <c r="B341" s="1" t="s">
        <v>349</v>
      </c>
      <c r="C341" s="1">
        <v>467</v>
      </c>
      <c r="D341" s="1">
        <v>9.1999999999999993</v>
      </c>
      <c r="E341" s="1" t="e">
        <f>VLOOKUP(A341,Sheet1!$C$10:$L$428,6,FALSE)</f>
        <v>#N/A</v>
      </c>
      <c r="F341" s="1">
        <v>9.3000000000000007</v>
      </c>
      <c r="G341" s="1">
        <v>25483</v>
      </c>
      <c r="H341" s="1">
        <v>12</v>
      </c>
      <c r="I341" s="1">
        <v>37.5</v>
      </c>
      <c r="J341" s="1">
        <v>2.4</v>
      </c>
      <c r="N341" s="2" t="s">
        <v>770</v>
      </c>
      <c r="O341" s="2" t="s">
        <v>349</v>
      </c>
      <c r="P341" s="2">
        <v>28000</v>
      </c>
      <c r="Q341" s="2">
        <v>7.7</v>
      </c>
      <c r="R341" s="2">
        <v>28000</v>
      </c>
      <c r="S341" s="2">
        <v>7.7</v>
      </c>
      <c r="T341" s="2">
        <v>26000</v>
      </c>
      <c r="U341" s="2">
        <v>8.9</v>
      </c>
      <c r="V341" s="2">
        <v>28000</v>
      </c>
      <c r="W341" s="2">
        <v>7.7</v>
      </c>
      <c r="AA341" s="3" t="s">
        <v>770</v>
      </c>
      <c r="AB341" s="3" t="s">
        <v>349</v>
      </c>
      <c r="AC341" s="3">
        <v>493.1</v>
      </c>
      <c r="AD341" s="3">
        <v>3.3</v>
      </c>
      <c r="AE341" s="3">
        <v>12.84</v>
      </c>
      <c r="AF341" s="3">
        <v>3.5</v>
      </c>
      <c r="AG341" s="3">
        <v>25441</v>
      </c>
      <c r="AH341" s="3">
        <v>4</v>
      </c>
      <c r="AI341" s="3">
        <v>38.4</v>
      </c>
      <c r="AJ341" s="3">
        <v>1.2</v>
      </c>
      <c r="AN341" s="3" t="s">
        <v>770</v>
      </c>
      <c r="AO341" s="3" t="s">
        <v>349</v>
      </c>
      <c r="AP341" s="3">
        <v>447.8</v>
      </c>
      <c r="AQ341" s="3">
        <v>7.3</v>
      </c>
      <c r="AR341" s="3">
        <v>11.34</v>
      </c>
      <c r="AS341" s="3">
        <v>8.6999999999999993</v>
      </c>
      <c r="AT341" s="3">
        <v>22284</v>
      </c>
      <c r="AU341" s="3">
        <v>10</v>
      </c>
      <c r="AV341" s="3">
        <v>37.5</v>
      </c>
      <c r="AW341" s="3">
        <v>0.5</v>
      </c>
      <c r="BA341" s="4" t="s">
        <v>770</v>
      </c>
      <c r="BB341" s="4" t="s">
        <v>349</v>
      </c>
      <c r="BC341" s="4">
        <v>42000</v>
      </c>
      <c r="BD341" s="4">
        <v>6.2</v>
      </c>
      <c r="BE341" s="4">
        <v>42000</v>
      </c>
      <c r="BF341" s="4">
        <v>6.2</v>
      </c>
      <c r="BG341" s="4">
        <v>39000</v>
      </c>
      <c r="BH341" s="4">
        <v>9.4</v>
      </c>
      <c r="BI341" s="4">
        <v>42000</v>
      </c>
      <c r="BJ341" s="4">
        <v>6.2</v>
      </c>
      <c r="BN341" s="5" t="s">
        <v>770</v>
      </c>
      <c r="BO341" s="5" t="s">
        <v>349</v>
      </c>
      <c r="BP341" s="5">
        <v>386.8</v>
      </c>
      <c r="BQ341" s="5">
        <v>3.9</v>
      </c>
      <c r="BR341" s="5">
        <v>12.13</v>
      </c>
      <c r="BS341" s="5">
        <v>3.1</v>
      </c>
      <c r="BT341" s="5">
        <v>20074</v>
      </c>
      <c r="BU341" s="5">
        <v>6.1</v>
      </c>
      <c r="BV341" s="5">
        <v>31.9</v>
      </c>
      <c r="BW341" s="5">
        <v>2.2999999999999998</v>
      </c>
      <c r="CA341" s="6" t="s">
        <v>770</v>
      </c>
      <c r="CB341" s="6" t="s">
        <v>349</v>
      </c>
      <c r="CC341" s="6">
        <v>329.3</v>
      </c>
      <c r="CD341" s="6">
        <v>8.1999999999999993</v>
      </c>
      <c r="CE341" s="6">
        <v>9.6300000000000008</v>
      </c>
      <c r="CF341" s="6">
        <v>6.8</v>
      </c>
      <c r="CG341" s="6">
        <v>17086</v>
      </c>
      <c r="CH341" s="6">
        <v>14</v>
      </c>
      <c r="CI341" s="6">
        <v>37</v>
      </c>
      <c r="CJ341" s="6">
        <v>2.2000000000000002</v>
      </c>
      <c r="CN341" s="7" t="s">
        <v>770</v>
      </c>
      <c r="CO341" s="7" t="s">
        <v>349</v>
      </c>
      <c r="CP341" s="7">
        <v>12000</v>
      </c>
      <c r="CQ341" s="7">
        <v>11.3</v>
      </c>
      <c r="CR341" s="7">
        <v>12000</v>
      </c>
      <c r="CS341" s="7">
        <v>11.3</v>
      </c>
      <c r="CT341" s="7">
        <v>12000</v>
      </c>
      <c r="CU341" s="7">
        <v>12.7</v>
      </c>
      <c r="CV341" s="7">
        <v>12000</v>
      </c>
      <c r="CW341" s="7">
        <v>11.3</v>
      </c>
      <c r="DA341" s="8" t="s">
        <v>770</v>
      </c>
      <c r="DB341" s="8" t="s">
        <v>349</v>
      </c>
      <c r="DC341" s="8">
        <v>481.5</v>
      </c>
      <c r="DD341" s="8">
        <v>5.2</v>
      </c>
      <c r="DE341" s="8">
        <v>13.13</v>
      </c>
      <c r="DF341" s="8">
        <v>5.7</v>
      </c>
      <c r="DG341" s="8">
        <v>23935</v>
      </c>
      <c r="DH341" s="8">
        <v>5.9</v>
      </c>
      <c r="DI341" s="8">
        <v>36.700000000000003</v>
      </c>
      <c r="DJ341" s="8">
        <v>2.2000000000000002</v>
      </c>
      <c r="DN341" s="9" t="s">
        <v>770</v>
      </c>
      <c r="DO341" s="9" t="s">
        <v>349</v>
      </c>
      <c r="DP341" s="9">
        <v>417.7</v>
      </c>
      <c r="DQ341" s="9">
        <v>12</v>
      </c>
      <c r="DR341" s="9">
        <v>10.71</v>
      </c>
      <c r="DS341" s="9">
        <v>14</v>
      </c>
      <c r="DT341" s="9">
        <v>20041</v>
      </c>
      <c r="DU341" s="9">
        <v>15</v>
      </c>
      <c r="DV341" s="9">
        <v>37</v>
      </c>
      <c r="DW341" s="9">
        <v>1.7</v>
      </c>
      <c r="EA341" s="10" t="s">
        <v>770</v>
      </c>
      <c r="EB341" s="10" t="s">
        <v>349</v>
      </c>
      <c r="EC341" s="10">
        <v>16000</v>
      </c>
      <c r="ED341" s="10">
        <v>10.4</v>
      </c>
      <c r="EE341" s="10" t="e">
        <f>VLOOKUP(EA341,Sheet1!$C$10:$L$428,10,FALSE)</f>
        <v>#N/A</v>
      </c>
      <c r="EF341" s="10">
        <v>10.4</v>
      </c>
      <c r="EG341" s="10">
        <v>14000</v>
      </c>
      <c r="EH341" s="10">
        <v>12.5</v>
      </c>
      <c r="EI341" s="10">
        <v>16000</v>
      </c>
      <c r="EJ341" s="10">
        <v>10.4</v>
      </c>
      <c r="EN341" s="11" t="s">
        <v>770</v>
      </c>
      <c r="EO341" s="11" t="s">
        <v>349</v>
      </c>
      <c r="EP341" s="11">
        <v>502</v>
      </c>
      <c r="EQ341" s="11">
        <v>4.2</v>
      </c>
      <c r="ER341" s="11" t="e">
        <f>VLOOKUP(EN341,Sheet1!$C$10:$L$428,2,FALSE)</f>
        <v>#N/A</v>
      </c>
      <c r="ES341" s="11">
        <v>4.3</v>
      </c>
      <c r="ET341" s="11">
        <v>26762</v>
      </c>
      <c r="EU341" s="11">
        <v>5.3</v>
      </c>
      <c r="EV341" s="11">
        <v>39.799999999999997</v>
      </c>
      <c r="EW341" s="11">
        <v>1.3</v>
      </c>
      <c r="EY341" t="b">
        <f t="shared" si="5"/>
        <v>1</v>
      </c>
    </row>
    <row r="342" spans="1:155" x14ac:dyDescent="0.25">
      <c r="A342" s="1" t="s">
        <v>771</v>
      </c>
      <c r="B342" s="1" t="s">
        <v>350</v>
      </c>
      <c r="C342" s="1">
        <v>462.3</v>
      </c>
      <c r="D342" s="1">
        <v>9.5</v>
      </c>
      <c r="E342" s="1" t="e">
        <f>VLOOKUP(A342,Sheet1!$C$10:$L$428,6,FALSE)</f>
        <v>#N/A</v>
      </c>
      <c r="F342" s="1">
        <v>14</v>
      </c>
      <c r="G342" s="1">
        <v>24603</v>
      </c>
      <c r="H342" s="1">
        <v>12</v>
      </c>
      <c r="I342" s="1">
        <v>39.9</v>
      </c>
      <c r="J342" s="1">
        <v>1.6</v>
      </c>
      <c r="N342" s="2" t="s">
        <v>771</v>
      </c>
      <c r="O342" s="2" t="s">
        <v>350</v>
      </c>
      <c r="P342" s="2">
        <v>22000</v>
      </c>
      <c r="Q342" s="2">
        <v>8.6999999999999993</v>
      </c>
      <c r="R342" s="2">
        <v>22000</v>
      </c>
      <c r="S342" s="2">
        <v>8.6999999999999993</v>
      </c>
      <c r="T342" s="2">
        <v>19000</v>
      </c>
      <c r="U342" s="2">
        <v>10.3</v>
      </c>
      <c r="V342" s="2">
        <v>22000</v>
      </c>
      <c r="W342" s="2">
        <v>8.6999999999999993</v>
      </c>
      <c r="AA342" s="3" t="s">
        <v>771</v>
      </c>
      <c r="AB342" s="3" t="s">
        <v>350</v>
      </c>
      <c r="AC342" s="3">
        <v>502.4</v>
      </c>
      <c r="AD342" s="3">
        <v>4.5</v>
      </c>
      <c r="AE342" s="3">
        <v>12.86</v>
      </c>
      <c r="AF342" s="3">
        <v>4.5</v>
      </c>
      <c r="AG342" s="3">
        <v>25591</v>
      </c>
      <c r="AH342" s="3">
        <v>5.6</v>
      </c>
      <c r="AI342" s="3">
        <v>39.1</v>
      </c>
      <c r="AJ342" s="3">
        <v>1.5</v>
      </c>
      <c r="AN342" s="3" t="s">
        <v>771</v>
      </c>
      <c r="AO342" s="3" t="s">
        <v>350</v>
      </c>
      <c r="AP342" s="3">
        <v>433.9</v>
      </c>
      <c r="AQ342" s="3">
        <v>6.3</v>
      </c>
      <c r="AR342" s="3">
        <v>11.09</v>
      </c>
      <c r="AS342" s="3">
        <v>8.5</v>
      </c>
      <c r="AT342" s="3">
        <v>21641</v>
      </c>
      <c r="AU342" s="3">
        <v>8.6</v>
      </c>
      <c r="AV342" s="3">
        <v>37.5</v>
      </c>
      <c r="AW342" s="3">
        <v>1.5</v>
      </c>
      <c r="BA342" s="4" t="s">
        <v>771</v>
      </c>
      <c r="BB342" s="4" t="s">
        <v>350</v>
      </c>
      <c r="BC342" s="4">
        <v>34000</v>
      </c>
      <c r="BD342" s="4">
        <v>7</v>
      </c>
      <c r="BE342" s="4">
        <v>34000</v>
      </c>
      <c r="BF342" s="4">
        <v>7</v>
      </c>
      <c r="BG342" s="4">
        <v>29000</v>
      </c>
      <c r="BH342" s="4">
        <v>8.3000000000000007</v>
      </c>
      <c r="BI342" s="4">
        <v>34000</v>
      </c>
      <c r="BJ342" s="4">
        <v>7</v>
      </c>
      <c r="BN342" s="5" t="s">
        <v>771</v>
      </c>
      <c r="BO342" s="5" t="s">
        <v>350</v>
      </c>
      <c r="BP342" s="5">
        <v>393.5</v>
      </c>
      <c r="BQ342" s="5">
        <v>4.9000000000000004</v>
      </c>
      <c r="BR342" s="5">
        <v>12.2</v>
      </c>
      <c r="BS342" s="5">
        <v>4</v>
      </c>
      <c r="BT342" s="5">
        <v>20449</v>
      </c>
      <c r="BU342" s="5">
        <v>6</v>
      </c>
      <c r="BV342" s="5">
        <v>32.299999999999997</v>
      </c>
      <c r="BW342" s="5">
        <v>2.6</v>
      </c>
      <c r="CA342" s="6" t="s">
        <v>771</v>
      </c>
      <c r="CB342" s="6" t="s">
        <v>350</v>
      </c>
      <c r="CC342" s="6">
        <v>334.7</v>
      </c>
      <c r="CD342" s="6">
        <v>7.8</v>
      </c>
      <c r="CE342" s="6">
        <v>9.31</v>
      </c>
      <c r="CF342" s="6">
        <v>5.9</v>
      </c>
      <c r="CG342" s="6">
        <v>17412</v>
      </c>
      <c r="CH342" s="6">
        <v>9.6999999999999993</v>
      </c>
      <c r="CI342" s="6">
        <v>36.1</v>
      </c>
      <c r="CJ342" s="6">
        <v>3.7</v>
      </c>
      <c r="CN342" s="7" t="s">
        <v>771</v>
      </c>
      <c r="CO342" s="7" t="s">
        <v>350</v>
      </c>
      <c r="CP342" s="7">
        <v>10000</v>
      </c>
      <c r="CQ342" s="7">
        <v>12.8</v>
      </c>
      <c r="CR342" s="7">
        <v>10000</v>
      </c>
      <c r="CS342" s="7">
        <v>12.8</v>
      </c>
      <c r="CT342" s="7">
        <v>9000</v>
      </c>
      <c r="CU342" s="7">
        <v>14.9</v>
      </c>
      <c r="CV342" s="7">
        <v>10000</v>
      </c>
      <c r="CW342" s="7">
        <v>12.8</v>
      </c>
      <c r="DA342" s="8" t="s">
        <v>771</v>
      </c>
      <c r="DB342" s="8" t="s">
        <v>350</v>
      </c>
      <c r="DC342" s="8">
        <v>432</v>
      </c>
      <c r="DD342" s="8">
        <v>5.6</v>
      </c>
      <c r="DE342" s="8">
        <v>11.63</v>
      </c>
      <c r="DF342" s="8">
        <v>5.9</v>
      </c>
      <c r="DG342" s="8">
        <v>21760</v>
      </c>
      <c r="DH342" s="8">
        <v>7.3</v>
      </c>
      <c r="DI342" s="8">
        <v>37.200000000000003</v>
      </c>
      <c r="DJ342" s="8">
        <v>2.5</v>
      </c>
      <c r="DN342" s="9" t="s">
        <v>771</v>
      </c>
      <c r="DO342" s="9" t="s">
        <v>350</v>
      </c>
      <c r="DP342" s="9">
        <v>372.3</v>
      </c>
      <c r="DQ342" s="9">
        <v>9.8000000000000007</v>
      </c>
      <c r="DR342" s="9">
        <v>10.119999999999999</v>
      </c>
      <c r="DS342" s="9">
        <v>11</v>
      </c>
      <c r="DT342" s="9">
        <v>19142</v>
      </c>
      <c r="DU342" s="9">
        <v>11</v>
      </c>
      <c r="DV342" s="9">
        <v>37.4</v>
      </c>
      <c r="DW342" s="9">
        <v>1.7</v>
      </c>
      <c r="EA342" s="10" t="s">
        <v>771</v>
      </c>
      <c r="EB342" s="10" t="s">
        <v>350</v>
      </c>
      <c r="EC342" s="10">
        <v>12000</v>
      </c>
      <c r="ED342" s="10">
        <v>11.8</v>
      </c>
      <c r="EE342" s="10" t="e">
        <f>VLOOKUP(EA342,Sheet1!$C$10:$L$428,10,FALSE)</f>
        <v>#N/A</v>
      </c>
      <c r="EF342" s="10">
        <v>11.8</v>
      </c>
      <c r="EG342" s="10">
        <v>10000</v>
      </c>
      <c r="EH342" s="10">
        <v>14.3</v>
      </c>
      <c r="EI342" s="10">
        <v>12000</v>
      </c>
      <c r="EJ342" s="10">
        <v>11.8</v>
      </c>
      <c r="EN342" s="11" t="s">
        <v>771</v>
      </c>
      <c r="EO342" s="11" t="s">
        <v>350</v>
      </c>
      <c r="EP342" s="11">
        <v>559</v>
      </c>
      <c r="EQ342" s="11">
        <v>6.1</v>
      </c>
      <c r="ER342" s="11" t="e">
        <f>VLOOKUP(EN342,Sheet1!$C$10:$L$428,2,FALSE)</f>
        <v>#N/A</v>
      </c>
      <c r="ES342" s="11">
        <v>6.1</v>
      </c>
      <c r="ET342" s="11">
        <v>28913</v>
      </c>
      <c r="EU342" s="11">
        <v>7.5</v>
      </c>
      <c r="EV342" s="11">
        <v>40.6</v>
      </c>
      <c r="EW342" s="11">
        <v>1.8</v>
      </c>
      <c r="EY342" t="b">
        <f t="shared" si="5"/>
        <v>1</v>
      </c>
    </row>
    <row r="343" spans="1:155" x14ac:dyDescent="0.25">
      <c r="A343" s="1" t="s">
        <v>772</v>
      </c>
      <c r="B343" s="1" t="s">
        <v>351</v>
      </c>
      <c r="C343" s="1">
        <v>545.70000000000005</v>
      </c>
      <c r="D343" s="1">
        <v>6.2</v>
      </c>
      <c r="E343" s="1" t="e">
        <f>VLOOKUP(A343,Sheet1!$C$10:$L$428,6,FALSE)</f>
        <v>#N/A</v>
      </c>
      <c r="F343" s="1">
        <v>7.4</v>
      </c>
      <c r="G343" s="1">
        <v>28430</v>
      </c>
      <c r="H343" s="1">
        <v>12</v>
      </c>
      <c r="I343" s="1">
        <v>39</v>
      </c>
      <c r="J343" s="1">
        <v>1.6</v>
      </c>
      <c r="N343" s="2" t="s">
        <v>772</v>
      </c>
      <c r="O343" s="2" t="s">
        <v>351</v>
      </c>
      <c r="P343" s="2">
        <v>41000</v>
      </c>
      <c r="Q343" s="2">
        <v>6.4</v>
      </c>
      <c r="R343" s="2">
        <v>41000</v>
      </c>
      <c r="S343" s="2">
        <v>6.4</v>
      </c>
      <c r="T343" s="2">
        <v>38000</v>
      </c>
      <c r="U343" s="2">
        <v>9.8000000000000007</v>
      </c>
      <c r="V343" s="2">
        <v>41000</v>
      </c>
      <c r="W343" s="2">
        <v>6.4</v>
      </c>
      <c r="AA343" s="3" t="s">
        <v>772</v>
      </c>
      <c r="AB343" s="3" t="s">
        <v>351</v>
      </c>
      <c r="AC343" s="3">
        <v>534.70000000000005</v>
      </c>
      <c r="AD343" s="3">
        <v>4.4000000000000004</v>
      </c>
      <c r="AE343" s="3">
        <v>13.66</v>
      </c>
      <c r="AF343" s="3">
        <v>4.5</v>
      </c>
      <c r="AG343" s="3">
        <v>28570</v>
      </c>
      <c r="AH343" s="3">
        <v>5.7</v>
      </c>
      <c r="AI343" s="3">
        <v>39.200000000000003</v>
      </c>
      <c r="AJ343" s="3">
        <v>0.9</v>
      </c>
      <c r="AN343" s="3" t="s">
        <v>772</v>
      </c>
      <c r="AO343" s="3" t="s">
        <v>351</v>
      </c>
      <c r="AP343" s="3">
        <v>462.6</v>
      </c>
      <c r="AQ343" s="3">
        <v>5.8</v>
      </c>
      <c r="AR343" s="3">
        <v>12.07</v>
      </c>
      <c r="AS343" s="3">
        <v>6.4</v>
      </c>
      <c r="AT343" s="3">
        <v>25261</v>
      </c>
      <c r="AU343" s="3">
        <v>8.3000000000000007</v>
      </c>
      <c r="AV343" s="3">
        <v>37.5</v>
      </c>
      <c r="AW343" s="3">
        <v>1</v>
      </c>
      <c r="BA343" s="4" t="s">
        <v>772</v>
      </c>
      <c r="BB343" s="4" t="s">
        <v>351</v>
      </c>
      <c r="BC343" s="4">
        <v>61000</v>
      </c>
      <c r="BD343" s="4">
        <v>5.2</v>
      </c>
      <c r="BE343" s="4">
        <v>61000</v>
      </c>
      <c r="BF343" s="4">
        <v>5.2</v>
      </c>
      <c r="BG343" s="4">
        <v>54000</v>
      </c>
      <c r="BH343" s="4">
        <v>7.6</v>
      </c>
      <c r="BI343" s="4">
        <v>61000</v>
      </c>
      <c r="BJ343" s="4">
        <v>5.2</v>
      </c>
      <c r="BN343" s="5" t="s">
        <v>772</v>
      </c>
      <c r="BO343" s="5" t="s">
        <v>351</v>
      </c>
      <c r="BP343" s="5">
        <v>417.3</v>
      </c>
      <c r="BQ343" s="5">
        <v>4.5</v>
      </c>
      <c r="BR343" s="5">
        <v>12.86</v>
      </c>
      <c r="BS343" s="5">
        <v>4</v>
      </c>
      <c r="BT343" s="5">
        <v>22761</v>
      </c>
      <c r="BU343" s="5">
        <v>5.6</v>
      </c>
      <c r="BV343" s="5">
        <v>32.5</v>
      </c>
      <c r="BW343" s="5">
        <v>1.9</v>
      </c>
      <c r="CA343" s="6" t="s">
        <v>772</v>
      </c>
      <c r="CB343" s="6" t="s">
        <v>351</v>
      </c>
      <c r="CC343" s="6">
        <v>372.2</v>
      </c>
      <c r="CD343" s="6">
        <v>5.3</v>
      </c>
      <c r="CE343" s="6">
        <v>10.31</v>
      </c>
      <c r="CF343" s="6">
        <v>4.8</v>
      </c>
      <c r="CG343" s="6">
        <v>19966</v>
      </c>
      <c r="CH343" s="6">
        <v>8.1999999999999993</v>
      </c>
      <c r="CI343" s="6">
        <v>36.9</v>
      </c>
      <c r="CJ343" s="6">
        <v>1.5</v>
      </c>
      <c r="CN343" s="7" t="s">
        <v>772</v>
      </c>
      <c r="CO343" s="7" t="s">
        <v>351</v>
      </c>
      <c r="CP343" s="7">
        <v>17000</v>
      </c>
      <c r="CQ343" s="7">
        <v>9.8000000000000007</v>
      </c>
      <c r="CR343" s="7">
        <v>17000</v>
      </c>
      <c r="CS343" s="7">
        <v>9.8000000000000007</v>
      </c>
      <c r="CT343" s="7">
        <v>15000</v>
      </c>
      <c r="CU343" s="7">
        <v>11.4</v>
      </c>
      <c r="CV343" s="7">
        <v>17000</v>
      </c>
      <c r="CW343" s="7">
        <v>9.8000000000000007</v>
      </c>
      <c r="DA343" s="8" t="s">
        <v>772</v>
      </c>
      <c r="DB343" s="8" t="s">
        <v>351</v>
      </c>
      <c r="DC343" s="8">
        <v>431.6</v>
      </c>
      <c r="DD343" s="8">
        <v>3.5</v>
      </c>
      <c r="DE343" s="8">
        <v>11.61</v>
      </c>
      <c r="DF343" s="8">
        <v>3.9</v>
      </c>
      <c r="DG343" s="8">
        <v>22148</v>
      </c>
      <c r="DH343" s="8">
        <v>4.5999999999999996</v>
      </c>
      <c r="DI343" s="8">
        <v>37.200000000000003</v>
      </c>
      <c r="DJ343" s="8">
        <v>1.3</v>
      </c>
      <c r="DN343" s="9" t="s">
        <v>772</v>
      </c>
      <c r="DO343" s="9" t="s">
        <v>351</v>
      </c>
      <c r="DP343" s="9">
        <v>402.8</v>
      </c>
      <c r="DQ343" s="9">
        <v>7.6</v>
      </c>
      <c r="DR343" s="9">
        <v>10.6</v>
      </c>
      <c r="DS343" s="9">
        <v>8.1</v>
      </c>
      <c r="DT343" s="9">
        <v>20568</v>
      </c>
      <c r="DU343" s="9">
        <v>9</v>
      </c>
      <c r="DV343" s="9">
        <v>37</v>
      </c>
      <c r="DW343" s="9">
        <v>0.5</v>
      </c>
      <c r="EA343" s="10" t="s">
        <v>772</v>
      </c>
      <c r="EB343" s="10" t="s">
        <v>351</v>
      </c>
      <c r="EC343" s="10">
        <v>25000</v>
      </c>
      <c r="ED343" s="10">
        <v>8.4</v>
      </c>
      <c r="EE343" s="10" t="e">
        <f>VLOOKUP(EA343,Sheet1!$C$10:$L$428,10,FALSE)</f>
        <v>#N/A</v>
      </c>
      <c r="EF343" s="10">
        <v>8.4</v>
      </c>
      <c r="EG343" s="10">
        <v>22000</v>
      </c>
      <c r="EH343" s="10">
        <v>14.6</v>
      </c>
      <c r="EI343" s="10">
        <v>25000</v>
      </c>
      <c r="EJ343" s="10">
        <v>8.4</v>
      </c>
      <c r="EN343" s="11" t="s">
        <v>772</v>
      </c>
      <c r="EO343" s="11" t="s">
        <v>351</v>
      </c>
      <c r="EP343" s="11">
        <v>604.5</v>
      </c>
      <c r="EQ343" s="11">
        <v>6</v>
      </c>
      <c r="ER343" s="11" t="e">
        <f>VLOOKUP(EN343,Sheet1!$C$10:$L$428,2,FALSE)</f>
        <v>#N/A</v>
      </c>
      <c r="ES343" s="11">
        <v>6.2</v>
      </c>
      <c r="ET343" s="11">
        <v>32923</v>
      </c>
      <c r="EU343" s="11">
        <v>8.1999999999999993</v>
      </c>
      <c r="EV343" s="11">
        <v>40.5</v>
      </c>
      <c r="EW343" s="11">
        <v>1.2</v>
      </c>
      <c r="EY343" t="b">
        <f t="shared" si="5"/>
        <v>1</v>
      </c>
    </row>
    <row r="344" spans="1:155" x14ac:dyDescent="0.25">
      <c r="A344" s="1" t="s">
        <v>773</v>
      </c>
      <c r="B344" s="1" t="s">
        <v>352</v>
      </c>
      <c r="C344" s="1">
        <v>503.4</v>
      </c>
      <c r="D344" s="1">
        <v>5.6</v>
      </c>
      <c r="E344" s="1" t="e">
        <f>VLOOKUP(A344,Sheet1!$C$10:$L$428,6,FALSE)</f>
        <v>#N/A</v>
      </c>
      <c r="F344" s="1">
        <v>5.8</v>
      </c>
      <c r="G344" s="1">
        <v>25983</v>
      </c>
      <c r="H344" s="1">
        <v>7.3</v>
      </c>
      <c r="I344" s="1">
        <v>40</v>
      </c>
      <c r="J344" s="1">
        <v>1.2</v>
      </c>
      <c r="N344" s="2" t="s">
        <v>773</v>
      </c>
      <c r="O344" s="2" t="s">
        <v>352</v>
      </c>
      <c r="P344" s="2">
        <v>40000</v>
      </c>
      <c r="Q344" s="2">
        <v>6.5</v>
      </c>
      <c r="R344" s="2">
        <v>40000</v>
      </c>
      <c r="S344" s="2">
        <v>6.5</v>
      </c>
      <c r="T344" s="2">
        <v>36000</v>
      </c>
      <c r="U344" s="2">
        <v>7.6</v>
      </c>
      <c r="V344" s="2">
        <v>40000</v>
      </c>
      <c r="W344" s="2">
        <v>6.5</v>
      </c>
      <c r="AA344" s="3" t="s">
        <v>773</v>
      </c>
      <c r="AB344" s="3" t="s">
        <v>352</v>
      </c>
      <c r="AC344" s="3">
        <v>521.6</v>
      </c>
      <c r="AD344" s="3">
        <v>3.2</v>
      </c>
      <c r="AE344" s="3">
        <v>13.21</v>
      </c>
      <c r="AF344" s="3">
        <v>3.3</v>
      </c>
      <c r="AG344" s="3">
        <v>26395</v>
      </c>
      <c r="AH344" s="3">
        <v>3.5</v>
      </c>
      <c r="AI344" s="3">
        <v>39.5</v>
      </c>
      <c r="AJ344" s="3">
        <v>1</v>
      </c>
      <c r="AN344" s="3" t="s">
        <v>773</v>
      </c>
      <c r="AO344" s="3" t="s">
        <v>352</v>
      </c>
      <c r="AP344" s="3">
        <v>465.1</v>
      </c>
      <c r="AQ344" s="3">
        <v>5.0999999999999996</v>
      </c>
      <c r="AR344" s="3">
        <v>11.7</v>
      </c>
      <c r="AS344" s="3">
        <v>5</v>
      </c>
      <c r="AT344" s="3">
        <v>24003</v>
      </c>
      <c r="AU344" s="3">
        <v>5.7</v>
      </c>
      <c r="AV344" s="3">
        <v>37.9</v>
      </c>
      <c r="AW344" s="3">
        <v>1.5</v>
      </c>
      <c r="BA344" s="4" t="s">
        <v>773</v>
      </c>
      <c r="BB344" s="4" t="s">
        <v>352</v>
      </c>
      <c r="BC344" s="4">
        <v>56000</v>
      </c>
      <c r="BD344" s="4">
        <v>5.4</v>
      </c>
      <c r="BE344" s="4">
        <v>56000</v>
      </c>
      <c r="BF344" s="4">
        <v>5.4</v>
      </c>
      <c r="BG344" s="4">
        <v>49000</v>
      </c>
      <c r="BH344" s="4">
        <v>6.5</v>
      </c>
      <c r="BI344" s="4">
        <v>56000</v>
      </c>
      <c r="BJ344" s="4">
        <v>5.4</v>
      </c>
      <c r="BN344" s="5" t="s">
        <v>773</v>
      </c>
      <c r="BO344" s="5" t="s">
        <v>352</v>
      </c>
      <c r="BP344" s="5">
        <v>426.8</v>
      </c>
      <c r="BQ344" s="5">
        <v>3.5</v>
      </c>
      <c r="BR344" s="5">
        <v>12.57</v>
      </c>
      <c r="BS344" s="5">
        <v>3</v>
      </c>
      <c r="BT344" s="5">
        <v>22125</v>
      </c>
      <c r="BU344" s="5">
        <v>3.9</v>
      </c>
      <c r="BV344" s="5">
        <v>33.9</v>
      </c>
      <c r="BW344" s="5">
        <v>1.8</v>
      </c>
      <c r="CA344" s="6" t="s">
        <v>773</v>
      </c>
      <c r="CB344" s="6" t="s">
        <v>352</v>
      </c>
      <c r="CC344" s="6">
        <v>384.9</v>
      </c>
      <c r="CD344" s="6">
        <v>6.6</v>
      </c>
      <c r="CE344" s="6">
        <v>10.47</v>
      </c>
      <c r="CF344" s="6">
        <v>5.2</v>
      </c>
      <c r="CG344" s="6">
        <v>20176</v>
      </c>
      <c r="CH344" s="6">
        <v>7.3</v>
      </c>
      <c r="CI344" s="6">
        <v>37</v>
      </c>
      <c r="CJ344" s="6">
        <v>1</v>
      </c>
      <c r="CN344" s="7" t="s">
        <v>773</v>
      </c>
      <c r="CO344" s="7" t="s">
        <v>352</v>
      </c>
      <c r="CP344" s="7">
        <v>16000</v>
      </c>
      <c r="CQ344" s="7">
        <v>10</v>
      </c>
      <c r="CR344" s="7">
        <v>16000</v>
      </c>
      <c r="CS344" s="7">
        <v>10</v>
      </c>
      <c r="CT344" s="7">
        <v>15000</v>
      </c>
      <c r="CU344" s="7">
        <v>11.5</v>
      </c>
      <c r="CV344" s="7">
        <v>16000</v>
      </c>
      <c r="CW344" s="7">
        <v>10</v>
      </c>
      <c r="DA344" s="8" t="s">
        <v>773</v>
      </c>
      <c r="DB344" s="8" t="s">
        <v>352</v>
      </c>
      <c r="DC344" s="8">
        <v>474.9</v>
      </c>
      <c r="DD344" s="8">
        <v>5.2</v>
      </c>
      <c r="DE344" s="8">
        <v>12.76</v>
      </c>
      <c r="DF344" s="8">
        <v>5.5</v>
      </c>
      <c r="DG344" s="8">
        <v>24246</v>
      </c>
      <c r="DH344" s="8">
        <v>6.2</v>
      </c>
      <c r="DI344" s="8">
        <v>37.200000000000003</v>
      </c>
      <c r="DJ344" s="8">
        <v>1.4</v>
      </c>
      <c r="DN344" s="9" t="s">
        <v>773</v>
      </c>
      <c r="DO344" s="9" t="s">
        <v>352</v>
      </c>
      <c r="DP344" s="9">
        <v>428</v>
      </c>
      <c r="DQ344" s="9">
        <v>9.6999999999999993</v>
      </c>
      <c r="DR344" s="9">
        <v>10.92</v>
      </c>
      <c r="DS344" s="9">
        <v>9.4</v>
      </c>
      <c r="DT344" s="9">
        <v>21082</v>
      </c>
      <c r="DU344" s="9">
        <v>9.6999999999999993</v>
      </c>
      <c r="DV344" s="9">
        <v>37</v>
      </c>
      <c r="DW344" s="9">
        <v>0.5</v>
      </c>
      <c r="EA344" s="10" t="s">
        <v>773</v>
      </c>
      <c r="EB344" s="10" t="s">
        <v>352</v>
      </c>
      <c r="EC344" s="10">
        <v>25000</v>
      </c>
      <c r="ED344" s="10">
        <v>8.4</v>
      </c>
      <c r="EE344" s="10" t="e">
        <f>VLOOKUP(EA344,Sheet1!$C$10:$L$428,10,FALSE)</f>
        <v>#N/A</v>
      </c>
      <c r="EF344" s="10">
        <v>8.4</v>
      </c>
      <c r="EG344" s="10">
        <v>22000</v>
      </c>
      <c r="EH344" s="10">
        <v>10.1</v>
      </c>
      <c r="EI344" s="10">
        <v>25000</v>
      </c>
      <c r="EJ344" s="10">
        <v>8.4</v>
      </c>
      <c r="EN344" s="11" t="s">
        <v>773</v>
      </c>
      <c r="EO344" s="11" t="s">
        <v>352</v>
      </c>
      <c r="EP344" s="11">
        <v>551</v>
      </c>
      <c r="EQ344" s="11">
        <v>4</v>
      </c>
      <c r="ER344" s="11" t="e">
        <f>VLOOKUP(EN344,Sheet1!$C$10:$L$428,2,FALSE)</f>
        <v>#N/A</v>
      </c>
      <c r="ES344" s="11">
        <v>4</v>
      </c>
      <c r="ET344" s="11">
        <v>27857</v>
      </c>
      <c r="EU344" s="11">
        <v>4.2</v>
      </c>
      <c r="EV344" s="11">
        <v>40.9</v>
      </c>
      <c r="EW344" s="11">
        <v>1.3</v>
      </c>
      <c r="EY344" t="b">
        <f t="shared" si="5"/>
        <v>1</v>
      </c>
    </row>
    <row r="345" spans="1:155" x14ac:dyDescent="0.25">
      <c r="A345" s="1" t="s">
        <v>774</v>
      </c>
      <c r="B345" s="1" t="s">
        <v>353</v>
      </c>
      <c r="C345" s="1">
        <v>453.6</v>
      </c>
      <c r="D345" s="1">
        <v>7.4</v>
      </c>
      <c r="E345" s="1" t="e">
        <f>VLOOKUP(A345,Sheet1!$C$10:$L$428,6,FALSE)</f>
        <v>#N/A</v>
      </c>
      <c r="F345" s="1">
        <v>9.1999999999999993</v>
      </c>
      <c r="G345" s="1">
        <v>22820</v>
      </c>
      <c r="H345" s="1">
        <v>10</v>
      </c>
      <c r="I345" s="1">
        <v>38.9</v>
      </c>
      <c r="J345" s="1">
        <v>1.6</v>
      </c>
      <c r="N345" s="2" t="s">
        <v>774</v>
      </c>
      <c r="O345" s="2" t="s">
        <v>353</v>
      </c>
      <c r="P345" s="2">
        <v>28000</v>
      </c>
      <c r="Q345" s="2">
        <v>7.8</v>
      </c>
      <c r="R345" s="2">
        <v>28000</v>
      </c>
      <c r="S345" s="2">
        <v>7.8</v>
      </c>
      <c r="T345" s="2">
        <v>25000</v>
      </c>
      <c r="U345" s="2">
        <v>9.1</v>
      </c>
      <c r="V345" s="2">
        <v>28000</v>
      </c>
      <c r="W345" s="2">
        <v>7.8</v>
      </c>
      <c r="AA345" s="3" t="s">
        <v>774</v>
      </c>
      <c r="AB345" s="3" t="s">
        <v>353</v>
      </c>
      <c r="AC345" s="3">
        <v>488.1</v>
      </c>
      <c r="AD345" s="3">
        <v>4</v>
      </c>
      <c r="AE345" s="3">
        <v>12.25</v>
      </c>
      <c r="AF345" s="3">
        <v>4.2</v>
      </c>
      <c r="AG345" s="3">
        <v>24953</v>
      </c>
      <c r="AH345" s="3">
        <v>5</v>
      </c>
      <c r="AI345" s="3">
        <v>39.9</v>
      </c>
      <c r="AJ345" s="3">
        <v>1.5</v>
      </c>
      <c r="AN345" s="3" t="s">
        <v>774</v>
      </c>
      <c r="AO345" s="3" t="s">
        <v>353</v>
      </c>
      <c r="AP345" s="3">
        <v>412.2</v>
      </c>
      <c r="AQ345" s="3">
        <v>6.4</v>
      </c>
      <c r="AR345" s="3">
        <v>10.06</v>
      </c>
      <c r="AS345" s="3">
        <v>7.2</v>
      </c>
      <c r="AT345" s="3">
        <v>20891</v>
      </c>
      <c r="AU345" s="3">
        <v>9.1999999999999993</v>
      </c>
      <c r="AV345" s="3">
        <v>38</v>
      </c>
      <c r="AW345" s="3">
        <v>1.4</v>
      </c>
      <c r="BA345" s="4" t="s">
        <v>774</v>
      </c>
      <c r="BB345" s="4" t="s">
        <v>353</v>
      </c>
      <c r="BC345" s="4">
        <v>42000</v>
      </c>
      <c r="BD345" s="4">
        <v>6.3</v>
      </c>
      <c r="BE345" s="4">
        <v>42000</v>
      </c>
      <c r="BF345" s="4">
        <v>6.3</v>
      </c>
      <c r="BG345" s="4">
        <v>37000</v>
      </c>
      <c r="BH345" s="4">
        <v>9</v>
      </c>
      <c r="BI345" s="4">
        <v>42000</v>
      </c>
      <c r="BJ345" s="4">
        <v>6.3</v>
      </c>
      <c r="BN345" s="5" t="s">
        <v>774</v>
      </c>
      <c r="BO345" s="5" t="s">
        <v>353</v>
      </c>
      <c r="BP345" s="5">
        <v>385.4</v>
      </c>
      <c r="BQ345" s="5">
        <v>4.3</v>
      </c>
      <c r="BR345" s="5">
        <v>11.93</v>
      </c>
      <c r="BS345" s="5">
        <v>3.6</v>
      </c>
      <c r="BT345" s="5">
        <v>20359</v>
      </c>
      <c r="BU345" s="5">
        <v>6.4</v>
      </c>
      <c r="BV345" s="5">
        <v>32.299999999999997</v>
      </c>
      <c r="BW345" s="5">
        <v>2.6</v>
      </c>
      <c r="CA345" s="6" t="s">
        <v>774</v>
      </c>
      <c r="CB345" s="6" t="s">
        <v>353</v>
      </c>
      <c r="CC345" s="6">
        <v>344.4</v>
      </c>
      <c r="CD345" s="6">
        <v>6.1</v>
      </c>
      <c r="CE345" s="6">
        <v>9.66</v>
      </c>
      <c r="CF345" s="6">
        <v>5.9</v>
      </c>
      <c r="CG345" s="6">
        <v>17519</v>
      </c>
      <c r="CH345" s="6">
        <v>9.9</v>
      </c>
      <c r="CI345" s="6">
        <v>37</v>
      </c>
      <c r="CJ345" s="6">
        <v>2.2999999999999998</v>
      </c>
      <c r="CN345" s="7" t="s">
        <v>774</v>
      </c>
      <c r="CO345" s="7" t="s">
        <v>353</v>
      </c>
      <c r="CP345" s="7">
        <v>11000</v>
      </c>
      <c r="CQ345" s="7">
        <v>11.9</v>
      </c>
      <c r="CR345" s="7">
        <v>11000</v>
      </c>
      <c r="CS345" s="7">
        <v>11.9</v>
      </c>
      <c r="CT345" s="7">
        <v>10000</v>
      </c>
      <c r="CU345" s="7">
        <v>14</v>
      </c>
      <c r="CV345" s="7">
        <v>11000</v>
      </c>
      <c r="CW345" s="7">
        <v>11.9</v>
      </c>
      <c r="DA345" s="8" t="s">
        <v>774</v>
      </c>
      <c r="DB345" s="8" t="s">
        <v>353</v>
      </c>
      <c r="DC345" s="8">
        <v>441.2</v>
      </c>
      <c r="DD345" s="8">
        <v>5.6</v>
      </c>
      <c r="DE345" s="8">
        <v>11.59</v>
      </c>
      <c r="DF345" s="8">
        <v>5.4</v>
      </c>
      <c r="DG345" s="8">
        <v>21195</v>
      </c>
      <c r="DH345" s="8">
        <v>6.4</v>
      </c>
      <c r="DI345" s="8">
        <v>38.1</v>
      </c>
      <c r="DJ345" s="8">
        <v>1.9</v>
      </c>
      <c r="DN345" s="9" t="s">
        <v>774</v>
      </c>
      <c r="DO345" s="9" t="s">
        <v>353</v>
      </c>
      <c r="DP345" s="9">
        <v>376.6</v>
      </c>
      <c r="DQ345" s="9">
        <v>11</v>
      </c>
      <c r="DR345" s="9">
        <v>9.8800000000000008</v>
      </c>
      <c r="DS345" s="9">
        <v>13</v>
      </c>
      <c r="DT345" s="9">
        <v>17884</v>
      </c>
      <c r="DU345" s="9">
        <v>14</v>
      </c>
      <c r="DV345" s="9">
        <v>37.5</v>
      </c>
      <c r="DW345" s="9">
        <v>1.4</v>
      </c>
      <c r="EA345" s="10" t="s">
        <v>774</v>
      </c>
      <c r="EB345" s="10" t="s">
        <v>353</v>
      </c>
      <c r="EC345" s="10">
        <v>16000</v>
      </c>
      <c r="ED345" s="10">
        <v>10.3</v>
      </c>
      <c r="EE345" s="10" t="e">
        <f>VLOOKUP(EA345,Sheet1!$C$10:$L$428,10,FALSE)</f>
        <v>#N/A</v>
      </c>
      <c r="EF345" s="10">
        <v>10.3</v>
      </c>
      <c r="EG345" s="10">
        <v>15000</v>
      </c>
      <c r="EH345" s="10">
        <v>12</v>
      </c>
      <c r="EI345" s="10">
        <v>16000</v>
      </c>
      <c r="EJ345" s="10">
        <v>10.3</v>
      </c>
      <c r="EN345" s="11" t="s">
        <v>774</v>
      </c>
      <c r="EO345" s="11" t="s">
        <v>353</v>
      </c>
      <c r="EP345" s="11">
        <v>520.9</v>
      </c>
      <c r="EQ345" s="11">
        <v>5.3</v>
      </c>
      <c r="ER345" s="11" t="e">
        <f>VLOOKUP(EN345,Sheet1!$C$10:$L$428,2,FALSE)</f>
        <v>#N/A</v>
      </c>
      <c r="ES345" s="11">
        <v>5.8</v>
      </c>
      <c r="ET345" s="11">
        <v>27464</v>
      </c>
      <c r="EU345" s="11">
        <v>6.6</v>
      </c>
      <c r="EV345" s="11">
        <v>41.1</v>
      </c>
      <c r="EW345" s="11">
        <v>2</v>
      </c>
      <c r="EY345" t="b">
        <f t="shared" si="5"/>
        <v>1</v>
      </c>
    </row>
    <row r="346" spans="1:155" x14ac:dyDescent="0.25">
      <c r="A346" s="1" t="s">
        <v>775</v>
      </c>
      <c r="B346" s="1" t="s">
        <v>354</v>
      </c>
      <c r="C346" s="1">
        <v>449.5</v>
      </c>
      <c r="D346" s="1">
        <v>11</v>
      </c>
      <c r="E346" s="1" t="e">
        <f>VLOOKUP(A346,Sheet1!$C$10:$L$428,6,FALSE)</f>
        <v>#N/A</v>
      </c>
      <c r="F346" s="1">
        <v>13</v>
      </c>
      <c r="G346" s="1">
        <v>22760</v>
      </c>
      <c r="H346" s="1">
        <v>11</v>
      </c>
      <c r="I346" s="1">
        <v>37.9</v>
      </c>
      <c r="J346" s="1">
        <v>2</v>
      </c>
      <c r="N346" s="2" t="s">
        <v>775</v>
      </c>
      <c r="O346" s="2" t="s">
        <v>354</v>
      </c>
      <c r="P346" s="2">
        <v>16000</v>
      </c>
      <c r="Q346" s="2">
        <v>10.4</v>
      </c>
      <c r="R346" s="2">
        <v>16000</v>
      </c>
      <c r="S346" s="2">
        <v>10.4</v>
      </c>
      <c r="T346" s="2">
        <v>15000</v>
      </c>
      <c r="U346" s="2">
        <v>11.9</v>
      </c>
      <c r="V346" s="2">
        <v>16000</v>
      </c>
      <c r="W346" s="2">
        <v>10.4</v>
      </c>
      <c r="AA346" s="3" t="s">
        <v>775</v>
      </c>
      <c r="AB346" s="3" t="s">
        <v>354</v>
      </c>
      <c r="AC346" s="3">
        <v>494.2</v>
      </c>
      <c r="AD346" s="3">
        <v>6.5</v>
      </c>
      <c r="AE346" s="3">
        <v>12.91</v>
      </c>
      <c r="AF346" s="3">
        <v>6.7</v>
      </c>
      <c r="AG346" s="3">
        <v>25135</v>
      </c>
      <c r="AH346" s="3">
        <v>7.3</v>
      </c>
      <c r="AI346" s="3">
        <v>38.299999999999997</v>
      </c>
      <c r="AJ346" s="3">
        <v>1.3</v>
      </c>
      <c r="AN346" s="3" t="s">
        <v>775</v>
      </c>
      <c r="AO346" s="3" t="s">
        <v>354</v>
      </c>
      <c r="AP346" s="3">
        <v>416</v>
      </c>
      <c r="AQ346" s="3">
        <v>7.8</v>
      </c>
      <c r="AR346" s="3">
        <v>10.47</v>
      </c>
      <c r="AS346" s="3">
        <v>6.9</v>
      </c>
      <c r="AT346" s="3">
        <v>21354</v>
      </c>
      <c r="AU346" s="3">
        <v>6.8</v>
      </c>
      <c r="AV346" s="3">
        <v>37.5</v>
      </c>
      <c r="AW346" s="3">
        <v>0.5</v>
      </c>
      <c r="BA346" s="4" t="s">
        <v>775</v>
      </c>
      <c r="BB346" s="4" t="s">
        <v>354</v>
      </c>
      <c r="BC346" s="4">
        <v>25000</v>
      </c>
      <c r="BD346" s="4">
        <v>8.1999999999999993</v>
      </c>
      <c r="BE346" s="4">
        <v>25000</v>
      </c>
      <c r="BF346" s="4">
        <v>8.1999999999999993</v>
      </c>
      <c r="BG346" s="4">
        <v>22000</v>
      </c>
      <c r="BH346" s="4">
        <v>11</v>
      </c>
      <c r="BI346" s="4">
        <v>25000</v>
      </c>
      <c r="BJ346" s="4">
        <v>8.1999999999999993</v>
      </c>
      <c r="BN346" s="5" t="s">
        <v>775</v>
      </c>
      <c r="BO346" s="5" t="s">
        <v>354</v>
      </c>
      <c r="BP346" s="5">
        <v>366.6</v>
      </c>
      <c r="BQ346" s="5">
        <v>6.9</v>
      </c>
      <c r="BR346" s="5">
        <v>12.25</v>
      </c>
      <c r="BS346" s="5">
        <v>5.8</v>
      </c>
      <c r="BT346" s="5">
        <v>19444</v>
      </c>
      <c r="BU346" s="5">
        <v>8.1</v>
      </c>
      <c r="BV346" s="5">
        <v>29.9</v>
      </c>
      <c r="BW346" s="5">
        <v>3.6</v>
      </c>
      <c r="CA346" s="6" t="s">
        <v>775</v>
      </c>
      <c r="CB346" s="6" t="s">
        <v>354</v>
      </c>
      <c r="CC346" s="6">
        <v>329.7</v>
      </c>
      <c r="CD346" s="6">
        <v>9.6999999999999993</v>
      </c>
      <c r="CE346" s="6">
        <v>9.48</v>
      </c>
      <c r="CF346" s="6">
        <v>6.1</v>
      </c>
      <c r="CG346" s="6">
        <v>18144</v>
      </c>
      <c r="CH346" s="6">
        <v>13</v>
      </c>
      <c r="CI346" s="6">
        <v>36.5</v>
      </c>
      <c r="CJ346" s="6">
        <v>3.5</v>
      </c>
      <c r="CN346" s="7" t="s">
        <v>775</v>
      </c>
      <c r="CO346" s="7" t="s">
        <v>354</v>
      </c>
      <c r="CP346" s="7">
        <v>6000</v>
      </c>
      <c r="CQ346" s="7">
        <v>15.5</v>
      </c>
      <c r="CR346" s="7">
        <v>6000</v>
      </c>
      <c r="CS346" s="7">
        <v>15.5</v>
      </c>
      <c r="CT346" s="7">
        <v>7000</v>
      </c>
      <c r="CU346" s="7">
        <v>17.3</v>
      </c>
      <c r="CV346" s="7">
        <v>6000</v>
      </c>
      <c r="CW346" s="7">
        <v>15.5</v>
      </c>
      <c r="DA346" s="8" t="s">
        <v>775</v>
      </c>
      <c r="DB346" s="8" t="s">
        <v>354</v>
      </c>
      <c r="DC346" s="8">
        <v>419.6</v>
      </c>
      <c r="DD346" s="8">
        <v>6.9</v>
      </c>
      <c r="DE346" s="8">
        <v>11.4</v>
      </c>
      <c r="DF346" s="8">
        <v>6.8</v>
      </c>
      <c r="DG346" s="8">
        <v>20652</v>
      </c>
      <c r="DH346" s="8">
        <v>7.6</v>
      </c>
      <c r="DI346" s="8">
        <v>36.799999999999997</v>
      </c>
      <c r="DJ346" s="8">
        <v>1.4</v>
      </c>
      <c r="DN346" s="9" t="s">
        <v>775</v>
      </c>
      <c r="DO346" s="9" t="s">
        <v>354</v>
      </c>
      <c r="DP346" s="9">
        <v>371.9</v>
      </c>
      <c r="DQ346" s="9">
        <v>11</v>
      </c>
      <c r="DR346" s="9">
        <v>10.050000000000001</v>
      </c>
      <c r="DS346" s="9">
        <v>11</v>
      </c>
      <c r="DT346" s="9">
        <v>18959</v>
      </c>
      <c r="DU346" s="9">
        <v>11</v>
      </c>
      <c r="DV346" s="9">
        <v>37</v>
      </c>
      <c r="DW346" s="9" t="s">
        <v>858</v>
      </c>
      <c r="EA346" s="10" t="s">
        <v>775</v>
      </c>
      <c r="EB346" s="10" t="s">
        <v>354</v>
      </c>
      <c r="EC346" s="10">
        <v>9000</v>
      </c>
      <c r="ED346" s="10">
        <v>14</v>
      </c>
      <c r="EE346" s="10" t="e">
        <f>VLOOKUP(EA346,Sheet1!$C$10:$L$428,10,FALSE)</f>
        <v>#N/A</v>
      </c>
      <c r="EF346" s="10">
        <v>14</v>
      </c>
      <c r="EG346" s="10">
        <v>8000</v>
      </c>
      <c r="EH346" s="10">
        <v>16.5</v>
      </c>
      <c r="EI346" s="10">
        <v>9000</v>
      </c>
      <c r="EJ346" s="10">
        <v>14</v>
      </c>
      <c r="EN346" s="11" t="s">
        <v>775</v>
      </c>
      <c r="EO346" s="11" t="s">
        <v>354</v>
      </c>
      <c r="EP346" s="11">
        <v>546.70000000000005</v>
      </c>
      <c r="EQ346" s="11">
        <v>9</v>
      </c>
      <c r="ER346" s="11" t="e">
        <f>VLOOKUP(EN346,Sheet1!$C$10:$L$428,2,FALSE)</f>
        <v>#N/A</v>
      </c>
      <c r="ES346" s="11">
        <v>9.6</v>
      </c>
      <c r="ET346" s="11">
        <v>28609</v>
      </c>
      <c r="EU346" s="11">
        <v>10</v>
      </c>
      <c r="EV346" s="11">
        <v>39.299999999999997</v>
      </c>
      <c r="EW346" s="11">
        <v>1.8</v>
      </c>
      <c r="EY346" t="b">
        <f t="shared" si="5"/>
        <v>1</v>
      </c>
    </row>
    <row r="347" spans="1:155" x14ac:dyDescent="0.25">
      <c r="A347" s="1" t="s">
        <v>776</v>
      </c>
      <c r="B347" s="1" t="s">
        <v>355</v>
      </c>
      <c r="C347" s="1">
        <v>443.2</v>
      </c>
      <c r="D347" s="1">
        <v>11</v>
      </c>
      <c r="E347" s="1" t="e">
        <f>VLOOKUP(A347,Sheet1!$C$10:$L$428,6,FALSE)</f>
        <v>#N/A</v>
      </c>
      <c r="F347" s="1">
        <v>9</v>
      </c>
      <c r="G347" s="1">
        <v>24508</v>
      </c>
      <c r="H347" s="1">
        <v>9.8000000000000007</v>
      </c>
      <c r="I347" s="1">
        <v>38.799999999999997</v>
      </c>
      <c r="J347" s="1">
        <v>1.8</v>
      </c>
      <c r="N347" s="2" t="s">
        <v>776</v>
      </c>
      <c r="O347" s="2" t="s">
        <v>355</v>
      </c>
      <c r="P347" s="2">
        <v>26000</v>
      </c>
      <c r="Q347" s="2">
        <v>8</v>
      </c>
      <c r="R347" s="2">
        <v>26000</v>
      </c>
      <c r="S347" s="2">
        <v>8</v>
      </c>
      <c r="T347" s="2">
        <v>22000</v>
      </c>
      <c r="U347" s="2">
        <v>9.6999999999999993</v>
      </c>
      <c r="V347" s="2">
        <v>26000</v>
      </c>
      <c r="W347" s="2">
        <v>8</v>
      </c>
      <c r="AA347" s="3" t="s">
        <v>776</v>
      </c>
      <c r="AB347" s="3" t="s">
        <v>355</v>
      </c>
      <c r="AC347" s="3">
        <v>483.9</v>
      </c>
      <c r="AD347" s="3">
        <v>3.9</v>
      </c>
      <c r="AE347" s="3">
        <v>12.32</v>
      </c>
      <c r="AF347" s="3">
        <v>4</v>
      </c>
      <c r="AG347" s="3">
        <v>25149</v>
      </c>
      <c r="AH347" s="3">
        <v>4.8</v>
      </c>
      <c r="AI347" s="3">
        <v>39.299999999999997</v>
      </c>
      <c r="AJ347" s="3">
        <v>1.3</v>
      </c>
      <c r="AN347" s="3" t="s">
        <v>776</v>
      </c>
      <c r="AO347" s="3" t="s">
        <v>355</v>
      </c>
      <c r="AP347" s="3">
        <v>419.1</v>
      </c>
      <c r="AQ347" s="3">
        <v>7.8</v>
      </c>
      <c r="AR347" s="3">
        <v>10.37</v>
      </c>
      <c r="AS347" s="3">
        <v>6.6</v>
      </c>
      <c r="AT347" s="3">
        <v>22061</v>
      </c>
      <c r="AU347" s="3">
        <v>9.1</v>
      </c>
      <c r="AV347" s="3">
        <v>37.5</v>
      </c>
      <c r="AW347" s="3">
        <v>1.3</v>
      </c>
      <c r="BA347" s="4" t="s">
        <v>776</v>
      </c>
      <c r="BB347" s="4" t="s">
        <v>355</v>
      </c>
      <c r="BC347" s="4">
        <v>40000</v>
      </c>
      <c r="BD347" s="4">
        <v>6.5</v>
      </c>
      <c r="BE347" s="4">
        <v>40000</v>
      </c>
      <c r="BF347" s="4">
        <v>6.5</v>
      </c>
      <c r="BG347" s="4">
        <v>34000</v>
      </c>
      <c r="BH347" s="4">
        <v>7.8</v>
      </c>
      <c r="BI347" s="4">
        <v>40000</v>
      </c>
      <c r="BJ347" s="4">
        <v>6.5</v>
      </c>
      <c r="BN347" s="5" t="s">
        <v>776</v>
      </c>
      <c r="BO347" s="5" t="s">
        <v>355</v>
      </c>
      <c r="BP347" s="5">
        <v>380.9</v>
      </c>
      <c r="BQ347" s="5">
        <v>4.3</v>
      </c>
      <c r="BR347" s="5">
        <v>11.84</v>
      </c>
      <c r="BS347" s="5">
        <v>3.5</v>
      </c>
      <c r="BT347" s="5">
        <v>19646</v>
      </c>
      <c r="BU347" s="5">
        <v>5.3</v>
      </c>
      <c r="BV347" s="5">
        <v>32.200000000000003</v>
      </c>
      <c r="BW347" s="5">
        <v>2.5</v>
      </c>
      <c r="CA347" s="6" t="s">
        <v>776</v>
      </c>
      <c r="CB347" s="6" t="s">
        <v>355</v>
      </c>
      <c r="CC347" s="6">
        <v>329.7</v>
      </c>
      <c r="CD347" s="6">
        <v>5.4</v>
      </c>
      <c r="CE347" s="6">
        <v>9.43</v>
      </c>
      <c r="CF347" s="6">
        <v>5.8</v>
      </c>
      <c r="CG347" s="6">
        <v>17168</v>
      </c>
      <c r="CH347" s="6">
        <v>8.6</v>
      </c>
      <c r="CI347" s="6">
        <v>35</v>
      </c>
      <c r="CJ347" s="6">
        <v>3.3</v>
      </c>
      <c r="CN347" s="7" t="s">
        <v>776</v>
      </c>
      <c r="CO347" s="7" t="s">
        <v>355</v>
      </c>
      <c r="CP347" s="7">
        <v>11000</v>
      </c>
      <c r="CQ347" s="7">
        <v>12.1</v>
      </c>
      <c r="CR347" s="7">
        <v>11000</v>
      </c>
      <c r="CS347" s="7">
        <v>12.1</v>
      </c>
      <c r="CT347" s="7">
        <v>10000</v>
      </c>
      <c r="CU347" s="7">
        <v>14.6</v>
      </c>
      <c r="CV347" s="7">
        <v>11000</v>
      </c>
      <c r="CW347" s="7">
        <v>12.1</v>
      </c>
      <c r="DA347" s="8" t="s">
        <v>776</v>
      </c>
      <c r="DB347" s="8" t="s">
        <v>355</v>
      </c>
      <c r="DC347" s="8">
        <v>434.6</v>
      </c>
      <c r="DD347" s="8">
        <v>5.5</v>
      </c>
      <c r="DE347" s="8">
        <v>11.57</v>
      </c>
      <c r="DF347" s="8">
        <v>6.1</v>
      </c>
      <c r="DG347" s="8">
        <v>22302</v>
      </c>
      <c r="DH347" s="8">
        <v>7.5</v>
      </c>
      <c r="DI347" s="8">
        <v>37.6</v>
      </c>
      <c r="DJ347" s="8">
        <v>1.9</v>
      </c>
      <c r="DN347" s="9" t="s">
        <v>776</v>
      </c>
      <c r="DO347" s="9" t="s">
        <v>355</v>
      </c>
      <c r="DP347" s="9">
        <v>348.8</v>
      </c>
      <c r="DQ347" s="9">
        <v>11</v>
      </c>
      <c r="DR347" s="9">
        <v>9.34</v>
      </c>
      <c r="DS347" s="9">
        <v>9.6</v>
      </c>
      <c r="DT347" s="9">
        <v>17897</v>
      </c>
      <c r="DU347" s="9">
        <v>15</v>
      </c>
      <c r="DV347" s="9">
        <v>37.200000000000003</v>
      </c>
      <c r="DW347" s="9">
        <v>1.9</v>
      </c>
      <c r="EA347" s="10" t="s">
        <v>776</v>
      </c>
      <c r="EB347" s="10" t="s">
        <v>355</v>
      </c>
      <c r="EC347" s="10">
        <v>15000</v>
      </c>
      <c r="ED347" s="10">
        <v>10.7</v>
      </c>
      <c r="EE347" s="10" t="e">
        <f>VLOOKUP(EA347,Sheet1!$C$10:$L$428,10,FALSE)</f>
        <v>#N/A</v>
      </c>
      <c r="EF347" s="10">
        <v>10.7</v>
      </c>
      <c r="EG347" s="10">
        <v>13000</v>
      </c>
      <c r="EH347" s="10">
        <v>13</v>
      </c>
      <c r="EI347" s="10">
        <v>15000</v>
      </c>
      <c r="EJ347" s="10">
        <v>10.7</v>
      </c>
      <c r="EN347" s="11" t="s">
        <v>776</v>
      </c>
      <c r="EO347" s="11" t="s">
        <v>355</v>
      </c>
      <c r="EP347" s="11">
        <v>520.70000000000005</v>
      </c>
      <c r="EQ347" s="11">
        <v>5.2</v>
      </c>
      <c r="ER347" s="11" t="e">
        <f>VLOOKUP(EN347,Sheet1!$C$10:$L$428,2,FALSE)</f>
        <v>#N/A</v>
      </c>
      <c r="ES347" s="11">
        <v>5.3</v>
      </c>
      <c r="ET347" s="11">
        <v>27284</v>
      </c>
      <c r="EU347" s="11">
        <v>5.9</v>
      </c>
      <c r="EV347" s="11">
        <v>40.6</v>
      </c>
      <c r="EW347" s="11">
        <v>1.7</v>
      </c>
      <c r="EY347" t="b">
        <f t="shared" si="5"/>
        <v>1</v>
      </c>
    </row>
    <row r="348" spans="1:155" x14ac:dyDescent="0.25">
      <c r="A348" s="1" t="s">
        <v>777</v>
      </c>
      <c r="B348" s="1" t="s">
        <v>356</v>
      </c>
      <c r="C348" s="1">
        <v>458.2</v>
      </c>
      <c r="D348" s="1">
        <v>7.1</v>
      </c>
      <c r="E348" s="1" t="e">
        <f>VLOOKUP(A348,Sheet1!$C$10:$L$428,6,FALSE)</f>
        <v>#N/A</v>
      </c>
      <c r="F348" s="1">
        <v>6.7</v>
      </c>
      <c r="G348" s="1">
        <v>24450</v>
      </c>
      <c r="H348" s="1">
        <v>9.4</v>
      </c>
      <c r="I348" s="1">
        <v>40</v>
      </c>
      <c r="J348" s="1">
        <v>1.6</v>
      </c>
      <c r="N348" s="2" t="s">
        <v>777</v>
      </c>
      <c r="O348" s="2" t="s">
        <v>356</v>
      </c>
      <c r="P348" s="2">
        <v>37000</v>
      </c>
      <c r="Q348" s="2">
        <v>6.8</v>
      </c>
      <c r="R348" s="2">
        <v>37000</v>
      </c>
      <c r="S348" s="2">
        <v>6.8</v>
      </c>
      <c r="T348" s="2">
        <v>33000</v>
      </c>
      <c r="U348" s="2">
        <v>8</v>
      </c>
      <c r="V348" s="2">
        <v>37000</v>
      </c>
      <c r="W348" s="2">
        <v>6.8</v>
      </c>
      <c r="AA348" s="3" t="s">
        <v>777</v>
      </c>
      <c r="AB348" s="3" t="s">
        <v>356</v>
      </c>
      <c r="AC348" s="3">
        <v>506.4</v>
      </c>
      <c r="AD348" s="3">
        <v>4</v>
      </c>
      <c r="AE348" s="3">
        <v>12.68</v>
      </c>
      <c r="AF348" s="3">
        <v>4.0999999999999996</v>
      </c>
      <c r="AG348" s="3">
        <v>26859</v>
      </c>
      <c r="AH348" s="3">
        <v>5.0999999999999996</v>
      </c>
      <c r="AI348" s="3">
        <v>39.9</v>
      </c>
      <c r="AJ348" s="3">
        <v>1</v>
      </c>
      <c r="AN348" s="3" t="s">
        <v>777</v>
      </c>
      <c r="AO348" s="3" t="s">
        <v>356</v>
      </c>
      <c r="AP348" s="3">
        <v>449.1</v>
      </c>
      <c r="AQ348" s="3">
        <v>5.7</v>
      </c>
      <c r="AR348" s="3">
        <v>11.23</v>
      </c>
      <c r="AS348" s="3">
        <v>5.8</v>
      </c>
      <c r="AT348" s="3">
        <v>23611</v>
      </c>
      <c r="AU348" s="3">
        <v>6.6</v>
      </c>
      <c r="AV348" s="3">
        <v>39</v>
      </c>
      <c r="AW348" s="3">
        <v>1.6</v>
      </c>
      <c r="BA348" s="4" t="s">
        <v>777</v>
      </c>
      <c r="BB348" s="4" t="s">
        <v>356</v>
      </c>
      <c r="BC348" s="4">
        <v>53000</v>
      </c>
      <c r="BD348" s="4">
        <v>5.6</v>
      </c>
      <c r="BE348" s="4">
        <v>53000</v>
      </c>
      <c r="BF348" s="4">
        <v>5.6</v>
      </c>
      <c r="BG348" s="4">
        <v>47000</v>
      </c>
      <c r="BH348" s="4">
        <v>6.6</v>
      </c>
      <c r="BI348" s="4">
        <v>53000</v>
      </c>
      <c r="BJ348" s="4">
        <v>5.6</v>
      </c>
      <c r="BN348" s="5" t="s">
        <v>777</v>
      </c>
      <c r="BO348" s="5" t="s">
        <v>356</v>
      </c>
      <c r="BP348" s="5">
        <v>406.9</v>
      </c>
      <c r="BQ348" s="5">
        <v>4.2</v>
      </c>
      <c r="BR348" s="5">
        <v>12.2</v>
      </c>
      <c r="BS348" s="5">
        <v>3.7</v>
      </c>
      <c r="BT348" s="5">
        <v>22038</v>
      </c>
      <c r="BU348" s="5">
        <v>5.2</v>
      </c>
      <c r="BV348" s="5">
        <v>33.4</v>
      </c>
      <c r="BW348" s="5">
        <v>2</v>
      </c>
      <c r="CA348" s="6" t="s">
        <v>777</v>
      </c>
      <c r="CB348" s="6" t="s">
        <v>356</v>
      </c>
      <c r="CC348" s="6">
        <v>364.3</v>
      </c>
      <c r="CD348" s="6">
        <v>6.1</v>
      </c>
      <c r="CE348" s="6">
        <v>10.09</v>
      </c>
      <c r="CF348" s="6">
        <v>4.5</v>
      </c>
      <c r="CG348" s="6">
        <v>18446</v>
      </c>
      <c r="CH348" s="6">
        <v>6.9</v>
      </c>
      <c r="CI348" s="6">
        <v>37</v>
      </c>
      <c r="CJ348" s="6">
        <v>1</v>
      </c>
      <c r="CN348" s="7" t="s">
        <v>777</v>
      </c>
      <c r="CO348" s="7" t="s">
        <v>356</v>
      </c>
      <c r="CP348" s="7">
        <v>16000</v>
      </c>
      <c r="CQ348" s="7">
        <v>9.9</v>
      </c>
      <c r="CR348" s="7">
        <v>16000</v>
      </c>
      <c r="CS348" s="7">
        <v>9.9</v>
      </c>
      <c r="CT348" s="7">
        <v>14000</v>
      </c>
      <c r="CU348" s="7">
        <v>11.7</v>
      </c>
      <c r="CV348" s="7">
        <v>16000</v>
      </c>
      <c r="CW348" s="7">
        <v>9.9</v>
      </c>
      <c r="DA348" s="8" t="s">
        <v>777</v>
      </c>
      <c r="DB348" s="8" t="s">
        <v>356</v>
      </c>
      <c r="DC348" s="8">
        <v>492.7</v>
      </c>
      <c r="DD348" s="8">
        <v>5.5</v>
      </c>
      <c r="DE348" s="8">
        <v>12.98</v>
      </c>
      <c r="DF348" s="8">
        <v>5.5</v>
      </c>
      <c r="DG348" s="8">
        <v>25739</v>
      </c>
      <c r="DH348" s="8">
        <v>7.4</v>
      </c>
      <c r="DI348" s="8">
        <v>37.9</v>
      </c>
      <c r="DJ348" s="8">
        <v>1.2</v>
      </c>
      <c r="DN348" s="9" t="s">
        <v>777</v>
      </c>
      <c r="DO348" s="9" t="s">
        <v>356</v>
      </c>
      <c r="DP348" s="9">
        <v>423.1</v>
      </c>
      <c r="DQ348" s="9">
        <v>8.1999999999999993</v>
      </c>
      <c r="DR348" s="9">
        <v>11.63</v>
      </c>
      <c r="DS348" s="9">
        <v>9.1999999999999993</v>
      </c>
      <c r="DT348" s="9">
        <v>21257</v>
      </c>
      <c r="DU348" s="9">
        <v>11</v>
      </c>
      <c r="DV348" s="9">
        <v>37.5</v>
      </c>
      <c r="DW348" s="9">
        <v>1</v>
      </c>
      <c r="EA348" s="10" t="s">
        <v>777</v>
      </c>
      <c r="EB348" s="10" t="s">
        <v>356</v>
      </c>
      <c r="EC348" s="10">
        <v>21000</v>
      </c>
      <c r="ED348" s="10">
        <v>9.1999999999999993</v>
      </c>
      <c r="EE348" s="10" t="e">
        <f>VLOOKUP(EA348,Sheet1!$C$10:$L$428,10,FALSE)</f>
        <v>#N/A</v>
      </c>
      <c r="EF348" s="10">
        <v>9.1999999999999993</v>
      </c>
      <c r="EG348" s="10">
        <v>18000</v>
      </c>
      <c r="EH348" s="10">
        <v>10.8</v>
      </c>
      <c r="EI348" s="10">
        <v>21000</v>
      </c>
      <c r="EJ348" s="10">
        <v>9.1999999999999993</v>
      </c>
      <c r="EN348" s="11" t="s">
        <v>777</v>
      </c>
      <c r="EO348" s="11" t="s">
        <v>356</v>
      </c>
      <c r="EP348" s="11">
        <v>516.79999999999995</v>
      </c>
      <c r="EQ348" s="11">
        <v>5.7</v>
      </c>
      <c r="ER348" s="11" t="e">
        <f>VLOOKUP(EN348,Sheet1!$C$10:$L$428,2,FALSE)</f>
        <v>#N/A</v>
      </c>
      <c r="ES348" s="11">
        <v>5.7</v>
      </c>
      <c r="ET348" s="11">
        <v>27726</v>
      </c>
      <c r="EU348" s="11">
        <v>6.9</v>
      </c>
      <c r="EV348" s="11">
        <v>41.4</v>
      </c>
      <c r="EW348" s="11">
        <v>1.4</v>
      </c>
      <c r="EY348" t="b">
        <f t="shared" si="5"/>
        <v>1</v>
      </c>
    </row>
    <row r="349" spans="1:155" x14ac:dyDescent="0.25">
      <c r="A349" s="1" t="s">
        <v>778</v>
      </c>
      <c r="B349" s="1" t="s">
        <v>357</v>
      </c>
      <c r="C349" s="1">
        <v>506.1</v>
      </c>
      <c r="D349" s="1">
        <v>6.8</v>
      </c>
      <c r="E349" s="1" t="e">
        <f>VLOOKUP(A349,Sheet1!$C$10:$L$428,6,FALSE)</f>
        <v>#N/A</v>
      </c>
      <c r="F349" s="1">
        <v>8</v>
      </c>
      <c r="G349" s="1">
        <v>26542</v>
      </c>
      <c r="H349" s="1">
        <v>6.8</v>
      </c>
      <c r="I349" s="1">
        <v>38.5</v>
      </c>
      <c r="J349" s="1">
        <v>1.3</v>
      </c>
      <c r="N349" s="2" t="s">
        <v>778</v>
      </c>
      <c r="O349" s="2" t="s">
        <v>357</v>
      </c>
      <c r="P349" s="2">
        <v>63000</v>
      </c>
      <c r="Q349" s="2">
        <v>5.2</v>
      </c>
      <c r="R349" s="2">
        <v>63000</v>
      </c>
      <c r="S349" s="2">
        <v>5.2</v>
      </c>
      <c r="T349" s="2">
        <v>56000</v>
      </c>
      <c r="U349" s="2">
        <v>6.7</v>
      </c>
      <c r="V349" s="2">
        <v>63000</v>
      </c>
      <c r="W349" s="2">
        <v>5.2</v>
      </c>
      <c r="AA349" s="3" t="s">
        <v>778</v>
      </c>
      <c r="AB349" s="3" t="s">
        <v>357</v>
      </c>
      <c r="AC349" s="3">
        <v>546.1</v>
      </c>
      <c r="AD349" s="3">
        <v>3.4</v>
      </c>
      <c r="AE349" s="3">
        <v>14.16</v>
      </c>
      <c r="AF349" s="3">
        <v>3.5</v>
      </c>
      <c r="AG349" s="3">
        <v>27620</v>
      </c>
      <c r="AH349" s="3">
        <v>3.2</v>
      </c>
      <c r="AI349" s="3">
        <v>38.6</v>
      </c>
      <c r="AJ349" s="3">
        <v>0.7</v>
      </c>
      <c r="AN349" s="3" t="s">
        <v>778</v>
      </c>
      <c r="AO349" s="3" t="s">
        <v>357</v>
      </c>
      <c r="AP349" s="3">
        <v>470.5</v>
      </c>
      <c r="AQ349" s="3">
        <v>6.1</v>
      </c>
      <c r="AR349" s="3">
        <v>12.01</v>
      </c>
      <c r="AS349" s="3">
        <v>6.1</v>
      </c>
      <c r="AT349" s="3">
        <v>25015</v>
      </c>
      <c r="AU349" s="3">
        <v>5.6</v>
      </c>
      <c r="AV349" s="3">
        <v>37.5</v>
      </c>
      <c r="AW349" s="3">
        <v>1</v>
      </c>
      <c r="BA349" s="4" t="s">
        <v>778</v>
      </c>
      <c r="BB349" s="4" t="s">
        <v>357</v>
      </c>
      <c r="BC349" s="4">
        <v>92000</v>
      </c>
      <c r="BD349" s="4">
        <v>4.3</v>
      </c>
      <c r="BE349" s="4">
        <v>92000</v>
      </c>
      <c r="BF349" s="4">
        <v>4.3</v>
      </c>
      <c r="BG349" s="4">
        <v>81000</v>
      </c>
      <c r="BH349" s="4">
        <v>5.4</v>
      </c>
      <c r="BI349" s="4">
        <v>92000</v>
      </c>
      <c r="BJ349" s="4">
        <v>4.3</v>
      </c>
      <c r="BN349" s="5" t="s">
        <v>778</v>
      </c>
      <c r="BO349" s="5" t="s">
        <v>357</v>
      </c>
      <c r="BP349" s="5">
        <v>429</v>
      </c>
      <c r="BQ349" s="5">
        <v>3.5</v>
      </c>
      <c r="BR349" s="5">
        <v>13.37</v>
      </c>
      <c r="BS349" s="5">
        <v>3.1</v>
      </c>
      <c r="BT349" s="5">
        <v>22324</v>
      </c>
      <c r="BU349" s="5">
        <v>3.5</v>
      </c>
      <c r="BV349" s="5">
        <v>32.1</v>
      </c>
      <c r="BW349" s="5">
        <v>1.5</v>
      </c>
      <c r="CA349" s="6" t="s">
        <v>778</v>
      </c>
      <c r="CB349" s="6" t="s">
        <v>357</v>
      </c>
      <c r="CC349" s="6">
        <v>351.7</v>
      </c>
      <c r="CD349" s="6">
        <v>4.5999999999999996</v>
      </c>
      <c r="CE349" s="6">
        <v>10.119999999999999</v>
      </c>
      <c r="CF349" s="6">
        <v>3.7</v>
      </c>
      <c r="CG349" s="6">
        <v>19547</v>
      </c>
      <c r="CH349" s="6">
        <v>6.6</v>
      </c>
      <c r="CI349" s="6">
        <v>37</v>
      </c>
      <c r="CJ349" s="6">
        <v>0.9</v>
      </c>
      <c r="CN349" s="7" t="s">
        <v>778</v>
      </c>
      <c r="CO349" s="7" t="s">
        <v>357</v>
      </c>
      <c r="CP349" s="7">
        <v>24000</v>
      </c>
      <c r="CQ349" s="7">
        <v>8.1</v>
      </c>
      <c r="CR349" s="7">
        <v>24000</v>
      </c>
      <c r="CS349" s="7">
        <v>8.1</v>
      </c>
      <c r="CT349" s="7">
        <v>21000</v>
      </c>
      <c r="CU349" s="7">
        <v>9.6</v>
      </c>
      <c r="CV349" s="7">
        <v>24000</v>
      </c>
      <c r="CW349" s="7">
        <v>8.1</v>
      </c>
      <c r="DA349" s="8" t="s">
        <v>778</v>
      </c>
      <c r="DB349" s="8" t="s">
        <v>357</v>
      </c>
      <c r="DC349" s="8">
        <v>508.1</v>
      </c>
      <c r="DD349" s="8">
        <v>5.5</v>
      </c>
      <c r="DE349" s="8">
        <v>13.71</v>
      </c>
      <c r="DF349" s="8">
        <v>5.7</v>
      </c>
      <c r="DG349" s="8">
        <v>24941</v>
      </c>
      <c r="DH349" s="8">
        <v>3.7</v>
      </c>
      <c r="DI349" s="8">
        <v>37.1</v>
      </c>
      <c r="DJ349" s="8">
        <v>1.1000000000000001</v>
      </c>
      <c r="DN349" s="9" t="s">
        <v>778</v>
      </c>
      <c r="DO349" s="9" t="s">
        <v>357</v>
      </c>
      <c r="DP349" s="9">
        <v>418.5</v>
      </c>
      <c r="DQ349" s="9">
        <v>7.6</v>
      </c>
      <c r="DR349" s="9">
        <v>11.15</v>
      </c>
      <c r="DS349" s="9">
        <v>8.6999999999999993</v>
      </c>
      <c r="DT349" s="9">
        <v>23483</v>
      </c>
      <c r="DU349" s="9">
        <v>8.9</v>
      </c>
      <c r="DV349" s="9">
        <v>37</v>
      </c>
      <c r="DW349" s="9">
        <v>0.4</v>
      </c>
      <c r="EA349" s="10" t="s">
        <v>778</v>
      </c>
      <c r="EB349" s="10" t="s">
        <v>357</v>
      </c>
      <c r="EC349" s="10">
        <v>39000</v>
      </c>
      <c r="ED349" s="10">
        <v>6.8</v>
      </c>
      <c r="EE349" s="10" t="e">
        <f>VLOOKUP(EA349,Sheet1!$C$10:$L$428,10,FALSE)</f>
        <v>#N/A</v>
      </c>
      <c r="EF349" s="10">
        <v>6.8</v>
      </c>
      <c r="EG349" s="10">
        <v>35000</v>
      </c>
      <c r="EH349" s="10">
        <v>9.1</v>
      </c>
      <c r="EI349" s="10">
        <v>39000</v>
      </c>
      <c r="EJ349" s="10">
        <v>6.8</v>
      </c>
      <c r="EN349" s="11" t="s">
        <v>778</v>
      </c>
      <c r="EO349" s="11" t="s">
        <v>357</v>
      </c>
      <c r="EP349" s="11">
        <v>569.5</v>
      </c>
      <c r="EQ349" s="11">
        <v>4.3</v>
      </c>
      <c r="ER349" s="11" t="e">
        <f>VLOOKUP(EN349,Sheet1!$C$10:$L$428,2,FALSE)</f>
        <v>#N/A</v>
      </c>
      <c r="ES349" s="11">
        <v>4.3</v>
      </c>
      <c r="ET349" s="11">
        <v>29240</v>
      </c>
      <c r="EU349" s="11">
        <v>4.4000000000000004</v>
      </c>
      <c r="EV349" s="11">
        <v>39.5</v>
      </c>
      <c r="EW349" s="11">
        <v>0.9</v>
      </c>
      <c r="EY349" t="b">
        <f t="shared" si="5"/>
        <v>1</v>
      </c>
    </row>
    <row r="350" spans="1:155" x14ac:dyDescent="0.25">
      <c r="A350" s="1" t="s">
        <v>779</v>
      </c>
      <c r="B350" s="1" t="s">
        <v>358</v>
      </c>
      <c r="C350" s="1">
        <v>471.5</v>
      </c>
      <c r="D350" s="1">
        <v>8.4</v>
      </c>
      <c r="E350" s="1" t="e">
        <f>VLOOKUP(A350,Sheet1!$C$10:$L$428,6,FALSE)</f>
        <v>#N/A</v>
      </c>
      <c r="F350" s="1">
        <v>7.5</v>
      </c>
      <c r="G350" s="1">
        <v>27107</v>
      </c>
      <c r="H350" s="1">
        <v>9.4</v>
      </c>
      <c r="I350" s="1">
        <v>39</v>
      </c>
      <c r="J350" s="1">
        <v>1.6</v>
      </c>
      <c r="N350" s="2" t="s">
        <v>779</v>
      </c>
      <c r="O350" s="2" t="s">
        <v>358</v>
      </c>
      <c r="P350" s="2">
        <v>37000</v>
      </c>
      <c r="Q350" s="2">
        <v>6.8</v>
      </c>
      <c r="R350" s="2">
        <v>37000</v>
      </c>
      <c r="S350" s="2">
        <v>6.8</v>
      </c>
      <c r="T350" s="2">
        <v>33000</v>
      </c>
      <c r="U350" s="2">
        <v>7.9</v>
      </c>
      <c r="V350" s="2">
        <v>37000</v>
      </c>
      <c r="W350" s="2">
        <v>6.8</v>
      </c>
      <c r="AA350" s="3" t="s">
        <v>779</v>
      </c>
      <c r="AB350" s="3" t="s">
        <v>358</v>
      </c>
      <c r="AC350" s="3">
        <v>500.6</v>
      </c>
      <c r="AD350" s="3">
        <v>3.4</v>
      </c>
      <c r="AE350" s="3">
        <v>12.8</v>
      </c>
      <c r="AF350" s="3">
        <v>3.3</v>
      </c>
      <c r="AG350" s="3">
        <v>26764</v>
      </c>
      <c r="AH350" s="3">
        <v>4</v>
      </c>
      <c r="AI350" s="3">
        <v>39.1</v>
      </c>
      <c r="AJ350" s="3">
        <v>1.3</v>
      </c>
      <c r="AN350" s="3" t="s">
        <v>779</v>
      </c>
      <c r="AO350" s="3" t="s">
        <v>358</v>
      </c>
      <c r="AP350" s="3">
        <v>446</v>
      </c>
      <c r="AQ350" s="3">
        <v>6.3</v>
      </c>
      <c r="AR350" s="3">
        <v>11.26</v>
      </c>
      <c r="AS350" s="3">
        <v>4.9000000000000004</v>
      </c>
      <c r="AT350" s="3">
        <v>23770</v>
      </c>
      <c r="AU350" s="3">
        <v>7.3</v>
      </c>
      <c r="AV350" s="3">
        <v>37.5</v>
      </c>
      <c r="AW350" s="3">
        <v>0.5</v>
      </c>
      <c r="BA350" s="4" t="s">
        <v>779</v>
      </c>
      <c r="BB350" s="4" t="s">
        <v>358</v>
      </c>
      <c r="BC350" s="4">
        <v>52000</v>
      </c>
      <c r="BD350" s="4">
        <v>5.6</v>
      </c>
      <c r="BE350" s="4">
        <v>52000</v>
      </c>
      <c r="BF350" s="4">
        <v>5.6</v>
      </c>
      <c r="BG350" s="4">
        <v>47000</v>
      </c>
      <c r="BH350" s="4">
        <v>7.4</v>
      </c>
      <c r="BI350" s="4">
        <v>52000</v>
      </c>
      <c r="BJ350" s="4">
        <v>5.6</v>
      </c>
      <c r="BN350" s="5" t="s">
        <v>779</v>
      </c>
      <c r="BO350" s="5" t="s">
        <v>358</v>
      </c>
      <c r="BP350" s="5">
        <v>417.8</v>
      </c>
      <c r="BQ350" s="5">
        <v>3.6</v>
      </c>
      <c r="BR350" s="5">
        <v>12.49</v>
      </c>
      <c r="BS350" s="5">
        <v>3</v>
      </c>
      <c r="BT350" s="5">
        <v>22353</v>
      </c>
      <c r="BU350" s="5">
        <v>5.2</v>
      </c>
      <c r="BV350" s="5">
        <v>33.5</v>
      </c>
      <c r="BW350" s="5">
        <v>2</v>
      </c>
      <c r="CA350" s="6" t="s">
        <v>779</v>
      </c>
      <c r="CB350" s="6" t="s">
        <v>358</v>
      </c>
      <c r="CC350" s="6">
        <v>366</v>
      </c>
      <c r="CD350" s="6">
        <v>5.9</v>
      </c>
      <c r="CE350" s="6">
        <v>10.220000000000001</v>
      </c>
      <c r="CF350" s="6">
        <v>5.3</v>
      </c>
      <c r="CG350" s="6">
        <v>19448</v>
      </c>
      <c r="CH350" s="6">
        <v>9.1</v>
      </c>
      <c r="CI350" s="6">
        <v>37</v>
      </c>
      <c r="CJ350" s="6">
        <v>0.4</v>
      </c>
      <c r="CN350" s="7" t="s">
        <v>779</v>
      </c>
      <c r="CO350" s="7" t="s">
        <v>358</v>
      </c>
      <c r="CP350" s="7">
        <v>15000</v>
      </c>
      <c r="CQ350" s="7">
        <v>10.199999999999999</v>
      </c>
      <c r="CR350" s="7">
        <v>15000</v>
      </c>
      <c r="CS350" s="7">
        <v>10.199999999999999</v>
      </c>
      <c r="CT350" s="7">
        <v>14000</v>
      </c>
      <c r="CU350" s="7">
        <v>11.7</v>
      </c>
      <c r="CV350" s="7">
        <v>15000</v>
      </c>
      <c r="CW350" s="7">
        <v>10.199999999999999</v>
      </c>
      <c r="DA350" s="8" t="s">
        <v>779</v>
      </c>
      <c r="DB350" s="8" t="s">
        <v>358</v>
      </c>
      <c r="DC350" s="8">
        <v>439.8</v>
      </c>
      <c r="DD350" s="8">
        <v>4.3</v>
      </c>
      <c r="DE350" s="8">
        <v>11.93</v>
      </c>
      <c r="DF350" s="8">
        <v>4.5999999999999996</v>
      </c>
      <c r="DG350" s="8">
        <v>22312</v>
      </c>
      <c r="DH350" s="8">
        <v>4.9000000000000004</v>
      </c>
      <c r="DI350" s="8">
        <v>36.9</v>
      </c>
      <c r="DJ350" s="8">
        <v>1.4</v>
      </c>
      <c r="DN350" s="9" t="s">
        <v>779</v>
      </c>
      <c r="DO350" s="9" t="s">
        <v>358</v>
      </c>
      <c r="DP350" s="9">
        <v>382.2</v>
      </c>
      <c r="DQ350" s="9">
        <v>9.5</v>
      </c>
      <c r="DR350" s="9">
        <v>10.25</v>
      </c>
      <c r="DS350" s="9">
        <v>8.4</v>
      </c>
      <c r="DT350" s="9">
        <v>20198</v>
      </c>
      <c r="DU350" s="9">
        <v>11</v>
      </c>
      <c r="DV350" s="9">
        <v>37</v>
      </c>
      <c r="DW350" s="9">
        <v>0.5</v>
      </c>
      <c r="EA350" s="10" t="s">
        <v>779</v>
      </c>
      <c r="EB350" s="10" t="s">
        <v>358</v>
      </c>
      <c r="EC350" s="10">
        <v>22000</v>
      </c>
      <c r="ED350" s="10">
        <v>9</v>
      </c>
      <c r="EE350" s="10" t="e">
        <f>VLOOKUP(EA350,Sheet1!$C$10:$L$428,10,FALSE)</f>
        <v>#N/A</v>
      </c>
      <c r="EF350" s="10">
        <v>9</v>
      </c>
      <c r="EG350" s="10">
        <v>19000</v>
      </c>
      <c r="EH350" s="10">
        <v>10.6</v>
      </c>
      <c r="EI350" s="10">
        <v>22000</v>
      </c>
      <c r="EJ350" s="10">
        <v>9</v>
      </c>
      <c r="EN350" s="11" t="s">
        <v>779</v>
      </c>
      <c r="EO350" s="11" t="s">
        <v>358</v>
      </c>
      <c r="EP350" s="11">
        <v>543.4</v>
      </c>
      <c r="EQ350" s="11">
        <v>4.5999999999999996</v>
      </c>
      <c r="ER350" s="11" t="e">
        <f>VLOOKUP(EN350,Sheet1!$C$10:$L$428,2,FALSE)</f>
        <v>#N/A</v>
      </c>
      <c r="ES350" s="11">
        <v>4.4000000000000004</v>
      </c>
      <c r="ET350" s="11">
        <v>30057</v>
      </c>
      <c r="EU350" s="11">
        <v>5.3</v>
      </c>
      <c r="EV350" s="11">
        <v>40.700000000000003</v>
      </c>
      <c r="EW350" s="11">
        <v>1.8</v>
      </c>
      <c r="EY350" t="b">
        <f t="shared" si="5"/>
        <v>1</v>
      </c>
    </row>
    <row r="351" spans="1:155" x14ac:dyDescent="0.25">
      <c r="A351" s="1" t="s">
        <v>780</v>
      </c>
      <c r="B351" s="1" t="s">
        <v>359</v>
      </c>
      <c r="C351" s="1">
        <v>540.29999999999995</v>
      </c>
      <c r="D351" s="1">
        <v>8.1</v>
      </c>
      <c r="E351" s="1" t="e">
        <f>VLOOKUP(A351,Sheet1!$C$10:$L$428,6,FALSE)</f>
        <v>#N/A</v>
      </c>
      <c r="F351" s="1">
        <v>11</v>
      </c>
      <c r="G351" s="1">
        <v>25730</v>
      </c>
      <c r="H351" s="1">
        <v>11</v>
      </c>
      <c r="I351" s="1">
        <v>38.700000000000003</v>
      </c>
      <c r="J351" s="1">
        <v>1.7</v>
      </c>
      <c r="N351" s="2" t="s">
        <v>780</v>
      </c>
      <c r="O351" s="2" t="s">
        <v>359</v>
      </c>
      <c r="P351" s="2">
        <v>36000</v>
      </c>
      <c r="Q351" s="2">
        <v>6.9</v>
      </c>
      <c r="R351" s="2">
        <v>36000</v>
      </c>
      <c r="S351" s="2">
        <v>6.9</v>
      </c>
      <c r="T351" s="2">
        <v>33000</v>
      </c>
      <c r="U351" s="2">
        <v>8.1</v>
      </c>
      <c r="V351" s="2">
        <v>36000</v>
      </c>
      <c r="W351" s="2">
        <v>6.9</v>
      </c>
      <c r="AA351" s="3" t="s">
        <v>780</v>
      </c>
      <c r="AB351" s="3" t="s">
        <v>359</v>
      </c>
      <c r="AC351" s="3">
        <v>542.6</v>
      </c>
      <c r="AD351" s="3">
        <v>3.7</v>
      </c>
      <c r="AE351" s="3">
        <v>14.03</v>
      </c>
      <c r="AF351" s="3">
        <v>3.7</v>
      </c>
      <c r="AG351" s="3">
        <v>27705</v>
      </c>
      <c r="AH351" s="3">
        <v>4.5999999999999996</v>
      </c>
      <c r="AI351" s="3">
        <v>38.700000000000003</v>
      </c>
      <c r="AJ351" s="3">
        <v>1</v>
      </c>
      <c r="AN351" s="3" t="s">
        <v>780</v>
      </c>
      <c r="AO351" s="3" t="s">
        <v>359</v>
      </c>
      <c r="AP351" s="3">
        <v>481.1</v>
      </c>
      <c r="AQ351" s="3">
        <v>8.1</v>
      </c>
      <c r="AR351" s="3">
        <v>12.38</v>
      </c>
      <c r="AS351" s="3">
        <v>7.7</v>
      </c>
      <c r="AT351" s="3">
        <v>23736</v>
      </c>
      <c r="AU351" s="3">
        <v>9.1999999999999993</v>
      </c>
      <c r="AV351" s="3">
        <v>37.5</v>
      </c>
      <c r="AW351" s="3">
        <v>0.1</v>
      </c>
      <c r="BA351" s="4" t="s">
        <v>780</v>
      </c>
      <c r="BB351" s="4" t="s">
        <v>359</v>
      </c>
      <c r="BC351" s="4">
        <v>52000</v>
      </c>
      <c r="BD351" s="4">
        <v>5.6</v>
      </c>
      <c r="BE351" s="4">
        <v>52000</v>
      </c>
      <c r="BF351" s="4">
        <v>5.6</v>
      </c>
      <c r="BG351" s="4">
        <v>45000</v>
      </c>
      <c r="BH351" s="4">
        <v>8</v>
      </c>
      <c r="BI351" s="4">
        <v>52000</v>
      </c>
      <c r="BJ351" s="4">
        <v>5.6</v>
      </c>
      <c r="BN351" s="5" t="s">
        <v>780</v>
      </c>
      <c r="BO351" s="5" t="s">
        <v>359</v>
      </c>
      <c r="BP351" s="5">
        <v>427.7</v>
      </c>
      <c r="BQ351" s="5">
        <v>4.0999999999999996</v>
      </c>
      <c r="BR351" s="5">
        <v>13.1</v>
      </c>
      <c r="BS351" s="5">
        <v>3.4</v>
      </c>
      <c r="BT351" s="5">
        <v>22276</v>
      </c>
      <c r="BU351" s="5">
        <v>6.4</v>
      </c>
      <c r="BV351" s="5">
        <v>32.6</v>
      </c>
      <c r="BW351" s="5">
        <v>1.9</v>
      </c>
      <c r="CA351" s="6" t="s">
        <v>780</v>
      </c>
      <c r="CB351" s="6" t="s">
        <v>359</v>
      </c>
      <c r="CC351" s="6">
        <v>351.2</v>
      </c>
      <c r="CD351" s="6">
        <v>6</v>
      </c>
      <c r="CE351" s="6">
        <v>10.14</v>
      </c>
      <c r="CF351" s="6">
        <v>5.6</v>
      </c>
      <c r="CG351" s="6">
        <v>18432</v>
      </c>
      <c r="CH351" s="6">
        <v>11</v>
      </c>
      <c r="CI351" s="6">
        <v>37</v>
      </c>
      <c r="CJ351" s="6">
        <v>1.5</v>
      </c>
      <c r="CN351" s="7" t="s">
        <v>780</v>
      </c>
      <c r="CO351" s="7" t="s">
        <v>359</v>
      </c>
      <c r="CP351" s="7">
        <v>14000</v>
      </c>
      <c r="CQ351" s="7">
        <v>10.7</v>
      </c>
      <c r="CR351" s="7">
        <v>14000</v>
      </c>
      <c r="CS351" s="7">
        <v>10.7</v>
      </c>
      <c r="CT351" s="7">
        <v>13000</v>
      </c>
      <c r="CU351" s="7">
        <v>12.4</v>
      </c>
      <c r="CV351" s="7">
        <v>14000</v>
      </c>
      <c r="CW351" s="7">
        <v>10.7</v>
      </c>
      <c r="DA351" s="8" t="s">
        <v>780</v>
      </c>
      <c r="DB351" s="8" t="s">
        <v>359</v>
      </c>
      <c r="DC351" s="8">
        <v>468.5</v>
      </c>
      <c r="DD351" s="8">
        <v>5</v>
      </c>
      <c r="DE351" s="8">
        <v>12.93</v>
      </c>
      <c r="DF351" s="8">
        <v>5</v>
      </c>
      <c r="DG351" s="8">
        <v>24147</v>
      </c>
      <c r="DH351" s="8">
        <v>5.8</v>
      </c>
      <c r="DI351" s="8">
        <v>36.200000000000003</v>
      </c>
      <c r="DJ351" s="8">
        <v>0.9</v>
      </c>
      <c r="DN351" s="9" t="s">
        <v>780</v>
      </c>
      <c r="DO351" s="9" t="s">
        <v>359</v>
      </c>
      <c r="DP351" s="9">
        <v>387.4</v>
      </c>
      <c r="DQ351" s="9">
        <v>9.6999999999999993</v>
      </c>
      <c r="DR351" s="9">
        <v>10.84</v>
      </c>
      <c r="DS351" s="9">
        <v>11</v>
      </c>
      <c r="DT351" s="9">
        <v>19732</v>
      </c>
      <c r="DU351" s="9">
        <v>11</v>
      </c>
      <c r="DV351" s="9">
        <v>37</v>
      </c>
      <c r="DW351" s="9">
        <v>0.4</v>
      </c>
      <c r="EA351" s="10" t="s">
        <v>780</v>
      </c>
      <c r="EB351" s="10" t="s">
        <v>359</v>
      </c>
      <c r="EC351" s="10">
        <v>22000</v>
      </c>
      <c r="ED351" s="10">
        <v>8.9</v>
      </c>
      <c r="EE351" s="10" t="e">
        <f>VLOOKUP(EA351,Sheet1!$C$10:$L$428,10,FALSE)</f>
        <v>#N/A</v>
      </c>
      <c r="EF351" s="10">
        <v>8.9</v>
      </c>
      <c r="EG351" s="10">
        <v>20000</v>
      </c>
      <c r="EH351" s="10">
        <v>10.6</v>
      </c>
      <c r="EI351" s="10">
        <v>22000</v>
      </c>
      <c r="EJ351" s="10">
        <v>8.9</v>
      </c>
      <c r="EN351" s="11" t="s">
        <v>780</v>
      </c>
      <c r="EO351" s="11" t="s">
        <v>359</v>
      </c>
      <c r="EP351" s="11">
        <v>589.79999999999995</v>
      </c>
      <c r="EQ351" s="11">
        <v>4.8</v>
      </c>
      <c r="ER351" s="11" t="e">
        <f>VLOOKUP(EN351,Sheet1!$C$10:$L$428,2,FALSE)</f>
        <v>#N/A</v>
      </c>
      <c r="ES351" s="11">
        <v>4.9000000000000004</v>
      </c>
      <c r="ET351" s="11">
        <v>30011</v>
      </c>
      <c r="EU351" s="11">
        <v>6.1</v>
      </c>
      <c r="EV351" s="11">
        <v>40.200000000000003</v>
      </c>
      <c r="EW351" s="11">
        <v>1.4</v>
      </c>
      <c r="EY351" t="b">
        <f t="shared" si="5"/>
        <v>1</v>
      </c>
    </row>
    <row r="352" spans="1:155" x14ac:dyDescent="0.25">
      <c r="A352" s="1" t="s">
        <v>781</v>
      </c>
      <c r="B352" s="1" t="s">
        <v>360</v>
      </c>
      <c r="C352" s="1">
        <v>575.5</v>
      </c>
      <c r="D352" s="1">
        <v>11</v>
      </c>
      <c r="E352" s="1" t="e">
        <f>VLOOKUP(A352,Sheet1!$C$10:$L$428,6,FALSE)</f>
        <v>#N/A</v>
      </c>
      <c r="F352" s="1">
        <v>11</v>
      </c>
      <c r="G352" s="1">
        <v>30208</v>
      </c>
      <c r="H352" s="1">
        <v>12</v>
      </c>
      <c r="I352" s="1">
        <v>38.200000000000003</v>
      </c>
      <c r="J352" s="1">
        <v>1.6</v>
      </c>
      <c r="N352" s="2" t="s">
        <v>781</v>
      </c>
      <c r="O352" s="2" t="s">
        <v>360</v>
      </c>
      <c r="P352" s="2">
        <v>31000</v>
      </c>
      <c r="Q352" s="2">
        <v>7.4</v>
      </c>
      <c r="R352" s="2">
        <v>31000</v>
      </c>
      <c r="S352" s="2">
        <v>7.4</v>
      </c>
      <c r="T352" s="2">
        <v>29000</v>
      </c>
      <c r="U352" s="2">
        <v>10.4</v>
      </c>
      <c r="V352" s="2">
        <v>31000</v>
      </c>
      <c r="W352" s="2">
        <v>7.4</v>
      </c>
      <c r="AA352" s="3" t="s">
        <v>781</v>
      </c>
      <c r="AB352" s="3" t="s">
        <v>360</v>
      </c>
      <c r="AC352" s="3">
        <v>599.1</v>
      </c>
      <c r="AD352" s="3">
        <v>4.7</v>
      </c>
      <c r="AE352" s="3">
        <v>15.66</v>
      </c>
      <c r="AF352" s="3">
        <v>4.7</v>
      </c>
      <c r="AG352" s="3">
        <v>31263</v>
      </c>
      <c r="AH352" s="3">
        <v>6.9</v>
      </c>
      <c r="AI352" s="3">
        <v>38.200000000000003</v>
      </c>
      <c r="AJ352" s="3">
        <v>0.9</v>
      </c>
      <c r="AN352" s="3" t="s">
        <v>781</v>
      </c>
      <c r="AO352" s="3" t="s">
        <v>360</v>
      </c>
      <c r="AP352" s="3">
        <v>514.1</v>
      </c>
      <c r="AQ352" s="3">
        <v>7.6</v>
      </c>
      <c r="AR352" s="3">
        <v>13.64</v>
      </c>
      <c r="AS352" s="3">
        <v>7</v>
      </c>
      <c r="AT352" s="3">
        <v>26245</v>
      </c>
      <c r="AU352" s="3">
        <v>9.3000000000000007</v>
      </c>
      <c r="AV352" s="3">
        <v>37.5</v>
      </c>
      <c r="AW352" s="3">
        <v>0.3</v>
      </c>
      <c r="BA352" s="4" t="s">
        <v>781</v>
      </c>
      <c r="BB352" s="4" t="s">
        <v>360</v>
      </c>
      <c r="BC352" s="4">
        <v>45000</v>
      </c>
      <c r="BD352" s="4">
        <v>6</v>
      </c>
      <c r="BE352" s="4">
        <v>45000</v>
      </c>
      <c r="BF352" s="4">
        <v>6</v>
      </c>
      <c r="BG352" s="4">
        <v>41000</v>
      </c>
      <c r="BH352" s="4">
        <v>8.1999999999999993</v>
      </c>
      <c r="BI352" s="4">
        <v>45000</v>
      </c>
      <c r="BJ352" s="4">
        <v>6</v>
      </c>
      <c r="BN352" s="5" t="s">
        <v>781</v>
      </c>
      <c r="BO352" s="5" t="s">
        <v>360</v>
      </c>
      <c r="BP352" s="5">
        <v>475.2</v>
      </c>
      <c r="BQ352" s="5">
        <v>4.8</v>
      </c>
      <c r="BR352" s="5">
        <v>14.89</v>
      </c>
      <c r="BS352" s="5">
        <v>4.2</v>
      </c>
      <c r="BT352" s="5">
        <v>25212</v>
      </c>
      <c r="BU352" s="5">
        <v>7.3</v>
      </c>
      <c r="BV352" s="5">
        <v>31.9</v>
      </c>
      <c r="BW352" s="5">
        <v>2.1</v>
      </c>
      <c r="CA352" s="6" t="s">
        <v>781</v>
      </c>
      <c r="CB352" s="6" t="s">
        <v>360</v>
      </c>
      <c r="CC352" s="6">
        <v>390.3</v>
      </c>
      <c r="CD352" s="6">
        <v>6.8</v>
      </c>
      <c r="CE352" s="6">
        <v>11.26</v>
      </c>
      <c r="CF352" s="6">
        <v>7.5</v>
      </c>
      <c r="CG352" s="6">
        <v>20406</v>
      </c>
      <c r="CH352" s="6">
        <v>8</v>
      </c>
      <c r="CI352" s="6">
        <v>36.1</v>
      </c>
      <c r="CJ352" s="6">
        <v>1.5</v>
      </c>
      <c r="CN352" s="7" t="s">
        <v>781</v>
      </c>
      <c r="CO352" s="7" t="s">
        <v>360</v>
      </c>
      <c r="CP352" s="7">
        <v>14000</v>
      </c>
      <c r="CQ352" s="7">
        <v>10.7</v>
      </c>
      <c r="CR352" s="7">
        <v>14000</v>
      </c>
      <c r="CS352" s="7">
        <v>10.7</v>
      </c>
      <c r="CT352" s="7">
        <v>13000</v>
      </c>
      <c r="CU352" s="7">
        <v>12.3</v>
      </c>
      <c r="CV352" s="7">
        <v>14000</v>
      </c>
      <c r="CW352" s="7">
        <v>10.7</v>
      </c>
      <c r="DA352" s="8" t="s">
        <v>781</v>
      </c>
      <c r="DB352" s="8" t="s">
        <v>360</v>
      </c>
      <c r="DC352" s="8">
        <v>541.4</v>
      </c>
      <c r="DD352" s="8">
        <v>6.4</v>
      </c>
      <c r="DE352" s="8">
        <v>14.91</v>
      </c>
      <c r="DF352" s="8">
        <v>6.4</v>
      </c>
      <c r="DG352" s="8">
        <v>28221</v>
      </c>
      <c r="DH352" s="8">
        <v>8.4</v>
      </c>
      <c r="DI352" s="8">
        <v>36.299999999999997</v>
      </c>
      <c r="DJ352" s="8">
        <v>1</v>
      </c>
      <c r="DN352" s="9" t="s">
        <v>781</v>
      </c>
      <c r="DO352" s="9" t="s">
        <v>360</v>
      </c>
      <c r="DP352" s="9">
        <v>455.1</v>
      </c>
      <c r="DQ352" s="9">
        <v>9.9</v>
      </c>
      <c r="DR352" s="9">
        <v>12.3</v>
      </c>
      <c r="DS352" s="9">
        <v>10</v>
      </c>
      <c r="DT352" s="9">
        <v>22889</v>
      </c>
      <c r="DU352" s="9">
        <v>13</v>
      </c>
      <c r="DV352" s="9">
        <v>37</v>
      </c>
      <c r="DW352" s="9">
        <v>1.7</v>
      </c>
      <c r="EA352" s="10" t="s">
        <v>781</v>
      </c>
      <c r="EB352" s="10" t="s">
        <v>360</v>
      </c>
      <c r="EC352" s="10">
        <v>17000</v>
      </c>
      <c r="ED352" s="10">
        <v>10.199999999999999</v>
      </c>
      <c r="EE352" s="10" t="e">
        <f>VLOOKUP(EA352,Sheet1!$C$10:$L$428,10,FALSE)</f>
        <v>#N/A</v>
      </c>
      <c r="EF352" s="10">
        <v>10.199999999999999</v>
      </c>
      <c r="EG352" s="10">
        <v>16000</v>
      </c>
      <c r="EH352" s="10">
        <v>15.9</v>
      </c>
      <c r="EI352" s="10">
        <v>17000</v>
      </c>
      <c r="EJ352" s="10">
        <v>10.199999999999999</v>
      </c>
      <c r="EN352" s="11" t="s">
        <v>781</v>
      </c>
      <c r="EO352" s="11" t="s">
        <v>360</v>
      </c>
      <c r="EP352" s="11">
        <v>645.6</v>
      </c>
      <c r="EQ352" s="11">
        <v>6.4</v>
      </c>
      <c r="ER352" s="11" t="e">
        <f>VLOOKUP(EN352,Sheet1!$C$10:$L$428,2,FALSE)</f>
        <v>#N/A</v>
      </c>
      <c r="ES352" s="11">
        <v>6.5</v>
      </c>
      <c r="ET352" s="11">
        <v>33729</v>
      </c>
      <c r="EU352" s="11">
        <v>9.5</v>
      </c>
      <c r="EV352" s="11">
        <v>39.799999999999997</v>
      </c>
      <c r="EW352" s="11">
        <v>1.3</v>
      </c>
      <c r="EY352" t="b">
        <f t="shared" si="5"/>
        <v>1</v>
      </c>
    </row>
    <row r="353" spans="1:155" x14ac:dyDescent="0.25">
      <c r="A353" s="1" t="s">
        <v>782</v>
      </c>
      <c r="B353" s="1" t="s">
        <v>361</v>
      </c>
      <c r="C353" s="1">
        <v>517.20000000000005</v>
      </c>
      <c r="D353" s="1">
        <v>5.0999999999999996</v>
      </c>
      <c r="E353" s="1" t="e">
        <f>VLOOKUP(A353,Sheet1!$C$10:$L$428,6,FALSE)</f>
        <v>#N/A</v>
      </c>
      <c r="F353" s="1">
        <v>5.0999999999999996</v>
      </c>
      <c r="G353" s="1">
        <v>28798</v>
      </c>
      <c r="H353" s="1">
        <v>6.1</v>
      </c>
      <c r="I353" s="1">
        <v>37.5</v>
      </c>
      <c r="J353" s="1">
        <v>1</v>
      </c>
      <c r="N353" s="2" t="s">
        <v>782</v>
      </c>
      <c r="O353" s="2" t="s">
        <v>361</v>
      </c>
      <c r="P353" s="2">
        <v>99000</v>
      </c>
      <c r="Q353" s="2">
        <v>4.2</v>
      </c>
      <c r="R353" s="2">
        <v>99000</v>
      </c>
      <c r="S353" s="2">
        <v>4.2</v>
      </c>
      <c r="T353" s="2">
        <v>86000</v>
      </c>
      <c r="U353" s="2">
        <v>4.9000000000000004</v>
      </c>
      <c r="V353" s="2">
        <v>99000</v>
      </c>
      <c r="W353" s="2">
        <v>4.2</v>
      </c>
      <c r="AA353" s="3" t="s">
        <v>782</v>
      </c>
      <c r="AB353" s="3" t="s">
        <v>361</v>
      </c>
      <c r="AC353" s="3">
        <v>587.79999999999995</v>
      </c>
      <c r="AD353" s="3">
        <v>2.9</v>
      </c>
      <c r="AE353" s="3">
        <v>15.27</v>
      </c>
      <c r="AF353" s="3">
        <v>2.9</v>
      </c>
      <c r="AG353" s="3">
        <v>30357</v>
      </c>
      <c r="AH353" s="3">
        <v>2.6</v>
      </c>
      <c r="AI353" s="3">
        <v>38.5</v>
      </c>
      <c r="AJ353" s="3">
        <v>0.6</v>
      </c>
      <c r="AN353" s="3" t="s">
        <v>782</v>
      </c>
      <c r="AO353" s="3" t="s">
        <v>361</v>
      </c>
      <c r="AP353" s="3">
        <v>494.4</v>
      </c>
      <c r="AQ353" s="3">
        <v>3.7</v>
      </c>
      <c r="AR353" s="3">
        <v>12.91</v>
      </c>
      <c r="AS353" s="3">
        <v>3.9</v>
      </c>
      <c r="AT353" s="3">
        <v>26169</v>
      </c>
      <c r="AU353" s="3">
        <v>4.9000000000000004</v>
      </c>
      <c r="AV353" s="3">
        <v>37.5</v>
      </c>
      <c r="AW353" s="3">
        <v>0.3</v>
      </c>
      <c r="BA353" s="4" t="s">
        <v>782</v>
      </c>
      <c r="BB353" s="4" t="s">
        <v>361</v>
      </c>
      <c r="BC353" s="4">
        <v>135000</v>
      </c>
      <c r="BD353" s="4">
        <v>3.5</v>
      </c>
      <c r="BE353" s="4">
        <v>135000</v>
      </c>
      <c r="BF353" s="4">
        <v>3.5</v>
      </c>
      <c r="BG353" s="4">
        <v>116000</v>
      </c>
      <c r="BH353" s="4">
        <v>4.2</v>
      </c>
      <c r="BI353" s="4">
        <v>135000</v>
      </c>
      <c r="BJ353" s="4">
        <v>3.5</v>
      </c>
      <c r="BN353" s="5" t="s">
        <v>782</v>
      </c>
      <c r="BO353" s="5" t="s">
        <v>361</v>
      </c>
      <c r="BP353" s="5">
        <v>477.6</v>
      </c>
      <c r="BQ353" s="5">
        <v>3</v>
      </c>
      <c r="BR353" s="5">
        <v>14.51</v>
      </c>
      <c r="BS353" s="5">
        <v>2.7</v>
      </c>
      <c r="BT353" s="5">
        <v>25146</v>
      </c>
      <c r="BU353" s="5">
        <v>2.9</v>
      </c>
      <c r="BV353" s="5">
        <v>32.9</v>
      </c>
      <c r="BW353" s="5">
        <v>1.2</v>
      </c>
      <c r="CA353" s="6" t="s">
        <v>782</v>
      </c>
      <c r="CB353" s="6" t="s">
        <v>361</v>
      </c>
      <c r="CC353" s="6">
        <v>400</v>
      </c>
      <c r="CD353" s="6">
        <v>4.3</v>
      </c>
      <c r="CE353" s="6">
        <v>11.1</v>
      </c>
      <c r="CF353" s="6">
        <v>4.3</v>
      </c>
      <c r="CG353" s="6">
        <v>21619</v>
      </c>
      <c r="CH353" s="6">
        <v>4.5</v>
      </c>
      <c r="CI353" s="6">
        <v>37</v>
      </c>
      <c r="CJ353" s="6">
        <v>1.4</v>
      </c>
      <c r="CN353" s="7" t="s">
        <v>782</v>
      </c>
      <c r="CO353" s="7" t="s">
        <v>361</v>
      </c>
      <c r="CP353" s="7">
        <v>40000</v>
      </c>
      <c r="CQ353" s="7">
        <v>6.4</v>
      </c>
      <c r="CR353" s="7">
        <v>40000</v>
      </c>
      <c r="CS353" s="7">
        <v>6.4</v>
      </c>
      <c r="CT353" s="7">
        <v>35000</v>
      </c>
      <c r="CU353" s="7">
        <v>7.6</v>
      </c>
      <c r="CV353" s="7">
        <v>40000</v>
      </c>
      <c r="CW353" s="7">
        <v>6.4</v>
      </c>
      <c r="DA353" s="8" t="s">
        <v>782</v>
      </c>
      <c r="DB353" s="8" t="s">
        <v>361</v>
      </c>
      <c r="DC353" s="8">
        <v>522.79999999999995</v>
      </c>
      <c r="DD353" s="8">
        <v>3.4</v>
      </c>
      <c r="DE353" s="8">
        <v>14.23</v>
      </c>
      <c r="DF353" s="8">
        <v>3.5</v>
      </c>
      <c r="DG353" s="8">
        <v>26832</v>
      </c>
      <c r="DH353" s="8">
        <v>3.7</v>
      </c>
      <c r="DI353" s="8">
        <v>36.700000000000003</v>
      </c>
      <c r="DJ353" s="8">
        <v>0.6</v>
      </c>
      <c r="DN353" s="9" t="s">
        <v>782</v>
      </c>
      <c r="DO353" s="9" t="s">
        <v>361</v>
      </c>
      <c r="DP353" s="9">
        <v>451.6</v>
      </c>
      <c r="DQ353" s="9">
        <v>5.9</v>
      </c>
      <c r="DR353" s="9">
        <v>12.53</v>
      </c>
      <c r="DS353" s="9">
        <v>5.9</v>
      </c>
      <c r="DT353" s="9">
        <v>22994</v>
      </c>
      <c r="DU353" s="9">
        <v>7.5</v>
      </c>
      <c r="DV353" s="9">
        <v>37</v>
      </c>
      <c r="DW353" s="9">
        <v>0.3</v>
      </c>
      <c r="EA353" s="10" t="s">
        <v>782</v>
      </c>
      <c r="EB353" s="10" t="s">
        <v>361</v>
      </c>
      <c r="EC353" s="10">
        <v>59000</v>
      </c>
      <c r="ED353" s="10">
        <v>5.5</v>
      </c>
      <c r="EE353" s="10" t="e">
        <f>VLOOKUP(EA353,Sheet1!$C$10:$L$428,10,FALSE)</f>
        <v>#N/A</v>
      </c>
      <c r="EF353" s="10">
        <v>5.5</v>
      </c>
      <c r="EG353" s="10">
        <v>52000</v>
      </c>
      <c r="EH353" s="10">
        <v>6.5</v>
      </c>
      <c r="EI353" s="10">
        <v>59000</v>
      </c>
      <c r="EJ353" s="10">
        <v>5.5</v>
      </c>
      <c r="EN353" s="11" t="s">
        <v>782</v>
      </c>
      <c r="EO353" s="11" t="s">
        <v>361</v>
      </c>
      <c r="EP353" s="11">
        <v>632</v>
      </c>
      <c r="EQ353" s="11">
        <v>4</v>
      </c>
      <c r="ER353" s="11" t="e">
        <f>VLOOKUP(EN353,Sheet1!$C$10:$L$428,2,FALSE)</f>
        <v>#N/A</v>
      </c>
      <c r="ES353" s="11">
        <v>4.0999999999999996</v>
      </c>
      <c r="ET353" s="11">
        <v>32744</v>
      </c>
      <c r="EU353" s="11">
        <v>3.5</v>
      </c>
      <c r="EV353" s="11">
        <v>39.700000000000003</v>
      </c>
      <c r="EW353" s="11">
        <v>0.9</v>
      </c>
      <c r="EY353" t="b">
        <f t="shared" si="5"/>
        <v>1</v>
      </c>
    </row>
    <row r="354" spans="1:155" x14ac:dyDescent="0.25">
      <c r="A354" s="1" t="s">
        <v>783</v>
      </c>
      <c r="B354" s="1" t="s">
        <v>362</v>
      </c>
      <c r="C354" s="1">
        <v>460.7</v>
      </c>
      <c r="D354" s="1">
        <v>5.0999999999999996</v>
      </c>
      <c r="E354" s="1" t="e">
        <f>VLOOKUP(A354,Sheet1!$C$10:$L$428,6,FALSE)</f>
        <v>#N/A</v>
      </c>
      <c r="F354" s="1">
        <v>5.2</v>
      </c>
      <c r="G354" s="1">
        <v>24575</v>
      </c>
      <c r="H354" s="1">
        <v>5.6</v>
      </c>
      <c r="I354" s="1">
        <v>37.5</v>
      </c>
      <c r="J354" s="1">
        <v>1.1000000000000001</v>
      </c>
      <c r="N354" s="2" t="s">
        <v>783</v>
      </c>
      <c r="O354" s="2" t="s">
        <v>362</v>
      </c>
      <c r="P354" s="2">
        <v>62000</v>
      </c>
      <c r="Q354" s="2">
        <v>5.2</v>
      </c>
      <c r="R354" s="2">
        <v>62000</v>
      </c>
      <c r="S354" s="2">
        <v>5.2</v>
      </c>
      <c r="T354" s="2">
        <v>57000</v>
      </c>
      <c r="U354" s="2">
        <v>6.6</v>
      </c>
      <c r="V354" s="2">
        <v>62000</v>
      </c>
      <c r="W354" s="2">
        <v>5.2</v>
      </c>
      <c r="AA354" s="3" t="s">
        <v>783</v>
      </c>
      <c r="AB354" s="3" t="s">
        <v>362</v>
      </c>
      <c r="AC354" s="3">
        <v>507.3</v>
      </c>
      <c r="AD354" s="3">
        <v>2.2999999999999998</v>
      </c>
      <c r="AE354" s="3">
        <v>13.08</v>
      </c>
      <c r="AF354" s="3">
        <v>2.4</v>
      </c>
      <c r="AG354" s="3">
        <v>26215</v>
      </c>
      <c r="AH354" s="3">
        <v>2.9</v>
      </c>
      <c r="AI354" s="3">
        <v>38.799999999999997</v>
      </c>
      <c r="AJ354" s="3">
        <v>0.8</v>
      </c>
      <c r="AN354" s="3" t="s">
        <v>783</v>
      </c>
      <c r="AO354" s="3" t="s">
        <v>362</v>
      </c>
      <c r="AP354" s="3">
        <v>453.6</v>
      </c>
      <c r="AQ354" s="3">
        <v>4</v>
      </c>
      <c r="AR354" s="3">
        <v>11.63</v>
      </c>
      <c r="AS354" s="3">
        <v>4.5</v>
      </c>
      <c r="AT354" s="3">
        <v>23573</v>
      </c>
      <c r="AU354" s="3">
        <v>5.2</v>
      </c>
      <c r="AV354" s="3">
        <v>37.5</v>
      </c>
      <c r="AW354" s="3">
        <v>0.3</v>
      </c>
      <c r="BA354" s="4" t="s">
        <v>783</v>
      </c>
      <c r="BB354" s="4" t="s">
        <v>362</v>
      </c>
      <c r="BC354" s="4">
        <v>87000</v>
      </c>
      <c r="BD354" s="4">
        <v>4.3</v>
      </c>
      <c r="BE354" s="4">
        <v>87000</v>
      </c>
      <c r="BF354" s="4">
        <v>4.3</v>
      </c>
      <c r="BG354" s="4">
        <v>81000</v>
      </c>
      <c r="BH354" s="4">
        <v>5.3</v>
      </c>
      <c r="BI354" s="4">
        <v>87000</v>
      </c>
      <c r="BJ354" s="4">
        <v>4.3</v>
      </c>
      <c r="BN354" s="5" t="s">
        <v>783</v>
      </c>
      <c r="BO354" s="5" t="s">
        <v>362</v>
      </c>
      <c r="BP354" s="5">
        <v>415.6</v>
      </c>
      <c r="BQ354" s="5">
        <v>2.6</v>
      </c>
      <c r="BR354" s="5">
        <v>12.5</v>
      </c>
      <c r="BS354" s="5">
        <v>2.2000000000000002</v>
      </c>
      <c r="BT354" s="5">
        <v>21353</v>
      </c>
      <c r="BU354" s="5">
        <v>3.2</v>
      </c>
      <c r="BV354" s="5">
        <v>33.299999999999997</v>
      </c>
      <c r="BW354" s="5">
        <v>1.4</v>
      </c>
      <c r="CA354" s="6" t="s">
        <v>783</v>
      </c>
      <c r="CB354" s="6" t="s">
        <v>362</v>
      </c>
      <c r="CC354" s="6">
        <v>374.2</v>
      </c>
      <c r="CD354" s="6">
        <v>4.4000000000000004</v>
      </c>
      <c r="CE354" s="6">
        <v>10.19</v>
      </c>
      <c r="CF354" s="6">
        <v>4.4000000000000004</v>
      </c>
      <c r="CG354" s="6">
        <v>19149</v>
      </c>
      <c r="CH354" s="6">
        <v>4.5</v>
      </c>
      <c r="CI354" s="6">
        <v>37</v>
      </c>
      <c r="CJ354" s="6">
        <v>0.7</v>
      </c>
      <c r="CN354" s="7" t="s">
        <v>783</v>
      </c>
      <c r="CO354" s="7" t="s">
        <v>362</v>
      </c>
      <c r="CP354" s="7">
        <v>23000</v>
      </c>
      <c r="CQ354" s="7">
        <v>8.1999999999999993</v>
      </c>
      <c r="CR354" s="7">
        <v>23000</v>
      </c>
      <c r="CS354" s="7">
        <v>8.1999999999999993</v>
      </c>
      <c r="CT354" s="7">
        <v>21000</v>
      </c>
      <c r="CU354" s="7">
        <v>12</v>
      </c>
      <c r="CV354" s="7">
        <v>23000</v>
      </c>
      <c r="CW354" s="7">
        <v>8.1999999999999993</v>
      </c>
      <c r="DA354" s="8" t="s">
        <v>783</v>
      </c>
      <c r="DB354" s="8" t="s">
        <v>362</v>
      </c>
      <c r="DC354" s="8">
        <v>476.1</v>
      </c>
      <c r="DD354" s="8">
        <v>3.5</v>
      </c>
      <c r="DE354" s="8">
        <v>12.74</v>
      </c>
      <c r="DF354" s="8">
        <v>3.7</v>
      </c>
      <c r="DG354" s="8">
        <v>23581</v>
      </c>
      <c r="DH354" s="8">
        <v>4.8</v>
      </c>
      <c r="DI354" s="8">
        <v>37.4</v>
      </c>
      <c r="DJ354" s="8">
        <v>1.1000000000000001</v>
      </c>
      <c r="DN354" s="9" t="s">
        <v>783</v>
      </c>
      <c r="DO354" s="9" t="s">
        <v>362</v>
      </c>
      <c r="DP354" s="9">
        <v>416.4</v>
      </c>
      <c r="DQ354" s="9">
        <v>7.7</v>
      </c>
      <c r="DR354" s="9">
        <v>11.12</v>
      </c>
      <c r="DS354" s="9">
        <v>7.7</v>
      </c>
      <c r="DT354" s="9">
        <v>20679</v>
      </c>
      <c r="DU354" s="9">
        <v>8.5</v>
      </c>
      <c r="DV354" s="9">
        <v>37</v>
      </c>
      <c r="DW354" s="9">
        <v>0.3</v>
      </c>
      <c r="EA354" s="10" t="s">
        <v>783</v>
      </c>
      <c r="EB354" s="10" t="s">
        <v>362</v>
      </c>
      <c r="EC354" s="10">
        <v>38000</v>
      </c>
      <c r="ED354" s="10">
        <v>6.7</v>
      </c>
      <c r="EE354" s="10" t="e">
        <f>VLOOKUP(EA354,Sheet1!$C$10:$L$428,10,FALSE)</f>
        <v>#N/A</v>
      </c>
      <c r="EF354" s="10">
        <v>6.7</v>
      </c>
      <c r="EG354" s="10">
        <v>36000</v>
      </c>
      <c r="EH354" s="10">
        <v>7.8</v>
      </c>
      <c r="EI354" s="10">
        <v>38000</v>
      </c>
      <c r="EJ354" s="10">
        <v>6.7</v>
      </c>
      <c r="EN354" s="11" t="s">
        <v>783</v>
      </c>
      <c r="EO354" s="11" t="s">
        <v>362</v>
      </c>
      <c r="EP354" s="11">
        <v>526.29999999999995</v>
      </c>
      <c r="EQ354" s="11">
        <v>3</v>
      </c>
      <c r="ER354" s="11" t="e">
        <f>VLOOKUP(EN354,Sheet1!$C$10:$L$428,2,FALSE)</f>
        <v>#N/A</v>
      </c>
      <c r="ES354" s="11">
        <v>3.1</v>
      </c>
      <c r="ET354" s="11">
        <v>27775</v>
      </c>
      <c r="EU354" s="11">
        <v>3.7</v>
      </c>
      <c r="EV354" s="11">
        <v>39.700000000000003</v>
      </c>
      <c r="EW354" s="11">
        <v>1</v>
      </c>
      <c r="EY354" t="b">
        <f t="shared" si="5"/>
        <v>1</v>
      </c>
    </row>
    <row r="355" spans="1:155" x14ac:dyDescent="0.25">
      <c r="A355" s="1" t="s">
        <v>784</v>
      </c>
      <c r="B355" s="1" t="s">
        <v>363</v>
      </c>
      <c r="C355" s="1">
        <v>484.7</v>
      </c>
      <c r="D355" s="1">
        <v>11</v>
      </c>
      <c r="E355" s="1" t="e">
        <f>VLOOKUP(A355,Sheet1!$C$10:$L$428,6,FALSE)</f>
        <v>#N/A</v>
      </c>
      <c r="F355" s="1">
        <v>11</v>
      </c>
      <c r="G355" s="1">
        <v>25185</v>
      </c>
      <c r="H355" s="1">
        <v>12</v>
      </c>
      <c r="I355" s="1">
        <v>39</v>
      </c>
      <c r="J355" s="1">
        <v>2</v>
      </c>
      <c r="N355" s="2" t="s">
        <v>784</v>
      </c>
      <c r="O355" s="2" t="s">
        <v>363</v>
      </c>
      <c r="P355" s="2">
        <v>20000</v>
      </c>
      <c r="Q355" s="2">
        <v>9.1999999999999993</v>
      </c>
      <c r="R355" s="2">
        <v>20000</v>
      </c>
      <c r="S355" s="2">
        <v>9.1999999999999993</v>
      </c>
      <c r="T355" s="2">
        <v>18000</v>
      </c>
      <c r="U355" s="2">
        <v>10.7</v>
      </c>
      <c r="V355" s="2">
        <v>20000</v>
      </c>
      <c r="W355" s="2">
        <v>9.1999999999999993</v>
      </c>
      <c r="AA355" s="3" t="s">
        <v>784</v>
      </c>
      <c r="AB355" s="3" t="s">
        <v>363</v>
      </c>
      <c r="AC355" s="3">
        <v>495.1</v>
      </c>
      <c r="AD355" s="3">
        <v>4.7</v>
      </c>
      <c r="AE355" s="3">
        <v>12.58</v>
      </c>
      <c r="AF355" s="3">
        <v>4.3</v>
      </c>
      <c r="AG355" s="3">
        <v>26055</v>
      </c>
      <c r="AH355" s="3">
        <v>5.5</v>
      </c>
      <c r="AI355" s="3">
        <v>39.4</v>
      </c>
      <c r="AJ355" s="3">
        <v>1.3</v>
      </c>
      <c r="AN355" s="3" t="s">
        <v>784</v>
      </c>
      <c r="AO355" s="3" t="s">
        <v>363</v>
      </c>
      <c r="AP355" s="3">
        <v>412.5</v>
      </c>
      <c r="AQ355" s="3">
        <v>8</v>
      </c>
      <c r="AR355" s="3">
        <v>10.69</v>
      </c>
      <c r="AS355" s="3">
        <v>5.8</v>
      </c>
      <c r="AT355" s="3">
        <v>22047</v>
      </c>
      <c r="AU355" s="3">
        <v>7.8</v>
      </c>
      <c r="AV355" s="3">
        <v>37.5</v>
      </c>
      <c r="AW355" s="3">
        <v>1.7</v>
      </c>
      <c r="BA355" s="4" t="s">
        <v>784</v>
      </c>
      <c r="BB355" s="4" t="s">
        <v>363</v>
      </c>
      <c r="BC355" s="4">
        <v>25000</v>
      </c>
      <c r="BD355" s="4">
        <v>8.1</v>
      </c>
      <c r="BE355" s="4">
        <v>25000</v>
      </c>
      <c r="BF355" s="4">
        <v>8.1</v>
      </c>
      <c r="BG355" s="4">
        <v>22000</v>
      </c>
      <c r="BH355" s="4">
        <v>9.5</v>
      </c>
      <c r="BI355" s="4">
        <v>25000</v>
      </c>
      <c r="BJ355" s="4">
        <v>8.1</v>
      </c>
      <c r="BN355" s="5" t="s">
        <v>784</v>
      </c>
      <c r="BO355" s="5" t="s">
        <v>363</v>
      </c>
      <c r="BP355" s="5">
        <v>433.3</v>
      </c>
      <c r="BQ355" s="5">
        <v>5</v>
      </c>
      <c r="BR355" s="5">
        <v>12.21</v>
      </c>
      <c r="BS355" s="5">
        <v>4</v>
      </c>
      <c r="BT355" s="5">
        <v>23217</v>
      </c>
      <c r="BU355" s="5">
        <v>5.7</v>
      </c>
      <c r="BV355" s="5">
        <v>35.5</v>
      </c>
      <c r="BW355" s="5">
        <v>2.2999999999999998</v>
      </c>
      <c r="CA355" s="6" t="s">
        <v>784</v>
      </c>
      <c r="CB355" s="6" t="s">
        <v>363</v>
      </c>
      <c r="CC355" s="6">
        <v>377.6</v>
      </c>
      <c r="CD355" s="6">
        <v>6.5</v>
      </c>
      <c r="CE355" s="6">
        <v>10.17</v>
      </c>
      <c r="CF355" s="6">
        <v>6.4</v>
      </c>
      <c r="CG355" s="6">
        <v>20445</v>
      </c>
      <c r="CH355" s="6">
        <v>8.9</v>
      </c>
      <c r="CI355" s="6">
        <v>37.4</v>
      </c>
      <c r="CJ355" s="6">
        <v>0.4</v>
      </c>
      <c r="CN355" s="7" t="s">
        <v>784</v>
      </c>
      <c r="CO355" s="7" t="s">
        <v>363</v>
      </c>
      <c r="CP355" s="7">
        <v>8000</v>
      </c>
      <c r="CQ355" s="7">
        <v>13.8</v>
      </c>
      <c r="CR355" s="7">
        <v>8000</v>
      </c>
      <c r="CS355" s="7">
        <v>13.8</v>
      </c>
      <c r="CT355" s="7">
        <v>7000</v>
      </c>
      <c r="CU355" s="7">
        <v>16.600000000000001</v>
      </c>
      <c r="CV355" s="7">
        <v>8000</v>
      </c>
      <c r="CW355" s="7">
        <v>13.8</v>
      </c>
      <c r="DA355" s="8" t="s">
        <v>784</v>
      </c>
      <c r="DB355" s="8" t="s">
        <v>363</v>
      </c>
      <c r="DC355" s="8">
        <v>422</v>
      </c>
      <c r="DD355" s="8">
        <v>6.2</v>
      </c>
      <c r="DE355" s="8">
        <v>11.4</v>
      </c>
      <c r="DF355" s="8">
        <v>6.1</v>
      </c>
      <c r="DG355" s="8">
        <v>22190</v>
      </c>
      <c r="DH355" s="8">
        <v>7.6</v>
      </c>
      <c r="DI355" s="8">
        <v>37</v>
      </c>
      <c r="DJ355" s="8">
        <v>1.4</v>
      </c>
      <c r="DN355" s="9" t="s">
        <v>784</v>
      </c>
      <c r="DO355" s="9" t="s">
        <v>363</v>
      </c>
      <c r="DP355" s="9">
        <v>376.9</v>
      </c>
      <c r="DQ355" s="9">
        <v>6.4</v>
      </c>
      <c r="DR355" s="9">
        <v>10.14</v>
      </c>
      <c r="DS355" s="9">
        <v>6.6</v>
      </c>
      <c r="DT355" s="9">
        <v>20557</v>
      </c>
      <c r="DU355" s="9">
        <v>7.4</v>
      </c>
      <c r="DV355" s="9">
        <v>37.4</v>
      </c>
      <c r="DW355" s="9">
        <v>1.2</v>
      </c>
      <c r="EA355" s="10" t="s">
        <v>784</v>
      </c>
      <c r="EB355" s="10" t="s">
        <v>363</v>
      </c>
      <c r="EC355" s="10">
        <v>12000</v>
      </c>
      <c r="ED355" s="10">
        <v>12.2</v>
      </c>
      <c r="EE355" s="10" t="e">
        <f>VLOOKUP(EA355,Sheet1!$C$10:$L$428,10,FALSE)</f>
        <v>#N/A</v>
      </c>
      <c r="EF355" s="10">
        <v>12.2</v>
      </c>
      <c r="EG355" s="10">
        <v>11000</v>
      </c>
      <c r="EH355" s="10">
        <v>14</v>
      </c>
      <c r="EI355" s="10">
        <v>12000</v>
      </c>
      <c r="EJ355" s="10">
        <v>12.2</v>
      </c>
      <c r="EN355" s="11" t="s">
        <v>784</v>
      </c>
      <c r="EO355" s="11" t="s">
        <v>363</v>
      </c>
      <c r="EP355" s="11">
        <v>545.29999999999995</v>
      </c>
      <c r="EQ355" s="11">
        <v>6.1</v>
      </c>
      <c r="ER355" s="11" t="e">
        <f>VLOOKUP(EN355,Sheet1!$C$10:$L$428,2,FALSE)</f>
        <v>#N/A</v>
      </c>
      <c r="ES355" s="11">
        <v>5.7</v>
      </c>
      <c r="ET355" s="11">
        <v>28471</v>
      </c>
      <c r="EU355" s="11">
        <v>7</v>
      </c>
      <c r="EV355" s="11">
        <v>41</v>
      </c>
      <c r="EW355" s="11">
        <v>1.7</v>
      </c>
      <c r="EY355" t="b">
        <f t="shared" si="5"/>
        <v>1</v>
      </c>
    </row>
    <row r="356" spans="1:155" x14ac:dyDescent="0.25">
      <c r="A356" s="1" t="s">
        <v>785</v>
      </c>
      <c r="B356" s="1" t="s">
        <v>364</v>
      </c>
      <c r="C356" s="1">
        <v>487.2</v>
      </c>
      <c r="D356" s="1">
        <v>7.3</v>
      </c>
      <c r="E356" s="1" t="e">
        <f>VLOOKUP(A356,Sheet1!$C$10:$L$428,6,FALSE)</f>
        <v>#N/A</v>
      </c>
      <c r="F356" s="1">
        <v>6.3</v>
      </c>
      <c r="G356" s="1">
        <v>25228</v>
      </c>
      <c r="H356" s="1">
        <v>7.4</v>
      </c>
      <c r="I356" s="1">
        <v>39</v>
      </c>
      <c r="J356" s="1">
        <v>1.6</v>
      </c>
      <c r="N356" s="2" t="s">
        <v>785</v>
      </c>
      <c r="O356" s="2" t="s">
        <v>364</v>
      </c>
      <c r="P356" s="2">
        <v>51000</v>
      </c>
      <c r="Q356" s="2">
        <v>5.8</v>
      </c>
      <c r="R356" s="2">
        <v>51000</v>
      </c>
      <c r="S356" s="2">
        <v>5.8</v>
      </c>
      <c r="T356" s="2">
        <v>47000</v>
      </c>
      <c r="U356" s="2">
        <v>6.6</v>
      </c>
      <c r="V356" s="2">
        <v>51000</v>
      </c>
      <c r="W356" s="2">
        <v>5.8</v>
      </c>
      <c r="AA356" s="3" t="s">
        <v>785</v>
      </c>
      <c r="AB356" s="3" t="s">
        <v>364</v>
      </c>
      <c r="AC356" s="3">
        <v>502</v>
      </c>
      <c r="AD356" s="3">
        <v>2.8</v>
      </c>
      <c r="AE356" s="3">
        <v>12.95</v>
      </c>
      <c r="AF356" s="3">
        <v>2.9</v>
      </c>
      <c r="AG356" s="3">
        <v>25538</v>
      </c>
      <c r="AH356" s="3">
        <v>3.1</v>
      </c>
      <c r="AI356" s="3">
        <v>38.799999999999997</v>
      </c>
      <c r="AJ356" s="3">
        <v>0.7</v>
      </c>
      <c r="AN356" s="3" t="s">
        <v>785</v>
      </c>
      <c r="AO356" s="3" t="s">
        <v>364</v>
      </c>
      <c r="AP356" s="3">
        <v>437.3</v>
      </c>
      <c r="AQ356" s="3">
        <v>4.5999999999999996</v>
      </c>
      <c r="AR356" s="3">
        <v>11.29</v>
      </c>
      <c r="AS356" s="3">
        <v>4.8</v>
      </c>
      <c r="AT356" s="3">
        <v>22753</v>
      </c>
      <c r="AU356" s="3">
        <v>4.7</v>
      </c>
      <c r="AV356" s="3">
        <v>37.5</v>
      </c>
      <c r="AW356" s="3">
        <v>1</v>
      </c>
      <c r="BA356" s="4" t="s">
        <v>785</v>
      </c>
      <c r="BB356" s="4" t="s">
        <v>364</v>
      </c>
      <c r="BC356" s="4">
        <v>68000</v>
      </c>
      <c r="BD356" s="4">
        <v>4.9000000000000004</v>
      </c>
      <c r="BE356" s="4">
        <v>68000</v>
      </c>
      <c r="BF356" s="4">
        <v>4.9000000000000004</v>
      </c>
      <c r="BG356" s="4">
        <v>62000</v>
      </c>
      <c r="BH356" s="4">
        <v>6.5</v>
      </c>
      <c r="BI356" s="4">
        <v>68000</v>
      </c>
      <c r="BJ356" s="4">
        <v>4.9000000000000004</v>
      </c>
      <c r="BN356" s="5" t="s">
        <v>785</v>
      </c>
      <c r="BO356" s="5" t="s">
        <v>364</v>
      </c>
      <c r="BP356" s="5">
        <v>415.8</v>
      </c>
      <c r="BQ356" s="5">
        <v>3.1</v>
      </c>
      <c r="BR356" s="5">
        <v>12.42</v>
      </c>
      <c r="BS356" s="5">
        <v>2.6</v>
      </c>
      <c r="BT356" s="5">
        <v>21773</v>
      </c>
      <c r="BU356" s="5">
        <v>4.0999999999999996</v>
      </c>
      <c r="BV356" s="5">
        <v>33.5</v>
      </c>
      <c r="BW356" s="5">
        <v>1.5</v>
      </c>
      <c r="CA356" s="6" t="s">
        <v>785</v>
      </c>
      <c r="CB356" s="6" t="s">
        <v>364</v>
      </c>
      <c r="CC356" s="6">
        <v>375.1</v>
      </c>
      <c r="CD356" s="6">
        <v>4.7</v>
      </c>
      <c r="CE356" s="6">
        <v>10.210000000000001</v>
      </c>
      <c r="CF356" s="6">
        <v>3.6</v>
      </c>
      <c r="CG356" s="6">
        <v>20360</v>
      </c>
      <c r="CH356" s="6">
        <v>5.5</v>
      </c>
      <c r="CI356" s="6">
        <v>37</v>
      </c>
      <c r="CJ356" s="6">
        <v>0.3</v>
      </c>
      <c r="CN356" s="7" t="s">
        <v>785</v>
      </c>
      <c r="CO356" s="7" t="s">
        <v>364</v>
      </c>
      <c r="CP356" s="7">
        <v>20000</v>
      </c>
      <c r="CQ356" s="7">
        <v>9</v>
      </c>
      <c r="CR356" s="7">
        <v>20000</v>
      </c>
      <c r="CS356" s="7">
        <v>9</v>
      </c>
      <c r="CT356" s="7">
        <v>19000</v>
      </c>
      <c r="CU356" s="7">
        <v>10.199999999999999</v>
      </c>
      <c r="CV356" s="7">
        <v>20000</v>
      </c>
      <c r="CW356" s="7">
        <v>9</v>
      </c>
      <c r="DA356" s="8" t="s">
        <v>785</v>
      </c>
      <c r="DB356" s="8" t="s">
        <v>364</v>
      </c>
      <c r="DC356" s="8">
        <v>437.2</v>
      </c>
      <c r="DD356" s="8">
        <v>3.5</v>
      </c>
      <c r="DE356" s="8">
        <v>11.87</v>
      </c>
      <c r="DF356" s="8">
        <v>3.6</v>
      </c>
      <c r="DG356" s="8">
        <v>21994</v>
      </c>
      <c r="DH356" s="8">
        <v>4.0999999999999996</v>
      </c>
      <c r="DI356" s="8">
        <v>36.799999999999997</v>
      </c>
      <c r="DJ356" s="8">
        <v>0.9</v>
      </c>
      <c r="DN356" s="9" t="s">
        <v>785</v>
      </c>
      <c r="DO356" s="9" t="s">
        <v>364</v>
      </c>
      <c r="DP356" s="9">
        <v>388</v>
      </c>
      <c r="DQ356" s="9">
        <v>5</v>
      </c>
      <c r="DR356" s="9">
        <v>10.46</v>
      </c>
      <c r="DS356" s="9">
        <v>5.7</v>
      </c>
      <c r="DT356" s="9">
        <v>20187</v>
      </c>
      <c r="DU356" s="9">
        <v>5.6</v>
      </c>
      <c r="DV356" s="9">
        <v>37.200000000000003</v>
      </c>
      <c r="DW356" s="9">
        <v>0.3</v>
      </c>
      <c r="EA356" s="10" t="s">
        <v>785</v>
      </c>
      <c r="EB356" s="10" t="s">
        <v>364</v>
      </c>
      <c r="EC356" s="10">
        <v>31000</v>
      </c>
      <c r="ED356" s="10">
        <v>7.5</v>
      </c>
      <c r="EE356" s="10" t="e">
        <f>VLOOKUP(EA356,Sheet1!$C$10:$L$428,10,FALSE)</f>
        <v>#N/A</v>
      </c>
      <c r="EF356" s="10">
        <v>7.5</v>
      </c>
      <c r="EG356" s="10">
        <v>28000</v>
      </c>
      <c r="EH356" s="10">
        <v>8.6999999999999993</v>
      </c>
      <c r="EI356" s="10">
        <v>31000</v>
      </c>
      <c r="EJ356" s="10">
        <v>7.5</v>
      </c>
      <c r="EN356" s="11" t="s">
        <v>785</v>
      </c>
      <c r="EO356" s="11" t="s">
        <v>364</v>
      </c>
      <c r="EP356" s="11">
        <v>543.70000000000005</v>
      </c>
      <c r="EQ356" s="11">
        <v>3.8</v>
      </c>
      <c r="ER356" s="11" t="e">
        <f>VLOOKUP(EN356,Sheet1!$C$10:$L$428,2,FALSE)</f>
        <v>#N/A</v>
      </c>
      <c r="ES356" s="11">
        <v>3.9</v>
      </c>
      <c r="ET356" s="11">
        <v>27871</v>
      </c>
      <c r="EU356" s="11">
        <v>4.0999999999999996</v>
      </c>
      <c r="EV356" s="11">
        <v>40</v>
      </c>
      <c r="EW356" s="11">
        <v>1</v>
      </c>
      <c r="EY356" t="b">
        <f t="shared" si="5"/>
        <v>1</v>
      </c>
    </row>
    <row r="357" spans="1:155" x14ac:dyDescent="0.25">
      <c r="A357" s="1" t="s">
        <v>786</v>
      </c>
      <c r="B357" s="1" t="s">
        <v>365</v>
      </c>
      <c r="C357" s="1">
        <v>434.3</v>
      </c>
      <c r="D357" s="1">
        <v>6.4</v>
      </c>
      <c r="E357" s="1" t="e">
        <f>VLOOKUP(A357,Sheet1!$C$10:$L$428,6,FALSE)</f>
        <v>#N/A</v>
      </c>
      <c r="F357" s="1">
        <v>7.3</v>
      </c>
      <c r="G357" s="1">
        <v>21041</v>
      </c>
      <c r="H357" s="1">
        <v>9.5</v>
      </c>
      <c r="I357" s="1">
        <v>39</v>
      </c>
      <c r="J357" s="1">
        <v>1.6</v>
      </c>
      <c r="N357" s="2" t="s">
        <v>786</v>
      </c>
      <c r="O357" s="2" t="s">
        <v>365</v>
      </c>
      <c r="P357" s="2">
        <v>19000</v>
      </c>
      <c r="Q357" s="2">
        <v>9.5</v>
      </c>
      <c r="R357" s="2">
        <v>19000</v>
      </c>
      <c r="S357" s="2">
        <v>9.5</v>
      </c>
      <c r="T357" s="2">
        <v>17000</v>
      </c>
      <c r="U357" s="2">
        <v>11</v>
      </c>
      <c r="V357" s="2">
        <v>19000</v>
      </c>
      <c r="W357" s="2">
        <v>9.5</v>
      </c>
      <c r="AA357" s="3" t="s">
        <v>786</v>
      </c>
      <c r="AB357" s="3" t="s">
        <v>365</v>
      </c>
      <c r="AC357" s="3">
        <v>439.6</v>
      </c>
      <c r="AD357" s="3">
        <v>3.5</v>
      </c>
      <c r="AE357" s="3">
        <v>11.09</v>
      </c>
      <c r="AF357" s="3">
        <v>3.2</v>
      </c>
      <c r="AG357" s="3">
        <v>22367</v>
      </c>
      <c r="AH357" s="3">
        <v>3.8</v>
      </c>
      <c r="AI357" s="3">
        <v>39.6</v>
      </c>
      <c r="AJ357" s="3">
        <v>1.4</v>
      </c>
      <c r="AN357" s="3" t="s">
        <v>786</v>
      </c>
      <c r="AO357" s="3" t="s">
        <v>365</v>
      </c>
      <c r="AP357" s="3">
        <v>414.9</v>
      </c>
      <c r="AQ357" s="3">
        <v>7.1</v>
      </c>
      <c r="AR357" s="3">
        <v>10.54</v>
      </c>
      <c r="AS357" s="3">
        <v>5.9</v>
      </c>
      <c r="AT357" s="3">
        <v>20653</v>
      </c>
      <c r="AU357" s="3">
        <v>7.1</v>
      </c>
      <c r="AV357" s="3">
        <v>37.5</v>
      </c>
      <c r="AW357" s="3">
        <v>1.5</v>
      </c>
      <c r="BA357" s="4" t="s">
        <v>786</v>
      </c>
      <c r="BB357" s="4" t="s">
        <v>365</v>
      </c>
      <c r="BC357" s="4">
        <v>24000</v>
      </c>
      <c r="BD357" s="4">
        <v>8.1999999999999993</v>
      </c>
      <c r="BE357" s="4">
        <v>24000</v>
      </c>
      <c r="BF357" s="4">
        <v>8.1999999999999993</v>
      </c>
      <c r="BG357" s="4">
        <v>22000</v>
      </c>
      <c r="BH357" s="4">
        <v>9.6</v>
      </c>
      <c r="BI357" s="4">
        <v>24000</v>
      </c>
      <c r="BJ357" s="4">
        <v>8.1999999999999993</v>
      </c>
      <c r="BN357" s="5" t="s">
        <v>786</v>
      </c>
      <c r="BO357" s="5" t="s">
        <v>365</v>
      </c>
      <c r="BP357" s="5">
        <v>380.6</v>
      </c>
      <c r="BQ357" s="5">
        <v>4</v>
      </c>
      <c r="BR357" s="5">
        <v>10.89</v>
      </c>
      <c r="BS357" s="5">
        <v>3</v>
      </c>
      <c r="BT357" s="5">
        <v>19613</v>
      </c>
      <c r="BU357" s="5">
        <v>4.3</v>
      </c>
      <c r="BV357" s="5">
        <v>34.9</v>
      </c>
      <c r="BW357" s="5">
        <v>2.4</v>
      </c>
      <c r="CA357" s="6" t="s">
        <v>786</v>
      </c>
      <c r="CB357" s="6" t="s">
        <v>365</v>
      </c>
      <c r="CC357" s="6">
        <v>358.5</v>
      </c>
      <c r="CD357" s="6">
        <v>6.2</v>
      </c>
      <c r="CE357" s="6">
        <v>9.74</v>
      </c>
      <c r="CF357" s="6">
        <v>5.8</v>
      </c>
      <c r="CG357" s="6">
        <v>18595</v>
      </c>
      <c r="CH357" s="6">
        <v>6.6</v>
      </c>
      <c r="CI357" s="6">
        <v>37.4</v>
      </c>
      <c r="CJ357" s="6">
        <v>0.4</v>
      </c>
      <c r="CN357" s="7" t="s">
        <v>786</v>
      </c>
      <c r="CO357" s="7" t="s">
        <v>365</v>
      </c>
      <c r="CP357" s="7">
        <v>8000</v>
      </c>
      <c r="CQ357" s="7">
        <v>14.3</v>
      </c>
      <c r="CR357" s="7">
        <v>8000</v>
      </c>
      <c r="CS357" s="7">
        <v>14.3</v>
      </c>
      <c r="CT357" s="7">
        <v>7000</v>
      </c>
      <c r="CU357" s="7">
        <v>16.399999999999999</v>
      </c>
      <c r="CV357" s="7">
        <v>8000</v>
      </c>
      <c r="CW357" s="7">
        <v>14.3</v>
      </c>
      <c r="DA357" s="8" t="s">
        <v>786</v>
      </c>
      <c r="DB357" s="8" t="s">
        <v>365</v>
      </c>
      <c r="DC357" s="8">
        <v>412.8</v>
      </c>
      <c r="DD357" s="8">
        <v>4.9000000000000004</v>
      </c>
      <c r="DE357" s="8">
        <v>10.86</v>
      </c>
      <c r="DF357" s="8">
        <v>5.3</v>
      </c>
      <c r="DG357" s="8">
        <v>20680</v>
      </c>
      <c r="DH357" s="8">
        <v>5.4</v>
      </c>
      <c r="DI357" s="8">
        <v>38</v>
      </c>
      <c r="DJ357" s="8">
        <v>1.4</v>
      </c>
      <c r="DN357" s="9" t="s">
        <v>786</v>
      </c>
      <c r="DO357" s="9" t="s">
        <v>365</v>
      </c>
      <c r="DP357" s="9">
        <v>365.4</v>
      </c>
      <c r="DQ357" s="9">
        <v>10</v>
      </c>
      <c r="DR357" s="9">
        <v>9.98</v>
      </c>
      <c r="DS357" s="9">
        <v>11</v>
      </c>
      <c r="DT357" s="9">
        <v>18645</v>
      </c>
      <c r="DU357" s="9">
        <v>11</v>
      </c>
      <c r="DV357" s="9">
        <v>37.5</v>
      </c>
      <c r="DW357" s="9" t="s">
        <v>858</v>
      </c>
      <c r="EA357" s="10" t="s">
        <v>786</v>
      </c>
      <c r="EB357" s="10" t="s">
        <v>365</v>
      </c>
      <c r="EC357" s="10">
        <v>11000</v>
      </c>
      <c r="ED357" s="10">
        <v>12.6</v>
      </c>
      <c r="EE357" s="10" t="e">
        <f>VLOOKUP(EA357,Sheet1!$C$10:$L$428,10,FALSE)</f>
        <v>#N/A</v>
      </c>
      <c r="EF357" s="10">
        <v>12.6</v>
      </c>
      <c r="EG357" s="10">
        <v>10000</v>
      </c>
      <c r="EH357" s="10">
        <v>14.8</v>
      </c>
      <c r="EI357" s="10">
        <v>11000</v>
      </c>
      <c r="EJ357" s="10">
        <v>12.6</v>
      </c>
      <c r="EN357" s="11" t="s">
        <v>786</v>
      </c>
      <c r="EO357" s="11" t="s">
        <v>365</v>
      </c>
      <c r="EP357" s="11">
        <v>458</v>
      </c>
      <c r="EQ357" s="11">
        <v>4.8</v>
      </c>
      <c r="ER357" s="11" t="e">
        <f>VLOOKUP(EN357,Sheet1!$C$10:$L$428,2,FALSE)</f>
        <v>#N/A</v>
      </c>
      <c r="ES357" s="11">
        <v>4</v>
      </c>
      <c r="ET357" s="11">
        <v>23566</v>
      </c>
      <c r="EU357" s="11">
        <v>5.0999999999999996</v>
      </c>
      <c r="EV357" s="11">
        <v>40.799999999999997</v>
      </c>
      <c r="EW357" s="11">
        <v>2</v>
      </c>
      <c r="EY357" t="b">
        <f t="shared" si="5"/>
        <v>1</v>
      </c>
    </row>
    <row r="358" spans="1:155" x14ac:dyDescent="0.25">
      <c r="A358" s="1" t="s">
        <v>787</v>
      </c>
      <c r="B358" s="1" t="s">
        <v>366</v>
      </c>
      <c r="C358" s="1">
        <v>472</v>
      </c>
      <c r="D358" s="1">
        <v>7.8</v>
      </c>
      <c r="E358" s="1" t="e">
        <f>VLOOKUP(A358,Sheet1!$C$10:$L$428,6,FALSE)</f>
        <v>#N/A</v>
      </c>
      <c r="F358" s="1">
        <v>9.1</v>
      </c>
      <c r="G358" s="1">
        <v>26357</v>
      </c>
      <c r="H358" s="1">
        <v>7.7</v>
      </c>
      <c r="I358" s="1">
        <v>39.1</v>
      </c>
      <c r="J358" s="1">
        <v>1.6</v>
      </c>
      <c r="N358" s="2" t="s">
        <v>787</v>
      </c>
      <c r="O358" s="2" t="s">
        <v>366</v>
      </c>
      <c r="P358" s="2">
        <v>26000</v>
      </c>
      <c r="Q358" s="2">
        <v>8.1999999999999993</v>
      </c>
      <c r="R358" s="2">
        <v>26000</v>
      </c>
      <c r="S358" s="2">
        <v>8.1999999999999993</v>
      </c>
      <c r="T358" s="2">
        <v>23000</v>
      </c>
      <c r="U358" s="2">
        <v>11.6</v>
      </c>
      <c r="V358" s="2">
        <v>26000</v>
      </c>
      <c r="W358" s="2">
        <v>8.1999999999999993</v>
      </c>
      <c r="AA358" s="3" t="s">
        <v>787</v>
      </c>
      <c r="AB358" s="3" t="s">
        <v>366</v>
      </c>
      <c r="AC358" s="3">
        <v>484.2</v>
      </c>
      <c r="AD358" s="3">
        <v>3.9</v>
      </c>
      <c r="AE358" s="3">
        <v>12.33</v>
      </c>
      <c r="AF358" s="3">
        <v>3.9</v>
      </c>
      <c r="AG358" s="3">
        <v>26043</v>
      </c>
      <c r="AH358" s="3">
        <v>4.9000000000000004</v>
      </c>
      <c r="AI358" s="3">
        <v>39.299999999999997</v>
      </c>
      <c r="AJ358" s="3">
        <v>1.2</v>
      </c>
      <c r="AN358" s="3" t="s">
        <v>787</v>
      </c>
      <c r="AO358" s="3" t="s">
        <v>366</v>
      </c>
      <c r="AP358" s="3">
        <v>420.2</v>
      </c>
      <c r="AQ358" s="3">
        <v>5.5</v>
      </c>
      <c r="AR358" s="3">
        <v>10.74</v>
      </c>
      <c r="AS358" s="3">
        <v>6.3</v>
      </c>
      <c r="AT358" s="3">
        <v>23529</v>
      </c>
      <c r="AU358" s="3">
        <v>7.1</v>
      </c>
      <c r="AV358" s="3">
        <v>37.5</v>
      </c>
      <c r="AW358" s="3">
        <v>1.4</v>
      </c>
      <c r="BA358" s="4" t="s">
        <v>787</v>
      </c>
      <c r="BB358" s="4" t="s">
        <v>366</v>
      </c>
      <c r="BC358" s="4">
        <v>34000</v>
      </c>
      <c r="BD358" s="4">
        <v>7</v>
      </c>
      <c r="BE358" s="4">
        <v>34000</v>
      </c>
      <c r="BF358" s="4">
        <v>7</v>
      </c>
      <c r="BG358" s="4">
        <v>31000</v>
      </c>
      <c r="BH358" s="4">
        <v>9.5</v>
      </c>
      <c r="BI358" s="4">
        <v>34000</v>
      </c>
      <c r="BJ358" s="4">
        <v>7</v>
      </c>
      <c r="BN358" s="5" t="s">
        <v>787</v>
      </c>
      <c r="BO358" s="5" t="s">
        <v>366</v>
      </c>
      <c r="BP358" s="5">
        <v>406.9</v>
      </c>
      <c r="BQ358" s="5">
        <v>4.3</v>
      </c>
      <c r="BR358" s="5">
        <v>11.95</v>
      </c>
      <c r="BS358" s="5">
        <v>3.6</v>
      </c>
      <c r="BT358" s="5">
        <v>21747</v>
      </c>
      <c r="BU358" s="5">
        <v>5.7</v>
      </c>
      <c r="BV358" s="5">
        <v>34.1</v>
      </c>
      <c r="BW358" s="5">
        <v>2.2000000000000002</v>
      </c>
      <c r="CA358" s="6" t="s">
        <v>787</v>
      </c>
      <c r="CB358" s="6" t="s">
        <v>366</v>
      </c>
      <c r="CC358" s="6">
        <v>376.9</v>
      </c>
      <c r="CD358" s="6">
        <v>5.7</v>
      </c>
      <c r="CE358" s="6">
        <v>9.92</v>
      </c>
      <c r="CF358" s="6">
        <v>4.9000000000000004</v>
      </c>
      <c r="CG358" s="6">
        <v>20082</v>
      </c>
      <c r="CH358" s="6">
        <v>7.9</v>
      </c>
      <c r="CI358" s="6">
        <v>37</v>
      </c>
      <c r="CJ358" s="6">
        <v>0.4</v>
      </c>
      <c r="CN358" s="7" t="s">
        <v>787</v>
      </c>
      <c r="CO358" s="7" t="s">
        <v>366</v>
      </c>
      <c r="CP358" s="7">
        <v>10000</v>
      </c>
      <c r="CQ358" s="7">
        <v>13.1</v>
      </c>
      <c r="CR358" s="7">
        <v>10000</v>
      </c>
      <c r="CS358" s="7">
        <v>13.1</v>
      </c>
      <c r="CT358" s="7" t="s">
        <v>858</v>
      </c>
      <c r="CU358" s="7" t="s">
        <v>858</v>
      </c>
      <c r="CV358" s="7">
        <v>10000</v>
      </c>
      <c r="CW358" s="7">
        <v>13.1</v>
      </c>
      <c r="DA358" s="8" t="s">
        <v>787</v>
      </c>
      <c r="DB358" s="8" t="s">
        <v>366</v>
      </c>
      <c r="DC358" s="8">
        <v>402</v>
      </c>
      <c r="DD358" s="8">
        <v>4.0999999999999996</v>
      </c>
      <c r="DE358" s="8">
        <v>10.92</v>
      </c>
      <c r="DF358" s="8">
        <v>4.0999999999999996</v>
      </c>
      <c r="DG358" s="8">
        <v>21648</v>
      </c>
      <c r="DH358" s="8">
        <v>12</v>
      </c>
      <c r="DI358" s="8">
        <v>36.799999999999997</v>
      </c>
      <c r="DJ358" s="8">
        <v>1.5</v>
      </c>
      <c r="DN358" s="9" t="s">
        <v>787</v>
      </c>
      <c r="DO358" s="9" t="s">
        <v>366</v>
      </c>
      <c r="DP358" s="9">
        <v>385.3</v>
      </c>
      <c r="DQ358" s="9">
        <v>6.6</v>
      </c>
      <c r="DR358" s="9">
        <v>10.36</v>
      </c>
      <c r="DS358" s="9">
        <v>5.6</v>
      </c>
      <c r="DT358" s="9">
        <v>20611</v>
      </c>
      <c r="DU358" s="9">
        <v>8.8000000000000007</v>
      </c>
      <c r="DV358" s="9">
        <v>37</v>
      </c>
      <c r="DW358" s="9">
        <v>1.7</v>
      </c>
      <c r="EA358" s="10" t="s">
        <v>787</v>
      </c>
      <c r="EB358" s="10" t="s">
        <v>366</v>
      </c>
      <c r="EC358" s="10">
        <v>16000</v>
      </c>
      <c r="ED358" s="10">
        <v>10.5</v>
      </c>
      <c r="EE358" s="10" t="e">
        <f>VLOOKUP(EA358,Sheet1!$C$10:$L$428,10,FALSE)</f>
        <v>#N/A</v>
      </c>
      <c r="EF358" s="10">
        <v>10.5</v>
      </c>
      <c r="EG358" s="10">
        <v>15000</v>
      </c>
      <c r="EH358" s="10">
        <v>12.1</v>
      </c>
      <c r="EI358" s="10">
        <v>16000</v>
      </c>
      <c r="EJ358" s="10">
        <v>10.5</v>
      </c>
      <c r="EN358" s="11" t="s">
        <v>787</v>
      </c>
      <c r="EO358" s="11" t="s">
        <v>366</v>
      </c>
      <c r="EP358" s="11">
        <v>534.70000000000005</v>
      </c>
      <c r="EQ358" s="11">
        <v>5.0999999999999996</v>
      </c>
      <c r="ER358" s="11" t="e">
        <f>VLOOKUP(EN358,Sheet1!$C$10:$L$428,2,FALSE)</f>
        <v>#N/A</v>
      </c>
      <c r="ES358" s="11">
        <v>5.3</v>
      </c>
      <c r="ET358" s="11">
        <v>28433</v>
      </c>
      <c r="EU358" s="11">
        <v>5.7</v>
      </c>
      <c r="EV358" s="11">
        <v>40.799999999999997</v>
      </c>
      <c r="EW358" s="11">
        <v>1.6</v>
      </c>
      <c r="EY358" t="b">
        <f t="shared" si="5"/>
        <v>1</v>
      </c>
    </row>
    <row r="359" spans="1:155" x14ac:dyDescent="0.25">
      <c r="A359" s="1" t="s">
        <v>788</v>
      </c>
      <c r="B359" s="1" t="s">
        <v>367</v>
      </c>
      <c r="C359" s="1">
        <v>602.20000000000005</v>
      </c>
      <c r="D359" s="1">
        <v>11</v>
      </c>
      <c r="E359" s="1" t="e">
        <f>VLOOKUP(A359,Sheet1!$C$10:$L$428,6,FALSE)</f>
        <v>#N/A</v>
      </c>
      <c r="F359" s="1">
        <v>12</v>
      </c>
      <c r="G359" s="1" t="s">
        <v>858</v>
      </c>
      <c r="H359" s="1" t="s">
        <v>858</v>
      </c>
      <c r="I359" s="1">
        <v>37.5</v>
      </c>
      <c r="J359" s="1">
        <v>1.1000000000000001</v>
      </c>
      <c r="N359" s="2" t="s">
        <v>788</v>
      </c>
      <c r="O359" s="2" t="s">
        <v>367</v>
      </c>
      <c r="P359" s="2">
        <v>28000</v>
      </c>
      <c r="Q359" s="2">
        <v>7.9</v>
      </c>
      <c r="R359" s="2">
        <v>28000</v>
      </c>
      <c r="S359" s="2">
        <v>7.9</v>
      </c>
      <c r="T359" s="2">
        <v>25000</v>
      </c>
      <c r="U359" s="2">
        <v>17.2</v>
      </c>
      <c r="V359" s="2">
        <v>28000</v>
      </c>
      <c r="W359" s="2">
        <v>7.9</v>
      </c>
      <c r="AA359" s="3" t="s">
        <v>788</v>
      </c>
      <c r="AB359" s="3" t="s">
        <v>367</v>
      </c>
      <c r="AC359" s="3">
        <v>682.1</v>
      </c>
      <c r="AD359" s="3">
        <v>7.3</v>
      </c>
      <c r="AE359" s="3">
        <v>18.05</v>
      </c>
      <c r="AF359" s="3">
        <v>7.4</v>
      </c>
      <c r="AG359" s="3">
        <v>36879</v>
      </c>
      <c r="AH359" s="3">
        <v>11</v>
      </c>
      <c r="AI359" s="3">
        <v>37.799999999999997</v>
      </c>
      <c r="AJ359" s="3">
        <v>1.1000000000000001</v>
      </c>
      <c r="AN359" s="3" t="s">
        <v>788</v>
      </c>
      <c r="AO359" s="3" t="s">
        <v>367</v>
      </c>
      <c r="AP359" s="3">
        <v>536.9</v>
      </c>
      <c r="AQ359" s="3">
        <v>8.9</v>
      </c>
      <c r="AR359" s="3">
        <v>14.5</v>
      </c>
      <c r="AS359" s="3">
        <v>8.9</v>
      </c>
      <c r="AT359" s="3">
        <v>29572</v>
      </c>
      <c r="AU359" s="3" t="s">
        <v>858</v>
      </c>
      <c r="AV359" s="3">
        <v>37.5</v>
      </c>
      <c r="AW359" s="3">
        <v>0.5</v>
      </c>
      <c r="BA359" s="4" t="s">
        <v>788</v>
      </c>
      <c r="BB359" s="4" t="s">
        <v>367</v>
      </c>
      <c r="BC359" s="4">
        <v>41000</v>
      </c>
      <c r="BD359" s="4">
        <v>6.6</v>
      </c>
      <c r="BE359" s="4">
        <v>41000</v>
      </c>
      <c r="BF359" s="4">
        <v>6.6</v>
      </c>
      <c r="BG359" s="4">
        <v>35000</v>
      </c>
      <c r="BH359" s="4">
        <v>13.1</v>
      </c>
      <c r="BI359" s="4">
        <v>41000</v>
      </c>
      <c r="BJ359" s="4">
        <v>6.6</v>
      </c>
      <c r="BN359" s="5" t="s">
        <v>788</v>
      </c>
      <c r="BO359" s="5" t="s">
        <v>367</v>
      </c>
      <c r="BP359" s="5">
        <v>529.4</v>
      </c>
      <c r="BQ359" s="5">
        <v>7.3</v>
      </c>
      <c r="BR359" s="5">
        <v>16.989999999999998</v>
      </c>
      <c r="BS359" s="5">
        <v>6.7</v>
      </c>
      <c r="BT359" s="5">
        <v>29541</v>
      </c>
      <c r="BU359" s="5">
        <v>9.5</v>
      </c>
      <c r="BV359" s="5">
        <v>31.2</v>
      </c>
      <c r="BW359" s="5">
        <v>2.5</v>
      </c>
      <c r="CA359" s="6" t="s">
        <v>788</v>
      </c>
      <c r="CB359" s="6" t="s">
        <v>367</v>
      </c>
      <c r="CC359" s="6">
        <v>379.1</v>
      </c>
      <c r="CD359" s="6">
        <v>12</v>
      </c>
      <c r="CE359" s="6">
        <v>12.47</v>
      </c>
      <c r="CF359" s="6">
        <v>9.8000000000000007</v>
      </c>
      <c r="CG359" s="6">
        <v>21482</v>
      </c>
      <c r="CH359" s="6">
        <v>18</v>
      </c>
      <c r="CI359" s="6">
        <v>36.5</v>
      </c>
      <c r="CJ359" s="6">
        <v>1.8</v>
      </c>
      <c r="CN359" s="7" t="s">
        <v>788</v>
      </c>
      <c r="CO359" s="7" t="s">
        <v>367</v>
      </c>
      <c r="CP359" s="7">
        <v>12000</v>
      </c>
      <c r="CQ359" s="7">
        <v>12</v>
      </c>
      <c r="CR359" s="7">
        <v>12000</v>
      </c>
      <c r="CS359" s="7">
        <v>12</v>
      </c>
      <c r="CT359" s="7">
        <v>11000</v>
      </c>
      <c r="CU359" s="7">
        <v>18.899999999999999</v>
      </c>
      <c r="CV359" s="7">
        <v>12000</v>
      </c>
      <c r="CW359" s="7">
        <v>12</v>
      </c>
      <c r="DA359" s="8" t="s">
        <v>788</v>
      </c>
      <c r="DB359" s="8" t="s">
        <v>367</v>
      </c>
      <c r="DC359" s="8">
        <v>515.29999999999995</v>
      </c>
      <c r="DD359" s="8">
        <v>6.1</v>
      </c>
      <c r="DE359" s="8">
        <v>14.09</v>
      </c>
      <c r="DF359" s="8">
        <v>6.4</v>
      </c>
      <c r="DG359" s="8">
        <v>26763</v>
      </c>
      <c r="DH359" s="8">
        <v>8.1</v>
      </c>
      <c r="DI359" s="8">
        <v>36.6</v>
      </c>
      <c r="DJ359" s="8">
        <v>2.1</v>
      </c>
      <c r="DN359" s="9" t="s">
        <v>788</v>
      </c>
      <c r="DO359" s="9" t="s">
        <v>367</v>
      </c>
      <c r="DP359" s="9">
        <v>408.2</v>
      </c>
      <c r="DQ359" s="9">
        <v>15</v>
      </c>
      <c r="DR359" s="9">
        <v>12.07</v>
      </c>
      <c r="DS359" s="9">
        <v>16</v>
      </c>
      <c r="DT359" s="9" t="s">
        <v>858</v>
      </c>
      <c r="DU359" s="9" t="s">
        <v>858</v>
      </c>
      <c r="DV359" s="9">
        <v>37</v>
      </c>
      <c r="DW359" s="9">
        <v>1.7</v>
      </c>
      <c r="EA359" s="10" t="s">
        <v>788</v>
      </c>
      <c r="EB359" s="10" t="s">
        <v>367</v>
      </c>
      <c r="EC359" s="10">
        <v>17000</v>
      </c>
      <c r="ED359" s="10">
        <v>10.5</v>
      </c>
      <c r="EE359" s="10" t="e">
        <f>VLOOKUP(EA359,Sheet1!$C$10:$L$428,10,FALSE)</f>
        <v>#N/A</v>
      </c>
      <c r="EF359" s="10">
        <v>10.5</v>
      </c>
      <c r="EG359" s="10" t="s">
        <v>858</v>
      </c>
      <c r="EH359" s="10" t="s">
        <v>858</v>
      </c>
      <c r="EI359" s="10">
        <v>17000</v>
      </c>
      <c r="EJ359" s="10">
        <v>10.5</v>
      </c>
      <c r="EN359" s="11" t="s">
        <v>788</v>
      </c>
      <c r="EO359" s="11" t="s">
        <v>367</v>
      </c>
      <c r="EP359" s="11">
        <v>799.3</v>
      </c>
      <c r="EQ359" s="11">
        <v>10</v>
      </c>
      <c r="ER359" s="11" t="e">
        <f>VLOOKUP(EN359,Sheet1!$C$10:$L$428,2,FALSE)</f>
        <v>#N/A</v>
      </c>
      <c r="ES359" s="11">
        <v>10</v>
      </c>
      <c r="ET359" s="11">
        <v>44388</v>
      </c>
      <c r="EU359" s="11">
        <v>16</v>
      </c>
      <c r="EV359" s="11">
        <v>38.700000000000003</v>
      </c>
      <c r="EW359" s="11">
        <v>1.1000000000000001</v>
      </c>
      <c r="EY359" t="b">
        <f t="shared" si="5"/>
        <v>1</v>
      </c>
    </row>
    <row r="360" spans="1:155" x14ac:dyDescent="0.25">
      <c r="A360" s="1" t="s">
        <v>789</v>
      </c>
      <c r="B360" s="1" t="s">
        <v>368</v>
      </c>
      <c r="C360" s="1">
        <v>501.4</v>
      </c>
      <c r="D360" s="1">
        <v>8.1999999999999993</v>
      </c>
      <c r="E360" s="1" t="e">
        <f>VLOOKUP(A360,Sheet1!$C$10:$L$428,6,FALSE)</f>
        <v>#N/A</v>
      </c>
      <c r="F360" s="1">
        <v>8.1999999999999993</v>
      </c>
      <c r="G360" s="1">
        <v>25660</v>
      </c>
      <c r="H360" s="1">
        <v>10</v>
      </c>
      <c r="I360" s="1">
        <v>39</v>
      </c>
      <c r="J360" s="1">
        <v>1.6</v>
      </c>
      <c r="N360" s="2" t="s">
        <v>789</v>
      </c>
      <c r="O360" s="2" t="s">
        <v>368</v>
      </c>
      <c r="P360" s="2">
        <v>37000</v>
      </c>
      <c r="Q360" s="2">
        <v>6.6</v>
      </c>
      <c r="R360" s="2">
        <v>37000</v>
      </c>
      <c r="S360" s="2">
        <v>6.6</v>
      </c>
      <c r="T360" s="2">
        <v>34000</v>
      </c>
      <c r="U360" s="2">
        <v>7.8</v>
      </c>
      <c r="V360" s="2">
        <v>37000</v>
      </c>
      <c r="W360" s="2">
        <v>6.6</v>
      </c>
      <c r="AA360" s="3" t="s">
        <v>789</v>
      </c>
      <c r="AB360" s="3" t="s">
        <v>368</v>
      </c>
      <c r="AC360" s="3">
        <v>567.29999999999995</v>
      </c>
      <c r="AD360" s="3">
        <v>5.6</v>
      </c>
      <c r="AE360" s="3">
        <v>14.48</v>
      </c>
      <c r="AF360" s="3">
        <v>5.6</v>
      </c>
      <c r="AG360" s="3">
        <v>30085</v>
      </c>
      <c r="AH360" s="3">
        <v>8.3000000000000007</v>
      </c>
      <c r="AI360" s="3">
        <v>39.200000000000003</v>
      </c>
      <c r="AJ360" s="3">
        <v>0.8</v>
      </c>
      <c r="AN360" s="3" t="s">
        <v>789</v>
      </c>
      <c r="AO360" s="3" t="s">
        <v>368</v>
      </c>
      <c r="AP360" s="3">
        <v>441.7</v>
      </c>
      <c r="AQ360" s="3">
        <v>6</v>
      </c>
      <c r="AR360" s="3">
        <v>11.47</v>
      </c>
      <c r="AS360" s="3">
        <v>5.8</v>
      </c>
      <c r="AT360" s="3">
        <v>23844</v>
      </c>
      <c r="AU360" s="3">
        <v>6</v>
      </c>
      <c r="AV360" s="3">
        <v>37.5</v>
      </c>
      <c r="AW360" s="3">
        <v>1.1000000000000001</v>
      </c>
      <c r="BA360" s="4" t="s">
        <v>789</v>
      </c>
      <c r="BB360" s="4" t="s">
        <v>368</v>
      </c>
      <c r="BC360" s="4">
        <v>51000</v>
      </c>
      <c r="BD360" s="4">
        <v>5.6</v>
      </c>
      <c r="BE360" s="4">
        <v>51000</v>
      </c>
      <c r="BF360" s="4">
        <v>5.6</v>
      </c>
      <c r="BG360" s="4">
        <v>45000</v>
      </c>
      <c r="BH360" s="4">
        <v>6.7</v>
      </c>
      <c r="BI360" s="4">
        <v>51000</v>
      </c>
      <c r="BJ360" s="4">
        <v>5.6</v>
      </c>
      <c r="BN360" s="5" t="s">
        <v>789</v>
      </c>
      <c r="BO360" s="5" t="s">
        <v>368</v>
      </c>
      <c r="BP360" s="5">
        <v>456.9</v>
      </c>
      <c r="BQ360" s="5">
        <v>5.6</v>
      </c>
      <c r="BR360" s="5">
        <v>13.69</v>
      </c>
      <c r="BS360" s="5">
        <v>5.2</v>
      </c>
      <c r="BT360" s="5">
        <v>24722</v>
      </c>
      <c r="BU360" s="5">
        <v>8</v>
      </c>
      <c r="BV360" s="5">
        <v>33.4</v>
      </c>
      <c r="BW360" s="5">
        <v>1.9</v>
      </c>
      <c r="CA360" s="6" t="s">
        <v>789</v>
      </c>
      <c r="CB360" s="6" t="s">
        <v>368</v>
      </c>
      <c r="CC360" s="6">
        <v>365.2</v>
      </c>
      <c r="CD360" s="6">
        <v>5.2</v>
      </c>
      <c r="CE360" s="6">
        <v>10.19</v>
      </c>
      <c r="CF360" s="6">
        <v>5</v>
      </c>
      <c r="CG360" s="6">
        <v>19585</v>
      </c>
      <c r="CH360" s="6">
        <v>6.5</v>
      </c>
      <c r="CI360" s="6">
        <v>37</v>
      </c>
      <c r="CJ360" s="6">
        <v>0.4</v>
      </c>
      <c r="CN360" s="7" t="s">
        <v>789</v>
      </c>
      <c r="CO360" s="7" t="s">
        <v>368</v>
      </c>
      <c r="CP360" s="7">
        <v>15000</v>
      </c>
      <c r="CQ360" s="7">
        <v>10.199999999999999</v>
      </c>
      <c r="CR360" s="7">
        <v>15000</v>
      </c>
      <c r="CS360" s="7">
        <v>10.199999999999999</v>
      </c>
      <c r="CT360" s="7">
        <v>13000</v>
      </c>
      <c r="CU360" s="7">
        <v>12.2</v>
      </c>
      <c r="CV360" s="7">
        <v>15000</v>
      </c>
      <c r="CW360" s="7">
        <v>10.199999999999999</v>
      </c>
      <c r="DA360" s="8" t="s">
        <v>789</v>
      </c>
      <c r="DB360" s="8" t="s">
        <v>368</v>
      </c>
      <c r="DC360" s="8">
        <v>474.2</v>
      </c>
      <c r="DD360" s="8">
        <v>5.7</v>
      </c>
      <c r="DE360" s="8">
        <v>12.62</v>
      </c>
      <c r="DF360" s="8">
        <v>5.8</v>
      </c>
      <c r="DG360" s="8">
        <v>24372</v>
      </c>
      <c r="DH360" s="8">
        <v>7.5</v>
      </c>
      <c r="DI360" s="8">
        <v>37.6</v>
      </c>
      <c r="DJ360" s="8">
        <v>1</v>
      </c>
      <c r="DN360" s="9" t="s">
        <v>789</v>
      </c>
      <c r="DO360" s="9" t="s">
        <v>368</v>
      </c>
      <c r="DP360" s="9">
        <v>399.7</v>
      </c>
      <c r="DQ360" s="9">
        <v>6.8</v>
      </c>
      <c r="DR360" s="9">
        <v>10.76</v>
      </c>
      <c r="DS360" s="9">
        <v>6.5</v>
      </c>
      <c r="DT360" s="9">
        <v>21518</v>
      </c>
      <c r="DU360" s="9">
        <v>8.1</v>
      </c>
      <c r="DV360" s="9">
        <v>37.299999999999997</v>
      </c>
      <c r="DW360" s="9">
        <v>0.3</v>
      </c>
      <c r="EA360" s="10" t="s">
        <v>789</v>
      </c>
      <c r="EB360" s="10" t="s">
        <v>368</v>
      </c>
      <c r="EC360" s="10">
        <v>22000</v>
      </c>
      <c r="ED360" s="10">
        <v>8.6999999999999993</v>
      </c>
      <c r="EE360" s="10" t="e">
        <f>VLOOKUP(EA360,Sheet1!$C$10:$L$428,10,FALSE)</f>
        <v>#N/A</v>
      </c>
      <c r="EF360" s="10">
        <v>8.6999999999999993</v>
      </c>
      <c r="EG360" s="10">
        <v>20000</v>
      </c>
      <c r="EH360" s="10">
        <v>10.199999999999999</v>
      </c>
      <c r="EI360" s="10">
        <v>22000</v>
      </c>
      <c r="EJ360" s="10">
        <v>8.6999999999999993</v>
      </c>
      <c r="EN360" s="11" t="s">
        <v>789</v>
      </c>
      <c r="EO360" s="11" t="s">
        <v>368</v>
      </c>
      <c r="EP360" s="11">
        <v>631.1</v>
      </c>
      <c r="EQ360" s="11">
        <v>7.8</v>
      </c>
      <c r="ER360" s="11" t="e">
        <f>VLOOKUP(EN360,Sheet1!$C$10:$L$428,2,FALSE)</f>
        <v>#N/A</v>
      </c>
      <c r="ES360" s="11">
        <v>7.9</v>
      </c>
      <c r="ET360" s="11">
        <v>33809</v>
      </c>
      <c r="EU360" s="11">
        <v>12</v>
      </c>
      <c r="EV360" s="11">
        <v>40.299999999999997</v>
      </c>
      <c r="EW360" s="11">
        <v>1.1000000000000001</v>
      </c>
      <c r="EY360" t="b">
        <f t="shared" si="5"/>
        <v>1</v>
      </c>
    </row>
    <row r="361" spans="1:155" x14ac:dyDescent="0.25">
      <c r="A361" s="1" t="s">
        <v>790</v>
      </c>
      <c r="B361" s="1" t="s">
        <v>369</v>
      </c>
      <c r="C361" s="1">
        <v>574.79999999999995</v>
      </c>
      <c r="D361" s="1">
        <v>5.8</v>
      </c>
      <c r="E361" s="1" t="e">
        <f>VLOOKUP(A361,Sheet1!$C$10:$L$428,6,FALSE)</f>
        <v>#N/A</v>
      </c>
      <c r="F361" s="1">
        <v>5</v>
      </c>
      <c r="G361" s="1">
        <v>31169</v>
      </c>
      <c r="H361" s="1">
        <v>6.5</v>
      </c>
      <c r="I361" s="1">
        <v>39</v>
      </c>
      <c r="J361" s="1">
        <v>1.4</v>
      </c>
      <c r="N361" s="2" t="s">
        <v>790</v>
      </c>
      <c r="O361" s="2" t="s">
        <v>369</v>
      </c>
      <c r="P361" s="2">
        <v>79000</v>
      </c>
      <c r="Q361" s="2">
        <v>4.7</v>
      </c>
      <c r="R361" s="2">
        <v>79000</v>
      </c>
      <c r="S361" s="2">
        <v>4.7</v>
      </c>
      <c r="T361" s="2">
        <v>64000</v>
      </c>
      <c r="U361" s="2">
        <v>5.7</v>
      </c>
      <c r="V361" s="2">
        <v>79000</v>
      </c>
      <c r="W361" s="2">
        <v>4.7</v>
      </c>
      <c r="AA361" s="3" t="s">
        <v>790</v>
      </c>
      <c r="AB361" s="3" t="s">
        <v>369</v>
      </c>
      <c r="AC361" s="3">
        <v>653.70000000000005</v>
      </c>
      <c r="AD361" s="3">
        <v>3.1</v>
      </c>
      <c r="AE361" s="3">
        <v>16.46</v>
      </c>
      <c r="AF361" s="3">
        <v>3.2</v>
      </c>
      <c r="AG361" s="3">
        <v>35719</v>
      </c>
      <c r="AH361" s="3">
        <v>4.5</v>
      </c>
      <c r="AI361" s="3">
        <v>39.700000000000003</v>
      </c>
      <c r="AJ361" s="3">
        <v>0.7</v>
      </c>
      <c r="AN361" s="3" t="s">
        <v>790</v>
      </c>
      <c r="AO361" s="3" t="s">
        <v>369</v>
      </c>
      <c r="AP361" s="3">
        <v>548</v>
      </c>
      <c r="AQ361" s="3">
        <v>3.6</v>
      </c>
      <c r="AR361" s="3">
        <v>13.41</v>
      </c>
      <c r="AS361" s="3">
        <v>3.9</v>
      </c>
      <c r="AT361" s="3">
        <v>28573</v>
      </c>
      <c r="AU361" s="3">
        <v>5.3</v>
      </c>
      <c r="AV361" s="3">
        <v>37.5</v>
      </c>
      <c r="AW361" s="3">
        <v>0.9</v>
      </c>
      <c r="BA361" s="4" t="s">
        <v>790</v>
      </c>
      <c r="BB361" s="4" t="s">
        <v>369</v>
      </c>
      <c r="BC361" s="4">
        <v>108000</v>
      </c>
      <c r="BD361" s="4">
        <v>3.9</v>
      </c>
      <c r="BE361" s="4">
        <v>108000</v>
      </c>
      <c r="BF361" s="4">
        <v>3.9</v>
      </c>
      <c r="BG361" s="4">
        <v>86000</v>
      </c>
      <c r="BH361" s="4">
        <v>5</v>
      </c>
      <c r="BI361" s="4">
        <v>108000</v>
      </c>
      <c r="BJ361" s="4">
        <v>3.9</v>
      </c>
      <c r="BN361" s="5" t="s">
        <v>790</v>
      </c>
      <c r="BO361" s="5" t="s">
        <v>369</v>
      </c>
      <c r="BP361" s="5">
        <v>527.9</v>
      </c>
      <c r="BQ361" s="5">
        <v>3.3</v>
      </c>
      <c r="BR361" s="5">
        <v>15.47</v>
      </c>
      <c r="BS361" s="5">
        <v>3</v>
      </c>
      <c r="BT361" s="5">
        <v>29403</v>
      </c>
      <c r="BU361" s="5">
        <v>4.5999999999999996</v>
      </c>
      <c r="BV361" s="5">
        <v>34.1</v>
      </c>
      <c r="BW361" s="5">
        <v>1.3</v>
      </c>
      <c r="CA361" s="6" t="s">
        <v>790</v>
      </c>
      <c r="CB361" s="6" t="s">
        <v>369</v>
      </c>
      <c r="CC361" s="6">
        <v>430</v>
      </c>
      <c r="CD361" s="6">
        <v>4.5999999999999996</v>
      </c>
      <c r="CE361" s="6">
        <v>11.72</v>
      </c>
      <c r="CF361" s="6">
        <v>4.2</v>
      </c>
      <c r="CG361" s="6">
        <v>22989</v>
      </c>
      <c r="CH361" s="6">
        <v>5.9</v>
      </c>
      <c r="CI361" s="6">
        <v>37.4</v>
      </c>
      <c r="CJ361" s="6">
        <v>0.3</v>
      </c>
      <c r="CN361" s="7" t="s">
        <v>790</v>
      </c>
      <c r="CO361" s="7" t="s">
        <v>369</v>
      </c>
      <c r="CP361" s="7">
        <v>33000</v>
      </c>
      <c r="CQ361" s="7">
        <v>7</v>
      </c>
      <c r="CR361" s="7">
        <v>33000</v>
      </c>
      <c r="CS361" s="7">
        <v>7</v>
      </c>
      <c r="CT361" s="7">
        <v>27000</v>
      </c>
      <c r="CU361" s="7">
        <v>8.6</v>
      </c>
      <c r="CV361" s="7">
        <v>33000</v>
      </c>
      <c r="CW361" s="7">
        <v>7</v>
      </c>
      <c r="DA361" s="8" t="s">
        <v>790</v>
      </c>
      <c r="DB361" s="8" t="s">
        <v>369</v>
      </c>
      <c r="DC361" s="8">
        <v>547.4</v>
      </c>
      <c r="DD361" s="8">
        <v>3.7</v>
      </c>
      <c r="DE361" s="8">
        <v>14.42</v>
      </c>
      <c r="DF361" s="8">
        <v>3.7</v>
      </c>
      <c r="DG361" s="8">
        <v>28313</v>
      </c>
      <c r="DH361" s="8">
        <v>4.8</v>
      </c>
      <c r="DI361" s="8">
        <v>38</v>
      </c>
      <c r="DJ361" s="8">
        <v>0.7</v>
      </c>
      <c r="DN361" s="9" t="s">
        <v>790</v>
      </c>
      <c r="DO361" s="9" t="s">
        <v>369</v>
      </c>
      <c r="DP361" s="9">
        <v>491.2</v>
      </c>
      <c r="DQ361" s="9">
        <v>6.7</v>
      </c>
      <c r="DR361" s="9">
        <v>12.85</v>
      </c>
      <c r="DS361" s="9">
        <v>5.2</v>
      </c>
      <c r="DT361" s="9">
        <v>24831</v>
      </c>
      <c r="DU361" s="9">
        <v>7.6</v>
      </c>
      <c r="DV361" s="9">
        <v>37.5</v>
      </c>
      <c r="DW361" s="9">
        <v>0.1</v>
      </c>
      <c r="EA361" s="10" t="s">
        <v>790</v>
      </c>
      <c r="EB361" s="10" t="s">
        <v>369</v>
      </c>
      <c r="EC361" s="10">
        <v>46000</v>
      </c>
      <c r="ED361" s="10">
        <v>6.2</v>
      </c>
      <c r="EE361" s="10" t="e">
        <f>VLOOKUP(EA361,Sheet1!$C$10:$L$428,10,FALSE)</f>
        <v>#N/A</v>
      </c>
      <c r="EF361" s="10">
        <v>6.2</v>
      </c>
      <c r="EG361" s="10">
        <v>38000</v>
      </c>
      <c r="EH361" s="10">
        <v>7.6</v>
      </c>
      <c r="EI361" s="10">
        <v>46000</v>
      </c>
      <c r="EJ361" s="10">
        <v>6.2</v>
      </c>
      <c r="EN361" s="11" t="s">
        <v>790</v>
      </c>
      <c r="EO361" s="11" t="s">
        <v>369</v>
      </c>
      <c r="EP361" s="11">
        <v>728.7</v>
      </c>
      <c r="EQ361" s="11">
        <v>4.3</v>
      </c>
      <c r="ER361" s="11" t="e">
        <f>VLOOKUP(EN361,Sheet1!$C$10:$L$428,2,FALSE)</f>
        <v>#N/A</v>
      </c>
      <c r="ES361" s="11">
        <v>4.5</v>
      </c>
      <c r="ET361" s="11">
        <v>40955</v>
      </c>
      <c r="EU361" s="11">
        <v>6.1</v>
      </c>
      <c r="EV361" s="11">
        <v>40.9</v>
      </c>
      <c r="EW361" s="11">
        <v>1</v>
      </c>
      <c r="EY361" t="b">
        <f t="shared" si="5"/>
        <v>1</v>
      </c>
    </row>
    <row r="362" spans="1:155" x14ac:dyDescent="0.25">
      <c r="A362" s="1" t="s">
        <v>791</v>
      </c>
      <c r="B362" s="1" t="s">
        <v>370</v>
      </c>
      <c r="C362" s="1">
        <v>600.9</v>
      </c>
      <c r="D362" s="1">
        <v>5.6</v>
      </c>
      <c r="E362" s="1" t="e">
        <f>VLOOKUP(A362,Sheet1!$C$10:$L$428,6,FALSE)</f>
        <v>#N/A</v>
      </c>
      <c r="F362" s="1">
        <v>5.5</v>
      </c>
      <c r="G362" s="1">
        <v>31969</v>
      </c>
      <c r="H362" s="1">
        <v>6.2</v>
      </c>
      <c r="I362" s="1">
        <v>40</v>
      </c>
      <c r="J362" s="1">
        <v>0.7</v>
      </c>
      <c r="N362" s="2" t="s">
        <v>791</v>
      </c>
      <c r="O362" s="2" t="s">
        <v>370</v>
      </c>
      <c r="P362" s="2">
        <v>77000</v>
      </c>
      <c r="Q362" s="2">
        <v>4.8</v>
      </c>
      <c r="R362" s="2">
        <v>77000</v>
      </c>
      <c r="S362" s="2">
        <v>4.8</v>
      </c>
      <c r="T362" s="2">
        <v>66000</v>
      </c>
      <c r="U362" s="2">
        <v>6.1</v>
      </c>
      <c r="V362" s="2">
        <v>77000</v>
      </c>
      <c r="W362" s="2">
        <v>4.8</v>
      </c>
      <c r="AA362" s="3" t="s">
        <v>791</v>
      </c>
      <c r="AB362" s="3" t="s">
        <v>370</v>
      </c>
      <c r="AC362" s="3">
        <v>660.6</v>
      </c>
      <c r="AD362" s="3">
        <v>2.8</v>
      </c>
      <c r="AE362" s="3">
        <v>16.48</v>
      </c>
      <c r="AF362" s="3">
        <v>2.9</v>
      </c>
      <c r="AG362" s="3">
        <v>35292</v>
      </c>
      <c r="AH362" s="3">
        <v>3.6</v>
      </c>
      <c r="AI362" s="3">
        <v>40.1</v>
      </c>
      <c r="AJ362" s="3">
        <v>0.8</v>
      </c>
      <c r="AN362" s="3" t="s">
        <v>791</v>
      </c>
      <c r="AO362" s="3" t="s">
        <v>370</v>
      </c>
      <c r="AP362" s="3">
        <v>545.4</v>
      </c>
      <c r="AQ362" s="3">
        <v>4.5</v>
      </c>
      <c r="AR362" s="3">
        <v>13.67</v>
      </c>
      <c r="AS362" s="3">
        <v>4.7</v>
      </c>
      <c r="AT362" s="3">
        <v>29662</v>
      </c>
      <c r="AU362" s="3">
        <v>6.1</v>
      </c>
      <c r="AV362" s="3">
        <v>38.6</v>
      </c>
      <c r="AW362" s="3">
        <v>1.6</v>
      </c>
      <c r="BA362" s="4" t="s">
        <v>791</v>
      </c>
      <c r="BB362" s="4" t="s">
        <v>370</v>
      </c>
      <c r="BC362" s="4">
        <v>111000</v>
      </c>
      <c r="BD362" s="4">
        <v>3.9</v>
      </c>
      <c r="BE362" s="4">
        <v>111000</v>
      </c>
      <c r="BF362" s="4">
        <v>3.9</v>
      </c>
      <c r="BG362" s="4">
        <v>96000</v>
      </c>
      <c r="BH362" s="4">
        <v>5.3</v>
      </c>
      <c r="BI362" s="4">
        <v>111000</v>
      </c>
      <c r="BJ362" s="4">
        <v>3.9</v>
      </c>
      <c r="BN362" s="5" t="s">
        <v>791</v>
      </c>
      <c r="BO362" s="5" t="s">
        <v>370</v>
      </c>
      <c r="BP362" s="5">
        <v>509.2</v>
      </c>
      <c r="BQ362" s="5">
        <v>3.1</v>
      </c>
      <c r="BR362" s="5">
        <v>15.55</v>
      </c>
      <c r="BS362" s="5">
        <v>2.6</v>
      </c>
      <c r="BT362" s="5">
        <v>27246</v>
      </c>
      <c r="BU362" s="5">
        <v>4.3</v>
      </c>
      <c r="BV362" s="5">
        <v>32.799999999999997</v>
      </c>
      <c r="BW362" s="5">
        <v>1.5</v>
      </c>
      <c r="CA362" s="6" t="s">
        <v>791</v>
      </c>
      <c r="CB362" s="6" t="s">
        <v>370</v>
      </c>
      <c r="CC362" s="6">
        <v>418.3</v>
      </c>
      <c r="CD362" s="6">
        <v>4.7</v>
      </c>
      <c r="CE362" s="6">
        <v>11.55</v>
      </c>
      <c r="CF362" s="6">
        <v>3.8</v>
      </c>
      <c r="CG362" s="6">
        <v>22366</v>
      </c>
      <c r="CH362" s="6">
        <v>6.4</v>
      </c>
      <c r="CI362" s="6">
        <v>37</v>
      </c>
      <c r="CJ362" s="6">
        <v>0.8</v>
      </c>
      <c r="CN362" s="7" t="s">
        <v>791</v>
      </c>
      <c r="CO362" s="7" t="s">
        <v>370</v>
      </c>
      <c r="CP362" s="7">
        <v>28000</v>
      </c>
      <c r="CQ362" s="7">
        <v>7.5</v>
      </c>
      <c r="CR362" s="7">
        <v>28000</v>
      </c>
      <c r="CS362" s="7">
        <v>7.5</v>
      </c>
      <c r="CT362" s="7">
        <v>24000</v>
      </c>
      <c r="CU362" s="7">
        <v>10.9</v>
      </c>
      <c r="CV362" s="7">
        <v>28000</v>
      </c>
      <c r="CW362" s="7">
        <v>7.5</v>
      </c>
      <c r="DA362" s="8" t="s">
        <v>791</v>
      </c>
      <c r="DB362" s="8" t="s">
        <v>370</v>
      </c>
      <c r="DC362" s="8">
        <v>571.29999999999995</v>
      </c>
      <c r="DD362" s="8">
        <v>4.8</v>
      </c>
      <c r="DE362" s="8">
        <v>15.26</v>
      </c>
      <c r="DF362" s="8">
        <v>4.9000000000000004</v>
      </c>
      <c r="DG362" s="8">
        <v>29694</v>
      </c>
      <c r="DH362" s="8">
        <v>5.9</v>
      </c>
      <c r="DI362" s="8">
        <v>37.4</v>
      </c>
      <c r="DJ362" s="8">
        <v>1</v>
      </c>
      <c r="DN362" s="9" t="s">
        <v>791</v>
      </c>
      <c r="DO362" s="9" t="s">
        <v>370</v>
      </c>
      <c r="DP362" s="9">
        <v>469.7</v>
      </c>
      <c r="DQ362" s="9">
        <v>7.4</v>
      </c>
      <c r="DR362" s="9">
        <v>12.3</v>
      </c>
      <c r="DS362" s="9">
        <v>9.3000000000000007</v>
      </c>
      <c r="DT362" s="9">
        <v>23941</v>
      </c>
      <c r="DU362" s="9">
        <v>9</v>
      </c>
      <c r="DV362" s="9">
        <v>37.4</v>
      </c>
      <c r="DW362" s="9">
        <v>0.9</v>
      </c>
      <c r="EA362" s="10" t="s">
        <v>791</v>
      </c>
      <c r="EB362" s="10" t="s">
        <v>370</v>
      </c>
      <c r="EC362" s="10">
        <v>48000</v>
      </c>
      <c r="ED362" s="10">
        <v>6.1</v>
      </c>
      <c r="EE362" s="10" t="e">
        <f>VLOOKUP(EA362,Sheet1!$C$10:$L$428,10,FALSE)</f>
        <v>#N/A</v>
      </c>
      <c r="EF362" s="10">
        <v>6.1</v>
      </c>
      <c r="EG362" s="10">
        <v>42000</v>
      </c>
      <c r="EH362" s="10">
        <v>7.3</v>
      </c>
      <c r="EI362" s="10">
        <v>48000</v>
      </c>
      <c r="EJ362" s="10">
        <v>6.1</v>
      </c>
      <c r="EN362" s="11" t="s">
        <v>791</v>
      </c>
      <c r="EO362" s="11" t="s">
        <v>370</v>
      </c>
      <c r="EP362" s="11">
        <v>713.5</v>
      </c>
      <c r="EQ362" s="11">
        <v>3.3</v>
      </c>
      <c r="ER362" s="11" t="e">
        <f>VLOOKUP(EN362,Sheet1!$C$10:$L$428,2,FALSE)</f>
        <v>#N/A</v>
      </c>
      <c r="ES362" s="11">
        <v>3.5</v>
      </c>
      <c r="ET362" s="11">
        <v>38586</v>
      </c>
      <c r="EU362" s="11">
        <v>4.3</v>
      </c>
      <c r="EV362" s="11">
        <v>41.7</v>
      </c>
      <c r="EW362" s="11">
        <v>1.1000000000000001</v>
      </c>
      <c r="EY362" t="b">
        <f t="shared" si="5"/>
        <v>1</v>
      </c>
    </row>
    <row r="363" spans="1:155" x14ac:dyDescent="0.25">
      <c r="A363" s="1" t="s">
        <v>792</v>
      </c>
      <c r="B363" s="1" t="s">
        <v>371</v>
      </c>
      <c r="C363" s="1">
        <v>508.9</v>
      </c>
      <c r="D363" s="1">
        <v>9.4</v>
      </c>
      <c r="E363" s="1" t="e">
        <f>VLOOKUP(A363,Sheet1!$C$10:$L$428,6,FALSE)</f>
        <v>#N/A</v>
      </c>
      <c r="F363" s="1">
        <v>8.5</v>
      </c>
      <c r="G363" s="1">
        <v>27172</v>
      </c>
      <c r="H363" s="1">
        <v>13</v>
      </c>
      <c r="I363" s="1">
        <v>39.1</v>
      </c>
      <c r="J363" s="1">
        <v>2.6</v>
      </c>
      <c r="N363" s="2" t="s">
        <v>792</v>
      </c>
      <c r="O363" s="2" t="s">
        <v>371</v>
      </c>
      <c r="P363" s="2">
        <v>29000</v>
      </c>
      <c r="Q363" s="2">
        <v>7.7</v>
      </c>
      <c r="R363" s="2">
        <v>29000</v>
      </c>
      <c r="S363" s="2">
        <v>7.7</v>
      </c>
      <c r="T363" s="2">
        <v>26000</v>
      </c>
      <c r="U363" s="2">
        <v>10.3</v>
      </c>
      <c r="V363" s="2">
        <v>29000</v>
      </c>
      <c r="W363" s="2">
        <v>7.7</v>
      </c>
      <c r="AA363" s="3" t="s">
        <v>792</v>
      </c>
      <c r="AB363" s="3" t="s">
        <v>371</v>
      </c>
      <c r="AC363" s="3">
        <v>532</v>
      </c>
      <c r="AD363" s="3">
        <v>4.0999999999999996</v>
      </c>
      <c r="AE363" s="3">
        <v>13.46</v>
      </c>
      <c r="AF363" s="3">
        <v>4.3</v>
      </c>
      <c r="AG363" s="3">
        <v>27522</v>
      </c>
      <c r="AH363" s="3">
        <v>5.0999999999999996</v>
      </c>
      <c r="AI363" s="3">
        <v>39.5</v>
      </c>
      <c r="AJ363" s="3">
        <v>1.1000000000000001</v>
      </c>
      <c r="AN363" s="3" t="s">
        <v>792</v>
      </c>
      <c r="AO363" s="3" t="s">
        <v>371</v>
      </c>
      <c r="AP363" s="3">
        <v>473.1</v>
      </c>
      <c r="AQ363" s="3">
        <v>7.5</v>
      </c>
      <c r="AR363" s="3">
        <v>12</v>
      </c>
      <c r="AS363" s="3">
        <v>6.7</v>
      </c>
      <c r="AT363" s="3">
        <v>24265</v>
      </c>
      <c r="AU363" s="3">
        <v>11</v>
      </c>
      <c r="AV363" s="3">
        <v>37.5</v>
      </c>
      <c r="AW363" s="3">
        <v>1.4</v>
      </c>
      <c r="BA363" s="4" t="s">
        <v>792</v>
      </c>
      <c r="BB363" s="4" t="s">
        <v>371</v>
      </c>
      <c r="BC363" s="4">
        <v>42000</v>
      </c>
      <c r="BD363" s="4">
        <v>6.3</v>
      </c>
      <c r="BE363" s="4">
        <v>42000</v>
      </c>
      <c r="BF363" s="4">
        <v>6.3</v>
      </c>
      <c r="BG363" s="4">
        <v>38000</v>
      </c>
      <c r="BH363" s="4">
        <v>8.1</v>
      </c>
      <c r="BI363" s="4">
        <v>42000</v>
      </c>
      <c r="BJ363" s="4">
        <v>6.3</v>
      </c>
      <c r="BN363" s="5" t="s">
        <v>792</v>
      </c>
      <c r="BO363" s="5" t="s">
        <v>371</v>
      </c>
      <c r="BP363" s="5">
        <v>424.4</v>
      </c>
      <c r="BQ363" s="5">
        <v>4.3</v>
      </c>
      <c r="BR363" s="5">
        <v>12.64</v>
      </c>
      <c r="BS363" s="5">
        <v>3.8</v>
      </c>
      <c r="BT363" s="5">
        <v>22402</v>
      </c>
      <c r="BU363" s="5">
        <v>5</v>
      </c>
      <c r="BV363" s="5">
        <v>33.6</v>
      </c>
      <c r="BW363" s="5">
        <v>2</v>
      </c>
      <c r="CA363" s="6" t="s">
        <v>792</v>
      </c>
      <c r="CB363" s="6" t="s">
        <v>371</v>
      </c>
      <c r="CC363" s="6">
        <v>382.5</v>
      </c>
      <c r="CD363" s="6">
        <v>7.4</v>
      </c>
      <c r="CE363" s="6">
        <v>10.41</v>
      </c>
      <c r="CF363" s="6">
        <v>4.5999999999999996</v>
      </c>
      <c r="CG363" s="6">
        <v>19882</v>
      </c>
      <c r="CH363" s="6">
        <v>8</v>
      </c>
      <c r="CI363" s="6">
        <v>36.4</v>
      </c>
      <c r="CJ363" s="6">
        <v>1.4</v>
      </c>
      <c r="CN363" s="7" t="s">
        <v>792</v>
      </c>
      <c r="CO363" s="7" t="s">
        <v>371</v>
      </c>
      <c r="CP363" s="7">
        <v>11000</v>
      </c>
      <c r="CQ363" s="7">
        <v>11.7</v>
      </c>
      <c r="CR363" s="7">
        <v>11000</v>
      </c>
      <c r="CS363" s="7">
        <v>11.7</v>
      </c>
      <c r="CT363" s="7">
        <v>11000</v>
      </c>
      <c r="CU363" s="7">
        <v>13.5</v>
      </c>
      <c r="CV363" s="7">
        <v>11000</v>
      </c>
      <c r="CW363" s="7">
        <v>11.7</v>
      </c>
      <c r="DA363" s="8" t="s">
        <v>792</v>
      </c>
      <c r="DB363" s="8" t="s">
        <v>371</v>
      </c>
      <c r="DC363" s="8">
        <v>472.1</v>
      </c>
      <c r="DD363" s="8">
        <v>4.3</v>
      </c>
      <c r="DE363" s="8">
        <v>12.78</v>
      </c>
      <c r="DF363" s="8">
        <v>4.4000000000000004</v>
      </c>
      <c r="DG363" s="8">
        <v>23764</v>
      </c>
      <c r="DH363" s="8">
        <v>5</v>
      </c>
      <c r="DI363" s="8">
        <v>36.9</v>
      </c>
      <c r="DJ363" s="8">
        <v>1.2</v>
      </c>
      <c r="DN363" s="9" t="s">
        <v>792</v>
      </c>
      <c r="DO363" s="9" t="s">
        <v>371</v>
      </c>
      <c r="DP363" s="9">
        <v>438.2</v>
      </c>
      <c r="DQ363" s="9">
        <v>9.5</v>
      </c>
      <c r="DR363" s="9">
        <v>11.8</v>
      </c>
      <c r="DS363" s="9">
        <v>10</v>
      </c>
      <c r="DT363" s="9">
        <v>22658</v>
      </c>
      <c r="DU363" s="9">
        <v>11</v>
      </c>
      <c r="DV363" s="9">
        <v>36.9</v>
      </c>
      <c r="DW363" s="9">
        <v>0.9</v>
      </c>
      <c r="EA363" s="10" t="s">
        <v>792</v>
      </c>
      <c r="EB363" s="10" t="s">
        <v>371</v>
      </c>
      <c r="EC363" s="10">
        <v>17000</v>
      </c>
      <c r="ED363" s="10">
        <v>10.3</v>
      </c>
      <c r="EE363" s="10" t="e">
        <f>VLOOKUP(EA363,Sheet1!$C$10:$L$428,10,FALSE)</f>
        <v>#N/A</v>
      </c>
      <c r="EF363" s="10">
        <v>10.3</v>
      </c>
      <c r="EG363" s="10">
        <v>16000</v>
      </c>
      <c r="EH363" s="10">
        <v>14.7</v>
      </c>
      <c r="EI363" s="10">
        <v>17000</v>
      </c>
      <c r="EJ363" s="10">
        <v>10.3</v>
      </c>
      <c r="EN363" s="11" t="s">
        <v>792</v>
      </c>
      <c r="EO363" s="11" t="s">
        <v>371</v>
      </c>
      <c r="EP363" s="11">
        <v>572</v>
      </c>
      <c r="EQ363" s="11">
        <v>5.8</v>
      </c>
      <c r="ER363" s="11" t="e">
        <f>VLOOKUP(EN363,Sheet1!$C$10:$L$428,2,FALSE)</f>
        <v>#N/A</v>
      </c>
      <c r="ES363" s="11">
        <v>6.2</v>
      </c>
      <c r="ET363" s="11">
        <v>30098</v>
      </c>
      <c r="EU363" s="11">
        <v>7.5</v>
      </c>
      <c r="EV363" s="11">
        <v>41.2</v>
      </c>
      <c r="EW363" s="11">
        <v>1.5</v>
      </c>
      <c r="EY363" t="b">
        <f t="shared" si="5"/>
        <v>1</v>
      </c>
    </row>
    <row r="364" spans="1:155" x14ac:dyDescent="0.25">
      <c r="A364" s="1" t="s">
        <v>793</v>
      </c>
      <c r="B364" s="1" t="s">
        <v>372</v>
      </c>
      <c r="C364" s="1">
        <v>530.70000000000005</v>
      </c>
      <c r="D364" s="1">
        <v>14</v>
      </c>
      <c r="E364" s="1" t="e">
        <f>VLOOKUP(A364,Sheet1!$C$10:$L$428,6,FALSE)</f>
        <v>#N/A</v>
      </c>
      <c r="F364" s="1">
        <v>13</v>
      </c>
      <c r="G364" s="1">
        <v>26594</v>
      </c>
      <c r="H364" s="1" t="s">
        <v>858</v>
      </c>
      <c r="I364" s="1">
        <v>39.1</v>
      </c>
      <c r="J364" s="1">
        <v>2.2999999999999998</v>
      </c>
      <c r="N364" s="2" t="s">
        <v>793</v>
      </c>
      <c r="O364" s="2" t="s">
        <v>372</v>
      </c>
      <c r="P364" s="2">
        <v>21000</v>
      </c>
      <c r="Q364" s="2">
        <v>9.1</v>
      </c>
      <c r="R364" s="2">
        <v>21000</v>
      </c>
      <c r="S364" s="2">
        <v>9.1</v>
      </c>
      <c r="T364" s="2">
        <v>19000</v>
      </c>
      <c r="U364" s="2">
        <v>18.8</v>
      </c>
      <c r="V364" s="2">
        <v>21000</v>
      </c>
      <c r="W364" s="2">
        <v>9.1</v>
      </c>
      <c r="AA364" s="3" t="s">
        <v>793</v>
      </c>
      <c r="AB364" s="3" t="s">
        <v>372</v>
      </c>
      <c r="AC364" s="3">
        <v>534.9</v>
      </c>
      <c r="AD364" s="3">
        <v>4.7</v>
      </c>
      <c r="AE364" s="3">
        <v>13.54</v>
      </c>
      <c r="AF364" s="3">
        <v>4.8</v>
      </c>
      <c r="AG364" s="3">
        <v>27184</v>
      </c>
      <c r="AH364" s="3">
        <v>6</v>
      </c>
      <c r="AI364" s="3">
        <v>39.5</v>
      </c>
      <c r="AJ364" s="3">
        <v>1.4</v>
      </c>
      <c r="AN364" s="3" t="s">
        <v>793</v>
      </c>
      <c r="AO364" s="3" t="s">
        <v>372</v>
      </c>
      <c r="AP364" s="3">
        <v>462</v>
      </c>
      <c r="AQ364" s="3">
        <v>11</v>
      </c>
      <c r="AR364" s="3">
        <v>11.57</v>
      </c>
      <c r="AS364" s="3">
        <v>12</v>
      </c>
      <c r="AT364" s="3">
        <v>24435</v>
      </c>
      <c r="AU364" s="3" t="s">
        <v>858</v>
      </c>
      <c r="AV364" s="3">
        <v>37.5</v>
      </c>
      <c r="AW364" s="3">
        <v>1.4</v>
      </c>
      <c r="BA364" s="4" t="s">
        <v>793</v>
      </c>
      <c r="BB364" s="4" t="s">
        <v>372</v>
      </c>
      <c r="BC364" s="4">
        <v>30000</v>
      </c>
      <c r="BD364" s="4">
        <v>7.5</v>
      </c>
      <c r="BE364" s="4">
        <v>30000</v>
      </c>
      <c r="BF364" s="4">
        <v>7.5</v>
      </c>
      <c r="BG364" s="4">
        <v>26000</v>
      </c>
      <c r="BH364" s="4">
        <v>14.1</v>
      </c>
      <c r="BI364" s="4">
        <v>30000</v>
      </c>
      <c r="BJ364" s="4">
        <v>7.5</v>
      </c>
      <c r="BN364" s="5" t="s">
        <v>793</v>
      </c>
      <c r="BO364" s="5" t="s">
        <v>372</v>
      </c>
      <c r="BP364" s="5">
        <v>417.5</v>
      </c>
      <c r="BQ364" s="5">
        <v>5.3</v>
      </c>
      <c r="BR364" s="5">
        <v>12.78</v>
      </c>
      <c r="BS364" s="5">
        <v>4.4000000000000004</v>
      </c>
      <c r="BT364" s="5">
        <v>22241</v>
      </c>
      <c r="BU364" s="5">
        <v>7</v>
      </c>
      <c r="BV364" s="5">
        <v>32.700000000000003</v>
      </c>
      <c r="BW364" s="5">
        <v>2.9</v>
      </c>
      <c r="CA364" s="6" t="s">
        <v>793</v>
      </c>
      <c r="CB364" s="6" t="s">
        <v>372</v>
      </c>
      <c r="CC364" s="6">
        <v>347.8</v>
      </c>
      <c r="CD364" s="6">
        <v>8.6999999999999993</v>
      </c>
      <c r="CE364" s="6">
        <v>9.5399999999999991</v>
      </c>
      <c r="CF364" s="6">
        <v>8.6</v>
      </c>
      <c r="CG364" s="6">
        <v>20326</v>
      </c>
      <c r="CH364" s="6">
        <v>11</v>
      </c>
      <c r="CI364" s="6">
        <v>35.9</v>
      </c>
      <c r="CJ364" s="6">
        <v>1.6</v>
      </c>
      <c r="CN364" s="7" t="s">
        <v>793</v>
      </c>
      <c r="CO364" s="7" t="s">
        <v>372</v>
      </c>
      <c r="CP364" s="7">
        <v>8000</v>
      </c>
      <c r="CQ364" s="7">
        <v>13.7</v>
      </c>
      <c r="CR364" s="7">
        <v>8000</v>
      </c>
      <c r="CS364" s="7">
        <v>13.7</v>
      </c>
      <c r="CT364" s="7">
        <v>8000</v>
      </c>
      <c r="CU364" s="7">
        <v>15.7</v>
      </c>
      <c r="CV364" s="7">
        <v>8000</v>
      </c>
      <c r="CW364" s="7">
        <v>13.7</v>
      </c>
      <c r="DA364" s="8" t="s">
        <v>793</v>
      </c>
      <c r="DB364" s="8" t="s">
        <v>372</v>
      </c>
      <c r="DC364" s="8">
        <v>465.9</v>
      </c>
      <c r="DD364" s="8">
        <v>6.1</v>
      </c>
      <c r="DE364" s="8">
        <v>12.46</v>
      </c>
      <c r="DF364" s="8">
        <v>6.4</v>
      </c>
      <c r="DG364" s="8">
        <v>23239</v>
      </c>
      <c r="DH364" s="8">
        <v>7.3</v>
      </c>
      <c r="DI364" s="8">
        <v>37.4</v>
      </c>
      <c r="DJ364" s="8">
        <v>1.7</v>
      </c>
      <c r="DN364" s="9" t="s">
        <v>793</v>
      </c>
      <c r="DO364" s="9" t="s">
        <v>372</v>
      </c>
      <c r="DP364" s="9">
        <v>393.1</v>
      </c>
      <c r="DQ364" s="9">
        <v>17</v>
      </c>
      <c r="DR364" s="9">
        <v>11.17</v>
      </c>
      <c r="DS364" s="9">
        <v>16</v>
      </c>
      <c r="DT364" s="9">
        <v>20590</v>
      </c>
      <c r="DU364" s="9">
        <v>16</v>
      </c>
      <c r="DV364" s="9">
        <v>37</v>
      </c>
      <c r="DW364" s="9">
        <v>1.7</v>
      </c>
      <c r="EA364" s="10" t="s">
        <v>793</v>
      </c>
      <c r="EB364" s="10" t="s">
        <v>372</v>
      </c>
      <c r="EC364" s="10">
        <v>13000</v>
      </c>
      <c r="ED364" s="10">
        <v>12.1</v>
      </c>
      <c r="EE364" s="10" t="e">
        <f>VLOOKUP(EA364,Sheet1!$C$10:$L$428,10,FALSE)</f>
        <v>#N/A</v>
      </c>
      <c r="EF364" s="10">
        <v>12.1</v>
      </c>
      <c r="EG364" s="10" t="s">
        <v>858</v>
      </c>
      <c r="EH364" s="10" t="s">
        <v>858</v>
      </c>
      <c r="EI364" s="10">
        <v>13000</v>
      </c>
      <c r="EJ364" s="10">
        <v>12.1</v>
      </c>
      <c r="EN364" s="11" t="s">
        <v>793</v>
      </c>
      <c r="EO364" s="11" t="s">
        <v>372</v>
      </c>
      <c r="EP364" s="11">
        <v>581.1</v>
      </c>
      <c r="EQ364" s="11">
        <v>6.3</v>
      </c>
      <c r="ER364" s="11" t="e">
        <f>VLOOKUP(EN364,Sheet1!$C$10:$L$428,2,FALSE)</f>
        <v>#N/A</v>
      </c>
      <c r="ES364" s="11">
        <v>6.4</v>
      </c>
      <c r="ET364" s="11">
        <v>30131</v>
      </c>
      <c r="EU364" s="11">
        <v>8</v>
      </c>
      <c r="EV364" s="11">
        <v>40.9</v>
      </c>
      <c r="EW364" s="11">
        <v>1.8</v>
      </c>
      <c r="EY364" t="b">
        <f t="shared" si="5"/>
        <v>1</v>
      </c>
    </row>
    <row r="365" spans="1:155" x14ac:dyDescent="0.25">
      <c r="A365" s="1" t="s">
        <v>794</v>
      </c>
      <c r="B365" s="1" t="s">
        <v>373</v>
      </c>
      <c r="C365" s="1">
        <v>544.6</v>
      </c>
      <c r="D365" s="1">
        <v>11</v>
      </c>
      <c r="E365" s="1" t="e">
        <f>VLOOKUP(A365,Sheet1!$C$10:$L$428,6,FALSE)</f>
        <v>#N/A</v>
      </c>
      <c r="F365" s="1">
        <v>8.5</v>
      </c>
      <c r="G365" s="1">
        <v>27899</v>
      </c>
      <c r="H365" s="1">
        <v>9.3000000000000007</v>
      </c>
      <c r="I365" s="1">
        <v>38.5</v>
      </c>
      <c r="J365" s="1">
        <v>1.7</v>
      </c>
      <c r="N365" s="2" t="s">
        <v>794</v>
      </c>
      <c r="O365" s="2" t="s">
        <v>373</v>
      </c>
      <c r="P365" s="2">
        <v>17000</v>
      </c>
      <c r="Q365" s="2">
        <v>10</v>
      </c>
      <c r="R365" s="2">
        <v>17000</v>
      </c>
      <c r="S365" s="2">
        <v>10</v>
      </c>
      <c r="T365" s="2">
        <v>15000</v>
      </c>
      <c r="U365" s="2">
        <v>11.6</v>
      </c>
      <c r="V365" s="2">
        <v>17000</v>
      </c>
      <c r="W365" s="2">
        <v>10</v>
      </c>
      <c r="AA365" s="3" t="s">
        <v>794</v>
      </c>
      <c r="AB365" s="3" t="s">
        <v>373</v>
      </c>
      <c r="AC365" s="3">
        <v>541.20000000000005</v>
      </c>
      <c r="AD365" s="3">
        <v>5.0999999999999996</v>
      </c>
      <c r="AE365" s="3">
        <v>13.77</v>
      </c>
      <c r="AF365" s="3">
        <v>5.4</v>
      </c>
      <c r="AG365" s="3">
        <v>28240</v>
      </c>
      <c r="AH365" s="3">
        <v>6.1</v>
      </c>
      <c r="AI365" s="3">
        <v>39.299999999999997</v>
      </c>
      <c r="AJ365" s="3">
        <v>1.5</v>
      </c>
      <c r="AN365" s="3" t="s">
        <v>794</v>
      </c>
      <c r="AO365" s="3" t="s">
        <v>373</v>
      </c>
      <c r="AP365" s="3">
        <v>459.2</v>
      </c>
      <c r="AQ365" s="3">
        <v>7.9</v>
      </c>
      <c r="AR365" s="3">
        <v>11.85</v>
      </c>
      <c r="AS365" s="3">
        <v>7.8</v>
      </c>
      <c r="AT365" s="3">
        <v>24440</v>
      </c>
      <c r="AU365" s="3">
        <v>8.6</v>
      </c>
      <c r="AV365" s="3">
        <v>37.5</v>
      </c>
      <c r="AW365" s="3">
        <v>1.7</v>
      </c>
      <c r="BA365" s="4" t="s">
        <v>794</v>
      </c>
      <c r="BB365" s="4" t="s">
        <v>373</v>
      </c>
      <c r="BC365" s="4">
        <v>24000</v>
      </c>
      <c r="BD365" s="4">
        <v>8.3000000000000007</v>
      </c>
      <c r="BE365" s="4">
        <v>24000</v>
      </c>
      <c r="BF365" s="4">
        <v>8.3000000000000007</v>
      </c>
      <c r="BG365" s="4">
        <v>21000</v>
      </c>
      <c r="BH365" s="4">
        <v>9.9</v>
      </c>
      <c r="BI365" s="4">
        <v>24000</v>
      </c>
      <c r="BJ365" s="4">
        <v>8.3000000000000007</v>
      </c>
      <c r="BN365" s="5" t="s">
        <v>794</v>
      </c>
      <c r="BO365" s="5" t="s">
        <v>373</v>
      </c>
      <c r="BP365" s="5">
        <v>428.3</v>
      </c>
      <c r="BQ365" s="5">
        <v>5.8</v>
      </c>
      <c r="BR365" s="5">
        <v>12.7</v>
      </c>
      <c r="BS365" s="5">
        <v>5</v>
      </c>
      <c r="BT365" s="5">
        <v>23021</v>
      </c>
      <c r="BU365" s="5">
        <v>6.8</v>
      </c>
      <c r="BV365" s="5">
        <v>33.700000000000003</v>
      </c>
      <c r="BW365" s="5">
        <v>2.7</v>
      </c>
      <c r="CA365" s="6" t="s">
        <v>794</v>
      </c>
      <c r="CB365" s="6" t="s">
        <v>373</v>
      </c>
      <c r="CC365" s="6">
        <v>375.4</v>
      </c>
      <c r="CD365" s="6">
        <v>8.5</v>
      </c>
      <c r="CE365" s="6">
        <v>10.14</v>
      </c>
      <c r="CF365" s="6">
        <v>7.5</v>
      </c>
      <c r="CG365" s="6">
        <v>20402</v>
      </c>
      <c r="CH365" s="6">
        <v>9.9</v>
      </c>
      <c r="CI365" s="6">
        <v>36.1</v>
      </c>
      <c r="CJ365" s="6">
        <v>1.7</v>
      </c>
      <c r="CN365" s="7" t="s">
        <v>794</v>
      </c>
      <c r="CO365" s="7" t="s">
        <v>373</v>
      </c>
      <c r="CP365" s="7">
        <v>6000</v>
      </c>
      <c r="CQ365" s="7">
        <v>15.6</v>
      </c>
      <c r="CR365" s="7">
        <v>6000</v>
      </c>
      <c r="CS365" s="7">
        <v>15.6</v>
      </c>
      <c r="CT365" s="7">
        <v>6000</v>
      </c>
      <c r="CU365" s="7">
        <v>17.8</v>
      </c>
      <c r="CV365" s="7">
        <v>6000</v>
      </c>
      <c r="CW365" s="7">
        <v>15.6</v>
      </c>
      <c r="DA365" s="8" t="s">
        <v>794</v>
      </c>
      <c r="DB365" s="8" t="s">
        <v>373</v>
      </c>
      <c r="DC365" s="8">
        <v>412.4</v>
      </c>
      <c r="DD365" s="8">
        <v>6.9</v>
      </c>
      <c r="DE365" s="8">
        <v>10.9</v>
      </c>
      <c r="DF365" s="8">
        <v>7.5</v>
      </c>
      <c r="DG365" s="8">
        <v>21423</v>
      </c>
      <c r="DH365" s="8">
        <v>8</v>
      </c>
      <c r="DI365" s="8">
        <v>37.9</v>
      </c>
      <c r="DJ365" s="8">
        <v>2.1</v>
      </c>
      <c r="DN365" s="9" t="s">
        <v>794</v>
      </c>
      <c r="DO365" s="9" t="s">
        <v>373</v>
      </c>
      <c r="DP365" s="9">
        <v>345.3</v>
      </c>
      <c r="DQ365" s="9">
        <v>9.6</v>
      </c>
      <c r="DR365" s="9">
        <v>9.3699999999999992</v>
      </c>
      <c r="DS365" s="9">
        <v>13</v>
      </c>
      <c r="DT365" s="9">
        <v>19023</v>
      </c>
      <c r="DU365" s="9">
        <v>9.5</v>
      </c>
      <c r="DV365" s="9">
        <v>37.4</v>
      </c>
      <c r="DW365" s="9">
        <v>1.7</v>
      </c>
      <c r="EA365" s="10" t="s">
        <v>794</v>
      </c>
      <c r="EB365" s="10" t="s">
        <v>373</v>
      </c>
      <c r="EC365" s="10">
        <v>11000</v>
      </c>
      <c r="ED365" s="10">
        <v>12.9</v>
      </c>
      <c r="EE365" s="10" t="e">
        <f>VLOOKUP(EA365,Sheet1!$C$10:$L$428,10,FALSE)</f>
        <v>#N/A</v>
      </c>
      <c r="EF365" s="10">
        <v>12.9</v>
      </c>
      <c r="EG365" s="10">
        <v>9000</v>
      </c>
      <c r="EH365" s="10">
        <v>15.3</v>
      </c>
      <c r="EI365" s="10">
        <v>11000</v>
      </c>
      <c r="EJ365" s="10">
        <v>12.9</v>
      </c>
      <c r="EN365" s="11" t="s">
        <v>794</v>
      </c>
      <c r="EO365" s="11" t="s">
        <v>373</v>
      </c>
      <c r="EP365" s="11">
        <v>617.70000000000005</v>
      </c>
      <c r="EQ365" s="11">
        <v>6</v>
      </c>
      <c r="ER365" s="11" t="e">
        <f>VLOOKUP(EN365,Sheet1!$C$10:$L$428,2,FALSE)</f>
        <v>#N/A</v>
      </c>
      <c r="ES365" s="11">
        <v>6.5</v>
      </c>
      <c r="ET365" s="11">
        <v>32585</v>
      </c>
      <c r="EU365" s="11">
        <v>7.3</v>
      </c>
      <c r="EV365" s="11">
        <v>40.200000000000003</v>
      </c>
      <c r="EW365" s="11">
        <v>2</v>
      </c>
      <c r="EY365" t="b">
        <f t="shared" si="5"/>
        <v>1</v>
      </c>
    </row>
    <row r="366" spans="1:155" x14ac:dyDescent="0.25">
      <c r="A366" s="1" t="s">
        <v>795</v>
      </c>
      <c r="B366" s="1" t="s">
        <v>374</v>
      </c>
      <c r="C366" s="1">
        <v>461.4</v>
      </c>
      <c r="D366" s="1">
        <v>8.4</v>
      </c>
      <c r="E366" s="1" t="e">
        <f>VLOOKUP(A366,Sheet1!$C$10:$L$428,6,FALSE)</f>
        <v>#N/A</v>
      </c>
      <c r="F366" s="1">
        <v>6.2</v>
      </c>
      <c r="G366" s="1">
        <v>23612</v>
      </c>
      <c r="H366" s="1">
        <v>9.8000000000000007</v>
      </c>
      <c r="I366" s="1">
        <v>40</v>
      </c>
      <c r="J366" s="1">
        <v>1.1000000000000001</v>
      </c>
      <c r="N366" s="2" t="s">
        <v>795</v>
      </c>
      <c r="O366" s="2" t="s">
        <v>374</v>
      </c>
      <c r="P366" s="2">
        <v>35000</v>
      </c>
      <c r="Q366" s="2">
        <v>6.9</v>
      </c>
      <c r="R366" s="2">
        <v>35000</v>
      </c>
      <c r="S366" s="2">
        <v>6.9</v>
      </c>
      <c r="T366" s="2">
        <v>30000</v>
      </c>
      <c r="U366" s="2">
        <v>8.3000000000000007</v>
      </c>
      <c r="V366" s="2">
        <v>35000</v>
      </c>
      <c r="W366" s="2">
        <v>6.9</v>
      </c>
      <c r="AA366" s="3" t="s">
        <v>795</v>
      </c>
      <c r="AB366" s="3" t="s">
        <v>374</v>
      </c>
      <c r="AC366" s="3">
        <v>532.5</v>
      </c>
      <c r="AD366" s="3">
        <v>5.3</v>
      </c>
      <c r="AE366" s="3">
        <v>13.18</v>
      </c>
      <c r="AF366" s="3">
        <v>5.4</v>
      </c>
      <c r="AG366" s="3">
        <v>27238</v>
      </c>
      <c r="AH366" s="3">
        <v>6.5</v>
      </c>
      <c r="AI366" s="3">
        <v>40.4</v>
      </c>
      <c r="AJ366" s="3">
        <v>1.4</v>
      </c>
      <c r="AN366" s="3" t="s">
        <v>795</v>
      </c>
      <c r="AO366" s="3" t="s">
        <v>374</v>
      </c>
      <c r="AP366" s="3">
        <v>419.6</v>
      </c>
      <c r="AQ366" s="3">
        <v>6.5</v>
      </c>
      <c r="AR366" s="3">
        <v>10.4</v>
      </c>
      <c r="AS366" s="3">
        <v>5.2</v>
      </c>
      <c r="AT366" s="3">
        <v>21798</v>
      </c>
      <c r="AU366" s="3">
        <v>8.8000000000000007</v>
      </c>
      <c r="AV366" s="3">
        <v>38.6</v>
      </c>
      <c r="AW366" s="3">
        <v>1.5</v>
      </c>
      <c r="BA366" s="4" t="s">
        <v>795</v>
      </c>
      <c r="BB366" s="4" t="s">
        <v>374</v>
      </c>
      <c r="BC366" s="4">
        <v>52000</v>
      </c>
      <c r="BD366" s="4">
        <v>5.6</v>
      </c>
      <c r="BE366" s="4">
        <v>52000</v>
      </c>
      <c r="BF366" s="4">
        <v>5.6</v>
      </c>
      <c r="BG366" s="4">
        <v>43000</v>
      </c>
      <c r="BH366" s="4">
        <v>6.9</v>
      </c>
      <c r="BI366" s="4">
        <v>52000</v>
      </c>
      <c r="BJ366" s="4">
        <v>5.6</v>
      </c>
      <c r="BN366" s="5" t="s">
        <v>795</v>
      </c>
      <c r="BO366" s="5" t="s">
        <v>374</v>
      </c>
      <c r="BP366" s="5">
        <v>409.4</v>
      </c>
      <c r="BQ366" s="5">
        <v>5.4</v>
      </c>
      <c r="BR366" s="5">
        <v>12.31</v>
      </c>
      <c r="BS366" s="5">
        <v>4.8</v>
      </c>
      <c r="BT366" s="5">
        <v>21485</v>
      </c>
      <c r="BU366" s="5">
        <v>6.5</v>
      </c>
      <c r="BV366" s="5">
        <v>33.299999999999997</v>
      </c>
      <c r="BW366" s="5">
        <v>2.2000000000000002</v>
      </c>
      <c r="CA366" s="6" t="s">
        <v>795</v>
      </c>
      <c r="CB366" s="6" t="s">
        <v>374</v>
      </c>
      <c r="CC366" s="6">
        <v>319</v>
      </c>
      <c r="CD366" s="6">
        <v>7.7</v>
      </c>
      <c r="CE366" s="6">
        <v>9.15</v>
      </c>
      <c r="CF366" s="6">
        <v>5</v>
      </c>
      <c r="CG366" s="6">
        <v>17149</v>
      </c>
      <c r="CH366" s="6">
        <v>6.2</v>
      </c>
      <c r="CI366" s="6">
        <v>36.9</v>
      </c>
      <c r="CJ366" s="6">
        <v>1.7</v>
      </c>
      <c r="CN366" s="7" t="s">
        <v>795</v>
      </c>
      <c r="CO366" s="7" t="s">
        <v>374</v>
      </c>
      <c r="CP366" s="7">
        <v>14000</v>
      </c>
      <c r="CQ366" s="7">
        <v>10.4</v>
      </c>
      <c r="CR366" s="7">
        <v>14000</v>
      </c>
      <c r="CS366" s="7">
        <v>10.4</v>
      </c>
      <c r="CT366" s="7">
        <v>12000</v>
      </c>
      <c r="CU366" s="7">
        <v>12.6</v>
      </c>
      <c r="CV366" s="7">
        <v>14000</v>
      </c>
      <c r="CW366" s="7">
        <v>10.4</v>
      </c>
      <c r="DA366" s="8" t="s">
        <v>795</v>
      </c>
      <c r="DB366" s="8" t="s">
        <v>374</v>
      </c>
      <c r="DC366" s="8">
        <v>441.2</v>
      </c>
      <c r="DD366" s="8">
        <v>6.4</v>
      </c>
      <c r="DE366" s="8">
        <v>11.79</v>
      </c>
      <c r="DF366" s="8">
        <v>6.5</v>
      </c>
      <c r="DG366" s="8">
        <v>23056</v>
      </c>
      <c r="DH366" s="8">
        <v>8.1999999999999993</v>
      </c>
      <c r="DI366" s="8">
        <v>37.4</v>
      </c>
      <c r="DJ366" s="8">
        <v>1.4</v>
      </c>
      <c r="DN366" s="9" t="s">
        <v>795</v>
      </c>
      <c r="DO366" s="9" t="s">
        <v>374</v>
      </c>
      <c r="DP366" s="9">
        <v>360.9</v>
      </c>
      <c r="DQ366" s="9">
        <v>9.6</v>
      </c>
      <c r="DR366" s="9">
        <v>9.48</v>
      </c>
      <c r="DS366" s="9">
        <v>11</v>
      </c>
      <c r="DT366" s="9">
        <v>18155</v>
      </c>
      <c r="DU366" s="9">
        <v>12</v>
      </c>
      <c r="DV366" s="9">
        <v>37.5</v>
      </c>
      <c r="DW366" s="9">
        <v>1.5</v>
      </c>
      <c r="EA366" s="10" t="s">
        <v>795</v>
      </c>
      <c r="EB366" s="10" t="s">
        <v>374</v>
      </c>
      <c r="EC366" s="10">
        <v>21000</v>
      </c>
      <c r="ED366" s="10">
        <v>9.1</v>
      </c>
      <c r="EE366" s="10" t="e">
        <f>VLOOKUP(EA366,Sheet1!$C$10:$L$428,10,FALSE)</f>
        <v>#N/A</v>
      </c>
      <c r="EF366" s="10">
        <v>9.1</v>
      </c>
      <c r="EG366" s="10">
        <v>18000</v>
      </c>
      <c r="EH366" s="10">
        <v>11</v>
      </c>
      <c r="EI366" s="10">
        <v>21000</v>
      </c>
      <c r="EJ366" s="10">
        <v>9.1</v>
      </c>
      <c r="EN366" s="11" t="s">
        <v>795</v>
      </c>
      <c r="EO366" s="11" t="s">
        <v>374</v>
      </c>
      <c r="EP366" s="11">
        <v>595.4</v>
      </c>
      <c r="EQ366" s="11">
        <v>7.2</v>
      </c>
      <c r="ER366" s="11" t="e">
        <f>VLOOKUP(EN366,Sheet1!$C$10:$L$428,2,FALSE)</f>
        <v>#N/A</v>
      </c>
      <c r="ES366" s="11">
        <v>7.4</v>
      </c>
      <c r="ET366" s="11">
        <v>30058</v>
      </c>
      <c r="EU366" s="11">
        <v>8.6999999999999993</v>
      </c>
      <c r="EV366" s="11">
        <v>42.5</v>
      </c>
      <c r="EW366" s="11">
        <v>1.9</v>
      </c>
      <c r="EY366" t="b">
        <f t="shared" si="5"/>
        <v>1</v>
      </c>
    </row>
    <row r="367" spans="1:155" x14ac:dyDescent="0.25">
      <c r="A367" s="1" t="s">
        <v>796</v>
      </c>
      <c r="B367" s="1" t="s">
        <v>375</v>
      </c>
      <c r="C367" s="1">
        <v>476.2</v>
      </c>
      <c r="D367" s="1">
        <v>7.1</v>
      </c>
      <c r="E367" s="1" t="e">
        <f>VLOOKUP(A367,Sheet1!$C$10:$L$428,6,FALSE)</f>
        <v>#N/A</v>
      </c>
      <c r="F367" s="1">
        <v>8.5</v>
      </c>
      <c r="G367" s="1">
        <v>23288</v>
      </c>
      <c r="H367" s="1">
        <v>8.6</v>
      </c>
      <c r="I367" s="1">
        <v>37.700000000000003</v>
      </c>
      <c r="J367" s="1">
        <v>2</v>
      </c>
      <c r="N367" s="2" t="s">
        <v>796</v>
      </c>
      <c r="O367" s="2" t="s">
        <v>375</v>
      </c>
      <c r="P367" s="2">
        <v>41000</v>
      </c>
      <c r="Q367" s="2">
        <v>6.4</v>
      </c>
      <c r="R367" s="2">
        <v>41000</v>
      </c>
      <c r="S367" s="2">
        <v>6.4</v>
      </c>
      <c r="T367" s="2">
        <v>36000</v>
      </c>
      <c r="U367" s="2">
        <v>7.5</v>
      </c>
      <c r="V367" s="2">
        <v>41000</v>
      </c>
      <c r="W367" s="2">
        <v>6.4</v>
      </c>
      <c r="AA367" s="3" t="s">
        <v>796</v>
      </c>
      <c r="AB367" s="3" t="s">
        <v>375</v>
      </c>
      <c r="AC367" s="3">
        <v>511.2</v>
      </c>
      <c r="AD367" s="3">
        <v>3.8</v>
      </c>
      <c r="AE367" s="3">
        <v>13.34</v>
      </c>
      <c r="AF367" s="3">
        <v>3.8</v>
      </c>
      <c r="AG367" s="3">
        <v>25852</v>
      </c>
      <c r="AH367" s="3">
        <v>4.5</v>
      </c>
      <c r="AI367" s="3">
        <v>38.299999999999997</v>
      </c>
      <c r="AJ367" s="3">
        <v>0.7</v>
      </c>
      <c r="AN367" s="3" t="s">
        <v>796</v>
      </c>
      <c r="AO367" s="3" t="s">
        <v>375</v>
      </c>
      <c r="AP367" s="3">
        <v>432.2</v>
      </c>
      <c r="AQ367" s="3">
        <v>6</v>
      </c>
      <c r="AR367" s="3">
        <v>11.15</v>
      </c>
      <c r="AS367" s="3">
        <v>5.9</v>
      </c>
      <c r="AT367" s="3">
        <v>21904</v>
      </c>
      <c r="AU367" s="3">
        <v>5.8</v>
      </c>
      <c r="AV367" s="3">
        <v>37.5</v>
      </c>
      <c r="AW367" s="3">
        <v>0.6</v>
      </c>
      <c r="BA367" s="4" t="s">
        <v>796</v>
      </c>
      <c r="BB367" s="4" t="s">
        <v>375</v>
      </c>
      <c r="BC367" s="4">
        <v>58000</v>
      </c>
      <c r="BD367" s="4">
        <v>5.3</v>
      </c>
      <c r="BE367" s="4">
        <v>58000</v>
      </c>
      <c r="BF367" s="4">
        <v>5.3</v>
      </c>
      <c r="BG367" s="4">
        <v>52000</v>
      </c>
      <c r="BH367" s="4">
        <v>8.9</v>
      </c>
      <c r="BI367" s="4">
        <v>58000</v>
      </c>
      <c r="BJ367" s="4">
        <v>5.3</v>
      </c>
      <c r="BN367" s="5" t="s">
        <v>796</v>
      </c>
      <c r="BO367" s="5" t="s">
        <v>375</v>
      </c>
      <c r="BP367" s="5">
        <v>410.3</v>
      </c>
      <c r="BQ367" s="5">
        <v>4</v>
      </c>
      <c r="BR367" s="5">
        <v>12.66</v>
      </c>
      <c r="BS367" s="5">
        <v>3.4</v>
      </c>
      <c r="BT367" s="5">
        <v>20743</v>
      </c>
      <c r="BU367" s="5">
        <v>6.7</v>
      </c>
      <c r="BV367" s="5">
        <v>32.4</v>
      </c>
      <c r="BW367" s="5">
        <v>1.8</v>
      </c>
      <c r="CA367" s="6" t="s">
        <v>796</v>
      </c>
      <c r="CB367" s="6" t="s">
        <v>375</v>
      </c>
      <c r="CC367" s="6">
        <v>359.3</v>
      </c>
      <c r="CD367" s="6">
        <v>4.7</v>
      </c>
      <c r="CE367" s="6">
        <v>10.029999999999999</v>
      </c>
      <c r="CF367" s="6">
        <v>3.6</v>
      </c>
      <c r="CG367" s="6">
        <v>18264</v>
      </c>
      <c r="CH367" s="6">
        <v>11</v>
      </c>
      <c r="CI367" s="6">
        <v>36.200000000000003</v>
      </c>
      <c r="CJ367" s="6">
        <v>0.7</v>
      </c>
      <c r="CN367" s="7" t="s">
        <v>796</v>
      </c>
      <c r="CO367" s="7" t="s">
        <v>375</v>
      </c>
      <c r="CP367" s="7">
        <v>18000</v>
      </c>
      <c r="CQ367" s="7">
        <v>9.4</v>
      </c>
      <c r="CR367" s="7">
        <v>18000</v>
      </c>
      <c r="CS367" s="7">
        <v>9.4</v>
      </c>
      <c r="CT367" s="7">
        <v>16000</v>
      </c>
      <c r="CU367" s="7">
        <v>10.9</v>
      </c>
      <c r="CV367" s="7">
        <v>18000</v>
      </c>
      <c r="CW367" s="7">
        <v>9.4</v>
      </c>
      <c r="DA367" s="8" t="s">
        <v>796</v>
      </c>
      <c r="DB367" s="8" t="s">
        <v>375</v>
      </c>
      <c r="DC367" s="8">
        <v>470</v>
      </c>
      <c r="DD367" s="8">
        <v>4.4000000000000004</v>
      </c>
      <c r="DE367" s="8">
        <v>12.71</v>
      </c>
      <c r="DF367" s="8">
        <v>4.3</v>
      </c>
      <c r="DG367" s="8">
        <v>22824</v>
      </c>
      <c r="DH367" s="8">
        <v>5.4</v>
      </c>
      <c r="DI367" s="8">
        <v>37</v>
      </c>
      <c r="DJ367" s="8">
        <v>0.9</v>
      </c>
      <c r="DN367" s="9" t="s">
        <v>796</v>
      </c>
      <c r="DO367" s="9" t="s">
        <v>375</v>
      </c>
      <c r="DP367" s="9">
        <v>399.6</v>
      </c>
      <c r="DQ367" s="9">
        <v>7.8</v>
      </c>
      <c r="DR367" s="9">
        <v>11.15</v>
      </c>
      <c r="DS367" s="9">
        <v>6.9</v>
      </c>
      <c r="DT367" s="9">
        <v>19740</v>
      </c>
      <c r="DU367" s="9">
        <v>7.8</v>
      </c>
      <c r="DV367" s="9">
        <v>37</v>
      </c>
      <c r="DW367" s="9">
        <v>0.9</v>
      </c>
      <c r="EA367" s="10" t="s">
        <v>796</v>
      </c>
      <c r="EB367" s="10" t="s">
        <v>375</v>
      </c>
      <c r="EC367" s="10">
        <v>23000</v>
      </c>
      <c r="ED367" s="10">
        <v>8.6</v>
      </c>
      <c r="EE367" s="10" t="e">
        <f>VLOOKUP(EA367,Sheet1!$C$10:$L$428,10,FALSE)</f>
        <v>#N/A</v>
      </c>
      <c r="EF367" s="10">
        <v>8.6</v>
      </c>
      <c r="EG367" s="10">
        <v>20000</v>
      </c>
      <c r="EH367" s="10">
        <v>10.4</v>
      </c>
      <c r="EI367" s="10">
        <v>23000</v>
      </c>
      <c r="EJ367" s="10">
        <v>8.6</v>
      </c>
      <c r="EN367" s="11" t="s">
        <v>796</v>
      </c>
      <c r="EO367" s="11" t="s">
        <v>375</v>
      </c>
      <c r="EP367" s="11">
        <v>541.9</v>
      </c>
      <c r="EQ367" s="11">
        <v>5.5</v>
      </c>
      <c r="ER367" s="11" t="e">
        <f>VLOOKUP(EN367,Sheet1!$C$10:$L$428,2,FALSE)</f>
        <v>#N/A</v>
      </c>
      <c r="ES367" s="11">
        <v>5.6</v>
      </c>
      <c r="ET367" s="11">
        <v>28307</v>
      </c>
      <c r="EU367" s="11">
        <v>6.4</v>
      </c>
      <c r="EV367" s="11">
        <v>39.299999999999997</v>
      </c>
      <c r="EW367" s="11">
        <v>1</v>
      </c>
      <c r="EY367" t="b">
        <f t="shared" si="5"/>
        <v>1</v>
      </c>
    </row>
    <row r="368" spans="1:155" x14ac:dyDescent="0.25">
      <c r="A368" s="1" t="s">
        <v>797</v>
      </c>
      <c r="B368" s="1" t="s">
        <v>376</v>
      </c>
      <c r="C368" s="1">
        <v>499.6</v>
      </c>
      <c r="D368" s="1">
        <v>7.4</v>
      </c>
      <c r="E368" s="1" t="e">
        <f>VLOOKUP(A368,Sheet1!$C$10:$L$428,6,FALSE)</f>
        <v>#N/A</v>
      </c>
      <c r="F368" s="1">
        <v>7.3</v>
      </c>
      <c r="G368" s="1">
        <v>26962</v>
      </c>
      <c r="H368" s="1">
        <v>10</v>
      </c>
      <c r="I368" s="1">
        <v>39</v>
      </c>
      <c r="J368" s="1">
        <v>1.6</v>
      </c>
      <c r="N368" s="2" t="s">
        <v>797</v>
      </c>
      <c r="O368" s="2" t="s">
        <v>376</v>
      </c>
      <c r="P368" s="2">
        <v>35000</v>
      </c>
      <c r="Q368" s="2">
        <v>6.9</v>
      </c>
      <c r="R368" s="2">
        <v>35000</v>
      </c>
      <c r="S368" s="2">
        <v>6.9</v>
      </c>
      <c r="T368" s="2">
        <v>32000</v>
      </c>
      <c r="U368" s="2">
        <v>8.1</v>
      </c>
      <c r="V368" s="2">
        <v>35000</v>
      </c>
      <c r="W368" s="2">
        <v>6.9</v>
      </c>
      <c r="AA368" s="3" t="s">
        <v>797</v>
      </c>
      <c r="AB368" s="3" t="s">
        <v>376</v>
      </c>
      <c r="AC368" s="3">
        <v>549.5</v>
      </c>
      <c r="AD368" s="3">
        <v>3.3</v>
      </c>
      <c r="AE368" s="3">
        <v>14.08</v>
      </c>
      <c r="AF368" s="3">
        <v>3.4</v>
      </c>
      <c r="AG368" s="3">
        <v>27667</v>
      </c>
      <c r="AH368" s="3">
        <v>4.0999999999999996</v>
      </c>
      <c r="AI368" s="3">
        <v>39</v>
      </c>
      <c r="AJ368" s="3">
        <v>1.1000000000000001</v>
      </c>
      <c r="AN368" s="3" t="s">
        <v>797</v>
      </c>
      <c r="AO368" s="3" t="s">
        <v>376</v>
      </c>
      <c r="AP368" s="3">
        <v>489.5</v>
      </c>
      <c r="AQ368" s="3">
        <v>5.6</v>
      </c>
      <c r="AR368" s="3">
        <v>12.61</v>
      </c>
      <c r="AS368" s="3">
        <v>6.5</v>
      </c>
      <c r="AT368" s="3">
        <v>26030</v>
      </c>
      <c r="AU368" s="3">
        <v>7.3</v>
      </c>
      <c r="AV368" s="3">
        <v>37.5</v>
      </c>
      <c r="AW368" s="3">
        <v>0.7</v>
      </c>
      <c r="BA368" s="4" t="s">
        <v>797</v>
      </c>
      <c r="BB368" s="4" t="s">
        <v>376</v>
      </c>
      <c r="BC368" s="4">
        <v>50000</v>
      </c>
      <c r="BD368" s="4">
        <v>5.8</v>
      </c>
      <c r="BE368" s="4">
        <v>50000</v>
      </c>
      <c r="BF368" s="4">
        <v>5.8</v>
      </c>
      <c r="BG368" s="4">
        <v>44000</v>
      </c>
      <c r="BH368" s="4">
        <v>6.7</v>
      </c>
      <c r="BI368" s="4">
        <v>50000</v>
      </c>
      <c r="BJ368" s="4">
        <v>5.8</v>
      </c>
      <c r="BN368" s="5" t="s">
        <v>797</v>
      </c>
      <c r="BO368" s="5" t="s">
        <v>376</v>
      </c>
      <c r="BP368" s="5">
        <v>441.1</v>
      </c>
      <c r="BQ368" s="5">
        <v>3.8</v>
      </c>
      <c r="BR368" s="5">
        <v>13.34</v>
      </c>
      <c r="BS368" s="5">
        <v>3.1</v>
      </c>
      <c r="BT368" s="5">
        <v>22345</v>
      </c>
      <c r="BU368" s="5">
        <v>4.5999999999999996</v>
      </c>
      <c r="BV368" s="5">
        <v>33.1</v>
      </c>
      <c r="BW368" s="5">
        <v>2</v>
      </c>
      <c r="CA368" s="6" t="s">
        <v>797</v>
      </c>
      <c r="CB368" s="6" t="s">
        <v>376</v>
      </c>
      <c r="CC368" s="6">
        <v>387.9</v>
      </c>
      <c r="CD368" s="6">
        <v>6.6</v>
      </c>
      <c r="CE368" s="6">
        <v>10.68</v>
      </c>
      <c r="CF368" s="6">
        <v>6.5</v>
      </c>
      <c r="CG368" s="6">
        <v>18361</v>
      </c>
      <c r="CH368" s="6">
        <v>8.9</v>
      </c>
      <c r="CI368" s="6">
        <v>35.299999999999997</v>
      </c>
      <c r="CJ368" s="6">
        <v>1.5</v>
      </c>
      <c r="CN368" s="7" t="s">
        <v>797</v>
      </c>
      <c r="CO368" s="7" t="s">
        <v>376</v>
      </c>
      <c r="CP368" s="7">
        <v>13000</v>
      </c>
      <c r="CQ368" s="7">
        <v>11</v>
      </c>
      <c r="CR368" s="7">
        <v>13000</v>
      </c>
      <c r="CS368" s="7">
        <v>11</v>
      </c>
      <c r="CT368" s="7">
        <v>12000</v>
      </c>
      <c r="CU368" s="7">
        <v>12.7</v>
      </c>
      <c r="CV368" s="7">
        <v>13000</v>
      </c>
      <c r="CW368" s="7">
        <v>11</v>
      </c>
      <c r="DA368" s="8" t="s">
        <v>797</v>
      </c>
      <c r="DB368" s="8" t="s">
        <v>376</v>
      </c>
      <c r="DC368" s="8">
        <v>517.20000000000005</v>
      </c>
      <c r="DD368" s="8">
        <v>5.0999999999999996</v>
      </c>
      <c r="DE368" s="8">
        <v>14.28</v>
      </c>
      <c r="DF368" s="8">
        <v>5.0999999999999996</v>
      </c>
      <c r="DG368" s="8">
        <v>25160</v>
      </c>
      <c r="DH368" s="8">
        <v>6.1</v>
      </c>
      <c r="DI368" s="8">
        <v>36.200000000000003</v>
      </c>
      <c r="DJ368" s="8">
        <v>1.4</v>
      </c>
      <c r="DN368" s="9" t="s">
        <v>797</v>
      </c>
      <c r="DO368" s="9" t="s">
        <v>376</v>
      </c>
      <c r="DP368" s="9">
        <v>473.3</v>
      </c>
      <c r="DQ368" s="9">
        <v>11</v>
      </c>
      <c r="DR368" s="9">
        <v>12.84</v>
      </c>
      <c r="DS368" s="9">
        <v>11</v>
      </c>
      <c r="DT368" s="9">
        <v>23300</v>
      </c>
      <c r="DU368" s="9">
        <v>13</v>
      </c>
      <c r="DV368" s="9">
        <v>35.200000000000003</v>
      </c>
      <c r="DW368" s="9">
        <v>1.7</v>
      </c>
      <c r="EA368" s="10" t="s">
        <v>797</v>
      </c>
      <c r="EB368" s="10" t="s">
        <v>376</v>
      </c>
      <c r="EC368" s="10">
        <v>23000</v>
      </c>
      <c r="ED368" s="10">
        <v>8.8000000000000007</v>
      </c>
      <c r="EE368" s="10" t="e">
        <f>VLOOKUP(EA368,Sheet1!$C$10:$L$428,10,FALSE)</f>
        <v>#N/A</v>
      </c>
      <c r="EF368" s="10">
        <v>8.8000000000000007</v>
      </c>
      <c r="EG368" s="10">
        <v>20000</v>
      </c>
      <c r="EH368" s="10">
        <v>10.4</v>
      </c>
      <c r="EI368" s="10">
        <v>23000</v>
      </c>
      <c r="EJ368" s="10">
        <v>8.8000000000000007</v>
      </c>
      <c r="EN368" s="11" t="s">
        <v>797</v>
      </c>
      <c r="EO368" s="11" t="s">
        <v>376</v>
      </c>
      <c r="EP368" s="11">
        <v>568</v>
      </c>
      <c r="EQ368" s="11">
        <v>4.2</v>
      </c>
      <c r="ER368" s="11" t="e">
        <f>VLOOKUP(EN368,Sheet1!$C$10:$L$428,2,FALSE)</f>
        <v>#N/A</v>
      </c>
      <c r="ES368" s="11">
        <v>4.4000000000000004</v>
      </c>
      <c r="ET368" s="11">
        <v>29182</v>
      </c>
      <c r="EU368" s="11">
        <v>5.4</v>
      </c>
      <c r="EV368" s="11">
        <v>40.6</v>
      </c>
      <c r="EW368" s="11">
        <v>1.3</v>
      </c>
      <c r="EY368" t="b">
        <f t="shared" si="5"/>
        <v>1</v>
      </c>
    </row>
    <row r="369" spans="1:155" x14ac:dyDescent="0.25">
      <c r="A369" s="1" t="s">
        <v>798</v>
      </c>
      <c r="B369" s="1" t="s">
        <v>377</v>
      </c>
      <c r="C369" s="1">
        <v>628.79999999999995</v>
      </c>
      <c r="D369" s="1">
        <v>10</v>
      </c>
      <c r="E369" s="1" t="e">
        <f>VLOOKUP(A369,Sheet1!$C$10:$L$428,6,FALSE)</f>
        <v>#N/A</v>
      </c>
      <c r="F369" s="1">
        <v>8.1999999999999993</v>
      </c>
      <c r="G369" s="1">
        <v>30262</v>
      </c>
      <c r="H369" s="1">
        <v>12</v>
      </c>
      <c r="I369" s="1">
        <v>39</v>
      </c>
      <c r="J369" s="1">
        <v>1.6</v>
      </c>
      <c r="N369" s="2" t="s">
        <v>798</v>
      </c>
      <c r="O369" s="2" t="s">
        <v>377</v>
      </c>
      <c r="P369" s="2">
        <v>31000</v>
      </c>
      <c r="Q369" s="2">
        <v>7.4</v>
      </c>
      <c r="R369" s="2">
        <v>31000</v>
      </c>
      <c r="S369" s="2">
        <v>7.4</v>
      </c>
      <c r="T369" s="2">
        <v>29000</v>
      </c>
      <c r="U369" s="2">
        <v>8.6</v>
      </c>
      <c r="V369" s="2">
        <v>31000</v>
      </c>
      <c r="W369" s="2">
        <v>7.4</v>
      </c>
      <c r="AA369" s="3" t="s">
        <v>798</v>
      </c>
      <c r="AB369" s="3" t="s">
        <v>377</v>
      </c>
      <c r="AC369" s="3">
        <v>691.9</v>
      </c>
      <c r="AD369" s="3">
        <v>5.0999999999999996</v>
      </c>
      <c r="AE369" s="3">
        <v>17.91</v>
      </c>
      <c r="AF369" s="3">
        <v>5.0999999999999996</v>
      </c>
      <c r="AG369" s="3">
        <v>36255</v>
      </c>
      <c r="AH369" s="3">
        <v>6.3</v>
      </c>
      <c r="AI369" s="3">
        <v>38.6</v>
      </c>
      <c r="AJ369" s="3">
        <v>1.2</v>
      </c>
      <c r="AN369" s="3" t="s">
        <v>798</v>
      </c>
      <c r="AO369" s="3" t="s">
        <v>377</v>
      </c>
      <c r="AP369" s="3">
        <v>581.1</v>
      </c>
      <c r="AQ369" s="3">
        <v>5.9</v>
      </c>
      <c r="AR369" s="3">
        <v>15.57</v>
      </c>
      <c r="AS369" s="3">
        <v>6.1</v>
      </c>
      <c r="AT369" s="3">
        <v>29559</v>
      </c>
      <c r="AU369" s="3">
        <v>6.9</v>
      </c>
      <c r="AV369" s="3">
        <v>37.5</v>
      </c>
      <c r="AW369" s="3">
        <v>0.7</v>
      </c>
      <c r="BA369" s="4" t="s">
        <v>798</v>
      </c>
      <c r="BB369" s="4" t="s">
        <v>377</v>
      </c>
      <c r="BC369" s="4">
        <v>45000</v>
      </c>
      <c r="BD369" s="4">
        <v>6.1</v>
      </c>
      <c r="BE369" s="4">
        <v>45000</v>
      </c>
      <c r="BF369" s="4">
        <v>6.1</v>
      </c>
      <c r="BG369" s="4">
        <v>42000</v>
      </c>
      <c r="BH369" s="4">
        <v>7</v>
      </c>
      <c r="BI369" s="4">
        <v>45000</v>
      </c>
      <c r="BJ369" s="4">
        <v>6.1</v>
      </c>
      <c r="BN369" s="5" t="s">
        <v>798</v>
      </c>
      <c r="BO369" s="5" t="s">
        <v>377</v>
      </c>
      <c r="BP369" s="5">
        <v>553.29999999999995</v>
      </c>
      <c r="BQ369" s="5">
        <v>5.2</v>
      </c>
      <c r="BR369" s="5">
        <v>16.899999999999999</v>
      </c>
      <c r="BS369" s="5">
        <v>4.5999999999999996</v>
      </c>
      <c r="BT369" s="5">
        <v>29007</v>
      </c>
      <c r="BU369" s="5">
        <v>6.2</v>
      </c>
      <c r="BV369" s="5">
        <v>32.700000000000003</v>
      </c>
      <c r="BW369" s="5">
        <v>2.1</v>
      </c>
      <c r="CA369" s="6" t="s">
        <v>798</v>
      </c>
      <c r="CB369" s="6" t="s">
        <v>377</v>
      </c>
      <c r="CC369" s="6">
        <v>468.4</v>
      </c>
      <c r="CD369" s="6">
        <v>6.2</v>
      </c>
      <c r="CE369" s="6">
        <v>13.88</v>
      </c>
      <c r="CF369" s="6">
        <v>6.8</v>
      </c>
      <c r="CG369" s="6">
        <v>23071</v>
      </c>
      <c r="CH369" s="6">
        <v>7.6</v>
      </c>
      <c r="CI369" s="6">
        <v>35</v>
      </c>
      <c r="CJ369" s="6">
        <v>1.8</v>
      </c>
      <c r="CN369" s="7" t="s">
        <v>798</v>
      </c>
      <c r="CO369" s="7" t="s">
        <v>377</v>
      </c>
      <c r="CP369" s="7">
        <v>14000</v>
      </c>
      <c r="CQ369" s="7">
        <v>10.8</v>
      </c>
      <c r="CR369" s="7">
        <v>14000</v>
      </c>
      <c r="CS369" s="7">
        <v>10.8</v>
      </c>
      <c r="CT369" s="7">
        <v>13000</v>
      </c>
      <c r="CU369" s="7">
        <v>12.2</v>
      </c>
      <c r="CV369" s="7">
        <v>14000</v>
      </c>
      <c r="CW369" s="7">
        <v>10.8</v>
      </c>
      <c r="DA369" s="8" t="s">
        <v>798</v>
      </c>
      <c r="DB369" s="8" t="s">
        <v>377</v>
      </c>
      <c r="DC369" s="8">
        <v>557</v>
      </c>
      <c r="DD369" s="8">
        <v>4.2</v>
      </c>
      <c r="DE369" s="8">
        <v>15.11</v>
      </c>
      <c r="DF369" s="8">
        <v>4.4000000000000004</v>
      </c>
      <c r="DG369" s="8">
        <v>29150</v>
      </c>
      <c r="DH369" s="8">
        <v>5.2</v>
      </c>
      <c r="DI369" s="8">
        <v>36.9</v>
      </c>
      <c r="DJ369" s="8">
        <v>1.3</v>
      </c>
      <c r="DN369" s="9" t="s">
        <v>798</v>
      </c>
      <c r="DO369" s="9" t="s">
        <v>377</v>
      </c>
      <c r="DP369" s="9">
        <v>532.1</v>
      </c>
      <c r="DQ369" s="9">
        <v>9.4</v>
      </c>
      <c r="DR369" s="9">
        <v>14.89</v>
      </c>
      <c r="DS369" s="9">
        <v>8.6</v>
      </c>
      <c r="DT369" s="9">
        <v>27751</v>
      </c>
      <c r="DU369" s="9">
        <v>11</v>
      </c>
      <c r="DV369" s="9">
        <v>35.9</v>
      </c>
      <c r="DW369" s="9">
        <v>1.8</v>
      </c>
      <c r="EA369" s="10" t="s">
        <v>798</v>
      </c>
      <c r="EB369" s="10" t="s">
        <v>377</v>
      </c>
      <c r="EC369" s="10">
        <v>18000</v>
      </c>
      <c r="ED369" s="10">
        <v>10.199999999999999</v>
      </c>
      <c r="EE369" s="10" t="e">
        <f>VLOOKUP(EA369,Sheet1!$C$10:$L$428,10,FALSE)</f>
        <v>#N/A</v>
      </c>
      <c r="EF369" s="10">
        <v>10.199999999999999</v>
      </c>
      <c r="EG369" s="10">
        <v>16000</v>
      </c>
      <c r="EH369" s="10">
        <v>12.1</v>
      </c>
      <c r="EI369" s="10">
        <v>18000</v>
      </c>
      <c r="EJ369" s="10">
        <v>10.199999999999999</v>
      </c>
      <c r="EN369" s="11" t="s">
        <v>798</v>
      </c>
      <c r="EO369" s="11" t="s">
        <v>377</v>
      </c>
      <c r="EP369" s="11">
        <v>797.3</v>
      </c>
      <c r="EQ369" s="11">
        <v>7.3</v>
      </c>
      <c r="ER369" s="11" t="e">
        <f>VLOOKUP(EN369,Sheet1!$C$10:$L$428,2,FALSE)</f>
        <v>#N/A</v>
      </c>
      <c r="ES369" s="11">
        <v>7.3</v>
      </c>
      <c r="ET369" s="11">
        <v>42388</v>
      </c>
      <c r="EU369" s="11">
        <v>9.1999999999999993</v>
      </c>
      <c r="EV369" s="11">
        <v>40</v>
      </c>
      <c r="EW369" s="11">
        <v>1.8</v>
      </c>
      <c r="EY369" t="b">
        <f t="shared" si="5"/>
        <v>1</v>
      </c>
    </row>
    <row r="370" spans="1:155" x14ac:dyDescent="0.25">
      <c r="A370" s="1" t="s">
        <v>799</v>
      </c>
      <c r="B370" s="1" t="s">
        <v>378</v>
      </c>
      <c r="C370" s="1">
        <v>512.5</v>
      </c>
      <c r="D370" s="1">
        <v>9.1999999999999993</v>
      </c>
      <c r="E370" s="1" t="e">
        <f>VLOOKUP(A370,Sheet1!$C$10:$L$428,6,FALSE)</f>
        <v>#N/A</v>
      </c>
      <c r="F370" s="1">
        <v>8.4</v>
      </c>
      <c r="G370" s="1">
        <v>27287</v>
      </c>
      <c r="H370" s="1">
        <v>8.6</v>
      </c>
      <c r="I370" s="1">
        <v>39</v>
      </c>
      <c r="J370" s="1">
        <v>1.6</v>
      </c>
      <c r="N370" s="2" t="s">
        <v>799</v>
      </c>
      <c r="O370" s="2" t="s">
        <v>378</v>
      </c>
      <c r="P370" s="2">
        <v>34000</v>
      </c>
      <c r="Q370" s="2">
        <v>7.1</v>
      </c>
      <c r="R370" s="2">
        <v>34000</v>
      </c>
      <c r="S370" s="2">
        <v>7.1</v>
      </c>
      <c r="T370" s="2">
        <v>30000</v>
      </c>
      <c r="U370" s="2">
        <v>8.4</v>
      </c>
      <c r="V370" s="2">
        <v>34000</v>
      </c>
      <c r="W370" s="2">
        <v>7.1</v>
      </c>
      <c r="AA370" s="3" t="s">
        <v>799</v>
      </c>
      <c r="AB370" s="3" t="s">
        <v>378</v>
      </c>
      <c r="AC370" s="3">
        <v>602</v>
      </c>
      <c r="AD370" s="3">
        <v>4.4000000000000004</v>
      </c>
      <c r="AE370" s="3">
        <v>15.43</v>
      </c>
      <c r="AF370" s="3">
        <v>4.5999999999999996</v>
      </c>
      <c r="AG370" s="3">
        <v>32233</v>
      </c>
      <c r="AH370" s="3">
        <v>7.3</v>
      </c>
      <c r="AI370" s="3">
        <v>39</v>
      </c>
      <c r="AJ370" s="3">
        <v>1.1000000000000001</v>
      </c>
      <c r="AN370" s="3" t="s">
        <v>799</v>
      </c>
      <c r="AO370" s="3" t="s">
        <v>378</v>
      </c>
      <c r="AP370" s="3">
        <v>512.29999999999995</v>
      </c>
      <c r="AQ370" s="3">
        <v>5.5</v>
      </c>
      <c r="AR370" s="3">
        <v>13.06</v>
      </c>
      <c r="AS370" s="3">
        <v>6.8</v>
      </c>
      <c r="AT370" s="3">
        <v>26573</v>
      </c>
      <c r="AU370" s="3">
        <v>6.1</v>
      </c>
      <c r="AV370" s="3">
        <v>37.5</v>
      </c>
      <c r="AW370" s="3">
        <v>1</v>
      </c>
      <c r="BA370" s="4" t="s">
        <v>799</v>
      </c>
      <c r="BB370" s="4" t="s">
        <v>378</v>
      </c>
      <c r="BC370" s="4">
        <v>49000</v>
      </c>
      <c r="BD370" s="4">
        <v>5.9</v>
      </c>
      <c r="BE370" s="4">
        <v>49000</v>
      </c>
      <c r="BF370" s="4">
        <v>5.9</v>
      </c>
      <c r="BG370" s="4">
        <v>43000</v>
      </c>
      <c r="BH370" s="4">
        <v>7.7</v>
      </c>
      <c r="BI370" s="4">
        <v>49000</v>
      </c>
      <c r="BJ370" s="4">
        <v>5.9</v>
      </c>
      <c r="BN370" s="5" t="s">
        <v>799</v>
      </c>
      <c r="BO370" s="5" t="s">
        <v>378</v>
      </c>
      <c r="BP370" s="5">
        <v>477</v>
      </c>
      <c r="BQ370" s="5">
        <v>4.5999999999999996</v>
      </c>
      <c r="BR370" s="5">
        <v>14.48</v>
      </c>
      <c r="BS370" s="5">
        <v>4.2</v>
      </c>
      <c r="BT370" s="5">
        <v>26049</v>
      </c>
      <c r="BU370" s="5">
        <v>7.7</v>
      </c>
      <c r="BV370" s="5">
        <v>32.9</v>
      </c>
      <c r="BW370" s="5">
        <v>2.1</v>
      </c>
      <c r="CA370" s="6" t="s">
        <v>799</v>
      </c>
      <c r="CB370" s="6" t="s">
        <v>378</v>
      </c>
      <c r="CC370" s="6">
        <v>414.8</v>
      </c>
      <c r="CD370" s="6">
        <v>7</v>
      </c>
      <c r="CE370" s="6">
        <v>11.23</v>
      </c>
      <c r="CF370" s="6">
        <v>6.4</v>
      </c>
      <c r="CG370" s="6">
        <v>21477</v>
      </c>
      <c r="CH370" s="6">
        <v>9.9</v>
      </c>
      <c r="CI370" s="6">
        <v>36</v>
      </c>
      <c r="CJ370" s="6">
        <v>1.6</v>
      </c>
      <c r="CN370" s="7" t="s">
        <v>799</v>
      </c>
      <c r="CO370" s="7" t="s">
        <v>378</v>
      </c>
      <c r="CP370" s="7">
        <v>13000</v>
      </c>
      <c r="CQ370" s="7">
        <v>11.3</v>
      </c>
      <c r="CR370" s="7">
        <v>13000</v>
      </c>
      <c r="CS370" s="7">
        <v>11.3</v>
      </c>
      <c r="CT370" s="7">
        <v>11000</v>
      </c>
      <c r="CU370" s="7">
        <v>13.3</v>
      </c>
      <c r="CV370" s="7">
        <v>13000</v>
      </c>
      <c r="CW370" s="7">
        <v>11.3</v>
      </c>
      <c r="DA370" s="8" t="s">
        <v>799</v>
      </c>
      <c r="DB370" s="8" t="s">
        <v>378</v>
      </c>
      <c r="DC370" s="8">
        <v>545.29999999999995</v>
      </c>
      <c r="DD370" s="8">
        <v>4.7</v>
      </c>
      <c r="DE370" s="8">
        <v>14.82</v>
      </c>
      <c r="DF370" s="8">
        <v>4.5999999999999996</v>
      </c>
      <c r="DG370" s="8">
        <v>27525</v>
      </c>
      <c r="DH370" s="8">
        <v>6.4</v>
      </c>
      <c r="DI370" s="8">
        <v>36.799999999999997</v>
      </c>
      <c r="DJ370" s="8">
        <v>1.4</v>
      </c>
      <c r="DN370" s="9" t="s">
        <v>799</v>
      </c>
      <c r="DO370" s="9" t="s">
        <v>378</v>
      </c>
      <c r="DP370" s="9">
        <v>511.8</v>
      </c>
      <c r="DQ370" s="9">
        <v>9.3000000000000007</v>
      </c>
      <c r="DR370" s="9">
        <v>13.68</v>
      </c>
      <c r="DS370" s="9">
        <v>9.9</v>
      </c>
      <c r="DT370" s="9">
        <v>25398</v>
      </c>
      <c r="DU370" s="9">
        <v>12</v>
      </c>
      <c r="DV370" s="9">
        <v>37</v>
      </c>
      <c r="DW370" s="9">
        <v>1.7</v>
      </c>
      <c r="EA370" s="10" t="s">
        <v>799</v>
      </c>
      <c r="EB370" s="10" t="s">
        <v>378</v>
      </c>
      <c r="EC370" s="10">
        <v>21000</v>
      </c>
      <c r="ED370" s="10">
        <v>9.1</v>
      </c>
      <c r="EE370" s="10" t="e">
        <f>VLOOKUP(EA370,Sheet1!$C$10:$L$428,10,FALSE)</f>
        <v>#N/A</v>
      </c>
      <c r="EF370" s="10">
        <v>9.1</v>
      </c>
      <c r="EG370" s="10">
        <v>19000</v>
      </c>
      <c r="EH370" s="10">
        <v>10.7</v>
      </c>
      <c r="EI370" s="10">
        <v>21000</v>
      </c>
      <c r="EJ370" s="10">
        <v>9.1</v>
      </c>
      <c r="EN370" s="11" t="s">
        <v>799</v>
      </c>
      <c r="EO370" s="11" t="s">
        <v>378</v>
      </c>
      <c r="EP370" s="11">
        <v>636.1</v>
      </c>
      <c r="EQ370" s="11">
        <v>6.2</v>
      </c>
      <c r="ER370" s="11" t="e">
        <f>VLOOKUP(EN370,Sheet1!$C$10:$L$428,2,FALSE)</f>
        <v>#N/A</v>
      </c>
      <c r="ES370" s="11">
        <v>6.6</v>
      </c>
      <c r="ET370" s="11">
        <v>34987</v>
      </c>
      <c r="EU370" s="11">
        <v>10</v>
      </c>
      <c r="EV370" s="11">
        <v>40.4</v>
      </c>
      <c r="EW370" s="11">
        <v>1.5</v>
      </c>
      <c r="EY370" t="b">
        <f t="shared" si="5"/>
        <v>1</v>
      </c>
    </row>
    <row r="371" spans="1:155" x14ac:dyDescent="0.25">
      <c r="A371" s="1" t="s">
        <v>800</v>
      </c>
      <c r="B371" s="1" t="s">
        <v>379</v>
      </c>
      <c r="C371" s="1">
        <v>655.4</v>
      </c>
      <c r="D371" s="1">
        <v>9</v>
      </c>
      <c r="E371" s="1" t="e">
        <f>VLOOKUP(A371,Sheet1!$C$10:$L$428,6,FALSE)</f>
        <v>#N/A</v>
      </c>
      <c r="F371" s="1">
        <v>12</v>
      </c>
      <c r="G371" s="1">
        <v>31895</v>
      </c>
      <c r="H371" s="1">
        <v>11</v>
      </c>
      <c r="I371" s="1">
        <v>37.5</v>
      </c>
      <c r="J371" s="1">
        <v>1.1000000000000001</v>
      </c>
      <c r="N371" s="2" t="s">
        <v>800</v>
      </c>
      <c r="O371" s="2" t="s">
        <v>379</v>
      </c>
      <c r="P371" s="2">
        <v>27000</v>
      </c>
      <c r="Q371" s="2">
        <v>8.1</v>
      </c>
      <c r="R371" s="2">
        <v>27000</v>
      </c>
      <c r="S371" s="2">
        <v>8.1</v>
      </c>
      <c r="T371" s="2">
        <v>25000</v>
      </c>
      <c r="U371" s="2">
        <v>9.1999999999999993</v>
      </c>
      <c r="V371" s="2">
        <v>27000</v>
      </c>
      <c r="W371" s="2">
        <v>8.1</v>
      </c>
      <c r="AA371" s="3" t="s">
        <v>800</v>
      </c>
      <c r="AB371" s="3" t="s">
        <v>379</v>
      </c>
      <c r="AC371" s="3">
        <v>688.4</v>
      </c>
      <c r="AD371" s="3">
        <v>4.8</v>
      </c>
      <c r="AE371" s="3">
        <v>18.09</v>
      </c>
      <c r="AF371" s="3">
        <v>4.8</v>
      </c>
      <c r="AG371" s="3">
        <v>35827</v>
      </c>
      <c r="AH371" s="3">
        <v>6</v>
      </c>
      <c r="AI371" s="3">
        <v>38.1</v>
      </c>
      <c r="AJ371" s="3">
        <v>0.9</v>
      </c>
      <c r="AN371" s="3" t="s">
        <v>800</v>
      </c>
      <c r="AO371" s="3" t="s">
        <v>379</v>
      </c>
      <c r="AP371" s="3">
        <v>593.4</v>
      </c>
      <c r="AQ371" s="3">
        <v>7.8</v>
      </c>
      <c r="AR371" s="3">
        <v>15.35</v>
      </c>
      <c r="AS371" s="3">
        <v>9.5</v>
      </c>
      <c r="AT371" s="3">
        <v>29940</v>
      </c>
      <c r="AU371" s="3">
        <v>8.1999999999999993</v>
      </c>
      <c r="AV371" s="3">
        <v>37.5</v>
      </c>
      <c r="AW371" s="3">
        <v>0.5</v>
      </c>
      <c r="BA371" s="4" t="s">
        <v>800</v>
      </c>
      <c r="BB371" s="4" t="s">
        <v>379</v>
      </c>
      <c r="BC371" s="4">
        <v>38000</v>
      </c>
      <c r="BD371" s="4">
        <v>6.7</v>
      </c>
      <c r="BE371" s="4">
        <v>38000</v>
      </c>
      <c r="BF371" s="4">
        <v>6.7</v>
      </c>
      <c r="BG371" s="4">
        <v>34000</v>
      </c>
      <c r="BH371" s="4">
        <v>7.8</v>
      </c>
      <c r="BI371" s="4">
        <v>38000</v>
      </c>
      <c r="BJ371" s="4">
        <v>6.7</v>
      </c>
      <c r="BN371" s="5" t="s">
        <v>800</v>
      </c>
      <c r="BO371" s="5" t="s">
        <v>379</v>
      </c>
      <c r="BP371" s="5">
        <v>560.79999999999995</v>
      </c>
      <c r="BQ371" s="5">
        <v>5</v>
      </c>
      <c r="BR371" s="5">
        <v>17.48</v>
      </c>
      <c r="BS371" s="5">
        <v>4.4000000000000004</v>
      </c>
      <c r="BT371" s="5">
        <v>30147</v>
      </c>
      <c r="BU371" s="5">
        <v>6</v>
      </c>
      <c r="BV371" s="5">
        <v>32.1</v>
      </c>
      <c r="BW371" s="5">
        <v>2.2000000000000002</v>
      </c>
      <c r="CA371" s="6" t="s">
        <v>800</v>
      </c>
      <c r="CB371" s="6" t="s">
        <v>379</v>
      </c>
      <c r="CC371" s="6">
        <v>466.5</v>
      </c>
      <c r="CD371" s="6">
        <v>9.1999999999999993</v>
      </c>
      <c r="CE371" s="6">
        <v>14.39</v>
      </c>
      <c r="CF371" s="6">
        <v>8.8000000000000007</v>
      </c>
      <c r="CG371" s="6">
        <v>25055</v>
      </c>
      <c r="CH371" s="6">
        <v>8.8000000000000007</v>
      </c>
      <c r="CI371" s="6">
        <v>35</v>
      </c>
      <c r="CJ371" s="6">
        <v>1.7</v>
      </c>
      <c r="CN371" s="7" t="s">
        <v>800</v>
      </c>
      <c r="CO371" s="7" t="s">
        <v>379</v>
      </c>
      <c r="CP371" s="7">
        <v>11000</v>
      </c>
      <c r="CQ371" s="7">
        <v>12.1</v>
      </c>
      <c r="CR371" s="7">
        <v>11000</v>
      </c>
      <c r="CS371" s="7">
        <v>12.1</v>
      </c>
      <c r="CT371" s="7">
        <v>10000</v>
      </c>
      <c r="CU371" s="7">
        <v>13.8</v>
      </c>
      <c r="CV371" s="7">
        <v>11000</v>
      </c>
      <c r="CW371" s="7">
        <v>12.1</v>
      </c>
      <c r="DA371" s="8" t="s">
        <v>800</v>
      </c>
      <c r="DB371" s="8" t="s">
        <v>379</v>
      </c>
      <c r="DC371" s="8">
        <v>568</v>
      </c>
      <c r="DD371" s="8">
        <v>5.2</v>
      </c>
      <c r="DE371" s="8">
        <v>15.3</v>
      </c>
      <c r="DF371" s="8">
        <v>5.3</v>
      </c>
      <c r="DG371" s="8">
        <v>28639</v>
      </c>
      <c r="DH371" s="8">
        <v>6.1</v>
      </c>
      <c r="DI371" s="8">
        <v>37.1</v>
      </c>
      <c r="DJ371" s="8">
        <v>1.3</v>
      </c>
      <c r="DN371" s="9" t="s">
        <v>800</v>
      </c>
      <c r="DO371" s="9" t="s">
        <v>379</v>
      </c>
      <c r="DP371" s="9">
        <v>552</v>
      </c>
      <c r="DQ371" s="9">
        <v>12</v>
      </c>
      <c r="DR371" s="9">
        <v>13.65</v>
      </c>
      <c r="DS371" s="9">
        <v>13</v>
      </c>
      <c r="DT371" s="9">
        <v>25227</v>
      </c>
      <c r="DU371" s="9">
        <v>14</v>
      </c>
      <c r="DV371" s="9">
        <v>37.1</v>
      </c>
      <c r="DW371" s="9">
        <v>1.7</v>
      </c>
      <c r="EA371" s="10" t="s">
        <v>800</v>
      </c>
      <c r="EB371" s="10" t="s">
        <v>379</v>
      </c>
      <c r="EC371" s="10">
        <v>16000</v>
      </c>
      <c r="ED371" s="10">
        <v>10.8</v>
      </c>
      <c r="EE371" s="10" t="e">
        <f>VLOOKUP(EA371,Sheet1!$C$10:$L$428,10,FALSE)</f>
        <v>#N/A</v>
      </c>
      <c r="EF371" s="10">
        <v>10.8</v>
      </c>
      <c r="EG371" s="10">
        <v>15000</v>
      </c>
      <c r="EH371" s="10">
        <v>12.4</v>
      </c>
      <c r="EI371" s="10">
        <v>16000</v>
      </c>
      <c r="EJ371" s="10">
        <v>10.8</v>
      </c>
      <c r="EN371" s="11" t="s">
        <v>800</v>
      </c>
      <c r="EO371" s="11" t="s">
        <v>379</v>
      </c>
      <c r="EP371" s="11">
        <v>768.9</v>
      </c>
      <c r="EQ371" s="11">
        <v>6.5</v>
      </c>
      <c r="ER371" s="11" t="e">
        <f>VLOOKUP(EN371,Sheet1!$C$10:$L$428,2,FALSE)</f>
        <v>#N/A</v>
      </c>
      <c r="ES371" s="11">
        <v>6.6</v>
      </c>
      <c r="ET371" s="11">
        <v>40730</v>
      </c>
      <c r="EU371" s="11">
        <v>8.1</v>
      </c>
      <c r="EV371" s="11">
        <v>38.700000000000003</v>
      </c>
      <c r="EW371" s="11">
        <v>1.3</v>
      </c>
      <c r="EY371" t="b">
        <f t="shared" si="5"/>
        <v>1</v>
      </c>
    </row>
    <row r="372" spans="1:155" x14ac:dyDescent="0.25">
      <c r="A372" s="1" t="s">
        <v>801</v>
      </c>
      <c r="B372" s="1" t="s">
        <v>380</v>
      </c>
      <c r="C372" s="1">
        <v>563.29999999999995</v>
      </c>
      <c r="D372" s="1">
        <v>3.3</v>
      </c>
      <c r="E372" s="1" t="e">
        <f>VLOOKUP(A372,Sheet1!$C$10:$L$428,6,FALSE)</f>
        <v>#N/A</v>
      </c>
      <c r="F372" s="1">
        <v>4.7</v>
      </c>
      <c r="G372" s="1">
        <v>30000</v>
      </c>
      <c r="H372" s="1">
        <v>6</v>
      </c>
      <c r="I372" s="1">
        <v>37.5</v>
      </c>
      <c r="J372" s="1">
        <v>0.1</v>
      </c>
      <c r="N372" s="2" t="s">
        <v>801</v>
      </c>
      <c r="O372" s="2" t="s">
        <v>380</v>
      </c>
      <c r="P372" s="2">
        <v>150000</v>
      </c>
      <c r="Q372" s="2">
        <v>3.4</v>
      </c>
      <c r="R372" s="2">
        <v>150000</v>
      </c>
      <c r="S372" s="2">
        <v>3.4</v>
      </c>
      <c r="T372" s="2">
        <v>125000</v>
      </c>
      <c r="U372" s="2">
        <v>4.5999999999999996</v>
      </c>
      <c r="V372" s="2">
        <v>150000</v>
      </c>
      <c r="W372" s="2">
        <v>3.4</v>
      </c>
      <c r="AA372" s="3" t="s">
        <v>801</v>
      </c>
      <c r="AB372" s="3" t="s">
        <v>380</v>
      </c>
      <c r="AC372" s="3">
        <v>648.1</v>
      </c>
      <c r="AD372" s="3">
        <v>2.2999999999999998</v>
      </c>
      <c r="AE372" s="3">
        <v>17.07</v>
      </c>
      <c r="AF372" s="3">
        <v>2.2999999999999998</v>
      </c>
      <c r="AG372" s="3">
        <v>35037</v>
      </c>
      <c r="AH372" s="3">
        <v>3.7</v>
      </c>
      <c r="AI372" s="3">
        <v>38</v>
      </c>
      <c r="AJ372" s="3">
        <v>0.4</v>
      </c>
      <c r="AN372" s="3" t="s">
        <v>801</v>
      </c>
      <c r="AO372" s="3" t="s">
        <v>380</v>
      </c>
      <c r="AP372" s="3">
        <v>537.5</v>
      </c>
      <c r="AQ372" s="3">
        <v>3.1</v>
      </c>
      <c r="AR372" s="3">
        <v>14.13</v>
      </c>
      <c r="AS372" s="3">
        <v>3.1</v>
      </c>
      <c r="AT372" s="3">
        <v>28471</v>
      </c>
      <c r="AU372" s="3">
        <v>4.7</v>
      </c>
      <c r="AV372" s="3">
        <v>37.5</v>
      </c>
      <c r="AW372" s="3">
        <v>0</v>
      </c>
      <c r="BA372" s="4" t="s">
        <v>801</v>
      </c>
      <c r="BB372" s="4" t="s">
        <v>380</v>
      </c>
      <c r="BC372" s="4">
        <v>198000</v>
      </c>
      <c r="BD372" s="4">
        <v>2.9</v>
      </c>
      <c r="BE372" s="4">
        <v>198000</v>
      </c>
      <c r="BF372" s="4">
        <v>2.9</v>
      </c>
      <c r="BG372" s="4">
        <v>163000</v>
      </c>
      <c r="BH372" s="4">
        <v>3.9</v>
      </c>
      <c r="BI372" s="4">
        <v>198000</v>
      </c>
      <c r="BJ372" s="4">
        <v>2.9</v>
      </c>
      <c r="BN372" s="5" t="s">
        <v>801</v>
      </c>
      <c r="BO372" s="5" t="s">
        <v>380</v>
      </c>
      <c r="BP372" s="5">
        <v>536.6</v>
      </c>
      <c r="BQ372" s="5">
        <v>2.4</v>
      </c>
      <c r="BR372" s="5">
        <v>16.3</v>
      </c>
      <c r="BS372" s="5">
        <v>2.2000000000000002</v>
      </c>
      <c r="BT372" s="5">
        <v>29319</v>
      </c>
      <c r="BU372" s="5">
        <v>3.5</v>
      </c>
      <c r="BV372" s="5">
        <v>32.9</v>
      </c>
      <c r="BW372" s="5">
        <v>0.9</v>
      </c>
      <c r="CA372" s="6" t="s">
        <v>801</v>
      </c>
      <c r="CB372" s="6" t="s">
        <v>380</v>
      </c>
      <c r="CC372" s="6">
        <v>444.3</v>
      </c>
      <c r="CD372" s="6">
        <v>3.4</v>
      </c>
      <c r="CE372" s="6">
        <v>13.04</v>
      </c>
      <c r="CF372" s="6">
        <v>2.8</v>
      </c>
      <c r="CG372" s="6">
        <v>23772</v>
      </c>
      <c r="CH372" s="6">
        <v>4.8</v>
      </c>
      <c r="CI372" s="6">
        <v>35.299999999999997</v>
      </c>
      <c r="CJ372" s="6">
        <v>1</v>
      </c>
      <c r="CN372" s="7" t="s">
        <v>801</v>
      </c>
      <c r="CO372" s="7" t="s">
        <v>380</v>
      </c>
      <c r="CP372" s="7">
        <v>62000</v>
      </c>
      <c r="CQ372" s="7">
        <v>5.0999999999999996</v>
      </c>
      <c r="CR372" s="7">
        <v>62000</v>
      </c>
      <c r="CS372" s="7">
        <v>5.0999999999999996</v>
      </c>
      <c r="CT372" s="7">
        <v>50000</v>
      </c>
      <c r="CU372" s="7">
        <v>7.2</v>
      </c>
      <c r="CV372" s="7">
        <v>62000</v>
      </c>
      <c r="CW372" s="7">
        <v>5.0999999999999996</v>
      </c>
      <c r="DA372" s="8" t="s">
        <v>801</v>
      </c>
      <c r="DB372" s="8" t="s">
        <v>380</v>
      </c>
      <c r="DC372" s="8">
        <v>584.9</v>
      </c>
      <c r="DD372" s="8">
        <v>3</v>
      </c>
      <c r="DE372" s="8">
        <v>15.76</v>
      </c>
      <c r="DF372" s="8">
        <v>3.1</v>
      </c>
      <c r="DG372" s="8">
        <v>30625</v>
      </c>
      <c r="DH372" s="8">
        <v>4.8</v>
      </c>
      <c r="DI372" s="8">
        <v>37.1</v>
      </c>
      <c r="DJ372" s="8">
        <v>0.6</v>
      </c>
      <c r="DN372" s="9" t="s">
        <v>801</v>
      </c>
      <c r="DO372" s="9" t="s">
        <v>380</v>
      </c>
      <c r="DP372" s="9">
        <v>505.2</v>
      </c>
      <c r="DQ372" s="9">
        <v>3.9</v>
      </c>
      <c r="DR372" s="9">
        <v>13.58</v>
      </c>
      <c r="DS372" s="9">
        <v>5.0999999999999996</v>
      </c>
      <c r="DT372" s="9">
        <v>26678</v>
      </c>
      <c r="DU372" s="9">
        <v>7.4</v>
      </c>
      <c r="DV372" s="9">
        <v>36.9</v>
      </c>
      <c r="DW372" s="9">
        <v>1.1000000000000001</v>
      </c>
      <c r="EA372" s="10" t="s">
        <v>801</v>
      </c>
      <c r="EB372" s="10" t="s">
        <v>380</v>
      </c>
      <c r="EC372" s="10">
        <v>88000</v>
      </c>
      <c r="ED372" s="10">
        <v>4.5</v>
      </c>
      <c r="EE372" s="10" t="e">
        <f>VLOOKUP(EA372,Sheet1!$C$10:$L$428,10,FALSE)</f>
        <v>#N/A</v>
      </c>
      <c r="EF372" s="10">
        <v>4.5</v>
      </c>
      <c r="EG372" s="10">
        <v>75000</v>
      </c>
      <c r="EH372" s="10">
        <v>6</v>
      </c>
      <c r="EI372" s="10">
        <v>88000</v>
      </c>
      <c r="EJ372" s="10">
        <v>4.5</v>
      </c>
      <c r="EN372" s="11" t="s">
        <v>801</v>
      </c>
      <c r="EO372" s="11" t="s">
        <v>380</v>
      </c>
      <c r="EP372" s="11">
        <v>692.4</v>
      </c>
      <c r="EQ372" s="11">
        <v>3.1</v>
      </c>
      <c r="ER372" s="11" t="e">
        <f>VLOOKUP(EN372,Sheet1!$C$10:$L$428,2,FALSE)</f>
        <v>#N/A</v>
      </c>
      <c r="ES372" s="11">
        <v>3.2</v>
      </c>
      <c r="ET372" s="11">
        <v>37982</v>
      </c>
      <c r="EU372" s="11">
        <v>5.0999999999999996</v>
      </c>
      <c r="EV372" s="11">
        <v>38.6</v>
      </c>
      <c r="EW372" s="11">
        <v>0.5</v>
      </c>
      <c r="EY372" t="b">
        <f t="shared" si="5"/>
        <v>1</v>
      </c>
    </row>
    <row r="373" spans="1:155" x14ac:dyDescent="0.25">
      <c r="A373" s="1" t="s">
        <v>802</v>
      </c>
      <c r="B373" s="1" t="s">
        <v>381</v>
      </c>
      <c r="C373" s="1">
        <v>446.7</v>
      </c>
      <c r="D373" s="1">
        <v>15</v>
      </c>
      <c r="E373" s="1" t="e">
        <f>VLOOKUP(A373,Sheet1!$C$10:$L$428,6,FALSE)</f>
        <v>#N/A</v>
      </c>
      <c r="F373" s="1">
        <v>19</v>
      </c>
      <c r="G373" s="1">
        <v>27433</v>
      </c>
      <c r="H373" s="1">
        <v>19</v>
      </c>
      <c r="I373" s="1">
        <v>37.5</v>
      </c>
      <c r="J373" s="1">
        <v>2.7</v>
      </c>
      <c r="N373" s="2" t="s">
        <v>802</v>
      </c>
      <c r="O373" s="2" t="s">
        <v>381</v>
      </c>
      <c r="P373" s="2">
        <v>6000</v>
      </c>
      <c r="Q373" s="2">
        <v>17.2</v>
      </c>
      <c r="R373" s="2">
        <v>6000</v>
      </c>
      <c r="S373" s="2">
        <v>17.2</v>
      </c>
      <c r="T373" s="2" t="s">
        <v>858</v>
      </c>
      <c r="U373" s="2" t="s">
        <v>858</v>
      </c>
      <c r="V373" s="2">
        <v>6000</v>
      </c>
      <c r="W373" s="2">
        <v>17.2</v>
      </c>
      <c r="AA373" s="3" t="s">
        <v>802</v>
      </c>
      <c r="AB373" s="3" t="s">
        <v>381</v>
      </c>
      <c r="AC373" s="3">
        <v>503.9</v>
      </c>
      <c r="AD373" s="3">
        <v>6.9</v>
      </c>
      <c r="AE373" s="3">
        <v>13.31</v>
      </c>
      <c r="AF373" s="3">
        <v>7.3</v>
      </c>
      <c r="AG373" s="3">
        <v>26740</v>
      </c>
      <c r="AH373" s="3">
        <v>7.5</v>
      </c>
      <c r="AI373" s="3">
        <v>37.9</v>
      </c>
      <c r="AJ373" s="3">
        <v>1.8</v>
      </c>
      <c r="AN373" s="3" t="s">
        <v>802</v>
      </c>
      <c r="AO373" s="3" t="s">
        <v>381</v>
      </c>
      <c r="AP373" s="3">
        <v>438.3</v>
      </c>
      <c r="AQ373" s="3">
        <v>12</v>
      </c>
      <c r="AR373" s="3">
        <v>11.42</v>
      </c>
      <c r="AS373" s="3">
        <v>13</v>
      </c>
      <c r="AT373" s="3">
        <v>25209</v>
      </c>
      <c r="AU373" s="3">
        <v>12</v>
      </c>
      <c r="AV373" s="3">
        <v>37.5</v>
      </c>
      <c r="AW373" s="3">
        <v>2</v>
      </c>
      <c r="BA373" s="4" t="s">
        <v>802</v>
      </c>
      <c r="BB373" s="4" t="s">
        <v>381</v>
      </c>
      <c r="BC373" s="4">
        <v>9000</v>
      </c>
      <c r="BD373" s="4">
        <v>13</v>
      </c>
      <c r="BE373" s="4">
        <v>9000</v>
      </c>
      <c r="BF373" s="4">
        <v>13</v>
      </c>
      <c r="BG373" s="4" t="s">
        <v>858</v>
      </c>
      <c r="BH373" s="4" t="s">
        <v>858</v>
      </c>
      <c r="BI373" s="4">
        <v>9000</v>
      </c>
      <c r="BJ373" s="4">
        <v>13</v>
      </c>
      <c r="BN373" s="5" t="s">
        <v>802</v>
      </c>
      <c r="BO373" s="5" t="s">
        <v>381</v>
      </c>
      <c r="BP373" s="5">
        <v>387</v>
      </c>
      <c r="BQ373" s="5">
        <v>7.7</v>
      </c>
      <c r="BR373" s="5">
        <v>12.98</v>
      </c>
      <c r="BS373" s="5">
        <v>6.1</v>
      </c>
      <c r="BT373" s="5">
        <v>20450</v>
      </c>
      <c r="BU373" s="5">
        <v>12</v>
      </c>
      <c r="BV373" s="5">
        <v>29.8</v>
      </c>
      <c r="BW373" s="5">
        <v>5.0999999999999996</v>
      </c>
      <c r="CA373" s="6" t="s">
        <v>802</v>
      </c>
      <c r="CB373" s="6" t="s">
        <v>381</v>
      </c>
      <c r="CC373" s="6">
        <v>361</v>
      </c>
      <c r="CD373" s="6">
        <v>14</v>
      </c>
      <c r="CE373" s="6">
        <v>11.09</v>
      </c>
      <c r="CF373" s="6">
        <v>13</v>
      </c>
      <c r="CG373" s="6" t="s">
        <v>858</v>
      </c>
      <c r="CH373" s="6" t="s">
        <v>858</v>
      </c>
      <c r="CI373" s="6">
        <v>35</v>
      </c>
      <c r="CJ373" s="6">
        <v>8.6999999999999993</v>
      </c>
      <c r="CN373" s="7" t="s">
        <v>802</v>
      </c>
      <c r="CO373" s="7" t="s">
        <v>381</v>
      </c>
      <c r="CP373" s="7" t="s">
        <v>858</v>
      </c>
      <c r="CQ373" s="7" t="s">
        <v>858</v>
      </c>
      <c r="CR373" s="7" t="s">
        <v>858</v>
      </c>
      <c r="CS373" s="7" t="s">
        <v>858</v>
      </c>
      <c r="CT373" s="7" t="s">
        <v>858</v>
      </c>
      <c r="CU373" s="7" t="s">
        <v>858</v>
      </c>
      <c r="CV373" s="7" t="s">
        <v>858</v>
      </c>
      <c r="CW373" s="7" t="s">
        <v>858</v>
      </c>
      <c r="DA373" s="8" t="s">
        <v>802</v>
      </c>
      <c r="DB373" s="8" t="s">
        <v>381</v>
      </c>
      <c r="DC373" s="8">
        <v>477.8</v>
      </c>
      <c r="DD373" s="8">
        <v>11</v>
      </c>
      <c r="DE373" s="8">
        <v>12.53</v>
      </c>
      <c r="DF373" s="8">
        <v>11</v>
      </c>
      <c r="DG373" s="8">
        <v>23963</v>
      </c>
      <c r="DH373" s="8">
        <v>12</v>
      </c>
      <c r="DI373" s="8">
        <v>38.1</v>
      </c>
      <c r="DJ373" s="8">
        <v>3.3</v>
      </c>
      <c r="DN373" s="9" t="s">
        <v>802</v>
      </c>
      <c r="DO373" s="9" t="s">
        <v>381</v>
      </c>
      <c r="DP373" s="9">
        <v>381.9</v>
      </c>
      <c r="DQ373" s="9">
        <v>19</v>
      </c>
      <c r="DR373" s="9">
        <v>10.59</v>
      </c>
      <c r="DS373" s="9" t="s">
        <v>858</v>
      </c>
      <c r="DT373" s="9">
        <v>21290</v>
      </c>
      <c r="DU373" s="9" t="s">
        <v>858</v>
      </c>
      <c r="DV373" s="9">
        <v>37.1</v>
      </c>
      <c r="DW373" s="9">
        <v>6.1</v>
      </c>
      <c r="EA373" s="10" t="s">
        <v>802</v>
      </c>
      <c r="EB373" s="10" t="s">
        <v>381</v>
      </c>
      <c r="EC373" s="10" t="s">
        <v>858</v>
      </c>
      <c r="ED373" s="10" t="s">
        <v>858</v>
      </c>
      <c r="EE373" s="10" t="e">
        <f>VLOOKUP(EA373,Sheet1!$C$10:$L$428,10,FALSE)</f>
        <v>#N/A</v>
      </c>
      <c r="EF373" s="10" t="s">
        <v>858</v>
      </c>
      <c r="EG373" s="10" t="s">
        <v>858</v>
      </c>
      <c r="EH373" s="10" t="s">
        <v>858</v>
      </c>
      <c r="EI373" s="10" t="s">
        <v>858</v>
      </c>
      <c r="EJ373" s="10" t="s">
        <v>858</v>
      </c>
      <c r="EN373" s="11" t="s">
        <v>802</v>
      </c>
      <c r="EO373" s="11" t="s">
        <v>381</v>
      </c>
      <c r="EP373" s="11">
        <v>518.79999999999995</v>
      </c>
      <c r="EQ373" s="11">
        <v>8.6999999999999993</v>
      </c>
      <c r="ER373" s="11" t="e">
        <f>VLOOKUP(EN373,Sheet1!$C$10:$L$428,2,FALSE)</f>
        <v>#N/A</v>
      </c>
      <c r="ES373" s="11">
        <v>9.6</v>
      </c>
      <c r="ET373" s="11">
        <v>28482</v>
      </c>
      <c r="EU373" s="11">
        <v>9</v>
      </c>
      <c r="EV373" s="11">
        <v>37.700000000000003</v>
      </c>
      <c r="EW373" s="11">
        <v>2.1</v>
      </c>
      <c r="EY373" t="b">
        <f t="shared" si="5"/>
        <v>1</v>
      </c>
    </row>
    <row r="374" spans="1:155" x14ac:dyDescent="0.25">
      <c r="A374" s="1" t="s">
        <v>803</v>
      </c>
      <c r="B374" s="1" t="s">
        <v>382</v>
      </c>
      <c r="C374" s="1">
        <v>527.5</v>
      </c>
      <c r="D374" s="1">
        <v>6.9</v>
      </c>
      <c r="E374" s="1" t="e">
        <f>VLOOKUP(A374,Sheet1!$C$10:$L$428,6,FALSE)</f>
        <v>#N/A</v>
      </c>
      <c r="F374" s="1">
        <v>5.9</v>
      </c>
      <c r="G374" s="1">
        <v>27269</v>
      </c>
      <c r="H374" s="1">
        <v>8.3000000000000007</v>
      </c>
      <c r="I374" s="1">
        <v>39</v>
      </c>
      <c r="J374" s="1">
        <v>1.6</v>
      </c>
      <c r="N374" s="2" t="s">
        <v>803</v>
      </c>
      <c r="O374" s="2" t="s">
        <v>382</v>
      </c>
      <c r="P374" s="2">
        <v>46000</v>
      </c>
      <c r="Q374" s="2">
        <v>6</v>
      </c>
      <c r="R374" s="2">
        <v>46000</v>
      </c>
      <c r="S374" s="2">
        <v>6</v>
      </c>
      <c r="T374" s="2">
        <v>43000</v>
      </c>
      <c r="U374" s="2">
        <v>6.9</v>
      </c>
      <c r="V374" s="2">
        <v>46000</v>
      </c>
      <c r="W374" s="2">
        <v>6</v>
      </c>
      <c r="AA374" s="3" t="s">
        <v>803</v>
      </c>
      <c r="AB374" s="3" t="s">
        <v>382</v>
      </c>
      <c r="AC374" s="3">
        <v>553.20000000000005</v>
      </c>
      <c r="AD374" s="3">
        <v>3.2</v>
      </c>
      <c r="AE374" s="3">
        <v>14.21</v>
      </c>
      <c r="AF374" s="3">
        <v>3.2</v>
      </c>
      <c r="AG374" s="3">
        <v>30182</v>
      </c>
      <c r="AH374" s="3">
        <v>8.1999999999999993</v>
      </c>
      <c r="AI374" s="3">
        <v>38.9</v>
      </c>
      <c r="AJ374" s="3">
        <v>0.8</v>
      </c>
      <c r="AN374" s="3" t="s">
        <v>803</v>
      </c>
      <c r="AO374" s="3" t="s">
        <v>382</v>
      </c>
      <c r="AP374" s="3">
        <v>479.8</v>
      </c>
      <c r="AQ374" s="3">
        <v>4.8</v>
      </c>
      <c r="AR374" s="3">
        <v>12.35</v>
      </c>
      <c r="AS374" s="3">
        <v>5.0999999999999996</v>
      </c>
      <c r="AT374" s="3">
        <v>24694</v>
      </c>
      <c r="AU374" s="3">
        <v>5.9</v>
      </c>
      <c r="AV374" s="3">
        <v>37.5</v>
      </c>
      <c r="AW374" s="3">
        <v>0.9</v>
      </c>
      <c r="BA374" s="4" t="s">
        <v>803</v>
      </c>
      <c r="BB374" s="4" t="s">
        <v>382</v>
      </c>
      <c r="BC374" s="4">
        <v>63000</v>
      </c>
      <c r="BD374" s="4">
        <v>5</v>
      </c>
      <c r="BE374" s="4">
        <v>63000</v>
      </c>
      <c r="BF374" s="4">
        <v>5</v>
      </c>
      <c r="BG374" s="4">
        <v>57000</v>
      </c>
      <c r="BH374" s="4">
        <v>5.9</v>
      </c>
      <c r="BI374" s="4">
        <v>63000</v>
      </c>
      <c r="BJ374" s="4">
        <v>5</v>
      </c>
      <c r="BN374" s="5" t="s">
        <v>803</v>
      </c>
      <c r="BO374" s="5" t="s">
        <v>382</v>
      </c>
      <c r="BP374" s="5">
        <v>460.7</v>
      </c>
      <c r="BQ374" s="5">
        <v>3.4</v>
      </c>
      <c r="BR374" s="5">
        <v>13.55</v>
      </c>
      <c r="BS374" s="5">
        <v>2.9</v>
      </c>
      <c r="BT374" s="5">
        <v>25793</v>
      </c>
      <c r="BU374" s="5">
        <v>7.6</v>
      </c>
      <c r="BV374" s="5">
        <v>34</v>
      </c>
      <c r="BW374" s="5">
        <v>1.5</v>
      </c>
      <c r="CA374" s="6" t="s">
        <v>803</v>
      </c>
      <c r="CB374" s="6" t="s">
        <v>382</v>
      </c>
      <c r="CC374" s="6">
        <v>410.3</v>
      </c>
      <c r="CD374" s="6">
        <v>5.3</v>
      </c>
      <c r="CE374" s="6">
        <v>11.19</v>
      </c>
      <c r="CF374" s="6">
        <v>4.5</v>
      </c>
      <c r="CG374" s="6">
        <v>21642</v>
      </c>
      <c r="CH374" s="6">
        <v>6.5</v>
      </c>
      <c r="CI374" s="6">
        <v>37</v>
      </c>
      <c r="CJ374" s="6">
        <v>1</v>
      </c>
      <c r="CN374" s="7" t="s">
        <v>803</v>
      </c>
      <c r="CO374" s="7" t="s">
        <v>382</v>
      </c>
      <c r="CP374" s="7">
        <v>21000</v>
      </c>
      <c r="CQ374" s="7">
        <v>8.6</v>
      </c>
      <c r="CR374" s="7">
        <v>21000</v>
      </c>
      <c r="CS374" s="7">
        <v>8.6</v>
      </c>
      <c r="CT374" s="7">
        <v>19000</v>
      </c>
      <c r="CU374" s="7">
        <v>10</v>
      </c>
      <c r="CV374" s="7">
        <v>21000</v>
      </c>
      <c r="CW374" s="7">
        <v>8.6</v>
      </c>
      <c r="DA374" s="8" t="s">
        <v>803</v>
      </c>
      <c r="DB374" s="8" t="s">
        <v>382</v>
      </c>
      <c r="DC374" s="8">
        <v>490.5</v>
      </c>
      <c r="DD374" s="8">
        <v>4</v>
      </c>
      <c r="DE374" s="8">
        <v>13.27</v>
      </c>
      <c r="DF374" s="8">
        <v>4.0999999999999996</v>
      </c>
      <c r="DG374" s="8">
        <v>25115</v>
      </c>
      <c r="DH374" s="8">
        <v>4.7</v>
      </c>
      <c r="DI374" s="8">
        <v>37</v>
      </c>
      <c r="DJ374" s="8">
        <v>0.7</v>
      </c>
      <c r="DN374" s="9" t="s">
        <v>803</v>
      </c>
      <c r="DO374" s="9" t="s">
        <v>382</v>
      </c>
      <c r="DP374" s="9">
        <v>428.7</v>
      </c>
      <c r="DQ374" s="9">
        <v>7.2</v>
      </c>
      <c r="DR374" s="9">
        <v>11.31</v>
      </c>
      <c r="DS374" s="9">
        <v>6.7</v>
      </c>
      <c r="DT374" s="9">
        <v>22383</v>
      </c>
      <c r="DU374" s="9">
        <v>8.4</v>
      </c>
      <c r="DV374" s="9">
        <v>37</v>
      </c>
      <c r="DW374" s="9">
        <v>1.1000000000000001</v>
      </c>
      <c r="EA374" s="10" t="s">
        <v>803</v>
      </c>
      <c r="EB374" s="10" t="s">
        <v>382</v>
      </c>
      <c r="EC374" s="10">
        <v>26000</v>
      </c>
      <c r="ED374" s="10">
        <v>8.1999999999999993</v>
      </c>
      <c r="EE374" s="10" t="e">
        <f>VLOOKUP(EA374,Sheet1!$C$10:$L$428,10,FALSE)</f>
        <v>#N/A</v>
      </c>
      <c r="EF374" s="10">
        <v>8.1999999999999993</v>
      </c>
      <c r="EG374" s="10">
        <v>24000</v>
      </c>
      <c r="EH374" s="10">
        <v>9.4</v>
      </c>
      <c r="EI374" s="10">
        <v>26000</v>
      </c>
      <c r="EJ374" s="10">
        <v>8.1999999999999993</v>
      </c>
      <c r="EN374" s="11" t="s">
        <v>803</v>
      </c>
      <c r="EO374" s="11" t="s">
        <v>382</v>
      </c>
      <c r="EP374" s="11">
        <v>603.5</v>
      </c>
      <c r="EQ374" s="11">
        <v>4.5</v>
      </c>
      <c r="ER374" s="11" t="e">
        <f>VLOOKUP(EN374,Sheet1!$C$10:$L$428,2,FALSE)</f>
        <v>#N/A</v>
      </c>
      <c r="ES374" s="11">
        <v>4.5999999999999996</v>
      </c>
      <c r="ET374" s="11">
        <v>34173</v>
      </c>
      <c r="EU374" s="11">
        <v>13</v>
      </c>
      <c r="EV374" s="11">
        <v>40.5</v>
      </c>
      <c r="EW374" s="11">
        <v>1.1000000000000001</v>
      </c>
      <c r="EY374" t="b">
        <f t="shared" si="5"/>
        <v>1</v>
      </c>
    </row>
    <row r="375" spans="1:155" x14ac:dyDescent="0.25">
      <c r="A375" s="1" t="s">
        <v>804</v>
      </c>
      <c r="B375" s="1" t="s">
        <v>383</v>
      </c>
      <c r="C375" s="1">
        <v>548.5</v>
      </c>
      <c r="D375" s="1">
        <v>3.9</v>
      </c>
      <c r="E375" s="1" t="e">
        <f>VLOOKUP(A375,Sheet1!$C$10:$L$428,6,FALSE)</f>
        <v>#N/A</v>
      </c>
      <c r="F375" s="1">
        <v>4.9000000000000004</v>
      </c>
      <c r="G375" s="1">
        <v>28487</v>
      </c>
      <c r="H375" s="1">
        <v>4.5999999999999996</v>
      </c>
      <c r="I375" s="1">
        <v>38</v>
      </c>
      <c r="J375" s="1">
        <v>1.5</v>
      </c>
      <c r="N375" s="2" t="s">
        <v>804</v>
      </c>
      <c r="O375" s="2" t="s">
        <v>383</v>
      </c>
      <c r="P375" s="2">
        <v>104000</v>
      </c>
      <c r="Q375" s="2">
        <v>4</v>
      </c>
      <c r="R375" s="2">
        <v>104000</v>
      </c>
      <c r="S375" s="2">
        <v>4</v>
      </c>
      <c r="T375" s="2">
        <v>94000</v>
      </c>
      <c r="U375" s="2">
        <v>4.9000000000000004</v>
      </c>
      <c r="V375" s="2">
        <v>104000</v>
      </c>
      <c r="W375" s="2">
        <v>4</v>
      </c>
      <c r="AA375" s="3" t="s">
        <v>804</v>
      </c>
      <c r="AB375" s="3" t="s">
        <v>383</v>
      </c>
      <c r="AC375" s="3">
        <v>556.29999999999995</v>
      </c>
      <c r="AD375" s="3">
        <v>2.2000000000000002</v>
      </c>
      <c r="AE375" s="3">
        <v>14.39</v>
      </c>
      <c r="AF375" s="3">
        <v>2.2000000000000002</v>
      </c>
      <c r="AG375" s="3">
        <v>28859</v>
      </c>
      <c r="AH375" s="3">
        <v>2.8</v>
      </c>
      <c r="AI375" s="3">
        <v>38.700000000000003</v>
      </c>
      <c r="AJ375" s="3">
        <v>0.6</v>
      </c>
      <c r="AN375" s="3" t="s">
        <v>804</v>
      </c>
      <c r="AO375" s="3" t="s">
        <v>383</v>
      </c>
      <c r="AP375" s="3">
        <v>499.3</v>
      </c>
      <c r="AQ375" s="3">
        <v>4.0999999999999996</v>
      </c>
      <c r="AR375" s="3">
        <v>12.54</v>
      </c>
      <c r="AS375" s="3">
        <v>3.5</v>
      </c>
      <c r="AT375" s="3">
        <v>25792</v>
      </c>
      <c r="AU375" s="3">
        <v>4.5</v>
      </c>
      <c r="AV375" s="3">
        <v>37.5</v>
      </c>
      <c r="AW375" s="3">
        <v>0.1</v>
      </c>
      <c r="BA375" s="4" t="s">
        <v>804</v>
      </c>
      <c r="BB375" s="4" t="s">
        <v>383</v>
      </c>
      <c r="BC375" s="4">
        <v>147000</v>
      </c>
      <c r="BD375" s="4">
        <v>3.3</v>
      </c>
      <c r="BE375" s="4">
        <v>147000</v>
      </c>
      <c r="BF375" s="4">
        <v>3.3</v>
      </c>
      <c r="BG375" s="4">
        <v>129000</v>
      </c>
      <c r="BH375" s="4">
        <v>4.2</v>
      </c>
      <c r="BI375" s="4">
        <v>147000</v>
      </c>
      <c r="BJ375" s="4">
        <v>3.3</v>
      </c>
      <c r="BN375" s="5" t="s">
        <v>804</v>
      </c>
      <c r="BO375" s="5" t="s">
        <v>383</v>
      </c>
      <c r="BP375" s="5">
        <v>447</v>
      </c>
      <c r="BQ375" s="5">
        <v>2.4</v>
      </c>
      <c r="BR375" s="5">
        <v>13.63</v>
      </c>
      <c r="BS375" s="5">
        <v>2</v>
      </c>
      <c r="BT375" s="5">
        <v>23747</v>
      </c>
      <c r="BU375" s="5">
        <v>3</v>
      </c>
      <c r="BV375" s="5">
        <v>32.799999999999997</v>
      </c>
      <c r="BW375" s="5">
        <v>1.1000000000000001</v>
      </c>
      <c r="CA375" s="6" t="s">
        <v>804</v>
      </c>
      <c r="CB375" s="6" t="s">
        <v>383</v>
      </c>
      <c r="CC375" s="6">
        <v>383.3</v>
      </c>
      <c r="CD375" s="6">
        <v>3.6</v>
      </c>
      <c r="CE375" s="6">
        <v>11.15</v>
      </c>
      <c r="CF375" s="6">
        <v>3.6</v>
      </c>
      <c r="CG375" s="6">
        <v>20581</v>
      </c>
      <c r="CH375" s="6">
        <v>5</v>
      </c>
      <c r="CI375" s="6">
        <v>36</v>
      </c>
      <c r="CJ375" s="6">
        <v>0.7</v>
      </c>
      <c r="CN375" s="7" t="s">
        <v>804</v>
      </c>
      <c r="CO375" s="7" t="s">
        <v>383</v>
      </c>
      <c r="CP375" s="7">
        <v>44000</v>
      </c>
      <c r="CQ375" s="7">
        <v>6</v>
      </c>
      <c r="CR375" s="7">
        <v>44000</v>
      </c>
      <c r="CS375" s="7">
        <v>6</v>
      </c>
      <c r="CT375" s="7">
        <v>40000</v>
      </c>
      <c r="CU375" s="7">
        <v>6.9</v>
      </c>
      <c r="CV375" s="7">
        <v>44000</v>
      </c>
      <c r="CW375" s="7">
        <v>6</v>
      </c>
      <c r="DA375" s="8" t="s">
        <v>804</v>
      </c>
      <c r="DB375" s="8" t="s">
        <v>383</v>
      </c>
      <c r="DC375" s="8">
        <v>471.1</v>
      </c>
      <c r="DD375" s="8">
        <v>2.7</v>
      </c>
      <c r="DE375" s="8">
        <v>12.81</v>
      </c>
      <c r="DF375" s="8">
        <v>2.8</v>
      </c>
      <c r="DG375" s="8">
        <v>24086</v>
      </c>
      <c r="DH375" s="8">
        <v>3.3</v>
      </c>
      <c r="DI375" s="8">
        <v>36.799999999999997</v>
      </c>
      <c r="DJ375" s="8">
        <v>0.8</v>
      </c>
      <c r="DN375" s="9" t="s">
        <v>804</v>
      </c>
      <c r="DO375" s="9" t="s">
        <v>383</v>
      </c>
      <c r="DP375" s="9">
        <v>409.8</v>
      </c>
      <c r="DQ375" s="9">
        <v>5.6</v>
      </c>
      <c r="DR375" s="9">
        <v>11.18</v>
      </c>
      <c r="DS375" s="9">
        <v>5.6</v>
      </c>
      <c r="DT375" s="9">
        <v>20963</v>
      </c>
      <c r="DU375" s="9">
        <v>6.4</v>
      </c>
      <c r="DV375" s="9">
        <v>36</v>
      </c>
      <c r="DW375" s="9">
        <v>0.7</v>
      </c>
      <c r="EA375" s="10" t="s">
        <v>804</v>
      </c>
      <c r="EB375" s="10" t="s">
        <v>383</v>
      </c>
      <c r="EC375" s="10">
        <v>60000</v>
      </c>
      <c r="ED375" s="10">
        <v>5.4</v>
      </c>
      <c r="EE375" s="10" t="e">
        <f>VLOOKUP(EA375,Sheet1!$C$10:$L$428,10,FALSE)</f>
        <v>#N/A</v>
      </c>
      <c r="EF375" s="10">
        <v>5.4</v>
      </c>
      <c r="EG375" s="10">
        <v>53000</v>
      </c>
      <c r="EH375" s="10">
        <v>6.8</v>
      </c>
      <c r="EI375" s="10">
        <v>60000</v>
      </c>
      <c r="EJ375" s="10">
        <v>5.4</v>
      </c>
      <c r="EN375" s="11" t="s">
        <v>804</v>
      </c>
      <c r="EO375" s="11" t="s">
        <v>383</v>
      </c>
      <c r="EP375" s="11">
        <v>618.9</v>
      </c>
      <c r="EQ375" s="11">
        <v>3</v>
      </c>
      <c r="ER375" s="11" t="e">
        <f>VLOOKUP(EN375,Sheet1!$C$10:$L$428,2,FALSE)</f>
        <v>#N/A</v>
      </c>
      <c r="ES375" s="11">
        <v>3.1</v>
      </c>
      <c r="ET375" s="11">
        <v>32436</v>
      </c>
      <c r="EU375" s="11">
        <v>3.8</v>
      </c>
      <c r="EV375" s="11">
        <v>40.1</v>
      </c>
      <c r="EW375" s="11">
        <v>0.8</v>
      </c>
      <c r="EY375" t="b">
        <f t="shared" si="5"/>
        <v>1</v>
      </c>
    </row>
    <row r="376" spans="1:155" x14ac:dyDescent="0.25">
      <c r="A376" s="1" t="s">
        <v>805</v>
      </c>
      <c r="B376" s="1" t="s">
        <v>384</v>
      </c>
      <c r="C376" s="1">
        <v>507.4</v>
      </c>
      <c r="D376" s="1">
        <v>3.3</v>
      </c>
      <c r="E376" s="1" t="e">
        <f>VLOOKUP(A376,Sheet1!$C$10:$L$428,6,FALSE)</f>
        <v>#N/A</v>
      </c>
      <c r="F376" s="1">
        <v>4.2</v>
      </c>
      <c r="G376" s="1">
        <v>26633</v>
      </c>
      <c r="H376" s="1">
        <v>5.7</v>
      </c>
      <c r="I376" s="1">
        <v>37.5</v>
      </c>
      <c r="J376" s="1">
        <v>1</v>
      </c>
      <c r="N376" s="2" t="s">
        <v>805</v>
      </c>
      <c r="O376" s="2" t="s">
        <v>384</v>
      </c>
      <c r="P376" s="2">
        <v>164000</v>
      </c>
      <c r="Q376" s="2">
        <v>3.2</v>
      </c>
      <c r="R376" s="2">
        <v>164000</v>
      </c>
      <c r="S376" s="2">
        <v>3.2</v>
      </c>
      <c r="T376" s="2">
        <v>139000</v>
      </c>
      <c r="U376" s="2">
        <v>4.2</v>
      </c>
      <c r="V376" s="2">
        <v>164000</v>
      </c>
      <c r="W376" s="2">
        <v>3.2</v>
      </c>
      <c r="AA376" s="3" t="s">
        <v>805</v>
      </c>
      <c r="AB376" s="3" t="s">
        <v>384</v>
      </c>
      <c r="AC376" s="3">
        <v>571.5</v>
      </c>
      <c r="AD376" s="3">
        <v>5</v>
      </c>
      <c r="AE376" s="3">
        <v>14.86</v>
      </c>
      <c r="AF376" s="3">
        <v>5</v>
      </c>
      <c r="AG376" s="3">
        <v>30137</v>
      </c>
      <c r="AH376" s="3">
        <v>6.9</v>
      </c>
      <c r="AI376" s="3">
        <v>38.5</v>
      </c>
      <c r="AJ376" s="3">
        <v>0.4</v>
      </c>
      <c r="AN376" s="3" t="s">
        <v>805</v>
      </c>
      <c r="AO376" s="3" t="s">
        <v>384</v>
      </c>
      <c r="AP376" s="3">
        <v>474.9</v>
      </c>
      <c r="AQ376" s="3">
        <v>2.7</v>
      </c>
      <c r="AR376" s="3">
        <v>12.17</v>
      </c>
      <c r="AS376" s="3">
        <v>2.9</v>
      </c>
      <c r="AT376" s="3">
        <v>24447</v>
      </c>
      <c r="AU376" s="3">
        <v>3.3</v>
      </c>
      <c r="AV376" s="3">
        <v>37.5</v>
      </c>
      <c r="AW376" s="3">
        <v>0</v>
      </c>
      <c r="BA376" s="4" t="s">
        <v>805</v>
      </c>
      <c r="BB376" s="4" t="s">
        <v>384</v>
      </c>
      <c r="BC376" s="4">
        <v>226000</v>
      </c>
      <c r="BD376" s="4">
        <v>2.7</v>
      </c>
      <c r="BE376" s="4">
        <v>226000</v>
      </c>
      <c r="BF376" s="4">
        <v>2.7</v>
      </c>
      <c r="BG376" s="4">
        <v>194000</v>
      </c>
      <c r="BH376" s="4">
        <v>3.4</v>
      </c>
      <c r="BI376" s="4">
        <v>226000</v>
      </c>
      <c r="BJ376" s="4">
        <v>2.7</v>
      </c>
      <c r="BN376" s="5" t="s">
        <v>805</v>
      </c>
      <c r="BO376" s="5" t="s">
        <v>384</v>
      </c>
      <c r="BP376" s="5">
        <v>464.2</v>
      </c>
      <c r="BQ376" s="5">
        <v>4.5999999999999996</v>
      </c>
      <c r="BR376" s="5">
        <v>14.04</v>
      </c>
      <c r="BS376" s="5">
        <v>4.5</v>
      </c>
      <c r="BT376" s="5">
        <v>24477</v>
      </c>
      <c r="BU376" s="5">
        <v>6.2</v>
      </c>
      <c r="BV376" s="5">
        <v>33.1</v>
      </c>
      <c r="BW376" s="5">
        <v>0.8</v>
      </c>
      <c r="CA376" s="6" t="s">
        <v>805</v>
      </c>
      <c r="CB376" s="6" t="s">
        <v>384</v>
      </c>
      <c r="CC376" s="6">
        <v>384.3</v>
      </c>
      <c r="CD376" s="6">
        <v>3.3</v>
      </c>
      <c r="CE376" s="6">
        <v>10.88</v>
      </c>
      <c r="CF376" s="6">
        <v>2.2999999999999998</v>
      </c>
      <c r="CG376" s="6">
        <v>19998</v>
      </c>
      <c r="CH376" s="6">
        <v>3.4</v>
      </c>
      <c r="CI376" s="6">
        <v>35.9</v>
      </c>
      <c r="CJ376" s="6">
        <v>1.4</v>
      </c>
      <c r="CN376" s="7" t="s">
        <v>805</v>
      </c>
      <c r="CO376" s="7" t="s">
        <v>384</v>
      </c>
      <c r="CP376" s="7">
        <v>70000</v>
      </c>
      <c r="CQ376" s="7">
        <v>4.7</v>
      </c>
      <c r="CR376" s="7">
        <v>70000</v>
      </c>
      <c r="CS376" s="7">
        <v>4.7</v>
      </c>
      <c r="CT376" s="7">
        <v>61000</v>
      </c>
      <c r="CU376" s="7">
        <v>5.6</v>
      </c>
      <c r="CV376" s="7">
        <v>70000</v>
      </c>
      <c r="CW376" s="7">
        <v>4.7</v>
      </c>
      <c r="DA376" s="8" t="s">
        <v>805</v>
      </c>
      <c r="DB376" s="8" t="s">
        <v>384</v>
      </c>
      <c r="DC376" s="8">
        <v>496.4</v>
      </c>
      <c r="DD376" s="8">
        <v>2.8</v>
      </c>
      <c r="DE376" s="8">
        <v>13.3</v>
      </c>
      <c r="DF376" s="8">
        <v>2.8</v>
      </c>
      <c r="DG376" s="8">
        <v>25651</v>
      </c>
      <c r="DH376" s="8">
        <v>3.5</v>
      </c>
      <c r="DI376" s="8">
        <v>37.299999999999997</v>
      </c>
      <c r="DJ376" s="8">
        <v>0.5</v>
      </c>
      <c r="DN376" s="9" t="s">
        <v>805</v>
      </c>
      <c r="DO376" s="9" t="s">
        <v>384</v>
      </c>
      <c r="DP376" s="9">
        <v>432.7</v>
      </c>
      <c r="DQ376" s="9">
        <v>3.9</v>
      </c>
      <c r="DR376" s="9">
        <v>11.69</v>
      </c>
      <c r="DS376" s="9">
        <v>4</v>
      </c>
      <c r="DT376" s="9">
        <v>22308</v>
      </c>
      <c r="DU376" s="9">
        <v>4.3</v>
      </c>
      <c r="DV376" s="9">
        <v>37</v>
      </c>
      <c r="DW376" s="9">
        <v>0.8</v>
      </c>
      <c r="EA376" s="10" t="s">
        <v>805</v>
      </c>
      <c r="EB376" s="10" t="s">
        <v>384</v>
      </c>
      <c r="EC376" s="10">
        <v>93000</v>
      </c>
      <c r="ED376" s="10">
        <v>4.3</v>
      </c>
      <c r="EE376" s="10" t="e">
        <f>VLOOKUP(EA376,Sheet1!$C$10:$L$428,10,FALSE)</f>
        <v>#N/A</v>
      </c>
      <c r="EF376" s="10">
        <v>4.3</v>
      </c>
      <c r="EG376" s="10">
        <v>78000</v>
      </c>
      <c r="EH376" s="10">
        <v>6</v>
      </c>
      <c r="EI376" s="10">
        <v>93000</v>
      </c>
      <c r="EJ376" s="10">
        <v>4.3</v>
      </c>
      <c r="EN376" s="11" t="s">
        <v>805</v>
      </c>
      <c r="EO376" s="11" t="s">
        <v>384</v>
      </c>
      <c r="EP376" s="11">
        <v>628</v>
      </c>
      <c r="EQ376" s="11">
        <v>7.8</v>
      </c>
      <c r="ER376" s="11" t="e">
        <f>VLOOKUP(EN376,Sheet1!$C$10:$L$428,2,FALSE)</f>
        <v>#N/A</v>
      </c>
      <c r="ES376" s="11">
        <v>7.8</v>
      </c>
      <c r="ET376" s="11">
        <v>33651</v>
      </c>
      <c r="EU376" s="11">
        <v>11</v>
      </c>
      <c r="EV376" s="11">
        <v>39.299999999999997</v>
      </c>
      <c r="EW376" s="11">
        <v>0.6</v>
      </c>
      <c r="EY376" t="b">
        <f t="shared" si="5"/>
        <v>1</v>
      </c>
    </row>
    <row r="377" spans="1:155" x14ac:dyDescent="0.25">
      <c r="A377" s="1" t="s">
        <v>806</v>
      </c>
      <c r="B377" s="1" t="s">
        <v>385</v>
      </c>
      <c r="C377" s="1">
        <v>512.20000000000005</v>
      </c>
      <c r="D377" s="1">
        <v>5.4</v>
      </c>
      <c r="E377" s="1" t="e">
        <f>VLOOKUP(A377,Sheet1!$C$10:$L$428,6,FALSE)</f>
        <v>#N/A</v>
      </c>
      <c r="F377" s="1">
        <v>6.2</v>
      </c>
      <c r="G377" s="1">
        <v>26029</v>
      </c>
      <c r="H377" s="1">
        <v>7.4</v>
      </c>
      <c r="I377" s="1">
        <v>40</v>
      </c>
      <c r="J377" s="1">
        <v>0.7</v>
      </c>
      <c r="N377" s="2" t="s">
        <v>806</v>
      </c>
      <c r="O377" s="2" t="s">
        <v>385</v>
      </c>
      <c r="P377" s="2">
        <v>66000</v>
      </c>
      <c r="Q377" s="2">
        <v>5.0999999999999996</v>
      </c>
      <c r="R377" s="2">
        <v>66000</v>
      </c>
      <c r="S377" s="2">
        <v>5.0999999999999996</v>
      </c>
      <c r="T377" s="2">
        <v>58000</v>
      </c>
      <c r="U377" s="2">
        <v>6.9</v>
      </c>
      <c r="V377" s="2">
        <v>66000</v>
      </c>
      <c r="W377" s="2">
        <v>5.0999999999999996</v>
      </c>
      <c r="AA377" s="3" t="s">
        <v>806</v>
      </c>
      <c r="AB377" s="3" t="s">
        <v>385</v>
      </c>
      <c r="AC377" s="3">
        <v>539.79999999999995</v>
      </c>
      <c r="AD377" s="3">
        <v>3.1</v>
      </c>
      <c r="AE377" s="3">
        <v>13.53</v>
      </c>
      <c r="AF377" s="3">
        <v>3.1</v>
      </c>
      <c r="AG377" s="3">
        <v>27596</v>
      </c>
      <c r="AH377" s="3">
        <v>4</v>
      </c>
      <c r="AI377" s="3">
        <v>39.9</v>
      </c>
      <c r="AJ377" s="3">
        <v>0.8</v>
      </c>
      <c r="AN377" s="3" t="s">
        <v>806</v>
      </c>
      <c r="AO377" s="3" t="s">
        <v>385</v>
      </c>
      <c r="AP377" s="3">
        <v>472.4</v>
      </c>
      <c r="AQ377" s="3">
        <v>3.9</v>
      </c>
      <c r="AR377" s="3">
        <v>11.52</v>
      </c>
      <c r="AS377" s="3">
        <v>3.7</v>
      </c>
      <c r="AT377" s="3">
        <v>24259</v>
      </c>
      <c r="AU377" s="3">
        <v>4.8</v>
      </c>
      <c r="AV377" s="3">
        <v>38.5</v>
      </c>
      <c r="AW377" s="3">
        <v>1.2</v>
      </c>
      <c r="BA377" s="4" t="s">
        <v>806</v>
      </c>
      <c r="BB377" s="4" t="s">
        <v>385</v>
      </c>
      <c r="BC377" s="4">
        <v>94000</v>
      </c>
      <c r="BD377" s="4">
        <v>4.2</v>
      </c>
      <c r="BE377" s="4">
        <v>94000</v>
      </c>
      <c r="BF377" s="4">
        <v>4.2</v>
      </c>
      <c r="BG377" s="4">
        <v>83000</v>
      </c>
      <c r="BH377" s="4">
        <v>5.7</v>
      </c>
      <c r="BI377" s="4">
        <v>94000</v>
      </c>
      <c r="BJ377" s="4">
        <v>4.2</v>
      </c>
      <c r="BN377" s="5" t="s">
        <v>806</v>
      </c>
      <c r="BO377" s="5" t="s">
        <v>385</v>
      </c>
      <c r="BP377" s="5">
        <v>430.9</v>
      </c>
      <c r="BQ377" s="5">
        <v>3.3</v>
      </c>
      <c r="BR377" s="5">
        <v>13.04</v>
      </c>
      <c r="BS377" s="5">
        <v>2.8</v>
      </c>
      <c r="BT377" s="5">
        <v>22471</v>
      </c>
      <c r="BU377" s="5">
        <v>4</v>
      </c>
      <c r="BV377" s="5">
        <v>33</v>
      </c>
      <c r="BW377" s="5">
        <v>1.6</v>
      </c>
      <c r="CA377" s="6" t="s">
        <v>806</v>
      </c>
      <c r="CB377" s="6" t="s">
        <v>385</v>
      </c>
      <c r="CC377" s="6">
        <v>377.8</v>
      </c>
      <c r="CD377" s="6">
        <v>4.4000000000000004</v>
      </c>
      <c r="CE377" s="6">
        <v>10.67</v>
      </c>
      <c r="CF377" s="6">
        <v>3.6</v>
      </c>
      <c r="CG377" s="6">
        <v>19687</v>
      </c>
      <c r="CH377" s="6">
        <v>5.4</v>
      </c>
      <c r="CI377" s="6">
        <v>37</v>
      </c>
      <c r="CJ377" s="6">
        <v>1.7</v>
      </c>
      <c r="CN377" s="7" t="s">
        <v>806</v>
      </c>
      <c r="CO377" s="7" t="s">
        <v>385</v>
      </c>
      <c r="CP377" s="7">
        <v>26000</v>
      </c>
      <c r="CQ377" s="7">
        <v>7.8</v>
      </c>
      <c r="CR377" s="7">
        <v>26000</v>
      </c>
      <c r="CS377" s="7">
        <v>7.8</v>
      </c>
      <c r="CT377" s="7">
        <v>23000</v>
      </c>
      <c r="CU377" s="7">
        <v>9.1</v>
      </c>
      <c r="CV377" s="7">
        <v>26000</v>
      </c>
      <c r="CW377" s="7">
        <v>7.8</v>
      </c>
      <c r="DA377" s="8" t="s">
        <v>806</v>
      </c>
      <c r="DB377" s="8" t="s">
        <v>385</v>
      </c>
      <c r="DC377" s="8">
        <v>437.4</v>
      </c>
      <c r="DD377" s="8">
        <v>3.5</v>
      </c>
      <c r="DE377" s="8">
        <v>11.73</v>
      </c>
      <c r="DF377" s="8">
        <v>3.6</v>
      </c>
      <c r="DG377" s="8">
        <v>22271</v>
      </c>
      <c r="DH377" s="8">
        <v>4.0999999999999996</v>
      </c>
      <c r="DI377" s="8">
        <v>37.299999999999997</v>
      </c>
      <c r="DJ377" s="8">
        <v>0.9</v>
      </c>
      <c r="DN377" s="9" t="s">
        <v>806</v>
      </c>
      <c r="DO377" s="9" t="s">
        <v>385</v>
      </c>
      <c r="DP377" s="9">
        <v>400.4</v>
      </c>
      <c r="DQ377" s="9">
        <v>6.3</v>
      </c>
      <c r="DR377" s="9">
        <v>10.66</v>
      </c>
      <c r="DS377" s="9">
        <v>6.5</v>
      </c>
      <c r="DT377" s="9">
        <v>19788</v>
      </c>
      <c r="DU377" s="9">
        <v>6.9</v>
      </c>
      <c r="DV377" s="9">
        <v>37.299999999999997</v>
      </c>
      <c r="DW377" s="9">
        <v>1</v>
      </c>
      <c r="EA377" s="10" t="s">
        <v>806</v>
      </c>
      <c r="EB377" s="10" t="s">
        <v>385</v>
      </c>
      <c r="EC377" s="10">
        <v>40000</v>
      </c>
      <c r="ED377" s="10">
        <v>6.7</v>
      </c>
      <c r="EE377" s="10" t="e">
        <f>VLOOKUP(EA377,Sheet1!$C$10:$L$428,10,FALSE)</f>
        <v>#N/A</v>
      </c>
      <c r="EF377" s="10">
        <v>6.7</v>
      </c>
      <c r="EG377" s="10">
        <v>35000</v>
      </c>
      <c r="EH377" s="10">
        <v>9.8000000000000007</v>
      </c>
      <c r="EI377" s="10">
        <v>40000</v>
      </c>
      <c r="EJ377" s="10">
        <v>6.7</v>
      </c>
      <c r="EN377" s="11" t="s">
        <v>806</v>
      </c>
      <c r="EO377" s="11" t="s">
        <v>385</v>
      </c>
      <c r="EP377" s="11">
        <v>605.6</v>
      </c>
      <c r="EQ377" s="11">
        <v>4.2</v>
      </c>
      <c r="ER377" s="11" t="e">
        <f>VLOOKUP(EN377,Sheet1!$C$10:$L$428,2,FALSE)</f>
        <v>#N/A</v>
      </c>
      <c r="ES377" s="11">
        <v>4.2</v>
      </c>
      <c r="ET377" s="11">
        <v>31109</v>
      </c>
      <c r="EU377" s="11">
        <v>5.4</v>
      </c>
      <c r="EV377" s="11">
        <v>41.6</v>
      </c>
      <c r="EW377" s="11">
        <v>1.1000000000000001</v>
      </c>
      <c r="EY377" t="b">
        <f t="shared" si="5"/>
        <v>1</v>
      </c>
    </row>
    <row r="378" spans="1:155" x14ac:dyDescent="0.25">
      <c r="A378" s="1" t="s">
        <v>807</v>
      </c>
      <c r="B378" s="1" t="s">
        <v>386</v>
      </c>
      <c r="C378" s="1">
        <v>476.4</v>
      </c>
      <c r="D378" s="1">
        <v>9.1</v>
      </c>
      <c r="E378" s="1" t="e">
        <f>VLOOKUP(A378,Sheet1!$C$10:$L$428,6,FALSE)</f>
        <v>#N/A</v>
      </c>
      <c r="F378" s="1">
        <v>8.5</v>
      </c>
      <c r="G378" s="1">
        <v>24926</v>
      </c>
      <c r="H378" s="1">
        <v>11</v>
      </c>
      <c r="I378" s="1">
        <v>37.5</v>
      </c>
      <c r="J378" s="1">
        <v>2.1</v>
      </c>
      <c r="N378" s="2" t="s">
        <v>807</v>
      </c>
      <c r="O378" s="2" t="s">
        <v>386</v>
      </c>
      <c r="P378" s="2">
        <v>22000</v>
      </c>
      <c r="Q378" s="2">
        <v>8.6999999999999993</v>
      </c>
      <c r="R378" s="2">
        <v>22000</v>
      </c>
      <c r="S378" s="2">
        <v>8.6999999999999993</v>
      </c>
      <c r="T378" s="2">
        <v>19000</v>
      </c>
      <c r="U378" s="2">
        <v>10.5</v>
      </c>
      <c r="V378" s="2">
        <v>22000</v>
      </c>
      <c r="W378" s="2">
        <v>8.6999999999999993</v>
      </c>
      <c r="AA378" s="3" t="s">
        <v>807</v>
      </c>
      <c r="AB378" s="3" t="s">
        <v>386</v>
      </c>
      <c r="AC378" s="3">
        <v>533.79999999999995</v>
      </c>
      <c r="AD378" s="3">
        <v>5.9</v>
      </c>
      <c r="AE378" s="3">
        <v>13.8</v>
      </c>
      <c r="AF378" s="3">
        <v>5.8</v>
      </c>
      <c r="AG378" s="3">
        <v>28082</v>
      </c>
      <c r="AH378" s="3">
        <v>7.5</v>
      </c>
      <c r="AI378" s="3">
        <v>38.700000000000003</v>
      </c>
      <c r="AJ378" s="3">
        <v>1.1000000000000001</v>
      </c>
      <c r="AN378" s="3" t="s">
        <v>807</v>
      </c>
      <c r="AO378" s="3" t="s">
        <v>386</v>
      </c>
      <c r="AP378" s="3">
        <v>451.5</v>
      </c>
      <c r="AQ378" s="3">
        <v>7.2</v>
      </c>
      <c r="AR378" s="3">
        <v>11.69</v>
      </c>
      <c r="AS378" s="3">
        <v>7.6</v>
      </c>
      <c r="AT378" s="3">
        <v>23951</v>
      </c>
      <c r="AU378" s="3">
        <v>7.7</v>
      </c>
      <c r="AV378" s="3">
        <v>37.5</v>
      </c>
      <c r="AW378" s="3">
        <v>1.4</v>
      </c>
      <c r="BA378" s="4" t="s">
        <v>807</v>
      </c>
      <c r="BB378" s="4" t="s">
        <v>386</v>
      </c>
      <c r="BC378" s="4">
        <v>33000</v>
      </c>
      <c r="BD378" s="4">
        <v>7</v>
      </c>
      <c r="BE378" s="4">
        <v>33000</v>
      </c>
      <c r="BF378" s="4">
        <v>7</v>
      </c>
      <c r="BG378" s="4">
        <v>28000</v>
      </c>
      <c r="BH378" s="4">
        <v>8.4</v>
      </c>
      <c r="BI378" s="4">
        <v>33000</v>
      </c>
      <c r="BJ378" s="4">
        <v>7</v>
      </c>
      <c r="BN378" s="5" t="s">
        <v>807</v>
      </c>
      <c r="BO378" s="5" t="s">
        <v>386</v>
      </c>
      <c r="BP378" s="5">
        <v>416.3</v>
      </c>
      <c r="BQ378" s="5">
        <v>5.8</v>
      </c>
      <c r="BR378" s="5">
        <v>13.16</v>
      </c>
      <c r="BS378" s="5">
        <v>5</v>
      </c>
      <c r="BT378" s="5">
        <v>22185</v>
      </c>
      <c r="BU378" s="5">
        <v>7.1</v>
      </c>
      <c r="BV378" s="5">
        <v>31.6</v>
      </c>
      <c r="BW378" s="5">
        <v>2.6</v>
      </c>
      <c r="CA378" s="6" t="s">
        <v>807</v>
      </c>
      <c r="CB378" s="6" t="s">
        <v>386</v>
      </c>
      <c r="CC378" s="6">
        <v>351.5</v>
      </c>
      <c r="CD378" s="6">
        <v>6.6</v>
      </c>
      <c r="CE378" s="6">
        <v>10.41</v>
      </c>
      <c r="CF378" s="6">
        <v>7.6</v>
      </c>
      <c r="CG378" s="6">
        <v>18825</v>
      </c>
      <c r="CH378" s="6">
        <v>8.1</v>
      </c>
      <c r="CI378" s="6">
        <v>36</v>
      </c>
      <c r="CJ378" s="6">
        <v>2.1</v>
      </c>
      <c r="CN378" s="7" t="s">
        <v>807</v>
      </c>
      <c r="CO378" s="7" t="s">
        <v>386</v>
      </c>
      <c r="CP378" s="7">
        <v>10000</v>
      </c>
      <c r="CQ378" s="7">
        <v>12.5</v>
      </c>
      <c r="CR378" s="7">
        <v>10000</v>
      </c>
      <c r="CS378" s="7">
        <v>12.5</v>
      </c>
      <c r="CT378" s="7">
        <v>9000</v>
      </c>
      <c r="CU378" s="7">
        <v>15.3</v>
      </c>
      <c r="CV378" s="7">
        <v>10000</v>
      </c>
      <c r="CW378" s="7">
        <v>12.5</v>
      </c>
      <c r="DA378" s="8" t="s">
        <v>807</v>
      </c>
      <c r="DB378" s="8" t="s">
        <v>386</v>
      </c>
      <c r="DC378" s="8">
        <v>483.2</v>
      </c>
      <c r="DD378" s="8">
        <v>7.5</v>
      </c>
      <c r="DE378" s="8">
        <v>12.93</v>
      </c>
      <c r="DF378" s="8">
        <v>7.3</v>
      </c>
      <c r="DG378" s="8">
        <v>25712</v>
      </c>
      <c r="DH378" s="8">
        <v>9.1999999999999993</v>
      </c>
      <c r="DI378" s="8">
        <v>37.4</v>
      </c>
      <c r="DJ378" s="8">
        <v>1.3</v>
      </c>
      <c r="DN378" s="9" t="s">
        <v>807</v>
      </c>
      <c r="DO378" s="9" t="s">
        <v>386</v>
      </c>
      <c r="DP378" s="9">
        <v>388.7</v>
      </c>
      <c r="DQ378" s="9">
        <v>12</v>
      </c>
      <c r="DR378" s="9">
        <v>10.65</v>
      </c>
      <c r="DS378" s="9">
        <v>12</v>
      </c>
      <c r="DT378" s="9">
        <v>21914</v>
      </c>
      <c r="DU378" s="9">
        <v>12</v>
      </c>
      <c r="DV378" s="9">
        <v>37</v>
      </c>
      <c r="DW378" s="9">
        <v>0.8</v>
      </c>
      <c r="EA378" s="10" t="s">
        <v>807</v>
      </c>
      <c r="EB378" s="10" t="s">
        <v>386</v>
      </c>
      <c r="EC378" s="10">
        <v>11000</v>
      </c>
      <c r="ED378" s="10">
        <v>12.2</v>
      </c>
      <c r="EE378" s="10" t="e">
        <f>VLOOKUP(EA378,Sheet1!$C$10:$L$428,10,FALSE)</f>
        <v>#N/A</v>
      </c>
      <c r="EF378" s="10">
        <v>12.2</v>
      </c>
      <c r="EG378" s="10">
        <v>10000</v>
      </c>
      <c r="EH378" s="10">
        <v>14.5</v>
      </c>
      <c r="EI378" s="10">
        <v>11000</v>
      </c>
      <c r="EJ378" s="10">
        <v>12.2</v>
      </c>
      <c r="EN378" s="11" t="s">
        <v>807</v>
      </c>
      <c r="EO378" s="11" t="s">
        <v>386</v>
      </c>
      <c r="EP378" s="11">
        <v>580.4</v>
      </c>
      <c r="EQ378" s="11">
        <v>8.5</v>
      </c>
      <c r="ER378" s="11" t="e">
        <f>VLOOKUP(EN378,Sheet1!$C$10:$L$428,2,FALSE)</f>
        <v>#N/A</v>
      </c>
      <c r="ES378" s="11">
        <v>8.6</v>
      </c>
      <c r="ET378" s="11">
        <v>30115</v>
      </c>
      <c r="EU378" s="11">
        <v>11</v>
      </c>
      <c r="EV378" s="11">
        <v>39.9</v>
      </c>
      <c r="EW378" s="11">
        <v>1.6</v>
      </c>
      <c r="EY378" t="b">
        <f t="shared" si="5"/>
        <v>1</v>
      </c>
    </row>
    <row r="379" spans="1:155" x14ac:dyDescent="0.25">
      <c r="A379" s="1" t="s">
        <v>808</v>
      </c>
      <c r="B379" s="1" t="s">
        <v>387</v>
      </c>
      <c r="C379" s="1">
        <v>469</v>
      </c>
      <c r="D379" s="1">
        <v>9.6999999999999993</v>
      </c>
      <c r="E379" s="1" t="e">
        <f>VLOOKUP(A379,Sheet1!$C$10:$L$428,6,FALSE)</f>
        <v>#N/A</v>
      </c>
      <c r="F379" s="1">
        <v>9.5</v>
      </c>
      <c r="G379" s="1">
        <v>25021</v>
      </c>
      <c r="H379" s="1">
        <v>9.6</v>
      </c>
      <c r="I379" s="1">
        <v>39</v>
      </c>
      <c r="J379" s="1">
        <v>1.7</v>
      </c>
      <c r="N379" s="2" t="s">
        <v>808</v>
      </c>
      <c r="O379" s="2" t="s">
        <v>387</v>
      </c>
      <c r="P379" s="2">
        <v>27000</v>
      </c>
      <c r="Q379" s="2">
        <v>7.8</v>
      </c>
      <c r="R379" s="2">
        <v>27000</v>
      </c>
      <c r="S379" s="2">
        <v>7.8</v>
      </c>
      <c r="T379" s="2">
        <v>26000</v>
      </c>
      <c r="U379" s="2">
        <v>10.8</v>
      </c>
      <c r="V379" s="2">
        <v>27000</v>
      </c>
      <c r="W379" s="2">
        <v>7.8</v>
      </c>
      <c r="AA379" s="3" t="s">
        <v>808</v>
      </c>
      <c r="AB379" s="3" t="s">
        <v>387</v>
      </c>
      <c r="AC379" s="3">
        <v>546.1</v>
      </c>
      <c r="AD379" s="3">
        <v>4.4000000000000004</v>
      </c>
      <c r="AE379" s="3">
        <v>14.14</v>
      </c>
      <c r="AF379" s="3">
        <v>4.5</v>
      </c>
      <c r="AG379" s="3">
        <v>28909</v>
      </c>
      <c r="AH379" s="3">
        <v>14</v>
      </c>
      <c r="AI379" s="3">
        <v>38.6</v>
      </c>
      <c r="AJ379" s="3">
        <v>1</v>
      </c>
      <c r="AN379" s="3" t="s">
        <v>808</v>
      </c>
      <c r="AO379" s="3" t="s">
        <v>387</v>
      </c>
      <c r="AP379" s="3">
        <v>454.6</v>
      </c>
      <c r="AQ379" s="3">
        <v>6.9</v>
      </c>
      <c r="AR379" s="3">
        <v>11.58</v>
      </c>
      <c r="AS379" s="3">
        <v>7.2</v>
      </c>
      <c r="AT379" s="3">
        <v>23462</v>
      </c>
      <c r="AU379" s="3">
        <v>7.6</v>
      </c>
      <c r="AV379" s="3">
        <v>37.5</v>
      </c>
      <c r="AW379" s="3">
        <v>1.3</v>
      </c>
      <c r="BA379" s="4" t="s">
        <v>808</v>
      </c>
      <c r="BB379" s="4" t="s">
        <v>387</v>
      </c>
      <c r="BC379" s="4">
        <v>40000</v>
      </c>
      <c r="BD379" s="4">
        <v>6.4</v>
      </c>
      <c r="BE379" s="4">
        <v>40000</v>
      </c>
      <c r="BF379" s="4">
        <v>6.4</v>
      </c>
      <c r="BG379" s="4">
        <v>35000</v>
      </c>
      <c r="BH379" s="4">
        <v>8.8000000000000007</v>
      </c>
      <c r="BI379" s="4">
        <v>40000</v>
      </c>
      <c r="BJ379" s="4">
        <v>6.4</v>
      </c>
      <c r="BN379" s="5" t="s">
        <v>808</v>
      </c>
      <c r="BO379" s="5" t="s">
        <v>387</v>
      </c>
      <c r="BP379" s="5">
        <v>432.3</v>
      </c>
      <c r="BQ379" s="5">
        <v>4.8</v>
      </c>
      <c r="BR379" s="5">
        <v>13.29</v>
      </c>
      <c r="BS379" s="5">
        <v>4.0999999999999996</v>
      </c>
      <c r="BT379" s="5">
        <v>23909</v>
      </c>
      <c r="BU379" s="5">
        <v>13</v>
      </c>
      <c r="BV379" s="5">
        <v>32.5</v>
      </c>
      <c r="BW379" s="5">
        <v>2.2999999999999998</v>
      </c>
      <c r="CA379" s="6" t="s">
        <v>808</v>
      </c>
      <c r="CB379" s="6" t="s">
        <v>387</v>
      </c>
      <c r="CC379" s="6">
        <v>366.7</v>
      </c>
      <c r="CD379" s="6">
        <v>6.7</v>
      </c>
      <c r="CE379" s="6">
        <v>10.51</v>
      </c>
      <c r="CF379" s="6">
        <v>5.5</v>
      </c>
      <c r="CG379" s="6">
        <v>20148</v>
      </c>
      <c r="CH379" s="6">
        <v>8.5</v>
      </c>
      <c r="CI379" s="6">
        <v>36</v>
      </c>
      <c r="CJ379" s="6">
        <v>1.4</v>
      </c>
      <c r="CN379" s="7" t="s">
        <v>808</v>
      </c>
      <c r="CO379" s="7" t="s">
        <v>387</v>
      </c>
      <c r="CP379" s="7">
        <v>11000</v>
      </c>
      <c r="CQ379" s="7">
        <v>12</v>
      </c>
      <c r="CR379" s="7">
        <v>11000</v>
      </c>
      <c r="CS379" s="7">
        <v>12</v>
      </c>
      <c r="CT379" s="7">
        <v>10000</v>
      </c>
      <c r="CU379" s="7">
        <v>13.8</v>
      </c>
      <c r="CV379" s="7">
        <v>11000</v>
      </c>
      <c r="CW379" s="7">
        <v>12</v>
      </c>
      <c r="DA379" s="8" t="s">
        <v>808</v>
      </c>
      <c r="DB379" s="8" t="s">
        <v>387</v>
      </c>
      <c r="DC379" s="8">
        <v>477.6</v>
      </c>
      <c r="DD379" s="8">
        <v>6</v>
      </c>
      <c r="DE379" s="8">
        <v>13.14</v>
      </c>
      <c r="DF379" s="8">
        <v>6</v>
      </c>
      <c r="DG379" s="8">
        <v>24039</v>
      </c>
      <c r="DH379" s="8">
        <v>7</v>
      </c>
      <c r="DI379" s="8">
        <v>36.299999999999997</v>
      </c>
      <c r="DJ379" s="8">
        <v>1</v>
      </c>
      <c r="DN379" s="9" t="s">
        <v>808</v>
      </c>
      <c r="DO379" s="9" t="s">
        <v>387</v>
      </c>
      <c r="DP379" s="9">
        <v>404.9</v>
      </c>
      <c r="DQ379" s="9">
        <v>11</v>
      </c>
      <c r="DR379" s="9">
        <v>11.4</v>
      </c>
      <c r="DS379" s="9">
        <v>12</v>
      </c>
      <c r="DT379" s="9">
        <v>21617</v>
      </c>
      <c r="DU379" s="9">
        <v>12</v>
      </c>
      <c r="DV379" s="9">
        <v>36.299999999999997</v>
      </c>
      <c r="DW379" s="9">
        <v>1.4</v>
      </c>
      <c r="EA379" s="10" t="s">
        <v>808</v>
      </c>
      <c r="EB379" s="10" t="s">
        <v>387</v>
      </c>
      <c r="EC379" s="10">
        <v>17000</v>
      </c>
      <c r="ED379" s="10">
        <v>10.199999999999999</v>
      </c>
      <c r="EE379" s="10" t="e">
        <f>VLOOKUP(EA379,Sheet1!$C$10:$L$428,10,FALSE)</f>
        <v>#N/A</v>
      </c>
      <c r="EF379" s="10">
        <v>10.199999999999999</v>
      </c>
      <c r="EG379" s="10">
        <v>16000</v>
      </c>
      <c r="EH379" s="10">
        <v>15.4</v>
      </c>
      <c r="EI379" s="10">
        <v>17000</v>
      </c>
      <c r="EJ379" s="10">
        <v>10.199999999999999</v>
      </c>
      <c r="EN379" s="11" t="s">
        <v>808</v>
      </c>
      <c r="EO379" s="11" t="s">
        <v>387</v>
      </c>
      <c r="EP379" s="11">
        <v>589.6</v>
      </c>
      <c r="EQ379" s="11">
        <v>5.8</v>
      </c>
      <c r="ER379" s="11" t="e">
        <f>VLOOKUP(EN379,Sheet1!$C$10:$L$428,2,FALSE)</f>
        <v>#N/A</v>
      </c>
      <c r="ES379" s="11">
        <v>6.1</v>
      </c>
      <c r="ET379" s="11">
        <v>32056</v>
      </c>
      <c r="EU379" s="11">
        <v>19</v>
      </c>
      <c r="EV379" s="11">
        <v>40.1</v>
      </c>
      <c r="EW379" s="11">
        <v>1.4</v>
      </c>
      <c r="EY379" t="b">
        <f t="shared" si="5"/>
        <v>1</v>
      </c>
    </row>
    <row r="380" spans="1:155" x14ac:dyDescent="0.25">
      <c r="A380" s="1" t="s">
        <v>809</v>
      </c>
      <c r="B380" s="1" t="s">
        <v>388</v>
      </c>
      <c r="C380" s="1">
        <v>550.29999999999995</v>
      </c>
      <c r="D380" s="1">
        <v>11</v>
      </c>
      <c r="E380" s="1" t="e">
        <f>VLOOKUP(A380,Sheet1!$C$10:$L$428,6,FALSE)</f>
        <v>#N/A</v>
      </c>
      <c r="F380" s="1">
        <v>11</v>
      </c>
      <c r="G380" s="1">
        <v>25991</v>
      </c>
      <c r="H380" s="1">
        <v>12</v>
      </c>
      <c r="I380" s="1">
        <v>40</v>
      </c>
      <c r="J380" s="1">
        <v>3.7</v>
      </c>
      <c r="N380" s="2" t="s">
        <v>809</v>
      </c>
      <c r="O380" s="2" t="s">
        <v>388</v>
      </c>
      <c r="P380" s="2">
        <v>23000</v>
      </c>
      <c r="Q380" s="2">
        <v>8.5</v>
      </c>
      <c r="R380" s="2">
        <v>23000</v>
      </c>
      <c r="S380" s="2">
        <v>8.5</v>
      </c>
      <c r="T380" s="2">
        <v>21000</v>
      </c>
      <c r="U380" s="2">
        <v>12.4</v>
      </c>
      <c r="V380" s="2">
        <v>23000</v>
      </c>
      <c r="W380" s="2">
        <v>8.5</v>
      </c>
      <c r="AA380" s="3" t="s">
        <v>809</v>
      </c>
      <c r="AB380" s="3" t="s">
        <v>388</v>
      </c>
      <c r="AC380" s="3">
        <v>524.6</v>
      </c>
      <c r="AD380" s="3">
        <v>4.2</v>
      </c>
      <c r="AE380" s="3">
        <v>13.17</v>
      </c>
      <c r="AF380" s="3">
        <v>3.8</v>
      </c>
      <c r="AG380" s="3">
        <v>26284</v>
      </c>
      <c r="AH380" s="3">
        <v>5.2</v>
      </c>
      <c r="AI380" s="3">
        <v>39.799999999999997</v>
      </c>
      <c r="AJ380" s="3">
        <v>1.4</v>
      </c>
      <c r="AN380" s="3" t="s">
        <v>809</v>
      </c>
      <c r="AO380" s="3" t="s">
        <v>388</v>
      </c>
      <c r="AP380" s="3">
        <v>453.4</v>
      </c>
      <c r="AQ380" s="3">
        <v>9.4</v>
      </c>
      <c r="AR380" s="3">
        <v>11.37</v>
      </c>
      <c r="AS380" s="3">
        <v>8.8000000000000007</v>
      </c>
      <c r="AT380" s="3">
        <v>23301</v>
      </c>
      <c r="AU380" s="3">
        <v>17</v>
      </c>
      <c r="AV380" s="3">
        <v>38</v>
      </c>
      <c r="AW380" s="3">
        <v>1.3</v>
      </c>
      <c r="BA380" s="4" t="s">
        <v>809</v>
      </c>
      <c r="BB380" s="4" t="s">
        <v>388</v>
      </c>
      <c r="BC380" s="4">
        <v>37000</v>
      </c>
      <c r="BD380" s="4">
        <v>6.7</v>
      </c>
      <c r="BE380" s="4">
        <v>37000</v>
      </c>
      <c r="BF380" s="4">
        <v>6.7</v>
      </c>
      <c r="BG380" s="4">
        <v>34000</v>
      </c>
      <c r="BH380" s="4">
        <v>9.8000000000000007</v>
      </c>
      <c r="BI380" s="4">
        <v>37000</v>
      </c>
      <c r="BJ380" s="4">
        <v>6.7</v>
      </c>
      <c r="BN380" s="5" t="s">
        <v>809</v>
      </c>
      <c r="BO380" s="5" t="s">
        <v>388</v>
      </c>
      <c r="BP380" s="5">
        <v>404.9</v>
      </c>
      <c r="BQ380" s="5">
        <v>4.5999999999999996</v>
      </c>
      <c r="BR380" s="5">
        <v>12.53</v>
      </c>
      <c r="BS380" s="5">
        <v>3.5</v>
      </c>
      <c r="BT380" s="5">
        <v>20775</v>
      </c>
      <c r="BU380" s="5">
        <v>5.4</v>
      </c>
      <c r="BV380" s="5">
        <v>32.299999999999997</v>
      </c>
      <c r="BW380" s="5">
        <v>2.6</v>
      </c>
      <c r="CA380" s="6" t="s">
        <v>809</v>
      </c>
      <c r="CB380" s="6" t="s">
        <v>388</v>
      </c>
      <c r="CC380" s="6">
        <v>333.4</v>
      </c>
      <c r="CD380" s="6">
        <v>7.8</v>
      </c>
      <c r="CE380" s="6">
        <v>9.65</v>
      </c>
      <c r="CF380" s="6">
        <v>6.3</v>
      </c>
      <c r="CG380" s="6">
        <v>17516</v>
      </c>
      <c r="CH380" s="6">
        <v>11</v>
      </c>
      <c r="CI380" s="6">
        <v>35.1</v>
      </c>
      <c r="CJ380" s="6">
        <v>2.7</v>
      </c>
      <c r="CN380" s="7" t="s">
        <v>809</v>
      </c>
      <c r="CO380" s="7" t="s">
        <v>388</v>
      </c>
      <c r="CP380" s="7">
        <v>10000</v>
      </c>
      <c r="CQ380" s="7">
        <v>12.8</v>
      </c>
      <c r="CR380" s="7">
        <v>10000</v>
      </c>
      <c r="CS380" s="7">
        <v>12.8</v>
      </c>
      <c r="CT380" s="7" t="s">
        <v>858</v>
      </c>
      <c r="CU380" s="7" t="s">
        <v>858</v>
      </c>
      <c r="CV380" s="7">
        <v>10000</v>
      </c>
      <c r="CW380" s="7">
        <v>12.8</v>
      </c>
      <c r="DA380" s="8" t="s">
        <v>809</v>
      </c>
      <c r="DB380" s="8" t="s">
        <v>388</v>
      </c>
      <c r="DC380" s="8">
        <v>413.9</v>
      </c>
      <c r="DD380" s="8">
        <v>5.7</v>
      </c>
      <c r="DE380" s="8">
        <v>11.3</v>
      </c>
      <c r="DF380" s="8">
        <v>5.8</v>
      </c>
      <c r="DG380" s="8">
        <v>21106</v>
      </c>
      <c r="DH380" s="8">
        <v>7.6</v>
      </c>
      <c r="DI380" s="8">
        <v>36.6</v>
      </c>
      <c r="DJ380" s="8">
        <v>1.4</v>
      </c>
      <c r="DN380" s="9" t="s">
        <v>809</v>
      </c>
      <c r="DO380" s="9" t="s">
        <v>388</v>
      </c>
      <c r="DP380" s="9">
        <v>345.6</v>
      </c>
      <c r="DQ380" s="9">
        <v>10</v>
      </c>
      <c r="DR380" s="9">
        <v>9.48</v>
      </c>
      <c r="DS380" s="9">
        <v>9.1</v>
      </c>
      <c r="DT380" s="9">
        <v>17773</v>
      </c>
      <c r="DU380" s="9" t="s">
        <v>858</v>
      </c>
      <c r="DV380" s="9">
        <v>36.200000000000003</v>
      </c>
      <c r="DW380" s="9">
        <v>1.7</v>
      </c>
      <c r="EA380" s="10" t="s">
        <v>809</v>
      </c>
      <c r="EB380" s="10" t="s">
        <v>388</v>
      </c>
      <c r="EC380" s="10">
        <v>14000</v>
      </c>
      <c r="ED380" s="10">
        <v>11.4</v>
      </c>
      <c r="EE380" s="10" t="e">
        <f>VLOOKUP(EA380,Sheet1!$C$10:$L$428,10,FALSE)</f>
        <v>#N/A</v>
      </c>
      <c r="EF380" s="10">
        <v>11.4</v>
      </c>
      <c r="EG380" s="10">
        <v>13000</v>
      </c>
      <c r="EH380" s="10">
        <v>13.1</v>
      </c>
      <c r="EI380" s="10">
        <v>14000</v>
      </c>
      <c r="EJ380" s="10">
        <v>11.4</v>
      </c>
      <c r="EN380" s="11" t="s">
        <v>809</v>
      </c>
      <c r="EO380" s="11" t="s">
        <v>388</v>
      </c>
      <c r="EP380" s="11">
        <v>604.4</v>
      </c>
      <c r="EQ380" s="11">
        <v>5</v>
      </c>
      <c r="ER380" s="11" t="e">
        <f>VLOOKUP(EN380,Sheet1!$C$10:$L$428,2,FALSE)</f>
        <v>#N/A</v>
      </c>
      <c r="ES380" s="11">
        <v>4.7</v>
      </c>
      <c r="ET380" s="11">
        <v>29793</v>
      </c>
      <c r="EU380" s="11">
        <v>5.4</v>
      </c>
      <c r="EV380" s="11">
        <v>42.2</v>
      </c>
      <c r="EW380" s="11">
        <v>1.9</v>
      </c>
      <c r="EY380" t="b">
        <f t="shared" si="5"/>
        <v>1</v>
      </c>
    </row>
    <row r="381" spans="1:155" x14ac:dyDescent="0.25">
      <c r="A381" s="1" t="s">
        <v>810</v>
      </c>
      <c r="B381" s="1" t="s">
        <v>389</v>
      </c>
      <c r="C381" s="1">
        <v>520.70000000000005</v>
      </c>
      <c r="D381" s="1">
        <v>10</v>
      </c>
      <c r="E381" s="1" t="e">
        <f>VLOOKUP(A381,Sheet1!$C$10:$L$428,6,FALSE)</f>
        <v>#N/A</v>
      </c>
      <c r="F381" s="1">
        <v>10</v>
      </c>
      <c r="G381" s="1">
        <v>28467</v>
      </c>
      <c r="H381" s="1">
        <v>8.5</v>
      </c>
      <c r="I381" s="1">
        <v>38.4</v>
      </c>
      <c r="J381" s="1">
        <v>1.6</v>
      </c>
      <c r="N381" s="2" t="s">
        <v>810</v>
      </c>
      <c r="O381" s="2" t="s">
        <v>389</v>
      </c>
      <c r="P381" s="2">
        <v>38000</v>
      </c>
      <c r="Q381" s="2">
        <v>6.6</v>
      </c>
      <c r="R381" s="2">
        <v>38000</v>
      </c>
      <c r="S381" s="2">
        <v>6.6</v>
      </c>
      <c r="T381" s="2">
        <v>34000</v>
      </c>
      <c r="U381" s="2">
        <v>7.8</v>
      </c>
      <c r="V381" s="2">
        <v>38000</v>
      </c>
      <c r="W381" s="2">
        <v>6.6</v>
      </c>
      <c r="AA381" s="3" t="s">
        <v>810</v>
      </c>
      <c r="AB381" s="3" t="s">
        <v>389</v>
      </c>
      <c r="AC381" s="3">
        <v>541.70000000000005</v>
      </c>
      <c r="AD381" s="3">
        <v>3.9</v>
      </c>
      <c r="AE381" s="3">
        <v>13.98</v>
      </c>
      <c r="AF381" s="3">
        <v>3.8</v>
      </c>
      <c r="AG381" s="3">
        <v>28036</v>
      </c>
      <c r="AH381" s="3">
        <v>4.4000000000000004</v>
      </c>
      <c r="AI381" s="3">
        <v>38.799999999999997</v>
      </c>
      <c r="AJ381" s="3">
        <v>1</v>
      </c>
      <c r="AN381" s="3" t="s">
        <v>810</v>
      </c>
      <c r="AO381" s="3" t="s">
        <v>389</v>
      </c>
      <c r="AP381" s="3">
        <v>459.2</v>
      </c>
      <c r="AQ381" s="3">
        <v>6.8</v>
      </c>
      <c r="AR381" s="3">
        <v>11.85</v>
      </c>
      <c r="AS381" s="3">
        <v>7.2</v>
      </c>
      <c r="AT381" s="3">
        <v>24940</v>
      </c>
      <c r="AU381" s="3">
        <v>7.3</v>
      </c>
      <c r="AV381" s="3">
        <v>37.5</v>
      </c>
      <c r="AW381" s="3">
        <v>0.7</v>
      </c>
      <c r="BA381" s="4" t="s">
        <v>810</v>
      </c>
      <c r="BB381" s="4" t="s">
        <v>389</v>
      </c>
      <c r="BC381" s="4">
        <v>53000</v>
      </c>
      <c r="BD381" s="4">
        <v>5.6</v>
      </c>
      <c r="BE381" s="4">
        <v>53000</v>
      </c>
      <c r="BF381" s="4">
        <v>5.6</v>
      </c>
      <c r="BG381" s="4">
        <v>45000</v>
      </c>
      <c r="BH381" s="4">
        <v>8</v>
      </c>
      <c r="BI381" s="4">
        <v>53000</v>
      </c>
      <c r="BJ381" s="4">
        <v>5.6</v>
      </c>
      <c r="BN381" s="5" t="s">
        <v>810</v>
      </c>
      <c r="BO381" s="5" t="s">
        <v>389</v>
      </c>
      <c r="BP381" s="5">
        <v>444.8</v>
      </c>
      <c r="BQ381" s="5">
        <v>4</v>
      </c>
      <c r="BR381" s="5">
        <v>13.36</v>
      </c>
      <c r="BS381" s="5">
        <v>3.5</v>
      </c>
      <c r="BT381" s="5">
        <v>24210</v>
      </c>
      <c r="BU381" s="5">
        <v>6.1</v>
      </c>
      <c r="BV381" s="5">
        <v>33.299999999999997</v>
      </c>
      <c r="BW381" s="5">
        <v>1.8</v>
      </c>
      <c r="CA381" s="6" t="s">
        <v>810</v>
      </c>
      <c r="CB381" s="6" t="s">
        <v>389</v>
      </c>
      <c r="CC381" s="6">
        <v>373.6</v>
      </c>
      <c r="CD381" s="6">
        <v>5.0999999999999996</v>
      </c>
      <c r="CE381" s="6">
        <v>10.64</v>
      </c>
      <c r="CF381" s="6">
        <v>5.0999999999999996</v>
      </c>
      <c r="CG381" s="6">
        <v>20958</v>
      </c>
      <c r="CH381" s="6">
        <v>9.5</v>
      </c>
      <c r="CI381" s="6">
        <v>35.9</v>
      </c>
      <c r="CJ381" s="6">
        <v>1.4</v>
      </c>
      <c r="CN381" s="7" t="s">
        <v>810</v>
      </c>
      <c r="CO381" s="7" t="s">
        <v>389</v>
      </c>
      <c r="CP381" s="7">
        <v>16000</v>
      </c>
      <c r="CQ381" s="7">
        <v>9.8000000000000007</v>
      </c>
      <c r="CR381" s="7">
        <v>16000</v>
      </c>
      <c r="CS381" s="7">
        <v>9.8000000000000007</v>
      </c>
      <c r="CT381" s="7">
        <v>14000</v>
      </c>
      <c r="CU381" s="7">
        <v>11.7</v>
      </c>
      <c r="CV381" s="7">
        <v>16000</v>
      </c>
      <c r="CW381" s="7">
        <v>9.8000000000000007</v>
      </c>
      <c r="DA381" s="8" t="s">
        <v>810</v>
      </c>
      <c r="DB381" s="8" t="s">
        <v>389</v>
      </c>
      <c r="DC381" s="8">
        <v>488.1</v>
      </c>
      <c r="DD381" s="8">
        <v>7</v>
      </c>
      <c r="DE381" s="8">
        <v>13.19</v>
      </c>
      <c r="DF381" s="8">
        <v>7</v>
      </c>
      <c r="DG381" s="8">
        <v>25060</v>
      </c>
      <c r="DH381" s="8">
        <v>8.4</v>
      </c>
      <c r="DI381" s="8">
        <v>37</v>
      </c>
      <c r="DJ381" s="8">
        <v>0.9</v>
      </c>
      <c r="DN381" s="9" t="s">
        <v>810</v>
      </c>
      <c r="DO381" s="9" t="s">
        <v>389</v>
      </c>
      <c r="DP381" s="9">
        <v>396.4</v>
      </c>
      <c r="DQ381" s="9">
        <v>6.7</v>
      </c>
      <c r="DR381" s="9">
        <v>10.97</v>
      </c>
      <c r="DS381" s="9">
        <v>8</v>
      </c>
      <c r="DT381" s="9">
        <v>21341</v>
      </c>
      <c r="DU381" s="9">
        <v>9.6</v>
      </c>
      <c r="DV381" s="9">
        <v>36.9</v>
      </c>
      <c r="DW381" s="9">
        <v>1.7</v>
      </c>
      <c r="EA381" s="10" t="s">
        <v>810</v>
      </c>
      <c r="EB381" s="10" t="s">
        <v>389</v>
      </c>
      <c r="EC381" s="10">
        <v>22000</v>
      </c>
      <c r="ED381" s="10">
        <v>9</v>
      </c>
      <c r="EE381" s="10" t="e">
        <f>VLOOKUP(EA381,Sheet1!$C$10:$L$428,10,FALSE)</f>
        <v>#N/A</v>
      </c>
      <c r="EF381" s="10">
        <v>9</v>
      </c>
      <c r="EG381" s="10">
        <v>20000</v>
      </c>
      <c r="EH381" s="10">
        <v>10.4</v>
      </c>
      <c r="EI381" s="10">
        <v>22000</v>
      </c>
      <c r="EJ381" s="10">
        <v>9</v>
      </c>
      <c r="EN381" s="11" t="s">
        <v>810</v>
      </c>
      <c r="EO381" s="11" t="s">
        <v>389</v>
      </c>
      <c r="EP381" s="11">
        <v>581.6</v>
      </c>
      <c r="EQ381" s="11">
        <v>4.5</v>
      </c>
      <c r="ER381" s="11" t="e">
        <f>VLOOKUP(EN381,Sheet1!$C$10:$L$428,2,FALSE)</f>
        <v>#N/A</v>
      </c>
      <c r="ES381" s="11">
        <v>4.4000000000000004</v>
      </c>
      <c r="ET381" s="11">
        <v>30143</v>
      </c>
      <c r="EU381" s="11">
        <v>4.9000000000000004</v>
      </c>
      <c r="EV381" s="11">
        <v>40.1</v>
      </c>
      <c r="EW381" s="11">
        <v>1.4</v>
      </c>
      <c r="EY381" t="b">
        <f t="shared" si="5"/>
        <v>1</v>
      </c>
    </row>
    <row r="382" spans="1:155" x14ac:dyDescent="0.25">
      <c r="A382" s="1" t="s">
        <v>811</v>
      </c>
      <c r="B382" s="1" t="s">
        <v>390</v>
      </c>
      <c r="C382" s="1">
        <v>518.4</v>
      </c>
      <c r="D382" s="1">
        <v>4.0999999999999996</v>
      </c>
      <c r="E382" s="1" t="e">
        <f>VLOOKUP(A382,Sheet1!$C$10:$L$428,6,FALSE)</f>
        <v>#N/A</v>
      </c>
      <c r="F382" s="1">
        <v>4</v>
      </c>
      <c r="G382" s="1">
        <v>26997</v>
      </c>
      <c r="H382" s="1">
        <v>5.7</v>
      </c>
      <c r="I382" s="1">
        <v>38.9</v>
      </c>
      <c r="J382" s="1">
        <v>1.1000000000000001</v>
      </c>
      <c r="N382" s="2" t="s">
        <v>811</v>
      </c>
      <c r="O382" s="2" t="s">
        <v>390</v>
      </c>
      <c r="P382" s="2">
        <v>109000</v>
      </c>
      <c r="Q382" s="2">
        <v>3.9</v>
      </c>
      <c r="R382" s="2">
        <v>109000</v>
      </c>
      <c r="S382" s="2">
        <v>3.9</v>
      </c>
      <c r="T382" s="2">
        <v>99000</v>
      </c>
      <c r="U382" s="2">
        <v>4.9000000000000004</v>
      </c>
      <c r="V382" s="2">
        <v>109000</v>
      </c>
      <c r="W382" s="2">
        <v>3.9</v>
      </c>
      <c r="AA382" s="3" t="s">
        <v>811</v>
      </c>
      <c r="AB382" s="3" t="s">
        <v>390</v>
      </c>
      <c r="AC382" s="3">
        <v>526.9</v>
      </c>
      <c r="AD382" s="3">
        <v>1.8</v>
      </c>
      <c r="AE382" s="3">
        <v>13.45</v>
      </c>
      <c r="AF382" s="3">
        <v>2</v>
      </c>
      <c r="AG382" s="3">
        <v>26988</v>
      </c>
      <c r="AH382" s="3">
        <v>2.4</v>
      </c>
      <c r="AI382" s="3">
        <v>39.200000000000003</v>
      </c>
      <c r="AJ382" s="3">
        <v>0.7</v>
      </c>
      <c r="AN382" s="3" t="s">
        <v>811</v>
      </c>
      <c r="AO382" s="3" t="s">
        <v>390</v>
      </c>
      <c r="AP382" s="3">
        <v>483.5</v>
      </c>
      <c r="AQ382" s="3">
        <v>3.6</v>
      </c>
      <c r="AR382" s="3">
        <v>12.2</v>
      </c>
      <c r="AS382" s="3">
        <v>3.6</v>
      </c>
      <c r="AT382" s="3">
        <v>24778</v>
      </c>
      <c r="AU382" s="3">
        <v>4.7</v>
      </c>
      <c r="AV382" s="3">
        <v>37.5</v>
      </c>
      <c r="AW382" s="3">
        <v>0.4</v>
      </c>
      <c r="BA382" s="4" t="s">
        <v>811</v>
      </c>
      <c r="BB382" s="4" t="s">
        <v>390</v>
      </c>
      <c r="BC382" s="4">
        <v>149000</v>
      </c>
      <c r="BD382" s="4">
        <v>3.3</v>
      </c>
      <c r="BE382" s="4">
        <v>149000</v>
      </c>
      <c r="BF382" s="4">
        <v>3.3</v>
      </c>
      <c r="BG382" s="4">
        <v>133000</v>
      </c>
      <c r="BH382" s="4">
        <v>4.3</v>
      </c>
      <c r="BI382" s="4">
        <v>149000</v>
      </c>
      <c r="BJ382" s="4">
        <v>3.3</v>
      </c>
      <c r="BN382" s="5" t="s">
        <v>811</v>
      </c>
      <c r="BO382" s="5" t="s">
        <v>390</v>
      </c>
      <c r="BP382" s="5">
        <v>436.2</v>
      </c>
      <c r="BQ382" s="5">
        <v>2.1</v>
      </c>
      <c r="BR382" s="5">
        <v>12.89</v>
      </c>
      <c r="BS382" s="5">
        <v>1.8</v>
      </c>
      <c r="BT382" s="5">
        <v>22817</v>
      </c>
      <c r="BU382" s="5">
        <v>2.6</v>
      </c>
      <c r="BV382" s="5">
        <v>33.799999999999997</v>
      </c>
      <c r="BW382" s="5">
        <v>1.1000000000000001</v>
      </c>
      <c r="CA382" s="6" t="s">
        <v>811</v>
      </c>
      <c r="CB382" s="6" t="s">
        <v>390</v>
      </c>
      <c r="CC382" s="6">
        <v>390</v>
      </c>
      <c r="CD382" s="6">
        <v>3.9</v>
      </c>
      <c r="CE382" s="6">
        <v>10.71</v>
      </c>
      <c r="CF382" s="6">
        <v>2.7</v>
      </c>
      <c r="CG382" s="6">
        <v>20360</v>
      </c>
      <c r="CH382" s="6">
        <v>4.7</v>
      </c>
      <c r="CI382" s="6">
        <v>36.799999999999997</v>
      </c>
      <c r="CJ382" s="6">
        <v>1.4</v>
      </c>
      <c r="CN382" s="7" t="s">
        <v>811</v>
      </c>
      <c r="CO382" s="7" t="s">
        <v>390</v>
      </c>
      <c r="CP382" s="7">
        <v>44000</v>
      </c>
      <c r="CQ382" s="7">
        <v>6</v>
      </c>
      <c r="CR382" s="7">
        <v>44000</v>
      </c>
      <c r="CS382" s="7">
        <v>6</v>
      </c>
      <c r="CT382" s="7">
        <v>40000</v>
      </c>
      <c r="CU382" s="7">
        <v>6.9</v>
      </c>
      <c r="CV382" s="7">
        <v>44000</v>
      </c>
      <c r="CW382" s="7">
        <v>6</v>
      </c>
      <c r="DA382" s="8" t="s">
        <v>811</v>
      </c>
      <c r="DB382" s="8" t="s">
        <v>390</v>
      </c>
      <c r="DC382" s="8">
        <v>479.2</v>
      </c>
      <c r="DD382" s="8">
        <v>2.7</v>
      </c>
      <c r="DE382" s="8">
        <v>12.82</v>
      </c>
      <c r="DF382" s="8">
        <v>3</v>
      </c>
      <c r="DG382" s="8">
        <v>23950</v>
      </c>
      <c r="DH382" s="8">
        <v>3.1</v>
      </c>
      <c r="DI382" s="8">
        <v>37.4</v>
      </c>
      <c r="DJ382" s="8">
        <v>1.3</v>
      </c>
      <c r="DN382" s="9" t="s">
        <v>811</v>
      </c>
      <c r="DO382" s="9" t="s">
        <v>390</v>
      </c>
      <c r="DP382" s="9">
        <v>419.6</v>
      </c>
      <c r="DQ382" s="9">
        <v>5.8</v>
      </c>
      <c r="DR382" s="9">
        <v>11.31</v>
      </c>
      <c r="DS382" s="9">
        <v>5.8</v>
      </c>
      <c r="DT382" s="9">
        <v>21173</v>
      </c>
      <c r="DU382" s="9">
        <v>5.7</v>
      </c>
      <c r="DV382" s="9">
        <v>37</v>
      </c>
      <c r="DW382" s="9">
        <v>1.6</v>
      </c>
      <c r="EA382" s="10" t="s">
        <v>811</v>
      </c>
      <c r="EB382" s="10" t="s">
        <v>390</v>
      </c>
      <c r="EC382" s="10">
        <v>66000</v>
      </c>
      <c r="ED382" s="10">
        <v>5.0999999999999996</v>
      </c>
      <c r="EE382" s="10" t="e">
        <f>VLOOKUP(EA382,Sheet1!$C$10:$L$428,10,FALSE)</f>
        <v>#N/A</v>
      </c>
      <c r="EF382" s="10">
        <v>5.0999999999999996</v>
      </c>
      <c r="EG382" s="10">
        <v>59000</v>
      </c>
      <c r="EH382" s="10">
        <v>6.8</v>
      </c>
      <c r="EI382" s="10">
        <v>66000</v>
      </c>
      <c r="EJ382" s="10">
        <v>5.0999999999999996</v>
      </c>
      <c r="EN382" s="11" t="s">
        <v>811</v>
      </c>
      <c r="EO382" s="11" t="s">
        <v>390</v>
      </c>
      <c r="EP382" s="11">
        <v>558.70000000000005</v>
      </c>
      <c r="EQ382" s="11">
        <v>2.4</v>
      </c>
      <c r="ER382" s="11" t="e">
        <f>VLOOKUP(EN382,Sheet1!$C$10:$L$428,2,FALSE)</f>
        <v>#N/A</v>
      </c>
      <c r="ES382" s="11">
        <v>2.5</v>
      </c>
      <c r="ET382" s="11">
        <v>29070</v>
      </c>
      <c r="EU382" s="11">
        <v>3.4</v>
      </c>
      <c r="EV382" s="11">
        <v>40.4</v>
      </c>
      <c r="EW382" s="11">
        <v>0.8</v>
      </c>
      <c r="EY382" t="b">
        <f t="shared" si="5"/>
        <v>1</v>
      </c>
    </row>
    <row r="383" spans="1:155" x14ac:dyDescent="0.25">
      <c r="A383" s="1" t="s">
        <v>812</v>
      </c>
      <c r="B383" s="1" t="s">
        <v>391</v>
      </c>
      <c r="C383" s="1" t="s">
        <v>858</v>
      </c>
      <c r="D383" s="1" t="s">
        <v>858</v>
      </c>
      <c r="E383" s="1" t="e">
        <f>VLOOKUP(A383,Sheet1!$C$10:$L$428,6,FALSE)</f>
        <v>#N/A</v>
      </c>
      <c r="F383" s="1" t="s">
        <v>858</v>
      </c>
      <c r="G383" s="1" t="s">
        <v>858</v>
      </c>
      <c r="H383" s="1" t="s">
        <v>858</v>
      </c>
      <c r="I383" s="1">
        <v>40</v>
      </c>
      <c r="J383" s="1">
        <v>3.6</v>
      </c>
      <c r="N383" s="2" t="s">
        <v>812</v>
      </c>
      <c r="O383" s="2" t="s">
        <v>391</v>
      </c>
      <c r="P383" s="2">
        <v>6000</v>
      </c>
      <c r="Q383" s="2">
        <v>16.399999999999999</v>
      </c>
      <c r="R383" s="2">
        <v>6000</v>
      </c>
      <c r="S383" s="2">
        <v>16.399999999999999</v>
      </c>
      <c r="T383" s="2">
        <v>6000</v>
      </c>
      <c r="U383" s="2">
        <v>19.2</v>
      </c>
      <c r="V383" s="2">
        <v>6000</v>
      </c>
      <c r="W383" s="2">
        <v>16.399999999999999</v>
      </c>
      <c r="AA383" s="3" t="s">
        <v>812</v>
      </c>
      <c r="AB383" s="3" t="s">
        <v>391</v>
      </c>
      <c r="AC383" s="3">
        <v>569.4</v>
      </c>
      <c r="AD383" s="3">
        <v>7.8</v>
      </c>
      <c r="AE383" s="3">
        <v>14.61</v>
      </c>
      <c r="AF383" s="3">
        <v>8.4</v>
      </c>
      <c r="AG383" s="3">
        <v>29732</v>
      </c>
      <c r="AH383" s="3">
        <v>9.8000000000000007</v>
      </c>
      <c r="AI383" s="3">
        <v>39</v>
      </c>
      <c r="AJ383" s="3">
        <v>2.7</v>
      </c>
      <c r="AN383" s="3" t="s">
        <v>812</v>
      </c>
      <c r="AO383" s="3" t="s">
        <v>391</v>
      </c>
      <c r="AP383" s="3">
        <v>480.9</v>
      </c>
      <c r="AQ383" s="3">
        <v>18</v>
      </c>
      <c r="AR383" s="3">
        <v>12.23</v>
      </c>
      <c r="AS383" s="3">
        <v>18</v>
      </c>
      <c r="AT383" s="3" t="s">
        <v>858</v>
      </c>
      <c r="AU383" s="3" t="s">
        <v>858</v>
      </c>
      <c r="AV383" s="3">
        <v>37.5</v>
      </c>
      <c r="AW383" s="3">
        <v>3.6</v>
      </c>
      <c r="BA383" s="4" t="s">
        <v>812</v>
      </c>
      <c r="BB383" s="4" t="s">
        <v>391</v>
      </c>
      <c r="BC383" s="4">
        <v>11000</v>
      </c>
      <c r="BD383" s="4">
        <v>12.4</v>
      </c>
      <c r="BE383" s="4">
        <v>11000</v>
      </c>
      <c r="BF383" s="4">
        <v>12.4</v>
      </c>
      <c r="BG383" s="4">
        <v>10000</v>
      </c>
      <c r="BH383" s="4">
        <v>14.4</v>
      </c>
      <c r="BI383" s="4">
        <v>11000</v>
      </c>
      <c r="BJ383" s="4">
        <v>12.4</v>
      </c>
      <c r="BN383" s="5" t="s">
        <v>812</v>
      </c>
      <c r="BO383" s="5" t="s">
        <v>391</v>
      </c>
      <c r="BP383" s="5">
        <v>404.9</v>
      </c>
      <c r="BQ383" s="5">
        <v>9.1999999999999993</v>
      </c>
      <c r="BR383" s="5">
        <v>13.79</v>
      </c>
      <c r="BS383" s="5">
        <v>7.2</v>
      </c>
      <c r="BT383" s="5">
        <v>21224</v>
      </c>
      <c r="BU383" s="5">
        <v>11</v>
      </c>
      <c r="BV383" s="5">
        <v>29.4</v>
      </c>
      <c r="BW383" s="5">
        <v>6</v>
      </c>
      <c r="CA383" s="6" t="s">
        <v>812</v>
      </c>
      <c r="CB383" s="6" t="s">
        <v>391</v>
      </c>
      <c r="CC383" s="6">
        <v>326.2</v>
      </c>
      <c r="CD383" s="6">
        <v>17</v>
      </c>
      <c r="CE383" s="6">
        <v>11.2</v>
      </c>
      <c r="CF383" s="6">
        <v>11</v>
      </c>
      <c r="CG383" s="6" t="s">
        <v>858</v>
      </c>
      <c r="CH383" s="6" t="s">
        <v>858</v>
      </c>
      <c r="CI383" s="6">
        <v>35</v>
      </c>
      <c r="CJ383" s="6" t="s">
        <v>858</v>
      </c>
      <c r="CN383" s="7" t="s">
        <v>812</v>
      </c>
      <c r="CO383" s="7" t="s">
        <v>391</v>
      </c>
      <c r="CP383" s="7" t="s">
        <v>858</v>
      </c>
      <c r="CQ383" s="7" t="s">
        <v>858</v>
      </c>
      <c r="CR383" s="7" t="s">
        <v>858</v>
      </c>
      <c r="CS383" s="7" t="s">
        <v>858</v>
      </c>
      <c r="CT383" s="7" t="s">
        <v>858</v>
      </c>
      <c r="CU383" s="7" t="s">
        <v>858</v>
      </c>
      <c r="CV383" s="7" t="s">
        <v>858</v>
      </c>
      <c r="CW383" s="7" t="s">
        <v>858</v>
      </c>
      <c r="DA383" s="8" t="s">
        <v>812</v>
      </c>
      <c r="DB383" s="8" t="s">
        <v>391</v>
      </c>
      <c r="DC383" s="8">
        <v>538.9</v>
      </c>
      <c r="DD383" s="8">
        <v>12</v>
      </c>
      <c r="DE383" s="8">
        <v>14.73</v>
      </c>
      <c r="DF383" s="8">
        <v>13</v>
      </c>
      <c r="DG383" s="8">
        <v>27870</v>
      </c>
      <c r="DH383" s="8">
        <v>15</v>
      </c>
      <c r="DI383" s="8">
        <v>36.6</v>
      </c>
      <c r="DJ383" s="8">
        <v>2.1</v>
      </c>
      <c r="DN383" s="9" t="s">
        <v>812</v>
      </c>
      <c r="DO383" s="9" t="s">
        <v>391</v>
      </c>
      <c r="DP383" s="9" t="s">
        <v>858</v>
      </c>
      <c r="DQ383" s="9" t="s">
        <v>858</v>
      </c>
      <c r="DR383" s="9">
        <v>12.01</v>
      </c>
      <c r="DS383" s="9" t="s">
        <v>858</v>
      </c>
      <c r="DT383" s="9" t="s">
        <v>858</v>
      </c>
      <c r="DU383" s="9" t="s">
        <v>858</v>
      </c>
      <c r="DV383" s="9">
        <v>35</v>
      </c>
      <c r="DW383" s="9">
        <v>3.7</v>
      </c>
      <c r="EA383" s="10" t="s">
        <v>812</v>
      </c>
      <c r="EB383" s="10" t="s">
        <v>391</v>
      </c>
      <c r="EC383" s="10" t="s">
        <v>858</v>
      </c>
      <c r="ED383" s="10" t="s">
        <v>858</v>
      </c>
      <c r="EE383" s="10" t="e">
        <f>VLOOKUP(EA383,Sheet1!$C$10:$L$428,10,FALSE)</f>
        <v>#N/A</v>
      </c>
      <c r="EF383" s="10" t="s">
        <v>858</v>
      </c>
      <c r="EG383" s="10" t="s">
        <v>858</v>
      </c>
      <c r="EH383" s="10" t="s">
        <v>858</v>
      </c>
      <c r="EI383" s="10" t="s">
        <v>858</v>
      </c>
      <c r="EJ383" s="10" t="s">
        <v>858</v>
      </c>
      <c r="EN383" s="11" t="s">
        <v>812</v>
      </c>
      <c r="EO383" s="11" t="s">
        <v>391</v>
      </c>
      <c r="EP383" s="11">
        <v>592.4</v>
      </c>
      <c r="EQ383" s="11">
        <v>10</v>
      </c>
      <c r="ER383" s="11" t="e">
        <f>VLOOKUP(EN383,Sheet1!$C$10:$L$428,2,FALSE)</f>
        <v>#N/A</v>
      </c>
      <c r="ES383" s="11">
        <v>11</v>
      </c>
      <c r="ET383" s="11">
        <v>31282</v>
      </c>
      <c r="EU383" s="11">
        <v>13</v>
      </c>
      <c r="EV383" s="11">
        <v>40.799999999999997</v>
      </c>
      <c r="EW383" s="11">
        <v>4</v>
      </c>
      <c r="EY383" t="b">
        <f t="shared" si="5"/>
        <v>1</v>
      </c>
    </row>
    <row r="384" spans="1:155" x14ac:dyDescent="0.25">
      <c r="A384" s="1" t="s">
        <v>813</v>
      </c>
      <c r="B384" s="1" t="s">
        <v>392</v>
      </c>
      <c r="C384" s="1">
        <v>527.20000000000005</v>
      </c>
      <c r="D384" s="1">
        <v>5.9</v>
      </c>
      <c r="E384" s="1" t="e">
        <f>VLOOKUP(A384,Sheet1!$C$10:$L$428,6,FALSE)</f>
        <v>#N/A</v>
      </c>
      <c r="F384" s="1">
        <v>7.6</v>
      </c>
      <c r="G384" s="1">
        <v>27404</v>
      </c>
      <c r="H384" s="1">
        <v>12</v>
      </c>
      <c r="I384" s="1">
        <v>39.4</v>
      </c>
      <c r="J384" s="1">
        <v>1.6</v>
      </c>
      <c r="N384" s="2" t="s">
        <v>813</v>
      </c>
      <c r="O384" s="2" t="s">
        <v>392</v>
      </c>
      <c r="P384" s="2">
        <v>46000</v>
      </c>
      <c r="Q384" s="2">
        <v>6.1</v>
      </c>
      <c r="R384" s="2">
        <v>46000</v>
      </c>
      <c r="S384" s="2">
        <v>6.1</v>
      </c>
      <c r="T384" s="2">
        <v>40000</v>
      </c>
      <c r="U384" s="2">
        <v>8.4</v>
      </c>
      <c r="V384" s="2">
        <v>46000</v>
      </c>
      <c r="W384" s="2">
        <v>6.1</v>
      </c>
      <c r="AA384" s="3" t="s">
        <v>813</v>
      </c>
      <c r="AB384" s="3" t="s">
        <v>392</v>
      </c>
      <c r="AC384" s="3">
        <v>565.5</v>
      </c>
      <c r="AD384" s="3">
        <v>3.7</v>
      </c>
      <c r="AE384" s="3">
        <v>14.45</v>
      </c>
      <c r="AF384" s="3">
        <v>3.7</v>
      </c>
      <c r="AG384" s="3">
        <v>29467</v>
      </c>
      <c r="AH384" s="3">
        <v>4.7</v>
      </c>
      <c r="AI384" s="3">
        <v>39.1</v>
      </c>
      <c r="AJ384" s="3">
        <v>1</v>
      </c>
      <c r="AN384" s="3" t="s">
        <v>813</v>
      </c>
      <c r="AO384" s="3" t="s">
        <v>392</v>
      </c>
      <c r="AP384" s="3">
        <v>492.6</v>
      </c>
      <c r="AQ384" s="3">
        <v>5.9</v>
      </c>
      <c r="AR384" s="3">
        <v>12.32</v>
      </c>
      <c r="AS384" s="3">
        <v>6.5</v>
      </c>
      <c r="AT384" s="3">
        <v>26064</v>
      </c>
      <c r="AU384" s="3">
        <v>6.8</v>
      </c>
      <c r="AV384" s="3">
        <v>37.5</v>
      </c>
      <c r="AW384" s="3">
        <v>1</v>
      </c>
      <c r="BA384" s="4" t="s">
        <v>813</v>
      </c>
      <c r="BB384" s="4" t="s">
        <v>392</v>
      </c>
      <c r="BC384" s="4">
        <v>66000</v>
      </c>
      <c r="BD384" s="4">
        <v>5</v>
      </c>
      <c r="BE384" s="4">
        <v>66000</v>
      </c>
      <c r="BF384" s="4">
        <v>5</v>
      </c>
      <c r="BG384" s="4">
        <v>58000</v>
      </c>
      <c r="BH384" s="4">
        <v>6.9</v>
      </c>
      <c r="BI384" s="4">
        <v>66000</v>
      </c>
      <c r="BJ384" s="4">
        <v>5</v>
      </c>
      <c r="BN384" s="5" t="s">
        <v>813</v>
      </c>
      <c r="BO384" s="5" t="s">
        <v>392</v>
      </c>
      <c r="BP384" s="5">
        <v>453.9</v>
      </c>
      <c r="BQ384" s="5">
        <v>3.8</v>
      </c>
      <c r="BR384" s="5">
        <v>13.81</v>
      </c>
      <c r="BS384" s="5">
        <v>3.3</v>
      </c>
      <c r="BT384" s="5">
        <v>23985</v>
      </c>
      <c r="BU384" s="5">
        <v>4.7</v>
      </c>
      <c r="BV384" s="5">
        <v>32.9</v>
      </c>
      <c r="BW384" s="5">
        <v>1.8</v>
      </c>
      <c r="CA384" s="6" t="s">
        <v>813</v>
      </c>
      <c r="CB384" s="6" t="s">
        <v>392</v>
      </c>
      <c r="CC384" s="6">
        <v>386.8</v>
      </c>
      <c r="CD384" s="6">
        <v>5.7</v>
      </c>
      <c r="CE384" s="6">
        <v>10.98</v>
      </c>
      <c r="CF384" s="6">
        <v>5.2</v>
      </c>
      <c r="CG384" s="6">
        <v>20235</v>
      </c>
      <c r="CH384" s="6">
        <v>7.4</v>
      </c>
      <c r="CI384" s="6">
        <v>35.9</v>
      </c>
      <c r="CJ384" s="6">
        <v>1.4</v>
      </c>
      <c r="CN384" s="7" t="s">
        <v>813</v>
      </c>
      <c r="CO384" s="7" t="s">
        <v>392</v>
      </c>
      <c r="CP384" s="7">
        <v>19000</v>
      </c>
      <c r="CQ384" s="7">
        <v>9</v>
      </c>
      <c r="CR384" s="7">
        <v>19000</v>
      </c>
      <c r="CS384" s="7">
        <v>9</v>
      </c>
      <c r="CT384" s="7">
        <v>18000</v>
      </c>
      <c r="CU384" s="7">
        <v>10.5</v>
      </c>
      <c r="CV384" s="7">
        <v>19000</v>
      </c>
      <c r="CW384" s="7">
        <v>9</v>
      </c>
      <c r="DA384" s="8" t="s">
        <v>813</v>
      </c>
      <c r="DB384" s="8" t="s">
        <v>392</v>
      </c>
      <c r="DC384" s="8">
        <v>514.5</v>
      </c>
      <c r="DD384" s="8">
        <v>4.8</v>
      </c>
      <c r="DE384" s="8">
        <v>14.28</v>
      </c>
      <c r="DF384" s="8">
        <v>4.9000000000000004</v>
      </c>
      <c r="DG384" s="8">
        <v>26352</v>
      </c>
      <c r="DH384" s="8">
        <v>5.4</v>
      </c>
      <c r="DI384" s="8">
        <v>36</v>
      </c>
      <c r="DJ384" s="8">
        <v>0.7</v>
      </c>
      <c r="DN384" s="9" t="s">
        <v>813</v>
      </c>
      <c r="DO384" s="9" t="s">
        <v>392</v>
      </c>
      <c r="DP384" s="9">
        <v>428.9</v>
      </c>
      <c r="DQ384" s="9">
        <v>11</v>
      </c>
      <c r="DR384" s="9">
        <v>11.96</v>
      </c>
      <c r="DS384" s="9">
        <v>11</v>
      </c>
      <c r="DT384" s="9">
        <v>22257</v>
      </c>
      <c r="DU384" s="9">
        <v>12</v>
      </c>
      <c r="DV384" s="9">
        <v>36</v>
      </c>
      <c r="DW384" s="9">
        <v>1.4</v>
      </c>
      <c r="EA384" s="10" t="s">
        <v>813</v>
      </c>
      <c r="EB384" s="10" t="s">
        <v>392</v>
      </c>
      <c r="EC384" s="10">
        <v>26000</v>
      </c>
      <c r="ED384" s="10">
        <v>8.1999999999999993</v>
      </c>
      <c r="EE384" s="10" t="e">
        <f>VLOOKUP(EA384,Sheet1!$C$10:$L$428,10,FALSE)</f>
        <v>#N/A</v>
      </c>
      <c r="EF384" s="10">
        <v>8.1999999999999993</v>
      </c>
      <c r="EG384" s="10">
        <v>22000</v>
      </c>
      <c r="EH384" s="10">
        <v>12.5</v>
      </c>
      <c r="EI384" s="10">
        <v>26000</v>
      </c>
      <c r="EJ384" s="10">
        <v>8.1999999999999993</v>
      </c>
      <c r="EN384" s="11" t="s">
        <v>813</v>
      </c>
      <c r="EO384" s="11" t="s">
        <v>392</v>
      </c>
      <c r="EP384" s="11">
        <v>603.20000000000005</v>
      </c>
      <c r="EQ384" s="11">
        <v>5.0999999999999996</v>
      </c>
      <c r="ER384" s="11" t="e">
        <f>VLOOKUP(EN384,Sheet1!$C$10:$L$428,2,FALSE)</f>
        <v>#N/A</v>
      </c>
      <c r="ES384" s="11">
        <v>5.3</v>
      </c>
      <c r="ET384" s="11">
        <v>31949</v>
      </c>
      <c r="EU384" s="11">
        <v>7</v>
      </c>
      <c r="EV384" s="11">
        <v>41.4</v>
      </c>
      <c r="EW384" s="11">
        <v>1.5</v>
      </c>
      <c r="EY384" t="b">
        <f t="shared" si="5"/>
        <v>1</v>
      </c>
    </row>
    <row r="385" spans="1:155" x14ac:dyDescent="0.25">
      <c r="A385" s="1" t="s">
        <v>814</v>
      </c>
      <c r="B385" s="1" t="s">
        <v>393</v>
      </c>
      <c r="C385" s="1">
        <v>550.9</v>
      </c>
      <c r="D385" s="1">
        <v>5.6</v>
      </c>
      <c r="E385" s="1" t="e">
        <f>VLOOKUP(A385,Sheet1!$C$10:$L$428,6,FALSE)</f>
        <v>#N/A</v>
      </c>
      <c r="F385" s="1">
        <v>6.2</v>
      </c>
      <c r="G385" s="1">
        <v>29926</v>
      </c>
      <c r="H385" s="1">
        <v>6.5</v>
      </c>
      <c r="I385" s="1">
        <v>37.5</v>
      </c>
      <c r="J385" s="1">
        <v>1</v>
      </c>
      <c r="N385" s="2" t="s">
        <v>814</v>
      </c>
      <c r="O385" s="2" t="s">
        <v>393</v>
      </c>
      <c r="P385" s="2">
        <v>58000</v>
      </c>
      <c r="Q385" s="2">
        <v>5.4</v>
      </c>
      <c r="R385" s="2">
        <v>58000</v>
      </c>
      <c r="S385" s="2">
        <v>5.4</v>
      </c>
      <c r="T385" s="2">
        <v>51000</v>
      </c>
      <c r="U385" s="2">
        <v>6.4</v>
      </c>
      <c r="V385" s="2">
        <v>58000</v>
      </c>
      <c r="W385" s="2">
        <v>5.4</v>
      </c>
      <c r="AA385" s="3" t="s">
        <v>814</v>
      </c>
      <c r="AB385" s="3" t="s">
        <v>393</v>
      </c>
      <c r="AC385" s="3">
        <v>583.1</v>
      </c>
      <c r="AD385" s="3">
        <v>3.4</v>
      </c>
      <c r="AE385" s="3">
        <v>15.21</v>
      </c>
      <c r="AF385" s="3">
        <v>3.3</v>
      </c>
      <c r="AG385" s="3">
        <v>31013</v>
      </c>
      <c r="AH385" s="3">
        <v>4</v>
      </c>
      <c r="AI385" s="3">
        <v>38.299999999999997</v>
      </c>
      <c r="AJ385" s="3">
        <v>0.7</v>
      </c>
      <c r="AN385" s="3" t="s">
        <v>814</v>
      </c>
      <c r="AO385" s="3" t="s">
        <v>393</v>
      </c>
      <c r="AP385" s="3">
        <v>507.1</v>
      </c>
      <c r="AQ385" s="3">
        <v>4.4000000000000004</v>
      </c>
      <c r="AR385" s="3">
        <v>13.2</v>
      </c>
      <c r="AS385" s="3">
        <v>4.8</v>
      </c>
      <c r="AT385" s="3">
        <v>27411</v>
      </c>
      <c r="AU385" s="3">
        <v>5.4</v>
      </c>
      <c r="AV385" s="3">
        <v>37.5</v>
      </c>
      <c r="AW385" s="3">
        <v>0.3</v>
      </c>
      <c r="BA385" s="4" t="s">
        <v>814</v>
      </c>
      <c r="BB385" s="4" t="s">
        <v>393</v>
      </c>
      <c r="BC385" s="4">
        <v>80000</v>
      </c>
      <c r="BD385" s="4">
        <v>4.5999999999999996</v>
      </c>
      <c r="BE385" s="4">
        <v>80000</v>
      </c>
      <c r="BF385" s="4">
        <v>4.5999999999999996</v>
      </c>
      <c r="BG385" s="4">
        <v>71000</v>
      </c>
      <c r="BH385" s="4">
        <v>5.4</v>
      </c>
      <c r="BI385" s="4">
        <v>80000</v>
      </c>
      <c r="BJ385" s="4">
        <v>4.5999999999999996</v>
      </c>
      <c r="BN385" s="5" t="s">
        <v>814</v>
      </c>
      <c r="BO385" s="5" t="s">
        <v>393</v>
      </c>
      <c r="BP385" s="5">
        <v>477.9</v>
      </c>
      <c r="BQ385" s="5">
        <v>3.5</v>
      </c>
      <c r="BR385" s="5">
        <v>14.43</v>
      </c>
      <c r="BS385" s="5">
        <v>3</v>
      </c>
      <c r="BT385" s="5">
        <v>25691</v>
      </c>
      <c r="BU385" s="5">
        <v>4.0999999999999996</v>
      </c>
      <c r="BV385" s="5">
        <v>33.1</v>
      </c>
      <c r="BW385" s="5">
        <v>1.5</v>
      </c>
      <c r="CA385" s="6" t="s">
        <v>814</v>
      </c>
      <c r="CB385" s="6" t="s">
        <v>393</v>
      </c>
      <c r="CC385" s="6">
        <v>414.4</v>
      </c>
      <c r="CD385" s="6">
        <v>5.3</v>
      </c>
      <c r="CE385" s="6">
        <v>11.44</v>
      </c>
      <c r="CF385" s="6">
        <v>4.7</v>
      </c>
      <c r="CG385" s="6">
        <v>21909</v>
      </c>
      <c r="CH385" s="6">
        <v>6.2</v>
      </c>
      <c r="CI385" s="6">
        <v>36.6</v>
      </c>
      <c r="CJ385" s="6">
        <v>1.4</v>
      </c>
      <c r="CN385" s="7" t="s">
        <v>814</v>
      </c>
      <c r="CO385" s="7" t="s">
        <v>393</v>
      </c>
      <c r="CP385" s="7">
        <v>25000</v>
      </c>
      <c r="CQ385" s="7">
        <v>8</v>
      </c>
      <c r="CR385" s="7">
        <v>25000</v>
      </c>
      <c r="CS385" s="7">
        <v>8</v>
      </c>
      <c r="CT385" s="7">
        <v>22000</v>
      </c>
      <c r="CU385" s="7">
        <v>9.4</v>
      </c>
      <c r="CV385" s="7">
        <v>25000</v>
      </c>
      <c r="CW385" s="7">
        <v>8</v>
      </c>
      <c r="DA385" s="8" t="s">
        <v>814</v>
      </c>
      <c r="DB385" s="8" t="s">
        <v>393</v>
      </c>
      <c r="DC385" s="8">
        <v>512.29999999999995</v>
      </c>
      <c r="DD385" s="8">
        <v>4.9000000000000004</v>
      </c>
      <c r="DE385" s="8">
        <v>13.74</v>
      </c>
      <c r="DF385" s="8">
        <v>4.8</v>
      </c>
      <c r="DG385" s="8">
        <v>26927</v>
      </c>
      <c r="DH385" s="8">
        <v>5.5</v>
      </c>
      <c r="DI385" s="8">
        <v>37.299999999999997</v>
      </c>
      <c r="DJ385" s="8">
        <v>1</v>
      </c>
      <c r="DN385" s="9" t="s">
        <v>814</v>
      </c>
      <c r="DO385" s="9" t="s">
        <v>393</v>
      </c>
      <c r="DP385" s="9">
        <v>451.1</v>
      </c>
      <c r="DQ385" s="9">
        <v>7.6</v>
      </c>
      <c r="DR385" s="9">
        <v>11.86</v>
      </c>
      <c r="DS385" s="9">
        <v>7.7</v>
      </c>
      <c r="DT385" s="9">
        <v>23002</v>
      </c>
      <c r="DU385" s="9">
        <v>8.5</v>
      </c>
      <c r="DV385" s="9">
        <v>37.200000000000003</v>
      </c>
      <c r="DW385" s="9">
        <v>1.7</v>
      </c>
      <c r="EA385" s="10" t="s">
        <v>814</v>
      </c>
      <c r="EB385" s="10" t="s">
        <v>393</v>
      </c>
      <c r="EC385" s="10">
        <v>33000</v>
      </c>
      <c r="ED385" s="10">
        <v>7.3</v>
      </c>
      <c r="EE385" s="10" t="e">
        <f>VLOOKUP(EA385,Sheet1!$C$10:$L$428,10,FALSE)</f>
        <v>#N/A</v>
      </c>
      <c r="EF385" s="10">
        <v>7.3</v>
      </c>
      <c r="EG385" s="10">
        <v>29000</v>
      </c>
      <c r="EH385" s="10">
        <v>8.6</v>
      </c>
      <c r="EI385" s="10">
        <v>33000</v>
      </c>
      <c r="EJ385" s="10">
        <v>7.3</v>
      </c>
      <c r="EN385" s="11" t="s">
        <v>814</v>
      </c>
      <c r="EO385" s="11" t="s">
        <v>393</v>
      </c>
      <c r="EP385" s="11">
        <v>635.1</v>
      </c>
      <c r="EQ385" s="11">
        <v>4.5</v>
      </c>
      <c r="ER385" s="11" t="e">
        <f>VLOOKUP(EN385,Sheet1!$C$10:$L$428,2,FALSE)</f>
        <v>#N/A</v>
      </c>
      <c r="ES385" s="11">
        <v>4.4000000000000004</v>
      </c>
      <c r="ET385" s="11">
        <v>34134</v>
      </c>
      <c r="EU385" s="11">
        <v>5.4</v>
      </c>
      <c r="EV385" s="11">
        <v>39.1</v>
      </c>
      <c r="EW385" s="11">
        <v>0.9</v>
      </c>
      <c r="EY385" t="b">
        <f t="shared" si="5"/>
        <v>1</v>
      </c>
    </row>
    <row r="386" spans="1:155" x14ac:dyDescent="0.25">
      <c r="A386" s="1" t="s">
        <v>815</v>
      </c>
      <c r="B386" s="1" t="s">
        <v>394</v>
      </c>
      <c r="C386" s="1">
        <v>469.2</v>
      </c>
      <c r="D386" s="1">
        <v>7.2</v>
      </c>
      <c r="E386" s="1" t="e">
        <f>VLOOKUP(A386,Sheet1!$C$10:$L$428,6,FALSE)</f>
        <v>#N/A</v>
      </c>
      <c r="F386" s="1">
        <v>8.1999999999999993</v>
      </c>
      <c r="G386" s="1">
        <v>24830</v>
      </c>
      <c r="H386" s="1">
        <v>8.1999999999999993</v>
      </c>
      <c r="I386" s="1">
        <v>39</v>
      </c>
      <c r="J386" s="1">
        <v>1.7</v>
      </c>
      <c r="N386" s="2" t="s">
        <v>815</v>
      </c>
      <c r="O386" s="2" t="s">
        <v>394</v>
      </c>
      <c r="P386" s="2">
        <v>32000</v>
      </c>
      <c r="Q386" s="2">
        <v>7.4</v>
      </c>
      <c r="R386" s="2">
        <v>32000</v>
      </c>
      <c r="S386" s="2">
        <v>7.4</v>
      </c>
      <c r="T386" s="2">
        <v>28000</v>
      </c>
      <c r="U386" s="2">
        <v>10.4</v>
      </c>
      <c r="V386" s="2">
        <v>32000</v>
      </c>
      <c r="W386" s="2">
        <v>7.4</v>
      </c>
      <c r="AA386" s="3" t="s">
        <v>815</v>
      </c>
      <c r="AB386" s="3" t="s">
        <v>394</v>
      </c>
      <c r="AC386" s="3">
        <v>548.79999999999995</v>
      </c>
      <c r="AD386" s="3">
        <v>5.2</v>
      </c>
      <c r="AE386" s="3">
        <v>14</v>
      </c>
      <c r="AF386" s="3">
        <v>5.5</v>
      </c>
      <c r="AG386" s="3">
        <v>29237</v>
      </c>
      <c r="AH386" s="3">
        <v>7.5</v>
      </c>
      <c r="AI386" s="3">
        <v>39.200000000000003</v>
      </c>
      <c r="AJ386" s="3">
        <v>1.3</v>
      </c>
      <c r="AN386" s="3" t="s">
        <v>815</v>
      </c>
      <c r="AO386" s="3" t="s">
        <v>394</v>
      </c>
      <c r="AP386" s="3">
        <v>449.5</v>
      </c>
      <c r="AQ386" s="3">
        <v>7</v>
      </c>
      <c r="AR386" s="3">
        <v>11.11</v>
      </c>
      <c r="AS386" s="3">
        <v>7.3</v>
      </c>
      <c r="AT386" s="3">
        <v>23773</v>
      </c>
      <c r="AU386" s="3">
        <v>10</v>
      </c>
      <c r="AV386" s="3">
        <v>37.5</v>
      </c>
      <c r="AW386" s="3">
        <v>1.1000000000000001</v>
      </c>
      <c r="BA386" s="4" t="s">
        <v>815</v>
      </c>
      <c r="BB386" s="4" t="s">
        <v>394</v>
      </c>
      <c r="BC386" s="4">
        <v>48000</v>
      </c>
      <c r="BD386" s="4">
        <v>5.9</v>
      </c>
      <c r="BE386" s="4">
        <v>48000</v>
      </c>
      <c r="BF386" s="4">
        <v>5.9</v>
      </c>
      <c r="BG386" s="4">
        <v>43000</v>
      </c>
      <c r="BH386" s="4">
        <v>7.8</v>
      </c>
      <c r="BI386" s="4">
        <v>48000</v>
      </c>
      <c r="BJ386" s="4">
        <v>5.9</v>
      </c>
      <c r="BN386" s="5" t="s">
        <v>815</v>
      </c>
      <c r="BO386" s="5" t="s">
        <v>394</v>
      </c>
      <c r="BP386" s="5">
        <v>430.3</v>
      </c>
      <c r="BQ386" s="5">
        <v>5.0999999999999996</v>
      </c>
      <c r="BR386" s="5">
        <v>13.24</v>
      </c>
      <c r="BS386" s="5">
        <v>4.7</v>
      </c>
      <c r="BT386" s="5">
        <v>22827</v>
      </c>
      <c r="BU386" s="5">
        <v>6.9</v>
      </c>
      <c r="BV386" s="5">
        <v>32.5</v>
      </c>
      <c r="BW386" s="5">
        <v>2.1</v>
      </c>
      <c r="CA386" s="6" t="s">
        <v>815</v>
      </c>
      <c r="CB386" s="6" t="s">
        <v>394</v>
      </c>
      <c r="CC386" s="6">
        <v>342.7</v>
      </c>
      <c r="CD386" s="6">
        <v>6.4</v>
      </c>
      <c r="CE386" s="6">
        <v>10.07</v>
      </c>
      <c r="CF386" s="6">
        <v>5.0999999999999996</v>
      </c>
      <c r="CG386" s="6">
        <v>18453</v>
      </c>
      <c r="CH386" s="6">
        <v>7.9</v>
      </c>
      <c r="CI386" s="6">
        <v>35</v>
      </c>
      <c r="CJ386" s="6">
        <v>1.7</v>
      </c>
      <c r="CN386" s="7" t="s">
        <v>815</v>
      </c>
      <c r="CO386" s="7" t="s">
        <v>394</v>
      </c>
      <c r="CP386" s="7">
        <v>10000</v>
      </c>
      <c r="CQ386" s="7">
        <v>12.6</v>
      </c>
      <c r="CR386" s="7">
        <v>10000</v>
      </c>
      <c r="CS386" s="7">
        <v>12.6</v>
      </c>
      <c r="CT386" s="7" t="s">
        <v>858</v>
      </c>
      <c r="CU386" s="7" t="s">
        <v>858</v>
      </c>
      <c r="CV386" s="7">
        <v>10000</v>
      </c>
      <c r="CW386" s="7">
        <v>12.6</v>
      </c>
      <c r="DA386" s="8" t="s">
        <v>815</v>
      </c>
      <c r="DB386" s="8" t="s">
        <v>394</v>
      </c>
      <c r="DC386" s="8">
        <v>487.6</v>
      </c>
      <c r="DD386" s="8">
        <v>6.9</v>
      </c>
      <c r="DE386" s="8">
        <v>13.33</v>
      </c>
      <c r="DF386" s="8">
        <v>7.7</v>
      </c>
      <c r="DG386" s="8">
        <v>25156</v>
      </c>
      <c r="DH386" s="8">
        <v>7.9</v>
      </c>
      <c r="DI386" s="8">
        <v>36.6</v>
      </c>
      <c r="DJ386" s="8">
        <v>2.8</v>
      </c>
      <c r="DN386" s="9" t="s">
        <v>815</v>
      </c>
      <c r="DO386" s="9" t="s">
        <v>394</v>
      </c>
      <c r="DP386" s="9">
        <v>383.7</v>
      </c>
      <c r="DQ386" s="9">
        <v>13</v>
      </c>
      <c r="DR386" s="9">
        <v>10.68</v>
      </c>
      <c r="DS386" s="9">
        <v>14</v>
      </c>
      <c r="DT386" s="9">
        <v>20092</v>
      </c>
      <c r="DU386" s="9" t="s">
        <v>858</v>
      </c>
      <c r="DV386" s="9">
        <v>35.299999999999997</v>
      </c>
      <c r="DW386" s="9">
        <v>1.8</v>
      </c>
      <c r="EA386" s="10" t="s">
        <v>815</v>
      </c>
      <c r="EB386" s="10" t="s">
        <v>394</v>
      </c>
      <c r="EC386" s="10">
        <v>22000</v>
      </c>
      <c r="ED386" s="10">
        <v>9</v>
      </c>
      <c r="EE386" s="10" t="e">
        <f>VLOOKUP(EA386,Sheet1!$C$10:$L$428,10,FALSE)</f>
        <v>#N/A</v>
      </c>
      <c r="EF386" s="10">
        <v>9</v>
      </c>
      <c r="EG386" s="10">
        <v>19000</v>
      </c>
      <c r="EH386" s="10">
        <v>10.6</v>
      </c>
      <c r="EI386" s="10">
        <v>22000</v>
      </c>
      <c r="EJ386" s="10">
        <v>9</v>
      </c>
      <c r="EN386" s="11" t="s">
        <v>815</v>
      </c>
      <c r="EO386" s="11" t="s">
        <v>394</v>
      </c>
      <c r="EP386" s="11">
        <v>576.70000000000005</v>
      </c>
      <c r="EQ386" s="11">
        <v>6.7</v>
      </c>
      <c r="ER386" s="11" t="e">
        <f>VLOOKUP(EN386,Sheet1!$C$10:$L$428,2,FALSE)</f>
        <v>#N/A</v>
      </c>
      <c r="ES386" s="11">
        <v>6.9</v>
      </c>
      <c r="ET386" s="11">
        <v>31087</v>
      </c>
      <c r="EU386" s="11">
        <v>9.6</v>
      </c>
      <c r="EV386" s="11">
        <v>40.4</v>
      </c>
      <c r="EW386" s="11">
        <v>1.4</v>
      </c>
      <c r="EY386" t="b">
        <f t="shared" si="5"/>
        <v>1</v>
      </c>
    </row>
    <row r="387" spans="1:155" x14ac:dyDescent="0.25">
      <c r="A387" s="1" t="s">
        <v>816</v>
      </c>
      <c r="B387" s="1" t="s">
        <v>395</v>
      </c>
      <c r="C387" s="1">
        <v>576.4</v>
      </c>
      <c r="D387" s="1">
        <v>11</v>
      </c>
      <c r="E387" s="1" t="e">
        <f>VLOOKUP(A387,Sheet1!$C$10:$L$428,6,FALSE)</f>
        <v>#N/A</v>
      </c>
      <c r="F387" s="1">
        <v>13</v>
      </c>
      <c r="G387" s="1">
        <v>29122</v>
      </c>
      <c r="H387" s="1">
        <v>12</v>
      </c>
      <c r="I387" s="1">
        <v>40</v>
      </c>
      <c r="J387" s="1">
        <v>5.5</v>
      </c>
      <c r="N387" s="2" t="s">
        <v>816</v>
      </c>
      <c r="O387" s="2" t="s">
        <v>395</v>
      </c>
      <c r="P387" s="2">
        <v>8000</v>
      </c>
      <c r="Q387" s="2">
        <v>14.8</v>
      </c>
      <c r="R387" s="2">
        <v>8000</v>
      </c>
      <c r="S387" s="2">
        <v>14.8</v>
      </c>
      <c r="T387" s="2">
        <v>7000</v>
      </c>
      <c r="U387" s="2">
        <v>17.399999999999999</v>
      </c>
      <c r="V387" s="2">
        <v>8000</v>
      </c>
      <c r="W387" s="2">
        <v>14.8</v>
      </c>
      <c r="AA387" s="3" t="s">
        <v>816</v>
      </c>
      <c r="AB387" s="3" t="s">
        <v>395</v>
      </c>
      <c r="AC387" s="3">
        <v>631</v>
      </c>
      <c r="AD387" s="3">
        <v>7.1</v>
      </c>
      <c r="AE387" s="3">
        <v>15.93</v>
      </c>
      <c r="AF387" s="3">
        <v>7.2</v>
      </c>
      <c r="AG387" s="3">
        <v>31906</v>
      </c>
      <c r="AH387" s="3">
        <v>8.1</v>
      </c>
      <c r="AI387" s="3">
        <v>39.6</v>
      </c>
      <c r="AJ387" s="3">
        <v>3</v>
      </c>
      <c r="AN387" s="3" t="s">
        <v>816</v>
      </c>
      <c r="AO387" s="3" t="s">
        <v>395</v>
      </c>
      <c r="AP387" s="3">
        <v>546.1</v>
      </c>
      <c r="AQ387" s="3">
        <v>11</v>
      </c>
      <c r="AR387" s="3">
        <v>13.01</v>
      </c>
      <c r="AS387" s="3">
        <v>10</v>
      </c>
      <c r="AT387" s="3">
        <v>28058</v>
      </c>
      <c r="AU387" s="3">
        <v>12</v>
      </c>
      <c r="AV387" s="3">
        <v>37</v>
      </c>
      <c r="AW387" s="3">
        <v>3.6</v>
      </c>
      <c r="BA387" s="4" t="s">
        <v>816</v>
      </c>
      <c r="BB387" s="4" t="s">
        <v>395</v>
      </c>
      <c r="BC387" s="4">
        <v>11000</v>
      </c>
      <c r="BD387" s="4">
        <v>12.3</v>
      </c>
      <c r="BE387" s="4">
        <v>11000</v>
      </c>
      <c r="BF387" s="4">
        <v>12.3</v>
      </c>
      <c r="BG387" s="4">
        <v>10000</v>
      </c>
      <c r="BH387" s="4">
        <v>14.2</v>
      </c>
      <c r="BI387" s="4">
        <v>11000</v>
      </c>
      <c r="BJ387" s="4">
        <v>12.3</v>
      </c>
      <c r="BN387" s="5" t="s">
        <v>816</v>
      </c>
      <c r="BO387" s="5" t="s">
        <v>395</v>
      </c>
      <c r="BP387" s="5">
        <v>489.9</v>
      </c>
      <c r="BQ387" s="5">
        <v>8.6</v>
      </c>
      <c r="BR387" s="5">
        <v>15.24</v>
      </c>
      <c r="BS387" s="5">
        <v>6.7</v>
      </c>
      <c r="BT387" s="5">
        <v>24190</v>
      </c>
      <c r="BU387" s="5">
        <v>10</v>
      </c>
      <c r="BV387" s="5">
        <v>32.1</v>
      </c>
      <c r="BW387" s="5">
        <v>5.5</v>
      </c>
      <c r="CA387" s="6" t="s">
        <v>816</v>
      </c>
      <c r="CB387" s="6" t="s">
        <v>395</v>
      </c>
      <c r="CC387" s="6">
        <v>464.5</v>
      </c>
      <c r="CD387" s="6">
        <v>13</v>
      </c>
      <c r="CE387" s="6">
        <v>12.32</v>
      </c>
      <c r="CF387" s="6">
        <v>7.1</v>
      </c>
      <c r="CG387" s="6">
        <v>23071</v>
      </c>
      <c r="CH387" s="6">
        <v>17</v>
      </c>
      <c r="CI387" s="6">
        <v>35.799999999999997</v>
      </c>
      <c r="CJ387" s="6">
        <v>5.4</v>
      </c>
      <c r="CN387" s="7" t="s">
        <v>816</v>
      </c>
      <c r="CO387" s="7" t="s">
        <v>395</v>
      </c>
      <c r="CP387" s="7" t="s">
        <v>858</v>
      </c>
      <c r="CQ387" s="7" t="s">
        <v>858</v>
      </c>
      <c r="CR387" s="7" t="s">
        <v>858</v>
      </c>
      <c r="CS387" s="7" t="s">
        <v>858</v>
      </c>
      <c r="CT387" s="7" t="s">
        <v>858</v>
      </c>
      <c r="CU387" s="7" t="s">
        <v>858</v>
      </c>
      <c r="CV387" s="7" t="s">
        <v>858</v>
      </c>
      <c r="CW387" s="7" t="s">
        <v>858</v>
      </c>
      <c r="DA387" s="8" t="s">
        <v>816</v>
      </c>
      <c r="DB387" s="8" t="s">
        <v>395</v>
      </c>
      <c r="DC387" s="8">
        <v>551.5</v>
      </c>
      <c r="DD387" s="8">
        <v>11</v>
      </c>
      <c r="DE387" s="8">
        <v>15.9</v>
      </c>
      <c r="DF387" s="8">
        <v>13</v>
      </c>
      <c r="DG387" s="8">
        <v>29067</v>
      </c>
      <c r="DH387" s="8">
        <v>13</v>
      </c>
      <c r="DI387" s="8">
        <v>34.700000000000003</v>
      </c>
      <c r="DJ387" s="8">
        <v>3.7</v>
      </c>
      <c r="DN387" s="9" t="s">
        <v>816</v>
      </c>
      <c r="DO387" s="9" t="s">
        <v>395</v>
      </c>
      <c r="DP387" s="9" t="s">
        <v>858</v>
      </c>
      <c r="DQ387" s="9" t="s">
        <v>858</v>
      </c>
      <c r="DR387" s="9" t="s">
        <v>858</v>
      </c>
      <c r="DS387" s="9" t="s">
        <v>858</v>
      </c>
      <c r="DT387" s="9" t="s">
        <v>858</v>
      </c>
      <c r="DU387" s="9" t="s">
        <v>858</v>
      </c>
      <c r="DV387" s="9">
        <v>35</v>
      </c>
      <c r="DW387" s="9">
        <v>6.7</v>
      </c>
      <c r="EA387" s="10" t="s">
        <v>816</v>
      </c>
      <c r="EB387" s="10" t="s">
        <v>395</v>
      </c>
      <c r="EC387" s="10">
        <v>5000</v>
      </c>
      <c r="ED387" s="10">
        <v>18.899999999999999</v>
      </c>
      <c r="EE387" s="10" t="e">
        <f>VLOOKUP(EA387,Sheet1!$C$10:$L$428,10,FALSE)</f>
        <v>#N/A</v>
      </c>
      <c r="EF387" s="10">
        <v>18.899999999999999</v>
      </c>
      <c r="EG387" s="10" t="s">
        <v>858</v>
      </c>
      <c r="EH387" s="10" t="s">
        <v>858</v>
      </c>
      <c r="EI387" s="10">
        <v>5000</v>
      </c>
      <c r="EJ387" s="10">
        <v>18.899999999999999</v>
      </c>
      <c r="EN387" s="11" t="s">
        <v>816</v>
      </c>
      <c r="EO387" s="11" t="s">
        <v>395</v>
      </c>
      <c r="EP387" s="11">
        <v>678</v>
      </c>
      <c r="EQ387" s="11">
        <v>8.6999999999999993</v>
      </c>
      <c r="ER387" s="11" t="e">
        <f>VLOOKUP(EN387,Sheet1!$C$10:$L$428,2,FALSE)</f>
        <v>#N/A</v>
      </c>
      <c r="ES387" s="11">
        <v>8.8000000000000007</v>
      </c>
      <c r="ET387" s="11">
        <v>33692</v>
      </c>
      <c r="EU387" s="11">
        <v>10</v>
      </c>
      <c r="EV387" s="11">
        <v>42.5</v>
      </c>
      <c r="EW387" s="11">
        <v>3.6</v>
      </c>
      <c r="EY387" t="b">
        <f t="shared" si="5"/>
        <v>1</v>
      </c>
    </row>
    <row r="388" spans="1:155" x14ac:dyDescent="0.25">
      <c r="A388" s="1" t="s">
        <v>817</v>
      </c>
      <c r="B388" s="1" t="s">
        <v>396</v>
      </c>
      <c r="C388" s="1">
        <v>570.70000000000005</v>
      </c>
      <c r="D388" s="1">
        <v>8.4</v>
      </c>
      <c r="E388" s="1" t="e">
        <f>VLOOKUP(A388,Sheet1!$C$10:$L$428,6,FALSE)</f>
        <v>#N/A</v>
      </c>
      <c r="F388" s="1">
        <v>8</v>
      </c>
      <c r="G388" s="1">
        <v>29758</v>
      </c>
      <c r="H388" s="1">
        <v>6.8</v>
      </c>
      <c r="I388" s="1">
        <v>37.700000000000003</v>
      </c>
      <c r="J388" s="1">
        <v>1.4</v>
      </c>
      <c r="N388" s="2" t="s">
        <v>817</v>
      </c>
      <c r="O388" s="2" t="s">
        <v>396</v>
      </c>
      <c r="P388" s="2">
        <v>32000</v>
      </c>
      <c r="Q388" s="2">
        <v>7.2</v>
      </c>
      <c r="R388" s="2">
        <v>32000</v>
      </c>
      <c r="S388" s="2">
        <v>7.2</v>
      </c>
      <c r="T388" s="2">
        <v>28000</v>
      </c>
      <c r="U388" s="2">
        <v>10.3</v>
      </c>
      <c r="V388" s="2">
        <v>32000</v>
      </c>
      <c r="W388" s="2">
        <v>7.2</v>
      </c>
      <c r="AA388" s="3" t="s">
        <v>817</v>
      </c>
      <c r="AB388" s="3" t="s">
        <v>396</v>
      </c>
      <c r="AC388" s="3">
        <v>622.5</v>
      </c>
      <c r="AD388" s="3">
        <v>4.3</v>
      </c>
      <c r="AE388" s="3">
        <v>16.190000000000001</v>
      </c>
      <c r="AF388" s="3">
        <v>4.3</v>
      </c>
      <c r="AG388" s="3">
        <v>32213</v>
      </c>
      <c r="AH388" s="3">
        <v>5.4</v>
      </c>
      <c r="AI388" s="3">
        <v>38.5</v>
      </c>
      <c r="AJ388" s="3">
        <v>1.1000000000000001</v>
      </c>
      <c r="AN388" s="3" t="s">
        <v>817</v>
      </c>
      <c r="AO388" s="3" t="s">
        <v>396</v>
      </c>
      <c r="AP388" s="3">
        <v>559.79999999999995</v>
      </c>
      <c r="AQ388" s="3">
        <v>7.2</v>
      </c>
      <c r="AR388" s="3">
        <v>14.27</v>
      </c>
      <c r="AS388" s="3">
        <v>6.1</v>
      </c>
      <c r="AT388" s="3">
        <v>28934</v>
      </c>
      <c r="AU388" s="3">
        <v>5.9</v>
      </c>
      <c r="AV388" s="3">
        <v>37.5</v>
      </c>
      <c r="AW388" s="3">
        <v>0.7</v>
      </c>
      <c r="BA388" s="4" t="s">
        <v>817</v>
      </c>
      <c r="BB388" s="4" t="s">
        <v>396</v>
      </c>
      <c r="BC388" s="4">
        <v>44000</v>
      </c>
      <c r="BD388" s="4">
        <v>6.2</v>
      </c>
      <c r="BE388" s="4">
        <v>44000</v>
      </c>
      <c r="BF388" s="4">
        <v>6.2</v>
      </c>
      <c r="BG388" s="4">
        <v>38000</v>
      </c>
      <c r="BH388" s="4">
        <v>9.1</v>
      </c>
      <c r="BI388" s="4">
        <v>44000</v>
      </c>
      <c r="BJ388" s="4">
        <v>6.2</v>
      </c>
      <c r="BN388" s="5" t="s">
        <v>817</v>
      </c>
      <c r="BO388" s="5" t="s">
        <v>396</v>
      </c>
      <c r="BP388" s="5">
        <v>503.9</v>
      </c>
      <c r="BQ388" s="5">
        <v>4.5999999999999996</v>
      </c>
      <c r="BR388" s="5">
        <v>15.17</v>
      </c>
      <c r="BS388" s="5">
        <v>4.0999999999999996</v>
      </c>
      <c r="BT388" s="5">
        <v>26633</v>
      </c>
      <c r="BU388" s="5">
        <v>6.3</v>
      </c>
      <c r="BV388" s="5">
        <v>33.200000000000003</v>
      </c>
      <c r="BW388" s="5">
        <v>2</v>
      </c>
      <c r="CA388" s="6" t="s">
        <v>817</v>
      </c>
      <c r="CB388" s="6" t="s">
        <v>396</v>
      </c>
      <c r="CC388" s="6">
        <v>428.6</v>
      </c>
      <c r="CD388" s="6">
        <v>9.1999999999999993</v>
      </c>
      <c r="CE388" s="6">
        <v>12.19</v>
      </c>
      <c r="CF388" s="6">
        <v>7.2</v>
      </c>
      <c r="CG388" s="6">
        <v>23925</v>
      </c>
      <c r="CH388" s="6">
        <v>11</v>
      </c>
      <c r="CI388" s="6">
        <v>36</v>
      </c>
      <c r="CJ388" s="6">
        <v>1.4</v>
      </c>
      <c r="CN388" s="7" t="s">
        <v>817</v>
      </c>
      <c r="CO388" s="7" t="s">
        <v>396</v>
      </c>
      <c r="CP388" s="7">
        <v>13000</v>
      </c>
      <c r="CQ388" s="7">
        <v>11</v>
      </c>
      <c r="CR388" s="7">
        <v>13000</v>
      </c>
      <c r="CS388" s="7">
        <v>11</v>
      </c>
      <c r="CT388" s="7">
        <v>12000</v>
      </c>
      <c r="CU388" s="7">
        <v>18.8</v>
      </c>
      <c r="CV388" s="7">
        <v>13000</v>
      </c>
      <c r="CW388" s="7">
        <v>11</v>
      </c>
      <c r="DA388" s="8" t="s">
        <v>817</v>
      </c>
      <c r="DB388" s="8" t="s">
        <v>396</v>
      </c>
      <c r="DC388" s="8">
        <v>581.70000000000005</v>
      </c>
      <c r="DD388" s="8">
        <v>7.4</v>
      </c>
      <c r="DE388" s="8">
        <v>15.87</v>
      </c>
      <c r="DF388" s="8">
        <v>7.1</v>
      </c>
      <c r="DG388" s="8">
        <v>29703</v>
      </c>
      <c r="DH388" s="8">
        <v>9.1</v>
      </c>
      <c r="DI388" s="8">
        <v>36.700000000000003</v>
      </c>
      <c r="DJ388" s="8">
        <v>1.2</v>
      </c>
      <c r="DN388" s="9" t="s">
        <v>817</v>
      </c>
      <c r="DO388" s="9" t="s">
        <v>396</v>
      </c>
      <c r="DP388" s="9">
        <v>533</v>
      </c>
      <c r="DQ388" s="9">
        <v>13</v>
      </c>
      <c r="DR388" s="9">
        <v>15.42</v>
      </c>
      <c r="DS388" s="9">
        <v>11</v>
      </c>
      <c r="DT388" s="9">
        <v>27389</v>
      </c>
      <c r="DU388" s="9">
        <v>14</v>
      </c>
      <c r="DV388" s="9">
        <v>36.9</v>
      </c>
      <c r="DW388" s="9">
        <v>1.7</v>
      </c>
      <c r="EA388" s="10" t="s">
        <v>817</v>
      </c>
      <c r="EB388" s="10" t="s">
        <v>396</v>
      </c>
      <c r="EC388" s="10">
        <v>19000</v>
      </c>
      <c r="ED388" s="10">
        <v>9.6</v>
      </c>
      <c r="EE388" s="10" t="e">
        <f>VLOOKUP(EA388,Sheet1!$C$10:$L$428,10,FALSE)</f>
        <v>#N/A</v>
      </c>
      <c r="EF388" s="10">
        <v>9.6</v>
      </c>
      <c r="EG388" s="10">
        <v>17000</v>
      </c>
      <c r="EH388" s="10">
        <v>11.4</v>
      </c>
      <c r="EI388" s="10">
        <v>19000</v>
      </c>
      <c r="EJ388" s="10">
        <v>9.6</v>
      </c>
      <c r="EN388" s="11" t="s">
        <v>817</v>
      </c>
      <c r="EO388" s="11" t="s">
        <v>396</v>
      </c>
      <c r="EP388" s="11">
        <v>651.20000000000005</v>
      </c>
      <c r="EQ388" s="11">
        <v>5.2</v>
      </c>
      <c r="ER388" s="11" t="e">
        <f>VLOOKUP(EN388,Sheet1!$C$10:$L$428,2,FALSE)</f>
        <v>#N/A</v>
      </c>
      <c r="ES388" s="11">
        <v>5.5</v>
      </c>
      <c r="ET388" s="11">
        <v>33993</v>
      </c>
      <c r="EU388" s="11">
        <v>6.7</v>
      </c>
      <c r="EV388" s="11">
        <v>39.700000000000003</v>
      </c>
      <c r="EW388" s="11">
        <v>1.5</v>
      </c>
      <c r="EY388" t="b">
        <f t="shared" si="5"/>
        <v>1</v>
      </c>
    </row>
    <row r="389" spans="1:155" x14ac:dyDescent="0.25">
      <c r="A389" s="1" t="s">
        <v>818</v>
      </c>
      <c r="B389" s="1" t="s">
        <v>397</v>
      </c>
      <c r="C389" s="1">
        <v>550.6</v>
      </c>
      <c r="D389" s="1">
        <v>4.5999999999999996</v>
      </c>
      <c r="E389" s="1" t="e">
        <f>VLOOKUP(A389,Sheet1!$C$10:$L$428,6,FALSE)</f>
        <v>#N/A</v>
      </c>
      <c r="F389" s="1">
        <v>4.5999999999999996</v>
      </c>
      <c r="G389" s="1">
        <v>28024</v>
      </c>
      <c r="H389" s="1">
        <v>4.9000000000000004</v>
      </c>
      <c r="I389" s="1">
        <v>38.5</v>
      </c>
      <c r="J389" s="1">
        <v>1.4</v>
      </c>
      <c r="N389" s="2" t="s">
        <v>818</v>
      </c>
      <c r="O389" s="2" t="s">
        <v>397</v>
      </c>
      <c r="P389" s="2">
        <v>100000</v>
      </c>
      <c r="Q389" s="2">
        <v>4.0999999999999996</v>
      </c>
      <c r="R389" s="2">
        <v>100000</v>
      </c>
      <c r="S389" s="2">
        <v>4.0999999999999996</v>
      </c>
      <c r="T389" s="2">
        <v>92000</v>
      </c>
      <c r="U389" s="2">
        <v>4.9000000000000004</v>
      </c>
      <c r="V389" s="2">
        <v>100000</v>
      </c>
      <c r="W389" s="2">
        <v>4.0999999999999996</v>
      </c>
      <c r="AA389" s="3" t="s">
        <v>818</v>
      </c>
      <c r="AB389" s="3" t="s">
        <v>397</v>
      </c>
      <c r="AC389" s="3">
        <v>569</v>
      </c>
      <c r="AD389" s="3">
        <v>2.1</v>
      </c>
      <c r="AE389" s="3">
        <v>14.66</v>
      </c>
      <c r="AF389" s="3">
        <v>2.1</v>
      </c>
      <c r="AG389" s="3">
        <v>29920</v>
      </c>
      <c r="AH389" s="3">
        <v>2.6</v>
      </c>
      <c r="AI389" s="3">
        <v>38.799999999999997</v>
      </c>
      <c r="AJ389" s="3">
        <v>0.6</v>
      </c>
      <c r="AN389" s="3" t="s">
        <v>818</v>
      </c>
      <c r="AO389" s="3" t="s">
        <v>397</v>
      </c>
      <c r="AP389" s="3">
        <v>505.5</v>
      </c>
      <c r="AQ389" s="3">
        <v>3.5</v>
      </c>
      <c r="AR389" s="3">
        <v>12.93</v>
      </c>
      <c r="AS389" s="3">
        <v>3.7</v>
      </c>
      <c r="AT389" s="3">
        <v>26193</v>
      </c>
      <c r="AU389" s="3">
        <v>4</v>
      </c>
      <c r="AV389" s="3">
        <v>37.5</v>
      </c>
      <c r="AW389" s="3">
        <v>0.2</v>
      </c>
      <c r="BA389" s="4" t="s">
        <v>818</v>
      </c>
      <c r="BB389" s="4" t="s">
        <v>397</v>
      </c>
      <c r="BC389" s="4">
        <v>136000</v>
      </c>
      <c r="BD389" s="4">
        <v>3.5</v>
      </c>
      <c r="BE389" s="4">
        <v>136000</v>
      </c>
      <c r="BF389" s="4">
        <v>3.5</v>
      </c>
      <c r="BG389" s="4">
        <v>122000</v>
      </c>
      <c r="BH389" s="4">
        <v>4.2</v>
      </c>
      <c r="BI389" s="4">
        <v>136000</v>
      </c>
      <c r="BJ389" s="4">
        <v>3.5</v>
      </c>
      <c r="BN389" s="5" t="s">
        <v>818</v>
      </c>
      <c r="BO389" s="5" t="s">
        <v>397</v>
      </c>
      <c r="BP389" s="5">
        <v>470.7</v>
      </c>
      <c r="BQ389" s="5">
        <v>2.2999999999999998</v>
      </c>
      <c r="BR389" s="5">
        <v>13.94</v>
      </c>
      <c r="BS389" s="5">
        <v>2</v>
      </c>
      <c r="BT389" s="5">
        <v>25180</v>
      </c>
      <c r="BU389" s="5">
        <v>2.7</v>
      </c>
      <c r="BV389" s="5">
        <v>33.799999999999997</v>
      </c>
      <c r="BW389" s="5">
        <v>1.1000000000000001</v>
      </c>
      <c r="CA389" s="6" t="s">
        <v>818</v>
      </c>
      <c r="CB389" s="6" t="s">
        <v>397</v>
      </c>
      <c r="CC389" s="6">
        <v>418.4</v>
      </c>
      <c r="CD389" s="6">
        <v>3.9</v>
      </c>
      <c r="CE389" s="6">
        <v>11.63</v>
      </c>
      <c r="CF389" s="6">
        <v>3.2</v>
      </c>
      <c r="CG389" s="6">
        <v>22556</v>
      </c>
      <c r="CH389" s="6">
        <v>4.0999999999999996</v>
      </c>
      <c r="CI389" s="6">
        <v>35.5</v>
      </c>
      <c r="CJ389" s="6">
        <v>1.4</v>
      </c>
      <c r="CN389" s="7" t="s">
        <v>818</v>
      </c>
      <c r="CO389" s="7" t="s">
        <v>397</v>
      </c>
      <c r="CP389" s="7">
        <v>42000</v>
      </c>
      <c r="CQ389" s="7">
        <v>6.1</v>
      </c>
      <c r="CR389" s="7">
        <v>42000</v>
      </c>
      <c r="CS389" s="7">
        <v>6.1</v>
      </c>
      <c r="CT389" s="7">
        <v>39000</v>
      </c>
      <c r="CU389" s="7">
        <v>7.7</v>
      </c>
      <c r="CV389" s="7">
        <v>42000</v>
      </c>
      <c r="CW389" s="7">
        <v>6.1</v>
      </c>
      <c r="DA389" s="8" t="s">
        <v>818</v>
      </c>
      <c r="DB389" s="8" t="s">
        <v>397</v>
      </c>
      <c r="DC389" s="8">
        <v>508.3</v>
      </c>
      <c r="DD389" s="8">
        <v>3.1</v>
      </c>
      <c r="DE389" s="8">
        <v>13.81</v>
      </c>
      <c r="DF389" s="8">
        <v>3.1</v>
      </c>
      <c r="DG389" s="8">
        <v>27318</v>
      </c>
      <c r="DH389" s="8">
        <v>3.9</v>
      </c>
      <c r="DI389" s="8">
        <v>36.799999999999997</v>
      </c>
      <c r="DJ389" s="8">
        <v>0.6</v>
      </c>
      <c r="DN389" s="9" t="s">
        <v>818</v>
      </c>
      <c r="DO389" s="9" t="s">
        <v>397</v>
      </c>
      <c r="DP389" s="9">
        <v>447</v>
      </c>
      <c r="DQ389" s="9">
        <v>5.6</v>
      </c>
      <c r="DR389" s="9">
        <v>12.43</v>
      </c>
      <c r="DS389" s="9">
        <v>6</v>
      </c>
      <c r="DT389" s="9">
        <v>23981</v>
      </c>
      <c r="DU389" s="9">
        <v>5.9</v>
      </c>
      <c r="DV389" s="9">
        <v>35.5</v>
      </c>
      <c r="DW389" s="9">
        <v>1.4</v>
      </c>
      <c r="EA389" s="10" t="s">
        <v>818</v>
      </c>
      <c r="EB389" s="10" t="s">
        <v>397</v>
      </c>
      <c r="EC389" s="10">
        <v>58000</v>
      </c>
      <c r="ED389" s="10">
        <v>5.5</v>
      </c>
      <c r="EE389" s="10" t="e">
        <f>VLOOKUP(EA389,Sheet1!$C$10:$L$428,10,FALSE)</f>
        <v>#N/A</v>
      </c>
      <c r="EF389" s="10">
        <v>5.5</v>
      </c>
      <c r="EG389" s="10">
        <v>53000</v>
      </c>
      <c r="EH389" s="10">
        <v>6.4</v>
      </c>
      <c r="EI389" s="10">
        <v>58000</v>
      </c>
      <c r="EJ389" s="10">
        <v>5.5</v>
      </c>
      <c r="EN389" s="11" t="s">
        <v>818</v>
      </c>
      <c r="EO389" s="11" t="s">
        <v>397</v>
      </c>
      <c r="EP389" s="11">
        <v>613.4</v>
      </c>
      <c r="EQ389" s="11">
        <v>2.8</v>
      </c>
      <c r="ER389" s="11" t="e">
        <f>VLOOKUP(EN389,Sheet1!$C$10:$L$428,2,FALSE)</f>
        <v>#N/A</v>
      </c>
      <c r="ES389" s="11">
        <v>2.9</v>
      </c>
      <c r="ET389" s="11">
        <v>31839</v>
      </c>
      <c r="EU389" s="11">
        <v>3.4</v>
      </c>
      <c r="EV389" s="11">
        <v>40.299999999999997</v>
      </c>
      <c r="EW389" s="11">
        <v>0.8</v>
      </c>
      <c r="EY389" t="b">
        <f t="shared" si="5"/>
        <v>1</v>
      </c>
    </row>
    <row r="390" spans="1:155" x14ac:dyDescent="0.25">
      <c r="A390" s="1" t="s">
        <v>819</v>
      </c>
      <c r="B390" s="1" t="s">
        <v>398</v>
      </c>
      <c r="C390" s="1">
        <v>555.1</v>
      </c>
      <c r="D390" s="1">
        <v>11</v>
      </c>
      <c r="E390" s="1" t="e">
        <f>VLOOKUP(A390,Sheet1!$C$10:$L$428,6,FALSE)</f>
        <v>#N/A</v>
      </c>
      <c r="F390" s="1">
        <v>7.7</v>
      </c>
      <c r="G390" s="1">
        <v>28100</v>
      </c>
      <c r="H390" s="1">
        <v>17</v>
      </c>
      <c r="I390" s="1">
        <v>37.799999999999997</v>
      </c>
      <c r="J390" s="1">
        <v>2</v>
      </c>
      <c r="N390" s="2" t="s">
        <v>819</v>
      </c>
      <c r="O390" s="2" t="s">
        <v>398</v>
      </c>
      <c r="P390" s="2">
        <v>23000</v>
      </c>
      <c r="Q390" s="2">
        <v>8.6</v>
      </c>
      <c r="R390" s="2">
        <v>23000</v>
      </c>
      <c r="S390" s="2">
        <v>8.6</v>
      </c>
      <c r="T390" s="2">
        <v>21000</v>
      </c>
      <c r="U390" s="2">
        <v>12</v>
      </c>
      <c r="V390" s="2">
        <v>23000</v>
      </c>
      <c r="W390" s="2">
        <v>8.6</v>
      </c>
      <c r="AA390" s="3" t="s">
        <v>819</v>
      </c>
      <c r="AB390" s="3" t="s">
        <v>398</v>
      </c>
      <c r="AC390" s="3">
        <v>770.4</v>
      </c>
      <c r="AD390" s="3">
        <v>9</v>
      </c>
      <c r="AE390" s="3">
        <v>20.02</v>
      </c>
      <c r="AF390" s="3">
        <v>9.1</v>
      </c>
      <c r="AG390" s="3">
        <v>42699</v>
      </c>
      <c r="AH390" s="3">
        <v>13</v>
      </c>
      <c r="AI390" s="3">
        <v>38.5</v>
      </c>
      <c r="AJ390" s="3">
        <v>1.1000000000000001</v>
      </c>
      <c r="AN390" s="3" t="s">
        <v>819</v>
      </c>
      <c r="AO390" s="3" t="s">
        <v>398</v>
      </c>
      <c r="AP390" s="3">
        <v>550.29999999999995</v>
      </c>
      <c r="AQ390" s="3">
        <v>8.5</v>
      </c>
      <c r="AR390" s="3">
        <v>13.54</v>
      </c>
      <c r="AS390" s="3">
        <v>7.2</v>
      </c>
      <c r="AT390" s="3">
        <v>27716</v>
      </c>
      <c r="AU390" s="3">
        <v>12</v>
      </c>
      <c r="AV390" s="3">
        <v>37.5</v>
      </c>
      <c r="AW390" s="3">
        <v>1.4</v>
      </c>
      <c r="BA390" s="4" t="s">
        <v>819</v>
      </c>
      <c r="BB390" s="4" t="s">
        <v>398</v>
      </c>
      <c r="BC390" s="4">
        <v>33000</v>
      </c>
      <c r="BD390" s="4">
        <v>7.1</v>
      </c>
      <c r="BE390" s="4">
        <v>33000</v>
      </c>
      <c r="BF390" s="4">
        <v>7.1</v>
      </c>
      <c r="BG390" s="4">
        <v>29000</v>
      </c>
      <c r="BH390" s="4">
        <v>9.5</v>
      </c>
      <c r="BI390" s="4">
        <v>33000</v>
      </c>
      <c r="BJ390" s="4">
        <v>7.1</v>
      </c>
      <c r="BN390" s="5" t="s">
        <v>819</v>
      </c>
      <c r="BO390" s="5" t="s">
        <v>398</v>
      </c>
      <c r="BP390" s="5">
        <v>616.20000000000005</v>
      </c>
      <c r="BQ390" s="5">
        <v>8.5</v>
      </c>
      <c r="BR390" s="5">
        <v>18.77</v>
      </c>
      <c r="BS390" s="5">
        <v>8.1</v>
      </c>
      <c r="BT390" s="5">
        <v>33868</v>
      </c>
      <c r="BU390" s="5">
        <v>12</v>
      </c>
      <c r="BV390" s="5">
        <v>32.799999999999997</v>
      </c>
      <c r="BW390" s="5">
        <v>2.2000000000000002</v>
      </c>
      <c r="CA390" s="6" t="s">
        <v>819</v>
      </c>
      <c r="CB390" s="6" t="s">
        <v>398</v>
      </c>
      <c r="CC390" s="6">
        <v>419.7</v>
      </c>
      <c r="CD390" s="6">
        <v>9.3000000000000007</v>
      </c>
      <c r="CE390" s="6">
        <v>12.97</v>
      </c>
      <c r="CF390" s="6">
        <v>7.1</v>
      </c>
      <c r="CG390" s="6">
        <v>22950</v>
      </c>
      <c r="CH390" s="6">
        <v>10</v>
      </c>
      <c r="CI390" s="6">
        <v>36</v>
      </c>
      <c r="CJ390" s="6">
        <v>1.4</v>
      </c>
      <c r="CN390" s="7" t="s">
        <v>819</v>
      </c>
      <c r="CO390" s="7" t="s">
        <v>398</v>
      </c>
      <c r="CP390" s="7">
        <v>9000</v>
      </c>
      <c r="CQ390" s="7">
        <v>13.3</v>
      </c>
      <c r="CR390" s="7">
        <v>9000</v>
      </c>
      <c r="CS390" s="7">
        <v>13.3</v>
      </c>
      <c r="CT390" s="7">
        <v>8000</v>
      </c>
      <c r="CU390" s="7">
        <v>16.100000000000001</v>
      </c>
      <c r="CV390" s="7">
        <v>9000</v>
      </c>
      <c r="CW390" s="7">
        <v>13.3</v>
      </c>
      <c r="DA390" s="8" t="s">
        <v>819</v>
      </c>
      <c r="DB390" s="8" t="s">
        <v>398</v>
      </c>
      <c r="DC390" s="8">
        <v>624.1</v>
      </c>
      <c r="DD390" s="8">
        <v>9.1999999999999993</v>
      </c>
      <c r="DE390" s="8">
        <v>16.82</v>
      </c>
      <c r="DF390" s="8">
        <v>9.1999999999999993</v>
      </c>
      <c r="DG390" s="8">
        <v>34409</v>
      </c>
      <c r="DH390" s="8">
        <v>11</v>
      </c>
      <c r="DI390" s="8">
        <v>37.1</v>
      </c>
      <c r="DJ390" s="8">
        <v>1</v>
      </c>
      <c r="DN390" s="9" t="s">
        <v>819</v>
      </c>
      <c r="DO390" s="9" t="s">
        <v>398</v>
      </c>
      <c r="DP390" s="9">
        <v>517.1</v>
      </c>
      <c r="DQ390" s="9">
        <v>12</v>
      </c>
      <c r="DR390" s="9">
        <v>13.41</v>
      </c>
      <c r="DS390" s="9">
        <v>15</v>
      </c>
      <c r="DT390" s="9">
        <v>27079</v>
      </c>
      <c r="DU390" s="9">
        <v>19</v>
      </c>
      <c r="DV390" s="9">
        <v>37</v>
      </c>
      <c r="DW390" s="9">
        <v>1.1000000000000001</v>
      </c>
      <c r="EA390" s="10" t="s">
        <v>819</v>
      </c>
      <c r="EB390" s="10" t="s">
        <v>398</v>
      </c>
      <c r="EC390" s="10">
        <v>14000</v>
      </c>
      <c r="ED390" s="10">
        <v>11.3</v>
      </c>
      <c r="EE390" s="10" t="e">
        <f>VLOOKUP(EA390,Sheet1!$C$10:$L$428,10,FALSE)</f>
        <v>#N/A</v>
      </c>
      <c r="EF390" s="10">
        <v>11.3</v>
      </c>
      <c r="EG390" s="10">
        <v>13000</v>
      </c>
      <c r="EH390" s="10">
        <v>16.5</v>
      </c>
      <c r="EI390" s="10">
        <v>14000</v>
      </c>
      <c r="EJ390" s="10">
        <v>11.3</v>
      </c>
      <c r="EN390" s="11" t="s">
        <v>819</v>
      </c>
      <c r="EO390" s="11" t="s">
        <v>398</v>
      </c>
      <c r="EP390" s="11">
        <v>863.5</v>
      </c>
      <c r="EQ390" s="11">
        <v>12</v>
      </c>
      <c r="ER390" s="11" t="e">
        <f>VLOOKUP(EN390,Sheet1!$C$10:$L$428,2,FALSE)</f>
        <v>#N/A</v>
      </c>
      <c r="ES390" s="11">
        <v>13</v>
      </c>
      <c r="ET390" s="11">
        <v>47582</v>
      </c>
      <c r="EU390" s="11">
        <v>18</v>
      </c>
      <c r="EV390" s="11">
        <v>39.299999999999997</v>
      </c>
      <c r="EW390" s="11">
        <v>1.6</v>
      </c>
      <c r="EY390" t="b">
        <f t="shared" si="5"/>
        <v>1</v>
      </c>
    </row>
    <row r="391" spans="1:155" x14ac:dyDescent="0.25">
      <c r="A391" s="1" t="s">
        <v>820</v>
      </c>
      <c r="B391" s="1" t="s">
        <v>399</v>
      </c>
      <c r="C391" s="1">
        <v>516.4</v>
      </c>
      <c r="D391" s="1">
        <v>11</v>
      </c>
      <c r="E391" s="1" t="e">
        <f>VLOOKUP(A391,Sheet1!$C$10:$L$428,6,FALSE)</f>
        <v>#N/A</v>
      </c>
      <c r="F391" s="1">
        <v>9</v>
      </c>
      <c r="G391" s="1">
        <v>27238</v>
      </c>
      <c r="H391" s="1">
        <v>10</v>
      </c>
      <c r="I391" s="1">
        <v>38.4</v>
      </c>
      <c r="J391" s="1">
        <v>1.7</v>
      </c>
      <c r="N391" s="2" t="s">
        <v>820</v>
      </c>
      <c r="O391" s="2" t="s">
        <v>399</v>
      </c>
      <c r="P391" s="2">
        <v>26000</v>
      </c>
      <c r="Q391" s="2">
        <v>7.9</v>
      </c>
      <c r="R391" s="2">
        <v>26000</v>
      </c>
      <c r="S391" s="2">
        <v>7.9</v>
      </c>
      <c r="T391" s="2">
        <v>24000</v>
      </c>
      <c r="U391" s="2">
        <v>9.4</v>
      </c>
      <c r="V391" s="2">
        <v>26000</v>
      </c>
      <c r="W391" s="2">
        <v>7.9</v>
      </c>
      <c r="AA391" s="3" t="s">
        <v>820</v>
      </c>
      <c r="AB391" s="3" t="s">
        <v>399</v>
      </c>
      <c r="AC391" s="3">
        <v>553.9</v>
      </c>
      <c r="AD391" s="3">
        <v>4.9000000000000004</v>
      </c>
      <c r="AE391" s="3">
        <v>14.27</v>
      </c>
      <c r="AF391" s="3">
        <v>4.8</v>
      </c>
      <c r="AG391" s="3">
        <v>29132</v>
      </c>
      <c r="AH391" s="3">
        <v>7.8</v>
      </c>
      <c r="AI391" s="3">
        <v>38.799999999999997</v>
      </c>
      <c r="AJ391" s="3">
        <v>1.2</v>
      </c>
      <c r="AN391" s="3" t="s">
        <v>820</v>
      </c>
      <c r="AO391" s="3" t="s">
        <v>399</v>
      </c>
      <c r="AP391" s="3">
        <v>479.5</v>
      </c>
      <c r="AQ391" s="3">
        <v>8.4</v>
      </c>
      <c r="AR391" s="3">
        <v>12.4</v>
      </c>
      <c r="AS391" s="3">
        <v>7.2</v>
      </c>
      <c r="AT391" s="3">
        <v>24581</v>
      </c>
      <c r="AU391" s="3">
        <v>8.8000000000000007</v>
      </c>
      <c r="AV391" s="3">
        <v>37.5</v>
      </c>
      <c r="AW391" s="3">
        <v>1.2</v>
      </c>
      <c r="BA391" s="4" t="s">
        <v>820</v>
      </c>
      <c r="BB391" s="4" t="s">
        <v>399</v>
      </c>
      <c r="BC391" s="4">
        <v>38000</v>
      </c>
      <c r="BD391" s="4">
        <v>6.6</v>
      </c>
      <c r="BE391" s="4">
        <v>38000</v>
      </c>
      <c r="BF391" s="4">
        <v>6.6</v>
      </c>
      <c r="BG391" s="4">
        <v>33000</v>
      </c>
      <c r="BH391" s="4">
        <v>8.6</v>
      </c>
      <c r="BI391" s="4">
        <v>38000</v>
      </c>
      <c r="BJ391" s="4">
        <v>6.6</v>
      </c>
      <c r="BN391" s="5" t="s">
        <v>820</v>
      </c>
      <c r="BO391" s="5" t="s">
        <v>399</v>
      </c>
      <c r="BP391" s="5">
        <v>438.5</v>
      </c>
      <c r="BQ391" s="5">
        <v>5.2</v>
      </c>
      <c r="BR391" s="5">
        <v>13.38</v>
      </c>
      <c r="BS391" s="5">
        <v>4.4000000000000004</v>
      </c>
      <c r="BT391" s="5">
        <v>23338</v>
      </c>
      <c r="BU391" s="5">
        <v>7.8</v>
      </c>
      <c r="BV391" s="5">
        <v>32.799999999999997</v>
      </c>
      <c r="BW391" s="5">
        <v>2.2999999999999998</v>
      </c>
      <c r="CA391" s="6" t="s">
        <v>820</v>
      </c>
      <c r="CB391" s="6" t="s">
        <v>399</v>
      </c>
      <c r="CC391" s="6">
        <v>366</v>
      </c>
      <c r="CD391" s="6">
        <v>6.3</v>
      </c>
      <c r="CE391" s="6">
        <v>10.18</v>
      </c>
      <c r="CF391" s="6">
        <v>6.5</v>
      </c>
      <c r="CG391" s="6">
        <v>19456</v>
      </c>
      <c r="CH391" s="6">
        <v>9.8000000000000007</v>
      </c>
      <c r="CI391" s="6">
        <v>35</v>
      </c>
      <c r="CJ391" s="6">
        <v>1.5</v>
      </c>
      <c r="CN391" s="7" t="s">
        <v>820</v>
      </c>
      <c r="CO391" s="7" t="s">
        <v>399</v>
      </c>
      <c r="CP391" s="7">
        <v>10000</v>
      </c>
      <c r="CQ391" s="7">
        <v>12.1</v>
      </c>
      <c r="CR391" s="7">
        <v>10000</v>
      </c>
      <c r="CS391" s="7">
        <v>12.1</v>
      </c>
      <c r="CT391" s="7">
        <v>9000</v>
      </c>
      <c r="CU391" s="7">
        <v>14.3</v>
      </c>
      <c r="CV391" s="7">
        <v>10000</v>
      </c>
      <c r="CW391" s="7">
        <v>12.1</v>
      </c>
      <c r="DA391" s="8" t="s">
        <v>820</v>
      </c>
      <c r="DB391" s="8" t="s">
        <v>399</v>
      </c>
      <c r="DC391" s="8">
        <v>467.6</v>
      </c>
      <c r="DD391" s="8">
        <v>4.7</v>
      </c>
      <c r="DE391" s="8">
        <v>12.79</v>
      </c>
      <c r="DF391" s="8">
        <v>4.7</v>
      </c>
      <c r="DG391" s="8">
        <v>22612</v>
      </c>
      <c r="DH391" s="8">
        <v>6.3</v>
      </c>
      <c r="DI391" s="8">
        <v>36.5</v>
      </c>
      <c r="DJ391" s="8">
        <v>1.1000000000000001</v>
      </c>
      <c r="DN391" s="9" t="s">
        <v>820</v>
      </c>
      <c r="DO391" s="9" t="s">
        <v>399</v>
      </c>
      <c r="DP391" s="9">
        <v>422.1</v>
      </c>
      <c r="DQ391" s="9">
        <v>14</v>
      </c>
      <c r="DR391" s="9">
        <v>11.16</v>
      </c>
      <c r="DS391" s="9">
        <v>10</v>
      </c>
      <c r="DT391" s="9">
        <v>20495</v>
      </c>
      <c r="DU391" s="9">
        <v>12</v>
      </c>
      <c r="DV391" s="9">
        <v>35</v>
      </c>
      <c r="DW391" s="9">
        <v>1.8</v>
      </c>
      <c r="EA391" s="10" t="s">
        <v>820</v>
      </c>
      <c r="EB391" s="10" t="s">
        <v>399</v>
      </c>
      <c r="EC391" s="10">
        <v>16000</v>
      </c>
      <c r="ED391" s="10">
        <v>10.4</v>
      </c>
      <c r="EE391" s="10" t="e">
        <f>VLOOKUP(EA391,Sheet1!$C$10:$L$428,10,FALSE)</f>
        <v>#N/A</v>
      </c>
      <c r="EF391" s="10">
        <v>10.4</v>
      </c>
      <c r="EG391" s="10">
        <v>14000</v>
      </c>
      <c r="EH391" s="10">
        <v>12.4</v>
      </c>
      <c r="EI391" s="10">
        <v>16000</v>
      </c>
      <c r="EJ391" s="10">
        <v>10.4</v>
      </c>
      <c r="EN391" s="11" t="s">
        <v>820</v>
      </c>
      <c r="EO391" s="11" t="s">
        <v>399</v>
      </c>
      <c r="EP391" s="11">
        <v>609.1</v>
      </c>
      <c r="EQ391" s="11">
        <v>6.7</v>
      </c>
      <c r="ER391" s="11" t="e">
        <f>VLOOKUP(EN391,Sheet1!$C$10:$L$428,2,FALSE)</f>
        <v>#N/A</v>
      </c>
      <c r="ES391" s="11">
        <v>6.7</v>
      </c>
      <c r="ET391" s="11">
        <v>33409</v>
      </c>
      <c r="EU391" s="11">
        <v>11</v>
      </c>
      <c r="EV391" s="11">
        <v>40.299999999999997</v>
      </c>
      <c r="EW391" s="11">
        <v>1.7</v>
      </c>
      <c r="EY391" t="b">
        <f t="shared" si="5"/>
        <v>1</v>
      </c>
    </row>
    <row r="392" spans="1:155" x14ac:dyDescent="0.25">
      <c r="A392" s="1" t="s">
        <v>821</v>
      </c>
      <c r="B392" s="1" t="s">
        <v>400</v>
      </c>
      <c r="C392" s="1">
        <v>513.70000000000005</v>
      </c>
      <c r="D392" s="1">
        <v>5.6</v>
      </c>
      <c r="E392" s="1" t="e">
        <f>VLOOKUP(A392,Sheet1!$C$10:$L$428,6,FALSE)</f>
        <v>#N/A</v>
      </c>
      <c r="F392" s="1">
        <v>4.5</v>
      </c>
      <c r="G392" s="1">
        <v>27605</v>
      </c>
      <c r="H392" s="1">
        <v>6.8</v>
      </c>
      <c r="I392" s="1">
        <v>38.9</v>
      </c>
      <c r="J392" s="1">
        <v>1.5</v>
      </c>
      <c r="N392" s="2" t="s">
        <v>821</v>
      </c>
      <c r="O392" s="2" t="s">
        <v>400</v>
      </c>
      <c r="P392" s="2">
        <v>56000</v>
      </c>
      <c r="Q392" s="2">
        <v>5.4</v>
      </c>
      <c r="R392" s="2">
        <v>56000</v>
      </c>
      <c r="S392" s="2">
        <v>5.4</v>
      </c>
      <c r="T392" s="2">
        <v>51000</v>
      </c>
      <c r="U392" s="2">
        <v>6.3</v>
      </c>
      <c r="V392" s="2">
        <v>56000</v>
      </c>
      <c r="W392" s="2">
        <v>5.4</v>
      </c>
      <c r="AA392" s="3" t="s">
        <v>821</v>
      </c>
      <c r="AB392" s="3" t="s">
        <v>400</v>
      </c>
      <c r="AC392" s="3">
        <v>642</v>
      </c>
      <c r="AD392" s="3">
        <v>12</v>
      </c>
      <c r="AE392" s="3">
        <v>16.440000000000001</v>
      </c>
      <c r="AF392" s="3">
        <v>12</v>
      </c>
      <c r="AG392" s="3">
        <v>34811</v>
      </c>
      <c r="AH392" s="3">
        <v>15</v>
      </c>
      <c r="AI392" s="3">
        <v>39.1</v>
      </c>
      <c r="AJ392" s="3">
        <v>0.7</v>
      </c>
      <c r="AN392" s="3" t="s">
        <v>821</v>
      </c>
      <c r="AO392" s="3" t="s">
        <v>400</v>
      </c>
      <c r="AP392" s="3">
        <v>489.7</v>
      </c>
      <c r="AQ392" s="3">
        <v>4.5</v>
      </c>
      <c r="AR392" s="3">
        <v>12.31</v>
      </c>
      <c r="AS392" s="3">
        <v>3.5</v>
      </c>
      <c r="AT392" s="3">
        <v>25752</v>
      </c>
      <c r="AU392" s="3">
        <v>4.8</v>
      </c>
      <c r="AV392" s="3">
        <v>37.5</v>
      </c>
      <c r="AW392" s="3">
        <v>1</v>
      </c>
      <c r="BA392" s="4" t="s">
        <v>821</v>
      </c>
      <c r="BB392" s="4" t="s">
        <v>400</v>
      </c>
      <c r="BC392" s="4">
        <v>73000</v>
      </c>
      <c r="BD392" s="4">
        <v>4.7</v>
      </c>
      <c r="BE392" s="4">
        <v>73000</v>
      </c>
      <c r="BF392" s="4">
        <v>4.7</v>
      </c>
      <c r="BG392" s="4">
        <v>66000</v>
      </c>
      <c r="BH392" s="4">
        <v>5.5</v>
      </c>
      <c r="BI392" s="4">
        <v>73000</v>
      </c>
      <c r="BJ392" s="4">
        <v>4.7</v>
      </c>
      <c r="BN392" s="5" t="s">
        <v>821</v>
      </c>
      <c r="BO392" s="5" t="s">
        <v>400</v>
      </c>
      <c r="BP392" s="5">
        <v>535.5</v>
      </c>
      <c r="BQ392" s="5">
        <v>11</v>
      </c>
      <c r="BR392" s="5">
        <v>15.6</v>
      </c>
      <c r="BS392" s="5">
        <v>11</v>
      </c>
      <c r="BT392" s="5">
        <v>29276</v>
      </c>
      <c r="BU392" s="5">
        <v>14</v>
      </c>
      <c r="BV392" s="5">
        <v>34.299999999999997</v>
      </c>
      <c r="BW392" s="5">
        <v>1.4</v>
      </c>
      <c r="CA392" s="6" t="s">
        <v>821</v>
      </c>
      <c r="CB392" s="6" t="s">
        <v>400</v>
      </c>
      <c r="CC392" s="6">
        <v>409.7</v>
      </c>
      <c r="CD392" s="6">
        <v>4</v>
      </c>
      <c r="CE392" s="6">
        <v>11.44</v>
      </c>
      <c r="CF392" s="6">
        <v>4.5999999999999996</v>
      </c>
      <c r="CG392" s="6">
        <v>22329</v>
      </c>
      <c r="CH392" s="6">
        <v>4.9000000000000004</v>
      </c>
      <c r="CI392" s="6">
        <v>37.4</v>
      </c>
      <c r="CJ392" s="6">
        <v>0.9</v>
      </c>
      <c r="CN392" s="7" t="s">
        <v>821</v>
      </c>
      <c r="CO392" s="7" t="s">
        <v>400</v>
      </c>
      <c r="CP392" s="7">
        <v>20000</v>
      </c>
      <c r="CQ392" s="7">
        <v>8.6999999999999993</v>
      </c>
      <c r="CR392" s="7">
        <v>20000</v>
      </c>
      <c r="CS392" s="7">
        <v>8.6999999999999993</v>
      </c>
      <c r="CT392" s="7">
        <v>19000</v>
      </c>
      <c r="CU392" s="7">
        <v>9.9</v>
      </c>
      <c r="CV392" s="7">
        <v>20000</v>
      </c>
      <c r="CW392" s="7">
        <v>8.6999999999999993</v>
      </c>
      <c r="DA392" s="8" t="s">
        <v>821</v>
      </c>
      <c r="DB392" s="8" t="s">
        <v>400</v>
      </c>
      <c r="DC392" s="8">
        <v>520</v>
      </c>
      <c r="DD392" s="8">
        <v>5.9</v>
      </c>
      <c r="DE392" s="8">
        <v>13.93</v>
      </c>
      <c r="DF392" s="8">
        <v>6</v>
      </c>
      <c r="DG392" s="8">
        <v>26808</v>
      </c>
      <c r="DH392" s="8">
        <v>7.5</v>
      </c>
      <c r="DI392" s="8">
        <v>37.299999999999997</v>
      </c>
      <c r="DJ392" s="8">
        <v>1.1000000000000001</v>
      </c>
      <c r="DN392" s="9" t="s">
        <v>821</v>
      </c>
      <c r="DO392" s="9" t="s">
        <v>400</v>
      </c>
      <c r="DP392" s="9">
        <v>437.8</v>
      </c>
      <c r="DQ392" s="9">
        <v>8</v>
      </c>
      <c r="DR392" s="9">
        <v>11.91</v>
      </c>
      <c r="DS392" s="9">
        <v>7.8</v>
      </c>
      <c r="DT392" s="9">
        <v>22597</v>
      </c>
      <c r="DU392" s="9">
        <v>8.6</v>
      </c>
      <c r="DV392" s="9">
        <v>37.5</v>
      </c>
      <c r="DW392" s="9">
        <v>0.7</v>
      </c>
      <c r="EA392" s="10" t="s">
        <v>821</v>
      </c>
      <c r="EB392" s="10" t="s">
        <v>400</v>
      </c>
      <c r="EC392" s="10">
        <v>36000</v>
      </c>
      <c r="ED392" s="10">
        <v>6.9</v>
      </c>
      <c r="EE392" s="10" t="e">
        <f>VLOOKUP(EA392,Sheet1!$C$10:$L$428,10,FALSE)</f>
        <v>#N/A</v>
      </c>
      <c r="EF392" s="10">
        <v>6.9</v>
      </c>
      <c r="EG392" s="10">
        <v>32000</v>
      </c>
      <c r="EH392" s="10">
        <v>8.1999999999999993</v>
      </c>
      <c r="EI392" s="10">
        <v>36000</v>
      </c>
      <c r="EJ392" s="10">
        <v>6.9</v>
      </c>
      <c r="EN392" s="11" t="s">
        <v>821</v>
      </c>
      <c r="EO392" s="11" t="s">
        <v>400</v>
      </c>
      <c r="EP392" s="11">
        <v>711.2</v>
      </c>
      <c r="EQ392" s="11">
        <v>17</v>
      </c>
      <c r="ER392" s="11" t="e">
        <f>VLOOKUP(EN392,Sheet1!$C$10:$L$428,2,FALSE)</f>
        <v>#N/A</v>
      </c>
      <c r="ES392" s="11">
        <v>17</v>
      </c>
      <c r="ET392" s="11" t="s">
        <v>858</v>
      </c>
      <c r="EU392" s="11" t="s">
        <v>858</v>
      </c>
      <c r="EV392" s="11">
        <v>40</v>
      </c>
      <c r="EW392" s="11">
        <v>0.9</v>
      </c>
      <c r="EY392" t="b">
        <f t="shared" si="5"/>
        <v>1</v>
      </c>
    </row>
    <row r="393" spans="1:155" x14ac:dyDescent="0.25">
      <c r="A393" s="1" t="s">
        <v>445</v>
      </c>
      <c r="B393" s="1" t="s">
        <v>18</v>
      </c>
      <c r="C393" s="1">
        <v>456.2</v>
      </c>
      <c r="D393" s="1">
        <v>11</v>
      </c>
      <c r="E393" s="1">
        <f>VLOOKUP(A393,Sheet1!$C$10:$L$428,6,FALSE)</f>
        <v>120000</v>
      </c>
      <c r="F393" s="1">
        <v>11</v>
      </c>
      <c r="G393" s="1">
        <v>24346</v>
      </c>
      <c r="H393" s="1">
        <v>14</v>
      </c>
      <c r="I393" s="1">
        <v>39.700000000000003</v>
      </c>
      <c r="J393" s="1">
        <v>1.6</v>
      </c>
      <c r="N393" s="2" t="s">
        <v>445</v>
      </c>
      <c r="O393" s="2" t="s">
        <v>18</v>
      </c>
      <c r="P393" s="2">
        <v>26000</v>
      </c>
      <c r="Q393" s="2">
        <v>8.1</v>
      </c>
      <c r="R393" s="2">
        <v>26000</v>
      </c>
      <c r="S393" s="2">
        <v>8.1</v>
      </c>
      <c r="T393" s="2">
        <v>23000</v>
      </c>
      <c r="U393" s="2">
        <v>12.6</v>
      </c>
      <c r="V393" s="2">
        <v>26000</v>
      </c>
      <c r="W393" s="2">
        <v>8.1</v>
      </c>
      <c r="AA393" s="3" t="s">
        <v>445</v>
      </c>
      <c r="AB393" s="3" t="s">
        <v>18</v>
      </c>
      <c r="AC393" s="3">
        <v>512.29999999999995</v>
      </c>
      <c r="AD393" s="3">
        <v>4.2</v>
      </c>
      <c r="AE393" s="3">
        <v>13.04</v>
      </c>
      <c r="AF393" s="3">
        <v>4.0999999999999996</v>
      </c>
      <c r="AG393" s="3">
        <v>26068</v>
      </c>
      <c r="AH393" s="3">
        <v>5.5</v>
      </c>
      <c r="AI393" s="3">
        <v>39.299999999999997</v>
      </c>
      <c r="AJ393" s="3">
        <v>1.1000000000000001</v>
      </c>
      <c r="AN393" s="3" t="s">
        <v>445</v>
      </c>
      <c r="AO393" s="3" t="s">
        <v>18</v>
      </c>
      <c r="AP393" s="3">
        <v>436.5</v>
      </c>
      <c r="AQ393" s="3">
        <v>7</v>
      </c>
      <c r="AR393" s="3">
        <v>10.98</v>
      </c>
      <c r="AS393" s="3">
        <v>8.6</v>
      </c>
      <c r="AT393" s="3">
        <v>23206</v>
      </c>
      <c r="AU393" s="3">
        <v>8.3000000000000007</v>
      </c>
      <c r="AV393" s="3">
        <v>37.5</v>
      </c>
      <c r="AW393" s="3">
        <v>1.7</v>
      </c>
      <c r="BA393" s="4" t="s">
        <v>445</v>
      </c>
      <c r="BB393" s="4" t="s">
        <v>18</v>
      </c>
      <c r="BC393" s="4">
        <v>39000</v>
      </c>
      <c r="BD393" s="4">
        <v>6.5</v>
      </c>
      <c r="BE393" s="4">
        <v>39000</v>
      </c>
      <c r="BF393" s="4">
        <v>6.5</v>
      </c>
      <c r="BG393" s="4">
        <v>34000</v>
      </c>
      <c r="BH393" s="4">
        <v>9.4</v>
      </c>
      <c r="BI393" s="4">
        <v>39000</v>
      </c>
      <c r="BJ393" s="4">
        <v>6.5</v>
      </c>
      <c r="BN393" s="5" t="s">
        <v>445</v>
      </c>
      <c r="BO393" s="5" t="s">
        <v>18</v>
      </c>
      <c r="BP393" s="5">
        <v>401.9</v>
      </c>
      <c r="BQ393" s="5">
        <v>4.5999999999999996</v>
      </c>
      <c r="BR393" s="5">
        <v>12.51</v>
      </c>
      <c r="BS393" s="5">
        <v>3.7</v>
      </c>
      <c r="BT393" s="5">
        <v>20741</v>
      </c>
      <c r="BU393" s="5">
        <v>6.4</v>
      </c>
      <c r="BV393" s="5">
        <v>32.1</v>
      </c>
      <c r="BW393" s="5">
        <v>2.4</v>
      </c>
      <c r="CA393" s="6" t="s">
        <v>445</v>
      </c>
      <c r="CB393" s="6" t="s">
        <v>18</v>
      </c>
      <c r="CC393" s="6">
        <v>347.8</v>
      </c>
      <c r="CD393" s="6">
        <v>6.4</v>
      </c>
      <c r="CE393" s="6">
        <v>9.7899999999999991</v>
      </c>
      <c r="CF393" s="6">
        <v>6.5</v>
      </c>
      <c r="CG393" s="6">
        <v>18509</v>
      </c>
      <c r="CH393" s="6">
        <v>7.7</v>
      </c>
      <c r="CI393" s="6">
        <v>37</v>
      </c>
      <c r="CJ393" s="6">
        <v>1.9</v>
      </c>
      <c r="CN393" s="7" t="s">
        <v>445</v>
      </c>
      <c r="CO393" s="7" t="s">
        <v>18</v>
      </c>
      <c r="CP393" s="7">
        <v>10000</v>
      </c>
      <c r="CQ393" s="7">
        <v>12.4</v>
      </c>
      <c r="CR393" s="7">
        <v>10000</v>
      </c>
      <c r="CS393" s="7">
        <v>12.4</v>
      </c>
      <c r="CT393" s="7">
        <v>9000</v>
      </c>
      <c r="CU393" s="7">
        <v>14.4</v>
      </c>
      <c r="CV393" s="7">
        <v>10000</v>
      </c>
      <c r="CW393" s="7">
        <v>12.4</v>
      </c>
      <c r="DA393" s="8" t="s">
        <v>445</v>
      </c>
      <c r="DB393" s="8" t="s">
        <v>18</v>
      </c>
      <c r="DC393" s="8">
        <v>448.4</v>
      </c>
      <c r="DD393" s="8">
        <v>4.7</v>
      </c>
      <c r="DE393" s="8">
        <v>12.11</v>
      </c>
      <c r="DF393" s="8">
        <v>4.9000000000000004</v>
      </c>
      <c r="DG393" s="8">
        <v>22723</v>
      </c>
      <c r="DH393" s="8">
        <v>6.1</v>
      </c>
      <c r="DI393" s="8">
        <v>37</v>
      </c>
      <c r="DJ393" s="8">
        <v>1.3</v>
      </c>
      <c r="DN393" s="9" t="s">
        <v>445</v>
      </c>
      <c r="DO393" s="9" t="s">
        <v>18</v>
      </c>
      <c r="DP393" s="9">
        <v>403.2</v>
      </c>
      <c r="DQ393" s="9">
        <v>13</v>
      </c>
      <c r="DR393" s="9">
        <v>10.75</v>
      </c>
      <c r="DS393" s="9">
        <v>12</v>
      </c>
      <c r="DT393" s="9">
        <v>20058</v>
      </c>
      <c r="DU393" s="9">
        <v>12</v>
      </c>
      <c r="DV393" s="9">
        <v>37.4</v>
      </c>
      <c r="DW393" s="9">
        <v>0.4</v>
      </c>
      <c r="EA393" s="10" t="s">
        <v>445</v>
      </c>
      <c r="EB393" s="10" t="s">
        <v>18</v>
      </c>
      <c r="EC393" s="10">
        <v>16000</v>
      </c>
      <c r="ED393" s="10">
        <v>10.7</v>
      </c>
      <c r="EE393" s="10">
        <f>VLOOKUP(EA393,Sheet1!$C$10:$L$428,10,FALSE)</f>
        <v>82000</v>
      </c>
      <c r="EF393" s="10">
        <v>10.7</v>
      </c>
      <c r="EG393" s="10">
        <v>13000</v>
      </c>
      <c r="EH393" s="10">
        <v>19.100000000000001</v>
      </c>
      <c r="EI393" s="10">
        <v>16000</v>
      </c>
      <c r="EJ393" s="10">
        <v>10.7</v>
      </c>
      <c r="EN393" s="11" t="s">
        <v>445</v>
      </c>
      <c r="EO393" s="11" t="s">
        <v>18</v>
      </c>
      <c r="EP393" s="11">
        <v>554.4</v>
      </c>
      <c r="EQ393" s="11">
        <v>5.8</v>
      </c>
      <c r="ER393" s="11">
        <f>VLOOKUP(EN393,Sheet1!$C$10:$L$428,2,FALSE)</f>
        <v>137102.63089005236</v>
      </c>
      <c r="ES393" s="11">
        <v>5.7</v>
      </c>
      <c r="ET393" s="11">
        <v>28456</v>
      </c>
      <c r="EU393" s="11">
        <v>7.1</v>
      </c>
      <c r="EV393" s="11">
        <v>40.799999999999997</v>
      </c>
      <c r="EW393" s="11">
        <v>1.4</v>
      </c>
      <c r="EY393" t="b">
        <f t="shared" si="5"/>
        <v>1</v>
      </c>
    </row>
    <row r="394" spans="1:155" x14ac:dyDescent="0.25">
      <c r="A394" s="1" t="s">
        <v>849</v>
      </c>
      <c r="B394" s="1" t="s">
        <v>19</v>
      </c>
      <c r="C394" s="1">
        <v>479.1</v>
      </c>
      <c r="D394" s="1">
        <v>3.6</v>
      </c>
      <c r="E394" s="1">
        <f>VLOOKUP(A394,Sheet1!$C$10:$L$428,6,FALSE)</f>
        <v>100000</v>
      </c>
      <c r="F394" s="1">
        <v>3.6</v>
      </c>
      <c r="G394" s="1">
        <v>25593</v>
      </c>
      <c r="H394" s="1">
        <v>4.8</v>
      </c>
      <c r="I394" s="1">
        <v>39</v>
      </c>
      <c r="J394" s="1">
        <v>1.2</v>
      </c>
      <c r="N394" s="2" t="s">
        <v>849</v>
      </c>
      <c r="O394" s="2" t="s">
        <v>19</v>
      </c>
      <c r="P394" s="2">
        <v>137000</v>
      </c>
      <c r="Q394" s="2">
        <v>3.5</v>
      </c>
      <c r="R394" s="2">
        <v>137000</v>
      </c>
      <c r="S394" s="2">
        <v>3.5</v>
      </c>
      <c r="T394" s="2">
        <v>122000</v>
      </c>
      <c r="U394" s="2">
        <v>5</v>
      </c>
      <c r="V394" s="2">
        <v>137000</v>
      </c>
      <c r="W394" s="2">
        <v>3.5</v>
      </c>
      <c r="AA394" s="3" t="s">
        <v>849</v>
      </c>
      <c r="AB394" s="3" t="s">
        <v>19</v>
      </c>
      <c r="AC394" s="3">
        <v>540.6</v>
      </c>
      <c r="AD394" s="3">
        <v>2.8</v>
      </c>
      <c r="AE394" s="3">
        <v>13.86</v>
      </c>
      <c r="AF394" s="3">
        <v>2.8</v>
      </c>
      <c r="AG394" s="3">
        <v>27856</v>
      </c>
      <c r="AH394" s="3">
        <v>2.8</v>
      </c>
      <c r="AI394" s="3">
        <v>39</v>
      </c>
      <c r="AJ394" s="3">
        <v>0.4</v>
      </c>
      <c r="AN394" s="3" t="s">
        <v>849</v>
      </c>
      <c r="AO394" s="3" t="s">
        <v>19</v>
      </c>
      <c r="AP394" s="3">
        <v>458</v>
      </c>
      <c r="AQ394" s="3">
        <v>2</v>
      </c>
      <c r="AR394" s="3">
        <v>11.76</v>
      </c>
      <c r="AS394" s="3">
        <v>2.9</v>
      </c>
      <c r="AT394" s="3">
        <v>23823</v>
      </c>
      <c r="AU394" s="3">
        <v>3</v>
      </c>
      <c r="AV394" s="3">
        <v>37.5</v>
      </c>
      <c r="AW394" s="3">
        <v>0.6</v>
      </c>
      <c r="BA394" s="4" t="s">
        <v>849</v>
      </c>
      <c r="BB394" s="4" t="s">
        <v>19</v>
      </c>
      <c r="BC394" s="4">
        <v>184000</v>
      </c>
      <c r="BD394" s="4">
        <v>3</v>
      </c>
      <c r="BE394" s="4">
        <v>184000</v>
      </c>
      <c r="BF394" s="4">
        <v>3</v>
      </c>
      <c r="BG394" s="4">
        <v>165000</v>
      </c>
      <c r="BH394" s="4">
        <v>4.4000000000000004</v>
      </c>
      <c r="BI394" s="4">
        <v>184000</v>
      </c>
      <c r="BJ394" s="4">
        <v>3</v>
      </c>
      <c r="BN394" s="5" t="s">
        <v>849</v>
      </c>
      <c r="BO394" s="5" t="s">
        <v>19</v>
      </c>
      <c r="BP394" s="5">
        <v>457.7</v>
      </c>
      <c r="BQ394" s="5">
        <v>2.7</v>
      </c>
      <c r="BR394" s="5">
        <v>13.53</v>
      </c>
      <c r="BS394" s="5">
        <v>2.6</v>
      </c>
      <c r="BT394" s="5">
        <v>23678</v>
      </c>
      <c r="BU394" s="5">
        <v>3.1</v>
      </c>
      <c r="BV394" s="5">
        <v>33.799999999999997</v>
      </c>
      <c r="BW394" s="5">
        <v>0.9</v>
      </c>
      <c r="CA394" s="6" t="s">
        <v>849</v>
      </c>
      <c r="CB394" s="6" t="s">
        <v>19</v>
      </c>
      <c r="CC394" s="6">
        <v>392.9</v>
      </c>
      <c r="CD394" s="6">
        <v>3.1</v>
      </c>
      <c r="CE394" s="6">
        <v>10.75</v>
      </c>
      <c r="CF394" s="6">
        <v>2.5</v>
      </c>
      <c r="CG394" s="6">
        <v>20622</v>
      </c>
      <c r="CH394" s="6">
        <v>4.2</v>
      </c>
      <c r="CI394" s="6">
        <v>37</v>
      </c>
      <c r="CJ394" s="6">
        <v>0.3</v>
      </c>
      <c r="CN394" s="7" t="s">
        <v>849</v>
      </c>
      <c r="CO394" s="7" t="s">
        <v>19</v>
      </c>
      <c r="CP394" s="7">
        <v>51000</v>
      </c>
      <c r="CQ394" s="7">
        <v>5.5</v>
      </c>
      <c r="CR394" s="7">
        <v>51000</v>
      </c>
      <c r="CS394" s="7">
        <v>5.5</v>
      </c>
      <c r="CT394" s="7">
        <v>46000</v>
      </c>
      <c r="CU394" s="7">
        <v>9.6</v>
      </c>
      <c r="CV394" s="7">
        <v>51000</v>
      </c>
      <c r="CW394" s="7">
        <v>5.5</v>
      </c>
      <c r="DA394" s="8" t="s">
        <v>849</v>
      </c>
      <c r="DB394" s="8" t="s">
        <v>19</v>
      </c>
      <c r="DC394" s="8">
        <v>468.5</v>
      </c>
      <c r="DD394" s="8">
        <v>2.7</v>
      </c>
      <c r="DE394" s="8">
        <v>12.49</v>
      </c>
      <c r="DF394" s="8">
        <v>2.7</v>
      </c>
      <c r="DG394" s="8">
        <v>24292</v>
      </c>
      <c r="DH394" s="8">
        <v>3.3</v>
      </c>
      <c r="DI394" s="8">
        <v>37.5</v>
      </c>
      <c r="DJ394" s="8">
        <v>0.5</v>
      </c>
      <c r="DN394" s="9" t="s">
        <v>849</v>
      </c>
      <c r="DO394" s="9" t="s">
        <v>19</v>
      </c>
      <c r="DP394" s="9">
        <v>417.8</v>
      </c>
      <c r="DQ394" s="9">
        <v>4.0999999999999996</v>
      </c>
      <c r="DR394" s="9">
        <v>11.1</v>
      </c>
      <c r="DS394" s="9">
        <v>4.2</v>
      </c>
      <c r="DT394" s="9">
        <v>21478</v>
      </c>
      <c r="DU394" s="9">
        <v>4</v>
      </c>
      <c r="DV394" s="9">
        <v>37</v>
      </c>
      <c r="DW394" s="9">
        <v>0.3</v>
      </c>
      <c r="EA394" s="10" t="s">
        <v>849</v>
      </c>
      <c r="EB394" s="10" t="s">
        <v>19</v>
      </c>
      <c r="EC394" s="10">
        <v>85000</v>
      </c>
      <c r="ED394" s="10">
        <v>4.5</v>
      </c>
      <c r="EE394" s="10">
        <f>VLOOKUP(EA394,Sheet1!$C$10:$L$428,10,FALSE)</f>
        <v>69000</v>
      </c>
      <c r="EF394" s="10">
        <v>4.5</v>
      </c>
      <c r="EG394" s="10">
        <v>76000</v>
      </c>
      <c r="EH394" s="10">
        <v>5.5</v>
      </c>
      <c r="EI394" s="10">
        <v>85000</v>
      </c>
      <c r="EJ394" s="10">
        <v>4.5</v>
      </c>
      <c r="EN394" s="11" t="s">
        <v>849</v>
      </c>
      <c r="EO394" s="11" t="s">
        <v>19</v>
      </c>
      <c r="EP394" s="11">
        <v>583.79999999999995</v>
      </c>
      <c r="EQ394" s="11">
        <v>3.9</v>
      </c>
      <c r="ER394" s="11">
        <f>VLOOKUP(EN394,Sheet1!$C$10:$L$428,2,FALSE)</f>
        <v>121512.88210765756</v>
      </c>
      <c r="ES394" s="11">
        <v>4</v>
      </c>
      <c r="ET394" s="11">
        <v>30042</v>
      </c>
      <c r="EU394" s="11">
        <v>3.9</v>
      </c>
      <c r="EV394" s="11">
        <v>39.9</v>
      </c>
      <c r="EW394" s="11">
        <v>0.6</v>
      </c>
      <c r="EY394" t="b">
        <f t="shared" si="5"/>
        <v>1</v>
      </c>
    </row>
    <row r="395" spans="1:155" x14ac:dyDescent="0.25">
      <c r="A395" s="1" t="s">
        <v>446</v>
      </c>
      <c r="B395" s="1" t="s">
        <v>20</v>
      </c>
      <c r="C395" s="1">
        <v>528.20000000000005</v>
      </c>
      <c r="D395" s="1">
        <v>9.4</v>
      </c>
      <c r="E395" s="1">
        <f>VLOOKUP(A395,Sheet1!$C$10:$L$428,6,FALSE)</f>
        <v>104995</v>
      </c>
      <c r="F395" s="1">
        <v>7.4</v>
      </c>
      <c r="G395" s="1">
        <v>28028</v>
      </c>
      <c r="H395" s="1">
        <v>8.1</v>
      </c>
      <c r="I395" s="1">
        <v>39</v>
      </c>
      <c r="J395" s="1">
        <v>1.7</v>
      </c>
      <c r="N395" s="2" t="s">
        <v>446</v>
      </c>
      <c r="O395" s="2" t="s">
        <v>20</v>
      </c>
      <c r="P395" s="2">
        <v>24000</v>
      </c>
      <c r="Q395" s="2">
        <v>8.3000000000000007</v>
      </c>
      <c r="R395" s="2">
        <v>24000</v>
      </c>
      <c r="S395" s="2">
        <v>8.3000000000000007</v>
      </c>
      <c r="T395" s="2">
        <v>23000</v>
      </c>
      <c r="U395" s="2">
        <v>9.6</v>
      </c>
      <c r="V395" s="2">
        <v>24000</v>
      </c>
      <c r="W395" s="2">
        <v>8.3000000000000007</v>
      </c>
      <c r="AA395" s="3" t="s">
        <v>446</v>
      </c>
      <c r="AB395" s="3" t="s">
        <v>20</v>
      </c>
      <c r="AC395" s="3">
        <v>550.6</v>
      </c>
      <c r="AD395" s="3">
        <v>4.7</v>
      </c>
      <c r="AE395" s="3">
        <v>13.98</v>
      </c>
      <c r="AF395" s="3">
        <v>4.8</v>
      </c>
      <c r="AG395" s="3">
        <v>29844</v>
      </c>
      <c r="AH395" s="3">
        <v>5.9</v>
      </c>
      <c r="AI395" s="3">
        <v>39.4</v>
      </c>
      <c r="AJ395" s="3">
        <v>1.4</v>
      </c>
      <c r="AN395" s="3" t="s">
        <v>446</v>
      </c>
      <c r="AO395" s="3" t="s">
        <v>20</v>
      </c>
      <c r="AP395" s="3">
        <v>506.1</v>
      </c>
      <c r="AQ395" s="3">
        <v>7.4</v>
      </c>
      <c r="AR395" s="3">
        <v>12.55</v>
      </c>
      <c r="AS395" s="3">
        <v>6.3</v>
      </c>
      <c r="AT395" s="3">
        <v>25744</v>
      </c>
      <c r="AU395" s="3">
        <v>7.4</v>
      </c>
      <c r="AV395" s="3">
        <v>37.5</v>
      </c>
      <c r="AW395" s="3">
        <v>1.4</v>
      </c>
      <c r="BA395" s="4" t="s">
        <v>446</v>
      </c>
      <c r="BB395" s="4" t="s">
        <v>20</v>
      </c>
      <c r="BC395" s="4">
        <v>35000</v>
      </c>
      <c r="BD395" s="4">
        <v>6.8</v>
      </c>
      <c r="BE395" s="4">
        <v>35000</v>
      </c>
      <c r="BF395" s="4">
        <v>6.8</v>
      </c>
      <c r="BG395" s="4">
        <v>32000</v>
      </c>
      <c r="BH395" s="4">
        <v>11.1</v>
      </c>
      <c r="BI395" s="4">
        <v>35000</v>
      </c>
      <c r="BJ395" s="4">
        <v>6.8</v>
      </c>
      <c r="BN395" s="5" t="s">
        <v>446</v>
      </c>
      <c r="BO395" s="5" t="s">
        <v>20</v>
      </c>
      <c r="BP395" s="5">
        <v>430.9</v>
      </c>
      <c r="BQ395" s="5">
        <v>5.0999999999999996</v>
      </c>
      <c r="BR395" s="5">
        <v>13.22</v>
      </c>
      <c r="BS395" s="5">
        <v>4.4000000000000004</v>
      </c>
      <c r="BT395" s="5">
        <v>23794</v>
      </c>
      <c r="BU395" s="5">
        <v>6.8</v>
      </c>
      <c r="BV395" s="5">
        <v>32.6</v>
      </c>
      <c r="BW395" s="5">
        <v>2.5</v>
      </c>
      <c r="CA395" s="6" t="s">
        <v>446</v>
      </c>
      <c r="CB395" s="6" t="s">
        <v>20</v>
      </c>
      <c r="CC395" s="6">
        <v>383.8</v>
      </c>
      <c r="CD395" s="6">
        <v>9.8000000000000007</v>
      </c>
      <c r="CE395" s="6">
        <v>10.87</v>
      </c>
      <c r="CF395" s="6">
        <v>7.7</v>
      </c>
      <c r="CG395" s="6">
        <v>20988</v>
      </c>
      <c r="CH395" s="6">
        <v>10</v>
      </c>
      <c r="CI395" s="6">
        <v>37</v>
      </c>
      <c r="CJ395" s="6">
        <v>1.4</v>
      </c>
      <c r="CN395" s="7" t="s">
        <v>446</v>
      </c>
      <c r="CO395" s="7" t="s">
        <v>20</v>
      </c>
      <c r="CP395" s="7">
        <v>10000</v>
      </c>
      <c r="CQ395" s="7">
        <v>12.6</v>
      </c>
      <c r="CR395" s="7">
        <v>10000</v>
      </c>
      <c r="CS395" s="7">
        <v>12.6</v>
      </c>
      <c r="CT395" s="7">
        <v>10000</v>
      </c>
      <c r="CU395" s="7">
        <v>14.6</v>
      </c>
      <c r="CV395" s="7">
        <v>10000</v>
      </c>
      <c r="CW395" s="7">
        <v>12.6</v>
      </c>
      <c r="DA395" s="8" t="s">
        <v>446</v>
      </c>
      <c r="DB395" s="8" t="s">
        <v>20</v>
      </c>
      <c r="DC395" s="8">
        <v>486.7</v>
      </c>
      <c r="DD395" s="8">
        <v>5.7</v>
      </c>
      <c r="DE395" s="8">
        <v>13.31</v>
      </c>
      <c r="DF395" s="8">
        <v>6</v>
      </c>
      <c r="DG395" s="8">
        <v>25227</v>
      </c>
      <c r="DH395" s="8">
        <v>6.5</v>
      </c>
      <c r="DI395" s="8">
        <v>36.6</v>
      </c>
      <c r="DJ395" s="8">
        <v>1.3</v>
      </c>
      <c r="DN395" s="9" t="s">
        <v>446</v>
      </c>
      <c r="DO395" s="9" t="s">
        <v>20</v>
      </c>
      <c r="DP395" s="9">
        <v>437.9</v>
      </c>
      <c r="DQ395" s="9">
        <v>12</v>
      </c>
      <c r="DR395" s="9">
        <v>12.1</v>
      </c>
      <c r="DS395" s="9">
        <v>12</v>
      </c>
      <c r="DT395" s="9">
        <v>22511</v>
      </c>
      <c r="DU395" s="9">
        <v>13</v>
      </c>
      <c r="DV395" s="9">
        <v>37</v>
      </c>
      <c r="DW395" s="9" t="s">
        <v>858</v>
      </c>
      <c r="EA395" s="10" t="s">
        <v>446</v>
      </c>
      <c r="EB395" s="10" t="s">
        <v>20</v>
      </c>
      <c r="EC395" s="10">
        <v>14000</v>
      </c>
      <c r="ED395" s="10">
        <v>11</v>
      </c>
      <c r="EE395" s="10">
        <f>VLOOKUP(EA395,Sheet1!$C$10:$L$428,10,FALSE)</f>
        <v>70000</v>
      </c>
      <c r="EF395" s="10">
        <v>11</v>
      </c>
      <c r="EG395" s="10">
        <v>13000</v>
      </c>
      <c r="EH395" s="10">
        <v>12.7</v>
      </c>
      <c r="EI395" s="10">
        <v>14000</v>
      </c>
      <c r="EJ395" s="10">
        <v>11</v>
      </c>
      <c r="EN395" s="11" t="s">
        <v>446</v>
      </c>
      <c r="EO395" s="11" t="s">
        <v>20</v>
      </c>
      <c r="EP395" s="11">
        <v>598.29999999999995</v>
      </c>
      <c r="EQ395" s="11">
        <v>6.5</v>
      </c>
      <c r="ER395" s="11">
        <f>VLOOKUP(EN395,Sheet1!$C$10:$L$428,2,FALSE)</f>
        <v>121795.10148232608</v>
      </c>
      <c r="ES395" s="11">
        <v>6.8</v>
      </c>
      <c r="ET395" s="11">
        <v>33236</v>
      </c>
      <c r="EU395" s="11">
        <v>8.1999999999999993</v>
      </c>
      <c r="EV395" s="11">
        <v>41.5</v>
      </c>
      <c r="EW395" s="11">
        <v>2</v>
      </c>
      <c r="EY395" t="b">
        <f t="shared" si="5"/>
        <v>1</v>
      </c>
    </row>
    <row r="396" spans="1:155" x14ac:dyDescent="0.25">
      <c r="A396" s="1" t="s">
        <v>447</v>
      </c>
      <c r="B396" s="1" t="s">
        <v>21</v>
      </c>
      <c r="C396" s="1">
        <v>457.1</v>
      </c>
      <c r="D396" s="1">
        <v>9</v>
      </c>
      <c r="E396" s="1">
        <f>VLOOKUP(A396,Sheet1!$C$10:$L$428,6,FALSE)</f>
        <v>102500</v>
      </c>
      <c r="F396" s="1">
        <v>9.6999999999999993</v>
      </c>
      <c r="G396" s="1">
        <v>24477</v>
      </c>
      <c r="H396" s="1">
        <v>15</v>
      </c>
      <c r="I396" s="1">
        <v>39.9</v>
      </c>
      <c r="J396" s="1">
        <v>1.9</v>
      </c>
      <c r="N396" s="2" t="s">
        <v>447</v>
      </c>
      <c r="O396" s="2" t="s">
        <v>21</v>
      </c>
      <c r="P396" s="2">
        <v>32000</v>
      </c>
      <c r="Q396" s="2">
        <v>7.2</v>
      </c>
      <c r="R396" s="2">
        <v>32000</v>
      </c>
      <c r="S396" s="2">
        <v>7.2</v>
      </c>
      <c r="T396" s="2">
        <v>28000</v>
      </c>
      <c r="U396" s="2">
        <v>10.199999999999999</v>
      </c>
      <c r="V396" s="2">
        <v>32000</v>
      </c>
      <c r="W396" s="2">
        <v>7.2</v>
      </c>
      <c r="AA396" s="3" t="s">
        <v>447</v>
      </c>
      <c r="AB396" s="3" t="s">
        <v>21</v>
      </c>
      <c r="AC396" s="3">
        <v>494.4</v>
      </c>
      <c r="AD396" s="3">
        <v>4</v>
      </c>
      <c r="AE396" s="3">
        <v>12.53</v>
      </c>
      <c r="AF396" s="3">
        <v>3.9</v>
      </c>
      <c r="AG396" s="3">
        <v>26448</v>
      </c>
      <c r="AH396" s="3">
        <v>5.5</v>
      </c>
      <c r="AI396" s="3">
        <v>39.4</v>
      </c>
      <c r="AJ396" s="3">
        <v>0.9</v>
      </c>
      <c r="AN396" s="3" t="s">
        <v>447</v>
      </c>
      <c r="AO396" s="3" t="s">
        <v>21</v>
      </c>
      <c r="AP396" s="3">
        <v>409.9</v>
      </c>
      <c r="AQ396" s="3">
        <v>6.1</v>
      </c>
      <c r="AR396" s="3">
        <v>10.45</v>
      </c>
      <c r="AS396" s="3">
        <v>6.2</v>
      </c>
      <c r="AT396" s="3">
        <v>22786</v>
      </c>
      <c r="AU396" s="3">
        <v>6</v>
      </c>
      <c r="AV396" s="3">
        <v>37.5</v>
      </c>
      <c r="AW396" s="3">
        <v>1.5</v>
      </c>
      <c r="BA396" s="4" t="s">
        <v>447</v>
      </c>
      <c r="BB396" s="4" t="s">
        <v>21</v>
      </c>
      <c r="BC396" s="4">
        <v>47000</v>
      </c>
      <c r="BD396" s="4">
        <v>5.9</v>
      </c>
      <c r="BE396" s="4">
        <v>47000</v>
      </c>
      <c r="BF396" s="4">
        <v>5.9</v>
      </c>
      <c r="BG396" s="4">
        <v>43000</v>
      </c>
      <c r="BH396" s="4">
        <v>9.1999999999999993</v>
      </c>
      <c r="BI396" s="4">
        <v>47000</v>
      </c>
      <c r="BJ396" s="4">
        <v>5.9</v>
      </c>
      <c r="BN396" s="5" t="s">
        <v>447</v>
      </c>
      <c r="BO396" s="5" t="s">
        <v>21</v>
      </c>
      <c r="BP396" s="5">
        <v>379.2</v>
      </c>
      <c r="BQ396" s="5">
        <v>4.4000000000000004</v>
      </c>
      <c r="BR396" s="5">
        <v>11.78</v>
      </c>
      <c r="BS396" s="5">
        <v>3.5</v>
      </c>
      <c r="BT396" s="5">
        <v>20343</v>
      </c>
      <c r="BU396" s="5">
        <v>6.6</v>
      </c>
      <c r="BV396" s="5">
        <v>32.200000000000003</v>
      </c>
      <c r="BW396" s="5">
        <v>2.2000000000000002</v>
      </c>
      <c r="CA396" s="6" t="s">
        <v>447</v>
      </c>
      <c r="CB396" s="6" t="s">
        <v>21</v>
      </c>
      <c r="CC396" s="6">
        <v>340.4</v>
      </c>
      <c r="CD396" s="6">
        <v>5.3</v>
      </c>
      <c r="CE396" s="6">
        <v>9.31</v>
      </c>
      <c r="CF396" s="6">
        <v>3.8</v>
      </c>
      <c r="CG396" s="6">
        <v>18109</v>
      </c>
      <c r="CH396" s="6">
        <v>9.4</v>
      </c>
      <c r="CI396" s="6">
        <v>37</v>
      </c>
      <c r="CJ396" s="6">
        <v>1.7</v>
      </c>
      <c r="CN396" s="7" t="s">
        <v>447</v>
      </c>
      <c r="CO396" s="7" t="s">
        <v>21</v>
      </c>
      <c r="CP396" s="7">
        <v>13000</v>
      </c>
      <c r="CQ396" s="7">
        <v>11</v>
      </c>
      <c r="CR396" s="7">
        <v>13000</v>
      </c>
      <c r="CS396" s="7">
        <v>11</v>
      </c>
      <c r="CT396" s="7">
        <v>12000</v>
      </c>
      <c r="CU396" s="7">
        <v>13</v>
      </c>
      <c r="CV396" s="7">
        <v>13000</v>
      </c>
      <c r="CW396" s="7">
        <v>11</v>
      </c>
      <c r="DA396" s="8" t="s">
        <v>447</v>
      </c>
      <c r="DB396" s="8" t="s">
        <v>21</v>
      </c>
      <c r="DC396" s="8">
        <v>430.1</v>
      </c>
      <c r="DD396" s="8">
        <v>5</v>
      </c>
      <c r="DE396" s="8">
        <v>11.52</v>
      </c>
      <c r="DF396" s="8">
        <v>5.0999999999999996</v>
      </c>
      <c r="DG396" s="8">
        <v>23114</v>
      </c>
      <c r="DH396" s="8">
        <v>6.1</v>
      </c>
      <c r="DI396" s="8">
        <v>37.299999999999997</v>
      </c>
      <c r="DJ396" s="8">
        <v>1</v>
      </c>
      <c r="DN396" s="9" t="s">
        <v>447</v>
      </c>
      <c r="DO396" s="9" t="s">
        <v>21</v>
      </c>
      <c r="DP396" s="9">
        <v>378.7</v>
      </c>
      <c r="DQ396" s="9">
        <v>8.5</v>
      </c>
      <c r="DR396" s="9">
        <v>10.39</v>
      </c>
      <c r="DS396" s="9">
        <v>7</v>
      </c>
      <c r="DT396" s="9">
        <v>20648</v>
      </c>
      <c r="DU396" s="9">
        <v>8.1999999999999993</v>
      </c>
      <c r="DV396" s="9">
        <v>37.5</v>
      </c>
      <c r="DW396" s="9">
        <v>0.3</v>
      </c>
      <c r="EA396" s="10" t="s">
        <v>447</v>
      </c>
      <c r="EB396" s="10" t="s">
        <v>21</v>
      </c>
      <c r="EC396" s="10">
        <v>18000</v>
      </c>
      <c r="ED396" s="10">
        <v>9.6</v>
      </c>
      <c r="EE396" s="10">
        <f>VLOOKUP(EA396,Sheet1!$C$10:$L$428,10,FALSE)</f>
        <v>69000</v>
      </c>
      <c r="EF396" s="10">
        <v>9.6</v>
      </c>
      <c r="EG396" s="10">
        <v>17000</v>
      </c>
      <c r="EH396" s="10">
        <v>14.7</v>
      </c>
      <c r="EI396" s="10">
        <v>18000</v>
      </c>
      <c r="EJ396" s="10">
        <v>9.6</v>
      </c>
      <c r="EN396" s="11" t="s">
        <v>447</v>
      </c>
      <c r="EO396" s="11" t="s">
        <v>21</v>
      </c>
      <c r="EP396" s="11">
        <v>540.4</v>
      </c>
      <c r="EQ396" s="11">
        <v>5.4</v>
      </c>
      <c r="ER396" s="11">
        <f>VLOOKUP(EN396,Sheet1!$C$10:$L$428,2,FALSE)</f>
        <v>113097.55766423364</v>
      </c>
      <c r="ES396" s="11">
        <v>5.4</v>
      </c>
      <c r="ET396" s="11">
        <v>28782</v>
      </c>
      <c r="EU396" s="11">
        <v>7.8</v>
      </c>
      <c r="EV396" s="11">
        <v>40.9</v>
      </c>
      <c r="EW396" s="11">
        <v>1.3</v>
      </c>
      <c r="EY396" t="b">
        <f t="shared" si="5"/>
        <v>1</v>
      </c>
    </row>
    <row r="397" spans="1:155" x14ac:dyDescent="0.25">
      <c r="A397" s="1" t="s">
        <v>448</v>
      </c>
      <c r="B397" s="1" t="s">
        <v>22</v>
      </c>
      <c r="C397" s="1">
        <v>518.29999999999995</v>
      </c>
      <c r="D397" s="1">
        <v>4.2</v>
      </c>
      <c r="E397" s="1">
        <f>VLOOKUP(A397,Sheet1!$C$10:$L$428,6,FALSE)</f>
        <v>136500</v>
      </c>
      <c r="F397" s="1">
        <v>5.4</v>
      </c>
      <c r="G397" s="1">
        <v>26531</v>
      </c>
      <c r="H397" s="1">
        <v>4.5999999999999996</v>
      </c>
      <c r="I397" s="1">
        <v>38.200000000000003</v>
      </c>
      <c r="J397" s="1">
        <v>1</v>
      </c>
      <c r="N397" s="2" t="s">
        <v>448</v>
      </c>
      <c r="O397" s="2" t="s">
        <v>22</v>
      </c>
      <c r="P397" s="2">
        <v>83000</v>
      </c>
      <c r="Q397" s="2">
        <v>4.5</v>
      </c>
      <c r="R397" s="2">
        <v>83000</v>
      </c>
      <c r="S397" s="2">
        <v>4.5</v>
      </c>
      <c r="T397" s="2">
        <v>74000</v>
      </c>
      <c r="U397" s="2">
        <v>6.5</v>
      </c>
      <c r="V397" s="2">
        <v>83000</v>
      </c>
      <c r="W397" s="2">
        <v>4.5</v>
      </c>
      <c r="AA397" s="3" t="s">
        <v>448</v>
      </c>
      <c r="AB397" s="3" t="s">
        <v>22</v>
      </c>
      <c r="AC397" s="3">
        <v>573</v>
      </c>
      <c r="AD397" s="3">
        <v>3.1</v>
      </c>
      <c r="AE397" s="3">
        <v>14.74</v>
      </c>
      <c r="AF397" s="3">
        <v>3.1</v>
      </c>
      <c r="AG397" s="3">
        <v>30267</v>
      </c>
      <c r="AH397" s="3">
        <v>4.3</v>
      </c>
      <c r="AI397" s="3">
        <v>38.9</v>
      </c>
      <c r="AJ397" s="3">
        <v>0.7</v>
      </c>
      <c r="AN397" s="3" t="s">
        <v>448</v>
      </c>
      <c r="AO397" s="3" t="s">
        <v>22</v>
      </c>
      <c r="AP397" s="3">
        <v>465.2</v>
      </c>
      <c r="AQ397" s="3">
        <v>4.7</v>
      </c>
      <c r="AR397" s="3">
        <v>11.72</v>
      </c>
      <c r="AS397" s="3">
        <v>3.5</v>
      </c>
      <c r="AT397" s="3">
        <v>24484</v>
      </c>
      <c r="AU397" s="3">
        <v>5.3</v>
      </c>
      <c r="AV397" s="3">
        <v>37.5</v>
      </c>
      <c r="AW397" s="3">
        <v>0</v>
      </c>
      <c r="BA397" s="4" t="s">
        <v>448</v>
      </c>
      <c r="BB397" s="4" t="s">
        <v>22</v>
      </c>
      <c r="BC397" s="4">
        <v>120000</v>
      </c>
      <c r="BD397" s="4">
        <v>3.7</v>
      </c>
      <c r="BE397" s="4">
        <v>120000</v>
      </c>
      <c r="BF397" s="4">
        <v>3.7</v>
      </c>
      <c r="BG397" s="4">
        <v>108000</v>
      </c>
      <c r="BH397" s="4">
        <v>5.3</v>
      </c>
      <c r="BI397" s="4">
        <v>120000</v>
      </c>
      <c r="BJ397" s="4">
        <v>3.7</v>
      </c>
      <c r="BN397" s="5" t="s">
        <v>448</v>
      </c>
      <c r="BO397" s="5" t="s">
        <v>22</v>
      </c>
      <c r="BP397" s="5">
        <v>463.3</v>
      </c>
      <c r="BQ397" s="5">
        <v>3.2</v>
      </c>
      <c r="BR397" s="5">
        <v>14.13</v>
      </c>
      <c r="BS397" s="5">
        <v>2.9</v>
      </c>
      <c r="BT397" s="5">
        <v>24904</v>
      </c>
      <c r="BU397" s="5">
        <v>4.5</v>
      </c>
      <c r="BV397" s="5">
        <v>32.799999999999997</v>
      </c>
      <c r="BW397" s="5">
        <v>1.2</v>
      </c>
      <c r="CA397" s="6" t="s">
        <v>448</v>
      </c>
      <c r="CB397" s="6" t="s">
        <v>22</v>
      </c>
      <c r="CC397" s="6">
        <v>382.2</v>
      </c>
      <c r="CD397" s="6">
        <v>3.7</v>
      </c>
      <c r="CE397" s="6">
        <v>10.52</v>
      </c>
      <c r="CF397" s="6">
        <v>2.6</v>
      </c>
      <c r="CG397" s="6">
        <v>19901</v>
      </c>
      <c r="CH397" s="6">
        <v>5.6</v>
      </c>
      <c r="CI397" s="6">
        <v>37</v>
      </c>
      <c r="CJ397" s="6">
        <v>0.4</v>
      </c>
      <c r="CN397" s="7" t="s">
        <v>448</v>
      </c>
      <c r="CO397" s="7" t="s">
        <v>22</v>
      </c>
      <c r="CP397" s="7">
        <v>32000</v>
      </c>
      <c r="CQ397" s="7">
        <v>7</v>
      </c>
      <c r="CR397" s="7">
        <v>32000</v>
      </c>
      <c r="CS397" s="7">
        <v>7</v>
      </c>
      <c r="CT397" s="7">
        <v>28000</v>
      </c>
      <c r="CU397" s="7">
        <v>11</v>
      </c>
      <c r="CV397" s="7">
        <v>32000</v>
      </c>
      <c r="CW397" s="7">
        <v>7</v>
      </c>
      <c r="DA397" s="8" t="s">
        <v>448</v>
      </c>
      <c r="DB397" s="8" t="s">
        <v>22</v>
      </c>
      <c r="DC397" s="8">
        <v>489.8</v>
      </c>
      <c r="DD397" s="8">
        <v>4.8</v>
      </c>
      <c r="DE397" s="8">
        <v>13.25</v>
      </c>
      <c r="DF397" s="8">
        <v>4.9000000000000004</v>
      </c>
      <c r="DG397" s="8">
        <v>25761</v>
      </c>
      <c r="DH397" s="8">
        <v>6.5</v>
      </c>
      <c r="DI397" s="8">
        <v>37</v>
      </c>
      <c r="DJ397" s="8">
        <v>0.8</v>
      </c>
      <c r="DN397" s="9" t="s">
        <v>448</v>
      </c>
      <c r="DO397" s="9" t="s">
        <v>22</v>
      </c>
      <c r="DP397" s="9">
        <v>401</v>
      </c>
      <c r="DQ397" s="9">
        <v>3.3</v>
      </c>
      <c r="DR397" s="9">
        <v>10.84</v>
      </c>
      <c r="DS397" s="9">
        <v>3.4</v>
      </c>
      <c r="DT397" s="9">
        <v>21325</v>
      </c>
      <c r="DU397" s="9">
        <v>9.9</v>
      </c>
      <c r="DV397" s="9">
        <v>37</v>
      </c>
      <c r="DW397" s="9">
        <v>0.3</v>
      </c>
      <c r="EA397" s="10" t="s">
        <v>448</v>
      </c>
      <c r="EB397" s="10" t="s">
        <v>22</v>
      </c>
      <c r="EC397" s="10">
        <v>50000</v>
      </c>
      <c r="ED397" s="10">
        <v>6</v>
      </c>
      <c r="EE397" s="10">
        <f>VLOOKUP(EA397,Sheet1!$C$10:$L$428,10,FALSE)</f>
        <v>90000</v>
      </c>
      <c r="EF397" s="10">
        <v>6</v>
      </c>
      <c r="EG397" s="10">
        <v>46000</v>
      </c>
      <c r="EH397" s="10">
        <v>8.1</v>
      </c>
      <c r="EI397" s="10">
        <v>50000</v>
      </c>
      <c r="EJ397" s="10">
        <v>6</v>
      </c>
      <c r="EN397" s="11" t="s">
        <v>448</v>
      </c>
      <c r="EO397" s="11" t="s">
        <v>22</v>
      </c>
      <c r="EP397" s="11">
        <v>626.79999999999995</v>
      </c>
      <c r="EQ397" s="11">
        <v>3.8</v>
      </c>
      <c r="ER397" s="11">
        <f>VLOOKUP(EN397,Sheet1!$C$10:$L$428,2,FALSE)</f>
        <v>169904.04603886357</v>
      </c>
      <c r="ES397" s="11">
        <v>3.9</v>
      </c>
      <c r="ET397" s="11">
        <v>33040</v>
      </c>
      <c r="EU397" s="11">
        <v>5.2</v>
      </c>
      <c r="EV397" s="11">
        <v>40.1</v>
      </c>
      <c r="EW397" s="11">
        <v>0.9</v>
      </c>
      <c r="EY397" t="b">
        <f t="shared" ref="EY397:EY460" si="6">IF(A398=N398,(IF(N398=AA398,(IF(AA398=AN398,(IF(AN398=BA398,(IF(BA398=BN398,(IF(CA398=BN398,(IF(CA398=CN398,(IF(CN398=DA398,(IF(DA398=DN398,(IF(DN398=EA398,(IF(EA398=EN398,TRUE,FALSE)),FALSE)),FALSE)),FALSE)),FALSE)),FALSE)),FALSE)),FALSE)),FALSE)),FALSE)),FALSE)</f>
        <v>1</v>
      </c>
    </row>
    <row r="398" spans="1:155" x14ac:dyDescent="0.25">
      <c r="A398" s="1" t="s">
        <v>449</v>
      </c>
      <c r="B398" s="1" t="s">
        <v>23</v>
      </c>
      <c r="C398" s="1">
        <v>479.5</v>
      </c>
      <c r="D398" s="1">
        <v>6.8</v>
      </c>
      <c r="E398" s="1">
        <f>VLOOKUP(A398,Sheet1!$C$10:$L$428,6,FALSE)</f>
        <v>110000</v>
      </c>
      <c r="F398" s="1">
        <v>8</v>
      </c>
      <c r="G398" s="1">
        <v>23980</v>
      </c>
      <c r="H398" s="1">
        <v>13</v>
      </c>
      <c r="I398" s="1">
        <v>39</v>
      </c>
      <c r="J398" s="1">
        <v>1.6</v>
      </c>
      <c r="N398" s="2" t="s">
        <v>449</v>
      </c>
      <c r="O398" s="2" t="s">
        <v>23</v>
      </c>
      <c r="P398" s="2">
        <v>30000</v>
      </c>
      <c r="Q398" s="2">
        <v>7.4</v>
      </c>
      <c r="R398" s="2">
        <v>30000</v>
      </c>
      <c r="S398" s="2">
        <v>7.4</v>
      </c>
      <c r="T398" s="2">
        <v>26000</v>
      </c>
      <c r="U398" s="2">
        <v>10.1</v>
      </c>
      <c r="V398" s="2">
        <v>30000</v>
      </c>
      <c r="W398" s="2">
        <v>7.4</v>
      </c>
      <c r="AA398" s="3" t="s">
        <v>449</v>
      </c>
      <c r="AB398" s="3" t="s">
        <v>23</v>
      </c>
      <c r="AC398" s="3">
        <v>493</v>
      </c>
      <c r="AD398" s="3">
        <v>3.6</v>
      </c>
      <c r="AE398" s="3">
        <v>12.43</v>
      </c>
      <c r="AF398" s="3">
        <v>3.5</v>
      </c>
      <c r="AG398" s="3">
        <v>25363</v>
      </c>
      <c r="AH398" s="3">
        <v>5.9</v>
      </c>
      <c r="AI398" s="3">
        <v>39.6</v>
      </c>
      <c r="AJ398" s="3">
        <v>1.3</v>
      </c>
      <c r="AN398" s="3" t="s">
        <v>449</v>
      </c>
      <c r="AO398" s="3" t="s">
        <v>23</v>
      </c>
      <c r="AP398" s="3">
        <v>439.2</v>
      </c>
      <c r="AQ398" s="3">
        <v>5.6</v>
      </c>
      <c r="AR398" s="3">
        <v>11.25</v>
      </c>
      <c r="AS398" s="3">
        <v>5.7</v>
      </c>
      <c r="AT398" s="3">
        <v>22163</v>
      </c>
      <c r="AU398" s="3">
        <v>11</v>
      </c>
      <c r="AV398" s="3">
        <v>37.5</v>
      </c>
      <c r="AW398" s="3">
        <v>1.3</v>
      </c>
      <c r="BA398" s="4" t="s">
        <v>449</v>
      </c>
      <c r="BB398" s="4" t="s">
        <v>23</v>
      </c>
      <c r="BC398" s="4">
        <v>46000</v>
      </c>
      <c r="BD398" s="4">
        <v>6</v>
      </c>
      <c r="BE398" s="4">
        <v>46000</v>
      </c>
      <c r="BF398" s="4">
        <v>6</v>
      </c>
      <c r="BG398" s="4">
        <v>40000</v>
      </c>
      <c r="BH398" s="4">
        <v>7.8</v>
      </c>
      <c r="BI398" s="4">
        <v>46000</v>
      </c>
      <c r="BJ398" s="4">
        <v>6</v>
      </c>
      <c r="BN398" s="5" t="s">
        <v>449</v>
      </c>
      <c r="BO398" s="5" t="s">
        <v>23</v>
      </c>
      <c r="BP398" s="5">
        <v>382.5</v>
      </c>
      <c r="BQ398" s="5">
        <v>4</v>
      </c>
      <c r="BR398" s="5">
        <v>11.73</v>
      </c>
      <c r="BS398" s="5">
        <v>3.2</v>
      </c>
      <c r="BT398" s="5">
        <v>19835</v>
      </c>
      <c r="BU398" s="5">
        <v>5.4</v>
      </c>
      <c r="BV398" s="5">
        <v>32.6</v>
      </c>
      <c r="BW398" s="5">
        <v>2.2000000000000002</v>
      </c>
      <c r="CA398" s="6" t="s">
        <v>449</v>
      </c>
      <c r="CB398" s="6" t="s">
        <v>23</v>
      </c>
      <c r="CC398" s="6">
        <v>333.7</v>
      </c>
      <c r="CD398" s="6">
        <v>6.9</v>
      </c>
      <c r="CE398" s="6">
        <v>9.2899999999999991</v>
      </c>
      <c r="CF398" s="6">
        <v>4.8</v>
      </c>
      <c r="CG398" s="6">
        <v>17232</v>
      </c>
      <c r="CH398" s="6">
        <v>9.3000000000000007</v>
      </c>
      <c r="CI398" s="6">
        <v>37</v>
      </c>
      <c r="CJ398" s="6">
        <v>1.4</v>
      </c>
      <c r="CN398" s="7" t="s">
        <v>449</v>
      </c>
      <c r="CO398" s="7" t="s">
        <v>23</v>
      </c>
      <c r="CP398" s="7">
        <v>12000</v>
      </c>
      <c r="CQ398" s="7">
        <v>11.4</v>
      </c>
      <c r="CR398" s="7">
        <v>12000</v>
      </c>
      <c r="CS398" s="7">
        <v>11.4</v>
      </c>
      <c r="CT398" s="7">
        <v>10000</v>
      </c>
      <c r="CU398" s="7">
        <v>18.2</v>
      </c>
      <c r="CV398" s="7">
        <v>12000</v>
      </c>
      <c r="CW398" s="7">
        <v>11.4</v>
      </c>
      <c r="DA398" s="8" t="s">
        <v>449</v>
      </c>
      <c r="DB398" s="8" t="s">
        <v>23</v>
      </c>
      <c r="DC398" s="8">
        <v>430.8</v>
      </c>
      <c r="DD398" s="8">
        <v>5.6</v>
      </c>
      <c r="DE398" s="8">
        <v>11.72</v>
      </c>
      <c r="DF398" s="8">
        <v>5.8</v>
      </c>
      <c r="DG398" s="8">
        <v>22535</v>
      </c>
      <c r="DH398" s="8">
        <v>12</v>
      </c>
      <c r="DI398" s="8">
        <v>36.700000000000003</v>
      </c>
      <c r="DJ398" s="8">
        <v>1.1000000000000001</v>
      </c>
      <c r="DN398" s="9" t="s">
        <v>449</v>
      </c>
      <c r="DO398" s="9" t="s">
        <v>23</v>
      </c>
      <c r="DP398" s="9">
        <v>380.3</v>
      </c>
      <c r="DQ398" s="9">
        <v>7.5</v>
      </c>
      <c r="DR398" s="9">
        <v>10.039999999999999</v>
      </c>
      <c r="DS398" s="9">
        <v>8</v>
      </c>
      <c r="DT398" s="9" t="s">
        <v>858</v>
      </c>
      <c r="DU398" s="9" t="s">
        <v>858</v>
      </c>
      <c r="DV398" s="9">
        <v>37</v>
      </c>
      <c r="DW398" s="9">
        <v>0.9</v>
      </c>
      <c r="EA398" s="10" t="s">
        <v>449</v>
      </c>
      <c r="EB398" s="10" t="s">
        <v>23</v>
      </c>
      <c r="EC398" s="10">
        <v>18000</v>
      </c>
      <c r="ED398" s="10">
        <v>9.6999999999999993</v>
      </c>
      <c r="EE398" s="10">
        <f>VLOOKUP(EA398,Sheet1!$C$10:$L$428,10,FALSE)</f>
        <v>79995</v>
      </c>
      <c r="EF398" s="10">
        <v>9.6999999999999993</v>
      </c>
      <c r="EG398" s="10">
        <v>16000</v>
      </c>
      <c r="EH398" s="10">
        <v>11.6</v>
      </c>
      <c r="EI398" s="10">
        <v>18000</v>
      </c>
      <c r="EJ398" s="10">
        <v>9.6999999999999993</v>
      </c>
      <c r="EN398" s="11" t="s">
        <v>449</v>
      </c>
      <c r="EO398" s="11" t="s">
        <v>23</v>
      </c>
      <c r="EP398" s="11">
        <v>533.29999999999995</v>
      </c>
      <c r="EQ398" s="11">
        <v>4.4000000000000004</v>
      </c>
      <c r="ER398" s="11">
        <f>VLOOKUP(EN398,Sheet1!$C$10:$L$428,2,FALSE)</f>
        <v>122293.14773519164</v>
      </c>
      <c r="ES398" s="11">
        <v>4.4000000000000004</v>
      </c>
      <c r="ET398" s="11">
        <v>27232</v>
      </c>
      <c r="EU398" s="11">
        <v>5.5</v>
      </c>
      <c r="EV398" s="11">
        <v>41.5</v>
      </c>
      <c r="EW398" s="11">
        <v>1.8</v>
      </c>
      <c r="EY398" t="b">
        <f t="shared" si="6"/>
        <v>1</v>
      </c>
    </row>
    <row r="399" spans="1:155" x14ac:dyDescent="0.25">
      <c r="A399" s="1" t="s">
        <v>450</v>
      </c>
      <c r="B399" s="1" t="s">
        <v>24</v>
      </c>
      <c r="C399" s="1">
        <v>562.4</v>
      </c>
      <c r="D399" s="1">
        <v>6</v>
      </c>
      <c r="E399" s="1">
        <f>VLOOKUP(A399,Sheet1!$C$10:$L$428,6,FALSE)</f>
        <v>124000</v>
      </c>
      <c r="F399" s="1">
        <v>6.2</v>
      </c>
      <c r="G399" s="1">
        <v>27773</v>
      </c>
      <c r="H399" s="1">
        <v>7.3</v>
      </c>
      <c r="I399" s="1">
        <v>39</v>
      </c>
      <c r="J399" s="1">
        <v>1.6</v>
      </c>
      <c r="N399" s="2" t="s">
        <v>450</v>
      </c>
      <c r="O399" s="2" t="s">
        <v>24</v>
      </c>
      <c r="P399" s="2">
        <v>54000</v>
      </c>
      <c r="Q399" s="2">
        <v>5.7</v>
      </c>
      <c r="R399" s="2">
        <v>54000</v>
      </c>
      <c r="S399" s="2">
        <v>5.7</v>
      </c>
      <c r="T399" s="2">
        <v>48000</v>
      </c>
      <c r="U399" s="2">
        <v>6.6</v>
      </c>
      <c r="V399" s="2">
        <v>54000</v>
      </c>
      <c r="W399" s="2">
        <v>5.7</v>
      </c>
      <c r="AA399" s="3" t="s">
        <v>450</v>
      </c>
      <c r="AB399" s="3" t="s">
        <v>24</v>
      </c>
      <c r="AC399" s="3">
        <v>564.20000000000005</v>
      </c>
      <c r="AD399" s="3">
        <v>3.4</v>
      </c>
      <c r="AE399" s="3">
        <v>14.34</v>
      </c>
      <c r="AF399" s="3">
        <v>3.4</v>
      </c>
      <c r="AG399" s="3">
        <v>29018</v>
      </c>
      <c r="AH399" s="3">
        <v>4.3</v>
      </c>
      <c r="AI399" s="3">
        <v>39.299999999999997</v>
      </c>
      <c r="AJ399" s="3">
        <v>0.9</v>
      </c>
      <c r="AN399" s="3" t="s">
        <v>450</v>
      </c>
      <c r="AO399" s="3" t="s">
        <v>24</v>
      </c>
      <c r="AP399" s="3">
        <v>484.6</v>
      </c>
      <c r="AQ399" s="3">
        <v>4.4000000000000004</v>
      </c>
      <c r="AR399" s="3">
        <v>12.5</v>
      </c>
      <c r="AS399" s="3">
        <v>4.5</v>
      </c>
      <c r="AT399" s="3">
        <v>24681</v>
      </c>
      <c r="AU399" s="3">
        <v>5.6</v>
      </c>
      <c r="AV399" s="3">
        <v>37.5</v>
      </c>
      <c r="AW399" s="3">
        <v>0.3</v>
      </c>
      <c r="BA399" s="4" t="s">
        <v>450</v>
      </c>
      <c r="BB399" s="4" t="s">
        <v>24</v>
      </c>
      <c r="BC399" s="4">
        <v>74000</v>
      </c>
      <c r="BD399" s="4">
        <v>4.7</v>
      </c>
      <c r="BE399" s="4">
        <v>74000</v>
      </c>
      <c r="BF399" s="4">
        <v>4.7</v>
      </c>
      <c r="BG399" s="4">
        <v>66000</v>
      </c>
      <c r="BH399" s="4">
        <v>5.6</v>
      </c>
      <c r="BI399" s="4">
        <v>74000</v>
      </c>
      <c r="BJ399" s="4">
        <v>4.7</v>
      </c>
      <c r="BN399" s="5" t="s">
        <v>450</v>
      </c>
      <c r="BO399" s="5" t="s">
        <v>24</v>
      </c>
      <c r="BP399" s="5">
        <v>458.5</v>
      </c>
      <c r="BQ399" s="5">
        <v>3.6</v>
      </c>
      <c r="BR399" s="5">
        <v>13.6</v>
      </c>
      <c r="BS399" s="5">
        <v>3.1</v>
      </c>
      <c r="BT399" s="5">
        <v>24135</v>
      </c>
      <c r="BU399" s="5">
        <v>4.3</v>
      </c>
      <c r="BV399" s="5">
        <v>33.700000000000003</v>
      </c>
      <c r="BW399" s="5">
        <v>1.6</v>
      </c>
      <c r="CA399" s="6" t="s">
        <v>450</v>
      </c>
      <c r="CB399" s="6" t="s">
        <v>24</v>
      </c>
      <c r="CC399" s="6">
        <v>405.2</v>
      </c>
      <c r="CD399" s="6">
        <v>6.4</v>
      </c>
      <c r="CE399" s="6">
        <v>11.02</v>
      </c>
      <c r="CF399" s="6">
        <v>4.8</v>
      </c>
      <c r="CG399" s="6">
        <v>20753</v>
      </c>
      <c r="CH399" s="6">
        <v>6.4</v>
      </c>
      <c r="CI399" s="6">
        <v>37</v>
      </c>
      <c r="CJ399" s="6">
        <v>0.8</v>
      </c>
      <c r="CN399" s="7" t="s">
        <v>450</v>
      </c>
      <c r="CO399" s="7" t="s">
        <v>24</v>
      </c>
      <c r="CP399" s="7">
        <v>20000</v>
      </c>
      <c r="CQ399" s="7">
        <v>8.9</v>
      </c>
      <c r="CR399" s="7">
        <v>20000</v>
      </c>
      <c r="CS399" s="7">
        <v>8.9</v>
      </c>
      <c r="CT399" s="7">
        <v>18000</v>
      </c>
      <c r="CU399" s="7">
        <v>10.5</v>
      </c>
      <c r="CV399" s="7">
        <v>20000</v>
      </c>
      <c r="CW399" s="7">
        <v>8.9</v>
      </c>
      <c r="DA399" s="8" t="s">
        <v>450</v>
      </c>
      <c r="DB399" s="8" t="s">
        <v>24</v>
      </c>
      <c r="DC399" s="8">
        <v>460.5</v>
      </c>
      <c r="DD399" s="8">
        <v>4.4000000000000004</v>
      </c>
      <c r="DE399" s="8">
        <v>12.47</v>
      </c>
      <c r="DF399" s="8">
        <v>4.4000000000000004</v>
      </c>
      <c r="DG399" s="8">
        <v>23456</v>
      </c>
      <c r="DH399" s="8">
        <v>5.0999999999999996</v>
      </c>
      <c r="DI399" s="8">
        <v>36.9</v>
      </c>
      <c r="DJ399" s="8">
        <v>1</v>
      </c>
      <c r="DN399" s="9" t="s">
        <v>450</v>
      </c>
      <c r="DO399" s="9" t="s">
        <v>24</v>
      </c>
      <c r="DP399" s="9">
        <v>407.5</v>
      </c>
      <c r="DQ399" s="9">
        <v>6.7</v>
      </c>
      <c r="DR399" s="9">
        <v>11.11</v>
      </c>
      <c r="DS399" s="9">
        <v>7.5</v>
      </c>
      <c r="DT399" s="9">
        <v>21407</v>
      </c>
      <c r="DU399" s="9">
        <v>8</v>
      </c>
      <c r="DV399" s="9">
        <v>37</v>
      </c>
      <c r="DW399" s="9">
        <v>0.4</v>
      </c>
      <c r="EA399" s="10" t="s">
        <v>450</v>
      </c>
      <c r="EB399" s="10" t="s">
        <v>24</v>
      </c>
      <c r="EC399" s="10">
        <v>34000</v>
      </c>
      <c r="ED399" s="10">
        <v>7.3</v>
      </c>
      <c r="EE399" s="10">
        <f>VLOOKUP(EA399,Sheet1!$C$10:$L$428,10,FALSE)</f>
        <v>86000</v>
      </c>
      <c r="EF399" s="10">
        <v>7.3</v>
      </c>
      <c r="EG399" s="10">
        <v>30000</v>
      </c>
      <c r="EH399" s="10">
        <v>8.5</v>
      </c>
      <c r="EI399" s="10">
        <v>34000</v>
      </c>
      <c r="EJ399" s="10">
        <v>7.3</v>
      </c>
      <c r="EN399" s="11" t="s">
        <v>450</v>
      </c>
      <c r="EO399" s="11" t="s">
        <v>24</v>
      </c>
      <c r="EP399" s="11">
        <v>625.5</v>
      </c>
      <c r="EQ399" s="11">
        <v>4.3</v>
      </c>
      <c r="ER399" s="11">
        <f>VLOOKUP(EN399,Sheet1!$C$10:$L$428,2,FALSE)</f>
        <v>137794.52617801056</v>
      </c>
      <c r="ES399" s="11">
        <v>4.4000000000000004</v>
      </c>
      <c r="ET399" s="11">
        <v>32276</v>
      </c>
      <c r="EU399" s="11">
        <v>5.6</v>
      </c>
      <c r="EV399" s="11">
        <v>40.799999999999997</v>
      </c>
      <c r="EW399" s="11">
        <v>1.2</v>
      </c>
      <c r="EY399" t="b">
        <f t="shared" si="6"/>
        <v>1</v>
      </c>
    </row>
    <row r="400" spans="1:155" x14ac:dyDescent="0.25">
      <c r="A400" s="1" t="s">
        <v>451</v>
      </c>
      <c r="B400" s="1" t="s">
        <v>25</v>
      </c>
      <c r="C400" s="1">
        <v>482.3</v>
      </c>
      <c r="D400" s="1">
        <v>5.3</v>
      </c>
      <c r="E400" s="1">
        <f>VLOOKUP(A400,Sheet1!$C$10:$L$428,6,FALSE)</f>
        <v>116000</v>
      </c>
      <c r="F400" s="1">
        <v>6.6</v>
      </c>
      <c r="G400" s="1">
        <v>24874</v>
      </c>
      <c r="H400" s="1">
        <v>11</v>
      </c>
      <c r="I400" s="1">
        <v>38.9</v>
      </c>
      <c r="J400" s="1">
        <v>1.5</v>
      </c>
      <c r="N400" s="2" t="s">
        <v>451</v>
      </c>
      <c r="O400" s="2" t="s">
        <v>25</v>
      </c>
      <c r="P400" s="2">
        <v>59000</v>
      </c>
      <c r="Q400" s="2">
        <v>5.4</v>
      </c>
      <c r="R400" s="2">
        <v>59000</v>
      </c>
      <c r="S400" s="2">
        <v>5.4</v>
      </c>
      <c r="T400" s="2">
        <v>53000</v>
      </c>
      <c r="U400" s="2">
        <v>7.3</v>
      </c>
      <c r="V400" s="2">
        <v>59000</v>
      </c>
      <c r="W400" s="2">
        <v>5.4</v>
      </c>
      <c r="AA400" s="3" t="s">
        <v>451</v>
      </c>
      <c r="AB400" s="3" t="s">
        <v>25</v>
      </c>
      <c r="AC400" s="3">
        <v>537.9</v>
      </c>
      <c r="AD400" s="3">
        <v>3</v>
      </c>
      <c r="AE400" s="3">
        <v>13.74</v>
      </c>
      <c r="AF400" s="3">
        <v>2.9</v>
      </c>
      <c r="AG400" s="3">
        <v>27988</v>
      </c>
      <c r="AH400" s="3">
        <v>4.4000000000000004</v>
      </c>
      <c r="AI400" s="3">
        <v>39.200000000000003</v>
      </c>
      <c r="AJ400" s="3">
        <v>0.8</v>
      </c>
      <c r="AN400" s="3" t="s">
        <v>451</v>
      </c>
      <c r="AO400" s="3" t="s">
        <v>25</v>
      </c>
      <c r="AP400" s="3">
        <v>465.2</v>
      </c>
      <c r="AQ400" s="3">
        <v>4.5</v>
      </c>
      <c r="AR400" s="3">
        <v>11.57</v>
      </c>
      <c r="AS400" s="3">
        <v>5.4</v>
      </c>
      <c r="AT400" s="3">
        <v>24415</v>
      </c>
      <c r="AU400" s="3">
        <v>6.8</v>
      </c>
      <c r="AV400" s="3">
        <v>37.5</v>
      </c>
      <c r="AW400" s="3">
        <v>1</v>
      </c>
      <c r="BA400" s="4" t="s">
        <v>451</v>
      </c>
      <c r="BB400" s="4" t="s">
        <v>25</v>
      </c>
      <c r="BC400" s="4">
        <v>81000</v>
      </c>
      <c r="BD400" s="4">
        <v>4.5</v>
      </c>
      <c r="BE400" s="4">
        <v>81000</v>
      </c>
      <c r="BF400" s="4">
        <v>4.5</v>
      </c>
      <c r="BG400" s="4">
        <v>74000</v>
      </c>
      <c r="BH400" s="4">
        <v>5.9</v>
      </c>
      <c r="BI400" s="4">
        <v>81000</v>
      </c>
      <c r="BJ400" s="4">
        <v>4.5</v>
      </c>
      <c r="BN400" s="5" t="s">
        <v>451</v>
      </c>
      <c r="BO400" s="5" t="s">
        <v>25</v>
      </c>
      <c r="BP400" s="5">
        <v>440</v>
      </c>
      <c r="BQ400" s="5">
        <v>3.2</v>
      </c>
      <c r="BR400" s="5">
        <v>13.03</v>
      </c>
      <c r="BS400" s="5">
        <v>2.7</v>
      </c>
      <c r="BT400" s="5">
        <v>22927</v>
      </c>
      <c r="BU400" s="5">
        <v>4.0999999999999996</v>
      </c>
      <c r="BV400" s="5">
        <v>33.799999999999997</v>
      </c>
      <c r="BW400" s="5">
        <v>1.4</v>
      </c>
      <c r="CA400" s="6" t="s">
        <v>451</v>
      </c>
      <c r="CB400" s="6" t="s">
        <v>25</v>
      </c>
      <c r="CC400" s="6">
        <v>387.1</v>
      </c>
      <c r="CD400" s="6">
        <v>4.5999999999999996</v>
      </c>
      <c r="CE400" s="6">
        <v>10.5</v>
      </c>
      <c r="CF400" s="6">
        <v>3</v>
      </c>
      <c r="CG400" s="6">
        <v>20197</v>
      </c>
      <c r="CH400" s="6">
        <v>6.8</v>
      </c>
      <c r="CI400" s="6">
        <v>37</v>
      </c>
      <c r="CJ400" s="6">
        <v>0.4</v>
      </c>
      <c r="CN400" s="7" t="s">
        <v>451</v>
      </c>
      <c r="CO400" s="7" t="s">
        <v>25</v>
      </c>
      <c r="CP400" s="7">
        <v>20000</v>
      </c>
      <c r="CQ400" s="7">
        <v>8.8000000000000007</v>
      </c>
      <c r="CR400" s="7">
        <v>20000</v>
      </c>
      <c r="CS400" s="7">
        <v>8.8000000000000007</v>
      </c>
      <c r="CT400" s="7">
        <v>18000</v>
      </c>
      <c r="CU400" s="7">
        <v>10.3</v>
      </c>
      <c r="CV400" s="7">
        <v>20000</v>
      </c>
      <c r="CW400" s="7">
        <v>8.8000000000000007</v>
      </c>
      <c r="DA400" s="8" t="s">
        <v>451</v>
      </c>
      <c r="DB400" s="8" t="s">
        <v>25</v>
      </c>
      <c r="DC400" s="8">
        <v>501.5</v>
      </c>
      <c r="DD400" s="8">
        <v>3.9</v>
      </c>
      <c r="DE400" s="8">
        <v>13.35</v>
      </c>
      <c r="DF400" s="8">
        <v>4</v>
      </c>
      <c r="DG400" s="8">
        <v>25639</v>
      </c>
      <c r="DH400" s="8">
        <v>4.8</v>
      </c>
      <c r="DI400" s="8">
        <v>37.6</v>
      </c>
      <c r="DJ400" s="8">
        <v>0.8</v>
      </c>
      <c r="DN400" s="9" t="s">
        <v>451</v>
      </c>
      <c r="DO400" s="9" t="s">
        <v>25</v>
      </c>
      <c r="DP400" s="9">
        <v>440.8</v>
      </c>
      <c r="DQ400" s="9">
        <v>6.8</v>
      </c>
      <c r="DR400" s="9">
        <v>11.49</v>
      </c>
      <c r="DS400" s="9">
        <v>7</v>
      </c>
      <c r="DT400" s="9">
        <v>23094</v>
      </c>
      <c r="DU400" s="9">
        <v>8.1</v>
      </c>
      <c r="DV400" s="9">
        <v>37.4</v>
      </c>
      <c r="DW400" s="9">
        <v>0.3</v>
      </c>
      <c r="EA400" s="10" t="s">
        <v>451</v>
      </c>
      <c r="EB400" s="10" t="s">
        <v>25</v>
      </c>
      <c r="EC400" s="10">
        <v>39000</v>
      </c>
      <c r="ED400" s="10">
        <v>6.8</v>
      </c>
      <c r="EE400" s="10">
        <f>VLOOKUP(EA400,Sheet1!$C$10:$L$428,10,FALSE)</f>
        <v>83000</v>
      </c>
      <c r="EF400" s="10">
        <v>6.8</v>
      </c>
      <c r="EG400" s="10">
        <v>35000</v>
      </c>
      <c r="EH400" s="10">
        <v>9.8000000000000007</v>
      </c>
      <c r="EI400" s="10">
        <v>39000</v>
      </c>
      <c r="EJ400" s="10">
        <v>6.8</v>
      </c>
      <c r="EN400" s="11" t="s">
        <v>451</v>
      </c>
      <c r="EO400" s="11" t="s">
        <v>25</v>
      </c>
      <c r="EP400" s="11">
        <v>556.9</v>
      </c>
      <c r="EQ400" s="11">
        <v>4</v>
      </c>
      <c r="ER400" s="11">
        <f>VLOOKUP(EN400,Sheet1!$C$10:$L$428,2,FALSE)</f>
        <v>131575.97531512607</v>
      </c>
      <c r="ES400" s="11">
        <v>3.9</v>
      </c>
      <c r="ET400" s="11">
        <v>29239</v>
      </c>
      <c r="EU400" s="11">
        <v>6.2</v>
      </c>
      <c r="EV400" s="11">
        <v>40</v>
      </c>
      <c r="EW400" s="11">
        <v>1.1000000000000001</v>
      </c>
      <c r="EY400" t="b">
        <f t="shared" si="6"/>
        <v>1</v>
      </c>
    </row>
    <row r="401" spans="1:155" x14ac:dyDescent="0.25">
      <c r="A401" s="1" t="s">
        <v>452</v>
      </c>
      <c r="B401" s="1" t="s">
        <v>26</v>
      </c>
      <c r="C401" s="1">
        <v>490.6</v>
      </c>
      <c r="D401" s="1">
        <v>5.5</v>
      </c>
      <c r="E401" s="1">
        <f>VLOOKUP(A401,Sheet1!$C$10:$L$428,6,FALSE)</f>
        <v>130000</v>
      </c>
      <c r="F401" s="1">
        <v>5.8</v>
      </c>
      <c r="G401" s="1">
        <v>25233</v>
      </c>
      <c r="H401" s="1">
        <v>11</v>
      </c>
      <c r="I401" s="1">
        <v>37.799999999999997</v>
      </c>
      <c r="J401" s="1">
        <v>1.1000000000000001</v>
      </c>
      <c r="N401" s="2" t="s">
        <v>452</v>
      </c>
      <c r="O401" s="2" t="s">
        <v>26</v>
      </c>
      <c r="P401" s="2">
        <v>64000</v>
      </c>
      <c r="Q401" s="2">
        <v>5.0999999999999996</v>
      </c>
      <c r="R401" s="2">
        <v>64000</v>
      </c>
      <c r="S401" s="2">
        <v>5.0999999999999996</v>
      </c>
      <c r="T401" s="2">
        <v>58000</v>
      </c>
      <c r="U401" s="2">
        <v>10.8</v>
      </c>
      <c r="V401" s="2">
        <v>64000</v>
      </c>
      <c r="W401" s="2">
        <v>5.0999999999999996</v>
      </c>
      <c r="AA401" s="3" t="s">
        <v>452</v>
      </c>
      <c r="AB401" s="3" t="s">
        <v>26</v>
      </c>
      <c r="AC401" s="3">
        <v>561</v>
      </c>
      <c r="AD401" s="3">
        <v>3.4</v>
      </c>
      <c r="AE401" s="3">
        <v>14.43</v>
      </c>
      <c r="AF401" s="3">
        <v>3.5</v>
      </c>
      <c r="AG401" s="3">
        <v>29408</v>
      </c>
      <c r="AH401" s="3">
        <v>7.3</v>
      </c>
      <c r="AI401" s="3">
        <v>38.9</v>
      </c>
      <c r="AJ401" s="3">
        <v>0.8</v>
      </c>
      <c r="AN401" s="3" t="s">
        <v>452</v>
      </c>
      <c r="AO401" s="3" t="s">
        <v>26</v>
      </c>
      <c r="AP401" s="3">
        <v>469.7</v>
      </c>
      <c r="AQ401" s="3">
        <v>4.4000000000000004</v>
      </c>
      <c r="AR401" s="3">
        <v>11.91</v>
      </c>
      <c r="AS401" s="3">
        <v>5.8</v>
      </c>
      <c r="AT401" s="3">
        <v>23332</v>
      </c>
      <c r="AU401" s="3">
        <v>8.3000000000000007</v>
      </c>
      <c r="AV401" s="3">
        <v>37.5</v>
      </c>
      <c r="AW401" s="3">
        <v>0.5</v>
      </c>
      <c r="BA401" s="4" t="s">
        <v>452</v>
      </c>
      <c r="BB401" s="4" t="s">
        <v>26</v>
      </c>
      <c r="BC401" s="4">
        <v>98000</v>
      </c>
      <c r="BD401" s="4">
        <v>4.0999999999999996</v>
      </c>
      <c r="BE401" s="4">
        <v>98000</v>
      </c>
      <c r="BF401" s="4">
        <v>4.0999999999999996</v>
      </c>
      <c r="BG401" s="4">
        <v>86000</v>
      </c>
      <c r="BH401" s="4">
        <v>7.9</v>
      </c>
      <c r="BI401" s="4">
        <v>98000</v>
      </c>
      <c r="BJ401" s="4">
        <v>4.0999999999999996</v>
      </c>
      <c r="BN401" s="5" t="s">
        <v>452</v>
      </c>
      <c r="BO401" s="5" t="s">
        <v>26</v>
      </c>
      <c r="BP401" s="5">
        <v>444.3</v>
      </c>
      <c r="BQ401" s="5">
        <v>3.9</v>
      </c>
      <c r="BR401" s="5">
        <v>13.95</v>
      </c>
      <c r="BS401" s="5">
        <v>3.7</v>
      </c>
      <c r="BT401" s="5">
        <v>23501</v>
      </c>
      <c r="BU401" s="5">
        <v>7.4</v>
      </c>
      <c r="BV401" s="5">
        <v>31.9</v>
      </c>
      <c r="BW401" s="5">
        <v>1.5</v>
      </c>
      <c r="CA401" s="6" t="s">
        <v>452</v>
      </c>
      <c r="CB401" s="6" t="s">
        <v>26</v>
      </c>
      <c r="CC401" s="6">
        <v>345</v>
      </c>
      <c r="CD401" s="6">
        <v>5.2</v>
      </c>
      <c r="CE401" s="6">
        <v>10.23</v>
      </c>
      <c r="CF401" s="6">
        <v>4.5</v>
      </c>
      <c r="CG401" s="6">
        <v>18553</v>
      </c>
      <c r="CH401" s="6">
        <v>6.1</v>
      </c>
      <c r="CI401" s="6">
        <v>36.9</v>
      </c>
      <c r="CJ401" s="6">
        <v>1.4</v>
      </c>
      <c r="CN401" s="7" t="s">
        <v>452</v>
      </c>
      <c r="CO401" s="7" t="s">
        <v>26</v>
      </c>
      <c r="CP401" s="7">
        <v>25000</v>
      </c>
      <c r="CQ401" s="7">
        <v>7.9</v>
      </c>
      <c r="CR401" s="7">
        <v>25000</v>
      </c>
      <c r="CS401" s="7">
        <v>7.9</v>
      </c>
      <c r="CT401" s="7">
        <v>24000</v>
      </c>
      <c r="CU401" s="7">
        <v>16.8</v>
      </c>
      <c r="CV401" s="7">
        <v>25000</v>
      </c>
      <c r="CW401" s="7">
        <v>7.9</v>
      </c>
      <c r="DA401" s="8" t="s">
        <v>452</v>
      </c>
      <c r="DB401" s="8" t="s">
        <v>26</v>
      </c>
      <c r="DC401" s="8">
        <v>526</v>
      </c>
      <c r="DD401" s="8">
        <v>6.3</v>
      </c>
      <c r="DE401" s="8">
        <v>13.99</v>
      </c>
      <c r="DF401" s="8">
        <v>6.5</v>
      </c>
      <c r="DG401" s="8">
        <v>27032</v>
      </c>
      <c r="DH401" s="8">
        <v>8.1</v>
      </c>
      <c r="DI401" s="8">
        <v>37.6</v>
      </c>
      <c r="DJ401" s="8">
        <v>1</v>
      </c>
      <c r="DN401" s="9" t="s">
        <v>452</v>
      </c>
      <c r="DO401" s="9" t="s">
        <v>26</v>
      </c>
      <c r="DP401" s="9">
        <v>386.3</v>
      </c>
      <c r="DQ401" s="9">
        <v>9.9</v>
      </c>
      <c r="DR401" s="9">
        <v>10.24</v>
      </c>
      <c r="DS401" s="9">
        <v>9.6999999999999993</v>
      </c>
      <c r="DT401" s="9">
        <v>20684</v>
      </c>
      <c r="DU401" s="9">
        <v>14</v>
      </c>
      <c r="DV401" s="9">
        <v>37</v>
      </c>
      <c r="DW401" s="9">
        <v>0.4</v>
      </c>
      <c r="EA401" s="10" t="s">
        <v>452</v>
      </c>
      <c r="EB401" s="10" t="s">
        <v>26</v>
      </c>
      <c r="EC401" s="10">
        <v>40000</v>
      </c>
      <c r="ED401" s="10">
        <v>6.7</v>
      </c>
      <c r="EE401" s="10">
        <f>VLOOKUP(EA401,Sheet1!$C$10:$L$428,10,FALSE)</f>
        <v>94000</v>
      </c>
      <c r="EF401" s="10">
        <v>6.7</v>
      </c>
      <c r="EG401" s="10">
        <v>34000</v>
      </c>
      <c r="EH401" s="10">
        <v>14.2</v>
      </c>
      <c r="EI401" s="10">
        <v>40000</v>
      </c>
      <c r="EJ401" s="10">
        <v>6.7</v>
      </c>
      <c r="EN401" s="11" t="s">
        <v>452</v>
      </c>
      <c r="EO401" s="11" t="s">
        <v>26</v>
      </c>
      <c r="EP401" s="11">
        <v>582.70000000000005</v>
      </c>
      <c r="EQ401" s="11">
        <v>3.9</v>
      </c>
      <c r="ER401" s="11">
        <f>VLOOKUP(EN401,Sheet1!$C$10:$L$428,2,FALSE)</f>
        <v>164414.92773805041</v>
      </c>
      <c r="ES401" s="11">
        <v>4</v>
      </c>
      <c r="ET401" s="11">
        <v>31048</v>
      </c>
      <c r="EU401" s="11">
        <v>10</v>
      </c>
      <c r="EV401" s="11">
        <v>39.700000000000003</v>
      </c>
      <c r="EW401" s="11">
        <v>1.2</v>
      </c>
      <c r="EY401" t="b">
        <f t="shared" si="6"/>
        <v>1</v>
      </c>
    </row>
    <row r="402" spans="1:155" x14ac:dyDescent="0.25">
      <c r="A402" s="1" t="s">
        <v>453</v>
      </c>
      <c r="B402" s="1" t="s">
        <v>27</v>
      </c>
      <c r="C402" s="1">
        <v>511.6</v>
      </c>
      <c r="D402" s="1">
        <v>6.2</v>
      </c>
      <c r="E402" s="1">
        <f>VLOOKUP(A402,Sheet1!$C$10:$L$428,6,FALSE)</f>
        <v>130000</v>
      </c>
      <c r="F402" s="1">
        <v>6.6</v>
      </c>
      <c r="G402" s="1">
        <v>26442</v>
      </c>
      <c r="H402" s="1">
        <v>8.1</v>
      </c>
      <c r="I402" s="1">
        <v>37.5</v>
      </c>
      <c r="J402" s="1">
        <v>1.1000000000000001</v>
      </c>
      <c r="N402" s="2" t="s">
        <v>453</v>
      </c>
      <c r="O402" s="2" t="s">
        <v>27</v>
      </c>
      <c r="P402" s="2">
        <v>58000</v>
      </c>
      <c r="Q402" s="2">
        <v>5.3</v>
      </c>
      <c r="R402" s="2">
        <v>58000</v>
      </c>
      <c r="S402" s="2">
        <v>5.3</v>
      </c>
      <c r="T402" s="2">
        <v>53000</v>
      </c>
      <c r="U402" s="2">
        <v>6.6</v>
      </c>
      <c r="V402" s="2">
        <v>58000</v>
      </c>
      <c r="W402" s="2">
        <v>5.3</v>
      </c>
      <c r="AA402" s="3" t="s">
        <v>453</v>
      </c>
      <c r="AB402" s="3" t="s">
        <v>27</v>
      </c>
      <c r="AC402" s="3">
        <v>525.79999999999995</v>
      </c>
      <c r="AD402" s="3">
        <v>3.1</v>
      </c>
      <c r="AE402" s="3">
        <v>13.63</v>
      </c>
      <c r="AF402" s="3">
        <v>3.1</v>
      </c>
      <c r="AG402" s="3">
        <v>27198</v>
      </c>
      <c r="AH402" s="3">
        <v>3.9</v>
      </c>
      <c r="AI402" s="3">
        <v>38.6</v>
      </c>
      <c r="AJ402" s="3">
        <v>0.7</v>
      </c>
      <c r="AN402" s="3" t="s">
        <v>453</v>
      </c>
      <c r="AO402" s="3" t="s">
        <v>27</v>
      </c>
      <c r="AP402" s="3">
        <v>454.4</v>
      </c>
      <c r="AQ402" s="3">
        <v>5.7</v>
      </c>
      <c r="AR402" s="3">
        <v>11.87</v>
      </c>
      <c r="AS402" s="3">
        <v>4</v>
      </c>
      <c r="AT402" s="3">
        <v>23835</v>
      </c>
      <c r="AU402" s="3">
        <v>6.1</v>
      </c>
      <c r="AV402" s="3">
        <v>37.5</v>
      </c>
      <c r="AW402" s="3">
        <v>0.3</v>
      </c>
      <c r="BA402" s="4" t="s">
        <v>453</v>
      </c>
      <c r="BB402" s="4" t="s">
        <v>27</v>
      </c>
      <c r="BC402" s="4">
        <v>84000</v>
      </c>
      <c r="BD402" s="4">
        <v>4.4000000000000004</v>
      </c>
      <c r="BE402" s="4">
        <v>84000</v>
      </c>
      <c r="BF402" s="4">
        <v>4.4000000000000004</v>
      </c>
      <c r="BG402" s="4">
        <v>75000</v>
      </c>
      <c r="BH402" s="4">
        <v>5.4</v>
      </c>
      <c r="BI402" s="4">
        <v>84000</v>
      </c>
      <c r="BJ402" s="4">
        <v>4.4000000000000004</v>
      </c>
      <c r="BN402" s="5" t="s">
        <v>453</v>
      </c>
      <c r="BO402" s="5" t="s">
        <v>27</v>
      </c>
      <c r="BP402" s="5">
        <v>421.4</v>
      </c>
      <c r="BQ402" s="5">
        <v>3.3</v>
      </c>
      <c r="BR402" s="5">
        <v>12.99</v>
      </c>
      <c r="BS402" s="5">
        <v>2.8</v>
      </c>
      <c r="BT402" s="5">
        <v>22335</v>
      </c>
      <c r="BU402" s="5">
        <v>3.9</v>
      </c>
      <c r="BV402" s="5">
        <v>32.4</v>
      </c>
      <c r="BW402" s="5">
        <v>1.5</v>
      </c>
      <c r="CA402" s="6" t="s">
        <v>453</v>
      </c>
      <c r="CB402" s="6" t="s">
        <v>27</v>
      </c>
      <c r="CC402" s="6">
        <v>365.6</v>
      </c>
      <c r="CD402" s="6">
        <v>4.5</v>
      </c>
      <c r="CE402" s="6">
        <v>10.4</v>
      </c>
      <c r="CF402" s="6">
        <v>3.4</v>
      </c>
      <c r="CG402" s="6">
        <v>19286</v>
      </c>
      <c r="CH402" s="6">
        <v>6.3</v>
      </c>
      <c r="CI402" s="6">
        <v>37</v>
      </c>
      <c r="CJ402" s="6">
        <v>0.6</v>
      </c>
      <c r="CN402" s="7" t="s">
        <v>453</v>
      </c>
      <c r="CO402" s="7" t="s">
        <v>27</v>
      </c>
      <c r="CP402" s="7">
        <v>25000</v>
      </c>
      <c r="CQ402" s="7">
        <v>7.9</v>
      </c>
      <c r="CR402" s="7">
        <v>25000</v>
      </c>
      <c r="CS402" s="7">
        <v>7.9</v>
      </c>
      <c r="CT402" s="7">
        <v>24000</v>
      </c>
      <c r="CU402" s="7">
        <v>9.1</v>
      </c>
      <c r="CV402" s="7">
        <v>25000</v>
      </c>
      <c r="CW402" s="7">
        <v>7.9</v>
      </c>
      <c r="DA402" s="8" t="s">
        <v>453</v>
      </c>
      <c r="DB402" s="8" t="s">
        <v>27</v>
      </c>
      <c r="DC402" s="8">
        <v>476.3</v>
      </c>
      <c r="DD402" s="8">
        <v>4</v>
      </c>
      <c r="DE402" s="8">
        <v>12.72</v>
      </c>
      <c r="DF402" s="8">
        <v>4.0999999999999996</v>
      </c>
      <c r="DG402" s="8">
        <v>24885</v>
      </c>
      <c r="DH402" s="8">
        <v>4.5999999999999996</v>
      </c>
      <c r="DI402" s="8">
        <v>37.5</v>
      </c>
      <c r="DJ402" s="8">
        <v>1</v>
      </c>
      <c r="DN402" s="9" t="s">
        <v>453</v>
      </c>
      <c r="DO402" s="9" t="s">
        <v>27</v>
      </c>
      <c r="DP402" s="9">
        <v>409</v>
      </c>
      <c r="DQ402" s="9">
        <v>6</v>
      </c>
      <c r="DR402" s="9">
        <v>10.85</v>
      </c>
      <c r="DS402" s="9">
        <v>6.8</v>
      </c>
      <c r="DT402" s="9">
        <v>21610</v>
      </c>
      <c r="DU402" s="9">
        <v>7.4</v>
      </c>
      <c r="DV402" s="9">
        <v>37</v>
      </c>
      <c r="DW402" s="9">
        <v>0.4</v>
      </c>
      <c r="EA402" s="10" t="s">
        <v>453</v>
      </c>
      <c r="EB402" s="10" t="s">
        <v>27</v>
      </c>
      <c r="EC402" s="10">
        <v>33000</v>
      </c>
      <c r="ED402" s="10">
        <v>7.2</v>
      </c>
      <c r="EE402" s="10">
        <f>VLOOKUP(EA402,Sheet1!$C$10:$L$428,10,FALSE)</f>
        <v>94950</v>
      </c>
      <c r="EF402" s="10">
        <v>7.2</v>
      </c>
      <c r="EG402" s="10">
        <v>29000</v>
      </c>
      <c r="EH402" s="10">
        <v>9.4</v>
      </c>
      <c r="EI402" s="10">
        <v>33000</v>
      </c>
      <c r="EJ402" s="10">
        <v>7.2</v>
      </c>
      <c r="EN402" s="11" t="s">
        <v>453</v>
      </c>
      <c r="EO402" s="11" t="s">
        <v>27</v>
      </c>
      <c r="EP402" s="11">
        <v>562.79999999999995</v>
      </c>
      <c r="EQ402" s="11">
        <v>4.3</v>
      </c>
      <c r="ER402" s="11">
        <f>VLOOKUP(EN402,Sheet1!$C$10:$L$428,2,FALSE)</f>
        <v>148254.70888620793</v>
      </c>
      <c r="ES402" s="11">
        <v>4.2</v>
      </c>
      <c r="ET402" s="11">
        <v>29053</v>
      </c>
      <c r="EU402" s="11">
        <v>5.8</v>
      </c>
      <c r="EV402" s="11">
        <v>39.4</v>
      </c>
      <c r="EW402" s="11">
        <v>0.9</v>
      </c>
      <c r="EY402" t="b">
        <f t="shared" si="6"/>
        <v>1</v>
      </c>
    </row>
    <row r="403" spans="1:155" x14ac:dyDescent="0.25">
      <c r="A403" s="1" t="s">
        <v>454</v>
      </c>
      <c r="B403" s="1" t="s">
        <v>28</v>
      </c>
      <c r="C403" s="1">
        <v>498.5</v>
      </c>
      <c r="D403" s="1">
        <v>8.4</v>
      </c>
      <c r="E403" s="1">
        <f>VLOOKUP(A403,Sheet1!$C$10:$L$428,6,FALSE)</f>
        <v>104000</v>
      </c>
      <c r="F403" s="1">
        <v>8.1999999999999993</v>
      </c>
      <c r="G403" s="1">
        <v>25011</v>
      </c>
      <c r="H403" s="1">
        <v>15</v>
      </c>
      <c r="I403" s="1">
        <v>38.5</v>
      </c>
      <c r="J403" s="1">
        <v>1.7</v>
      </c>
      <c r="N403" s="2" t="s">
        <v>454</v>
      </c>
      <c r="O403" s="2" t="s">
        <v>28</v>
      </c>
      <c r="P403" s="2">
        <v>38000</v>
      </c>
      <c r="Q403" s="2">
        <v>6.6</v>
      </c>
      <c r="R403" s="2">
        <v>38000</v>
      </c>
      <c r="S403" s="2">
        <v>6.6</v>
      </c>
      <c r="T403" s="2">
        <v>35000</v>
      </c>
      <c r="U403" s="2">
        <v>9.4</v>
      </c>
      <c r="V403" s="2">
        <v>38000</v>
      </c>
      <c r="W403" s="2">
        <v>6.6</v>
      </c>
      <c r="AA403" s="3" t="s">
        <v>454</v>
      </c>
      <c r="AB403" s="3" t="s">
        <v>28</v>
      </c>
      <c r="AC403" s="3">
        <v>536.5</v>
      </c>
      <c r="AD403" s="3">
        <v>4.5</v>
      </c>
      <c r="AE403" s="3">
        <v>13.7</v>
      </c>
      <c r="AF403" s="3">
        <v>4.3</v>
      </c>
      <c r="AG403" s="3">
        <v>27437</v>
      </c>
      <c r="AH403" s="3">
        <v>5.9</v>
      </c>
      <c r="AI403" s="3">
        <v>39.200000000000003</v>
      </c>
      <c r="AJ403" s="3">
        <v>1.1000000000000001</v>
      </c>
      <c r="AN403" s="3" t="s">
        <v>454</v>
      </c>
      <c r="AO403" s="3" t="s">
        <v>28</v>
      </c>
      <c r="AP403" s="3">
        <v>450.1</v>
      </c>
      <c r="AQ403" s="3">
        <v>5.0999999999999996</v>
      </c>
      <c r="AR403" s="3">
        <v>11.4</v>
      </c>
      <c r="AS403" s="3">
        <v>4.8</v>
      </c>
      <c r="AT403" s="3">
        <v>23192</v>
      </c>
      <c r="AU403" s="3">
        <v>10</v>
      </c>
      <c r="AV403" s="3">
        <v>37.5</v>
      </c>
      <c r="AW403" s="3">
        <v>0.2</v>
      </c>
      <c r="BA403" s="4" t="s">
        <v>454</v>
      </c>
      <c r="BB403" s="4" t="s">
        <v>28</v>
      </c>
      <c r="BC403" s="4">
        <v>53000</v>
      </c>
      <c r="BD403" s="4">
        <v>5.6</v>
      </c>
      <c r="BE403" s="4">
        <v>53000</v>
      </c>
      <c r="BF403" s="4">
        <v>5.6</v>
      </c>
      <c r="BG403" s="4">
        <v>47000</v>
      </c>
      <c r="BH403" s="4">
        <v>7.6</v>
      </c>
      <c r="BI403" s="4">
        <v>53000</v>
      </c>
      <c r="BJ403" s="4">
        <v>5.6</v>
      </c>
      <c r="BN403" s="5" t="s">
        <v>454</v>
      </c>
      <c r="BO403" s="5" t="s">
        <v>28</v>
      </c>
      <c r="BP403" s="5">
        <v>440.9</v>
      </c>
      <c r="BQ403" s="5">
        <v>4.5999999999999996</v>
      </c>
      <c r="BR403" s="5">
        <v>13.23</v>
      </c>
      <c r="BS403" s="5">
        <v>3.9</v>
      </c>
      <c r="BT403" s="5">
        <v>22585</v>
      </c>
      <c r="BU403" s="5">
        <v>5.7</v>
      </c>
      <c r="BV403" s="5">
        <v>33.299999999999997</v>
      </c>
      <c r="BW403" s="5">
        <v>1.9</v>
      </c>
      <c r="CA403" s="6" t="s">
        <v>454</v>
      </c>
      <c r="CB403" s="6" t="s">
        <v>28</v>
      </c>
      <c r="CC403" s="6">
        <v>378.1</v>
      </c>
      <c r="CD403" s="6">
        <v>5.5</v>
      </c>
      <c r="CE403" s="6">
        <v>10.58</v>
      </c>
      <c r="CF403" s="6">
        <v>4.4000000000000004</v>
      </c>
      <c r="CG403" s="6">
        <v>19156</v>
      </c>
      <c r="CH403" s="6">
        <v>8.6</v>
      </c>
      <c r="CI403" s="6">
        <v>37</v>
      </c>
      <c r="CJ403" s="6">
        <v>0.4</v>
      </c>
      <c r="CN403" s="7" t="s">
        <v>454</v>
      </c>
      <c r="CO403" s="7" t="s">
        <v>28</v>
      </c>
      <c r="CP403" s="7">
        <v>15000</v>
      </c>
      <c r="CQ403" s="7">
        <v>10.199999999999999</v>
      </c>
      <c r="CR403" s="7">
        <v>15000</v>
      </c>
      <c r="CS403" s="7">
        <v>10.199999999999999</v>
      </c>
      <c r="CT403" s="7">
        <v>14000</v>
      </c>
      <c r="CU403" s="7">
        <v>11.7</v>
      </c>
      <c r="CV403" s="7">
        <v>15000</v>
      </c>
      <c r="CW403" s="7">
        <v>10.199999999999999</v>
      </c>
      <c r="DA403" s="8" t="s">
        <v>454</v>
      </c>
      <c r="DB403" s="8" t="s">
        <v>28</v>
      </c>
      <c r="DC403" s="8">
        <v>468.2</v>
      </c>
      <c r="DD403" s="8">
        <v>5.4</v>
      </c>
      <c r="DE403" s="8">
        <v>12.66</v>
      </c>
      <c r="DF403" s="8">
        <v>5.5</v>
      </c>
      <c r="DG403" s="8">
        <v>23426</v>
      </c>
      <c r="DH403" s="8">
        <v>6.1</v>
      </c>
      <c r="DI403" s="8">
        <v>37</v>
      </c>
      <c r="DJ403" s="8">
        <v>1</v>
      </c>
      <c r="DN403" s="9" t="s">
        <v>454</v>
      </c>
      <c r="DO403" s="9" t="s">
        <v>28</v>
      </c>
      <c r="DP403" s="9">
        <v>412.1</v>
      </c>
      <c r="DQ403" s="9">
        <v>6</v>
      </c>
      <c r="DR403" s="9">
        <v>10.39</v>
      </c>
      <c r="DS403" s="9">
        <v>7.4</v>
      </c>
      <c r="DT403" s="9">
        <v>19853</v>
      </c>
      <c r="DU403" s="9">
        <v>9</v>
      </c>
      <c r="DV403" s="9">
        <v>37.299999999999997</v>
      </c>
      <c r="DW403" s="9">
        <v>0.3</v>
      </c>
      <c r="EA403" s="10" t="s">
        <v>454</v>
      </c>
      <c r="EB403" s="10" t="s">
        <v>28</v>
      </c>
      <c r="EC403" s="10">
        <v>23000</v>
      </c>
      <c r="ED403" s="10">
        <v>8.6999999999999993</v>
      </c>
      <c r="EE403" s="10">
        <f>VLOOKUP(EA403,Sheet1!$C$10:$L$428,10,FALSE)</f>
        <v>76000</v>
      </c>
      <c r="EF403" s="10">
        <v>8.6999999999999993</v>
      </c>
      <c r="EG403" s="10">
        <v>21000</v>
      </c>
      <c r="EH403" s="10">
        <v>13.6</v>
      </c>
      <c r="EI403" s="10">
        <v>23000</v>
      </c>
      <c r="EJ403" s="10">
        <v>8.6999999999999993</v>
      </c>
      <c r="EN403" s="11" t="s">
        <v>454</v>
      </c>
      <c r="EO403" s="11" t="s">
        <v>28</v>
      </c>
      <c r="EP403" s="11">
        <v>581.5</v>
      </c>
      <c r="EQ403" s="11">
        <v>6.1</v>
      </c>
      <c r="ER403" s="11">
        <f>VLOOKUP(EN403,Sheet1!$C$10:$L$428,2,FALSE)</f>
        <v>124864.79880774966</v>
      </c>
      <c r="ES403" s="11">
        <v>5.8</v>
      </c>
      <c r="ET403" s="11">
        <v>30123</v>
      </c>
      <c r="EU403" s="11">
        <v>8.6</v>
      </c>
      <c r="EV403" s="11">
        <v>40.6</v>
      </c>
      <c r="EW403" s="11">
        <v>1.5</v>
      </c>
      <c r="EY403" t="b">
        <f t="shared" si="6"/>
        <v>1</v>
      </c>
    </row>
    <row r="404" spans="1:155" x14ac:dyDescent="0.25">
      <c r="A404" s="1" t="s">
        <v>455</v>
      </c>
      <c r="B404" s="1" t="s">
        <v>29</v>
      </c>
      <c r="C404" s="1">
        <v>440</v>
      </c>
      <c r="D404" s="1">
        <v>3.9</v>
      </c>
      <c r="E404" s="1">
        <f>VLOOKUP(A404,Sheet1!$C$10:$L$428,6,FALSE)</f>
        <v>105000</v>
      </c>
      <c r="F404" s="1">
        <v>3.8</v>
      </c>
      <c r="G404" s="1">
        <v>23074</v>
      </c>
      <c r="H404" s="1">
        <v>5.5</v>
      </c>
      <c r="I404" s="1">
        <v>38.799999999999997</v>
      </c>
      <c r="J404" s="1">
        <v>1.4</v>
      </c>
      <c r="N404" s="2" t="s">
        <v>455</v>
      </c>
      <c r="O404" s="2" t="s">
        <v>29</v>
      </c>
      <c r="P404" s="2">
        <v>83000</v>
      </c>
      <c r="Q404" s="2">
        <v>4.4000000000000004</v>
      </c>
      <c r="R404" s="2">
        <v>83000</v>
      </c>
      <c r="S404" s="2">
        <v>4.4000000000000004</v>
      </c>
      <c r="T404" s="2">
        <v>75000</v>
      </c>
      <c r="U404" s="2">
        <v>5.2</v>
      </c>
      <c r="V404" s="2">
        <v>83000</v>
      </c>
      <c r="W404" s="2">
        <v>4.4000000000000004</v>
      </c>
      <c r="AA404" s="3" t="s">
        <v>455</v>
      </c>
      <c r="AB404" s="3" t="s">
        <v>29</v>
      </c>
      <c r="AC404" s="3">
        <v>489.7</v>
      </c>
      <c r="AD404" s="3">
        <v>2.2000000000000002</v>
      </c>
      <c r="AE404" s="3">
        <v>12.57</v>
      </c>
      <c r="AF404" s="3">
        <v>2.2000000000000002</v>
      </c>
      <c r="AG404" s="3">
        <v>25855</v>
      </c>
      <c r="AH404" s="3">
        <v>2.7</v>
      </c>
      <c r="AI404" s="3">
        <v>39</v>
      </c>
      <c r="AJ404" s="3">
        <v>0.6</v>
      </c>
      <c r="AN404" s="3" t="s">
        <v>455</v>
      </c>
      <c r="AO404" s="3" t="s">
        <v>29</v>
      </c>
      <c r="AP404" s="3">
        <v>424</v>
      </c>
      <c r="AQ404" s="3">
        <v>3.3</v>
      </c>
      <c r="AR404" s="3">
        <v>10.88</v>
      </c>
      <c r="AS404" s="3">
        <v>3.1</v>
      </c>
      <c r="AT404" s="3">
        <v>22639</v>
      </c>
      <c r="AU404" s="3">
        <v>3.7</v>
      </c>
      <c r="AV404" s="3">
        <v>37.5</v>
      </c>
      <c r="AW404" s="3">
        <v>0.2</v>
      </c>
      <c r="BA404" s="4" t="s">
        <v>455</v>
      </c>
      <c r="BB404" s="4" t="s">
        <v>29</v>
      </c>
      <c r="BC404" s="4">
        <v>112000</v>
      </c>
      <c r="BD404" s="4">
        <v>3.8</v>
      </c>
      <c r="BE404" s="4">
        <v>112000</v>
      </c>
      <c r="BF404" s="4">
        <v>3.8</v>
      </c>
      <c r="BG404" s="4">
        <v>101000</v>
      </c>
      <c r="BH404" s="4">
        <v>5.0999999999999996</v>
      </c>
      <c r="BI404" s="4">
        <v>112000</v>
      </c>
      <c r="BJ404" s="4">
        <v>3.8</v>
      </c>
      <c r="BN404" s="5" t="s">
        <v>455</v>
      </c>
      <c r="BO404" s="5" t="s">
        <v>29</v>
      </c>
      <c r="BP404" s="5">
        <v>411.2</v>
      </c>
      <c r="BQ404" s="5">
        <v>2.4</v>
      </c>
      <c r="BR404" s="5">
        <v>12.14</v>
      </c>
      <c r="BS404" s="5">
        <v>2</v>
      </c>
      <c r="BT404" s="5">
        <v>21777</v>
      </c>
      <c r="BU404" s="5">
        <v>3.6</v>
      </c>
      <c r="BV404" s="5">
        <v>33.9</v>
      </c>
      <c r="BW404" s="5">
        <v>1.2</v>
      </c>
      <c r="CA404" s="6" t="s">
        <v>455</v>
      </c>
      <c r="CB404" s="6" t="s">
        <v>29</v>
      </c>
      <c r="CC404" s="6">
        <v>366.5</v>
      </c>
      <c r="CD404" s="6">
        <v>3</v>
      </c>
      <c r="CE404" s="6">
        <v>10.18</v>
      </c>
      <c r="CF404" s="6">
        <v>2.7</v>
      </c>
      <c r="CG404" s="6">
        <v>19912</v>
      </c>
      <c r="CH404" s="6">
        <v>4.8</v>
      </c>
      <c r="CI404" s="6">
        <v>37</v>
      </c>
      <c r="CJ404" s="6">
        <v>0</v>
      </c>
      <c r="CN404" s="7" t="s">
        <v>455</v>
      </c>
      <c r="CO404" s="7" t="s">
        <v>29</v>
      </c>
      <c r="CP404" s="7">
        <v>32000</v>
      </c>
      <c r="CQ404" s="7">
        <v>7</v>
      </c>
      <c r="CR404" s="7">
        <v>32000</v>
      </c>
      <c r="CS404" s="7">
        <v>7</v>
      </c>
      <c r="CT404" s="7">
        <v>30000</v>
      </c>
      <c r="CU404" s="7">
        <v>8.1999999999999993</v>
      </c>
      <c r="CV404" s="7">
        <v>32000</v>
      </c>
      <c r="CW404" s="7">
        <v>7</v>
      </c>
      <c r="DA404" s="8" t="s">
        <v>455</v>
      </c>
      <c r="DB404" s="8" t="s">
        <v>29</v>
      </c>
      <c r="DC404" s="8">
        <v>474.2</v>
      </c>
      <c r="DD404" s="8">
        <v>3.7</v>
      </c>
      <c r="DE404" s="8">
        <v>12.74</v>
      </c>
      <c r="DF404" s="8">
        <v>3.7</v>
      </c>
      <c r="DG404" s="8">
        <v>24756</v>
      </c>
      <c r="DH404" s="8">
        <v>4.5999999999999996</v>
      </c>
      <c r="DI404" s="8">
        <v>37.200000000000003</v>
      </c>
      <c r="DJ404" s="8">
        <v>0.8</v>
      </c>
      <c r="DN404" s="9" t="s">
        <v>455</v>
      </c>
      <c r="DO404" s="9" t="s">
        <v>29</v>
      </c>
      <c r="DP404" s="9">
        <v>399.3</v>
      </c>
      <c r="DQ404" s="9">
        <v>5.8</v>
      </c>
      <c r="DR404" s="9">
        <v>10.61</v>
      </c>
      <c r="DS404" s="9">
        <v>6.1</v>
      </c>
      <c r="DT404" s="9">
        <v>21865</v>
      </c>
      <c r="DU404" s="9">
        <v>5.2</v>
      </c>
      <c r="DV404" s="9">
        <v>37</v>
      </c>
      <c r="DW404" s="9">
        <v>0.3</v>
      </c>
      <c r="EA404" s="10" t="s">
        <v>455</v>
      </c>
      <c r="EB404" s="10" t="s">
        <v>29</v>
      </c>
      <c r="EC404" s="10">
        <v>50000</v>
      </c>
      <c r="ED404" s="10">
        <v>5.8</v>
      </c>
      <c r="EE404" s="10">
        <f>VLOOKUP(EA404,Sheet1!$C$10:$L$428,10,FALSE)</f>
        <v>75000</v>
      </c>
      <c r="EF404" s="10">
        <v>5.8</v>
      </c>
      <c r="EG404" s="10">
        <v>46000</v>
      </c>
      <c r="EH404" s="10">
        <v>6.8</v>
      </c>
      <c r="EI404" s="10">
        <v>50000</v>
      </c>
      <c r="EJ404" s="10">
        <v>5.8</v>
      </c>
      <c r="EN404" s="11" t="s">
        <v>455</v>
      </c>
      <c r="EO404" s="11" t="s">
        <v>29</v>
      </c>
      <c r="EP404" s="11">
        <v>499.7</v>
      </c>
      <c r="EQ404" s="11">
        <v>2.7</v>
      </c>
      <c r="ER404" s="11">
        <f>VLOOKUP(EN404,Sheet1!$C$10:$L$428,2,FALSE)</f>
        <v>119789.48213552361</v>
      </c>
      <c r="ES404" s="11">
        <v>2.7</v>
      </c>
      <c r="ET404" s="11">
        <v>26567</v>
      </c>
      <c r="EU404" s="11">
        <v>3.3</v>
      </c>
      <c r="EV404" s="11">
        <v>40.1</v>
      </c>
      <c r="EW404" s="11">
        <v>0.8</v>
      </c>
      <c r="EY404" t="b">
        <f t="shared" si="6"/>
        <v>1</v>
      </c>
    </row>
    <row r="405" spans="1:155" x14ac:dyDescent="0.25">
      <c r="A405" s="1" t="s">
        <v>456</v>
      </c>
      <c r="B405" s="1" t="s">
        <v>30</v>
      </c>
      <c r="C405" s="1">
        <v>422.6</v>
      </c>
      <c r="D405" s="1">
        <v>7.2</v>
      </c>
      <c r="E405" s="1">
        <f>VLOOKUP(A405,Sheet1!$C$10:$L$428,6,FALSE)</f>
        <v>92500</v>
      </c>
      <c r="F405" s="1">
        <v>8.6999999999999993</v>
      </c>
      <c r="G405" s="1">
        <v>21924</v>
      </c>
      <c r="H405" s="1">
        <v>8.8000000000000007</v>
      </c>
      <c r="I405" s="1">
        <v>38</v>
      </c>
      <c r="J405" s="1">
        <v>1.7</v>
      </c>
      <c r="N405" s="2" t="s">
        <v>456</v>
      </c>
      <c r="O405" s="2" t="s">
        <v>30</v>
      </c>
      <c r="P405" s="2">
        <v>29000</v>
      </c>
      <c r="Q405" s="2">
        <v>7.7</v>
      </c>
      <c r="R405" s="2">
        <v>29000</v>
      </c>
      <c r="S405" s="2">
        <v>7.7</v>
      </c>
      <c r="T405" s="2">
        <v>25000</v>
      </c>
      <c r="U405" s="2">
        <v>9</v>
      </c>
      <c r="V405" s="2">
        <v>29000</v>
      </c>
      <c r="W405" s="2">
        <v>7.7</v>
      </c>
      <c r="AA405" s="3" t="s">
        <v>456</v>
      </c>
      <c r="AB405" s="3" t="s">
        <v>30</v>
      </c>
      <c r="AC405" s="3">
        <v>477.1</v>
      </c>
      <c r="AD405" s="3">
        <v>4</v>
      </c>
      <c r="AE405" s="3">
        <v>12.41</v>
      </c>
      <c r="AF405" s="3">
        <v>4</v>
      </c>
      <c r="AG405" s="3">
        <v>25917</v>
      </c>
      <c r="AH405" s="3">
        <v>5</v>
      </c>
      <c r="AI405" s="3">
        <v>38.4</v>
      </c>
      <c r="AJ405" s="3">
        <v>1</v>
      </c>
      <c r="AN405" s="3" t="s">
        <v>456</v>
      </c>
      <c r="AO405" s="3" t="s">
        <v>30</v>
      </c>
      <c r="AP405" s="3">
        <v>416.8</v>
      </c>
      <c r="AQ405" s="3">
        <v>6</v>
      </c>
      <c r="AR405" s="3">
        <v>10.74</v>
      </c>
      <c r="AS405" s="3">
        <v>7.6</v>
      </c>
      <c r="AT405" s="3">
        <v>21886</v>
      </c>
      <c r="AU405" s="3">
        <v>7.5</v>
      </c>
      <c r="AV405" s="3">
        <v>37.5</v>
      </c>
      <c r="AW405" s="3">
        <v>0.4</v>
      </c>
      <c r="BA405" s="4" t="s">
        <v>456</v>
      </c>
      <c r="BB405" s="4" t="s">
        <v>30</v>
      </c>
      <c r="BC405" s="4">
        <v>43000</v>
      </c>
      <c r="BD405" s="4">
        <v>6.2</v>
      </c>
      <c r="BE405" s="4">
        <v>43000</v>
      </c>
      <c r="BF405" s="4">
        <v>6.2</v>
      </c>
      <c r="BG405" s="4">
        <v>38000</v>
      </c>
      <c r="BH405" s="4">
        <v>7.3</v>
      </c>
      <c r="BI405" s="4">
        <v>43000</v>
      </c>
      <c r="BJ405" s="4">
        <v>6.2</v>
      </c>
      <c r="BN405" s="5" t="s">
        <v>456</v>
      </c>
      <c r="BO405" s="5" t="s">
        <v>30</v>
      </c>
      <c r="BP405" s="5">
        <v>373.7</v>
      </c>
      <c r="BQ405" s="5">
        <v>4.3</v>
      </c>
      <c r="BR405" s="5">
        <v>11.7</v>
      </c>
      <c r="BS405" s="5">
        <v>3.6</v>
      </c>
      <c r="BT405" s="5">
        <v>20298</v>
      </c>
      <c r="BU405" s="5">
        <v>5.3</v>
      </c>
      <c r="BV405" s="5">
        <v>32</v>
      </c>
      <c r="BW405" s="5">
        <v>2.2000000000000002</v>
      </c>
      <c r="CA405" s="6" t="s">
        <v>456</v>
      </c>
      <c r="CB405" s="6" t="s">
        <v>30</v>
      </c>
      <c r="CC405" s="6">
        <v>317.2</v>
      </c>
      <c r="CD405" s="6">
        <v>7.1</v>
      </c>
      <c r="CE405" s="6">
        <v>9.15</v>
      </c>
      <c r="CF405" s="6">
        <v>5.0999999999999996</v>
      </c>
      <c r="CG405" s="6">
        <v>16957</v>
      </c>
      <c r="CH405" s="6">
        <v>7</v>
      </c>
      <c r="CI405" s="6">
        <v>36.200000000000003</v>
      </c>
      <c r="CJ405" s="6">
        <v>1.6</v>
      </c>
      <c r="CN405" s="7" t="s">
        <v>456</v>
      </c>
      <c r="CO405" s="7" t="s">
        <v>30</v>
      </c>
      <c r="CP405" s="7">
        <v>10000</v>
      </c>
      <c r="CQ405" s="7">
        <v>12.4</v>
      </c>
      <c r="CR405" s="7">
        <v>10000</v>
      </c>
      <c r="CS405" s="7">
        <v>12.4</v>
      </c>
      <c r="CT405" s="7">
        <v>9000</v>
      </c>
      <c r="CU405" s="7">
        <v>14.5</v>
      </c>
      <c r="CV405" s="7">
        <v>10000</v>
      </c>
      <c r="CW405" s="7">
        <v>12.4</v>
      </c>
      <c r="DA405" s="8" t="s">
        <v>456</v>
      </c>
      <c r="DB405" s="8" t="s">
        <v>30</v>
      </c>
      <c r="DC405" s="8">
        <v>487.9</v>
      </c>
      <c r="DD405" s="8">
        <v>7.7</v>
      </c>
      <c r="DE405" s="8">
        <v>13.36</v>
      </c>
      <c r="DF405" s="8">
        <v>8</v>
      </c>
      <c r="DG405" s="8">
        <v>27027</v>
      </c>
      <c r="DH405" s="8">
        <v>9.1</v>
      </c>
      <c r="DI405" s="8">
        <v>36.5</v>
      </c>
      <c r="DJ405" s="8">
        <v>1.3</v>
      </c>
      <c r="DN405" s="9" t="s">
        <v>456</v>
      </c>
      <c r="DO405" s="9" t="s">
        <v>30</v>
      </c>
      <c r="DP405" s="9">
        <v>385.1</v>
      </c>
      <c r="DQ405" s="9">
        <v>11</v>
      </c>
      <c r="DR405" s="9">
        <v>10.26</v>
      </c>
      <c r="DS405" s="9">
        <v>13</v>
      </c>
      <c r="DT405" s="9" t="s">
        <v>858</v>
      </c>
      <c r="DU405" s="9" t="s">
        <v>858</v>
      </c>
      <c r="DV405" s="9">
        <v>37</v>
      </c>
      <c r="DW405" s="9">
        <v>1.2</v>
      </c>
      <c r="EA405" s="10" t="s">
        <v>456</v>
      </c>
      <c r="EB405" s="10" t="s">
        <v>30</v>
      </c>
      <c r="EC405" s="10">
        <v>19000</v>
      </c>
      <c r="ED405" s="10">
        <v>9.6999999999999993</v>
      </c>
      <c r="EE405" s="10">
        <f>VLOOKUP(EA405,Sheet1!$C$10:$L$428,10,FALSE)</f>
        <v>66000</v>
      </c>
      <c r="EF405" s="10">
        <v>9.6999999999999993</v>
      </c>
      <c r="EG405" s="10">
        <v>16000</v>
      </c>
      <c r="EH405" s="10">
        <v>11.5</v>
      </c>
      <c r="EI405" s="10">
        <v>19000</v>
      </c>
      <c r="EJ405" s="10">
        <v>9.6999999999999993</v>
      </c>
      <c r="EN405" s="11" t="s">
        <v>456</v>
      </c>
      <c r="EO405" s="11" t="s">
        <v>30</v>
      </c>
      <c r="EP405" s="11">
        <v>471.3</v>
      </c>
      <c r="EQ405" s="11">
        <v>4.4000000000000004</v>
      </c>
      <c r="ER405" s="11">
        <f>VLOOKUP(EN405,Sheet1!$C$10:$L$428,2,FALSE)</f>
        <v>111051.96182572612</v>
      </c>
      <c r="ES405" s="11">
        <v>4.4000000000000004</v>
      </c>
      <c r="ET405" s="11">
        <v>25276</v>
      </c>
      <c r="EU405" s="11">
        <v>5.9</v>
      </c>
      <c r="EV405" s="11">
        <v>39.5</v>
      </c>
      <c r="EW405" s="11">
        <v>1.4</v>
      </c>
      <c r="EY405" t="b">
        <f t="shared" si="6"/>
        <v>1</v>
      </c>
    </row>
    <row r="406" spans="1:155" x14ac:dyDescent="0.25">
      <c r="A406" s="1" t="s">
        <v>457</v>
      </c>
      <c r="B406" s="1" t="s">
        <v>31</v>
      </c>
      <c r="C406" s="1">
        <v>395.5</v>
      </c>
      <c r="D406" s="1">
        <v>6.6</v>
      </c>
      <c r="E406" s="1">
        <f>VLOOKUP(A406,Sheet1!$C$10:$L$428,6,FALSE)</f>
        <v>97000</v>
      </c>
      <c r="F406" s="1">
        <v>5.5</v>
      </c>
      <c r="G406" s="1">
        <v>20387</v>
      </c>
      <c r="H406" s="1">
        <v>13</v>
      </c>
      <c r="I406" s="1">
        <v>39</v>
      </c>
      <c r="J406" s="1">
        <v>1.6</v>
      </c>
      <c r="N406" s="2" t="s">
        <v>457</v>
      </c>
      <c r="O406" s="2" t="s">
        <v>31</v>
      </c>
      <c r="P406" s="2">
        <v>33000</v>
      </c>
      <c r="Q406" s="2">
        <v>7.1</v>
      </c>
      <c r="R406" s="2">
        <v>33000</v>
      </c>
      <c r="S406" s="2">
        <v>7.1</v>
      </c>
      <c r="T406" s="2">
        <v>29000</v>
      </c>
      <c r="U406" s="2">
        <v>9.9</v>
      </c>
      <c r="V406" s="2">
        <v>33000</v>
      </c>
      <c r="W406" s="2">
        <v>7.1</v>
      </c>
      <c r="AA406" s="3" t="s">
        <v>457</v>
      </c>
      <c r="AB406" s="3" t="s">
        <v>31</v>
      </c>
      <c r="AC406" s="3">
        <v>421.8</v>
      </c>
      <c r="AD406" s="3">
        <v>3.2</v>
      </c>
      <c r="AE406" s="3">
        <v>10.74</v>
      </c>
      <c r="AF406" s="3">
        <v>3.2</v>
      </c>
      <c r="AG406" s="3">
        <v>21415</v>
      </c>
      <c r="AH406" s="3">
        <v>4.8</v>
      </c>
      <c r="AI406" s="3">
        <v>39.299999999999997</v>
      </c>
      <c r="AJ406" s="3">
        <v>0.9</v>
      </c>
      <c r="AN406" s="3" t="s">
        <v>457</v>
      </c>
      <c r="AO406" s="3" t="s">
        <v>31</v>
      </c>
      <c r="AP406" s="3">
        <v>376.7</v>
      </c>
      <c r="AQ406" s="3">
        <v>5.4</v>
      </c>
      <c r="AR406" s="3">
        <v>9.2899999999999991</v>
      </c>
      <c r="AS406" s="3">
        <v>4.4000000000000004</v>
      </c>
      <c r="AT406" s="3">
        <v>19245</v>
      </c>
      <c r="AU406" s="3">
        <v>7.8</v>
      </c>
      <c r="AV406" s="3">
        <v>38</v>
      </c>
      <c r="AW406" s="3">
        <v>1.1000000000000001</v>
      </c>
      <c r="BA406" s="4" t="s">
        <v>457</v>
      </c>
      <c r="BB406" s="4" t="s">
        <v>31</v>
      </c>
      <c r="BC406" s="4">
        <v>48000</v>
      </c>
      <c r="BD406" s="4">
        <v>5.8</v>
      </c>
      <c r="BE406" s="4">
        <v>48000</v>
      </c>
      <c r="BF406" s="4">
        <v>5.8</v>
      </c>
      <c r="BG406" s="4">
        <v>44000</v>
      </c>
      <c r="BH406" s="4">
        <v>7.6</v>
      </c>
      <c r="BI406" s="4">
        <v>48000</v>
      </c>
      <c r="BJ406" s="4">
        <v>5.8</v>
      </c>
      <c r="BN406" s="5" t="s">
        <v>457</v>
      </c>
      <c r="BO406" s="5" t="s">
        <v>31</v>
      </c>
      <c r="BP406" s="5">
        <v>342.2</v>
      </c>
      <c r="BQ406" s="5">
        <v>3.4</v>
      </c>
      <c r="BR406" s="5">
        <v>10.36</v>
      </c>
      <c r="BS406" s="5">
        <v>2.8</v>
      </c>
      <c r="BT406" s="5">
        <v>17528</v>
      </c>
      <c r="BU406" s="5">
        <v>4.4000000000000004</v>
      </c>
      <c r="BV406" s="5">
        <v>33</v>
      </c>
      <c r="BW406" s="5">
        <v>1.9</v>
      </c>
      <c r="CA406" s="6" t="s">
        <v>457</v>
      </c>
      <c r="CB406" s="6" t="s">
        <v>31</v>
      </c>
      <c r="CC406" s="6">
        <v>314.39999999999998</v>
      </c>
      <c r="CD406" s="6">
        <v>4.5999999999999996</v>
      </c>
      <c r="CE406" s="6">
        <v>8.82</v>
      </c>
      <c r="CF406" s="6">
        <v>4.0999999999999996</v>
      </c>
      <c r="CG406" s="6">
        <v>15996</v>
      </c>
      <c r="CH406" s="6">
        <v>7.4</v>
      </c>
      <c r="CI406" s="6">
        <v>37</v>
      </c>
      <c r="CJ406" s="6">
        <v>1.1000000000000001</v>
      </c>
      <c r="CN406" s="7" t="s">
        <v>457</v>
      </c>
      <c r="CO406" s="7" t="s">
        <v>31</v>
      </c>
      <c r="CP406" s="7">
        <v>13000</v>
      </c>
      <c r="CQ406" s="7">
        <v>10.7</v>
      </c>
      <c r="CR406" s="7">
        <v>13000</v>
      </c>
      <c r="CS406" s="7">
        <v>10.7</v>
      </c>
      <c r="CT406" s="7">
        <v>12000</v>
      </c>
      <c r="CU406" s="7">
        <v>12.5</v>
      </c>
      <c r="CV406" s="7">
        <v>13000</v>
      </c>
      <c r="CW406" s="7">
        <v>10.7</v>
      </c>
      <c r="DA406" s="8" t="s">
        <v>457</v>
      </c>
      <c r="DB406" s="8" t="s">
        <v>31</v>
      </c>
      <c r="DC406" s="8">
        <v>402.7</v>
      </c>
      <c r="DD406" s="8">
        <v>5.2</v>
      </c>
      <c r="DE406" s="8">
        <v>10.65</v>
      </c>
      <c r="DF406" s="8">
        <v>5.3</v>
      </c>
      <c r="DG406" s="8">
        <v>20215</v>
      </c>
      <c r="DH406" s="8">
        <v>5.2</v>
      </c>
      <c r="DI406" s="8">
        <v>37.799999999999997</v>
      </c>
      <c r="DJ406" s="8">
        <v>1.2</v>
      </c>
      <c r="DN406" s="9" t="s">
        <v>457</v>
      </c>
      <c r="DO406" s="9" t="s">
        <v>31</v>
      </c>
      <c r="DP406" s="9">
        <v>338.4</v>
      </c>
      <c r="DQ406" s="9">
        <v>7.1</v>
      </c>
      <c r="DR406" s="9">
        <v>9</v>
      </c>
      <c r="DS406" s="9">
        <v>7.7</v>
      </c>
      <c r="DT406" s="9">
        <v>17432</v>
      </c>
      <c r="DU406" s="9">
        <v>8.1</v>
      </c>
      <c r="DV406" s="9">
        <v>37.5</v>
      </c>
      <c r="DW406" s="9">
        <v>0.7</v>
      </c>
      <c r="EA406" s="10" t="s">
        <v>457</v>
      </c>
      <c r="EB406" s="10" t="s">
        <v>31</v>
      </c>
      <c r="EC406" s="10">
        <v>19000</v>
      </c>
      <c r="ED406" s="10">
        <v>9.4</v>
      </c>
      <c r="EE406" s="10">
        <f>VLOOKUP(EA406,Sheet1!$C$10:$L$428,10,FALSE)</f>
        <v>74000</v>
      </c>
      <c r="EF406" s="10">
        <v>9.4</v>
      </c>
      <c r="EG406" s="10">
        <v>17000</v>
      </c>
      <c r="EH406" s="10">
        <v>14.5</v>
      </c>
      <c r="EI406" s="10">
        <v>19000</v>
      </c>
      <c r="EJ406" s="10">
        <v>9.4</v>
      </c>
      <c r="EN406" s="11" t="s">
        <v>457</v>
      </c>
      <c r="EO406" s="11" t="s">
        <v>31</v>
      </c>
      <c r="EP406" s="11">
        <v>435.1</v>
      </c>
      <c r="EQ406" s="11">
        <v>4</v>
      </c>
      <c r="ER406" s="11">
        <f>VLOOKUP(EN406,Sheet1!$C$10:$L$428,2,FALSE)</f>
        <v>106218.28459530028</v>
      </c>
      <c r="ES406" s="11">
        <v>4.0999999999999996</v>
      </c>
      <c r="ET406" s="11">
        <v>22276</v>
      </c>
      <c r="EU406" s="11">
        <v>7.4</v>
      </c>
      <c r="EV406" s="11">
        <v>40.299999999999997</v>
      </c>
      <c r="EW406" s="11">
        <v>1.2</v>
      </c>
      <c r="EY406" t="b">
        <f t="shared" si="6"/>
        <v>1</v>
      </c>
    </row>
    <row r="407" spans="1:155" x14ac:dyDescent="0.25">
      <c r="A407" s="1" t="s">
        <v>458</v>
      </c>
      <c r="B407" s="1" t="s">
        <v>32</v>
      </c>
      <c r="C407" s="1">
        <v>574.9</v>
      </c>
      <c r="D407" s="1">
        <v>5</v>
      </c>
      <c r="E407" s="1">
        <f>VLOOKUP(A407,Sheet1!$C$10:$L$428,6,FALSE)</f>
        <v>170000</v>
      </c>
      <c r="F407" s="1">
        <v>6.4</v>
      </c>
      <c r="G407" s="1">
        <v>30867</v>
      </c>
      <c r="H407" s="1">
        <v>7.6</v>
      </c>
      <c r="I407" s="1">
        <v>38</v>
      </c>
      <c r="J407" s="1">
        <v>1.4</v>
      </c>
      <c r="N407" s="2" t="s">
        <v>458</v>
      </c>
      <c r="O407" s="2" t="s">
        <v>32</v>
      </c>
      <c r="P407" s="2">
        <v>107000</v>
      </c>
      <c r="Q407" s="2">
        <v>4</v>
      </c>
      <c r="R407" s="2">
        <v>107000</v>
      </c>
      <c r="S407" s="2">
        <v>4</v>
      </c>
      <c r="T407" s="2">
        <v>92000</v>
      </c>
      <c r="U407" s="2">
        <v>5.3</v>
      </c>
      <c r="V407" s="2">
        <v>107000</v>
      </c>
      <c r="W407" s="2">
        <v>4</v>
      </c>
      <c r="AA407" s="3" t="s">
        <v>458</v>
      </c>
      <c r="AB407" s="3" t="s">
        <v>32</v>
      </c>
      <c r="AC407" s="3">
        <v>630.1</v>
      </c>
      <c r="AD407" s="3">
        <v>2.7</v>
      </c>
      <c r="AE407" s="3">
        <v>16.28</v>
      </c>
      <c r="AF407" s="3">
        <v>2.8</v>
      </c>
      <c r="AG407" s="3">
        <v>33665</v>
      </c>
      <c r="AH407" s="3">
        <v>3.8</v>
      </c>
      <c r="AI407" s="3">
        <v>38.700000000000003</v>
      </c>
      <c r="AJ407" s="3">
        <v>0.5</v>
      </c>
      <c r="AN407" s="3" t="s">
        <v>458</v>
      </c>
      <c r="AO407" s="3" t="s">
        <v>32</v>
      </c>
      <c r="AP407" s="3">
        <v>499.6</v>
      </c>
      <c r="AQ407" s="3">
        <v>4.4000000000000004</v>
      </c>
      <c r="AR407" s="3">
        <v>12.76</v>
      </c>
      <c r="AS407" s="3">
        <v>4</v>
      </c>
      <c r="AT407" s="3">
        <v>26984</v>
      </c>
      <c r="AU407" s="3">
        <v>6.6</v>
      </c>
      <c r="AV407" s="3">
        <v>37.5</v>
      </c>
      <c r="AW407" s="3">
        <v>1</v>
      </c>
      <c r="BA407" s="4" t="s">
        <v>458</v>
      </c>
      <c r="BB407" s="4" t="s">
        <v>32</v>
      </c>
      <c r="BC407" s="4">
        <v>151000</v>
      </c>
      <c r="BD407" s="4">
        <v>3.3</v>
      </c>
      <c r="BE407" s="4">
        <v>151000</v>
      </c>
      <c r="BF407" s="4">
        <v>3.3</v>
      </c>
      <c r="BG407" s="4">
        <v>130000</v>
      </c>
      <c r="BH407" s="4">
        <v>4.5999999999999996</v>
      </c>
      <c r="BI407" s="4">
        <v>151000</v>
      </c>
      <c r="BJ407" s="4">
        <v>3.3</v>
      </c>
      <c r="BN407" s="5" t="s">
        <v>458</v>
      </c>
      <c r="BO407" s="5" t="s">
        <v>32</v>
      </c>
      <c r="BP407" s="5">
        <v>506.1</v>
      </c>
      <c r="BQ407" s="5">
        <v>2.8</v>
      </c>
      <c r="BR407" s="5">
        <v>15.6</v>
      </c>
      <c r="BS407" s="5">
        <v>2.5</v>
      </c>
      <c r="BT407" s="5">
        <v>27582</v>
      </c>
      <c r="BU407" s="5">
        <v>3.9</v>
      </c>
      <c r="BV407" s="5">
        <v>32.5</v>
      </c>
      <c r="BW407" s="5">
        <v>1.2</v>
      </c>
      <c r="CA407" s="6" t="s">
        <v>458</v>
      </c>
      <c r="CB407" s="6" t="s">
        <v>32</v>
      </c>
      <c r="CC407" s="6">
        <v>401.9</v>
      </c>
      <c r="CD407" s="6">
        <v>3.3</v>
      </c>
      <c r="CE407" s="6">
        <v>11.31</v>
      </c>
      <c r="CF407" s="6">
        <v>3.5</v>
      </c>
      <c r="CG407" s="6">
        <v>21087</v>
      </c>
      <c r="CH407" s="6">
        <v>6.1</v>
      </c>
      <c r="CI407" s="6">
        <v>37</v>
      </c>
      <c r="CJ407" s="6">
        <v>0.7</v>
      </c>
      <c r="CN407" s="7" t="s">
        <v>458</v>
      </c>
      <c r="CO407" s="7" t="s">
        <v>32</v>
      </c>
      <c r="CP407" s="7">
        <v>42000</v>
      </c>
      <c r="CQ407" s="7">
        <v>6.2</v>
      </c>
      <c r="CR407" s="7">
        <v>42000</v>
      </c>
      <c r="CS407" s="7">
        <v>6.2</v>
      </c>
      <c r="CT407" s="7">
        <v>36000</v>
      </c>
      <c r="CU407" s="7">
        <v>8.4</v>
      </c>
      <c r="CV407" s="7">
        <v>42000</v>
      </c>
      <c r="CW407" s="7">
        <v>6.2</v>
      </c>
      <c r="DA407" s="8" t="s">
        <v>458</v>
      </c>
      <c r="DB407" s="8" t="s">
        <v>32</v>
      </c>
      <c r="DC407" s="8">
        <v>507.7</v>
      </c>
      <c r="DD407" s="8">
        <v>3.6</v>
      </c>
      <c r="DE407" s="8">
        <v>13.75</v>
      </c>
      <c r="DF407" s="8">
        <v>3.7</v>
      </c>
      <c r="DG407" s="8">
        <v>26492</v>
      </c>
      <c r="DH407" s="8">
        <v>5</v>
      </c>
      <c r="DI407" s="8">
        <v>36.9</v>
      </c>
      <c r="DJ407" s="8">
        <v>0.8</v>
      </c>
      <c r="DN407" s="9" t="s">
        <v>458</v>
      </c>
      <c r="DO407" s="9" t="s">
        <v>32</v>
      </c>
      <c r="DP407" s="9">
        <v>428.7</v>
      </c>
      <c r="DQ407" s="9">
        <v>5.9</v>
      </c>
      <c r="DR407" s="9">
        <v>11.07</v>
      </c>
      <c r="DS407" s="9">
        <v>5.9</v>
      </c>
      <c r="DT407" s="9">
        <v>21856</v>
      </c>
      <c r="DU407" s="9">
        <v>8.6999999999999993</v>
      </c>
      <c r="DV407" s="9">
        <v>37</v>
      </c>
      <c r="DW407" s="9">
        <v>0.4</v>
      </c>
      <c r="EA407" s="10" t="s">
        <v>458</v>
      </c>
      <c r="EB407" s="10" t="s">
        <v>32</v>
      </c>
      <c r="EC407" s="10">
        <v>65000</v>
      </c>
      <c r="ED407" s="10">
        <v>5.2</v>
      </c>
      <c r="EE407" s="10">
        <f>VLOOKUP(EA407,Sheet1!$C$10:$L$428,10,FALSE)</f>
        <v>120000</v>
      </c>
      <c r="EF407" s="10">
        <v>5.2</v>
      </c>
      <c r="EG407" s="10">
        <v>56000</v>
      </c>
      <c r="EH407" s="10">
        <v>6.9</v>
      </c>
      <c r="EI407" s="10">
        <v>65000</v>
      </c>
      <c r="EJ407" s="10">
        <v>5.2</v>
      </c>
      <c r="EN407" s="11" t="s">
        <v>458</v>
      </c>
      <c r="EO407" s="11" t="s">
        <v>32</v>
      </c>
      <c r="EP407" s="11">
        <v>708</v>
      </c>
      <c r="EQ407" s="11">
        <v>3.5</v>
      </c>
      <c r="ER407" s="11">
        <f>VLOOKUP(EN407,Sheet1!$C$10:$L$428,2,FALSE)</f>
        <v>217462.48947480341</v>
      </c>
      <c r="ES407" s="11">
        <v>3.6</v>
      </c>
      <c r="ET407" s="11">
        <v>38180</v>
      </c>
      <c r="EU407" s="11">
        <v>4.9000000000000004</v>
      </c>
      <c r="EV407" s="11">
        <v>39.799999999999997</v>
      </c>
      <c r="EW407" s="11">
        <v>0.7</v>
      </c>
      <c r="EY407" t="b">
        <f t="shared" si="6"/>
        <v>1</v>
      </c>
    </row>
    <row r="408" spans="1:155" x14ac:dyDescent="0.25">
      <c r="A408" s="1" t="s">
        <v>459</v>
      </c>
      <c r="B408" s="1" t="s">
        <v>33</v>
      </c>
      <c r="C408" s="1">
        <v>594.9</v>
      </c>
      <c r="D408" s="1">
        <v>4.9000000000000004</v>
      </c>
      <c r="E408" s="1">
        <f>VLOOKUP(A408,Sheet1!$C$10:$L$428,6,FALSE)</f>
        <v>155000</v>
      </c>
      <c r="F408" s="1">
        <v>5.7</v>
      </c>
      <c r="G408" s="1">
        <v>30199</v>
      </c>
      <c r="H408" s="1">
        <v>6.3</v>
      </c>
      <c r="I408" s="1">
        <v>37.700000000000003</v>
      </c>
      <c r="J408" s="1">
        <v>1</v>
      </c>
      <c r="N408" s="2" t="s">
        <v>459</v>
      </c>
      <c r="O408" s="2" t="s">
        <v>33</v>
      </c>
      <c r="P408" s="2">
        <v>92000</v>
      </c>
      <c r="Q408" s="2">
        <v>4.3</v>
      </c>
      <c r="R408" s="2">
        <v>92000</v>
      </c>
      <c r="S408" s="2">
        <v>4.3</v>
      </c>
      <c r="T408" s="2">
        <v>82000</v>
      </c>
      <c r="U408" s="2">
        <v>5.6</v>
      </c>
      <c r="V408" s="2">
        <v>92000</v>
      </c>
      <c r="W408" s="2">
        <v>4.3</v>
      </c>
      <c r="AA408" s="3" t="s">
        <v>459</v>
      </c>
      <c r="AB408" s="3" t="s">
        <v>33</v>
      </c>
      <c r="AC408" s="3">
        <v>611.79999999999995</v>
      </c>
      <c r="AD408" s="3">
        <v>2.7</v>
      </c>
      <c r="AE408" s="3">
        <v>15.83</v>
      </c>
      <c r="AF408" s="3">
        <v>2.9</v>
      </c>
      <c r="AG408" s="3">
        <v>32424</v>
      </c>
      <c r="AH408" s="3">
        <v>4.3</v>
      </c>
      <c r="AI408" s="3">
        <v>38.6</v>
      </c>
      <c r="AJ408" s="3">
        <v>0.8</v>
      </c>
      <c r="AN408" s="3" t="s">
        <v>459</v>
      </c>
      <c r="AO408" s="3" t="s">
        <v>33</v>
      </c>
      <c r="AP408" s="3">
        <v>523.20000000000005</v>
      </c>
      <c r="AQ408" s="3">
        <v>5</v>
      </c>
      <c r="AR408" s="3">
        <v>13.23</v>
      </c>
      <c r="AS408" s="3">
        <v>5.6</v>
      </c>
      <c r="AT408" s="3">
        <v>26946</v>
      </c>
      <c r="AU408" s="3">
        <v>5.5</v>
      </c>
      <c r="AV408" s="3">
        <v>37.5</v>
      </c>
      <c r="AW408" s="3">
        <v>0</v>
      </c>
      <c r="BA408" s="4" t="s">
        <v>459</v>
      </c>
      <c r="BB408" s="4" t="s">
        <v>33</v>
      </c>
      <c r="BC408" s="4">
        <v>130000</v>
      </c>
      <c r="BD408" s="4">
        <v>3.6</v>
      </c>
      <c r="BE408" s="4">
        <v>130000</v>
      </c>
      <c r="BF408" s="4">
        <v>3.6</v>
      </c>
      <c r="BG408" s="4">
        <v>113000</v>
      </c>
      <c r="BH408" s="4">
        <v>4.9000000000000004</v>
      </c>
      <c r="BI408" s="4">
        <v>130000</v>
      </c>
      <c r="BJ408" s="4">
        <v>3.6</v>
      </c>
      <c r="BN408" s="5" t="s">
        <v>459</v>
      </c>
      <c r="BO408" s="5" t="s">
        <v>33</v>
      </c>
      <c r="BP408" s="5">
        <v>487.4</v>
      </c>
      <c r="BQ408" s="5">
        <v>2.9</v>
      </c>
      <c r="BR408" s="5">
        <v>14.94</v>
      </c>
      <c r="BS408" s="5">
        <v>2.7</v>
      </c>
      <c r="BT408" s="5">
        <v>26442</v>
      </c>
      <c r="BU408" s="5">
        <v>4.5</v>
      </c>
      <c r="BV408" s="5">
        <v>32.6</v>
      </c>
      <c r="BW408" s="5">
        <v>1.4</v>
      </c>
      <c r="CA408" s="6" t="s">
        <v>459</v>
      </c>
      <c r="CB408" s="6" t="s">
        <v>33</v>
      </c>
      <c r="CC408" s="6">
        <v>398.7</v>
      </c>
      <c r="CD408" s="6">
        <v>4.4000000000000004</v>
      </c>
      <c r="CE408" s="6">
        <v>11.45</v>
      </c>
      <c r="CF408" s="6">
        <v>4.5</v>
      </c>
      <c r="CG408" s="6">
        <v>21312</v>
      </c>
      <c r="CH408" s="6">
        <v>7.4</v>
      </c>
      <c r="CI408" s="6">
        <v>36.799999999999997</v>
      </c>
      <c r="CJ408" s="6">
        <v>0.7</v>
      </c>
      <c r="CN408" s="7" t="s">
        <v>459</v>
      </c>
      <c r="CO408" s="7" t="s">
        <v>33</v>
      </c>
      <c r="CP408" s="7">
        <v>37000</v>
      </c>
      <c r="CQ408" s="7">
        <v>6.6</v>
      </c>
      <c r="CR408" s="7">
        <v>37000</v>
      </c>
      <c r="CS408" s="7">
        <v>6.6</v>
      </c>
      <c r="CT408" s="7">
        <v>33000</v>
      </c>
      <c r="CU408" s="7">
        <v>10</v>
      </c>
      <c r="CV408" s="7">
        <v>37000</v>
      </c>
      <c r="CW408" s="7">
        <v>6.6</v>
      </c>
      <c r="DA408" s="8" t="s">
        <v>459</v>
      </c>
      <c r="DB408" s="8" t="s">
        <v>33</v>
      </c>
      <c r="DC408" s="8">
        <v>507.2</v>
      </c>
      <c r="DD408" s="8">
        <v>3.8</v>
      </c>
      <c r="DE408" s="8">
        <v>13.72</v>
      </c>
      <c r="DF408" s="8">
        <v>3.9</v>
      </c>
      <c r="DG408" s="8">
        <v>26829</v>
      </c>
      <c r="DH408" s="8">
        <v>6.7</v>
      </c>
      <c r="DI408" s="8">
        <v>37</v>
      </c>
      <c r="DJ408" s="8">
        <v>0.7</v>
      </c>
      <c r="DN408" s="9" t="s">
        <v>459</v>
      </c>
      <c r="DO408" s="9" t="s">
        <v>33</v>
      </c>
      <c r="DP408" s="9">
        <v>410.4</v>
      </c>
      <c r="DQ408" s="9">
        <v>6.6</v>
      </c>
      <c r="DR408" s="9">
        <v>11.13</v>
      </c>
      <c r="DS408" s="9">
        <v>6.6</v>
      </c>
      <c r="DT408" s="9">
        <v>21869</v>
      </c>
      <c r="DU408" s="9">
        <v>9.6</v>
      </c>
      <c r="DV408" s="9">
        <v>37</v>
      </c>
      <c r="DW408" s="9">
        <v>0.4</v>
      </c>
      <c r="EA408" s="10" t="s">
        <v>459</v>
      </c>
      <c r="EB408" s="10" t="s">
        <v>33</v>
      </c>
      <c r="EC408" s="10">
        <v>55000</v>
      </c>
      <c r="ED408" s="10">
        <v>5.7</v>
      </c>
      <c r="EE408" s="10">
        <f>VLOOKUP(EA408,Sheet1!$C$10:$L$428,10,FALSE)</f>
        <v>116500</v>
      </c>
      <c r="EF408" s="10">
        <v>5.7</v>
      </c>
      <c r="EG408" s="10">
        <v>50000</v>
      </c>
      <c r="EH408" s="10">
        <v>6.7</v>
      </c>
      <c r="EI408" s="10">
        <v>55000</v>
      </c>
      <c r="EJ408" s="10">
        <v>5.7</v>
      </c>
      <c r="EN408" s="11" t="s">
        <v>459</v>
      </c>
      <c r="EO408" s="11" t="s">
        <v>33</v>
      </c>
      <c r="EP408" s="11">
        <v>681.2</v>
      </c>
      <c r="EQ408" s="11">
        <v>3.4</v>
      </c>
      <c r="ER408" s="11">
        <f>VLOOKUP(EN408,Sheet1!$C$10:$L$428,2,FALSE)</f>
        <v>190367.28975363963</v>
      </c>
      <c r="ES408" s="11">
        <v>3.8</v>
      </c>
      <c r="ET408" s="11">
        <v>36087</v>
      </c>
      <c r="EU408" s="11">
        <v>5.4</v>
      </c>
      <c r="EV408" s="11">
        <v>39.700000000000003</v>
      </c>
      <c r="EW408" s="11">
        <v>1.3</v>
      </c>
      <c r="EY408" t="b">
        <f t="shared" si="6"/>
        <v>1</v>
      </c>
    </row>
    <row r="409" spans="1:155" x14ac:dyDescent="0.25">
      <c r="A409" s="1" t="s">
        <v>460</v>
      </c>
      <c r="B409" s="1" t="s">
        <v>34</v>
      </c>
      <c r="C409" s="1">
        <v>499.6</v>
      </c>
      <c r="D409" s="1">
        <v>8.8000000000000007</v>
      </c>
      <c r="E409" s="1">
        <f>VLOOKUP(A409,Sheet1!$C$10:$L$428,6,FALSE)</f>
        <v>115000</v>
      </c>
      <c r="F409" s="1">
        <v>11</v>
      </c>
      <c r="G409" s="1">
        <v>26658</v>
      </c>
      <c r="H409" s="1">
        <v>13</v>
      </c>
      <c r="I409" s="1">
        <v>38.700000000000003</v>
      </c>
      <c r="J409" s="1">
        <v>1.7</v>
      </c>
      <c r="N409" s="2" t="s">
        <v>460</v>
      </c>
      <c r="O409" s="2" t="s">
        <v>34</v>
      </c>
      <c r="P409" s="2">
        <v>36000</v>
      </c>
      <c r="Q409" s="2">
        <v>6.8</v>
      </c>
      <c r="R409" s="2">
        <v>36000</v>
      </c>
      <c r="S409" s="2">
        <v>6.8</v>
      </c>
      <c r="T409" s="2">
        <v>33000</v>
      </c>
      <c r="U409" s="2">
        <v>9.8000000000000007</v>
      </c>
      <c r="V409" s="2">
        <v>36000</v>
      </c>
      <c r="W409" s="2">
        <v>6.8</v>
      </c>
      <c r="AA409" s="3" t="s">
        <v>460</v>
      </c>
      <c r="AB409" s="3" t="s">
        <v>34</v>
      </c>
      <c r="AC409" s="3">
        <v>520.70000000000005</v>
      </c>
      <c r="AD409" s="3">
        <v>3.3</v>
      </c>
      <c r="AE409" s="3">
        <v>13.41</v>
      </c>
      <c r="AF409" s="3">
        <v>3.3</v>
      </c>
      <c r="AG409" s="3">
        <v>28124</v>
      </c>
      <c r="AH409" s="3">
        <v>5.7</v>
      </c>
      <c r="AI409" s="3">
        <v>38.799999999999997</v>
      </c>
      <c r="AJ409" s="3">
        <v>0.9</v>
      </c>
      <c r="AN409" s="3" t="s">
        <v>460</v>
      </c>
      <c r="AO409" s="3" t="s">
        <v>34</v>
      </c>
      <c r="AP409" s="3">
        <v>452.2</v>
      </c>
      <c r="AQ409" s="3">
        <v>6.5</v>
      </c>
      <c r="AR409" s="3">
        <v>11.31</v>
      </c>
      <c r="AS409" s="3">
        <v>6.1</v>
      </c>
      <c r="AT409" s="3">
        <v>23778</v>
      </c>
      <c r="AU409" s="3">
        <v>12</v>
      </c>
      <c r="AV409" s="3">
        <v>37.5</v>
      </c>
      <c r="AW409" s="3">
        <v>1.1000000000000001</v>
      </c>
      <c r="BA409" s="4" t="s">
        <v>460</v>
      </c>
      <c r="BB409" s="4" t="s">
        <v>34</v>
      </c>
      <c r="BC409" s="4">
        <v>47000</v>
      </c>
      <c r="BD409" s="4">
        <v>5.9</v>
      </c>
      <c r="BE409" s="4">
        <v>47000</v>
      </c>
      <c r="BF409" s="4">
        <v>5.9</v>
      </c>
      <c r="BG409" s="4">
        <v>43000</v>
      </c>
      <c r="BH409" s="4">
        <v>8.6</v>
      </c>
      <c r="BI409" s="4">
        <v>47000</v>
      </c>
      <c r="BJ409" s="4">
        <v>5.9</v>
      </c>
      <c r="BN409" s="5" t="s">
        <v>460</v>
      </c>
      <c r="BO409" s="5" t="s">
        <v>34</v>
      </c>
      <c r="BP409" s="5">
        <v>438.7</v>
      </c>
      <c r="BQ409" s="5">
        <v>3.7</v>
      </c>
      <c r="BR409" s="5">
        <v>12.9</v>
      </c>
      <c r="BS409" s="5">
        <v>3.1</v>
      </c>
      <c r="BT409" s="5">
        <v>23905</v>
      </c>
      <c r="BU409" s="5">
        <v>5.4</v>
      </c>
      <c r="BV409" s="5">
        <v>34</v>
      </c>
      <c r="BW409" s="5">
        <v>1.8</v>
      </c>
      <c r="CA409" s="6" t="s">
        <v>460</v>
      </c>
      <c r="CB409" s="6" t="s">
        <v>34</v>
      </c>
      <c r="CC409" s="6">
        <v>377</v>
      </c>
      <c r="CD409" s="6">
        <v>5.6</v>
      </c>
      <c r="CE409" s="6">
        <v>10.43</v>
      </c>
      <c r="CF409" s="6">
        <v>4.4000000000000004</v>
      </c>
      <c r="CG409" s="6">
        <v>19754</v>
      </c>
      <c r="CH409" s="6">
        <v>10</v>
      </c>
      <c r="CI409" s="6">
        <v>37</v>
      </c>
      <c r="CJ409" s="6">
        <v>0.8</v>
      </c>
      <c r="CN409" s="7" t="s">
        <v>460</v>
      </c>
      <c r="CO409" s="7" t="s">
        <v>34</v>
      </c>
      <c r="CP409" s="7">
        <v>14000</v>
      </c>
      <c r="CQ409" s="7">
        <v>10.5</v>
      </c>
      <c r="CR409" s="7">
        <v>14000</v>
      </c>
      <c r="CS409" s="7">
        <v>10.5</v>
      </c>
      <c r="CT409" s="7">
        <v>13000</v>
      </c>
      <c r="CU409" s="7">
        <v>17.3</v>
      </c>
      <c r="CV409" s="7">
        <v>14000</v>
      </c>
      <c r="CW409" s="7">
        <v>10.5</v>
      </c>
      <c r="DA409" s="8" t="s">
        <v>460</v>
      </c>
      <c r="DB409" s="8" t="s">
        <v>34</v>
      </c>
      <c r="DC409" s="8">
        <v>458.1</v>
      </c>
      <c r="DD409" s="8">
        <v>4.5999999999999996</v>
      </c>
      <c r="DE409" s="8">
        <v>12.23</v>
      </c>
      <c r="DF409" s="8">
        <v>4.5999999999999996</v>
      </c>
      <c r="DG409" s="8">
        <v>24053</v>
      </c>
      <c r="DH409" s="8">
        <v>6.8</v>
      </c>
      <c r="DI409" s="8">
        <v>37.5</v>
      </c>
      <c r="DJ409" s="8">
        <v>1.1000000000000001</v>
      </c>
      <c r="DN409" s="9" t="s">
        <v>460</v>
      </c>
      <c r="DO409" s="9" t="s">
        <v>34</v>
      </c>
      <c r="DP409" s="9">
        <v>411.4</v>
      </c>
      <c r="DQ409" s="9">
        <v>7.3</v>
      </c>
      <c r="DR409" s="9">
        <v>10.57</v>
      </c>
      <c r="DS409" s="9">
        <v>7.4</v>
      </c>
      <c r="DT409" s="9">
        <v>21107</v>
      </c>
      <c r="DU409" s="9">
        <v>17</v>
      </c>
      <c r="DV409" s="9">
        <v>37</v>
      </c>
      <c r="DW409" s="9">
        <v>0.4</v>
      </c>
      <c r="EA409" s="10" t="s">
        <v>460</v>
      </c>
      <c r="EB409" s="10" t="s">
        <v>34</v>
      </c>
      <c r="EC409" s="10">
        <v>22000</v>
      </c>
      <c r="ED409" s="10">
        <v>8.9</v>
      </c>
      <c r="EE409" s="10">
        <f>VLOOKUP(EA409,Sheet1!$C$10:$L$428,10,FALSE)</f>
        <v>80087</v>
      </c>
      <c r="EF409" s="10">
        <v>8.9</v>
      </c>
      <c r="EG409" s="10">
        <v>20000</v>
      </c>
      <c r="EH409" s="10">
        <v>11.7</v>
      </c>
      <c r="EI409" s="10">
        <v>22000</v>
      </c>
      <c r="EJ409" s="10">
        <v>8.9</v>
      </c>
      <c r="EN409" s="11" t="s">
        <v>460</v>
      </c>
      <c r="EO409" s="11" t="s">
        <v>34</v>
      </c>
      <c r="EP409" s="11">
        <v>561.6</v>
      </c>
      <c r="EQ409" s="11">
        <v>4.3</v>
      </c>
      <c r="ER409" s="11">
        <f>VLOOKUP(EN409,Sheet1!$C$10:$L$428,2,FALSE)</f>
        <v>133642.56030701729</v>
      </c>
      <c r="ES409" s="11">
        <v>4.3</v>
      </c>
      <c r="ET409" s="11">
        <v>30772</v>
      </c>
      <c r="EU409" s="11">
        <v>7.7</v>
      </c>
      <c r="EV409" s="11">
        <v>39.700000000000003</v>
      </c>
      <c r="EW409" s="11">
        <v>1.2</v>
      </c>
      <c r="EY409" t="b">
        <f t="shared" si="6"/>
        <v>1</v>
      </c>
    </row>
    <row r="410" spans="1:155" x14ac:dyDescent="0.25">
      <c r="A410" s="1" t="s">
        <v>461</v>
      </c>
      <c r="B410" s="1" t="s">
        <v>35</v>
      </c>
      <c r="C410" s="1">
        <v>530.1</v>
      </c>
      <c r="D410" s="1">
        <v>7.1</v>
      </c>
      <c r="E410" s="1">
        <f>VLOOKUP(A410,Sheet1!$C$10:$L$428,6,FALSE)</f>
        <v>148000</v>
      </c>
      <c r="F410" s="1">
        <v>7.8</v>
      </c>
      <c r="G410" s="1">
        <v>28803</v>
      </c>
      <c r="H410" s="1">
        <v>9.1999999999999993</v>
      </c>
      <c r="I410" s="1">
        <v>38.799999999999997</v>
      </c>
      <c r="J410" s="1">
        <v>1.7</v>
      </c>
      <c r="N410" s="2" t="s">
        <v>461</v>
      </c>
      <c r="O410" s="2" t="s">
        <v>35</v>
      </c>
      <c r="P410" s="2">
        <v>65000</v>
      </c>
      <c r="Q410" s="2">
        <v>5.0999999999999996</v>
      </c>
      <c r="R410" s="2">
        <v>65000</v>
      </c>
      <c r="S410" s="2">
        <v>5.0999999999999996</v>
      </c>
      <c r="T410" s="2">
        <v>56000</v>
      </c>
      <c r="U410" s="2">
        <v>7</v>
      </c>
      <c r="V410" s="2">
        <v>65000</v>
      </c>
      <c r="W410" s="2">
        <v>5.0999999999999996</v>
      </c>
      <c r="AA410" s="3" t="s">
        <v>461</v>
      </c>
      <c r="AB410" s="3" t="s">
        <v>35</v>
      </c>
      <c r="AC410" s="3">
        <v>598.1</v>
      </c>
      <c r="AD410" s="3">
        <v>3.3</v>
      </c>
      <c r="AE410" s="3">
        <v>15.27</v>
      </c>
      <c r="AF410" s="3">
        <v>3.3</v>
      </c>
      <c r="AG410" s="3">
        <v>32214</v>
      </c>
      <c r="AH410" s="3">
        <v>11</v>
      </c>
      <c r="AI410" s="3">
        <v>39.200000000000003</v>
      </c>
      <c r="AJ410" s="3">
        <v>0.8</v>
      </c>
      <c r="AN410" s="3" t="s">
        <v>461</v>
      </c>
      <c r="AO410" s="3" t="s">
        <v>35</v>
      </c>
      <c r="AP410" s="3">
        <v>492.3</v>
      </c>
      <c r="AQ410" s="3">
        <v>5</v>
      </c>
      <c r="AR410" s="3">
        <v>12.31</v>
      </c>
      <c r="AS410" s="3">
        <v>5.2</v>
      </c>
      <c r="AT410" s="3">
        <v>26561</v>
      </c>
      <c r="AU410" s="3">
        <v>6.5</v>
      </c>
      <c r="AV410" s="3">
        <v>37.5</v>
      </c>
      <c r="AW410" s="3">
        <v>0.3</v>
      </c>
      <c r="BA410" s="4" t="s">
        <v>461</v>
      </c>
      <c r="BB410" s="4" t="s">
        <v>35</v>
      </c>
      <c r="BC410" s="4">
        <v>90000</v>
      </c>
      <c r="BD410" s="4">
        <v>4.3</v>
      </c>
      <c r="BE410" s="4">
        <v>90000</v>
      </c>
      <c r="BF410" s="4">
        <v>4.3</v>
      </c>
      <c r="BG410" s="4">
        <v>78000</v>
      </c>
      <c r="BH410" s="4">
        <v>6.8</v>
      </c>
      <c r="BI410" s="4">
        <v>90000</v>
      </c>
      <c r="BJ410" s="4">
        <v>4.3</v>
      </c>
      <c r="BN410" s="5" t="s">
        <v>461</v>
      </c>
      <c r="BO410" s="5" t="s">
        <v>35</v>
      </c>
      <c r="BP410" s="5">
        <v>495.9</v>
      </c>
      <c r="BQ410" s="5">
        <v>3.4</v>
      </c>
      <c r="BR410" s="5">
        <v>14.78</v>
      </c>
      <c r="BS410" s="5">
        <v>3.1</v>
      </c>
      <c r="BT410" s="5">
        <v>26820</v>
      </c>
      <c r="BU410" s="5">
        <v>11</v>
      </c>
      <c r="BV410" s="5">
        <v>33.6</v>
      </c>
      <c r="BW410" s="5">
        <v>1.5</v>
      </c>
      <c r="CA410" s="6" t="s">
        <v>461</v>
      </c>
      <c r="CB410" s="6" t="s">
        <v>35</v>
      </c>
      <c r="CC410" s="6">
        <v>410.7</v>
      </c>
      <c r="CD410" s="6">
        <v>4.9000000000000004</v>
      </c>
      <c r="CE410" s="6">
        <v>11.09</v>
      </c>
      <c r="CF410" s="6">
        <v>4.7</v>
      </c>
      <c r="CG410" s="6">
        <v>21780</v>
      </c>
      <c r="CH410" s="6">
        <v>8.1</v>
      </c>
      <c r="CI410" s="6">
        <v>37</v>
      </c>
      <c r="CJ410" s="6">
        <v>0.6</v>
      </c>
      <c r="CN410" s="7" t="s">
        <v>461</v>
      </c>
      <c r="CO410" s="7" t="s">
        <v>35</v>
      </c>
      <c r="CP410" s="7">
        <v>26000</v>
      </c>
      <c r="CQ410" s="7">
        <v>7.9</v>
      </c>
      <c r="CR410" s="7">
        <v>26000</v>
      </c>
      <c r="CS410" s="7">
        <v>7.9</v>
      </c>
      <c r="CT410" s="7">
        <v>22000</v>
      </c>
      <c r="CU410" s="7">
        <v>9.5</v>
      </c>
      <c r="CV410" s="7">
        <v>26000</v>
      </c>
      <c r="CW410" s="7">
        <v>7.9</v>
      </c>
      <c r="DA410" s="8" t="s">
        <v>461</v>
      </c>
      <c r="DB410" s="8" t="s">
        <v>35</v>
      </c>
      <c r="DC410" s="8">
        <v>541.29999999999995</v>
      </c>
      <c r="DD410" s="8">
        <v>4.5999999999999996</v>
      </c>
      <c r="DE410" s="8">
        <v>14.57</v>
      </c>
      <c r="DF410" s="8">
        <v>4.5</v>
      </c>
      <c r="DG410" s="8">
        <v>28552</v>
      </c>
      <c r="DH410" s="8">
        <v>5.9</v>
      </c>
      <c r="DI410" s="8">
        <v>37.1</v>
      </c>
      <c r="DJ410" s="8">
        <v>0.8</v>
      </c>
      <c r="DN410" s="9" t="s">
        <v>461</v>
      </c>
      <c r="DO410" s="9" t="s">
        <v>35</v>
      </c>
      <c r="DP410" s="9">
        <v>455.8</v>
      </c>
      <c r="DQ410" s="9">
        <v>6.5</v>
      </c>
      <c r="DR410" s="9">
        <v>12.28</v>
      </c>
      <c r="DS410" s="9">
        <v>6.6</v>
      </c>
      <c r="DT410" s="9">
        <v>23848</v>
      </c>
      <c r="DU410" s="9">
        <v>8.1</v>
      </c>
      <c r="DV410" s="9">
        <v>37</v>
      </c>
      <c r="DW410" s="9">
        <v>0.4</v>
      </c>
      <c r="EA410" s="10" t="s">
        <v>461</v>
      </c>
      <c r="EB410" s="10" t="s">
        <v>35</v>
      </c>
      <c r="EC410" s="10">
        <v>40000</v>
      </c>
      <c r="ED410" s="10">
        <v>6.7</v>
      </c>
      <c r="EE410" s="10">
        <f>VLOOKUP(EA410,Sheet1!$C$10:$L$428,10,FALSE)</f>
        <v>105000</v>
      </c>
      <c r="EF410" s="10">
        <v>6.7</v>
      </c>
      <c r="EG410" s="10">
        <v>34000</v>
      </c>
      <c r="EH410" s="10">
        <v>9.6999999999999993</v>
      </c>
      <c r="EI410" s="10">
        <v>40000</v>
      </c>
      <c r="EJ410" s="10">
        <v>6.7</v>
      </c>
      <c r="EN410" s="11" t="s">
        <v>461</v>
      </c>
      <c r="EO410" s="11" t="s">
        <v>35</v>
      </c>
      <c r="EP410" s="11">
        <v>634.6</v>
      </c>
      <c r="EQ410" s="11">
        <v>4.4000000000000004</v>
      </c>
      <c r="ER410" s="11">
        <f>VLOOKUP(EN410,Sheet1!$C$10:$L$428,2,FALSE)</f>
        <v>182866.52815901581</v>
      </c>
      <c r="ES410" s="11">
        <v>4.5</v>
      </c>
      <c r="ET410" s="11">
        <v>34522</v>
      </c>
      <c r="EU410" s="11">
        <v>16</v>
      </c>
      <c r="EV410" s="11">
        <v>40.5</v>
      </c>
      <c r="EW410" s="11">
        <v>1</v>
      </c>
      <c r="EY410" t="b">
        <f t="shared" si="6"/>
        <v>1</v>
      </c>
    </row>
    <row r="411" spans="1:155" x14ac:dyDescent="0.25">
      <c r="A411" s="1" t="s">
        <v>822</v>
      </c>
      <c r="B411" s="1" t="s">
        <v>401</v>
      </c>
      <c r="C411" s="1">
        <v>525.1</v>
      </c>
      <c r="D411" s="1">
        <v>3.9</v>
      </c>
      <c r="E411" s="1">
        <f>VLOOKUP(A411,Sheet1!$C$10:$L$428,6,FALSE)</f>
        <v>137000</v>
      </c>
      <c r="F411" s="1">
        <v>3.8</v>
      </c>
      <c r="G411" s="1">
        <v>26850</v>
      </c>
      <c r="H411" s="1">
        <v>5.4</v>
      </c>
      <c r="I411" s="1">
        <v>39</v>
      </c>
      <c r="J411" s="1">
        <v>0.8</v>
      </c>
      <c r="N411" s="2" t="s">
        <v>822</v>
      </c>
      <c r="O411" s="2" t="s">
        <v>401</v>
      </c>
      <c r="P411" s="2">
        <v>138000</v>
      </c>
      <c r="Q411" s="2">
        <v>3.5</v>
      </c>
      <c r="R411" s="2">
        <v>138000</v>
      </c>
      <c r="S411" s="2">
        <v>3.5</v>
      </c>
      <c r="T411" s="2">
        <v>119000</v>
      </c>
      <c r="U411" s="2">
        <v>5.2</v>
      </c>
      <c r="V411" s="2">
        <v>138000</v>
      </c>
      <c r="W411" s="2">
        <v>3.5</v>
      </c>
      <c r="AA411" s="3" t="s">
        <v>822</v>
      </c>
      <c r="AB411" s="3" t="s">
        <v>401</v>
      </c>
      <c r="AC411" s="3">
        <v>548.70000000000005</v>
      </c>
      <c r="AD411" s="3">
        <v>1.9</v>
      </c>
      <c r="AE411" s="3">
        <v>13.85</v>
      </c>
      <c r="AF411" s="3">
        <v>1.9</v>
      </c>
      <c r="AG411" s="3">
        <v>28680</v>
      </c>
      <c r="AH411" s="3">
        <v>2.9</v>
      </c>
      <c r="AI411" s="3">
        <v>39.6</v>
      </c>
      <c r="AJ411" s="3">
        <v>0.5</v>
      </c>
      <c r="AN411" s="3" t="s">
        <v>822</v>
      </c>
      <c r="AO411" s="3" t="s">
        <v>401</v>
      </c>
      <c r="AP411" s="3">
        <v>481.4</v>
      </c>
      <c r="AQ411" s="3">
        <v>3.4</v>
      </c>
      <c r="AR411" s="3">
        <v>12.02</v>
      </c>
      <c r="AS411" s="3">
        <v>3.6</v>
      </c>
      <c r="AT411" s="3">
        <v>24423</v>
      </c>
      <c r="AU411" s="3">
        <v>4.5999999999999996</v>
      </c>
      <c r="AV411" s="3">
        <v>38.799999999999997</v>
      </c>
      <c r="AW411" s="3">
        <v>0.2</v>
      </c>
      <c r="BA411" s="4" t="s">
        <v>822</v>
      </c>
      <c r="BB411" s="4" t="s">
        <v>401</v>
      </c>
      <c r="BC411" s="4">
        <v>211000</v>
      </c>
      <c r="BD411" s="4">
        <v>2.8</v>
      </c>
      <c r="BE411" s="4">
        <v>211000</v>
      </c>
      <c r="BF411" s="4">
        <v>2.8</v>
      </c>
      <c r="BG411" s="4">
        <v>180000</v>
      </c>
      <c r="BH411" s="4">
        <v>4.3</v>
      </c>
      <c r="BI411" s="4">
        <v>211000</v>
      </c>
      <c r="BJ411" s="4">
        <v>2.8</v>
      </c>
      <c r="BN411" s="5" t="s">
        <v>822</v>
      </c>
      <c r="BO411" s="5" t="s">
        <v>401</v>
      </c>
      <c r="BP411" s="5">
        <v>424.5</v>
      </c>
      <c r="BQ411" s="5">
        <v>2.1</v>
      </c>
      <c r="BR411" s="5">
        <v>13.09</v>
      </c>
      <c r="BS411" s="5">
        <v>1.8</v>
      </c>
      <c r="BT411" s="5">
        <v>22403</v>
      </c>
      <c r="BU411" s="5">
        <v>3.4</v>
      </c>
      <c r="BV411" s="5">
        <v>32.4</v>
      </c>
      <c r="BW411" s="5">
        <v>1</v>
      </c>
      <c r="CA411" s="6" t="s">
        <v>822</v>
      </c>
      <c r="CB411" s="6" t="s">
        <v>401</v>
      </c>
      <c r="CC411" s="6">
        <v>354.5</v>
      </c>
      <c r="CD411" s="6">
        <v>3.3</v>
      </c>
      <c r="CE411" s="6">
        <v>9.9</v>
      </c>
      <c r="CF411" s="6">
        <v>2.7</v>
      </c>
      <c r="CG411" s="6">
        <v>18549</v>
      </c>
      <c r="CH411" s="6">
        <v>5.6</v>
      </c>
      <c r="CI411" s="6">
        <v>37</v>
      </c>
      <c r="CJ411" s="6">
        <v>0.3</v>
      </c>
      <c r="CN411" s="7" t="s">
        <v>822</v>
      </c>
      <c r="CO411" s="7" t="s">
        <v>401</v>
      </c>
      <c r="CP411" s="7">
        <v>50000</v>
      </c>
      <c r="CQ411" s="7">
        <v>5.7</v>
      </c>
      <c r="CR411" s="7">
        <v>50000</v>
      </c>
      <c r="CS411" s="7">
        <v>5.7</v>
      </c>
      <c r="CT411" s="7">
        <v>43000</v>
      </c>
      <c r="CU411" s="7">
        <v>7.4</v>
      </c>
      <c r="CV411" s="7">
        <v>50000</v>
      </c>
      <c r="CW411" s="7">
        <v>5.7</v>
      </c>
      <c r="DA411" s="8" t="s">
        <v>822</v>
      </c>
      <c r="DB411" s="8" t="s">
        <v>401</v>
      </c>
      <c r="DC411" s="8">
        <v>477.5</v>
      </c>
      <c r="DD411" s="8">
        <v>3.2</v>
      </c>
      <c r="DE411" s="8">
        <v>12.73</v>
      </c>
      <c r="DF411" s="8">
        <v>3.2</v>
      </c>
      <c r="DG411" s="8">
        <v>24996</v>
      </c>
      <c r="DH411" s="8">
        <v>4.5999999999999996</v>
      </c>
      <c r="DI411" s="8">
        <v>37.5</v>
      </c>
      <c r="DJ411" s="8">
        <v>0.6</v>
      </c>
      <c r="DN411" s="9" t="s">
        <v>822</v>
      </c>
      <c r="DO411" s="9" t="s">
        <v>401</v>
      </c>
      <c r="DP411" s="9">
        <v>394.5</v>
      </c>
      <c r="DQ411" s="9">
        <v>4.7</v>
      </c>
      <c r="DR411" s="9">
        <v>10.48</v>
      </c>
      <c r="DS411" s="9">
        <v>5.6</v>
      </c>
      <c r="DT411" s="9">
        <v>20781</v>
      </c>
      <c r="DU411" s="9">
        <v>7.2</v>
      </c>
      <c r="DV411" s="9">
        <v>37.5</v>
      </c>
      <c r="DW411" s="9">
        <v>0.3</v>
      </c>
      <c r="EA411" s="10" t="s">
        <v>822</v>
      </c>
      <c r="EB411" s="10" t="s">
        <v>401</v>
      </c>
      <c r="EC411" s="10">
        <v>89000</v>
      </c>
      <c r="ED411" s="10">
        <v>4.5</v>
      </c>
      <c r="EE411" s="10">
        <f>VLOOKUP(EA411,Sheet1!$C$10:$L$428,10,FALSE)</f>
        <v>90500</v>
      </c>
      <c r="EF411" s="10">
        <v>4.5</v>
      </c>
      <c r="EG411" s="10">
        <v>77000</v>
      </c>
      <c r="EH411" s="10">
        <v>7</v>
      </c>
      <c r="EI411" s="10">
        <v>89000</v>
      </c>
      <c r="EJ411" s="10">
        <v>4.5</v>
      </c>
      <c r="EN411" s="11" t="s">
        <v>822</v>
      </c>
      <c r="EO411" s="11" t="s">
        <v>401</v>
      </c>
      <c r="EP411" s="11">
        <v>588.6</v>
      </c>
      <c r="EQ411" s="11">
        <v>2.2999999999999998</v>
      </c>
      <c r="ER411" s="11">
        <f>VLOOKUP(EN411,Sheet1!$C$10:$L$428,2,FALSE)</f>
        <v>162254.65357666588</v>
      </c>
      <c r="ES411" s="11">
        <v>2.2999999999999998</v>
      </c>
      <c r="ET411" s="11">
        <v>30721</v>
      </c>
      <c r="EU411" s="11">
        <v>3.5</v>
      </c>
      <c r="EV411" s="11">
        <v>40.799999999999997</v>
      </c>
      <c r="EW411" s="11">
        <v>0.7</v>
      </c>
      <c r="EY411" t="b">
        <f t="shared" si="6"/>
        <v>1</v>
      </c>
    </row>
    <row r="412" spans="1:155" x14ac:dyDescent="0.25">
      <c r="A412" s="1" t="s">
        <v>468</v>
      </c>
      <c r="B412" s="1" t="s">
        <v>43</v>
      </c>
      <c r="C412" s="1">
        <v>457.7</v>
      </c>
      <c r="D412" s="1">
        <v>6.2</v>
      </c>
      <c r="E412" s="1">
        <f>VLOOKUP(A412,Sheet1!$C$10:$L$428,6,FALSE)</f>
        <v>105000</v>
      </c>
      <c r="F412" s="1">
        <v>5.3</v>
      </c>
      <c r="G412" s="1">
        <v>23668</v>
      </c>
      <c r="H412" s="1">
        <v>7.4</v>
      </c>
      <c r="I412" s="1">
        <v>38.9</v>
      </c>
      <c r="J412" s="1">
        <v>1.6</v>
      </c>
      <c r="N412" s="2" t="s">
        <v>468</v>
      </c>
      <c r="O412" s="2" t="s">
        <v>43</v>
      </c>
      <c r="P412" s="2">
        <v>74000</v>
      </c>
      <c r="Q412" s="2">
        <v>4.8</v>
      </c>
      <c r="R412" s="2">
        <v>74000</v>
      </c>
      <c r="S412" s="2">
        <v>4.8</v>
      </c>
      <c r="T412" s="2">
        <v>64000</v>
      </c>
      <c r="U412" s="2">
        <v>5.7</v>
      </c>
      <c r="V412" s="2">
        <v>74000</v>
      </c>
      <c r="W412" s="2">
        <v>4.8</v>
      </c>
      <c r="AA412" s="3" t="s">
        <v>468</v>
      </c>
      <c r="AB412" s="3" t="s">
        <v>43</v>
      </c>
      <c r="AC412" s="3">
        <v>514.4</v>
      </c>
      <c r="AD412" s="3">
        <v>2.7</v>
      </c>
      <c r="AE412" s="3">
        <v>13.38</v>
      </c>
      <c r="AF412" s="3">
        <v>2.7</v>
      </c>
      <c r="AG412" s="3">
        <v>26823</v>
      </c>
      <c r="AH412" s="3">
        <v>3.6</v>
      </c>
      <c r="AI412" s="3">
        <v>38.5</v>
      </c>
      <c r="AJ412" s="3">
        <v>0.7</v>
      </c>
      <c r="AN412" s="3" t="s">
        <v>468</v>
      </c>
      <c r="AO412" s="3" t="s">
        <v>43</v>
      </c>
      <c r="AP412" s="3">
        <v>432.1</v>
      </c>
      <c r="AQ412" s="3">
        <v>4.2</v>
      </c>
      <c r="AR412" s="3">
        <v>11.13</v>
      </c>
      <c r="AS412" s="3">
        <v>4.0999999999999996</v>
      </c>
      <c r="AT412" s="3">
        <v>22593</v>
      </c>
      <c r="AU412" s="3">
        <v>5.9</v>
      </c>
      <c r="AV412" s="3">
        <v>37.5</v>
      </c>
      <c r="AW412" s="3">
        <v>0</v>
      </c>
      <c r="BA412" s="4" t="s">
        <v>468</v>
      </c>
      <c r="BB412" s="4" t="s">
        <v>43</v>
      </c>
      <c r="BC412" s="4">
        <v>101000</v>
      </c>
      <c r="BD412" s="4">
        <v>4.0999999999999996</v>
      </c>
      <c r="BE412" s="4">
        <v>101000</v>
      </c>
      <c r="BF412" s="4">
        <v>4.0999999999999996</v>
      </c>
      <c r="BG412" s="4">
        <v>87000</v>
      </c>
      <c r="BH412" s="4">
        <v>4.8</v>
      </c>
      <c r="BI412" s="4">
        <v>101000</v>
      </c>
      <c r="BJ412" s="4">
        <v>4.0999999999999996</v>
      </c>
      <c r="BN412" s="5" t="s">
        <v>468</v>
      </c>
      <c r="BO412" s="5" t="s">
        <v>43</v>
      </c>
      <c r="BP412" s="5">
        <v>424.7</v>
      </c>
      <c r="BQ412" s="5">
        <v>2.9</v>
      </c>
      <c r="BR412" s="5">
        <v>12.9</v>
      </c>
      <c r="BS412" s="5">
        <v>2.5</v>
      </c>
      <c r="BT412" s="5">
        <v>22299</v>
      </c>
      <c r="BU412" s="5">
        <v>3.7</v>
      </c>
      <c r="BV412" s="5">
        <v>32.9</v>
      </c>
      <c r="BW412" s="5">
        <v>1.4</v>
      </c>
      <c r="CA412" s="6" t="s">
        <v>468</v>
      </c>
      <c r="CB412" s="6" t="s">
        <v>43</v>
      </c>
      <c r="CC412" s="6">
        <v>359.9</v>
      </c>
      <c r="CD412" s="6">
        <v>4.0999999999999996</v>
      </c>
      <c r="CE412" s="6">
        <v>10.09</v>
      </c>
      <c r="CF412" s="6">
        <v>3.2</v>
      </c>
      <c r="CG412" s="6">
        <v>18847</v>
      </c>
      <c r="CH412" s="6">
        <v>5</v>
      </c>
      <c r="CI412" s="6">
        <v>37</v>
      </c>
      <c r="CJ412" s="6">
        <v>0.8</v>
      </c>
      <c r="CN412" s="7" t="s">
        <v>468</v>
      </c>
      <c r="CO412" s="7" t="s">
        <v>43</v>
      </c>
      <c r="CP412" s="7">
        <v>31000</v>
      </c>
      <c r="CQ412" s="7">
        <v>7.1</v>
      </c>
      <c r="CR412" s="7">
        <v>31000</v>
      </c>
      <c r="CS412" s="7">
        <v>7.1</v>
      </c>
      <c r="CT412" s="7">
        <v>28000</v>
      </c>
      <c r="CU412" s="7">
        <v>8.4</v>
      </c>
      <c r="CV412" s="7">
        <v>31000</v>
      </c>
      <c r="CW412" s="7">
        <v>7.1</v>
      </c>
      <c r="DA412" s="8" t="s">
        <v>468</v>
      </c>
      <c r="DB412" s="8" t="s">
        <v>43</v>
      </c>
      <c r="DC412" s="8">
        <v>454.6</v>
      </c>
      <c r="DD412" s="8">
        <v>3.2</v>
      </c>
      <c r="DE412" s="8">
        <v>12.49</v>
      </c>
      <c r="DF412" s="8">
        <v>3.2</v>
      </c>
      <c r="DG412" s="8">
        <v>23800</v>
      </c>
      <c r="DH412" s="8">
        <v>3.9</v>
      </c>
      <c r="DI412" s="8">
        <v>36.4</v>
      </c>
      <c r="DJ412" s="8">
        <v>0.8</v>
      </c>
      <c r="DN412" s="9" t="s">
        <v>468</v>
      </c>
      <c r="DO412" s="9" t="s">
        <v>43</v>
      </c>
      <c r="DP412" s="9">
        <v>401.3</v>
      </c>
      <c r="DQ412" s="9">
        <v>5.6</v>
      </c>
      <c r="DR412" s="9">
        <v>11.22</v>
      </c>
      <c r="DS412" s="9">
        <v>6.3</v>
      </c>
      <c r="DT412" s="9">
        <v>21132</v>
      </c>
      <c r="DU412" s="9">
        <v>7.9</v>
      </c>
      <c r="DV412" s="9">
        <v>37.1</v>
      </c>
      <c r="DW412" s="9">
        <v>0.9</v>
      </c>
      <c r="EA412" s="10" t="s">
        <v>468</v>
      </c>
      <c r="EB412" s="10" t="s">
        <v>43</v>
      </c>
      <c r="EC412" s="10">
        <v>42000</v>
      </c>
      <c r="ED412" s="10">
        <v>6.4</v>
      </c>
      <c r="EE412" s="10">
        <f>VLOOKUP(EA412,Sheet1!$C$10:$L$428,10,FALSE)</f>
        <v>73000</v>
      </c>
      <c r="EF412" s="10">
        <v>6.4</v>
      </c>
      <c r="EG412" s="10">
        <v>36000</v>
      </c>
      <c r="EH412" s="10">
        <v>7.8</v>
      </c>
      <c r="EI412" s="10">
        <v>42000</v>
      </c>
      <c r="EJ412" s="10">
        <v>6.4</v>
      </c>
      <c r="EN412" s="11" t="s">
        <v>468</v>
      </c>
      <c r="EO412" s="11" t="s">
        <v>43</v>
      </c>
      <c r="EP412" s="11">
        <v>558.79999999999995</v>
      </c>
      <c r="EQ412" s="11">
        <v>3.8</v>
      </c>
      <c r="ER412" s="11">
        <f>VLOOKUP(EN412,Sheet1!$C$10:$L$428,2,FALSE)</f>
        <v>126941.5833976835</v>
      </c>
      <c r="ES412" s="11">
        <v>3.9</v>
      </c>
      <c r="ET412" s="11">
        <v>29202</v>
      </c>
      <c r="EU412" s="11">
        <v>5.2</v>
      </c>
      <c r="EV412" s="11">
        <v>40</v>
      </c>
      <c r="EW412" s="11">
        <v>0.9</v>
      </c>
      <c r="EY412" t="b">
        <f t="shared" si="6"/>
        <v>1</v>
      </c>
    </row>
    <row r="413" spans="1:155" x14ac:dyDescent="0.25">
      <c r="A413" s="1" t="s">
        <v>469</v>
      </c>
      <c r="B413" s="1" t="s">
        <v>44</v>
      </c>
      <c r="C413" s="1">
        <v>510</v>
      </c>
      <c r="D413" s="1">
        <v>6.4</v>
      </c>
      <c r="E413" s="1">
        <f>VLOOKUP(A413,Sheet1!$C$10:$L$428,6,FALSE)</f>
        <v>120000</v>
      </c>
      <c r="F413" s="1">
        <v>7.8</v>
      </c>
      <c r="G413" s="1">
        <v>26367</v>
      </c>
      <c r="H413" s="1">
        <v>8</v>
      </c>
      <c r="I413" s="1">
        <v>37.5</v>
      </c>
      <c r="J413" s="1">
        <v>1.7</v>
      </c>
      <c r="N413" s="2" t="s">
        <v>469</v>
      </c>
      <c r="O413" s="2" t="s">
        <v>44</v>
      </c>
      <c r="P413" s="2">
        <v>53000</v>
      </c>
      <c r="Q413" s="2">
        <v>5.6</v>
      </c>
      <c r="R413" s="2">
        <v>53000</v>
      </c>
      <c r="S413" s="2">
        <v>5.6</v>
      </c>
      <c r="T413" s="2">
        <v>48000</v>
      </c>
      <c r="U413" s="2">
        <v>7.1</v>
      </c>
      <c r="V413" s="2">
        <v>53000</v>
      </c>
      <c r="W413" s="2">
        <v>5.6</v>
      </c>
      <c r="AA413" s="3" t="s">
        <v>469</v>
      </c>
      <c r="AB413" s="3" t="s">
        <v>44</v>
      </c>
      <c r="AC413" s="3">
        <v>550.5</v>
      </c>
      <c r="AD413" s="3">
        <v>2.7</v>
      </c>
      <c r="AE413" s="3">
        <v>14.18</v>
      </c>
      <c r="AF413" s="3">
        <v>2.8</v>
      </c>
      <c r="AG413" s="3">
        <v>28228</v>
      </c>
      <c r="AH413" s="3">
        <v>4</v>
      </c>
      <c r="AI413" s="3">
        <v>38.799999999999997</v>
      </c>
      <c r="AJ413" s="3">
        <v>0.9</v>
      </c>
      <c r="AN413" s="3" t="s">
        <v>469</v>
      </c>
      <c r="AO413" s="3" t="s">
        <v>44</v>
      </c>
      <c r="AP413" s="3">
        <v>496.7</v>
      </c>
      <c r="AQ413" s="3">
        <v>5.0999999999999996</v>
      </c>
      <c r="AR413" s="3">
        <v>12.7</v>
      </c>
      <c r="AS413" s="3">
        <v>5.7</v>
      </c>
      <c r="AT413" s="3">
        <v>26111</v>
      </c>
      <c r="AU413" s="3">
        <v>5.9</v>
      </c>
      <c r="AV413" s="3">
        <v>37.5</v>
      </c>
      <c r="AW413" s="3">
        <v>0.2</v>
      </c>
      <c r="BA413" s="4" t="s">
        <v>469</v>
      </c>
      <c r="BB413" s="4" t="s">
        <v>44</v>
      </c>
      <c r="BC413" s="4">
        <v>73000</v>
      </c>
      <c r="BD413" s="4">
        <v>4.8</v>
      </c>
      <c r="BE413" s="4">
        <v>73000</v>
      </c>
      <c r="BF413" s="4">
        <v>4.8</v>
      </c>
      <c r="BG413" s="4">
        <v>64000</v>
      </c>
      <c r="BH413" s="4">
        <v>6.3</v>
      </c>
      <c r="BI413" s="4">
        <v>73000</v>
      </c>
      <c r="BJ413" s="4">
        <v>4.8</v>
      </c>
      <c r="BN413" s="5" t="s">
        <v>469</v>
      </c>
      <c r="BO413" s="5" t="s">
        <v>44</v>
      </c>
      <c r="BP413" s="5">
        <v>458.2</v>
      </c>
      <c r="BQ413" s="5">
        <v>3</v>
      </c>
      <c r="BR413" s="5">
        <v>13.86</v>
      </c>
      <c r="BS413" s="5">
        <v>2.6</v>
      </c>
      <c r="BT413" s="5">
        <v>23833</v>
      </c>
      <c r="BU413" s="5">
        <v>4.0999999999999996</v>
      </c>
      <c r="BV413" s="5">
        <v>33.1</v>
      </c>
      <c r="BW413" s="5">
        <v>1.7</v>
      </c>
      <c r="CA413" s="6" t="s">
        <v>469</v>
      </c>
      <c r="CB413" s="6" t="s">
        <v>44</v>
      </c>
      <c r="CC413" s="6">
        <v>403.7</v>
      </c>
      <c r="CD413" s="6">
        <v>6</v>
      </c>
      <c r="CE413" s="6">
        <v>11.66</v>
      </c>
      <c r="CF413" s="6">
        <v>5.9</v>
      </c>
      <c r="CG413" s="6">
        <v>21762</v>
      </c>
      <c r="CH413" s="6">
        <v>7</v>
      </c>
      <c r="CI413" s="6">
        <v>36.799999999999997</v>
      </c>
      <c r="CJ413" s="6">
        <v>1.5</v>
      </c>
      <c r="CN413" s="7" t="s">
        <v>469</v>
      </c>
      <c r="CO413" s="7" t="s">
        <v>44</v>
      </c>
      <c r="CP413" s="7">
        <v>23000</v>
      </c>
      <c r="CQ413" s="7">
        <v>8.4</v>
      </c>
      <c r="CR413" s="7">
        <v>23000</v>
      </c>
      <c r="CS413" s="7">
        <v>8.4</v>
      </c>
      <c r="CT413" s="7">
        <v>19000</v>
      </c>
      <c r="CU413" s="7">
        <v>10.1</v>
      </c>
      <c r="CV413" s="7">
        <v>23000</v>
      </c>
      <c r="CW413" s="7">
        <v>8.4</v>
      </c>
      <c r="DA413" s="8" t="s">
        <v>469</v>
      </c>
      <c r="DB413" s="8" t="s">
        <v>44</v>
      </c>
      <c r="DC413" s="8">
        <v>517</v>
      </c>
      <c r="DD413" s="8">
        <v>3.8</v>
      </c>
      <c r="DE413" s="8">
        <v>13.93</v>
      </c>
      <c r="DF413" s="8">
        <v>3.9</v>
      </c>
      <c r="DG413" s="8">
        <v>26495</v>
      </c>
      <c r="DH413" s="8">
        <v>4.5999999999999996</v>
      </c>
      <c r="DI413" s="8">
        <v>37.1</v>
      </c>
      <c r="DJ413" s="8">
        <v>1</v>
      </c>
      <c r="DN413" s="9" t="s">
        <v>469</v>
      </c>
      <c r="DO413" s="9" t="s">
        <v>44</v>
      </c>
      <c r="DP413" s="9">
        <v>486.4</v>
      </c>
      <c r="DQ413" s="9">
        <v>7.5</v>
      </c>
      <c r="DR413" s="9">
        <v>12.96</v>
      </c>
      <c r="DS413" s="9">
        <v>7.8</v>
      </c>
      <c r="DT413" s="9">
        <v>24919</v>
      </c>
      <c r="DU413" s="9">
        <v>7.3</v>
      </c>
      <c r="DV413" s="9">
        <v>37.200000000000003</v>
      </c>
      <c r="DW413" s="9">
        <v>0.5</v>
      </c>
      <c r="EA413" s="10" t="s">
        <v>469</v>
      </c>
      <c r="EB413" s="10" t="s">
        <v>44</v>
      </c>
      <c r="EC413" s="10">
        <v>31000</v>
      </c>
      <c r="ED413" s="10">
        <v>7.5</v>
      </c>
      <c r="EE413" s="10">
        <f>VLOOKUP(EA413,Sheet1!$C$10:$L$428,10,FALSE)</f>
        <v>90000</v>
      </c>
      <c r="EF413" s="10">
        <v>7.5</v>
      </c>
      <c r="EG413" s="10">
        <v>29000</v>
      </c>
      <c r="EH413" s="10">
        <v>9.6999999999999993</v>
      </c>
      <c r="EI413" s="10">
        <v>31000</v>
      </c>
      <c r="EJ413" s="10">
        <v>7.5</v>
      </c>
      <c r="EN413" s="11" t="s">
        <v>469</v>
      </c>
      <c r="EO413" s="11" t="s">
        <v>44</v>
      </c>
      <c r="EP413" s="11">
        <v>575.20000000000005</v>
      </c>
      <c r="EQ413" s="11">
        <v>3.6</v>
      </c>
      <c r="ER413" s="11">
        <f>VLOOKUP(EN413,Sheet1!$C$10:$L$428,2,FALSE)</f>
        <v>141853.16383881215</v>
      </c>
      <c r="ES413" s="11">
        <v>3.8</v>
      </c>
      <c r="ET413" s="11">
        <v>29391</v>
      </c>
      <c r="EU413" s="11">
        <v>5.8</v>
      </c>
      <c r="EV413" s="11">
        <v>40.1</v>
      </c>
      <c r="EW413" s="11">
        <v>1.3</v>
      </c>
      <c r="EY413" t="b">
        <f t="shared" si="6"/>
        <v>1</v>
      </c>
    </row>
    <row r="414" spans="1:155" x14ac:dyDescent="0.25">
      <c r="A414" s="1" t="s">
        <v>470</v>
      </c>
      <c r="B414" s="1" t="s">
        <v>45</v>
      </c>
      <c r="C414" s="1">
        <v>475.6</v>
      </c>
      <c r="D414" s="1">
        <v>5.3</v>
      </c>
      <c r="E414" s="1">
        <f>VLOOKUP(A414,Sheet1!$C$10:$L$428,6,FALSE)</f>
        <v>128000</v>
      </c>
      <c r="F414" s="1">
        <v>4.5999999999999996</v>
      </c>
      <c r="G414" s="1">
        <v>25504</v>
      </c>
      <c r="H414" s="1">
        <v>6.2</v>
      </c>
      <c r="I414" s="1">
        <v>37.5</v>
      </c>
      <c r="J414" s="1">
        <v>1.4</v>
      </c>
      <c r="N414" s="2" t="s">
        <v>470</v>
      </c>
      <c r="O414" s="2" t="s">
        <v>45</v>
      </c>
      <c r="P414" s="2">
        <v>115000</v>
      </c>
      <c r="Q414" s="2">
        <v>3.8</v>
      </c>
      <c r="R414" s="2">
        <v>115000</v>
      </c>
      <c r="S414" s="2">
        <v>3.8</v>
      </c>
      <c r="T414" s="2">
        <v>94000</v>
      </c>
      <c r="U414" s="2">
        <v>5.5</v>
      </c>
      <c r="V414" s="2">
        <v>115000</v>
      </c>
      <c r="W414" s="2">
        <v>3.8</v>
      </c>
      <c r="AA414" s="3" t="s">
        <v>470</v>
      </c>
      <c r="AB414" s="3" t="s">
        <v>45</v>
      </c>
      <c r="AC414" s="3">
        <v>516.79999999999995</v>
      </c>
      <c r="AD414" s="3">
        <v>2.1</v>
      </c>
      <c r="AE414" s="3">
        <v>13.54</v>
      </c>
      <c r="AF414" s="3">
        <v>2.1</v>
      </c>
      <c r="AG414" s="3">
        <v>26991</v>
      </c>
      <c r="AH414" s="3">
        <v>2.8</v>
      </c>
      <c r="AI414" s="3">
        <v>38.200000000000003</v>
      </c>
      <c r="AJ414" s="3">
        <v>0.5</v>
      </c>
      <c r="AN414" s="3" t="s">
        <v>470</v>
      </c>
      <c r="AO414" s="3" t="s">
        <v>45</v>
      </c>
      <c r="AP414" s="3">
        <v>458</v>
      </c>
      <c r="AQ414" s="3">
        <v>3.8</v>
      </c>
      <c r="AR414" s="3">
        <v>11.98</v>
      </c>
      <c r="AS414" s="3">
        <v>3.6</v>
      </c>
      <c r="AT414" s="3">
        <v>24256</v>
      </c>
      <c r="AU414" s="3">
        <v>4.9000000000000004</v>
      </c>
      <c r="AV414" s="3">
        <v>37.5</v>
      </c>
      <c r="AW414" s="3">
        <v>0.1</v>
      </c>
      <c r="BA414" s="4" t="s">
        <v>470</v>
      </c>
      <c r="BB414" s="4" t="s">
        <v>45</v>
      </c>
      <c r="BC414" s="4">
        <v>166000</v>
      </c>
      <c r="BD414" s="4">
        <v>3.1</v>
      </c>
      <c r="BE414" s="4">
        <v>166000</v>
      </c>
      <c r="BF414" s="4">
        <v>3.1</v>
      </c>
      <c r="BG414" s="4">
        <v>133000</v>
      </c>
      <c r="BH414" s="4">
        <v>5.0999999999999996</v>
      </c>
      <c r="BI414" s="4">
        <v>166000</v>
      </c>
      <c r="BJ414" s="4">
        <v>3.1</v>
      </c>
      <c r="BN414" s="5" t="s">
        <v>470</v>
      </c>
      <c r="BO414" s="5" t="s">
        <v>45</v>
      </c>
      <c r="BP414" s="5">
        <v>413.1</v>
      </c>
      <c r="BQ414" s="5">
        <v>2.2999999999999998</v>
      </c>
      <c r="BR414" s="5">
        <v>12.91</v>
      </c>
      <c r="BS414" s="5">
        <v>1.9</v>
      </c>
      <c r="BT414" s="5">
        <v>22006</v>
      </c>
      <c r="BU414" s="5">
        <v>3.6</v>
      </c>
      <c r="BV414" s="5">
        <v>32</v>
      </c>
      <c r="BW414" s="5">
        <v>1.1000000000000001</v>
      </c>
      <c r="CA414" s="6" t="s">
        <v>470</v>
      </c>
      <c r="CB414" s="6" t="s">
        <v>45</v>
      </c>
      <c r="CC414" s="6">
        <v>362.6</v>
      </c>
      <c r="CD414" s="6">
        <v>3.2</v>
      </c>
      <c r="CE414" s="6">
        <v>10.44</v>
      </c>
      <c r="CF414" s="6">
        <v>3</v>
      </c>
      <c r="CG414" s="6">
        <v>19560</v>
      </c>
      <c r="CH414" s="6">
        <v>6.8</v>
      </c>
      <c r="CI414" s="6">
        <v>35.799999999999997</v>
      </c>
      <c r="CJ414" s="6">
        <v>1.3</v>
      </c>
      <c r="CN414" s="7" t="s">
        <v>470</v>
      </c>
      <c r="CO414" s="7" t="s">
        <v>45</v>
      </c>
      <c r="CP414" s="7">
        <v>50000</v>
      </c>
      <c r="CQ414" s="7">
        <v>5.6</v>
      </c>
      <c r="CR414" s="7">
        <v>50000</v>
      </c>
      <c r="CS414" s="7">
        <v>5.6</v>
      </c>
      <c r="CT414" s="7">
        <v>40000</v>
      </c>
      <c r="CU414" s="7">
        <v>7.8</v>
      </c>
      <c r="CV414" s="7">
        <v>50000</v>
      </c>
      <c r="CW414" s="7">
        <v>5.6</v>
      </c>
      <c r="DA414" s="8" t="s">
        <v>470</v>
      </c>
      <c r="DB414" s="8" t="s">
        <v>45</v>
      </c>
      <c r="DC414" s="8">
        <v>473.9</v>
      </c>
      <c r="DD414" s="8">
        <v>2.4</v>
      </c>
      <c r="DE414" s="8">
        <v>12.88</v>
      </c>
      <c r="DF414" s="8">
        <v>2.6</v>
      </c>
      <c r="DG414" s="8">
        <v>24471</v>
      </c>
      <c r="DH414" s="8">
        <v>3.2</v>
      </c>
      <c r="DI414" s="8">
        <v>36.799999999999997</v>
      </c>
      <c r="DJ414" s="8">
        <v>0.7</v>
      </c>
      <c r="DN414" s="9" t="s">
        <v>470</v>
      </c>
      <c r="DO414" s="9" t="s">
        <v>45</v>
      </c>
      <c r="DP414" s="9">
        <v>427.8</v>
      </c>
      <c r="DQ414" s="9">
        <v>5.8</v>
      </c>
      <c r="DR414" s="9">
        <v>11.59</v>
      </c>
      <c r="DS414" s="9">
        <v>5.5</v>
      </c>
      <c r="DT414" s="9">
        <v>22265</v>
      </c>
      <c r="DU414" s="9">
        <v>7.6</v>
      </c>
      <c r="DV414" s="9">
        <v>37</v>
      </c>
      <c r="DW414" s="9">
        <v>0.5</v>
      </c>
      <c r="EA414" s="10" t="s">
        <v>470</v>
      </c>
      <c r="EB414" s="10" t="s">
        <v>45</v>
      </c>
      <c r="EC414" s="10">
        <v>66000</v>
      </c>
      <c r="ED414" s="10">
        <v>5.2</v>
      </c>
      <c r="EE414" s="10">
        <f>VLOOKUP(EA414,Sheet1!$C$10:$L$428,10,FALSE)</f>
        <v>87000</v>
      </c>
      <c r="EF414" s="10">
        <v>5.2</v>
      </c>
      <c r="EG414" s="10">
        <v>53000</v>
      </c>
      <c r="EH414" s="10">
        <v>7.7</v>
      </c>
      <c r="EI414" s="10">
        <v>66000</v>
      </c>
      <c r="EJ414" s="10">
        <v>5.2</v>
      </c>
      <c r="EN414" s="11" t="s">
        <v>470</v>
      </c>
      <c r="EO414" s="11" t="s">
        <v>45</v>
      </c>
      <c r="EP414" s="11">
        <v>549.4</v>
      </c>
      <c r="EQ414" s="11">
        <v>3</v>
      </c>
      <c r="ER414" s="11">
        <f>VLOOKUP(EN414,Sheet1!$C$10:$L$428,2,FALSE)</f>
        <v>145263.74341377057</v>
      </c>
      <c r="ES414" s="11">
        <v>3.1</v>
      </c>
      <c r="ET414" s="11">
        <v>28902</v>
      </c>
      <c r="EU414" s="11">
        <v>4</v>
      </c>
      <c r="EV414" s="11">
        <v>39.200000000000003</v>
      </c>
      <c r="EW414" s="11">
        <v>0.8</v>
      </c>
      <c r="EY414" t="b">
        <f t="shared" si="6"/>
        <v>1</v>
      </c>
    </row>
    <row r="415" spans="1:155" x14ac:dyDescent="0.25">
      <c r="A415" s="1" t="s">
        <v>471</v>
      </c>
      <c r="B415" s="1" t="s">
        <v>46</v>
      </c>
      <c r="C415" s="1">
        <v>463.5</v>
      </c>
      <c r="D415" s="1">
        <v>5.6</v>
      </c>
      <c r="E415" s="1">
        <f>VLOOKUP(A415,Sheet1!$C$10:$L$428,6,FALSE)</f>
        <v>103500</v>
      </c>
      <c r="F415" s="1">
        <v>4.7</v>
      </c>
      <c r="G415" s="1">
        <v>24654</v>
      </c>
      <c r="H415" s="1">
        <v>6.4</v>
      </c>
      <c r="I415" s="1">
        <v>38.9</v>
      </c>
      <c r="J415" s="1">
        <v>1.6</v>
      </c>
      <c r="N415" s="2" t="s">
        <v>471</v>
      </c>
      <c r="O415" s="2" t="s">
        <v>46</v>
      </c>
      <c r="P415" s="2">
        <v>56000</v>
      </c>
      <c r="Q415" s="2">
        <v>5.4</v>
      </c>
      <c r="R415" s="2">
        <v>56000</v>
      </c>
      <c r="S415" s="2">
        <v>5.4</v>
      </c>
      <c r="T415" s="2">
        <v>52000</v>
      </c>
      <c r="U415" s="2">
        <v>8.3000000000000007</v>
      </c>
      <c r="V415" s="2">
        <v>56000</v>
      </c>
      <c r="W415" s="2">
        <v>5.4</v>
      </c>
      <c r="AA415" s="3" t="s">
        <v>471</v>
      </c>
      <c r="AB415" s="3" t="s">
        <v>46</v>
      </c>
      <c r="AC415" s="3">
        <v>505.7</v>
      </c>
      <c r="AD415" s="3">
        <v>3.4</v>
      </c>
      <c r="AE415" s="3">
        <v>13.01</v>
      </c>
      <c r="AF415" s="3">
        <v>3.4</v>
      </c>
      <c r="AG415" s="3">
        <v>25924</v>
      </c>
      <c r="AH415" s="3">
        <v>6.1</v>
      </c>
      <c r="AI415" s="3">
        <v>38.9</v>
      </c>
      <c r="AJ415" s="3">
        <v>0.9</v>
      </c>
      <c r="AN415" s="3" t="s">
        <v>471</v>
      </c>
      <c r="AO415" s="3" t="s">
        <v>46</v>
      </c>
      <c r="AP415" s="3">
        <v>426.1</v>
      </c>
      <c r="AQ415" s="3">
        <v>4.4000000000000004</v>
      </c>
      <c r="AR415" s="3">
        <v>10.87</v>
      </c>
      <c r="AS415" s="3">
        <v>3.8</v>
      </c>
      <c r="AT415" s="3">
        <v>22044</v>
      </c>
      <c r="AU415" s="3">
        <v>7.3</v>
      </c>
      <c r="AV415" s="3">
        <v>37.5</v>
      </c>
      <c r="AW415" s="3">
        <v>0.3</v>
      </c>
      <c r="BA415" s="4" t="s">
        <v>471</v>
      </c>
      <c r="BB415" s="4" t="s">
        <v>46</v>
      </c>
      <c r="BC415" s="4">
        <v>79000</v>
      </c>
      <c r="BD415" s="4">
        <v>4.5</v>
      </c>
      <c r="BE415" s="4">
        <v>79000</v>
      </c>
      <c r="BF415" s="4">
        <v>4.5</v>
      </c>
      <c r="BG415" s="4">
        <v>72000</v>
      </c>
      <c r="BH415" s="4">
        <v>6.6</v>
      </c>
      <c r="BI415" s="4">
        <v>79000</v>
      </c>
      <c r="BJ415" s="4">
        <v>4.5</v>
      </c>
      <c r="BN415" s="5" t="s">
        <v>471</v>
      </c>
      <c r="BO415" s="5" t="s">
        <v>46</v>
      </c>
      <c r="BP415" s="5">
        <v>407.8</v>
      </c>
      <c r="BQ415" s="5">
        <v>3.5</v>
      </c>
      <c r="BR415" s="5">
        <v>12.43</v>
      </c>
      <c r="BS415" s="5">
        <v>3.1</v>
      </c>
      <c r="BT415" s="5">
        <v>21581</v>
      </c>
      <c r="BU415" s="5">
        <v>5.9</v>
      </c>
      <c r="BV415" s="5">
        <v>32.799999999999997</v>
      </c>
      <c r="BW415" s="5">
        <v>1.6</v>
      </c>
      <c r="CA415" s="6" t="s">
        <v>471</v>
      </c>
      <c r="CB415" s="6" t="s">
        <v>46</v>
      </c>
      <c r="CC415" s="6">
        <v>353.7</v>
      </c>
      <c r="CD415" s="6">
        <v>4</v>
      </c>
      <c r="CE415" s="6">
        <v>9.81</v>
      </c>
      <c r="CF415" s="6">
        <v>3.5</v>
      </c>
      <c r="CG415" s="6">
        <v>18285</v>
      </c>
      <c r="CH415" s="6">
        <v>5</v>
      </c>
      <c r="CI415" s="6">
        <v>35.9</v>
      </c>
      <c r="CJ415" s="6">
        <v>1.2</v>
      </c>
      <c r="CN415" s="7" t="s">
        <v>471</v>
      </c>
      <c r="CO415" s="7" t="s">
        <v>46</v>
      </c>
      <c r="CP415" s="7">
        <v>24000</v>
      </c>
      <c r="CQ415" s="7">
        <v>8.1</v>
      </c>
      <c r="CR415" s="7">
        <v>24000</v>
      </c>
      <c r="CS415" s="7">
        <v>8.1</v>
      </c>
      <c r="CT415" s="7">
        <v>23000</v>
      </c>
      <c r="CU415" s="7">
        <v>14.1</v>
      </c>
      <c r="CV415" s="7">
        <v>24000</v>
      </c>
      <c r="CW415" s="7">
        <v>8.1</v>
      </c>
      <c r="DA415" s="8" t="s">
        <v>471</v>
      </c>
      <c r="DB415" s="8" t="s">
        <v>46</v>
      </c>
      <c r="DC415" s="8">
        <v>460</v>
      </c>
      <c r="DD415" s="8">
        <v>4.7</v>
      </c>
      <c r="DE415" s="8">
        <v>12.52</v>
      </c>
      <c r="DF415" s="8">
        <v>4.8</v>
      </c>
      <c r="DG415" s="8">
        <v>23329</v>
      </c>
      <c r="DH415" s="8">
        <v>6.6</v>
      </c>
      <c r="DI415" s="8">
        <v>36.700000000000003</v>
      </c>
      <c r="DJ415" s="8">
        <v>1.2</v>
      </c>
      <c r="DN415" s="9" t="s">
        <v>471</v>
      </c>
      <c r="DO415" s="9" t="s">
        <v>46</v>
      </c>
      <c r="DP415" s="9">
        <v>373.5</v>
      </c>
      <c r="DQ415" s="9">
        <v>6.4</v>
      </c>
      <c r="DR415" s="9">
        <v>10.28</v>
      </c>
      <c r="DS415" s="9">
        <v>6.2</v>
      </c>
      <c r="DT415" s="9">
        <v>19339</v>
      </c>
      <c r="DU415" s="9" t="s">
        <v>858</v>
      </c>
      <c r="DV415" s="9">
        <v>36.700000000000003</v>
      </c>
      <c r="DW415" s="9">
        <v>1.2</v>
      </c>
      <c r="EA415" s="10" t="s">
        <v>471</v>
      </c>
      <c r="EB415" s="10" t="s">
        <v>46</v>
      </c>
      <c r="EC415" s="10">
        <v>32000</v>
      </c>
      <c r="ED415" s="10">
        <v>7.3</v>
      </c>
      <c r="EE415" s="10">
        <f>VLOOKUP(EA415,Sheet1!$C$10:$L$428,10,FALSE)</f>
        <v>72500</v>
      </c>
      <c r="EF415" s="10">
        <v>7.3</v>
      </c>
      <c r="EG415" s="10">
        <v>29000</v>
      </c>
      <c r="EH415" s="10">
        <v>9.8000000000000007</v>
      </c>
      <c r="EI415" s="10">
        <v>32000</v>
      </c>
      <c r="EJ415" s="10">
        <v>7.3</v>
      </c>
      <c r="EN415" s="11" t="s">
        <v>471</v>
      </c>
      <c r="EO415" s="11" t="s">
        <v>46</v>
      </c>
      <c r="EP415" s="11">
        <v>539.6</v>
      </c>
      <c r="EQ415" s="11">
        <v>4.5999999999999996</v>
      </c>
      <c r="ER415" s="11">
        <f>VLOOKUP(EN415,Sheet1!$C$10:$L$428,2,FALSE)</f>
        <v>119789.99028571422</v>
      </c>
      <c r="ES415" s="11">
        <v>4.7</v>
      </c>
      <c r="ET415" s="11">
        <v>27941</v>
      </c>
      <c r="EU415" s="11">
        <v>8.6</v>
      </c>
      <c r="EV415" s="11">
        <v>40.4</v>
      </c>
      <c r="EW415" s="11">
        <v>1.3</v>
      </c>
      <c r="EY415" t="b">
        <f t="shared" si="6"/>
        <v>1</v>
      </c>
    </row>
    <row r="416" spans="1:155" x14ac:dyDescent="0.25">
      <c r="A416" s="1" t="s">
        <v>472</v>
      </c>
      <c r="B416" s="1" t="s">
        <v>47</v>
      </c>
      <c r="C416" s="1">
        <v>498.6</v>
      </c>
      <c r="D416" s="1">
        <v>7.5</v>
      </c>
      <c r="E416" s="1">
        <f>VLOOKUP(A416,Sheet1!$C$10:$L$428,6,FALSE)</f>
        <v>105000</v>
      </c>
      <c r="F416" s="1">
        <v>7.2</v>
      </c>
      <c r="G416" s="1">
        <v>25580</v>
      </c>
      <c r="H416" s="1">
        <v>8.5</v>
      </c>
      <c r="I416" s="1">
        <v>39.799999999999997</v>
      </c>
      <c r="J416" s="1">
        <v>1.3</v>
      </c>
      <c r="N416" s="2" t="s">
        <v>472</v>
      </c>
      <c r="O416" s="2" t="s">
        <v>47</v>
      </c>
      <c r="P416" s="2">
        <v>53000</v>
      </c>
      <c r="Q416" s="2">
        <v>5.6</v>
      </c>
      <c r="R416" s="2">
        <v>53000</v>
      </c>
      <c r="S416" s="2">
        <v>5.6</v>
      </c>
      <c r="T416" s="2">
        <v>48000</v>
      </c>
      <c r="U416" s="2">
        <v>6.5</v>
      </c>
      <c r="V416" s="2">
        <v>53000</v>
      </c>
      <c r="W416" s="2">
        <v>5.6</v>
      </c>
      <c r="AA416" s="3" t="s">
        <v>472</v>
      </c>
      <c r="AB416" s="3" t="s">
        <v>47</v>
      </c>
      <c r="AC416" s="3">
        <v>541.4</v>
      </c>
      <c r="AD416" s="3">
        <v>3.1</v>
      </c>
      <c r="AE416" s="3">
        <v>13.75</v>
      </c>
      <c r="AF416" s="3">
        <v>3.1</v>
      </c>
      <c r="AG416" s="3">
        <v>27736</v>
      </c>
      <c r="AH416" s="3">
        <v>3.4</v>
      </c>
      <c r="AI416" s="3">
        <v>39.4</v>
      </c>
      <c r="AJ416" s="3">
        <v>0.9</v>
      </c>
      <c r="AN416" s="3" t="s">
        <v>472</v>
      </c>
      <c r="AO416" s="3" t="s">
        <v>47</v>
      </c>
      <c r="AP416" s="3">
        <v>477.3</v>
      </c>
      <c r="AQ416" s="3">
        <v>5.3</v>
      </c>
      <c r="AR416" s="3">
        <v>11.99</v>
      </c>
      <c r="AS416" s="3">
        <v>6.1</v>
      </c>
      <c r="AT416" s="3">
        <v>24215</v>
      </c>
      <c r="AU416" s="3">
        <v>5.5</v>
      </c>
      <c r="AV416" s="3">
        <v>37.5</v>
      </c>
      <c r="AW416" s="3">
        <v>1</v>
      </c>
      <c r="BA416" s="4" t="s">
        <v>472</v>
      </c>
      <c r="BB416" s="4" t="s">
        <v>47</v>
      </c>
      <c r="BC416" s="4">
        <v>72000</v>
      </c>
      <c r="BD416" s="4">
        <v>4.7</v>
      </c>
      <c r="BE416" s="4">
        <v>72000</v>
      </c>
      <c r="BF416" s="4">
        <v>4.7</v>
      </c>
      <c r="BG416" s="4">
        <v>67000</v>
      </c>
      <c r="BH416" s="4">
        <v>5.5</v>
      </c>
      <c r="BI416" s="4">
        <v>72000</v>
      </c>
      <c r="BJ416" s="4">
        <v>4.7</v>
      </c>
      <c r="BN416" s="5" t="s">
        <v>472</v>
      </c>
      <c r="BO416" s="5" t="s">
        <v>47</v>
      </c>
      <c r="BP416" s="5">
        <v>442</v>
      </c>
      <c r="BQ416" s="5">
        <v>3.4</v>
      </c>
      <c r="BR416" s="5">
        <v>13.06</v>
      </c>
      <c r="BS416" s="5">
        <v>2.9</v>
      </c>
      <c r="BT416" s="5">
        <v>22616</v>
      </c>
      <c r="BU416" s="5">
        <v>3.7</v>
      </c>
      <c r="BV416" s="5">
        <v>33.799999999999997</v>
      </c>
      <c r="BW416" s="5">
        <v>1.6</v>
      </c>
      <c r="CA416" s="6" t="s">
        <v>472</v>
      </c>
      <c r="CB416" s="6" t="s">
        <v>47</v>
      </c>
      <c r="CC416" s="6">
        <v>382.7</v>
      </c>
      <c r="CD416" s="6">
        <v>4.5999999999999996</v>
      </c>
      <c r="CE416" s="6">
        <v>10.36</v>
      </c>
      <c r="CF416" s="6">
        <v>3.8</v>
      </c>
      <c r="CG416" s="6">
        <v>20124</v>
      </c>
      <c r="CH416" s="6">
        <v>4.9000000000000004</v>
      </c>
      <c r="CI416" s="6">
        <v>37</v>
      </c>
      <c r="CJ416" s="6">
        <v>1</v>
      </c>
      <c r="CN416" s="7" t="s">
        <v>472</v>
      </c>
      <c r="CO416" s="7" t="s">
        <v>47</v>
      </c>
      <c r="CP416" s="7">
        <v>22000</v>
      </c>
      <c r="CQ416" s="7">
        <v>8.6</v>
      </c>
      <c r="CR416" s="7">
        <v>22000</v>
      </c>
      <c r="CS416" s="7">
        <v>8.6</v>
      </c>
      <c r="CT416" s="7">
        <v>20000</v>
      </c>
      <c r="CU416" s="7">
        <v>10</v>
      </c>
      <c r="CV416" s="7">
        <v>22000</v>
      </c>
      <c r="CW416" s="7">
        <v>8.6</v>
      </c>
      <c r="DA416" s="8" t="s">
        <v>472</v>
      </c>
      <c r="DB416" s="8" t="s">
        <v>47</v>
      </c>
      <c r="DC416" s="8">
        <v>490.4</v>
      </c>
      <c r="DD416" s="8">
        <v>3.9</v>
      </c>
      <c r="DE416" s="8">
        <v>13.1</v>
      </c>
      <c r="DF416" s="8">
        <v>4</v>
      </c>
      <c r="DG416" s="8">
        <v>25182</v>
      </c>
      <c r="DH416" s="8">
        <v>4.8</v>
      </c>
      <c r="DI416" s="8">
        <v>37.4</v>
      </c>
      <c r="DJ416" s="8">
        <v>1.5</v>
      </c>
      <c r="DN416" s="9" t="s">
        <v>472</v>
      </c>
      <c r="DO416" s="9" t="s">
        <v>47</v>
      </c>
      <c r="DP416" s="9">
        <v>456.9</v>
      </c>
      <c r="DQ416" s="9">
        <v>6.9</v>
      </c>
      <c r="DR416" s="9">
        <v>11.92</v>
      </c>
      <c r="DS416" s="9">
        <v>8.1999999999999993</v>
      </c>
      <c r="DT416" s="9">
        <v>21998</v>
      </c>
      <c r="DU416" s="9">
        <v>8.5</v>
      </c>
      <c r="DV416" s="9">
        <v>37</v>
      </c>
      <c r="DW416" s="9">
        <v>0.9</v>
      </c>
      <c r="EA416" s="10" t="s">
        <v>472</v>
      </c>
      <c r="EB416" s="10" t="s">
        <v>47</v>
      </c>
      <c r="EC416" s="10">
        <v>31000</v>
      </c>
      <c r="ED416" s="10">
        <v>7.4</v>
      </c>
      <c r="EE416" s="10">
        <f>VLOOKUP(EA416,Sheet1!$C$10:$L$428,10,FALSE)</f>
        <v>75000</v>
      </c>
      <c r="EF416" s="10">
        <v>7.4</v>
      </c>
      <c r="EG416" s="10">
        <v>28000</v>
      </c>
      <c r="EH416" s="10">
        <v>8.6</v>
      </c>
      <c r="EI416" s="10">
        <v>31000</v>
      </c>
      <c r="EJ416" s="10">
        <v>7.4</v>
      </c>
      <c r="EN416" s="11" t="s">
        <v>472</v>
      </c>
      <c r="EO416" s="11" t="s">
        <v>47</v>
      </c>
      <c r="EP416" s="11">
        <v>577.1</v>
      </c>
      <c r="EQ416" s="11">
        <v>4.4000000000000004</v>
      </c>
      <c r="ER416" s="11">
        <f>VLOOKUP(EN416,Sheet1!$C$10:$L$428,2,FALSE)</f>
        <v>122831.77061132932</v>
      </c>
      <c r="ES416" s="11">
        <v>4.4000000000000004</v>
      </c>
      <c r="ET416" s="11">
        <v>29512</v>
      </c>
      <c r="EU416" s="11">
        <v>4.5</v>
      </c>
      <c r="EV416" s="11">
        <v>40.700000000000003</v>
      </c>
      <c r="EW416" s="11">
        <v>1</v>
      </c>
      <c r="EY416" t="b">
        <f t="shared" si="6"/>
        <v>1</v>
      </c>
    </row>
    <row r="417" spans="1:155" x14ac:dyDescent="0.25">
      <c r="A417" s="1" t="s">
        <v>473</v>
      </c>
      <c r="B417" s="1" t="s">
        <v>48</v>
      </c>
      <c r="C417" s="1">
        <v>460</v>
      </c>
      <c r="D417" s="1">
        <v>5.5</v>
      </c>
      <c r="E417" s="1">
        <f>VLOOKUP(A417,Sheet1!$C$10:$L$428,6,FALSE)</f>
        <v>110000</v>
      </c>
      <c r="F417" s="1">
        <v>6.7</v>
      </c>
      <c r="G417" s="1">
        <v>24665</v>
      </c>
      <c r="H417" s="1">
        <v>6.6</v>
      </c>
      <c r="I417" s="1">
        <v>39</v>
      </c>
      <c r="J417" s="1">
        <v>1.6</v>
      </c>
      <c r="N417" s="2" t="s">
        <v>473</v>
      </c>
      <c r="O417" s="2" t="s">
        <v>48</v>
      </c>
      <c r="P417" s="2">
        <v>70000</v>
      </c>
      <c r="Q417" s="2">
        <v>4.9000000000000004</v>
      </c>
      <c r="R417" s="2">
        <v>70000</v>
      </c>
      <c r="S417" s="2">
        <v>4.9000000000000004</v>
      </c>
      <c r="T417" s="2">
        <v>60000</v>
      </c>
      <c r="U417" s="2">
        <v>7.9</v>
      </c>
      <c r="V417" s="2">
        <v>70000</v>
      </c>
      <c r="W417" s="2">
        <v>4.9000000000000004</v>
      </c>
      <c r="AA417" s="3" t="s">
        <v>473</v>
      </c>
      <c r="AB417" s="3" t="s">
        <v>48</v>
      </c>
      <c r="AC417" s="3">
        <v>542</v>
      </c>
      <c r="AD417" s="3">
        <v>3.7</v>
      </c>
      <c r="AE417" s="3">
        <v>13.84</v>
      </c>
      <c r="AF417" s="3">
        <v>3.7</v>
      </c>
      <c r="AG417" s="3">
        <v>28034</v>
      </c>
      <c r="AH417" s="3">
        <v>7.9</v>
      </c>
      <c r="AI417" s="3">
        <v>39.200000000000003</v>
      </c>
      <c r="AJ417" s="3">
        <v>0.8</v>
      </c>
      <c r="AN417" s="3" t="s">
        <v>473</v>
      </c>
      <c r="AO417" s="3" t="s">
        <v>48</v>
      </c>
      <c r="AP417" s="3">
        <v>452.4</v>
      </c>
      <c r="AQ417" s="3">
        <v>3.8</v>
      </c>
      <c r="AR417" s="3">
        <v>11.48</v>
      </c>
      <c r="AS417" s="3">
        <v>4.8</v>
      </c>
      <c r="AT417" s="3">
        <v>23870</v>
      </c>
      <c r="AU417" s="3">
        <v>5.0999999999999996</v>
      </c>
      <c r="AV417" s="3">
        <v>37.5</v>
      </c>
      <c r="AW417" s="3">
        <v>1</v>
      </c>
      <c r="BA417" s="4" t="s">
        <v>473</v>
      </c>
      <c r="BB417" s="4" t="s">
        <v>48</v>
      </c>
      <c r="BC417" s="4">
        <v>93000</v>
      </c>
      <c r="BD417" s="4">
        <v>4.2</v>
      </c>
      <c r="BE417" s="4">
        <v>93000</v>
      </c>
      <c r="BF417" s="4">
        <v>4.2</v>
      </c>
      <c r="BG417" s="4">
        <v>79000</v>
      </c>
      <c r="BH417" s="4">
        <v>6.7</v>
      </c>
      <c r="BI417" s="4">
        <v>93000</v>
      </c>
      <c r="BJ417" s="4">
        <v>4.2</v>
      </c>
      <c r="BN417" s="5" t="s">
        <v>473</v>
      </c>
      <c r="BO417" s="5" t="s">
        <v>48</v>
      </c>
      <c r="BP417" s="5">
        <v>447.3</v>
      </c>
      <c r="BQ417" s="5">
        <v>3.7</v>
      </c>
      <c r="BR417" s="5">
        <v>13.24</v>
      </c>
      <c r="BS417" s="5">
        <v>3.4</v>
      </c>
      <c r="BT417" s="5">
        <v>23477</v>
      </c>
      <c r="BU417" s="5">
        <v>7.8</v>
      </c>
      <c r="BV417" s="5">
        <v>33.799999999999997</v>
      </c>
      <c r="BW417" s="5">
        <v>1.4</v>
      </c>
      <c r="CA417" s="6" t="s">
        <v>473</v>
      </c>
      <c r="CB417" s="6" t="s">
        <v>48</v>
      </c>
      <c r="CC417" s="6">
        <v>378.6</v>
      </c>
      <c r="CD417" s="6">
        <v>4.5</v>
      </c>
      <c r="CE417" s="6">
        <v>10.06</v>
      </c>
      <c r="CF417" s="6">
        <v>4</v>
      </c>
      <c r="CG417" s="6">
        <v>19904</v>
      </c>
      <c r="CH417" s="6">
        <v>6.2</v>
      </c>
      <c r="CI417" s="6">
        <v>37.4</v>
      </c>
      <c r="CJ417" s="6">
        <v>0.9</v>
      </c>
      <c r="CN417" s="7" t="s">
        <v>473</v>
      </c>
      <c r="CO417" s="7" t="s">
        <v>48</v>
      </c>
      <c r="CP417" s="7">
        <v>28000</v>
      </c>
      <c r="CQ417" s="7">
        <v>7.6</v>
      </c>
      <c r="CR417" s="7">
        <v>28000</v>
      </c>
      <c r="CS417" s="7">
        <v>7.6</v>
      </c>
      <c r="CT417" s="7">
        <v>25000</v>
      </c>
      <c r="CU417" s="7">
        <v>11.9</v>
      </c>
      <c r="CV417" s="7">
        <v>28000</v>
      </c>
      <c r="CW417" s="7">
        <v>7.6</v>
      </c>
      <c r="DA417" s="8" t="s">
        <v>473</v>
      </c>
      <c r="DB417" s="8" t="s">
        <v>48</v>
      </c>
      <c r="DC417" s="8">
        <v>482.2</v>
      </c>
      <c r="DD417" s="8">
        <v>3.6</v>
      </c>
      <c r="DE417" s="8">
        <v>12.81</v>
      </c>
      <c r="DF417" s="8">
        <v>3.8</v>
      </c>
      <c r="DG417" s="8">
        <v>24628</v>
      </c>
      <c r="DH417" s="8">
        <v>18</v>
      </c>
      <c r="DI417" s="8">
        <v>37.6</v>
      </c>
      <c r="DJ417" s="8">
        <v>1</v>
      </c>
      <c r="DN417" s="9" t="s">
        <v>473</v>
      </c>
      <c r="DO417" s="9" t="s">
        <v>48</v>
      </c>
      <c r="DP417" s="9">
        <v>443.3</v>
      </c>
      <c r="DQ417" s="9">
        <v>6.5</v>
      </c>
      <c r="DR417" s="9">
        <v>11.6</v>
      </c>
      <c r="DS417" s="9">
        <v>6.3</v>
      </c>
      <c r="DT417" s="9">
        <v>21460</v>
      </c>
      <c r="DU417" s="9">
        <v>7.6</v>
      </c>
      <c r="DV417" s="9">
        <v>37.5</v>
      </c>
      <c r="DW417" s="9">
        <v>0.3</v>
      </c>
      <c r="EA417" s="10" t="s">
        <v>473</v>
      </c>
      <c r="EB417" s="10" t="s">
        <v>48</v>
      </c>
      <c r="EC417" s="10">
        <v>42000</v>
      </c>
      <c r="ED417" s="10">
        <v>6.4</v>
      </c>
      <c r="EE417" s="10">
        <f>VLOOKUP(EA417,Sheet1!$C$10:$L$428,10,FALSE)</f>
        <v>80000</v>
      </c>
      <c r="EF417" s="10">
        <v>6.4</v>
      </c>
      <c r="EG417" s="10">
        <v>35000</v>
      </c>
      <c r="EH417" s="10">
        <v>10.5</v>
      </c>
      <c r="EI417" s="10">
        <v>42000</v>
      </c>
      <c r="EJ417" s="10">
        <v>6.4</v>
      </c>
      <c r="EN417" s="11" t="s">
        <v>473</v>
      </c>
      <c r="EO417" s="11" t="s">
        <v>48</v>
      </c>
      <c r="EP417" s="11">
        <v>581.4</v>
      </c>
      <c r="EQ417" s="11">
        <v>5.3</v>
      </c>
      <c r="ER417" s="11">
        <f>VLOOKUP(EN417,Sheet1!$C$10:$L$428,2,FALSE)</f>
        <v>127182.84924623126</v>
      </c>
      <c r="ES417" s="11">
        <v>5.2</v>
      </c>
      <c r="ET417" s="11">
        <v>30475</v>
      </c>
      <c r="EU417" s="11">
        <v>7.4</v>
      </c>
      <c r="EV417" s="11">
        <v>40.1</v>
      </c>
      <c r="EW417" s="11">
        <v>1</v>
      </c>
      <c r="EY417" t="b">
        <f t="shared" si="6"/>
        <v>1</v>
      </c>
    </row>
    <row r="418" spans="1:155" x14ac:dyDescent="0.25">
      <c r="A418" s="1" t="s">
        <v>474</v>
      </c>
      <c r="B418" s="1" t="s">
        <v>49</v>
      </c>
      <c r="C418" s="1">
        <v>573.9</v>
      </c>
      <c r="D418" s="1">
        <v>6.9</v>
      </c>
      <c r="E418" s="1">
        <f>VLOOKUP(A418,Sheet1!$C$10:$L$428,6,FALSE)</f>
        <v>158000</v>
      </c>
      <c r="F418" s="1">
        <v>7.9</v>
      </c>
      <c r="G418" s="1">
        <v>29968</v>
      </c>
      <c r="H418" s="1">
        <v>8.6999999999999993</v>
      </c>
      <c r="I418" s="1">
        <v>37.5</v>
      </c>
      <c r="J418" s="1">
        <v>1</v>
      </c>
      <c r="N418" s="2" t="s">
        <v>474</v>
      </c>
      <c r="O418" s="2" t="s">
        <v>49</v>
      </c>
      <c r="P418" s="2">
        <v>76000</v>
      </c>
      <c r="Q418" s="2">
        <v>4.7</v>
      </c>
      <c r="R418" s="2">
        <v>76000</v>
      </c>
      <c r="S418" s="2">
        <v>4.7</v>
      </c>
      <c r="T418" s="2">
        <v>68000</v>
      </c>
      <c r="U418" s="2">
        <v>6.7</v>
      </c>
      <c r="V418" s="2">
        <v>76000</v>
      </c>
      <c r="W418" s="2">
        <v>4.7</v>
      </c>
      <c r="AA418" s="3" t="s">
        <v>474</v>
      </c>
      <c r="AB418" s="3" t="s">
        <v>49</v>
      </c>
      <c r="AC418" s="3">
        <v>626.4</v>
      </c>
      <c r="AD418" s="3">
        <v>2.8</v>
      </c>
      <c r="AE418" s="3">
        <v>16.43</v>
      </c>
      <c r="AF418" s="3">
        <v>2.9</v>
      </c>
      <c r="AG418" s="3">
        <v>32400</v>
      </c>
      <c r="AH418" s="3">
        <v>4.4000000000000004</v>
      </c>
      <c r="AI418" s="3">
        <v>38.1</v>
      </c>
      <c r="AJ418" s="3">
        <v>0.6</v>
      </c>
      <c r="AN418" s="3" t="s">
        <v>474</v>
      </c>
      <c r="AO418" s="3" t="s">
        <v>49</v>
      </c>
      <c r="AP418" s="3">
        <v>517.5</v>
      </c>
      <c r="AQ418" s="3">
        <v>4.0999999999999996</v>
      </c>
      <c r="AR418" s="3">
        <v>13.35</v>
      </c>
      <c r="AS418" s="3">
        <v>4.5</v>
      </c>
      <c r="AT418" s="3">
        <v>26739</v>
      </c>
      <c r="AU418" s="3">
        <v>6.1</v>
      </c>
      <c r="AV418" s="3">
        <v>37.5</v>
      </c>
      <c r="AW418" s="3">
        <v>0.2</v>
      </c>
      <c r="BA418" s="4" t="s">
        <v>474</v>
      </c>
      <c r="BB418" s="4" t="s">
        <v>49</v>
      </c>
      <c r="BC418" s="4">
        <v>111000</v>
      </c>
      <c r="BD418" s="4">
        <v>3.9</v>
      </c>
      <c r="BE418" s="4">
        <v>111000</v>
      </c>
      <c r="BF418" s="4">
        <v>3.9</v>
      </c>
      <c r="BG418" s="4">
        <v>99000</v>
      </c>
      <c r="BH418" s="4">
        <v>5.3</v>
      </c>
      <c r="BI418" s="4">
        <v>111000</v>
      </c>
      <c r="BJ418" s="4">
        <v>3.9</v>
      </c>
      <c r="BN418" s="5" t="s">
        <v>474</v>
      </c>
      <c r="BO418" s="5" t="s">
        <v>49</v>
      </c>
      <c r="BP418" s="5">
        <v>501.1</v>
      </c>
      <c r="BQ418" s="5">
        <v>3</v>
      </c>
      <c r="BR418" s="5">
        <v>15.67</v>
      </c>
      <c r="BS418" s="5">
        <v>2.7</v>
      </c>
      <c r="BT418" s="5">
        <v>26254</v>
      </c>
      <c r="BU418" s="5">
        <v>4.3</v>
      </c>
      <c r="BV418" s="5">
        <v>32</v>
      </c>
      <c r="BW418" s="5">
        <v>1.3</v>
      </c>
      <c r="CA418" s="6" t="s">
        <v>474</v>
      </c>
      <c r="CB418" s="6" t="s">
        <v>49</v>
      </c>
      <c r="CC418" s="6">
        <v>413</v>
      </c>
      <c r="CD418" s="6">
        <v>4.7</v>
      </c>
      <c r="CE418" s="6">
        <v>11.89</v>
      </c>
      <c r="CF418" s="6">
        <v>3.6</v>
      </c>
      <c r="CG418" s="6">
        <v>21646</v>
      </c>
      <c r="CH418" s="6">
        <v>6.6</v>
      </c>
      <c r="CI418" s="6">
        <v>36</v>
      </c>
      <c r="CJ418" s="6">
        <v>1.4</v>
      </c>
      <c r="CN418" s="7" t="s">
        <v>474</v>
      </c>
      <c r="CO418" s="7" t="s">
        <v>49</v>
      </c>
      <c r="CP418" s="7">
        <v>32000</v>
      </c>
      <c r="CQ418" s="7">
        <v>7.1</v>
      </c>
      <c r="CR418" s="7">
        <v>32000</v>
      </c>
      <c r="CS418" s="7">
        <v>7.1</v>
      </c>
      <c r="CT418" s="7">
        <v>28000</v>
      </c>
      <c r="CU418" s="7">
        <v>11.5</v>
      </c>
      <c r="CV418" s="7">
        <v>32000</v>
      </c>
      <c r="CW418" s="7">
        <v>7.1</v>
      </c>
      <c r="DA418" s="8" t="s">
        <v>474</v>
      </c>
      <c r="DB418" s="8" t="s">
        <v>49</v>
      </c>
      <c r="DC418" s="8">
        <v>543.70000000000005</v>
      </c>
      <c r="DD418" s="8">
        <v>4.4000000000000004</v>
      </c>
      <c r="DE418" s="8">
        <v>14.89</v>
      </c>
      <c r="DF418" s="8">
        <v>4.4000000000000004</v>
      </c>
      <c r="DG418" s="8">
        <v>27626</v>
      </c>
      <c r="DH418" s="8">
        <v>8.6999999999999993</v>
      </c>
      <c r="DI418" s="8">
        <v>36.5</v>
      </c>
      <c r="DJ418" s="8">
        <v>0.6</v>
      </c>
      <c r="DN418" s="9" t="s">
        <v>474</v>
      </c>
      <c r="DO418" s="9" t="s">
        <v>49</v>
      </c>
      <c r="DP418" s="9">
        <v>454.3</v>
      </c>
      <c r="DQ418" s="9">
        <v>6.1</v>
      </c>
      <c r="DR418" s="9">
        <v>12.23</v>
      </c>
      <c r="DS418" s="9">
        <v>6.7</v>
      </c>
      <c r="DT418" s="9">
        <v>22768</v>
      </c>
      <c r="DU418" s="9">
        <v>9.5</v>
      </c>
      <c r="DV418" s="9">
        <v>37</v>
      </c>
      <c r="DW418" s="9">
        <v>1</v>
      </c>
      <c r="EA418" s="10" t="s">
        <v>474</v>
      </c>
      <c r="EB418" s="10" t="s">
        <v>49</v>
      </c>
      <c r="EC418" s="10">
        <v>45000</v>
      </c>
      <c r="ED418" s="10">
        <v>6.3</v>
      </c>
      <c r="EE418" s="10">
        <f>VLOOKUP(EA418,Sheet1!$C$10:$L$428,10,FALSE)</f>
        <v>112500</v>
      </c>
      <c r="EF418" s="10">
        <v>6.3</v>
      </c>
      <c r="EG418" s="10">
        <v>40000</v>
      </c>
      <c r="EH418" s="10">
        <v>8.1</v>
      </c>
      <c r="EI418" s="10">
        <v>45000</v>
      </c>
      <c r="EJ418" s="10">
        <v>6.3</v>
      </c>
      <c r="EN418" s="11" t="s">
        <v>474</v>
      </c>
      <c r="EO418" s="11" t="s">
        <v>49</v>
      </c>
      <c r="EP418" s="11">
        <v>685.1</v>
      </c>
      <c r="EQ418" s="11">
        <v>3.6</v>
      </c>
      <c r="ER418" s="11">
        <f>VLOOKUP(EN418,Sheet1!$C$10:$L$428,2,FALSE)</f>
        <v>186086.93981481483</v>
      </c>
      <c r="ES418" s="11">
        <v>3.8</v>
      </c>
      <c r="ET418" s="11">
        <v>35777</v>
      </c>
      <c r="EU418" s="11">
        <v>5</v>
      </c>
      <c r="EV418" s="11">
        <v>39.299999999999997</v>
      </c>
      <c r="EW418" s="11">
        <v>0.9</v>
      </c>
      <c r="EY418" t="b">
        <f t="shared" si="6"/>
        <v>1</v>
      </c>
    </row>
    <row r="419" spans="1:155" x14ac:dyDescent="0.25">
      <c r="A419" s="1" t="s">
        <v>475</v>
      </c>
      <c r="B419" s="1" t="s">
        <v>50</v>
      </c>
      <c r="C419" s="1">
        <v>475.1</v>
      </c>
      <c r="D419" s="1">
        <v>6.8</v>
      </c>
      <c r="E419" s="1">
        <f>VLOOKUP(A419,Sheet1!$C$10:$L$428,6,FALSE)</f>
        <v>108000</v>
      </c>
      <c r="F419" s="1">
        <v>4.8</v>
      </c>
      <c r="G419" s="1">
        <v>24421</v>
      </c>
      <c r="H419" s="1">
        <v>6.7</v>
      </c>
      <c r="I419" s="1">
        <v>39</v>
      </c>
      <c r="J419" s="1">
        <v>1.2</v>
      </c>
      <c r="N419" s="2" t="s">
        <v>475</v>
      </c>
      <c r="O419" s="2" t="s">
        <v>50</v>
      </c>
      <c r="P419" s="2">
        <v>59000</v>
      </c>
      <c r="Q419" s="2">
        <v>5.3</v>
      </c>
      <c r="R419" s="2">
        <v>59000</v>
      </c>
      <c r="S419" s="2">
        <v>5.3</v>
      </c>
      <c r="T419" s="2">
        <v>52000</v>
      </c>
      <c r="U419" s="2">
        <v>7.3</v>
      </c>
      <c r="V419" s="2">
        <v>59000</v>
      </c>
      <c r="W419" s="2">
        <v>5.3</v>
      </c>
      <c r="AA419" s="3" t="s">
        <v>475</v>
      </c>
      <c r="AB419" s="3" t="s">
        <v>50</v>
      </c>
      <c r="AC419" s="3">
        <v>491.3</v>
      </c>
      <c r="AD419" s="3">
        <v>2.7</v>
      </c>
      <c r="AE419" s="3">
        <v>12.47</v>
      </c>
      <c r="AF419" s="3">
        <v>2.7</v>
      </c>
      <c r="AG419" s="3">
        <v>25903</v>
      </c>
      <c r="AH419" s="3">
        <v>3.2</v>
      </c>
      <c r="AI419" s="3">
        <v>39.4</v>
      </c>
      <c r="AJ419" s="3">
        <v>0.7</v>
      </c>
      <c r="AN419" s="3" t="s">
        <v>475</v>
      </c>
      <c r="AO419" s="3" t="s">
        <v>50</v>
      </c>
      <c r="AP419" s="3">
        <v>430.5</v>
      </c>
      <c r="AQ419" s="3">
        <v>4.5999999999999996</v>
      </c>
      <c r="AR419" s="3">
        <v>10.94</v>
      </c>
      <c r="AS419" s="3">
        <v>3.7</v>
      </c>
      <c r="AT419" s="3">
        <v>23389</v>
      </c>
      <c r="AU419" s="3">
        <v>5.7</v>
      </c>
      <c r="AV419" s="3">
        <v>37.5</v>
      </c>
      <c r="AW419" s="3">
        <v>1</v>
      </c>
      <c r="BA419" s="4" t="s">
        <v>475</v>
      </c>
      <c r="BB419" s="4" t="s">
        <v>50</v>
      </c>
      <c r="BC419" s="4">
        <v>79000</v>
      </c>
      <c r="BD419" s="4">
        <v>4.5999999999999996</v>
      </c>
      <c r="BE419" s="4">
        <v>79000</v>
      </c>
      <c r="BF419" s="4">
        <v>4.5999999999999996</v>
      </c>
      <c r="BG419" s="4">
        <v>70000</v>
      </c>
      <c r="BH419" s="4">
        <v>6.8</v>
      </c>
      <c r="BI419" s="4">
        <v>79000</v>
      </c>
      <c r="BJ419" s="4">
        <v>4.5999999999999996</v>
      </c>
      <c r="BN419" s="5" t="s">
        <v>475</v>
      </c>
      <c r="BO419" s="5" t="s">
        <v>50</v>
      </c>
      <c r="BP419" s="5">
        <v>422.5</v>
      </c>
      <c r="BQ419" s="5">
        <v>2.9</v>
      </c>
      <c r="BR419" s="5">
        <v>12.33</v>
      </c>
      <c r="BS419" s="5">
        <v>2.5</v>
      </c>
      <c r="BT419" s="5">
        <v>22511</v>
      </c>
      <c r="BU419" s="5">
        <v>3.7</v>
      </c>
      <c r="BV419" s="5">
        <v>34.299999999999997</v>
      </c>
      <c r="BW419" s="5">
        <v>1.4</v>
      </c>
      <c r="CA419" s="6" t="s">
        <v>475</v>
      </c>
      <c r="CB419" s="6" t="s">
        <v>50</v>
      </c>
      <c r="CC419" s="6">
        <v>376.1</v>
      </c>
      <c r="CD419" s="6">
        <v>3.9</v>
      </c>
      <c r="CE419" s="6">
        <v>10.23</v>
      </c>
      <c r="CF419" s="6">
        <v>3.8</v>
      </c>
      <c r="CG419" s="6">
        <v>20328</v>
      </c>
      <c r="CH419" s="6">
        <v>6.9</v>
      </c>
      <c r="CI419" s="6">
        <v>37</v>
      </c>
      <c r="CJ419" s="6">
        <v>1</v>
      </c>
      <c r="CN419" s="7" t="s">
        <v>475</v>
      </c>
      <c r="CO419" s="7" t="s">
        <v>50</v>
      </c>
      <c r="CP419" s="7">
        <v>23000</v>
      </c>
      <c r="CQ419" s="7">
        <v>8.3000000000000007</v>
      </c>
      <c r="CR419" s="7">
        <v>23000</v>
      </c>
      <c r="CS419" s="7">
        <v>8.3000000000000007</v>
      </c>
      <c r="CT419" s="7">
        <v>20000</v>
      </c>
      <c r="CU419" s="7">
        <v>12.8</v>
      </c>
      <c r="CV419" s="7">
        <v>23000</v>
      </c>
      <c r="CW419" s="7">
        <v>8.3000000000000007</v>
      </c>
      <c r="DA419" s="8" t="s">
        <v>475</v>
      </c>
      <c r="DB419" s="8" t="s">
        <v>50</v>
      </c>
      <c r="DC419" s="8">
        <v>415.8</v>
      </c>
      <c r="DD419" s="8">
        <v>3.3</v>
      </c>
      <c r="DE419" s="8">
        <v>11.11</v>
      </c>
      <c r="DF419" s="8">
        <v>3.2</v>
      </c>
      <c r="DG419" s="8">
        <v>22269</v>
      </c>
      <c r="DH419" s="8">
        <v>3.9</v>
      </c>
      <c r="DI419" s="8">
        <v>37.4</v>
      </c>
      <c r="DJ419" s="8">
        <v>0.9</v>
      </c>
      <c r="DN419" s="9" t="s">
        <v>475</v>
      </c>
      <c r="DO419" s="9" t="s">
        <v>50</v>
      </c>
      <c r="DP419" s="9">
        <v>366.2</v>
      </c>
      <c r="DQ419" s="9">
        <v>7.1</v>
      </c>
      <c r="DR419" s="9">
        <v>9.7899999999999991</v>
      </c>
      <c r="DS419" s="9">
        <v>6.9</v>
      </c>
      <c r="DT419" s="9">
        <v>19927</v>
      </c>
      <c r="DU419" s="9">
        <v>8.5</v>
      </c>
      <c r="DV419" s="9">
        <v>37</v>
      </c>
      <c r="DW419" s="9">
        <v>1</v>
      </c>
      <c r="EA419" s="10" t="s">
        <v>475</v>
      </c>
      <c r="EB419" s="10" t="s">
        <v>50</v>
      </c>
      <c r="EC419" s="10">
        <v>36000</v>
      </c>
      <c r="ED419" s="10">
        <v>7</v>
      </c>
      <c r="EE419" s="10">
        <f>VLOOKUP(EA419,Sheet1!$C$10:$L$428,10,FALSE)</f>
        <v>82500</v>
      </c>
      <c r="EF419" s="10">
        <v>7</v>
      </c>
      <c r="EG419" s="10">
        <v>32000</v>
      </c>
      <c r="EH419" s="10">
        <v>8.6999999999999993</v>
      </c>
      <c r="EI419" s="10">
        <v>36000</v>
      </c>
      <c r="EJ419" s="10">
        <v>7</v>
      </c>
      <c r="EN419" s="11" t="s">
        <v>475</v>
      </c>
      <c r="EO419" s="11" t="s">
        <v>50</v>
      </c>
      <c r="EP419" s="11">
        <v>540.79999999999995</v>
      </c>
      <c r="EQ419" s="11">
        <v>3.5</v>
      </c>
      <c r="ER419" s="11">
        <f>VLOOKUP(EN419,Sheet1!$C$10:$L$428,2,FALSE)</f>
        <v>121147.71953675743</v>
      </c>
      <c r="ES419" s="11">
        <v>3.6</v>
      </c>
      <c r="ET419" s="11">
        <v>28125</v>
      </c>
      <c r="EU419" s="11">
        <v>4.0999999999999996</v>
      </c>
      <c r="EV419" s="11">
        <v>40.700000000000003</v>
      </c>
      <c r="EW419" s="11">
        <v>1</v>
      </c>
      <c r="EY419" t="b">
        <f t="shared" si="6"/>
        <v>1</v>
      </c>
    </row>
    <row r="420" spans="1:155" x14ac:dyDescent="0.25">
      <c r="A420" s="1" t="s">
        <v>476</v>
      </c>
      <c r="B420" s="1" t="s">
        <v>51</v>
      </c>
      <c r="C420" s="1">
        <v>665.7</v>
      </c>
      <c r="D420" s="1">
        <v>7.6</v>
      </c>
      <c r="E420" s="1">
        <f>VLOOKUP(A420,Sheet1!$C$10:$L$428,6,FALSE)</f>
        <v>185000</v>
      </c>
      <c r="F420" s="1">
        <v>8.6999999999999993</v>
      </c>
      <c r="G420" s="1">
        <v>34187</v>
      </c>
      <c r="H420" s="1">
        <v>9.3000000000000007</v>
      </c>
      <c r="I420" s="1">
        <v>37.5</v>
      </c>
      <c r="J420" s="1">
        <v>1.2</v>
      </c>
      <c r="N420" s="2" t="s">
        <v>476</v>
      </c>
      <c r="O420" s="2" t="s">
        <v>51</v>
      </c>
      <c r="P420" s="2">
        <v>62000</v>
      </c>
      <c r="Q420" s="2">
        <v>5.2</v>
      </c>
      <c r="R420" s="2">
        <v>62000</v>
      </c>
      <c r="S420" s="2">
        <v>5.2</v>
      </c>
      <c r="T420" s="2">
        <v>56000</v>
      </c>
      <c r="U420" s="2">
        <v>6.5</v>
      </c>
      <c r="V420" s="2">
        <v>62000</v>
      </c>
      <c r="W420" s="2">
        <v>5.2</v>
      </c>
      <c r="AA420" s="3" t="s">
        <v>476</v>
      </c>
      <c r="AB420" s="3" t="s">
        <v>51</v>
      </c>
      <c r="AC420" s="3">
        <v>678.9</v>
      </c>
      <c r="AD420" s="3">
        <v>4.0999999999999996</v>
      </c>
      <c r="AE420" s="3">
        <v>17.809999999999999</v>
      </c>
      <c r="AF420" s="3">
        <v>4.0999999999999996</v>
      </c>
      <c r="AG420" s="3">
        <v>36443</v>
      </c>
      <c r="AH420" s="3">
        <v>5.9</v>
      </c>
      <c r="AI420" s="3">
        <v>38.1</v>
      </c>
      <c r="AJ420" s="3">
        <v>0.8</v>
      </c>
      <c r="AN420" s="3" t="s">
        <v>476</v>
      </c>
      <c r="AO420" s="3" t="s">
        <v>51</v>
      </c>
      <c r="AP420" s="3">
        <v>567.1</v>
      </c>
      <c r="AQ420" s="3">
        <v>4.3</v>
      </c>
      <c r="AR420" s="3">
        <v>14.63</v>
      </c>
      <c r="AS420" s="3">
        <v>5.2</v>
      </c>
      <c r="AT420" s="3">
        <v>30090</v>
      </c>
      <c r="AU420" s="3">
        <v>6.6</v>
      </c>
      <c r="AV420" s="3">
        <v>37.5</v>
      </c>
      <c r="AW420" s="3">
        <v>0.3</v>
      </c>
      <c r="BA420" s="4" t="s">
        <v>476</v>
      </c>
      <c r="BB420" s="4" t="s">
        <v>51</v>
      </c>
      <c r="BC420" s="4">
        <v>90000</v>
      </c>
      <c r="BD420" s="4">
        <v>4.3</v>
      </c>
      <c r="BE420" s="4">
        <v>90000</v>
      </c>
      <c r="BF420" s="4">
        <v>4.3</v>
      </c>
      <c r="BG420" s="4">
        <v>80000</v>
      </c>
      <c r="BH420" s="4">
        <v>5.6</v>
      </c>
      <c r="BI420" s="4">
        <v>90000</v>
      </c>
      <c r="BJ420" s="4">
        <v>4.3</v>
      </c>
      <c r="BN420" s="5" t="s">
        <v>476</v>
      </c>
      <c r="BO420" s="5" t="s">
        <v>51</v>
      </c>
      <c r="BP420" s="5">
        <v>538.20000000000005</v>
      </c>
      <c r="BQ420" s="5">
        <v>4.0999999999999996</v>
      </c>
      <c r="BR420" s="5">
        <v>16.829999999999998</v>
      </c>
      <c r="BS420" s="5">
        <v>3.7</v>
      </c>
      <c r="BT420" s="5">
        <v>29228</v>
      </c>
      <c r="BU420" s="5">
        <v>5.8</v>
      </c>
      <c r="BV420" s="5">
        <v>32</v>
      </c>
      <c r="BW420" s="5">
        <v>1.5</v>
      </c>
      <c r="CA420" s="6" t="s">
        <v>476</v>
      </c>
      <c r="CB420" s="6" t="s">
        <v>51</v>
      </c>
      <c r="CC420" s="6">
        <v>435.5</v>
      </c>
      <c r="CD420" s="6">
        <v>6.2</v>
      </c>
      <c r="CE420" s="6">
        <v>12.77</v>
      </c>
      <c r="CF420" s="6">
        <v>5.7</v>
      </c>
      <c r="CG420" s="6">
        <v>23086</v>
      </c>
      <c r="CH420" s="6">
        <v>8.4</v>
      </c>
      <c r="CI420" s="6">
        <v>36</v>
      </c>
      <c r="CJ420" s="6">
        <v>1.4</v>
      </c>
      <c r="CN420" s="7" t="s">
        <v>476</v>
      </c>
      <c r="CO420" s="7" t="s">
        <v>51</v>
      </c>
      <c r="CP420" s="7">
        <v>26000</v>
      </c>
      <c r="CQ420" s="7">
        <v>7.8</v>
      </c>
      <c r="CR420" s="7">
        <v>26000</v>
      </c>
      <c r="CS420" s="7">
        <v>7.8</v>
      </c>
      <c r="CT420" s="7">
        <v>23000</v>
      </c>
      <c r="CU420" s="7">
        <v>9.3000000000000007</v>
      </c>
      <c r="CV420" s="7">
        <v>26000</v>
      </c>
      <c r="CW420" s="7">
        <v>7.8</v>
      </c>
      <c r="DA420" s="8" t="s">
        <v>476</v>
      </c>
      <c r="DB420" s="8" t="s">
        <v>51</v>
      </c>
      <c r="DC420" s="8">
        <v>541.70000000000005</v>
      </c>
      <c r="DD420" s="8">
        <v>3.8</v>
      </c>
      <c r="DE420" s="8">
        <v>14.74</v>
      </c>
      <c r="DF420" s="8">
        <v>3.9</v>
      </c>
      <c r="DG420" s="8">
        <v>28176</v>
      </c>
      <c r="DH420" s="8">
        <v>5.0999999999999996</v>
      </c>
      <c r="DI420" s="8">
        <v>36.700000000000003</v>
      </c>
      <c r="DJ420" s="8">
        <v>0.9</v>
      </c>
      <c r="DN420" s="9" t="s">
        <v>476</v>
      </c>
      <c r="DO420" s="9" t="s">
        <v>51</v>
      </c>
      <c r="DP420" s="9">
        <v>499.7</v>
      </c>
      <c r="DQ420" s="9">
        <v>6.9</v>
      </c>
      <c r="DR420" s="9">
        <v>13.24</v>
      </c>
      <c r="DS420" s="9">
        <v>8.1</v>
      </c>
      <c r="DT420" s="9">
        <v>25504</v>
      </c>
      <c r="DU420" s="9">
        <v>7.1</v>
      </c>
      <c r="DV420" s="9">
        <v>37</v>
      </c>
      <c r="DW420" s="9">
        <v>0.9</v>
      </c>
      <c r="EA420" s="10" t="s">
        <v>476</v>
      </c>
      <c r="EB420" s="10" t="s">
        <v>51</v>
      </c>
      <c r="EC420" s="10">
        <v>37000</v>
      </c>
      <c r="ED420" s="10">
        <v>6.9</v>
      </c>
      <c r="EE420" s="10">
        <f>VLOOKUP(EA420,Sheet1!$C$10:$L$428,10,FALSE)</f>
        <v>136000</v>
      </c>
      <c r="EF420" s="10">
        <v>6.9</v>
      </c>
      <c r="EG420" s="10">
        <v>34000</v>
      </c>
      <c r="EH420" s="10">
        <v>8.9</v>
      </c>
      <c r="EI420" s="10">
        <v>37000</v>
      </c>
      <c r="EJ420" s="10">
        <v>6.9</v>
      </c>
      <c r="EN420" s="11" t="s">
        <v>476</v>
      </c>
      <c r="EO420" s="11" t="s">
        <v>51</v>
      </c>
      <c r="EP420" s="11">
        <v>775.9</v>
      </c>
      <c r="EQ420" s="11">
        <v>5.6</v>
      </c>
      <c r="ER420" s="11">
        <f>VLOOKUP(EN420,Sheet1!$C$10:$L$428,2,FALSE)</f>
        <v>244374.50726798325</v>
      </c>
      <c r="ES420" s="11">
        <v>5.7</v>
      </c>
      <c r="ET420" s="11">
        <v>41969</v>
      </c>
      <c r="EU420" s="11">
        <v>8.1999999999999993</v>
      </c>
      <c r="EV420" s="11">
        <v>39.1</v>
      </c>
      <c r="EW420" s="11">
        <v>1.1000000000000001</v>
      </c>
      <c r="EY420" t="b">
        <f t="shared" si="6"/>
        <v>1</v>
      </c>
    </row>
    <row r="421" spans="1:155" x14ac:dyDescent="0.25">
      <c r="A421" s="1" t="s">
        <v>477</v>
      </c>
      <c r="B421" s="1" t="s">
        <v>52</v>
      </c>
      <c r="C421" s="1">
        <v>506.2</v>
      </c>
      <c r="D421" s="1">
        <v>4.3</v>
      </c>
      <c r="E421" s="1">
        <f>VLOOKUP(A421,Sheet1!$C$10:$L$428,6,FALSE)</f>
        <v>109000</v>
      </c>
      <c r="F421" s="1">
        <v>5.0999999999999996</v>
      </c>
      <c r="G421" s="1">
        <v>26299</v>
      </c>
      <c r="H421" s="1">
        <v>5.8</v>
      </c>
      <c r="I421" s="1">
        <v>39.1</v>
      </c>
      <c r="J421" s="1">
        <v>1.1000000000000001</v>
      </c>
      <c r="N421" s="2" t="s">
        <v>477</v>
      </c>
      <c r="O421" s="2" t="s">
        <v>52</v>
      </c>
      <c r="P421" s="2">
        <v>89000</v>
      </c>
      <c r="Q421" s="2">
        <v>4.3</v>
      </c>
      <c r="R421" s="2">
        <v>89000</v>
      </c>
      <c r="S421" s="2">
        <v>4.3</v>
      </c>
      <c r="T421" s="2">
        <v>82000</v>
      </c>
      <c r="U421" s="2">
        <v>6.2</v>
      </c>
      <c r="V421" s="2">
        <v>89000</v>
      </c>
      <c r="W421" s="2">
        <v>4.3</v>
      </c>
      <c r="AA421" s="3" t="s">
        <v>477</v>
      </c>
      <c r="AB421" s="3" t="s">
        <v>52</v>
      </c>
      <c r="AC421" s="3">
        <v>559.1</v>
      </c>
      <c r="AD421" s="3">
        <v>5.9</v>
      </c>
      <c r="AE421" s="3">
        <v>14.17</v>
      </c>
      <c r="AF421" s="3">
        <v>5.9</v>
      </c>
      <c r="AG421" s="3">
        <v>28293</v>
      </c>
      <c r="AH421" s="3">
        <v>5</v>
      </c>
      <c r="AI421" s="3">
        <v>39.5</v>
      </c>
      <c r="AJ421" s="3">
        <v>0.6</v>
      </c>
      <c r="AN421" s="3" t="s">
        <v>477</v>
      </c>
      <c r="AO421" s="3" t="s">
        <v>52</v>
      </c>
      <c r="AP421" s="3">
        <v>471.2</v>
      </c>
      <c r="AQ421" s="3">
        <v>4.0999999999999996</v>
      </c>
      <c r="AR421" s="3">
        <v>11.5</v>
      </c>
      <c r="AS421" s="3">
        <v>3.3</v>
      </c>
      <c r="AT421" s="3">
        <v>23829</v>
      </c>
      <c r="AU421" s="3">
        <v>6.3</v>
      </c>
      <c r="AV421" s="3">
        <v>37.5</v>
      </c>
      <c r="AW421" s="3">
        <v>0.9</v>
      </c>
      <c r="BA421" s="4" t="s">
        <v>477</v>
      </c>
      <c r="BB421" s="4" t="s">
        <v>52</v>
      </c>
      <c r="BC421" s="4">
        <v>127000</v>
      </c>
      <c r="BD421" s="4">
        <v>3.6</v>
      </c>
      <c r="BE421" s="4">
        <v>127000</v>
      </c>
      <c r="BF421" s="4">
        <v>3.6</v>
      </c>
      <c r="BG421" s="4">
        <v>116000</v>
      </c>
      <c r="BH421" s="4">
        <v>5.3</v>
      </c>
      <c r="BI421" s="4">
        <v>127000</v>
      </c>
      <c r="BJ421" s="4">
        <v>3.6</v>
      </c>
      <c r="BN421" s="5" t="s">
        <v>477</v>
      </c>
      <c r="BO421" s="5" t="s">
        <v>52</v>
      </c>
      <c r="BP421" s="5">
        <v>466.2</v>
      </c>
      <c r="BQ421" s="5">
        <v>5.4</v>
      </c>
      <c r="BR421" s="5">
        <v>13.91</v>
      </c>
      <c r="BS421" s="5">
        <v>5.3</v>
      </c>
      <c r="BT421" s="5">
        <v>23889</v>
      </c>
      <c r="BU421" s="5">
        <v>4.9000000000000004</v>
      </c>
      <c r="BV421" s="5">
        <v>33.5</v>
      </c>
      <c r="BW421" s="5">
        <v>1.2</v>
      </c>
      <c r="CA421" s="6" t="s">
        <v>477</v>
      </c>
      <c r="CB421" s="6" t="s">
        <v>52</v>
      </c>
      <c r="CC421" s="6">
        <v>383.3</v>
      </c>
      <c r="CD421" s="6">
        <v>4</v>
      </c>
      <c r="CE421" s="6">
        <v>10.5</v>
      </c>
      <c r="CF421" s="6">
        <v>2.6</v>
      </c>
      <c r="CG421" s="6">
        <v>20615</v>
      </c>
      <c r="CH421" s="6">
        <v>4.9000000000000004</v>
      </c>
      <c r="CI421" s="6">
        <v>37</v>
      </c>
      <c r="CJ421" s="6">
        <v>0.5</v>
      </c>
      <c r="CN421" s="7" t="s">
        <v>477</v>
      </c>
      <c r="CO421" s="7" t="s">
        <v>52</v>
      </c>
      <c r="CP421" s="7">
        <v>36000</v>
      </c>
      <c r="CQ421" s="7">
        <v>6.6</v>
      </c>
      <c r="CR421" s="7">
        <v>36000</v>
      </c>
      <c r="CS421" s="7">
        <v>6.6</v>
      </c>
      <c r="CT421" s="7">
        <v>33000</v>
      </c>
      <c r="CU421" s="7">
        <v>10.7</v>
      </c>
      <c r="CV421" s="7">
        <v>36000</v>
      </c>
      <c r="CW421" s="7">
        <v>6.6</v>
      </c>
      <c r="DA421" s="8" t="s">
        <v>477</v>
      </c>
      <c r="DB421" s="8" t="s">
        <v>52</v>
      </c>
      <c r="DC421" s="8">
        <v>466.3</v>
      </c>
      <c r="DD421" s="8">
        <v>3</v>
      </c>
      <c r="DE421" s="8">
        <v>12.39</v>
      </c>
      <c r="DF421" s="8">
        <v>3</v>
      </c>
      <c r="DG421" s="8">
        <v>23397</v>
      </c>
      <c r="DH421" s="8">
        <v>4.0999999999999996</v>
      </c>
      <c r="DI421" s="8">
        <v>37.6</v>
      </c>
      <c r="DJ421" s="8">
        <v>0.7</v>
      </c>
      <c r="DN421" s="9" t="s">
        <v>477</v>
      </c>
      <c r="DO421" s="9" t="s">
        <v>52</v>
      </c>
      <c r="DP421" s="9">
        <v>396.4</v>
      </c>
      <c r="DQ421" s="9">
        <v>4.8</v>
      </c>
      <c r="DR421" s="9">
        <v>10.62</v>
      </c>
      <c r="DS421" s="9">
        <v>4.3</v>
      </c>
      <c r="DT421" s="9">
        <v>20765</v>
      </c>
      <c r="DU421" s="9">
        <v>6.7</v>
      </c>
      <c r="DV421" s="9">
        <v>37.5</v>
      </c>
      <c r="DW421" s="9">
        <v>0.3</v>
      </c>
      <c r="EA421" s="10" t="s">
        <v>477</v>
      </c>
      <c r="EB421" s="10" t="s">
        <v>52</v>
      </c>
      <c r="EC421" s="10">
        <v>53000</v>
      </c>
      <c r="ED421" s="10">
        <v>5.7</v>
      </c>
      <c r="EE421" s="10">
        <f>VLOOKUP(EA421,Sheet1!$C$10:$L$428,10,FALSE)</f>
        <v>75000</v>
      </c>
      <c r="EF421" s="10">
        <v>5.7</v>
      </c>
      <c r="EG421" s="10">
        <v>49000</v>
      </c>
      <c r="EH421" s="10">
        <v>7.5</v>
      </c>
      <c r="EI421" s="10">
        <v>53000</v>
      </c>
      <c r="EJ421" s="10">
        <v>5.7</v>
      </c>
      <c r="EN421" s="11" t="s">
        <v>477</v>
      </c>
      <c r="EO421" s="11" t="s">
        <v>52</v>
      </c>
      <c r="EP421" s="11">
        <v>621.1</v>
      </c>
      <c r="EQ421" s="11">
        <v>8.6</v>
      </c>
      <c r="ER421" s="11">
        <f>VLOOKUP(EN421,Sheet1!$C$10:$L$428,2,FALSE)</f>
        <v>120382.06345436054</v>
      </c>
      <c r="ES421" s="11">
        <v>8.6999999999999993</v>
      </c>
      <c r="ET421" s="11">
        <v>31597</v>
      </c>
      <c r="EU421" s="11">
        <v>6.9</v>
      </c>
      <c r="EV421" s="11">
        <v>40.700000000000003</v>
      </c>
      <c r="EW421" s="11">
        <v>0.9</v>
      </c>
      <c r="EY421" t="b">
        <f t="shared" si="6"/>
        <v>1</v>
      </c>
    </row>
    <row r="422" spans="1:155" x14ac:dyDescent="0.25">
      <c r="A422" s="1" t="s">
        <v>823</v>
      </c>
      <c r="B422" s="1" t="s">
        <v>402</v>
      </c>
      <c r="C422" s="1">
        <v>501</v>
      </c>
      <c r="D422" s="1">
        <v>2.7</v>
      </c>
      <c r="E422" s="1">
        <f>VLOOKUP(A422,Sheet1!$C$10:$L$428,6,FALSE)</f>
        <v>125000</v>
      </c>
      <c r="F422" s="1">
        <v>3.3</v>
      </c>
      <c r="G422" s="1">
        <v>27028</v>
      </c>
      <c r="H422" s="1">
        <v>4.5</v>
      </c>
      <c r="I422" s="1">
        <v>38.799999999999997</v>
      </c>
      <c r="J422" s="1">
        <v>0.7</v>
      </c>
      <c r="N422" s="2" t="s">
        <v>823</v>
      </c>
      <c r="O422" s="2" t="s">
        <v>402</v>
      </c>
      <c r="P422" s="2">
        <v>312000</v>
      </c>
      <c r="Q422" s="2">
        <v>2.2999999999999998</v>
      </c>
      <c r="R422" s="2">
        <v>312000</v>
      </c>
      <c r="S422" s="2">
        <v>2.2999999999999998</v>
      </c>
      <c r="T422" s="2">
        <v>278000</v>
      </c>
      <c r="U422" s="2">
        <v>3.1</v>
      </c>
      <c r="V422" s="2">
        <v>312000</v>
      </c>
      <c r="W422" s="2">
        <v>2.2999999999999998</v>
      </c>
      <c r="AA422" s="3" t="s">
        <v>823</v>
      </c>
      <c r="AB422" s="3" t="s">
        <v>402</v>
      </c>
      <c r="AC422" s="3">
        <v>557.9</v>
      </c>
      <c r="AD422" s="3">
        <v>1.5</v>
      </c>
      <c r="AE422" s="3">
        <v>14.26</v>
      </c>
      <c r="AF422" s="3">
        <v>1.5</v>
      </c>
      <c r="AG422" s="3">
        <v>29165</v>
      </c>
      <c r="AH422" s="3">
        <v>1.9</v>
      </c>
      <c r="AI422" s="3">
        <v>39.1</v>
      </c>
      <c r="AJ422" s="3">
        <v>0.4</v>
      </c>
      <c r="AN422" s="3" t="s">
        <v>823</v>
      </c>
      <c r="AO422" s="3" t="s">
        <v>402</v>
      </c>
      <c r="AP422" s="3">
        <v>464.6</v>
      </c>
      <c r="AQ422" s="3">
        <v>2.6</v>
      </c>
      <c r="AR422" s="3">
        <v>11.76</v>
      </c>
      <c r="AS422" s="3">
        <v>2.5</v>
      </c>
      <c r="AT422" s="3">
        <v>24307</v>
      </c>
      <c r="AU422" s="3">
        <v>3</v>
      </c>
      <c r="AV422" s="3">
        <v>37.5</v>
      </c>
      <c r="AW422" s="3">
        <v>0.5</v>
      </c>
      <c r="BA422" s="4" t="s">
        <v>823</v>
      </c>
      <c r="BB422" s="4" t="s">
        <v>402</v>
      </c>
      <c r="BC422" s="4">
        <v>437000</v>
      </c>
      <c r="BD422" s="4">
        <v>1.9</v>
      </c>
      <c r="BE422" s="4">
        <v>437000</v>
      </c>
      <c r="BF422" s="4">
        <v>1.9</v>
      </c>
      <c r="BG422" s="4">
        <v>385000</v>
      </c>
      <c r="BH422" s="4">
        <v>2.7</v>
      </c>
      <c r="BI422" s="4">
        <v>437000</v>
      </c>
      <c r="BJ422" s="4">
        <v>1.9</v>
      </c>
      <c r="BN422" s="5" t="s">
        <v>823</v>
      </c>
      <c r="BO422" s="5" t="s">
        <v>402</v>
      </c>
      <c r="BP422" s="5">
        <v>453.5</v>
      </c>
      <c r="BQ422" s="5">
        <v>1.5</v>
      </c>
      <c r="BR422" s="5">
        <v>13.67</v>
      </c>
      <c r="BS422" s="5">
        <v>1.4</v>
      </c>
      <c r="BT422" s="5">
        <v>24125</v>
      </c>
      <c r="BU422" s="5">
        <v>2</v>
      </c>
      <c r="BV422" s="5">
        <v>33.200000000000003</v>
      </c>
      <c r="BW422" s="5">
        <v>0.7</v>
      </c>
      <c r="CA422" s="6" t="s">
        <v>823</v>
      </c>
      <c r="CB422" s="6" t="s">
        <v>402</v>
      </c>
      <c r="CC422" s="6">
        <v>372.1</v>
      </c>
      <c r="CD422" s="6">
        <v>2.4</v>
      </c>
      <c r="CE422" s="6">
        <v>10.38</v>
      </c>
      <c r="CF422" s="6">
        <v>1.8</v>
      </c>
      <c r="CG422" s="6">
        <v>19948</v>
      </c>
      <c r="CH422" s="6">
        <v>3</v>
      </c>
      <c r="CI422" s="6">
        <v>37</v>
      </c>
      <c r="CJ422" s="6">
        <v>0.2</v>
      </c>
      <c r="CN422" s="7" t="s">
        <v>823</v>
      </c>
      <c r="CO422" s="7" t="s">
        <v>402</v>
      </c>
      <c r="CP422" s="7">
        <v>125000</v>
      </c>
      <c r="CQ422" s="7">
        <v>3.5</v>
      </c>
      <c r="CR422" s="7">
        <v>125000</v>
      </c>
      <c r="CS422" s="7">
        <v>3.5</v>
      </c>
      <c r="CT422" s="7">
        <v>113000</v>
      </c>
      <c r="CU422" s="7">
        <v>4.5</v>
      </c>
      <c r="CV422" s="7">
        <v>125000</v>
      </c>
      <c r="CW422" s="7">
        <v>3.5</v>
      </c>
      <c r="DA422" s="8" t="s">
        <v>823</v>
      </c>
      <c r="DB422" s="8" t="s">
        <v>402</v>
      </c>
      <c r="DC422" s="8">
        <v>499</v>
      </c>
      <c r="DD422" s="8">
        <v>2.2000000000000002</v>
      </c>
      <c r="DE422" s="8">
        <v>13.29</v>
      </c>
      <c r="DF422" s="8">
        <v>2.2000000000000002</v>
      </c>
      <c r="DG422" s="8">
        <v>25154</v>
      </c>
      <c r="DH422" s="8">
        <v>2.8</v>
      </c>
      <c r="DI422" s="8">
        <v>37.5</v>
      </c>
      <c r="DJ422" s="8">
        <v>0.6</v>
      </c>
      <c r="DN422" s="9" t="s">
        <v>823</v>
      </c>
      <c r="DO422" s="9" t="s">
        <v>402</v>
      </c>
      <c r="DP422" s="9">
        <v>419.5</v>
      </c>
      <c r="DQ422" s="9">
        <v>2.9</v>
      </c>
      <c r="DR422" s="9">
        <v>11.1</v>
      </c>
      <c r="DS422" s="9">
        <v>3</v>
      </c>
      <c r="DT422" s="9">
        <v>21459</v>
      </c>
      <c r="DU422" s="9">
        <v>3.9</v>
      </c>
      <c r="DV422" s="9">
        <v>37.1</v>
      </c>
      <c r="DW422" s="9">
        <v>0.3</v>
      </c>
      <c r="EA422" s="10" t="s">
        <v>823</v>
      </c>
      <c r="EB422" s="10" t="s">
        <v>402</v>
      </c>
      <c r="EC422" s="10">
        <v>187000</v>
      </c>
      <c r="ED422" s="10">
        <v>3</v>
      </c>
      <c r="EE422" s="10">
        <f>VLOOKUP(EA422,Sheet1!$C$10:$L$428,10,FALSE)</f>
        <v>87950</v>
      </c>
      <c r="EF422" s="10">
        <v>3</v>
      </c>
      <c r="EG422" s="10">
        <v>164000</v>
      </c>
      <c r="EH422" s="10">
        <v>4.3</v>
      </c>
      <c r="EI422" s="10">
        <v>187000</v>
      </c>
      <c r="EJ422" s="10">
        <v>3</v>
      </c>
      <c r="EN422" s="11" t="s">
        <v>823</v>
      </c>
      <c r="EO422" s="11" t="s">
        <v>402</v>
      </c>
      <c r="EP422" s="11">
        <v>597.4</v>
      </c>
      <c r="EQ422" s="11">
        <v>2</v>
      </c>
      <c r="ER422" s="11">
        <f>VLOOKUP(EN422,Sheet1!$C$10:$L$428,2,FALSE)</f>
        <v>148176.14853809981</v>
      </c>
      <c r="ES422" s="11">
        <v>2</v>
      </c>
      <c r="ET422" s="11">
        <v>31929</v>
      </c>
      <c r="EU422" s="11">
        <v>2.5</v>
      </c>
      <c r="EV422" s="11">
        <v>40.200000000000003</v>
      </c>
      <c r="EW422" s="11">
        <v>0.5</v>
      </c>
      <c r="EY422" t="b">
        <f t="shared" si="6"/>
        <v>1</v>
      </c>
    </row>
    <row r="423" spans="1:155" x14ac:dyDescent="0.25">
      <c r="A423" s="1" t="s">
        <v>490</v>
      </c>
      <c r="B423" s="1" t="s">
        <v>65</v>
      </c>
      <c r="C423" s="1">
        <v>502.4</v>
      </c>
      <c r="D423" s="1">
        <v>6.1</v>
      </c>
      <c r="E423" s="1">
        <f>VLOOKUP(A423,Sheet1!$C$10:$L$428,6,FALSE)</f>
        <v>105000</v>
      </c>
      <c r="F423" s="1">
        <v>8.6999999999999993</v>
      </c>
      <c r="G423" s="1">
        <v>27088</v>
      </c>
      <c r="H423" s="1">
        <v>7.9</v>
      </c>
      <c r="I423" s="1">
        <v>38.700000000000003</v>
      </c>
      <c r="J423" s="1">
        <v>1.7</v>
      </c>
      <c r="N423" s="2" t="s">
        <v>490</v>
      </c>
      <c r="O423" s="2" t="s">
        <v>65</v>
      </c>
      <c r="P423" s="2">
        <v>36000</v>
      </c>
      <c r="Q423" s="2">
        <v>6.8</v>
      </c>
      <c r="R423" s="2">
        <v>36000</v>
      </c>
      <c r="S423" s="2">
        <v>6.8</v>
      </c>
      <c r="T423" s="2">
        <v>32000</v>
      </c>
      <c r="U423" s="2">
        <v>8</v>
      </c>
      <c r="V423" s="2">
        <v>36000</v>
      </c>
      <c r="W423" s="2">
        <v>6.8</v>
      </c>
      <c r="AA423" s="3" t="s">
        <v>490</v>
      </c>
      <c r="AB423" s="3" t="s">
        <v>65</v>
      </c>
      <c r="AC423" s="3">
        <v>502.6</v>
      </c>
      <c r="AD423" s="3">
        <v>3.2</v>
      </c>
      <c r="AE423" s="3">
        <v>12.75</v>
      </c>
      <c r="AF423" s="3">
        <v>3.4</v>
      </c>
      <c r="AG423" s="3">
        <v>26326</v>
      </c>
      <c r="AH423" s="3">
        <v>4</v>
      </c>
      <c r="AI423" s="3">
        <v>39.4</v>
      </c>
      <c r="AJ423" s="3">
        <v>1.1000000000000001</v>
      </c>
      <c r="AN423" s="3" t="s">
        <v>490</v>
      </c>
      <c r="AO423" s="3" t="s">
        <v>65</v>
      </c>
      <c r="AP423" s="3">
        <v>450.8</v>
      </c>
      <c r="AQ423" s="3">
        <v>4.7</v>
      </c>
      <c r="AR423" s="3">
        <v>11.14</v>
      </c>
      <c r="AS423" s="3">
        <v>5.0999999999999996</v>
      </c>
      <c r="AT423" s="3">
        <v>23265</v>
      </c>
      <c r="AU423" s="3">
        <v>7</v>
      </c>
      <c r="AV423" s="3">
        <v>37.5</v>
      </c>
      <c r="AW423" s="3">
        <v>0.8</v>
      </c>
      <c r="BA423" s="4" t="s">
        <v>490</v>
      </c>
      <c r="BB423" s="4" t="s">
        <v>65</v>
      </c>
      <c r="BC423" s="4">
        <v>50000</v>
      </c>
      <c r="BD423" s="4">
        <v>5.7</v>
      </c>
      <c r="BE423" s="4">
        <v>50000</v>
      </c>
      <c r="BF423" s="4">
        <v>5.7</v>
      </c>
      <c r="BG423" s="4">
        <v>43000</v>
      </c>
      <c r="BH423" s="4">
        <v>6.8</v>
      </c>
      <c r="BI423" s="4">
        <v>50000</v>
      </c>
      <c r="BJ423" s="4">
        <v>5.7</v>
      </c>
      <c r="BN423" s="5" t="s">
        <v>490</v>
      </c>
      <c r="BO423" s="5" t="s">
        <v>65</v>
      </c>
      <c r="BP423" s="5">
        <v>412.7</v>
      </c>
      <c r="BQ423" s="5">
        <v>3.6</v>
      </c>
      <c r="BR423" s="5">
        <v>12.22</v>
      </c>
      <c r="BS423" s="5">
        <v>3.1</v>
      </c>
      <c r="BT423" s="5">
        <v>22440</v>
      </c>
      <c r="BU423" s="5">
        <v>4.3</v>
      </c>
      <c r="BV423" s="5">
        <v>33.799999999999997</v>
      </c>
      <c r="BW423" s="5">
        <v>1.9</v>
      </c>
      <c r="CA423" s="6" t="s">
        <v>490</v>
      </c>
      <c r="CB423" s="6" t="s">
        <v>65</v>
      </c>
      <c r="CC423" s="6">
        <v>377.8</v>
      </c>
      <c r="CD423" s="6">
        <v>5.8</v>
      </c>
      <c r="CE423" s="6">
        <v>9.86</v>
      </c>
      <c r="CF423" s="6">
        <v>4.3</v>
      </c>
      <c r="CG423" s="6">
        <v>20272</v>
      </c>
      <c r="CH423" s="6">
        <v>6.1</v>
      </c>
      <c r="CI423" s="6">
        <v>36.799999999999997</v>
      </c>
      <c r="CJ423" s="6">
        <v>1.6</v>
      </c>
      <c r="CN423" s="7" t="s">
        <v>490</v>
      </c>
      <c r="CO423" s="7" t="s">
        <v>65</v>
      </c>
      <c r="CP423" s="7">
        <v>16000</v>
      </c>
      <c r="CQ423" s="7">
        <v>9.8000000000000007</v>
      </c>
      <c r="CR423" s="7">
        <v>16000</v>
      </c>
      <c r="CS423" s="7">
        <v>9.8000000000000007</v>
      </c>
      <c r="CT423" s="7">
        <v>15000</v>
      </c>
      <c r="CU423" s="7">
        <v>11.4</v>
      </c>
      <c r="CV423" s="7">
        <v>16000</v>
      </c>
      <c r="CW423" s="7">
        <v>9.8000000000000007</v>
      </c>
      <c r="DA423" s="8" t="s">
        <v>490</v>
      </c>
      <c r="DB423" s="8" t="s">
        <v>65</v>
      </c>
      <c r="DC423" s="8">
        <v>444.3</v>
      </c>
      <c r="DD423" s="8">
        <v>4.2</v>
      </c>
      <c r="DE423" s="8">
        <v>11.75</v>
      </c>
      <c r="DF423" s="8">
        <v>4.5</v>
      </c>
      <c r="DG423" s="8">
        <v>22530</v>
      </c>
      <c r="DH423" s="8">
        <v>5.2</v>
      </c>
      <c r="DI423" s="8">
        <v>37.799999999999997</v>
      </c>
      <c r="DJ423" s="8">
        <v>1.6</v>
      </c>
      <c r="DN423" s="9" t="s">
        <v>490</v>
      </c>
      <c r="DO423" s="9" t="s">
        <v>65</v>
      </c>
      <c r="DP423" s="9">
        <v>387.2</v>
      </c>
      <c r="DQ423" s="9">
        <v>7.1</v>
      </c>
      <c r="DR423" s="9">
        <v>10.039999999999999</v>
      </c>
      <c r="DS423" s="9">
        <v>6.8</v>
      </c>
      <c r="DT423" s="9">
        <v>19961</v>
      </c>
      <c r="DU423" s="9">
        <v>8.1</v>
      </c>
      <c r="DV423" s="9">
        <v>37</v>
      </c>
      <c r="DW423" s="9">
        <v>1.2</v>
      </c>
      <c r="EA423" s="10" t="s">
        <v>490</v>
      </c>
      <c r="EB423" s="10" t="s">
        <v>65</v>
      </c>
      <c r="EC423" s="10">
        <v>19000</v>
      </c>
      <c r="ED423" s="10">
        <v>9.3000000000000007</v>
      </c>
      <c r="EE423" s="10">
        <f>VLOOKUP(EA423,Sheet1!$C$10:$L$428,10,FALSE)</f>
        <v>78000</v>
      </c>
      <c r="EF423" s="10">
        <v>9.3000000000000007</v>
      </c>
      <c r="EG423" s="10">
        <v>17000</v>
      </c>
      <c r="EH423" s="10">
        <v>11.1</v>
      </c>
      <c r="EI423" s="10">
        <v>19000</v>
      </c>
      <c r="EJ423" s="10">
        <v>9.3000000000000007</v>
      </c>
      <c r="EN423" s="11" t="s">
        <v>490</v>
      </c>
      <c r="EO423" s="11" t="s">
        <v>65</v>
      </c>
      <c r="EP423" s="11">
        <v>551.79999999999995</v>
      </c>
      <c r="EQ423" s="11">
        <v>4.3</v>
      </c>
      <c r="ER423" s="11">
        <f>VLOOKUP(EN423,Sheet1!$C$10:$L$428,2,FALSE)</f>
        <v>116116.5462459195</v>
      </c>
      <c r="ES423" s="11">
        <v>4.7</v>
      </c>
      <c r="ET423" s="11">
        <v>29703</v>
      </c>
      <c r="EU423" s="11">
        <v>5.3</v>
      </c>
      <c r="EV423" s="11">
        <v>40.799999999999997</v>
      </c>
      <c r="EW423" s="11">
        <v>1.4</v>
      </c>
      <c r="EY423" t="b">
        <f t="shared" si="6"/>
        <v>1</v>
      </c>
    </row>
    <row r="424" spans="1:155" x14ac:dyDescent="0.25">
      <c r="A424" s="1" t="s">
        <v>491</v>
      </c>
      <c r="B424" s="1" t="s">
        <v>66</v>
      </c>
      <c r="C424" s="1">
        <v>478</v>
      </c>
      <c r="D424" s="1">
        <v>4.5</v>
      </c>
      <c r="E424" s="1">
        <f>VLOOKUP(A424,Sheet1!$C$10:$L$428,6,FALSE)</f>
        <v>110850</v>
      </c>
      <c r="F424" s="1">
        <v>4.5</v>
      </c>
      <c r="G424" s="1">
        <v>24951</v>
      </c>
      <c r="H424" s="1">
        <v>4.3</v>
      </c>
      <c r="I424" s="1">
        <v>38.5</v>
      </c>
      <c r="J424" s="1">
        <v>1.6</v>
      </c>
      <c r="N424" s="2" t="s">
        <v>491</v>
      </c>
      <c r="O424" s="2" t="s">
        <v>66</v>
      </c>
      <c r="P424" s="2">
        <v>112000</v>
      </c>
      <c r="Q424" s="2">
        <v>3.8</v>
      </c>
      <c r="R424" s="2">
        <v>112000</v>
      </c>
      <c r="S424" s="2">
        <v>3.8</v>
      </c>
      <c r="T424" s="2">
        <v>98000</v>
      </c>
      <c r="U424" s="2">
        <v>4.8</v>
      </c>
      <c r="V424" s="2">
        <v>112000</v>
      </c>
      <c r="W424" s="2">
        <v>3.8</v>
      </c>
      <c r="AA424" s="3" t="s">
        <v>491</v>
      </c>
      <c r="AB424" s="3" t="s">
        <v>66</v>
      </c>
      <c r="AC424" s="3">
        <v>525.20000000000005</v>
      </c>
      <c r="AD424" s="3">
        <v>2.1</v>
      </c>
      <c r="AE424" s="3">
        <v>13.5</v>
      </c>
      <c r="AF424" s="3">
        <v>2.1</v>
      </c>
      <c r="AG424" s="3">
        <v>27017</v>
      </c>
      <c r="AH424" s="3">
        <v>2.5</v>
      </c>
      <c r="AI424" s="3">
        <v>38.9</v>
      </c>
      <c r="AJ424" s="3">
        <v>0.6</v>
      </c>
      <c r="AN424" s="3" t="s">
        <v>491</v>
      </c>
      <c r="AO424" s="3" t="s">
        <v>66</v>
      </c>
      <c r="AP424" s="3">
        <v>463.9</v>
      </c>
      <c r="AQ424" s="3">
        <v>3.2</v>
      </c>
      <c r="AR424" s="3">
        <v>12.05</v>
      </c>
      <c r="AS424" s="3">
        <v>3.5</v>
      </c>
      <c r="AT424" s="3">
        <v>23980</v>
      </c>
      <c r="AU424" s="3">
        <v>3.1</v>
      </c>
      <c r="AV424" s="3">
        <v>37.5</v>
      </c>
      <c r="AW424" s="3">
        <v>0</v>
      </c>
      <c r="BA424" s="4" t="s">
        <v>491</v>
      </c>
      <c r="BB424" s="4" t="s">
        <v>66</v>
      </c>
      <c r="BC424" s="4">
        <v>158000</v>
      </c>
      <c r="BD424" s="4">
        <v>3.2</v>
      </c>
      <c r="BE424" s="4">
        <v>158000</v>
      </c>
      <c r="BF424" s="4">
        <v>3.2</v>
      </c>
      <c r="BG424" s="4">
        <v>137000</v>
      </c>
      <c r="BH424" s="4">
        <v>4.3</v>
      </c>
      <c r="BI424" s="4">
        <v>158000</v>
      </c>
      <c r="BJ424" s="4">
        <v>3.2</v>
      </c>
      <c r="BN424" s="5" t="s">
        <v>491</v>
      </c>
      <c r="BO424" s="5" t="s">
        <v>66</v>
      </c>
      <c r="BP424" s="5">
        <v>423.5</v>
      </c>
      <c r="BQ424" s="5">
        <v>2.2000000000000002</v>
      </c>
      <c r="BR424" s="5">
        <v>12.86</v>
      </c>
      <c r="BS424" s="5">
        <v>1.9</v>
      </c>
      <c r="BT424" s="5">
        <v>22282</v>
      </c>
      <c r="BU424" s="5">
        <v>2.9</v>
      </c>
      <c r="BV424" s="5">
        <v>32.9</v>
      </c>
      <c r="BW424" s="5">
        <v>1.1000000000000001</v>
      </c>
      <c r="CA424" s="6" t="s">
        <v>491</v>
      </c>
      <c r="CB424" s="6" t="s">
        <v>66</v>
      </c>
      <c r="CC424" s="6">
        <v>372.1</v>
      </c>
      <c r="CD424" s="6">
        <v>3.7</v>
      </c>
      <c r="CE424" s="6">
        <v>10.36</v>
      </c>
      <c r="CF424" s="6">
        <v>2.6</v>
      </c>
      <c r="CG424" s="6">
        <v>20007</v>
      </c>
      <c r="CH424" s="6">
        <v>5</v>
      </c>
      <c r="CI424" s="6">
        <v>36.200000000000003</v>
      </c>
      <c r="CJ424" s="6">
        <v>1.4</v>
      </c>
      <c r="CN424" s="7" t="s">
        <v>491</v>
      </c>
      <c r="CO424" s="7" t="s">
        <v>66</v>
      </c>
      <c r="CP424" s="7">
        <v>49000</v>
      </c>
      <c r="CQ424" s="7">
        <v>5.7</v>
      </c>
      <c r="CR424" s="7">
        <v>49000</v>
      </c>
      <c r="CS424" s="7">
        <v>5.7</v>
      </c>
      <c r="CT424" s="7">
        <v>45000</v>
      </c>
      <c r="CU424" s="7">
        <v>7.4</v>
      </c>
      <c r="CV424" s="7">
        <v>49000</v>
      </c>
      <c r="CW424" s="7">
        <v>5.7</v>
      </c>
      <c r="DA424" s="8" t="s">
        <v>491</v>
      </c>
      <c r="DB424" s="8" t="s">
        <v>66</v>
      </c>
      <c r="DC424" s="8">
        <v>494.1</v>
      </c>
      <c r="DD424" s="8">
        <v>2.6</v>
      </c>
      <c r="DE424" s="8">
        <v>13.2</v>
      </c>
      <c r="DF424" s="8">
        <v>2.7</v>
      </c>
      <c r="DG424" s="8">
        <v>25244</v>
      </c>
      <c r="DH424" s="8">
        <v>3.1</v>
      </c>
      <c r="DI424" s="8">
        <v>37.4</v>
      </c>
      <c r="DJ424" s="8">
        <v>0.8</v>
      </c>
      <c r="DN424" s="9" t="s">
        <v>491</v>
      </c>
      <c r="DO424" s="9" t="s">
        <v>66</v>
      </c>
      <c r="DP424" s="9">
        <v>448.9</v>
      </c>
      <c r="DQ424" s="9">
        <v>4.4000000000000004</v>
      </c>
      <c r="DR424" s="9">
        <v>12</v>
      </c>
      <c r="DS424" s="9">
        <v>5</v>
      </c>
      <c r="DT424" s="9">
        <v>22770</v>
      </c>
      <c r="DU424" s="9">
        <v>5.2</v>
      </c>
      <c r="DV424" s="9">
        <v>37</v>
      </c>
      <c r="DW424" s="9">
        <v>0.4</v>
      </c>
      <c r="EA424" s="10" t="s">
        <v>491</v>
      </c>
      <c r="EB424" s="10" t="s">
        <v>66</v>
      </c>
      <c r="EC424" s="10">
        <v>63000</v>
      </c>
      <c r="ED424" s="10">
        <v>5.2</v>
      </c>
      <c r="EE424" s="10">
        <f>VLOOKUP(EA424,Sheet1!$C$10:$L$428,10,FALSE)</f>
        <v>73500</v>
      </c>
      <c r="EF424" s="10">
        <v>5.2</v>
      </c>
      <c r="EG424" s="10">
        <v>53000</v>
      </c>
      <c r="EH424" s="10">
        <v>6.3</v>
      </c>
      <c r="EI424" s="10">
        <v>63000</v>
      </c>
      <c r="EJ424" s="10">
        <v>5.2</v>
      </c>
      <c r="EN424" s="11" t="s">
        <v>491</v>
      </c>
      <c r="EO424" s="11" t="s">
        <v>66</v>
      </c>
      <c r="EP424" s="11">
        <v>549.1</v>
      </c>
      <c r="EQ424" s="11">
        <v>2.9</v>
      </c>
      <c r="ER424" s="11">
        <f>VLOOKUP(EN424,Sheet1!$C$10:$L$428,2,FALSE)</f>
        <v>128204.77395374449</v>
      </c>
      <c r="ES424" s="11">
        <v>3.1</v>
      </c>
      <c r="ET424" s="11">
        <v>28520</v>
      </c>
      <c r="EU424" s="11">
        <v>3.6</v>
      </c>
      <c r="EV424" s="11">
        <v>40</v>
      </c>
      <c r="EW424" s="11">
        <v>0.8</v>
      </c>
      <c r="EY424" t="b">
        <f t="shared" si="6"/>
        <v>1</v>
      </c>
    </row>
    <row r="425" spans="1:155" x14ac:dyDescent="0.25">
      <c r="A425" s="1" t="s">
        <v>492</v>
      </c>
      <c r="B425" s="1" t="s">
        <v>67</v>
      </c>
      <c r="C425" s="1">
        <v>527.20000000000005</v>
      </c>
      <c r="D425" s="1">
        <v>4.7</v>
      </c>
      <c r="E425" s="1">
        <f>VLOOKUP(A425,Sheet1!$C$10:$L$428,6,FALSE)</f>
        <v>140000</v>
      </c>
      <c r="F425" s="1">
        <v>6.3</v>
      </c>
      <c r="G425" s="1">
        <v>28997</v>
      </c>
      <c r="H425" s="1">
        <v>6.3</v>
      </c>
      <c r="I425" s="1">
        <v>38.4</v>
      </c>
      <c r="J425" s="1">
        <v>1.6</v>
      </c>
      <c r="N425" s="2" t="s">
        <v>492</v>
      </c>
      <c r="O425" s="2" t="s">
        <v>67</v>
      </c>
      <c r="P425" s="2">
        <v>71000</v>
      </c>
      <c r="Q425" s="2">
        <v>4.8</v>
      </c>
      <c r="R425" s="2">
        <v>71000</v>
      </c>
      <c r="S425" s="2">
        <v>4.8</v>
      </c>
      <c r="T425" s="2">
        <v>63000</v>
      </c>
      <c r="U425" s="2">
        <v>6.2</v>
      </c>
      <c r="V425" s="2">
        <v>71000</v>
      </c>
      <c r="W425" s="2">
        <v>4.8</v>
      </c>
      <c r="AA425" s="3" t="s">
        <v>492</v>
      </c>
      <c r="AB425" s="3" t="s">
        <v>67</v>
      </c>
      <c r="AC425" s="3">
        <v>533.4</v>
      </c>
      <c r="AD425" s="3">
        <v>2.6</v>
      </c>
      <c r="AE425" s="3">
        <v>13.79</v>
      </c>
      <c r="AF425" s="3">
        <v>2.7</v>
      </c>
      <c r="AG425" s="3">
        <v>28378</v>
      </c>
      <c r="AH425" s="3">
        <v>3.3</v>
      </c>
      <c r="AI425" s="3">
        <v>38.700000000000003</v>
      </c>
      <c r="AJ425" s="3">
        <v>0.7</v>
      </c>
      <c r="AN425" s="3" t="s">
        <v>492</v>
      </c>
      <c r="AO425" s="3" t="s">
        <v>67</v>
      </c>
      <c r="AP425" s="3">
        <v>480.1</v>
      </c>
      <c r="AQ425" s="3">
        <v>4.2</v>
      </c>
      <c r="AR425" s="3">
        <v>11.98</v>
      </c>
      <c r="AS425" s="3">
        <v>4.7</v>
      </c>
      <c r="AT425" s="3">
        <v>25222</v>
      </c>
      <c r="AU425" s="3">
        <v>6.3</v>
      </c>
      <c r="AV425" s="3">
        <v>37.5</v>
      </c>
      <c r="AW425" s="3">
        <v>0</v>
      </c>
      <c r="BA425" s="4" t="s">
        <v>492</v>
      </c>
      <c r="BB425" s="4" t="s">
        <v>67</v>
      </c>
      <c r="BC425" s="4">
        <v>103000</v>
      </c>
      <c r="BD425" s="4">
        <v>4</v>
      </c>
      <c r="BE425" s="4">
        <v>103000</v>
      </c>
      <c r="BF425" s="4">
        <v>4</v>
      </c>
      <c r="BG425" s="4">
        <v>91000</v>
      </c>
      <c r="BH425" s="4">
        <v>5.6</v>
      </c>
      <c r="BI425" s="4">
        <v>103000</v>
      </c>
      <c r="BJ425" s="4">
        <v>4</v>
      </c>
      <c r="BN425" s="5" t="s">
        <v>492</v>
      </c>
      <c r="BO425" s="5" t="s">
        <v>67</v>
      </c>
      <c r="BP425" s="5">
        <v>433.4</v>
      </c>
      <c r="BQ425" s="5">
        <v>2.8</v>
      </c>
      <c r="BR425" s="5">
        <v>13.19</v>
      </c>
      <c r="BS425" s="5">
        <v>2.4</v>
      </c>
      <c r="BT425" s="5">
        <v>23026</v>
      </c>
      <c r="BU425" s="5">
        <v>3.6</v>
      </c>
      <c r="BV425" s="5">
        <v>32.9</v>
      </c>
      <c r="BW425" s="5">
        <v>1.3</v>
      </c>
      <c r="CA425" s="6" t="s">
        <v>492</v>
      </c>
      <c r="CB425" s="6" t="s">
        <v>67</v>
      </c>
      <c r="CC425" s="6">
        <v>378</v>
      </c>
      <c r="CD425" s="6">
        <v>4.3</v>
      </c>
      <c r="CE425" s="6">
        <v>10.53</v>
      </c>
      <c r="CF425" s="6">
        <v>3.7</v>
      </c>
      <c r="CG425" s="6">
        <v>19955</v>
      </c>
      <c r="CH425" s="6">
        <v>5.8</v>
      </c>
      <c r="CI425" s="6">
        <v>36</v>
      </c>
      <c r="CJ425" s="6">
        <v>1.4</v>
      </c>
      <c r="CN425" s="7" t="s">
        <v>492</v>
      </c>
      <c r="CO425" s="7" t="s">
        <v>67</v>
      </c>
      <c r="CP425" s="7">
        <v>31000</v>
      </c>
      <c r="CQ425" s="7">
        <v>7.1</v>
      </c>
      <c r="CR425" s="7">
        <v>31000</v>
      </c>
      <c r="CS425" s="7">
        <v>7.1</v>
      </c>
      <c r="CT425" s="7">
        <v>28000</v>
      </c>
      <c r="CU425" s="7">
        <v>9.8000000000000007</v>
      </c>
      <c r="CV425" s="7">
        <v>31000</v>
      </c>
      <c r="CW425" s="7">
        <v>7.1</v>
      </c>
      <c r="DA425" s="8" t="s">
        <v>492</v>
      </c>
      <c r="DB425" s="8" t="s">
        <v>67</v>
      </c>
      <c r="DC425" s="8">
        <v>470.5</v>
      </c>
      <c r="DD425" s="8">
        <v>3.1</v>
      </c>
      <c r="DE425" s="8">
        <v>12.73</v>
      </c>
      <c r="DF425" s="8">
        <v>3.2</v>
      </c>
      <c r="DG425" s="8">
        <v>24184</v>
      </c>
      <c r="DH425" s="8">
        <v>3.5</v>
      </c>
      <c r="DI425" s="8">
        <v>37</v>
      </c>
      <c r="DJ425" s="8">
        <v>0.8</v>
      </c>
      <c r="DN425" s="9" t="s">
        <v>492</v>
      </c>
      <c r="DO425" s="9" t="s">
        <v>67</v>
      </c>
      <c r="DP425" s="9">
        <v>410.7</v>
      </c>
      <c r="DQ425" s="9">
        <v>5.8</v>
      </c>
      <c r="DR425" s="9">
        <v>11.15</v>
      </c>
      <c r="DS425" s="9">
        <v>6.2</v>
      </c>
      <c r="DT425" s="9">
        <v>21554</v>
      </c>
      <c r="DU425" s="9">
        <v>8.4</v>
      </c>
      <c r="DV425" s="9">
        <v>37</v>
      </c>
      <c r="DW425" s="9">
        <v>0.9</v>
      </c>
      <c r="EA425" s="10" t="s">
        <v>492</v>
      </c>
      <c r="EB425" s="10" t="s">
        <v>67</v>
      </c>
      <c r="EC425" s="10">
        <v>40000</v>
      </c>
      <c r="ED425" s="10">
        <v>6.6</v>
      </c>
      <c r="EE425" s="10">
        <f>VLOOKUP(EA425,Sheet1!$C$10:$L$428,10,FALSE)</f>
        <v>102500</v>
      </c>
      <c r="EF425" s="10">
        <v>6.6</v>
      </c>
      <c r="EG425" s="10">
        <v>34000</v>
      </c>
      <c r="EH425" s="10">
        <v>7.9</v>
      </c>
      <c r="EI425" s="10">
        <v>40000</v>
      </c>
      <c r="EJ425" s="10">
        <v>6.6</v>
      </c>
      <c r="EN425" s="11" t="s">
        <v>492</v>
      </c>
      <c r="EO425" s="11" t="s">
        <v>67</v>
      </c>
      <c r="EP425" s="11">
        <v>581.6</v>
      </c>
      <c r="EQ425" s="11">
        <v>3.6</v>
      </c>
      <c r="ER425" s="11">
        <f>VLOOKUP(EN425,Sheet1!$C$10:$L$428,2,FALSE)</f>
        <v>159744.51416035078</v>
      </c>
      <c r="ES425" s="11">
        <v>3.8</v>
      </c>
      <c r="ET425" s="11">
        <v>31844</v>
      </c>
      <c r="EU425" s="11">
        <v>4.5999999999999996</v>
      </c>
      <c r="EV425" s="11">
        <v>40</v>
      </c>
      <c r="EW425" s="11">
        <v>1</v>
      </c>
      <c r="EY425" t="b">
        <f t="shared" si="6"/>
        <v>1</v>
      </c>
    </row>
    <row r="426" spans="1:155" x14ac:dyDescent="0.25">
      <c r="A426" s="1" t="s">
        <v>493</v>
      </c>
      <c r="B426" s="1" t="s">
        <v>68</v>
      </c>
      <c r="C426" s="1">
        <v>498.4</v>
      </c>
      <c r="D426" s="1">
        <v>5.9</v>
      </c>
      <c r="E426" s="1">
        <f>VLOOKUP(A426,Sheet1!$C$10:$L$428,6,FALSE)</f>
        <v>106500</v>
      </c>
      <c r="F426" s="1">
        <v>6.7</v>
      </c>
      <c r="G426" s="1">
        <v>26139</v>
      </c>
      <c r="H426" s="1">
        <v>15</v>
      </c>
      <c r="I426" s="1">
        <v>39</v>
      </c>
      <c r="J426" s="1">
        <v>1.6</v>
      </c>
      <c r="N426" s="2" t="s">
        <v>493</v>
      </c>
      <c r="O426" s="2" t="s">
        <v>68</v>
      </c>
      <c r="P426" s="2">
        <v>48000</v>
      </c>
      <c r="Q426" s="2">
        <v>5.9</v>
      </c>
      <c r="R426" s="2">
        <v>48000</v>
      </c>
      <c r="S426" s="2">
        <v>5.9</v>
      </c>
      <c r="T426" s="2">
        <v>45000</v>
      </c>
      <c r="U426" s="2">
        <v>9.9</v>
      </c>
      <c r="V426" s="2">
        <v>48000</v>
      </c>
      <c r="W426" s="2">
        <v>5.9</v>
      </c>
      <c r="AA426" s="3" t="s">
        <v>493</v>
      </c>
      <c r="AB426" s="3" t="s">
        <v>68</v>
      </c>
      <c r="AC426" s="3">
        <v>518.4</v>
      </c>
      <c r="AD426" s="3">
        <v>3.1</v>
      </c>
      <c r="AE426" s="3">
        <v>13.28</v>
      </c>
      <c r="AF426" s="3">
        <v>3.1</v>
      </c>
      <c r="AG426" s="3">
        <v>27444</v>
      </c>
      <c r="AH426" s="3">
        <v>6.2</v>
      </c>
      <c r="AI426" s="3">
        <v>39</v>
      </c>
      <c r="AJ426" s="3">
        <v>0.9</v>
      </c>
      <c r="AN426" s="3" t="s">
        <v>493</v>
      </c>
      <c r="AO426" s="3" t="s">
        <v>68</v>
      </c>
      <c r="AP426" s="3">
        <v>479.2</v>
      </c>
      <c r="AQ426" s="3">
        <v>5.7</v>
      </c>
      <c r="AR426" s="3">
        <v>11.9</v>
      </c>
      <c r="AS426" s="3">
        <v>5.6</v>
      </c>
      <c r="AT426" s="3">
        <v>25001</v>
      </c>
      <c r="AU426" s="3">
        <v>11</v>
      </c>
      <c r="AV426" s="3">
        <v>37.5</v>
      </c>
      <c r="AW426" s="3">
        <v>0.2</v>
      </c>
      <c r="BA426" s="4" t="s">
        <v>493</v>
      </c>
      <c r="BB426" s="4" t="s">
        <v>68</v>
      </c>
      <c r="BC426" s="4">
        <v>64000</v>
      </c>
      <c r="BD426" s="4">
        <v>5.0999999999999996</v>
      </c>
      <c r="BE426" s="4">
        <v>64000</v>
      </c>
      <c r="BF426" s="4">
        <v>5.0999999999999996</v>
      </c>
      <c r="BG426" s="4">
        <v>59000</v>
      </c>
      <c r="BH426" s="4">
        <v>8</v>
      </c>
      <c r="BI426" s="4">
        <v>64000</v>
      </c>
      <c r="BJ426" s="4">
        <v>5.0999999999999996</v>
      </c>
      <c r="BN426" s="5" t="s">
        <v>493</v>
      </c>
      <c r="BO426" s="5" t="s">
        <v>68</v>
      </c>
      <c r="BP426" s="5">
        <v>432.5</v>
      </c>
      <c r="BQ426" s="5">
        <v>3.3</v>
      </c>
      <c r="BR426" s="5">
        <v>12.65</v>
      </c>
      <c r="BS426" s="5">
        <v>2.9</v>
      </c>
      <c r="BT426" s="5">
        <v>23073</v>
      </c>
      <c r="BU426" s="5">
        <v>5.4</v>
      </c>
      <c r="BV426" s="5">
        <v>34.200000000000003</v>
      </c>
      <c r="BW426" s="5">
        <v>1.6</v>
      </c>
      <c r="CA426" s="6" t="s">
        <v>493</v>
      </c>
      <c r="CB426" s="6" t="s">
        <v>68</v>
      </c>
      <c r="CC426" s="6">
        <v>386.8</v>
      </c>
      <c r="CD426" s="6">
        <v>6</v>
      </c>
      <c r="CE426" s="6">
        <v>10.32</v>
      </c>
      <c r="CF426" s="6">
        <v>4.5999999999999996</v>
      </c>
      <c r="CG426" s="6">
        <v>20749</v>
      </c>
      <c r="CH426" s="6">
        <v>12</v>
      </c>
      <c r="CI426" s="6">
        <v>37</v>
      </c>
      <c r="CJ426" s="6">
        <v>0.6</v>
      </c>
      <c r="CN426" s="7" t="s">
        <v>493</v>
      </c>
      <c r="CO426" s="7" t="s">
        <v>68</v>
      </c>
      <c r="CP426" s="7">
        <v>19000</v>
      </c>
      <c r="CQ426" s="7">
        <v>9.1</v>
      </c>
      <c r="CR426" s="7">
        <v>19000</v>
      </c>
      <c r="CS426" s="7">
        <v>9.1</v>
      </c>
      <c r="CT426" s="7">
        <v>18000</v>
      </c>
      <c r="CU426" s="7">
        <v>10.6</v>
      </c>
      <c r="CV426" s="7">
        <v>19000</v>
      </c>
      <c r="CW426" s="7">
        <v>9.1</v>
      </c>
      <c r="DA426" s="8" t="s">
        <v>493</v>
      </c>
      <c r="DB426" s="8" t="s">
        <v>68</v>
      </c>
      <c r="DC426" s="8">
        <v>474.6</v>
      </c>
      <c r="DD426" s="8">
        <v>4.2</v>
      </c>
      <c r="DE426" s="8">
        <v>12.86</v>
      </c>
      <c r="DF426" s="8">
        <v>4.3</v>
      </c>
      <c r="DG426" s="8">
        <v>25475</v>
      </c>
      <c r="DH426" s="8">
        <v>4.8</v>
      </c>
      <c r="DI426" s="8">
        <v>36.9</v>
      </c>
      <c r="DJ426" s="8">
        <v>1</v>
      </c>
      <c r="DN426" s="9" t="s">
        <v>493</v>
      </c>
      <c r="DO426" s="9" t="s">
        <v>68</v>
      </c>
      <c r="DP426" s="9">
        <v>418.3</v>
      </c>
      <c r="DQ426" s="9">
        <v>9.3000000000000007</v>
      </c>
      <c r="DR426" s="9">
        <v>11.41</v>
      </c>
      <c r="DS426" s="9">
        <v>10</v>
      </c>
      <c r="DT426" s="9">
        <v>23396</v>
      </c>
      <c r="DU426" s="9">
        <v>11</v>
      </c>
      <c r="DV426" s="9">
        <v>37</v>
      </c>
      <c r="DW426" s="9">
        <v>0.9</v>
      </c>
      <c r="EA426" s="10" t="s">
        <v>493</v>
      </c>
      <c r="EB426" s="10" t="s">
        <v>68</v>
      </c>
      <c r="EC426" s="10">
        <v>29000</v>
      </c>
      <c r="ED426" s="10">
        <v>7.8</v>
      </c>
      <c r="EE426" s="10">
        <f>VLOOKUP(EA426,Sheet1!$C$10:$L$428,10,FALSE)</f>
        <v>74475</v>
      </c>
      <c r="EF426" s="10">
        <v>7.8</v>
      </c>
      <c r="EG426" s="10">
        <v>27000</v>
      </c>
      <c r="EH426" s="10">
        <v>14.7</v>
      </c>
      <c r="EI426" s="10">
        <v>29000</v>
      </c>
      <c r="EJ426" s="10">
        <v>7.8</v>
      </c>
      <c r="EN426" s="11" t="s">
        <v>493</v>
      </c>
      <c r="EO426" s="11" t="s">
        <v>68</v>
      </c>
      <c r="EP426" s="11">
        <v>547.5</v>
      </c>
      <c r="EQ426" s="11">
        <v>4.0999999999999996</v>
      </c>
      <c r="ER426" s="11">
        <f>VLOOKUP(EN426,Sheet1!$C$10:$L$428,2,FALSE)</f>
        <v>119796.72253521129</v>
      </c>
      <c r="ES426" s="11">
        <v>4.2</v>
      </c>
      <c r="ET426" s="11">
        <v>28714</v>
      </c>
      <c r="EU426" s="11">
        <v>9.6</v>
      </c>
      <c r="EV426" s="11">
        <v>40.5</v>
      </c>
      <c r="EW426" s="11">
        <v>1.3</v>
      </c>
      <c r="EY426" t="b">
        <f t="shared" si="6"/>
        <v>1</v>
      </c>
    </row>
    <row r="427" spans="1:155" x14ac:dyDescent="0.25">
      <c r="A427" s="1" t="s">
        <v>494</v>
      </c>
      <c r="B427" s="1" t="s">
        <v>69</v>
      </c>
      <c r="C427" s="1">
        <v>537.6</v>
      </c>
      <c r="D427" s="1">
        <v>5.2</v>
      </c>
      <c r="E427" s="1">
        <f>VLOOKUP(A427,Sheet1!$C$10:$L$428,6,FALSE)</f>
        <v>136000</v>
      </c>
      <c r="F427" s="1">
        <v>4.7</v>
      </c>
      <c r="G427" s="1">
        <v>28669</v>
      </c>
      <c r="H427" s="1">
        <v>6.1</v>
      </c>
      <c r="I427" s="1">
        <v>37.5</v>
      </c>
      <c r="J427" s="1">
        <v>1</v>
      </c>
      <c r="N427" s="2" t="s">
        <v>494</v>
      </c>
      <c r="O427" s="2" t="s">
        <v>69</v>
      </c>
      <c r="P427" s="2">
        <v>75000</v>
      </c>
      <c r="Q427" s="2">
        <v>4.7</v>
      </c>
      <c r="R427" s="2">
        <v>75000</v>
      </c>
      <c r="S427" s="2">
        <v>4.7</v>
      </c>
      <c r="T427" s="2">
        <v>67000</v>
      </c>
      <c r="U427" s="2">
        <v>5.6</v>
      </c>
      <c r="V427" s="2">
        <v>75000</v>
      </c>
      <c r="W427" s="2">
        <v>4.7</v>
      </c>
      <c r="AA427" s="3" t="s">
        <v>494</v>
      </c>
      <c r="AB427" s="3" t="s">
        <v>69</v>
      </c>
      <c r="AC427" s="3">
        <v>583.1</v>
      </c>
      <c r="AD427" s="3">
        <v>3.1</v>
      </c>
      <c r="AE427" s="3">
        <v>15.18</v>
      </c>
      <c r="AF427" s="3">
        <v>3.1</v>
      </c>
      <c r="AG427" s="3">
        <v>31042</v>
      </c>
      <c r="AH427" s="3">
        <v>4</v>
      </c>
      <c r="AI427" s="3">
        <v>38.4</v>
      </c>
      <c r="AJ427" s="3">
        <v>0.6</v>
      </c>
      <c r="AN427" s="3" t="s">
        <v>494</v>
      </c>
      <c r="AO427" s="3" t="s">
        <v>69</v>
      </c>
      <c r="AP427" s="3">
        <v>498.1</v>
      </c>
      <c r="AQ427" s="3">
        <v>3.7</v>
      </c>
      <c r="AR427" s="3">
        <v>13.21</v>
      </c>
      <c r="AS427" s="3">
        <v>3.8</v>
      </c>
      <c r="AT427" s="3">
        <v>25733</v>
      </c>
      <c r="AU427" s="3">
        <v>5.0999999999999996</v>
      </c>
      <c r="AV427" s="3">
        <v>37.5</v>
      </c>
      <c r="AW427" s="3">
        <v>0.3</v>
      </c>
      <c r="BA427" s="4" t="s">
        <v>494</v>
      </c>
      <c r="BB427" s="4" t="s">
        <v>69</v>
      </c>
      <c r="BC427" s="4">
        <v>107000</v>
      </c>
      <c r="BD427" s="4">
        <v>3.9</v>
      </c>
      <c r="BE427" s="4">
        <v>107000</v>
      </c>
      <c r="BF427" s="4">
        <v>3.9</v>
      </c>
      <c r="BG427" s="4">
        <v>93000</v>
      </c>
      <c r="BH427" s="4">
        <v>4.7</v>
      </c>
      <c r="BI427" s="4">
        <v>107000</v>
      </c>
      <c r="BJ427" s="4">
        <v>3.9</v>
      </c>
      <c r="BN427" s="5" t="s">
        <v>494</v>
      </c>
      <c r="BO427" s="5" t="s">
        <v>69</v>
      </c>
      <c r="BP427" s="5">
        <v>474.4</v>
      </c>
      <c r="BQ427" s="5">
        <v>3.3</v>
      </c>
      <c r="BR427" s="5">
        <v>14.63</v>
      </c>
      <c r="BS427" s="5">
        <v>3</v>
      </c>
      <c r="BT427" s="5">
        <v>25746</v>
      </c>
      <c r="BU427" s="5">
        <v>4.0999999999999996</v>
      </c>
      <c r="BV427" s="5">
        <v>32.4</v>
      </c>
      <c r="BW427" s="5">
        <v>1.3</v>
      </c>
      <c r="CA427" s="6" t="s">
        <v>494</v>
      </c>
      <c r="CB427" s="6" t="s">
        <v>69</v>
      </c>
      <c r="CC427" s="6">
        <v>388.6</v>
      </c>
      <c r="CD427" s="6">
        <v>5.2</v>
      </c>
      <c r="CE427" s="6">
        <v>11.49</v>
      </c>
      <c r="CF427" s="6">
        <v>4.5999999999999996</v>
      </c>
      <c r="CG427" s="6">
        <v>21365</v>
      </c>
      <c r="CH427" s="6">
        <v>5.2</v>
      </c>
      <c r="CI427" s="6">
        <v>36</v>
      </c>
      <c r="CJ427" s="6">
        <v>1.4</v>
      </c>
      <c r="CN427" s="7" t="s">
        <v>494</v>
      </c>
      <c r="CO427" s="7" t="s">
        <v>69</v>
      </c>
      <c r="CP427" s="7">
        <v>29000</v>
      </c>
      <c r="CQ427" s="7">
        <v>7.3</v>
      </c>
      <c r="CR427" s="7">
        <v>29000</v>
      </c>
      <c r="CS427" s="7">
        <v>7.3</v>
      </c>
      <c r="CT427" s="7">
        <v>25000</v>
      </c>
      <c r="CU427" s="7">
        <v>8.6999999999999993</v>
      </c>
      <c r="CV427" s="7">
        <v>29000</v>
      </c>
      <c r="CW427" s="7">
        <v>7.3</v>
      </c>
      <c r="DA427" s="8" t="s">
        <v>494</v>
      </c>
      <c r="DB427" s="8" t="s">
        <v>69</v>
      </c>
      <c r="DC427" s="8">
        <v>494.1</v>
      </c>
      <c r="DD427" s="8">
        <v>4.3</v>
      </c>
      <c r="DE427" s="8">
        <v>13.26</v>
      </c>
      <c r="DF427" s="8">
        <v>4.2</v>
      </c>
      <c r="DG427" s="8">
        <v>25309</v>
      </c>
      <c r="DH427" s="8">
        <v>5.2</v>
      </c>
      <c r="DI427" s="8">
        <v>37.299999999999997</v>
      </c>
      <c r="DJ427" s="8">
        <v>0.8</v>
      </c>
      <c r="DN427" s="9" t="s">
        <v>494</v>
      </c>
      <c r="DO427" s="9" t="s">
        <v>69</v>
      </c>
      <c r="DP427" s="9">
        <v>437.6</v>
      </c>
      <c r="DQ427" s="9">
        <v>6.9</v>
      </c>
      <c r="DR427" s="9">
        <v>11.6</v>
      </c>
      <c r="DS427" s="9">
        <v>6.9</v>
      </c>
      <c r="DT427" s="9">
        <v>22116</v>
      </c>
      <c r="DU427" s="9">
        <v>7.2</v>
      </c>
      <c r="DV427" s="9">
        <v>37</v>
      </c>
      <c r="DW427" s="9">
        <v>0.8</v>
      </c>
      <c r="EA427" s="10" t="s">
        <v>494</v>
      </c>
      <c r="EB427" s="10" t="s">
        <v>69</v>
      </c>
      <c r="EC427" s="10">
        <v>46000</v>
      </c>
      <c r="ED427" s="10">
        <v>6.2</v>
      </c>
      <c r="EE427" s="10">
        <f>VLOOKUP(EA427,Sheet1!$C$10:$L$428,10,FALSE)</f>
        <v>98500</v>
      </c>
      <c r="EF427" s="10">
        <v>6.2</v>
      </c>
      <c r="EG427" s="10">
        <v>41000</v>
      </c>
      <c r="EH427" s="10">
        <v>7.3</v>
      </c>
      <c r="EI427" s="10">
        <v>46000</v>
      </c>
      <c r="EJ427" s="10">
        <v>6.2</v>
      </c>
      <c r="EN427" s="11" t="s">
        <v>494</v>
      </c>
      <c r="EO427" s="11" t="s">
        <v>69</v>
      </c>
      <c r="EP427" s="11">
        <v>639.5</v>
      </c>
      <c r="EQ427" s="11">
        <v>4.0999999999999996</v>
      </c>
      <c r="ER427" s="11">
        <f>VLOOKUP(EN427,Sheet1!$C$10:$L$428,2,FALSE)</f>
        <v>163309.88509705718</v>
      </c>
      <c r="ES427" s="11">
        <v>4.0999999999999996</v>
      </c>
      <c r="ET427" s="11">
        <v>34557</v>
      </c>
      <c r="EU427" s="11">
        <v>5.3</v>
      </c>
      <c r="EV427" s="11">
        <v>39.200000000000003</v>
      </c>
      <c r="EW427" s="11">
        <v>0.8</v>
      </c>
      <c r="EY427" t="b">
        <f t="shared" si="6"/>
        <v>1</v>
      </c>
    </row>
    <row r="428" spans="1:155" x14ac:dyDescent="0.25">
      <c r="A428" s="1" t="s">
        <v>495</v>
      </c>
      <c r="B428" s="1" t="s">
        <v>70</v>
      </c>
      <c r="C428" s="1">
        <v>538.6</v>
      </c>
      <c r="D428" s="1">
        <v>5.3</v>
      </c>
      <c r="E428" s="1">
        <f>VLOOKUP(A428,Sheet1!$C$10:$L$428,6,FALSE)</f>
        <v>138000</v>
      </c>
      <c r="F428" s="1">
        <v>6.4</v>
      </c>
      <c r="G428" s="1">
        <v>28337</v>
      </c>
      <c r="H428" s="1">
        <v>6.5</v>
      </c>
      <c r="I428" s="1">
        <v>39</v>
      </c>
      <c r="J428" s="1">
        <v>1</v>
      </c>
      <c r="N428" s="2" t="s">
        <v>495</v>
      </c>
      <c r="O428" s="2" t="s">
        <v>70</v>
      </c>
      <c r="P428" s="2">
        <v>96000</v>
      </c>
      <c r="Q428" s="2">
        <v>4.3</v>
      </c>
      <c r="R428" s="2">
        <v>96000</v>
      </c>
      <c r="S428" s="2">
        <v>4.3</v>
      </c>
      <c r="T428" s="2">
        <v>86000</v>
      </c>
      <c r="U428" s="2">
        <v>5.2</v>
      </c>
      <c r="V428" s="2">
        <v>96000</v>
      </c>
      <c r="W428" s="2">
        <v>4.3</v>
      </c>
      <c r="AA428" s="3" t="s">
        <v>495</v>
      </c>
      <c r="AB428" s="3" t="s">
        <v>70</v>
      </c>
      <c r="AC428" s="3">
        <v>596.29999999999995</v>
      </c>
      <c r="AD428" s="3">
        <v>3.4</v>
      </c>
      <c r="AE428" s="3">
        <v>15.11</v>
      </c>
      <c r="AF428" s="3">
        <v>3.4</v>
      </c>
      <c r="AG428" s="3">
        <v>31677</v>
      </c>
      <c r="AH428" s="3">
        <v>4.2</v>
      </c>
      <c r="AI428" s="3">
        <v>39.5</v>
      </c>
      <c r="AJ428" s="3">
        <v>0.6</v>
      </c>
      <c r="AN428" s="3" t="s">
        <v>495</v>
      </c>
      <c r="AO428" s="3" t="s">
        <v>70</v>
      </c>
      <c r="AP428" s="3">
        <v>499.9</v>
      </c>
      <c r="AQ428" s="3">
        <v>5.4</v>
      </c>
      <c r="AR428" s="3">
        <v>12.19</v>
      </c>
      <c r="AS428" s="3">
        <v>5.2</v>
      </c>
      <c r="AT428" s="3">
        <v>26470</v>
      </c>
      <c r="AU428" s="3">
        <v>5.5</v>
      </c>
      <c r="AV428" s="3">
        <v>37.5</v>
      </c>
      <c r="AW428" s="3">
        <v>1</v>
      </c>
      <c r="BA428" s="4" t="s">
        <v>495</v>
      </c>
      <c r="BB428" s="4" t="s">
        <v>70</v>
      </c>
      <c r="BC428" s="4">
        <v>136000</v>
      </c>
      <c r="BD428" s="4">
        <v>3.5</v>
      </c>
      <c r="BE428" s="4">
        <v>136000</v>
      </c>
      <c r="BF428" s="4">
        <v>3.5</v>
      </c>
      <c r="BG428" s="4">
        <v>121000</v>
      </c>
      <c r="BH428" s="4">
        <v>4.3</v>
      </c>
      <c r="BI428" s="4">
        <v>136000</v>
      </c>
      <c r="BJ428" s="4">
        <v>3.5</v>
      </c>
      <c r="BN428" s="5" t="s">
        <v>495</v>
      </c>
      <c r="BO428" s="5" t="s">
        <v>70</v>
      </c>
      <c r="BP428" s="5">
        <v>480.6</v>
      </c>
      <c r="BQ428" s="5">
        <v>3.3</v>
      </c>
      <c r="BR428" s="5">
        <v>14.38</v>
      </c>
      <c r="BS428" s="5">
        <v>3.1</v>
      </c>
      <c r="BT428" s="5">
        <v>25802</v>
      </c>
      <c r="BU428" s="5">
        <v>4.0999999999999996</v>
      </c>
      <c r="BV428" s="5">
        <v>33.4</v>
      </c>
      <c r="BW428" s="5">
        <v>1.2</v>
      </c>
      <c r="CA428" s="6" t="s">
        <v>495</v>
      </c>
      <c r="CB428" s="6" t="s">
        <v>70</v>
      </c>
      <c r="CC428" s="6">
        <v>397.6</v>
      </c>
      <c r="CD428" s="6">
        <v>3.9</v>
      </c>
      <c r="CE428" s="6">
        <v>10.62</v>
      </c>
      <c r="CF428" s="6">
        <v>3.8</v>
      </c>
      <c r="CG428" s="6">
        <v>20879</v>
      </c>
      <c r="CH428" s="6">
        <v>4.8</v>
      </c>
      <c r="CI428" s="6">
        <v>37</v>
      </c>
      <c r="CJ428" s="6">
        <v>0.1</v>
      </c>
      <c r="CN428" s="7" t="s">
        <v>495</v>
      </c>
      <c r="CO428" s="7" t="s">
        <v>70</v>
      </c>
      <c r="CP428" s="7">
        <v>30000</v>
      </c>
      <c r="CQ428" s="7">
        <v>7.3</v>
      </c>
      <c r="CR428" s="7">
        <v>30000</v>
      </c>
      <c r="CS428" s="7">
        <v>7.3</v>
      </c>
      <c r="CT428" s="7">
        <v>26000</v>
      </c>
      <c r="CU428" s="7">
        <v>8.6999999999999993</v>
      </c>
      <c r="CV428" s="7">
        <v>30000</v>
      </c>
      <c r="CW428" s="7">
        <v>7.3</v>
      </c>
      <c r="DA428" s="8" t="s">
        <v>495</v>
      </c>
      <c r="DB428" s="8" t="s">
        <v>70</v>
      </c>
      <c r="DC428" s="8">
        <v>496.3</v>
      </c>
      <c r="DD428" s="8">
        <v>3.7</v>
      </c>
      <c r="DE428" s="8">
        <v>13.31</v>
      </c>
      <c r="DF428" s="8">
        <v>3.7</v>
      </c>
      <c r="DG428" s="8">
        <v>25429</v>
      </c>
      <c r="DH428" s="8">
        <v>4.4000000000000004</v>
      </c>
      <c r="DI428" s="8">
        <v>37.299999999999997</v>
      </c>
      <c r="DJ428" s="8">
        <v>0.9</v>
      </c>
      <c r="DN428" s="9" t="s">
        <v>495</v>
      </c>
      <c r="DO428" s="9" t="s">
        <v>70</v>
      </c>
      <c r="DP428" s="9">
        <v>426.8</v>
      </c>
      <c r="DQ428" s="9">
        <v>8.6999999999999993</v>
      </c>
      <c r="DR428" s="9">
        <v>11.52</v>
      </c>
      <c r="DS428" s="9">
        <v>8.6999999999999993</v>
      </c>
      <c r="DT428" s="9">
        <v>22290</v>
      </c>
      <c r="DU428" s="9">
        <v>9.6999999999999993</v>
      </c>
      <c r="DV428" s="9">
        <v>37</v>
      </c>
      <c r="DW428" s="9">
        <v>0.4</v>
      </c>
      <c r="EA428" s="10" t="s">
        <v>495</v>
      </c>
      <c r="EB428" s="10" t="s">
        <v>70</v>
      </c>
      <c r="EC428" s="10">
        <v>66000</v>
      </c>
      <c r="ED428" s="10">
        <v>5.2</v>
      </c>
      <c r="EE428" s="10">
        <f>VLOOKUP(EA428,Sheet1!$C$10:$L$428,10,FALSE)</f>
        <v>106950</v>
      </c>
      <c r="EF428" s="10">
        <v>5.2</v>
      </c>
      <c r="EG428" s="10">
        <v>59000</v>
      </c>
      <c r="EH428" s="10">
        <v>6.4</v>
      </c>
      <c r="EI428" s="10">
        <v>66000</v>
      </c>
      <c r="EJ428" s="10">
        <v>5.2</v>
      </c>
      <c r="EN428" s="11" t="s">
        <v>495</v>
      </c>
      <c r="EO428" s="11" t="s">
        <v>70</v>
      </c>
      <c r="EP428" s="11">
        <v>641.79999999999995</v>
      </c>
      <c r="EQ428" s="11">
        <v>4.3</v>
      </c>
      <c r="ER428" s="11">
        <f>VLOOKUP(EN428,Sheet1!$C$10:$L$428,2,FALSE)</f>
        <v>163297.7488204898</v>
      </c>
      <c r="ES428" s="11">
        <v>4.4000000000000004</v>
      </c>
      <c r="ET428" s="11">
        <v>34437</v>
      </c>
      <c r="EU428" s="11">
        <v>5.4</v>
      </c>
      <c r="EV428" s="11">
        <v>40.5</v>
      </c>
      <c r="EW428" s="11">
        <v>0.8</v>
      </c>
      <c r="EY428" t="b">
        <f t="shared" si="6"/>
        <v>1</v>
      </c>
    </row>
    <row r="429" spans="1:155" x14ac:dyDescent="0.25">
      <c r="A429" s="1" t="s">
        <v>496</v>
      </c>
      <c r="B429" s="1" t="s">
        <v>71</v>
      </c>
      <c r="C429" s="1">
        <v>465.4</v>
      </c>
      <c r="D429" s="1">
        <v>4.7</v>
      </c>
      <c r="E429" s="1">
        <f>VLOOKUP(A429,Sheet1!$C$10:$L$428,6,FALSE)</f>
        <v>88000</v>
      </c>
      <c r="F429" s="1">
        <v>5.5</v>
      </c>
      <c r="G429" s="1">
        <v>24779</v>
      </c>
      <c r="H429" s="1">
        <v>5.7</v>
      </c>
      <c r="I429" s="1">
        <v>39</v>
      </c>
      <c r="J429" s="1">
        <v>1</v>
      </c>
      <c r="N429" s="2" t="s">
        <v>496</v>
      </c>
      <c r="O429" s="2" t="s">
        <v>71</v>
      </c>
      <c r="P429" s="2">
        <v>66000</v>
      </c>
      <c r="Q429" s="2">
        <v>5</v>
      </c>
      <c r="R429" s="2">
        <v>66000</v>
      </c>
      <c r="S429" s="2">
        <v>5</v>
      </c>
      <c r="T429" s="2">
        <v>58000</v>
      </c>
      <c r="U429" s="2">
        <v>7.9</v>
      </c>
      <c r="V429" s="2">
        <v>66000</v>
      </c>
      <c r="W429" s="2">
        <v>5</v>
      </c>
      <c r="AA429" s="3" t="s">
        <v>496</v>
      </c>
      <c r="AB429" s="3" t="s">
        <v>71</v>
      </c>
      <c r="AC429" s="3">
        <v>459.1</v>
      </c>
      <c r="AD429" s="3">
        <v>2.2000000000000002</v>
      </c>
      <c r="AE429" s="3">
        <v>11.49</v>
      </c>
      <c r="AF429" s="3">
        <v>2.2000000000000002</v>
      </c>
      <c r="AG429" s="3">
        <v>23931</v>
      </c>
      <c r="AH429" s="3">
        <v>3</v>
      </c>
      <c r="AI429" s="3">
        <v>39.9</v>
      </c>
      <c r="AJ429" s="3">
        <v>0.8</v>
      </c>
      <c r="AN429" s="3" t="s">
        <v>496</v>
      </c>
      <c r="AO429" s="3" t="s">
        <v>71</v>
      </c>
      <c r="AP429" s="3">
        <v>419</v>
      </c>
      <c r="AQ429" s="3">
        <v>4.5</v>
      </c>
      <c r="AR429" s="3">
        <v>10.42</v>
      </c>
      <c r="AS429" s="3">
        <v>4.9000000000000004</v>
      </c>
      <c r="AT429" s="3">
        <v>22208</v>
      </c>
      <c r="AU429" s="3">
        <v>5.3</v>
      </c>
      <c r="AV429" s="3">
        <v>37.6</v>
      </c>
      <c r="AW429" s="3">
        <v>0.9</v>
      </c>
      <c r="BA429" s="4" t="s">
        <v>496</v>
      </c>
      <c r="BB429" s="4" t="s">
        <v>71</v>
      </c>
      <c r="BC429" s="4">
        <v>99000</v>
      </c>
      <c r="BD429" s="4">
        <v>4</v>
      </c>
      <c r="BE429" s="4">
        <v>99000</v>
      </c>
      <c r="BF429" s="4">
        <v>4</v>
      </c>
      <c r="BG429" s="4">
        <v>87000</v>
      </c>
      <c r="BH429" s="4">
        <v>5.9</v>
      </c>
      <c r="BI429" s="4">
        <v>99000</v>
      </c>
      <c r="BJ429" s="4">
        <v>4</v>
      </c>
      <c r="BN429" s="5" t="s">
        <v>496</v>
      </c>
      <c r="BO429" s="5" t="s">
        <v>71</v>
      </c>
      <c r="BP429" s="5">
        <v>360.6</v>
      </c>
      <c r="BQ429" s="5">
        <v>2.6</v>
      </c>
      <c r="BR429" s="5">
        <v>10.95</v>
      </c>
      <c r="BS429" s="5">
        <v>2</v>
      </c>
      <c r="BT429" s="5">
        <v>19048</v>
      </c>
      <c r="BU429" s="5">
        <v>3.7</v>
      </c>
      <c r="BV429" s="5">
        <v>32.9</v>
      </c>
      <c r="BW429" s="5">
        <v>1.5</v>
      </c>
      <c r="CA429" s="6" t="s">
        <v>496</v>
      </c>
      <c r="CB429" s="6" t="s">
        <v>71</v>
      </c>
      <c r="CC429" s="6">
        <v>318.7</v>
      </c>
      <c r="CD429" s="6">
        <v>4.0999999999999996</v>
      </c>
      <c r="CE429" s="6">
        <v>8.76</v>
      </c>
      <c r="CF429" s="6">
        <v>3</v>
      </c>
      <c r="CG429" s="6">
        <v>17099</v>
      </c>
      <c r="CH429" s="6">
        <v>5.4</v>
      </c>
      <c r="CI429" s="6">
        <v>37</v>
      </c>
      <c r="CJ429" s="6">
        <v>0.5</v>
      </c>
      <c r="CN429" s="7" t="s">
        <v>496</v>
      </c>
      <c r="CO429" s="7" t="s">
        <v>71</v>
      </c>
      <c r="CP429" s="7">
        <v>26000</v>
      </c>
      <c r="CQ429" s="7">
        <v>7.8</v>
      </c>
      <c r="CR429" s="7">
        <v>26000</v>
      </c>
      <c r="CS429" s="7">
        <v>7.8</v>
      </c>
      <c r="CT429" s="7">
        <v>23000</v>
      </c>
      <c r="CU429" s="7">
        <v>9.1999999999999993</v>
      </c>
      <c r="CV429" s="7">
        <v>26000</v>
      </c>
      <c r="CW429" s="7">
        <v>7.8</v>
      </c>
      <c r="DA429" s="8" t="s">
        <v>496</v>
      </c>
      <c r="DB429" s="8" t="s">
        <v>71</v>
      </c>
      <c r="DC429" s="8">
        <v>411</v>
      </c>
      <c r="DD429" s="8">
        <v>3.7</v>
      </c>
      <c r="DE429" s="8">
        <v>10.83</v>
      </c>
      <c r="DF429" s="8">
        <v>3.7</v>
      </c>
      <c r="DG429" s="8">
        <v>21391</v>
      </c>
      <c r="DH429" s="8">
        <v>4.4000000000000004</v>
      </c>
      <c r="DI429" s="8">
        <v>38</v>
      </c>
      <c r="DJ429" s="8">
        <v>0.9</v>
      </c>
      <c r="DN429" s="9" t="s">
        <v>496</v>
      </c>
      <c r="DO429" s="9" t="s">
        <v>71</v>
      </c>
      <c r="DP429" s="9">
        <v>347</v>
      </c>
      <c r="DQ429" s="9">
        <v>7.3</v>
      </c>
      <c r="DR429" s="9">
        <v>9.17</v>
      </c>
      <c r="DS429" s="9">
        <v>7.9</v>
      </c>
      <c r="DT429" s="9">
        <v>19063</v>
      </c>
      <c r="DU429" s="9">
        <v>8.3000000000000007</v>
      </c>
      <c r="DV429" s="9">
        <v>37.5</v>
      </c>
      <c r="DW429" s="9">
        <v>0.3</v>
      </c>
      <c r="EA429" s="10" t="s">
        <v>496</v>
      </c>
      <c r="EB429" s="10" t="s">
        <v>71</v>
      </c>
      <c r="EC429" s="10">
        <v>40000</v>
      </c>
      <c r="ED429" s="10">
        <v>6.5</v>
      </c>
      <c r="EE429" s="10">
        <f>VLOOKUP(EA429,Sheet1!$C$10:$L$428,10,FALSE)</f>
        <v>65000</v>
      </c>
      <c r="EF429" s="10">
        <v>6.5</v>
      </c>
      <c r="EG429" s="10">
        <v>35000</v>
      </c>
      <c r="EH429" s="10">
        <v>11.6</v>
      </c>
      <c r="EI429" s="10">
        <v>40000</v>
      </c>
      <c r="EJ429" s="10">
        <v>6.5</v>
      </c>
      <c r="EN429" s="11" t="s">
        <v>496</v>
      </c>
      <c r="EO429" s="11" t="s">
        <v>71</v>
      </c>
      <c r="EP429" s="11">
        <v>490.1</v>
      </c>
      <c r="EQ429" s="11">
        <v>2.7</v>
      </c>
      <c r="ER429" s="11">
        <f>VLOOKUP(EN429,Sheet1!$C$10:$L$428,2,FALSE)</f>
        <v>97786.320626853121</v>
      </c>
      <c r="ES429" s="11">
        <v>2.8</v>
      </c>
      <c r="ET429" s="11">
        <v>25604</v>
      </c>
      <c r="EU429" s="11">
        <v>3.6</v>
      </c>
      <c r="EV429" s="11">
        <v>41.2</v>
      </c>
      <c r="EW429" s="11">
        <v>1.2</v>
      </c>
      <c r="EY429" t="b">
        <f t="shared" si="6"/>
        <v>1</v>
      </c>
    </row>
    <row r="430" spans="1:155" x14ac:dyDescent="0.25">
      <c r="A430" s="1" t="s">
        <v>497</v>
      </c>
      <c r="B430" s="1" t="s">
        <v>72</v>
      </c>
      <c r="C430" s="1">
        <v>517</v>
      </c>
      <c r="D430" s="1">
        <v>7.8</v>
      </c>
      <c r="E430" s="1">
        <f>VLOOKUP(A430,Sheet1!$C$10:$L$428,6,FALSE)</f>
        <v>110000</v>
      </c>
      <c r="F430" s="1">
        <v>7.3</v>
      </c>
      <c r="G430" s="1">
        <v>27833</v>
      </c>
      <c r="H430" s="1">
        <v>8.1999999999999993</v>
      </c>
      <c r="I430" s="1">
        <v>39.799999999999997</v>
      </c>
      <c r="J430" s="1">
        <v>1.3</v>
      </c>
      <c r="N430" s="2" t="s">
        <v>497</v>
      </c>
      <c r="O430" s="2" t="s">
        <v>72</v>
      </c>
      <c r="P430" s="2">
        <v>36000</v>
      </c>
      <c r="Q430" s="2">
        <v>6.8</v>
      </c>
      <c r="R430" s="2">
        <v>36000</v>
      </c>
      <c r="S430" s="2">
        <v>6.8</v>
      </c>
      <c r="T430" s="2">
        <v>33000</v>
      </c>
      <c r="U430" s="2">
        <v>11</v>
      </c>
      <c r="V430" s="2">
        <v>36000</v>
      </c>
      <c r="W430" s="2">
        <v>6.8</v>
      </c>
      <c r="AA430" s="3" t="s">
        <v>497</v>
      </c>
      <c r="AB430" s="3" t="s">
        <v>72</v>
      </c>
      <c r="AC430" s="3">
        <v>511.3</v>
      </c>
      <c r="AD430" s="3">
        <v>3.3</v>
      </c>
      <c r="AE430" s="3">
        <v>12.74</v>
      </c>
      <c r="AF430" s="3">
        <v>3.4</v>
      </c>
      <c r="AG430" s="3">
        <v>27617</v>
      </c>
      <c r="AH430" s="3">
        <v>8.5</v>
      </c>
      <c r="AI430" s="3">
        <v>40.1</v>
      </c>
      <c r="AJ430" s="3">
        <v>1.1000000000000001</v>
      </c>
      <c r="AN430" s="3" t="s">
        <v>497</v>
      </c>
      <c r="AO430" s="3" t="s">
        <v>72</v>
      </c>
      <c r="AP430" s="3">
        <v>458.7</v>
      </c>
      <c r="AQ430" s="3">
        <v>6.6</v>
      </c>
      <c r="AR430" s="3">
        <v>11.13</v>
      </c>
      <c r="AS430" s="3">
        <v>6.7</v>
      </c>
      <c r="AT430" s="3">
        <v>24586</v>
      </c>
      <c r="AU430" s="3">
        <v>7.2</v>
      </c>
      <c r="AV430" s="3">
        <v>38.9</v>
      </c>
      <c r="AW430" s="3">
        <v>1.6</v>
      </c>
      <c r="BA430" s="4" t="s">
        <v>497</v>
      </c>
      <c r="BB430" s="4" t="s">
        <v>72</v>
      </c>
      <c r="BC430" s="4">
        <v>53000</v>
      </c>
      <c r="BD430" s="4">
        <v>5.6</v>
      </c>
      <c r="BE430" s="4">
        <v>53000</v>
      </c>
      <c r="BF430" s="4">
        <v>5.6</v>
      </c>
      <c r="BG430" s="4">
        <v>46000</v>
      </c>
      <c r="BH430" s="4">
        <v>8.6</v>
      </c>
      <c r="BI430" s="4">
        <v>53000</v>
      </c>
      <c r="BJ430" s="4">
        <v>5.6</v>
      </c>
      <c r="BN430" s="5" t="s">
        <v>497</v>
      </c>
      <c r="BO430" s="5" t="s">
        <v>72</v>
      </c>
      <c r="BP430" s="5">
        <v>391.9</v>
      </c>
      <c r="BQ430" s="5">
        <v>4</v>
      </c>
      <c r="BR430" s="5">
        <v>11.96</v>
      </c>
      <c r="BS430" s="5">
        <v>3.2</v>
      </c>
      <c r="BT430" s="5">
        <v>22161</v>
      </c>
      <c r="BU430" s="5">
        <v>9</v>
      </c>
      <c r="BV430" s="5">
        <v>32.799999999999997</v>
      </c>
      <c r="BW430" s="5">
        <v>2.2000000000000002</v>
      </c>
      <c r="CA430" s="6" t="s">
        <v>497</v>
      </c>
      <c r="CB430" s="6" t="s">
        <v>72</v>
      </c>
      <c r="CC430" s="6">
        <v>340.8</v>
      </c>
      <c r="CD430" s="6">
        <v>6.6</v>
      </c>
      <c r="CE430" s="6">
        <v>9.0500000000000007</v>
      </c>
      <c r="CF430" s="6">
        <v>5.6</v>
      </c>
      <c r="CG430" s="6">
        <v>19402</v>
      </c>
      <c r="CH430" s="6">
        <v>7</v>
      </c>
      <c r="CI430" s="6">
        <v>37</v>
      </c>
      <c r="CJ430" s="6">
        <v>1.7</v>
      </c>
      <c r="CN430" s="7" t="s">
        <v>497</v>
      </c>
      <c r="CO430" s="7" t="s">
        <v>72</v>
      </c>
      <c r="CP430" s="7">
        <v>13000</v>
      </c>
      <c r="CQ430" s="7">
        <v>11.3</v>
      </c>
      <c r="CR430" s="7">
        <v>13000</v>
      </c>
      <c r="CS430" s="7">
        <v>11.3</v>
      </c>
      <c r="CT430" s="7">
        <v>11000</v>
      </c>
      <c r="CU430" s="7">
        <v>19</v>
      </c>
      <c r="CV430" s="7">
        <v>13000</v>
      </c>
      <c r="CW430" s="7">
        <v>11.3</v>
      </c>
      <c r="DA430" s="8" t="s">
        <v>497</v>
      </c>
      <c r="DB430" s="8" t="s">
        <v>72</v>
      </c>
      <c r="DC430" s="8">
        <v>407.8</v>
      </c>
      <c r="DD430" s="8">
        <v>5.0999999999999996</v>
      </c>
      <c r="DE430" s="8">
        <v>10.79</v>
      </c>
      <c r="DF430" s="8">
        <v>5.4</v>
      </c>
      <c r="DG430" s="8">
        <v>21286</v>
      </c>
      <c r="DH430" s="8">
        <v>7.4</v>
      </c>
      <c r="DI430" s="8">
        <v>37.799999999999997</v>
      </c>
      <c r="DJ430" s="8">
        <v>1.6</v>
      </c>
      <c r="DN430" s="9" t="s">
        <v>497</v>
      </c>
      <c r="DO430" s="9" t="s">
        <v>72</v>
      </c>
      <c r="DP430" s="9">
        <v>351.7</v>
      </c>
      <c r="DQ430" s="9">
        <v>9.6</v>
      </c>
      <c r="DR430" s="9">
        <v>9.26</v>
      </c>
      <c r="DS430" s="9">
        <v>10</v>
      </c>
      <c r="DT430" s="9">
        <v>18038</v>
      </c>
      <c r="DU430" s="9">
        <v>10</v>
      </c>
      <c r="DV430" s="9">
        <v>37</v>
      </c>
      <c r="DW430" s="9">
        <v>1.6</v>
      </c>
      <c r="EA430" s="10" t="s">
        <v>497</v>
      </c>
      <c r="EB430" s="10" t="s">
        <v>72</v>
      </c>
      <c r="EC430" s="10">
        <v>24000</v>
      </c>
      <c r="ED430" s="10">
        <v>8.5</v>
      </c>
      <c r="EE430" s="10">
        <f>VLOOKUP(EA430,Sheet1!$C$10:$L$428,10,FALSE)</f>
        <v>72750</v>
      </c>
      <c r="EF430" s="10">
        <v>8.5</v>
      </c>
      <c r="EG430" s="10">
        <v>22000</v>
      </c>
      <c r="EH430" s="10">
        <v>13.5</v>
      </c>
      <c r="EI430" s="10">
        <v>24000</v>
      </c>
      <c r="EJ430" s="10">
        <v>8.5</v>
      </c>
      <c r="EN430" s="11" t="s">
        <v>497</v>
      </c>
      <c r="EO430" s="11" t="s">
        <v>72</v>
      </c>
      <c r="EP430" s="11">
        <v>565.5</v>
      </c>
      <c r="EQ430" s="11">
        <v>3.9</v>
      </c>
      <c r="ER430" s="11">
        <f>VLOOKUP(EN430,Sheet1!$C$10:$L$428,2,FALSE)</f>
        <v>120309.10880262424</v>
      </c>
      <c r="ES430" s="11">
        <v>4.0999999999999996</v>
      </c>
      <c r="ET430" s="11">
        <v>30900</v>
      </c>
      <c r="EU430" s="11">
        <v>10</v>
      </c>
      <c r="EV430" s="11">
        <v>41.4</v>
      </c>
      <c r="EW430" s="11">
        <v>1.4</v>
      </c>
      <c r="EY430" t="b">
        <f t="shared" si="6"/>
        <v>1</v>
      </c>
    </row>
    <row r="431" spans="1:155" x14ac:dyDescent="0.25">
      <c r="A431" s="1" t="s">
        <v>498</v>
      </c>
      <c r="B431" s="1" t="s">
        <v>73</v>
      </c>
      <c r="C431" s="1">
        <v>558.79999999999995</v>
      </c>
      <c r="D431" s="1">
        <v>5.0999999999999996</v>
      </c>
      <c r="E431" s="1">
        <f>VLOOKUP(A431,Sheet1!$C$10:$L$428,6,FALSE)</f>
        <v>112000</v>
      </c>
      <c r="F431" s="1">
        <v>7.3</v>
      </c>
      <c r="G431" s="1">
        <v>29115</v>
      </c>
      <c r="H431" s="1">
        <v>5.5</v>
      </c>
      <c r="I431" s="1">
        <v>40</v>
      </c>
      <c r="J431" s="1">
        <v>0.4</v>
      </c>
      <c r="N431" s="2" t="s">
        <v>498</v>
      </c>
      <c r="O431" s="2" t="s">
        <v>73</v>
      </c>
      <c r="P431" s="2">
        <v>49000</v>
      </c>
      <c r="Q431" s="2">
        <v>5.9</v>
      </c>
      <c r="R431" s="2">
        <v>49000</v>
      </c>
      <c r="S431" s="2">
        <v>5.9</v>
      </c>
      <c r="T431" s="2">
        <v>42000</v>
      </c>
      <c r="U431" s="2">
        <v>7</v>
      </c>
      <c r="V431" s="2">
        <v>49000</v>
      </c>
      <c r="W431" s="2">
        <v>5.9</v>
      </c>
      <c r="AA431" s="3" t="s">
        <v>498</v>
      </c>
      <c r="AB431" s="3" t="s">
        <v>73</v>
      </c>
      <c r="AC431" s="3">
        <v>571.1</v>
      </c>
      <c r="AD431" s="3">
        <v>3.6</v>
      </c>
      <c r="AE431" s="3">
        <v>14.11</v>
      </c>
      <c r="AF431" s="3">
        <v>3.7</v>
      </c>
      <c r="AG431" s="3">
        <v>30352</v>
      </c>
      <c r="AH431" s="3">
        <v>4.5999999999999996</v>
      </c>
      <c r="AI431" s="3">
        <v>40.5</v>
      </c>
      <c r="AJ431" s="3">
        <v>1.1000000000000001</v>
      </c>
      <c r="AN431" s="3" t="s">
        <v>498</v>
      </c>
      <c r="AO431" s="3" t="s">
        <v>73</v>
      </c>
      <c r="AP431" s="3">
        <v>502</v>
      </c>
      <c r="AQ431" s="3">
        <v>5.7</v>
      </c>
      <c r="AR431" s="3">
        <v>11.8</v>
      </c>
      <c r="AS431" s="3">
        <v>6.2</v>
      </c>
      <c r="AT431" s="3">
        <v>26344</v>
      </c>
      <c r="AU431" s="3">
        <v>5.0999999999999996</v>
      </c>
      <c r="AV431" s="3">
        <v>39</v>
      </c>
      <c r="AW431" s="3">
        <v>1.6</v>
      </c>
      <c r="BA431" s="4" t="s">
        <v>498</v>
      </c>
      <c r="BB431" s="4" t="s">
        <v>73</v>
      </c>
      <c r="BC431" s="4">
        <v>65000</v>
      </c>
      <c r="BD431" s="4">
        <v>5.0999999999999996</v>
      </c>
      <c r="BE431" s="4">
        <v>65000</v>
      </c>
      <c r="BF431" s="4">
        <v>5.0999999999999996</v>
      </c>
      <c r="BG431" s="4">
        <v>57000</v>
      </c>
      <c r="BH431" s="4">
        <v>6</v>
      </c>
      <c r="BI431" s="4">
        <v>65000</v>
      </c>
      <c r="BJ431" s="4">
        <v>5.0999999999999996</v>
      </c>
      <c r="BN431" s="5" t="s">
        <v>498</v>
      </c>
      <c r="BO431" s="5" t="s">
        <v>73</v>
      </c>
      <c r="BP431" s="5">
        <v>473.3</v>
      </c>
      <c r="BQ431" s="5">
        <v>3.8</v>
      </c>
      <c r="BR431" s="5">
        <v>13.55</v>
      </c>
      <c r="BS431" s="5">
        <v>3.4</v>
      </c>
      <c r="BT431" s="5">
        <v>24923</v>
      </c>
      <c r="BU431" s="5">
        <v>4.8</v>
      </c>
      <c r="BV431" s="5">
        <v>34.9</v>
      </c>
      <c r="BW431" s="5">
        <v>1.8</v>
      </c>
      <c r="CA431" s="6" t="s">
        <v>498</v>
      </c>
      <c r="CB431" s="6" t="s">
        <v>73</v>
      </c>
      <c r="CC431" s="6">
        <v>403.6</v>
      </c>
      <c r="CD431" s="6">
        <v>6.7</v>
      </c>
      <c r="CE431" s="6">
        <v>10.61</v>
      </c>
      <c r="CF431" s="6">
        <v>5.0999999999999996</v>
      </c>
      <c r="CG431" s="6">
        <v>21564</v>
      </c>
      <c r="CH431" s="6">
        <v>7.3</v>
      </c>
      <c r="CI431" s="6">
        <v>37</v>
      </c>
      <c r="CJ431" s="6">
        <v>0.4</v>
      </c>
      <c r="CN431" s="7" t="s">
        <v>498</v>
      </c>
      <c r="CO431" s="7" t="s">
        <v>73</v>
      </c>
      <c r="CP431" s="7">
        <v>17000</v>
      </c>
      <c r="CQ431" s="7">
        <v>9.8000000000000007</v>
      </c>
      <c r="CR431" s="7">
        <v>17000</v>
      </c>
      <c r="CS431" s="7">
        <v>9.8000000000000007</v>
      </c>
      <c r="CT431" s="7">
        <v>16000</v>
      </c>
      <c r="CU431" s="7">
        <v>11.3</v>
      </c>
      <c r="CV431" s="7">
        <v>17000</v>
      </c>
      <c r="CW431" s="7">
        <v>9.8000000000000007</v>
      </c>
      <c r="DA431" s="8" t="s">
        <v>498</v>
      </c>
      <c r="DB431" s="8" t="s">
        <v>73</v>
      </c>
      <c r="DC431" s="8">
        <v>461.9</v>
      </c>
      <c r="DD431" s="8">
        <v>5.8</v>
      </c>
      <c r="DE431" s="8">
        <v>12.25</v>
      </c>
      <c r="DF431" s="8">
        <v>6.1</v>
      </c>
      <c r="DG431" s="8">
        <v>23879</v>
      </c>
      <c r="DH431" s="8">
        <v>6.8</v>
      </c>
      <c r="DI431" s="8">
        <v>37.700000000000003</v>
      </c>
      <c r="DJ431" s="8">
        <v>1.6</v>
      </c>
      <c r="DN431" s="9" t="s">
        <v>498</v>
      </c>
      <c r="DO431" s="9" t="s">
        <v>73</v>
      </c>
      <c r="DP431" s="9">
        <v>399.8</v>
      </c>
      <c r="DQ431" s="9">
        <v>9.5</v>
      </c>
      <c r="DR431" s="9">
        <v>10.050000000000001</v>
      </c>
      <c r="DS431" s="9">
        <v>9.3000000000000007</v>
      </c>
      <c r="DT431" s="9">
        <v>21358</v>
      </c>
      <c r="DU431" s="9">
        <v>9.3000000000000007</v>
      </c>
      <c r="DV431" s="9">
        <v>37</v>
      </c>
      <c r="DW431" s="9">
        <v>0.6</v>
      </c>
      <c r="EA431" s="10" t="s">
        <v>498</v>
      </c>
      <c r="EB431" s="10" t="s">
        <v>73</v>
      </c>
      <c r="EC431" s="10">
        <v>32000</v>
      </c>
      <c r="ED431" s="10">
        <v>7.4</v>
      </c>
      <c r="EE431" s="10">
        <f>VLOOKUP(EA431,Sheet1!$C$10:$L$428,10,FALSE)</f>
        <v>85000</v>
      </c>
      <c r="EF431" s="10">
        <v>7.4</v>
      </c>
      <c r="EG431" s="10">
        <v>26000</v>
      </c>
      <c r="EH431" s="10">
        <v>8.9</v>
      </c>
      <c r="EI431" s="10">
        <v>32000</v>
      </c>
      <c r="EJ431" s="10">
        <v>7.4</v>
      </c>
      <c r="EN431" s="11" t="s">
        <v>498</v>
      </c>
      <c r="EO431" s="11" t="s">
        <v>73</v>
      </c>
      <c r="EP431" s="11">
        <v>630.20000000000005</v>
      </c>
      <c r="EQ431" s="11">
        <v>4.3</v>
      </c>
      <c r="ER431" s="11">
        <f>VLOOKUP(EN431,Sheet1!$C$10:$L$428,2,FALSE)</f>
        <v>125992.6748538012</v>
      </c>
      <c r="ES431" s="11">
        <v>4.5</v>
      </c>
      <c r="ET431" s="11">
        <v>34209</v>
      </c>
      <c r="EU431" s="11">
        <v>5.6</v>
      </c>
      <c r="EV431" s="11">
        <v>42</v>
      </c>
      <c r="EW431" s="11">
        <v>1.3</v>
      </c>
      <c r="EY431" t="b">
        <f t="shared" si="6"/>
        <v>1</v>
      </c>
    </row>
    <row r="432" spans="1:155" x14ac:dyDescent="0.25">
      <c r="A432" s="1" t="s">
        <v>499</v>
      </c>
      <c r="B432" s="1" t="s">
        <v>74</v>
      </c>
      <c r="C432" s="1">
        <v>539.70000000000005</v>
      </c>
      <c r="D432" s="1">
        <v>5.2</v>
      </c>
      <c r="E432" s="1">
        <f>VLOOKUP(A432,Sheet1!$C$10:$L$428,6,FALSE)</f>
        <v>173250</v>
      </c>
      <c r="F432" s="1">
        <v>8.1999999999999993</v>
      </c>
      <c r="G432" s="1">
        <v>27872</v>
      </c>
      <c r="H432" s="1">
        <v>5.5</v>
      </c>
      <c r="I432" s="1">
        <v>37.5</v>
      </c>
      <c r="J432" s="1">
        <v>1</v>
      </c>
      <c r="N432" s="2" t="s">
        <v>499</v>
      </c>
      <c r="O432" s="2" t="s">
        <v>74</v>
      </c>
      <c r="P432" s="2">
        <v>61000</v>
      </c>
      <c r="Q432" s="2">
        <v>5.3</v>
      </c>
      <c r="R432" s="2">
        <v>61000</v>
      </c>
      <c r="S432" s="2">
        <v>5.3</v>
      </c>
      <c r="T432" s="2">
        <v>53000</v>
      </c>
      <c r="U432" s="2">
        <v>6.4</v>
      </c>
      <c r="V432" s="2">
        <v>61000</v>
      </c>
      <c r="W432" s="2">
        <v>5.3</v>
      </c>
      <c r="AA432" s="3" t="s">
        <v>499</v>
      </c>
      <c r="AB432" s="3" t="s">
        <v>74</v>
      </c>
      <c r="AC432" s="3">
        <v>588.5</v>
      </c>
      <c r="AD432" s="3">
        <v>3.5</v>
      </c>
      <c r="AE432" s="3">
        <v>15.21</v>
      </c>
      <c r="AF432" s="3">
        <v>3.5</v>
      </c>
      <c r="AG432" s="3">
        <v>31100</v>
      </c>
      <c r="AH432" s="3">
        <v>5.2</v>
      </c>
      <c r="AI432" s="3">
        <v>38.700000000000003</v>
      </c>
      <c r="AJ432" s="3">
        <v>0.9</v>
      </c>
      <c r="AN432" s="3" t="s">
        <v>499</v>
      </c>
      <c r="AO432" s="3" t="s">
        <v>74</v>
      </c>
      <c r="AP432" s="3">
        <v>519.4</v>
      </c>
      <c r="AQ432" s="3">
        <v>4.5999999999999996</v>
      </c>
      <c r="AR432" s="3">
        <v>13.19</v>
      </c>
      <c r="AS432" s="3">
        <v>6.5</v>
      </c>
      <c r="AT432" s="3">
        <v>26385</v>
      </c>
      <c r="AU432" s="3">
        <v>6.1</v>
      </c>
      <c r="AV432" s="3">
        <v>37.5</v>
      </c>
      <c r="AW432" s="3">
        <v>0.1</v>
      </c>
      <c r="BA432" s="4" t="s">
        <v>499</v>
      </c>
      <c r="BB432" s="4" t="s">
        <v>74</v>
      </c>
      <c r="BC432" s="4">
        <v>86000</v>
      </c>
      <c r="BD432" s="4">
        <v>4.4000000000000004</v>
      </c>
      <c r="BE432" s="4">
        <v>86000</v>
      </c>
      <c r="BF432" s="4">
        <v>4.4000000000000004</v>
      </c>
      <c r="BG432" s="4">
        <v>73000</v>
      </c>
      <c r="BH432" s="4">
        <v>5.6</v>
      </c>
      <c r="BI432" s="4">
        <v>86000</v>
      </c>
      <c r="BJ432" s="4">
        <v>4.4000000000000004</v>
      </c>
      <c r="BN432" s="5" t="s">
        <v>499</v>
      </c>
      <c r="BO432" s="5" t="s">
        <v>74</v>
      </c>
      <c r="BP432" s="5">
        <v>486.1</v>
      </c>
      <c r="BQ432" s="5">
        <v>3.8</v>
      </c>
      <c r="BR432" s="5">
        <v>14.95</v>
      </c>
      <c r="BS432" s="5">
        <v>3.5</v>
      </c>
      <c r="BT432" s="5">
        <v>26503</v>
      </c>
      <c r="BU432" s="5">
        <v>5.6</v>
      </c>
      <c r="BV432" s="5">
        <v>32.5</v>
      </c>
      <c r="BW432" s="5">
        <v>1.6</v>
      </c>
      <c r="CA432" s="6" t="s">
        <v>499</v>
      </c>
      <c r="CB432" s="6" t="s">
        <v>74</v>
      </c>
      <c r="CC432" s="6">
        <v>386.6</v>
      </c>
      <c r="CD432" s="6">
        <v>5.4</v>
      </c>
      <c r="CE432" s="6">
        <v>11.32</v>
      </c>
      <c r="CF432" s="6">
        <v>5.3</v>
      </c>
      <c r="CG432" s="6">
        <v>21376</v>
      </c>
      <c r="CH432" s="6">
        <v>7.7</v>
      </c>
      <c r="CI432" s="6">
        <v>37</v>
      </c>
      <c r="CJ432" s="6">
        <v>1.4</v>
      </c>
      <c r="CN432" s="7" t="s">
        <v>499</v>
      </c>
      <c r="CO432" s="7" t="s">
        <v>74</v>
      </c>
      <c r="CP432" s="7">
        <v>22000</v>
      </c>
      <c r="CQ432" s="7">
        <v>8.5</v>
      </c>
      <c r="CR432" s="7">
        <v>22000</v>
      </c>
      <c r="CS432" s="7">
        <v>8.5</v>
      </c>
      <c r="CT432" s="7">
        <v>19000</v>
      </c>
      <c r="CU432" s="7">
        <v>10.4</v>
      </c>
      <c r="CV432" s="7">
        <v>22000</v>
      </c>
      <c r="CW432" s="7">
        <v>8.5</v>
      </c>
      <c r="DA432" s="8" t="s">
        <v>499</v>
      </c>
      <c r="DB432" s="8" t="s">
        <v>74</v>
      </c>
      <c r="DC432" s="8">
        <v>521.5</v>
      </c>
      <c r="DD432" s="8">
        <v>4.0999999999999996</v>
      </c>
      <c r="DE432" s="8">
        <v>14.09</v>
      </c>
      <c r="DF432" s="8">
        <v>4.0999999999999996</v>
      </c>
      <c r="DG432" s="8">
        <v>26588</v>
      </c>
      <c r="DH432" s="8">
        <v>5.4</v>
      </c>
      <c r="DI432" s="8">
        <v>37</v>
      </c>
      <c r="DJ432" s="8">
        <v>0.9</v>
      </c>
      <c r="DN432" s="9" t="s">
        <v>499</v>
      </c>
      <c r="DO432" s="9" t="s">
        <v>74</v>
      </c>
      <c r="DP432" s="9">
        <v>461.8</v>
      </c>
      <c r="DQ432" s="9">
        <v>9.6</v>
      </c>
      <c r="DR432" s="9">
        <v>12.74</v>
      </c>
      <c r="DS432" s="9">
        <v>9.1</v>
      </c>
      <c r="DT432" s="9">
        <v>22827</v>
      </c>
      <c r="DU432" s="9">
        <v>11</v>
      </c>
      <c r="DV432" s="9">
        <v>37</v>
      </c>
      <c r="DW432" s="9">
        <v>0.4</v>
      </c>
      <c r="EA432" s="10" t="s">
        <v>499</v>
      </c>
      <c r="EB432" s="10" t="s">
        <v>74</v>
      </c>
      <c r="EC432" s="10">
        <v>39000</v>
      </c>
      <c r="ED432" s="10">
        <v>6.8</v>
      </c>
      <c r="EE432" s="10">
        <f>VLOOKUP(EA432,Sheet1!$C$10:$L$428,10,FALSE)</f>
        <v>140000</v>
      </c>
      <c r="EF432" s="10">
        <v>6.8</v>
      </c>
      <c r="EG432" s="10">
        <v>35000</v>
      </c>
      <c r="EH432" s="10">
        <v>8</v>
      </c>
      <c r="EI432" s="10">
        <v>39000</v>
      </c>
      <c r="EJ432" s="10">
        <v>6.8</v>
      </c>
      <c r="EN432" s="11" t="s">
        <v>499</v>
      </c>
      <c r="EO432" s="11" t="s">
        <v>74</v>
      </c>
      <c r="EP432" s="11">
        <v>626.9</v>
      </c>
      <c r="EQ432" s="11">
        <v>4.7</v>
      </c>
      <c r="ER432" s="11">
        <f>VLOOKUP(EN432,Sheet1!$C$10:$L$428,2,FALSE)</f>
        <v>201286.29274165788</v>
      </c>
      <c r="ES432" s="11">
        <v>4.7</v>
      </c>
      <c r="ET432" s="11">
        <v>33548</v>
      </c>
      <c r="EU432" s="11">
        <v>7</v>
      </c>
      <c r="EV432" s="11">
        <v>39.700000000000003</v>
      </c>
      <c r="EW432" s="11">
        <v>1.3</v>
      </c>
      <c r="EY432" t="b">
        <f t="shared" si="6"/>
        <v>1</v>
      </c>
    </row>
    <row r="433" spans="1:155" x14ac:dyDescent="0.25">
      <c r="A433" s="1" t="s">
        <v>824</v>
      </c>
      <c r="B433" s="1" t="s">
        <v>403</v>
      </c>
      <c r="C433" s="1">
        <v>512.70000000000005</v>
      </c>
      <c r="D433" s="1">
        <v>3.8</v>
      </c>
      <c r="E433" s="1">
        <f>VLOOKUP(A433,Sheet1!$C$10:$L$428,6,FALSE)</f>
        <v>178000</v>
      </c>
      <c r="F433" s="1">
        <v>4.5999999999999996</v>
      </c>
      <c r="G433" s="1">
        <v>27407</v>
      </c>
      <c r="H433" s="1">
        <v>5.2</v>
      </c>
      <c r="I433" s="1">
        <v>39</v>
      </c>
      <c r="J433" s="1">
        <v>1.4</v>
      </c>
      <c r="N433" s="2" t="s">
        <v>824</v>
      </c>
      <c r="O433" s="2" t="s">
        <v>403</v>
      </c>
      <c r="P433" s="2">
        <v>151000</v>
      </c>
      <c r="Q433" s="2">
        <v>3.4</v>
      </c>
      <c r="R433" s="2">
        <v>151000</v>
      </c>
      <c r="S433" s="2">
        <v>3.4</v>
      </c>
      <c r="T433" s="2">
        <v>132000</v>
      </c>
      <c r="U433" s="2">
        <v>4.7</v>
      </c>
      <c r="V433" s="2">
        <v>151000</v>
      </c>
      <c r="W433" s="2">
        <v>3.4</v>
      </c>
      <c r="AA433" s="3" t="s">
        <v>824</v>
      </c>
      <c r="AB433" s="3" t="s">
        <v>403</v>
      </c>
      <c r="AC433" s="3">
        <v>592.1</v>
      </c>
      <c r="AD433" s="3">
        <v>3.1</v>
      </c>
      <c r="AE433" s="3">
        <v>15.03</v>
      </c>
      <c r="AF433" s="3">
        <v>3.1</v>
      </c>
      <c r="AG433" s="3">
        <v>33212</v>
      </c>
      <c r="AH433" s="3">
        <v>8.1999999999999993</v>
      </c>
      <c r="AI433" s="3">
        <v>39.4</v>
      </c>
      <c r="AJ433" s="3">
        <v>0.5</v>
      </c>
      <c r="AN433" s="3" t="s">
        <v>824</v>
      </c>
      <c r="AO433" s="3" t="s">
        <v>403</v>
      </c>
      <c r="AP433" s="3">
        <v>477.9</v>
      </c>
      <c r="AQ433" s="3">
        <v>3.1</v>
      </c>
      <c r="AR433" s="3">
        <v>11.72</v>
      </c>
      <c r="AS433" s="3">
        <v>3.3</v>
      </c>
      <c r="AT433" s="3">
        <v>24729</v>
      </c>
      <c r="AU433" s="3">
        <v>5.2</v>
      </c>
      <c r="AV433" s="3">
        <v>37.5</v>
      </c>
      <c r="AW433" s="3">
        <v>0.9</v>
      </c>
      <c r="BA433" s="4" t="s">
        <v>824</v>
      </c>
      <c r="BB433" s="4" t="s">
        <v>403</v>
      </c>
      <c r="BC433" s="4">
        <v>225000</v>
      </c>
      <c r="BD433" s="4">
        <v>2.7</v>
      </c>
      <c r="BE433" s="4">
        <v>225000</v>
      </c>
      <c r="BF433" s="4">
        <v>2.7</v>
      </c>
      <c r="BG433" s="4">
        <v>193000</v>
      </c>
      <c r="BH433" s="4">
        <v>3.9</v>
      </c>
      <c r="BI433" s="4">
        <v>225000</v>
      </c>
      <c r="BJ433" s="4">
        <v>2.7</v>
      </c>
      <c r="BN433" s="5" t="s">
        <v>824</v>
      </c>
      <c r="BO433" s="5" t="s">
        <v>403</v>
      </c>
      <c r="BP433" s="5">
        <v>463.1</v>
      </c>
      <c r="BQ433" s="5">
        <v>3</v>
      </c>
      <c r="BR433" s="5">
        <v>14.38</v>
      </c>
      <c r="BS433" s="5">
        <v>2.8</v>
      </c>
      <c r="BT433" s="5">
        <v>26233</v>
      </c>
      <c r="BU433" s="5">
        <v>7.4</v>
      </c>
      <c r="BV433" s="5">
        <v>32.200000000000003</v>
      </c>
      <c r="BW433" s="5">
        <v>1</v>
      </c>
      <c r="CA433" s="6" t="s">
        <v>824</v>
      </c>
      <c r="CB433" s="6" t="s">
        <v>403</v>
      </c>
      <c r="CC433" s="6">
        <v>373.1</v>
      </c>
      <c r="CD433" s="6">
        <v>2.8</v>
      </c>
      <c r="CE433" s="6">
        <v>10.29</v>
      </c>
      <c r="CF433" s="6">
        <v>2.4</v>
      </c>
      <c r="CG433" s="6">
        <v>19880</v>
      </c>
      <c r="CH433" s="6">
        <v>4.5999999999999996</v>
      </c>
      <c r="CI433" s="6">
        <v>37</v>
      </c>
      <c r="CJ433" s="6">
        <v>1</v>
      </c>
      <c r="CN433" s="7" t="s">
        <v>824</v>
      </c>
      <c r="CO433" s="7" t="s">
        <v>403</v>
      </c>
      <c r="CP433" s="7">
        <v>56000</v>
      </c>
      <c r="CQ433" s="7">
        <v>5.3</v>
      </c>
      <c r="CR433" s="7">
        <v>56000</v>
      </c>
      <c r="CS433" s="7">
        <v>5.3</v>
      </c>
      <c r="CT433" s="7">
        <v>48000</v>
      </c>
      <c r="CU433" s="7">
        <v>7.8</v>
      </c>
      <c r="CV433" s="7">
        <v>56000</v>
      </c>
      <c r="CW433" s="7">
        <v>5.3</v>
      </c>
      <c r="DA433" s="8" t="s">
        <v>824</v>
      </c>
      <c r="DB433" s="8" t="s">
        <v>403</v>
      </c>
      <c r="DC433" s="8">
        <v>480.1</v>
      </c>
      <c r="DD433" s="8">
        <v>2.8</v>
      </c>
      <c r="DE433" s="8">
        <v>12.91</v>
      </c>
      <c r="DF433" s="8">
        <v>2.8</v>
      </c>
      <c r="DG433" s="8">
        <v>24621</v>
      </c>
      <c r="DH433" s="8">
        <v>5.7</v>
      </c>
      <c r="DI433" s="8">
        <v>37.200000000000003</v>
      </c>
      <c r="DJ433" s="8">
        <v>0.6</v>
      </c>
      <c r="DN433" s="9" t="s">
        <v>824</v>
      </c>
      <c r="DO433" s="9" t="s">
        <v>403</v>
      </c>
      <c r="DP433" s="9">
        <v>407</v>
      </c>
      <c r="DQ433" s="9">
        <v>4.2</v>
      </c>
      <c r="DR433" s="9">
        <v>10.96</v>
      </c>
      <c r="DS433" s="9">
        <v>4.8</v>
      </c>
      <c r="DT433" s="9">
        <v>20981</v>
      </c>
      <c r="DU433" s="9">
        <v>7.2</v>
      </c>
      <c r="DV433" s="9">
        <v>37</v>
      </c>
      <c r="DW433" s="9">
        <v>0.4</v>
      </c>
      <c r="EA433" s="10" t="s">
        <v>824</v>
      </c>
      <c r="EB433" s="10" t="s">
        <v>403</v>
      </c>
      <c r="EC433" s="10">
        <v>95000</v>
      </c>
      <c r="ED433" s="10">
        <v>4.3</v>
      </c>
      <c r="EE433" s="10">
        <f>VLOOKUP(EA433,Sheet1!$C$10:$L$428,10,FALSE)</f>
        <v>130000</v>
      </c>
      <c r="EF433" s="10">
        <v>4.3</v>
      </c>
      <c r="EG433" s="10">
        <v>85000</v>
      </c>
      <c r="EH433" s="10">
        <v>5.8</v>
      </c>
      <c r="EI433" s="10">
        <v>95000</v>
      </c>
      <c r="EJ433" s="10">
        <v>4.3</v>
      </c>
      <c r="EN433" s="11" t="s">
        <v>824</v>
      </c>
      <c r="EO433" s="11" t="s">
        <v>403</v>
      </c>
      <c r="EP433" s="11">
        <v>658.4</v>
      </c>
      <c r="EQ433" s="11">
        <v>4.2</v>
      </c>
      <c r="ER433" s="11">
        <f>VLOOKUP(EN433,Sheet1!$C$10:$L$428,2,FALSE)</f>
        <v>218113.33537140634</v>
      </c>
      <c r="ES433" s="11">
        <v>4.3</v>
      </c>
      <c r="ET433" s="11">
        <v>38042</v>
      </c>
      <c r="EU433" s="11">
        <v>11</v>
      </c>
      <c r="EV433" s="11">
        <v>40.700000000000003</v>
      </c>
      <c r="EW433" s="11">
        <v>0.7</v>
      </c>
      <c r="EY433" t="b">
        <f t="shared" si="6"/>
        <v>1</v>
      </c>
    </row>
    <row r="434" spans="1:155" x14ac:dyDescent="0.25">
      <c r="A434" s="1" t="s">
        <v>507</v>
      </c>
      <c r="B434" s="1" t="s">
        <v>83</v>
      </c>
      <c r="C434" s="1">
        <v>501</v>
      </c>
      <c r="D434" s="1">
        <v>4.8</v>
      </c>
      <c r="E434" s="1">
        <f>VLOOKUP(A434,Sheet1!$C$10:$L$428,6,FALSE)</f>
        <v>105000</v>
      </c>
      <c r="F434" s="1">
        <v>4.5</v>
      </c>
      <c r="G434" s="1">
        <v>26147</v>
      </c>
      <c r="H434" s="1">
        <v>6.4</v>
      </c>
      <c r="I434" s="1">
        <v>40</v>
      </c>
      <c r="J434" s="1">
        <v>0.7</v>
      </c>
      <c r="N434" s="2" t="s">
        <v>507</v>
      </c>
      <c r="O434" s="2" t="s">
        <v>83</v>
      </c>
      <c r="P434" s="2">
        <v>61000</v>
      </c>
      <c r="Q434" s="2">
        <v>5.3</v>
      </c>
      <c r="R434" s="2">
        <v>61000</v>
      </c>
      <c r="S434" s="2">
        <v>5.3</v>
      </c>
      <c r="T434" s="2">
        <v>55000</v>
      </c>
      <c r="U434" s="2">
        <v>6.2</v>
      </c>
      <c r="V434" s="2">
        <v>61000</v>
      </c>
      <c r="W434" s="2">
        <v>5.3</v>
      </c>
      <c r="AA434" s="3" t="s">
        <v>507</v>
      </c>
      <c r="AB434" s="3" t="s">
        <v>83</v>
      </c>
      <c r="AC434" s="3">
        <v>529</v>
      </c>
      <c r="AD434" s="3">
        <v>2.9</v>
      </c>
      <c r="AE434" s="3">
        <v>13.21</v>
      </c>
      <c r="AF434" s="3">
        <v>2.9</v>
      </c>
      <c r="AG434" s="3">
        <v>27420</v>
      </c>
      <c r="AH434" s="3">
        <v>3.7</v>
      </c>
      <c r="AI434" s="3">
        <v>40</v>
      </c>
      <c r="AJ434" s="3">
        <v>0.9</v>
      </c>
      <c r="AN434" s="3" t="s">
        <v>507</v>
      </c>
      <c r="AO434" s="3" t="s">
        <v>83</v>
      </c>
      <c r="AP434" s="3">
        <v>464.8</v>
      </c>
      <c r="AQ434" s="3">
        <v>3.8</v>
      </c>
      <c r="AR434" s="3">
        <v>11.58</v>
      </c>
      <c r="AS434" s="3">
        <v>4</v>
      </c>
      <c r="AT434" s="3">
        <v>23695</v>
      </c>
      <c r="AU434" s="3">
        <v>5.4</v>
      </c>
      <c r="AV434" s="3">
        <v>38.299999999999997</v>
      </c>
      <c r="AW434" s="3">
        <v>1.1000000000000001</v>
      </c>
      <c r="BA434" s="4" t="s">
        <v>507</v>
      </c>
      <c r="BB434" s="4" t="s">
        <v>83</v>
      </c>
      <c r="BC434" s="4">
        <v>85000</v>
      </c>
      <c r="BD434" s="4">
        <v>4.4000000000000004</v>
      </c>
      <c r="BE434" s="4">
        <v>85000</v>
      </c>
      <c r="BF434" s="4">
        <v>4.4000000000000004</v>
      </c>
      <c r="BG434" s="4">
        <v>76000</v>
      </c>
      <c r="BH434" s="4">
        <v>5.2</v>
      </c>
      <c r="BI434" s="4">
        <v>85000</v>
      </c>
      <c r="BJ434" s="4">
        <v>4.4000000000000004</v>
      </c>
      <c r="BN434" s="5" t="s">
        <v>507</v>
      </c>
      <c r="BO434" s="5" t="s">
        <v>83</v>
      </c>
      <c r="BP434" s="5">
        <v>434</v>
      </c>
      <c r="BQ434" s="5">
        <v>3.1</v>
      </c>
      <c r="BR434" s="5">
        <v>12.67</v>
      </c>
      <c r="BS434" s="5">
        <v>2.7</v>
      </c>
      <c r="BT434" s="5">
        <v>22403</v>
      </c>
      <c r="BU434" s="5">
        <v>3.8</v>
      </c>
      <c r="BV434" s="5">
        <v>34.200000000000003</v>
      </c>
      <c r="BW434" s="5">
        <v>1.5</v>
      </c>
      <c r="CA434" s="6" t="s">
        <v>507</v>
      </c>
      <c r="CB434" s="6" t="s">
        <v>83</v>
      </c>
      <c r="CC434" s="6">
        <v>387.2</v>
      </c>
      <c r="CD434" s="6">
        <v>5</v>
      </c>
      <c r="CE434" s="6">
        <v>10.18</v>
      </c>
      <c r="CF434" s="6">
        <v>3.9</v>
      </c>
      <c r="CG434" s="6">
        <v>20070</v>
      </c>
      <c r="CH434" s="6">
        <v>4.8</v>
      </c>
      <c r="CI434" s="6">
        <v>37</v>
      </c>
      <c r="CJ434" s="6">
        <v>0.6</v>
      </c>
      <c r="CN434" s="7" t="s">
        <v>507</v>
      </c>
      <c r="CO434" s="7" t="s">
        <v>83</v>
      </c>
      <c r="CP434" s="7">
        <v>22000</v>
      </c>
      <c r="CQ434" s="7">
        <v>8.5</v>
      </c>
      <c r="CR434" s="7">
        <v>22000</v>
      </c>
      <c r="CS434" s="7">
        <v>8.5</v>
      </c>
      <c r="CT434" s="7">
        <v>20000</v>
      </c>
      <c r="CU434" s="7">
        <v>10</v>
      </c>
      <c r="CV434" s="7">
        <v>22000</v>
      </c>
      <c r="CW434" s="7">
        <v>8.5</v>
      </c>
      <c r="DA434" s="8" t="s">
        <v>507</v>
      </c>
      <c r="DB434" s="8" t="s">
        <v>83</v>
      </c>
      <c r="DC434" s="8">
        <v>480.5</v>
      </c>
      <c r="DD434" s="8">
        <v>5.9</v>
      </c>
      <c r="DE434" s="8">
        <v>12.98</v>
      </c>
      <c r="DF434" s="8">
        <v>5.9</v>
      </c>
      <c r="DG434" s="8">
        <v>24203</v>
      </c>
      <c r="DH434" s="8">
        <v>7.1</v>
      </c>
      <c r="DI434" s="8">
        <v>37</v>
      </c>
      <c r="DJ434" s="8">
        <v>1.1000000000000001</v>
      </c>
      <c r="DN434" s="9" t="s">
        <v>507</v>
      </c>
      <c r="DO434" s="9" t="s">
        <v>83</v>
      </c>
      <c r="DP434" s="9">
        <v>399.7</v>
      </c>
      <c r="DQ434" s="9">
        <v>6.7</v>
      </c>
      <c r="DR434" s="9">
        <v>10.85</v>
      </c>
      <c r="DS434" s="9">
        <v>6.2</v>
      </c>
      <c r="DT434" s="9">
        <v>20742</v>
      </c>
      <c r="DU434" s="9">
        <v>5.7</v>
      </c>
      <c r="DV434" s="9">
        <v>37</v>
      </c>
      <c r="DW434" s="9">
        <v>0.9</v>
      </c>
      <c r="EA434" s="10" t="s">
        <v>507</v>
      </c>
      <c r="EB434" s="10" t="s">
        <v>83</v>
      </c>
      <c r="EC434" s="10">
        <v>39000</v>
      </c>
      <c r="ED434" s="10">
        <v>6.7</v>
      </c>
      <c r="EE434" s="10">
        <f>VLOOKUP(EA434,Sheet1!$C$10:$L$428,10,FALSE)</f>
        <v>73500</v>
      </c>
      <c r="EF434" s="10">
        <v>6.7</v>
      </c>
      <c r="EG434" s="10">
        <v>35000</v>
      </c>
      <c r="EH434" s="10">
        <v>7.9</v>
      </c>
      <c r="EI434" s="10">
        <v>39000</v>
      </c>
      <c r="EJ434" s="10">
        <v>6.7</v>
      </c>
      <c r="EN434" s="11" t="s">
        <v>507</v>
      </c>
      <c r="EO434" s="11" t="s">
        <v>83</v>
      </c>
      <c r="EP434" s="11">
        <v>556.29999999999995</v>
      </c>
      <c r="EQ434" s="11">
        <v>3.2</v>
      </c>
      <c r="ER434" s="11">
        <f>VLOOKUP(EN434,Sheet1!$C$10:$L$428,2,FALSE)</f>
        <v>117434.35097493044</v>
      </c>
      <c r="ES434" s="11">
        <v>3.2</v>
      </c>
      <c r="ET434" s="11">
        <v>29279</v>
      </c>
      <c r="EU434" s="11">
        <v>4.2</v>
      </c>
      <c r="EV434" s="11">
        <v>41.7</v>
      </c>
      <c r="EW434" s="11">
        <v>1.2</v>
      </c>
      <c r="EY434" t="b">
        <f t="shared" si="6"/>
        <v>1</v>
      </c>
    </row>
    <row r="435" spans="1:155" x14ac:dyDescent="0.25">
      <c r="A435" s="1" t="s">
        <v>508</v>
      </c>
      <c r="B435" s="1" t="s">
        <v>84</v>
      </c>
      <c r="C435" s="1">
        <v>485.2</v>
      </c>
      <c r="D435" s="1">
        <v>3.8</v>
      </c>
      <c r="E435" s="1">
        <f>VLOOKUP(A435,Sheet1!$C$10:$L$428,6,FALSE)</f>
        <v>110000</v>
      </c>
      <c r="F435" s="1">
        <v>4.8</v>
      </c>
      <c r="G435" s="1">
        <v>26585</v>
      </c>
      <c r="H435" s="1">
        <v>4.4000000000000004</v>
      </c>
      <c r="I435" s="1">
        <v>40</v>
      </c>
      <c r="J435" s="1">
        <v>0.7</v>
      </c>
      <c r="N435" s="2" t="s">
        <v>508</v>
      </c>
      <c r="O435" s="2" t="s">
        <v>84</v>
      </c>
      <c r="P435" s="2">
        <v>82000</v>
      </c>
      <c r="Q435" s="2">
        <v>4.5</v>
      </c>
      <c r="R435" s="2">
        <v>82000</v>
      </c>
      <c r="S435" s="2">
        <v>4.5</v>
      </c>
      <c r="T435" s="2">
        <v>70000</v>
      </c>
      <c r="U435" s="2">
        <v>5.6</v>
      </c>
      <c r="V435" s="2">
        <v>82000</v>
      </c>
      <c r="W435" s="2">
        <v>4.5</v>
      </c>
      <c r="AA435" s="3" t="s">
        <v>508</v>
      </c>
      <c r="AB435" s="3" t="s">
        <v>84</v>
      </c>
      <c r="AC435" s="3">
        <v>493.8</v>
      </c>
      <c r="AD435" s="3">
        <v>2.2000000000000002</v>
      </c>
      <c r="AE435" s="3">
        <v>12.5</v>
      </c>
      <c r="AF435" s="3">
        <v>2.2999999999999998</v>
      </c>
      <c r="AG435" s="3">
        <v>26880</v>
      </c>
      <c r="AH435" s="3">
        <v>3.7</v>
      </c>
      <c r="AI435" s="3">
        <v>39.5</v>
      </c>
      <c r="AJ435" s="3">
        <v>0.7</v>
      </c>
      <c r="AN435" s="3" t="s">
        <v>508</v>
      </c>
      <c r="AO435" s="3" t="s">
        <v>84</v>
      </c>
      <c r="AP435" s="3">
        <v>449.1</v>
      </c>
      <c r="AQ435" s="3">
        <v>3.6</v>
      </c>
      <c r="AR435" s="3">
        <v>11.13</v>
      </c>
      <c r="AS435" s="3">
        <v>3.8</v>
      </c>
      <c r="AT435" s="3">
        <v>23916</v>
      </c>
      <c r="AU435" s="3">
        <v>4.7</v>
      </c>
      <c r="AV435" s="3">
        <v>38</v>
      </c>
      <c r="AW435" s="3">
        <v>1</v>
      </c>
      <c r="BA435" s="4" t="s">
        <v>508</v>
      </c>
      <c r="BB435" s="4" t="s">
        <v>84</v>
      </c>
      <c r="BC435" s="4">
        <v>113000</v>
      </c>
      <c r="BD435" s="4">
        <v>3.8</v>
      </c>
      <c r="BE435" s="4">
        <v>113000</v>
      </c>
      <c r="BF435" s="4">
        <v>3.8</v>
      </c>
      <c r="BG435" s="4">
        <v>97000</v>
      </c>
      <c r="BH435" s="4">
        <v>4.7</v>
      </c>
      <c r="BI435" s="4">
        <v>113000</v>
      </c>
      <c r="BJ435" s="4">
        <v>3.8</v>
      </c>
      <c r="BN435" s="5" t="s">
        <v>508</v>
      </c>
      <c r="BO435" s="5" t="s">
        <v>84</v>
      </c>
      <c r="BP435" s="5">
        <v>409.3</v>
      </c>
      <c r="BQ435" s="5">
        <v>2.5</v>
      </c>
      <c r="BR435" s="5">
        <v>12.05</v>
      </c>
      <c r="BS435" s="5">
        <v>2.1</v>
      </c>
      <c r="BT435" s="5">
        <v>22376</v>
      </c>
      <c r="BU435" s="5">
        <v>3.7</v>
      </c>
      <c r="BV435" s="5">
        <v>34</v>
      </c>
      <c r="BW435" s="5">
        <v>1.2</v>
      </c>
      <c r="CA435" s="6" t="s">
        <v>508</v>
      </c>
      <c r="CB435" s="6" t="s">
        <v>84</v>
      </c>
      <c r="CC435" s="6">
        <v>361.8</v>
      </c>
      <c r="CD435" s="6">
        <v>5.5</v>
      </c>
      <c r="CE435" s="6">
        <v>9.91</v>
      </c>
      <c r="CF435" s="6">
        <v>3.4</v>
      </c>
      <c r="CG435" s="6">
        <v>19832</v>
      </c>
      <c r="CH435" s="6">
        <v>5.6</v>
      </c>
      <c r="CI435" s="6">
        <v>37</v>
      </c>
      <c r="CJ435" s="6">
        <v>0.3</v>
      </c>
      <c r="CN435" s="7" t="s">
        <v>508</v>
      </c>
      <c r="CO435" s="7" t="s">
        <v>84</v>
      </c>
      <c r="CP435" s="7">
        <v>32000</v>
      </c>
      <c r="CQ435" s="7">
        <v>7.1</v>
      </c>
      <c r="CR435" s="7">
        <v>32000</v>
      </c>
      <c r="CS435" s="7">
        <v>7.1</v>
      </c>
      <c r="CT435" s="7">
        <v>28000</v>
      </c>
      <c r="CU435" s="7">
        <v>8.5</v>
      </c>
      <c r="CV435" s="7">
        <v>32000</v>
      </c>
      <c r="CW435" s="7">
        <v>7.1</v>
      </c>
      <c r="DA435" s="8" t="s">
        <v>508</v>
      </c>
      <c r="DB435" s="8" t="s">
        <v>84</v>
      </c>
      <c r="DC435" s="8">
        <v>439.2</v>
      </c>
      <c r="DD435" s="8">
        <v>3.4</v>
      </c>
      <c r="DE435" s="8">
        <v>11.84</v>
      </c>
      <c r="DF435" s="8">
        <v>3.5</v>
      </c>
      <c r="DG435" s="8">
        <v>22631</v>
      </c>
      <c r="DH435" s="8">
        <v>4.5</v>
      </c>
      <c r="DI435" s="8">
        <v>37.1</v>
      </c>
      <c r="DJ435" s="8">
        <v>0.8</v>
      </c>
      <c r="DN435" s="9" t="s">
        <v>508</v>
      </c>
      <c r="DO435" s="9" t="s">
        <v>84</v>
      </c>
      <c r="DP435" s="9">
        <v>389.5</v>
      </c>
      <c r="DQ435" s="9">
        <v>6.9</v>
      </c>
      <c r="DR435" s="9">
        <v>10.55</v>
      </c>
      <c r="DS435" s="9">
        <v>7.7</v>
      </c>
      <c r="DT435" s="9">
        <v>20242</v>
      </c>
      <c r="DU435" s="9">
        <v>7</v>
      </c>
      <c r="DV435" s="9">
        <v>37.4</v>
      </c>
      <c r="DW435" s="9">
        <v>0.3</v>
      </c>
      <c r="EA435" s="10" t="s">
        <v>508</v>
      </c>
      <c r="EB435" s="10" t="s">
        <v>84</v>
      </c>
      <c r="EC435" s="10">
        <v>50000</v>
      </c>
      <c r="ED435" s="10">
        <v>5.8</v>
      </c>
      <c r="EE435" s="10">
        <f>VLOOKUP(EA435,Sheet1!$C$10:$L$428,10,FALSE)</f>
        <v>80000</v>
      </c>
      <c r="EF435" s="10">
        <v>5.8</v>
      </c>
      <c r="EG435" s="10">
        <v>43000</v>
      </c>
      <c r="EH435" s="10">
        <v>7.4</v>
      </c>
      <c r="EI435" s="10">
        <v>50000</v>
      </c>
      <c r="EJ435" s="10">
        <v>5.8</v>
      </c>
      <c r="EN435" s="11" t="s">
        <v>508</v>
      </c>
      <c r="EO435" s="11" t="s">
        <v>84</v>
      </c>
      <c r="EP435" s="11">
        <v>529.4</v>
      </c>
      <c r="EQ435" s="11">
        <v>2.9</v>
      </c>
      <c r="ER435" s="11">
        <f>VLOOKUP(EN435,Sheet1!$C$10:$L$428,2,FALSE)</f>
        <v>123131.572256429</v>
      </c>
      <c r="ES435" s="11">
        <v>3</v>
      </c>
      <c r="ET435" s="11">
        <v>29614</v>
      </c>
      <c r="EU435" s="11">
        <v>5</v>
      </c>
      <c r="EV435" s="11">
        <v>41.1</v>
      </c>
      <c r="EW435" s="11">
        <v>0.9</v>
      </c>
      <c r="EY435" t="b">
        <f t="shared" si="6"/>
        <v>1</v>
      </c>
    </row>
    <row r="436" spans="1:155" x14ac:dyDescent="0.25">
      <c r="A436" s="1" t="s">
        <v>509</v>
      </c>
      <c r="B436" s="1" t="s">
        <v>85</v>
      </c>
      <c r="C436" s="1">
        <v>498.4</v>
      </c>
      <c r="D436" s="1">
        <v>5.8</v>
      </c>
      <c r="E436" s="1">
        <f>VLOOKUP(A436,Sheet1!$C$10:$L$428,6,FALSE)</f>
        <v>115000</v>
      </c>
      <c r="F436" s="1">
        <v>4.8</v>
      </c>
      <c r="G436" s="1">
        <v>26729</v>
      </c>
      <c r="H436" s="1">
        <v>6</v>
      </c>
      <c r="I436" s="1">
        <v>39.9</v>
      </c>
      <c r="J436" s="1">
        <v>0.7</v>
      </c>
      <c r="N436" s="2" t="s">
        <v>509</v>
      </c>
      <c r="O436" s="2" t="s">
        <v>85</v>
      </c>
      <c r="P436" s="2">
        <v>66000</v>
      </c>
      <c r="Q436" s="2">
        <v>5</v>
      </c>
      <c r="R436" s="2">
        <v>66000</v>
      </c>
      <c r="S436" s="2">
        <v>5</v>
      </c>
      <c r="T436" s="2">
        <v>59000</v>
      </c>
      <c r="U436" s="2">
        <v>5.9</v>
      </c>
      <c r="V436" s="2">
        <v>66000</v>
      </c>
      <c r="W436" s="2">
        <v>5</v>
      </c>
      <c r="AA436" s="3" t="s">
        <v>509</v>
      </c>
      <c r="AB436" s="3" t="s">
        <v>85</v>
      </c>
      <c r="AC436" s="3">
        <v>524.1</v>
      </c>
      <c r="AD436" s="3">
        <v>2.6</v>
      </c>
      <c r="AE436" s="3">
        <v>13.18</v>
      </c>
      <c r="AF436" s="3">
        <v>2.6</v>
      </c>
      <c r="AG436" s="3">
        <v>27407</v>
      </c>
      <c r="AH436" s="3">
        <v>3.3</v>
      </c>
      <c r="AI436" s="3">
        <v>39.799999999999997</v>
      </c>
      <c r="AJ436" s="3">
        <v>0.8</v>
      </c>
      <c r="AN436" s="3" t="s">
        <v>509</v>
      </c>
      <c r="AO436" s="3" t="s">
        <v>85</v>
      </c>
      <c r="AP436" s="3">
        <v>465.7</v>
      </c>
      <c r="AQ436" s="3">
        <v>3.9</v>
      </c>
      <c r="AR436" s="3">
        <v>11.45</v>
      </c>
      <c r="AS436" s="3">
        <v>4.0999999999999996</v>
      </c>
      <c r="AT436" s="3">
        <v>23705</v>
      </c>
      <c r="AU436" s="3">
        <v>4.8</v>
      </c>
      <c r="AV436" s="3">
        <v>38.200000000000003</v>
      </c>
      <c r="AW436" s="3">
        <v>1.1000000000000001</v>
      </c>
      <c r="BA436" s="4" t="s">
        <v>509</v>
      </c>
      <c r="BB436" s="4" t="s">
        <v>85</v>
      </c>
      <c r="BC436" s="4">
        <v>97000</v>
      </c>
      <c r="BD436" s="4">
        <v>4</v>
      </c>
      <c r="BE436" s="4">
        <v>97000</v>
      </c>
      <c r="BF436" s="4">
        <v>4</v>
      </c>
      <c r="BG436" s="4">
        <v>86000</v>
      </c>
      <c r="BH436" s="4">
        <v>4.8</v>
      </c>
      <c r="BI436" s="4">
        <v>97000</v>
      </c>
      <c r="BJ436" s="4">
        <v>4</v>
      </c>
      <c r="BN436" s="5" t="s">
        <v>509</v>
      </c>
      <c r="BO436" s="5" t="s">
        <v>85</v>
      </c>
      <c r="BP436" s="5">
        <v>417.1</v>
      </c>
      <c r="BQ436" s="5">
        <v>2.8</v>
      </c>
      <c r="BR436" s="5">
        <v>12.44</v>
      </c>
      <c r="BS436" s="5">
        <v>2.4</v>
      </c>
      <c r="BT436" s="5">
        <v>22002</v>
      </c>
      <c r="BU436" s="5">
        <v>3.5</v>
      </c>
      <c r="BV436" s="5">
        <v>33.5</v>
      </c>
      <c r="BW436" s="5">
        <v>1.4</v>
      </c>
      <c r="CA436" s="6" t="s">
        <v>509</v>
      </c>
      <c r="CB436" s="6" t="s">
        <v>85</v>
      </c>
      <c r="CC436" s="6">
        <v>360</v>
      </c>
      <c r="CD436" s="6">
        <v>4.3</v>
      </c>
      <c r="CE436" s="6">
        <v>9.85</v>
      </c>
      <c r="CF436" s="6">
        <v>3.7</v>
      </c>
      <c r="CG436" s="6">
        <v>18541</v>
      </c>
      <c r="CH436" s="6">
        <v>5.4</v>
      </c>
      <c r="CI436" s="6">
        <v>37</v>
      </c>
      <c r="CJ436" s="6">
        <v>0.4</v>
      </c>
      <c r="CN436" s="7" t="s">
        <v>509</v>
      </c>
      <c r="CO436" s="7" t="s">
        <v>85</v>
      </c>
      <c r="CP436" s="7">
        <v>23000</v>
      </c>
      <c r="CQ436" s="7">
        <v>8.1</v>
      </c>
      <c r="CR436" s="7">
        <v>23000</v>
      </c>
      <c r="CS436" s="7">
        <v>8.1</v>
      </c>
      <c r="CT436" s="7">
        <v>21000</v>
      </c>
      <c r="CU436" s="7">
        <v>9.4</v>
      </c>
      <c r="CV436" s="7">
        <v>23000</v>
      </c>
      <c r="CW436" s="7">
        <v>8.1</v>
      </c>
      <c r="DA436" s="8" t="s">
        <v>509</v>
      </c>
      <c r="DB436" s="8" t="s">
        <v>85</v>
      </c>
      <c r="DC436" s="8">
        <v>443.2</v>
      </c>
      <c r="DD436" s="8">
        <v>3.9</v>
      </c>
      <c r="DE436" s="8">
        <v>11.78</v>
      </c>
      <c r="DF436" s="8">
        <v>4.0999999999999996</v>
      </c>
      <c r="DG436" s="8">
        <v>21966</v>
      </c>
      <c r="DH436" s="8">
        <v>4.5999999999999996</v>
      </c>
      <c r="DI436" s="8">
        <v>37.6</v>
      </c>
      <c r="DJ436" s="8">
        <v>1</v>
      </c>
      <c r="DN436" s="9" t="s">
        <v>509</v>
      </c>
      <c r="DO436" s="9" t="s">
        <v>85</v>
      </c>
      <c r="DP436" s="9">
        <v>389.5</v>
      </c>
      <c r="DQ436" s="9">
        <v>7.4</v>
      </c>
      <c r="DR436" s="9">
        <v>9.77</v>
      </c>
      <c r="DS436" s="9">
        <v>7.9</v>
      </c>
      <c r="DT436" s="9">
        <v>19341</v>
      </c>
      <c r="DU436" s="9">
        <v>7.7</v>
      </c>
      <c r="DV436" s="9">
        <v>37.4</v>
      </c>
      <c r="DW436" s="9">
        <v>0.3</v>
      </c>
      <c r="EA436" s="10" t="s">
        <v>509</v>
      </c>
      <c r="EB436" s="10" t="s">
        <v>85</v>
      </c>
      <c r="EC436" s="10">
        <v>43000</v>
      </c>
      <c r="ED436" s="10">
        <v>6.3</v>
      </c>
      <c r="EE436" s="10">
        <f>VLOOKUP(EA436,Sheet1!$C$10:$L$428,10,FALSE)</f>
        <v>84500</v>
      </c>
      <c r="EF436" s="10">
        <v>6.3</v>
      </c>
      <c r="EG436" s="10">
        <v>38000</v>
      </c>
      <c r="EH436" s="10">
        <v>7.5</v>
      </c>
      <c r="EI436" s="10">
        <v>43000</v>
      </c>
      <c r="EJ436" s="10">
        <v>6.3</v>
      </c>
      <c r="EN436" s="11" t="s">
        <v>509</v>
      </c>
      <c r="EO436" s="11" t="s">
        <v>85</v>
      </c>
      <c r="EP436" s="11">
        <v>568.20000000000005</v>
      </c>
      <c r="EQ436" s="11">
        <v>3.2</v>
      </c>
      <c r="ER436" s="11">
        <f>VLOOKUP(EN436,Sheet1!$C$10:$L$428,2,FALSE)</f>
        <v>127677.34234627138</v>
      </c>
      <c r="ES436" s="11">
        <v>3.3</v>
      </c>
      <c r="ET436" s="11">
        <v>30467</v>
      </c>
      <c r="EU436" s="11">
        <v>4</v>
      </c>
      <c r="EV436" s="11">
        <v>40.9</v>
      </c>
      <c r="EW436" s="11">
        <v>1</v>
      </c>
      <c r="EY436" t="b">
        <f t="shared" si="6"/>
        <v>1</v>
      </c>
    </row>
    <row r="437" spans="1:155" x14ac:dyDescent="0.25">
      <c r="A437" s="1" t="s">
        <v>510</v>
      </c>
      <c r="B437" s="1" t="s">
        <v>86</v>
      </c>
      <c r="C437" s="1">
        <v>498</v>
      </c>
      <c r="D437" s="1">
        <v>3.9</v>
      </c>
      <c r="E437" s="1">
        <f>VLOOKUP(A437,Sheet1!$C$10:$L$428,6,FALSE)</f>
        <v>122000</v>
      </c>
      <c r="F437" s="1">
        <v>4.4000000000000004</v>
      </c>
      <c r="G437" s="1">
        <v>26561</v>
      </c>
      <c r="H437" s="1">
        <v>4.8</v>
      </c>
      <c r="I437" s="1">
        <v>37.9</v>
      </c>
      <c r="J437" s="1">
        <v>1</v>
      </c>
      <c r="N437" s="2" t="s">
        <v>510</v>
      </c>
      <c r="O437" s="2" t="s">
        <v>86</v>
      </c>
      <c r="P437" s="2">
        <v>145000</v>
      </c>
      <c r="Q437" s="2">
        <v>3.4</v>
      </c>
      <c r="R437" s="2">
        <v>145000</v>
      </c>
      <c r="S437" s="2">
        <v>3.4</v>
      </c>
      <c r="T437" s="2">
        <v>126000</v>
      </c>
      <c r="U437" s="2">
        <v>4.4000000000000004</v>
      </c>
      <c r="V437" s="2">
        <v>145000</v>
      </c>
      <c r="W437" s="2">
        <v>3.4</v>
      </c>
      <c r="AA437" s="3" t="s">
        <v>510</v>
      </c>
      <c r="AB437" s="3" t="s">
        <v>86</v>
      </c>
      <c r="AC437" s="3">
        <v>553.4</v>
      </c>
      <c r="AD437" s="3">
        <v>2.1</v>
      </c>
      <c r="AE437" s="3">
        <v>14.31</v>
      </c>
      <c r="AF437" s="3">
        <v>2.1</v>
      </c>
      <c r="AG437" s="3">
        <v>28625</v>
      </c>
      <c r="AH437" s="3">
        <v>3</v>
      </c>
      <c r="AI437" s="3">
        <v>38.700000000000003</v>
      </c>
      <c r="AJ437" s="3">
        <v>0.5</v>
      </c>
      <c r="AN437" s="3" t="s">
        <v>510</v>
      </c>
      <c r="AO437" s="3" t="s">
        <v>86</v>
      </c>
      <c r="AP437" s="3">
        <v>471.4</v>
      </c>
      <c r="AQ437" s="3">
        <v>2.7</v>
      </c>
      <c r="AR437" s="3">
        <v>12.21</v>
      </c>
      <c r="AS437" s="3">
        <v>3.4</v>
      </c>
      <c r="AT437" s="3">
        <v>24447</v>
      </c>
      <c r="AU437" s="3">
        <v>4.2</v>
      </c>
      <c r="AV437" s="3">
        <v>37.5</v>
      </c>
      <c r="AW437" s="3">
        <v>0</v>
      </c>
      <c r="BA437" s="4" t="s">
        <v>510</v>
      </c>
      <c r="BB437" s="4" t="s">
        <v>86</v>
      </c>
      <c r="BC437" s="4">
        <v>209000</v>
      </c>
      <c r="BD437" s="4">
        <v>2.8</v>
      </c>
      <c r="BE437" s="4">
        <v>209000</v>
      </c>
      <c r="BF437" s="4">
        <v>2.8</v>
      </c>
      <c r="BG437" s="4">
        <v>180000</v>
      </c>
      <c r="BH437" s="4">
        <v>3.7</v>
      </c>
      <c r="BI437" s="4">
        <v>209000</v>
      </c>
      <c r="BJ437" s="4">
        <v>2.8</v>
      </c>
      <c r="BN437" s="5" t="s">
        <v>510</v>
      </c>
      <c r="BO437" s="5" t="s">
        <v>86</v>
      </c>
      <c r="BP437" s="5">
        <v>440.8</v>
      </c>
      <c r="BQ437" s="5">
        <v>2.2000000000000002</v>
      </c>
      <c r="BR437" s="5">
        <v>13.61</v>
      </c>
      <c r="BS437" s="5">
        <v>1.9</v>
      </c>
      <c r="BT437" s="5">
        <v>23095</v>
      </c>
      <c r="BU437" s="5">
        <v>3</v>
      </c>
      <c r="BV437" s="5">
        <v>32.4</v>
      </c>
      <c r="BW437" s="5">
        <v>1</v>
      </c>
      <c r="CA437" s="6" t="s">
        <v>510</v>
      </c>
      <c r="CB437" s="6" t="s">
        <v>86</v>
      </c>
      <c r="CC437" s="6">
        <v>375.8</v>
      </c>
      <c r="CD437" s="6">
        <v>3.6</v>
      </c>
      <c r="CE437" s="6">
        <v>10.57</v>
      </c>
      <c r="CF437" s="6">
        <v>2.8</v>
      </c>
      <c r="CG437" s="6">
        <v>19818</v>
      </c>
      <c r="CH437" s="6">
        <v>4.7</v>
      </c>
      <c r="CI437" s="6">
        <v>36.9</v>
      </c>
      <c r="CJ437" s="6">
        <v>0.7</v>
      </c>
      <c r="CN437" s="7" t="s">
        <v>510</v>
      </c>
      <c r="CO437" s="7" t="s">
        <v>86</v>
      </c>
      <c r="CP437" s="7">
        <v>55000</v>
      </c>
      <c r="CQ437" s="7">
        <v>5.4</v>
      </c>
      <c r="CR437" s="7">
        <v>55000</v>
      </c>
      <c r="CS437" s="7">
        <v>5.4</v>
      </c>
      <c r="CT437" s="7">
        <v>47000</v>
      </c>
      <c r="CU437" s="7">
        <v>7.7</v>
      </c>
      <c r="CV437" s="7">
        <v>55000</v>
      </c>
      <c r="CW437" s="7">
        <v>5.4</v>
      </c>
      <c r="DA437" s="8" t="s">
        <v>510</v>
      </c>
      <c r="DB437" s="8" t="s">
        <v>86</v>
      </c>
      <c r="DC437" s="8">
        <v>490.4</v>
      </c>
      <c r="DD437" s="8">
        <v>2.5</v>
      </c>
      <c r="DE437" s="8">
        <v>13.28</v>
      </c>
      <c r="DF437" s="8">
        <v>2.6</v>
      </c>
      <c r="DG437" s="8">
        <v>24608</v>
      </c>
      <c r="DH437" s="8">
        <v>3.9</v>
      </c>
      <c r="DI437" s="8">
        <v>36.9</v>
      </c>
      <c r="DJ437" s="8">
        <v>0.6</v>
      </c>
      <c r="DN437" s="9" t="s">
        <v>510</v>
      </c>
      <c r="DO437" s="9" t="s">
        <v>86</v>
      </c>
      <c r="DP437" s="9">
        <v>433.9</v>
      </c>
      <c r="DQ437" s="9">
        <v>4.4000000000000004</v>
      </c>
      <c r="DR437" s="9">
        <v>11.7</v>
      </c>
      <c r="DS437" s="9">
        <v>5.2</v>
      </c>
      <c r="DT437" s="9">
        <v>21723</v>
      </c>
      <c r="DU437" s="9">
        <v>7.8</v>
      </c>
      <c r="DV437" s="9">
        <v>37</v>
      </c>
      <c r="DW437" s="9">
        <v>0.3</v>
      </c>
      <c r="EA437" s="10" t="s">
        <v>510</v>
      </c>
      <c r="EB437" s="10" t="s">
        <v>86</v>
      </c>
      <c r="EC437" s="10">
        <v>90000</v>
      </c>
      <c r="ED437" s="10">
        <v>4.4000000000000004</v>
      </c>
      <c r="EE437" s="10">
        <f>VLOOKUP(EA437,Sheet1!$C$10:$L$428,10,FALSE)</f>
        <v>89000</v>
      </c>
      <c r="EF437" s="10">
        <v>4.4000000000000004</v>
      </c>
      <c r="EG437" s="10">
        <v>79000</v>
      </c>
      <c r="EH437" s="10">
        <v>5.2</v>
      </c>
      <c r="EI437" s="10">
        <v>90000</v>
      </c>
      <c r="EJ437" s="10">
        <v>4.4000000000000004</v>
      </c>
      <c r="EN437" s="11" t="s">
        <v>510</v>
      </c>
      <c r="EO437" s="11" t="s">
        <v>86</v>
      </c>
      <c r="EP437" s="11">
        <v>592.1</v>
      </c>
      <c r="EQ437" s="11">
        <v>2.9</v>
      </c>
      <c r="ER437" s="11">
        <f>VLOOKUP(EN437,Sheet1!$C$10:$L$428,2,FALSE)</f>
        <v>148838.51811664432</v>
      </c>
      <c r="ES437" s="11">
        <v>2.9</v>
      </c>
      <c r="ET437" s="11">
        <v>31010</v>
      </c>
      <c r="EU437" s="11">
        <v>3.8</v>
      </c>
      <c r="EV437" s="11">
        <v>39.799999999999997</v>
      </c>
      <c r="EW437" s="11">
        <v>0.6</v>
      </c>
      <c r="EY437" t="b">
        <f t="shared" si="6"/>
        <v>1</v>
      </c>
    </row>
    <row r="438" spans="1:155" x14ac:dyDescent="0.25">
      <c r="A438" s="1" t="s">
        <v>511</v>
      </c>
      <c r="B438" s="1" t="s">
        <v>87</v>
      </c>
      <c r="C438" s="1">
        <v>468</v>
      </c>
      <c r="D438" s="1">
        <v>4.0999999999999996</v>
      </c>
      <c r="E438" s="1">
        <f>VLOOKUP(A438,Sheet1!$C$10:$L$428,6,FALSE)</f>
        <v>118000</v>
      </c>
      <c r="F438" s="1">
        <v>4.2</v>
      </c>
      <c r="G438" s="1">
        <v>25298</v>
      </c>
      <c r="H438" s="1">
        <v>5.2</v>
      </c>
      <c r="I438" s="1">
        <v>38.5</v>
      </c>
      <c r="J438" s="1">
        <v>1</v>
      </c>
      <c r="N438" s="2" t="s">
        <v>511</v>
      </c>
      <c r="O438" s="2" t="s">
        <v>87</v>
      </c>
      <c r="P438" s="2">
        <v>122000</v>
      </c>
      <c r="Q438" s="2">
        <v>3.7</v>
      </c>
      <c r="R438" s="2">
        <v>122000</v>
      </c>
      <c r="S438" s="2">
        <v>3.7</v>
      </c>
      <c r="T438" s="2">
        <v>112000</v>
      </c>
      <c r="U438" s="2">
        <v>5</v>
      </c>
      <c r="V438" s="2">
        <v>122000</v>
      </c>
      <c r="W438" s="2">
        <v>3.7</v>
      </c>
      <c r="AA438" s="3" t="s">
        <v>511</v>
      </c>
      <c r="AB438" s="3" t="s">
        <v>87</v>
      </c>
      <c r="AC438" s="3">
        <v>502.1</v>
      </c>
      <c r="AD438" s="3">
        <v>2.2000000000000002</v>
      </c>
      <c r="AE438" s="3">
        <v>12.91</v>
      </c>
      <c r="AF438" s="3">
        <v>2.2000000000000002</v>
      </c>
      <c r="AG438" s="3">
        <v>26103</v>
      </c>
      <c r="AH438" s="3">
        <v>3.2</v>
      </c>
      <c r="AI438" s="3">
        <v>38.9</v>
      </c>
      <c r="AJ438" s="3">
        <v>0.5</v>
      </c>
      <c r="AN438" s="3" t="s">
        <v>511</v>
      </c>
      <c r="AO438" s="3" t="s">
        <v>87</v>
      </c>
      <c r="AP438" s="3">
        <v>426.7</v>
      </c>
      <c r="AQ438" s="3">
        <v>2.4</v>
      </c>
      <c r="AR438" s="3">
        <v>10.94</v>
      </c>
      <c r="AS438" s="3">
        <v>3.2</v>
      </c>
      <c r="AT438" s="3">
        <v>22183</v>
      </c>
      <c r="AU438" s="3">
        <v>3.2</v>
      </c>
      <c r="AV438" s="3">
        <v>37.5</v>
      </c>
      <c r="AW438" s="3">
        <v>0</v>
      </c>
      <c r="BA438" s="4" t="s">
        <v>511</v>
      </c>
      <c r="BB438" s="4" t="s">
        <v>87</v>
      </c>
      <c r="BC438" s="4">
        <v>178000</v>
      </c>
      <c r="BD438" s="4">
        <v>3</v>
      </c>
      <c r="BE438" s="4">
        <v>178000</v>
      </c>
      <c r="BF438" s="4">
        <v>3</v>
      </c>
      <c r="BG438" s="4">
        <v>159000</v>
      </c>
      <c r="BH438" s="4">
        <v>4.2</v>
      </c>
      <c r="BI438" s="4">
        <v>178000</v>
      </c>
      <c r="BJ438" s="4">
        <v>3</v>
      </c>
      <c r="BN438" s="5" t="s">
        <v>511</v>
      </c>
      <c r="BO438" s="5" t="s">
        <v>87</v>
      </c>
      <c r="BP438" s="5">
        <v>419.3</v>
      </c>
      <c r="BQ438" s="5">
        <v>2.4</v>
      </c>
      <c r="BR438" s="5">
        <v>12.81</v>
      </c>
      <c r="BS438" s="5">
        <v>2.2999999999999998</v>
      </c>
      <c r="BT438" s="5">
        <v>22267</v>
      </c>
      <c r="BU438" s="5">
        <v>3.4</v>
      </c>
      <c r="BV438" s="5">
        <v>32.700000000000003</v>
      </c>
      <c r="BW438" s="5">
        <v>1</v>
      </c>
      <c r="CA438" s="6" t="s">
        <v>511</v>
      </c>
      <c r="CB438" s="6" t="s">
        <v>87</v>
      </c>
      <c r="CC438" s="6">
        <v>362.4</v>
      </c>
      <c r="CD438" s="6">
        <v>3</v>
      </c>
      <c r="CE438" s="6">
        <v>9.9700000000000006</v>
      </c>
      <c r="CF438" s="6">
        <v>2.9</v>
      </c>
      <c r="CG438" s="6">
        <v>19193</v>
      </c>
      <c r="CH438" s="6">
        <v>3.7</v>
      </c>
      <c r="CI438" s="6">
        <v>37</v>
      </c>
      <c r="CJ438" s="6">
        <v>0.7</v>
      </c>
      <c r="CN438" s="7" t="s">
        <v>511</v>
      </c>
      <c r="CO438" s="7" t="s">
        <v>87</v>
      </c>
      <c r="CP438" s="7">
        <v>49000</v>
      </c>
      <c r="CQ438" s="7">
        <v>5.6</v>
      </c>
      <c r="CR438" s="7">
        <v>49000</v>
      </c>
      <c r="CS438" s="7">
        <v>5.6</v>
      </c>
      <c r="CT438" s="7">
        <v>46000</v>
      </c>
      <c r="CU438" s="7">
        <v>7.3</v>
      </c>
      <c r="CV438" s="7">
        <v>49000</v>
      </c>
      <c r="CW438" s="7">
        <v>5.6</v>
      </c>
      <c r="DA438" s="8" t="s">
        <v>511</v>
      </c>
      <c r="DB438" s="8" t="s">
        <v>87</v>
      </c>
      <c r="DC438" s="8">
        <v>437</v>
      </c>
      <c r="DD438" s="8">
        <v>3.1</v>
      </c>
      <c r="DE438" s="8">
        <v>11.67</v>
      </c>
      <c r="DF438" s="8">
        <v>3.1</v>
      </c>
      <c r="DG438" s="8">
        <v>21905</v>
      </c>
      <c r="DH438" s="8">
        <v>3.9</v>
      </c>
      <c r="DI438" s="8">
        <v>37.4</v>
      </c>
      <c r="DJ438" s="8">
        <v>0.9</v>
      </c>
      <c r="DN438" s="9" t="s">
        <v>511</v>
      </c>
      <c r="DO438" s="9" t="s">
        <v>87</v>
      </c>
      <c r="DP438" s="9">
        <v>378.2</v>
      </c>
      <c r="DQ438" s="9">
        <v>4</v>
      </c>
      <c r="DR438" s="9">
        <v>9.91</v>
      </c>
      <c r="DS438" s="9">
        <v>3.8</v>
      </c>
      <c r="DT438" s="9">
        <v>19253</v>
      </c>
      <c r="DU438" s="9">
        <v>4.4000000000000004</v>
      </c>
      <c r="DV438" s="9">
        <v>37</v>
      </c>
      <c r="DW438" s="9">
        <v>0.3</v>
      </c>
      <c r="EA438" s="10" t="s">
        <v>511</v>
      </c>
      <c r="EB438" s="10" t="s">
        <v>87</v>
      </c>
      <c r="EC438" s="10">
        <v>74000</v>
      </c>
      <c r="ED438" s="10">
        <v>4.9000000000000004</v>
      </c>
      <c r="EE438" s="10">
        <f>VLOOKUP(EA438,Sheet1!$C$10:$L$428,10,FALSE)</f>
        <v>82500</v>
      </c>
      <c r="EF438" s="10">
        <v>4.9000000000000004</v>
      </c>
      <c r="EG438" s="10">
        <v>66000</v>
      </c>
      <c r="EH438" s="10">
        <v>6.8</v>
      </c>
      <c r="EI438" s="10">
        <v>74000</v>
      </c>
      <c r="EJ438" s="10">
        <v>4.9000000000000004</v>
      </c>
      <c r="EN438" s="11" t="s">
        <v>511</v>
      </c>
      <c r="EO438" s="11" t="s">
        <v>87</v>
      </c>
      <c r="EP438" s="11">
        <v>545</v>
      </c>
      <c r="EQ438" s="11">
        <v>2.9</v>
      </c>
      <c r="ER438" s="11">
        <f>VLOOKUP(EN438,Sheet1!$C$10:$L$428,2,FALSE)</f>
        <v>142007.31135206897</v>
      </c>
      <c r="ES438" s="11">
        <v>3</v>
      </c>
      <c r="ET438" s="11">
        <v>28989</v>
      </c>
      <c r="EU438" s="11">
        <v>4.2</v>
      </c>
      <c r="EV438" s="11">
        <v>39.9</v>
      </c>
      <c r="EW438" s="11">
        <v>0.7</v>
      </c>
      <c r="EY438" t="b">
        <f t="shared" si="6"/>
        <v>1</v>
      </c>
    </row>
    <row r="439" spans="1:155" x14ac:dyDescent="0.25">
      <c r="A439" s="1" t="s">
        <v>512</v>
      </c>
      <c r="B439" s="1" t="s">
        <v>88</v>
      </c>
      <c r="C439" s="1">
        <v>557.20000000000005</v>
      </c>
      <c r="D439" s="1">
        <v>5.6</v>
      </c>
      <c r="E439" s="1">
        <f>VLOOKUP(A439,Sheet1!$C$10:$L$428,6,FALSE)</f>
        <v>117000</v>
      </c>
      <c r="F439" s="1">
        <v>6.9</v>
      </c>
      <c r="G439" s="1">
        <v>28917</v>
      </c>
      <c r="H439" s="1">
        <v>7.6</v>
      </c>
      <c r="I439" s="1">
        <v>37.5</v>
      </c>
      <c r="J439" s="1">
        <v>1.7</v>
      </c>
      <c r="N439" s="2" t="s">
        <v>512</v>
      </c>
      <c r="O439" s="2" t="s">
        <v>88</v>
      </c>
      <c r="P439" s="2">
        <v>55000</v>
      </c>
      <c r="Q439" s="2">
        <v>5.6</v>
      </c>
      <c r="R439" s="2">
        <v>55000</v>
      </c>
      <c r="S439" s="2">
        <v>5.6</v>
      </c>
      <c r="T439" s="2">
        <v>49000</v>
      </c>
      <c r="U439" s="2">
        <v>7</v>
      </c>
      <c r="V439" s="2">
        <v>55000</v>
      </c>
      <c r="W439" s="2">
        <v>5.6</v>
      </c>
      <c r="AA439" s="3" t="s">
        <v>512</v>
      </c>
      <c r="AB439" s="3" t="s">
        <v>88</v>
      </c>
      <c r="AC439" s="3">
        <v>555.79999999999995</v>
      </c>
      <c r="AD439" s="3">
        <v>2.9</v>
      </c>
      <c r="AE439" s="3">
        <v>14.46</v>
      </c>
      <c r="AF439" s="3">
        <v>2.9</v>
      </c>
      <c r="AG439" s="3">
        <v>28266</v>
      </c>
      <c r="AH439" s="3">
        <v>3.7</v>
      </c>
      <c r="AI439" s="3">
        <v>38.4</v>
      </c>
      <c r="AJ439" s="3">
        <v>0.8</v>
      </c>
      <c r="AN439" s="3" t="s">
        <v>512</v>
      </c>
      <c r="AO439" s="3" t="s">
        <v>88</v>
      </c>
      <c r="AP439" s="3">
        <v>508.6</v>
      </c>
      <c r="AQ439" s="3">
        <v>5.6</v>
      </c>
      <c r="AR439" s="3">
        <v>13.22</v>
      </c>
      <c r="AS439" s="3">
        <v>4.5999999999999996</v>
      </c>
      <c r="AT439" s="3">
        <v>25212</v>
      </c>
      <c r="AU439" s="3">
        <v>7.5</v>
      </c>
      <c r="AV439" s="3">
        <v>37.5</v>
      </c>
      <c r="AW439" s="3">
        <v>0.3</v>
      </c>
      <c r="BA439" s="4" t="s">
        <v>512</v>
      </c>
      <c r="BB439" s="4" t="s">
        <v>88</v>
      </c>
      <c r="BC439" s="4">
        <v>74000</v>
      </c>
      <c r="BD439" s="4">
        <v>4.7</v>
      </c>
      <c r="BE439" s="4">
        <v>74000</v>
      </c>
      <c r="BF439" s="4">
        <v>4.7</v>
      </c>
      <c r="BG439" s="4">
        <v>67000</v>
      </c>
      <c r="BH439" s="4">
        <v>6.1</v>
      </c>
      <c r="BI439" s="4">
        <v>74000</v>
      </c>
      <c r="BJ439" s="4">
        <v>4.7</v>
      </c>
      <c r="BN439" s="5" t="s">
        <v>512</v>
      </c>
      <c r="BO439" s="5" t="s">
        <v>88</v>
      </c>
      <c r="BP439" s="5">
        <v>464.9</v>
      </c>
      <c r="BQ439" s="5">
        <v>3.1</v>
      </c>
      <c r="BR439" s="5">
        <v>13.93</v>
      </c>
      <c r="BS439" s="5">
        <v>2.7</v>
      </c>
      <c r="BT439" s="5">
        <v>23808</v>
      </c>
      <c r="BU439" s="5">
        <v>4</v>
      </c>
      <c r="BV439" s="5">
        <v>33.4</v>
      </c>
      <c r="BW439" s="5">
        <v>1.5</v>
      </c>
      <c r="CA439" s="6" t="s">
        <v>512</v>
      </c>
      <c r="CB439" s="6" t="s">
        <v>88</v>
      </c>
      <c r="CC439" s="6">
        <v>415.1</v>
      </c>
      <c r="CD439" s="6">
        <v>5.7</v>
      </c>
      <c r="CE439" s="6">
        <v>11.66</v>
      </c>
      <c r="CF439" s="6">
        <v>5.7</v>
      </c>
      <c r="CG439" s="6">
        <v>21458</v>
      </c>
      <c r="CH439" s="6">
        <v>7.1</v>
      </c>
      <c r="CI439" s="6">
        <v>36.9</v>
      </c>
      <c r="CJ439" s="6">
        <v>1.4</v>
      </c>
      <c r="CN439" s="7" t="s">
        <v>512</v>
      </c>
      <c r="CO439" s="7" t="s">
        <v>88</v>
      </c>
      <c r="CP439" s="7">
        <v>21000</v>
      </c>
      <c r="CQ439" s="7">
        <v>8.6</v>
      </c>
      <c r="CR439" s="7">
        <v>21000</v>
      </c>
      <c r="CS439" s="7">
        <v>8.6</v>
      </c>
      <c r="CT439" s="7">
        <v>19000</v>
      </c>
      <c r="CU439" s="7">
        <v>11.9</v>
      </c>
      <c r="CV439" s="7">
        <v>21000</v>
      </c>
      <c r="CW439" s="7">
        <v>8.6</v>
      </c>
      <c r="DA439" s="8" t="s">
        <v>512</v>
      </c>
      <c r="DB439" s="8" t="s">
        <v>88</v>
      </c>
      <c r="DC439" s="8">
        <v>499.3</v>
      </c>
      <c r="DD439" s="8">
        <v>4.0999999999999996</v>
      </c>
      <c r="DE439" s="8">
        <v>13.58</v>
      </c>
      <c r="DF439" s="8">
        <v>4.0999999999999996</v>
      </c>
      <c r="DG439" s="8">
        <v>24789</v>
      </c>
      <c r="DH439" s="8">
        <v>5.0999999999999996</v>
      </c>
      <c r="DI439" s="8">
        <v>36.799999999999997</v>
      </c>
      <c r="DJ439" s="8">
        <v>1</v>
      </c>
      <c r="DN439" s="9" t="s">
        <v>512</v>
      </c>
      <c r="DO439" s="9" t="s">
        <v>88</v>
      </c>
      <c r="DP439" s="9">
        <v>456.6</v>
      </c>
      <c r="DQ439" s="9">
        <v>6.6</v>
      </c>
      <c r="DR439" s="9">
        <v>12.7</v>
      </c>
      <c r="DS439" s="9">
        <v>6.9</v>
      </c>
      <c r="DT439" s="9">
        <v>22549</v>
      </c>
      <c r="DU439" s="9">
        <v>12</v>
      </c>
      <c r="DV439" s="9">
        <v>37</v>
      </c>
      <c r="DW439" s="9">
        <v>0.9</v>
      </c>
      <c r="EA439" s="10" t="s">
        <v>512</v>
      </c>
      <c r="EB439" s="10" t="s">
        <v>88</v>
      </c>
      <c r="EC439" s="10">
        <v>33000</v>
      </c>
      <c r="ED439" s="10">
        <v>7.3</v>
      </c>
      <c r="EE439" s="10">
        <f>VLOOKUP(EA439,Sheet1!$C$10:$L$428,10,FALSE)</f>
        <v>82000</v>
      </c>
      <c r="EF439" s="10">
        <v>7.3</v>
      </c>
      <c r="EG439" s="10">
        <v>30000</v>
      </c>
      <c r="EH439" s="10">
        <v>8.6</v>
      </c>
      <c r="EI439" s="10">
        <v>33000</v>
      </c>
      <c r="EJ439" s="10">
        <v>7.3</v>
      </c>
      <c r="EN439" s="11" t="s">
        <v>512</v>
      </c>
      <c r="EO439" s="11" t="s">
        <v>88</v>
      </c>
      <c r="EP439" s="11">
        <v>592.4</v>
      </c>
      <c r="EQ439" s="11">
        <v>3.8</v>
      </c>
      <c r="ER439" s="11">
        <f>VLOOKUP(EN439,Sheet1!$C$10:$L$428,2,FALSE)</f>
        <v>139623.67047010519</v>
      </c>
      <c r="ES439" s="11">
        <v>3.9</v>
      </c>
      <c r="ET439" s="11">
        <v>30527</v>
      </c>
      <c r="EU439" s="11">
        <v>4.8</v>
      </c>
      <c r="EV439" s="11">
        <v>39.5</v>
      </c>
      <c r="EW439" s="11">
        <v>1.1000000000000001</v>
      </c>
      <c r="EY439" t="b">
        <f t="shared" si="6"/>
        <v>1</v>
      </c>
    </row>
    <row r="440" spans="1:155" x14ac:dyDescent="0.25">
      <c r="A440" s="1" t="s">
        <v>513</v>
      </c>
      <c r="B440" s="1" t="s">
        <v>89</v>
      </c>
      <c r="C440" s="1">
        <v>506.5</v>
      </c>
      <c r="D440" s="1">
        <v>5.2</v>
      </c>
      <c r="E440" s="1">
        <f>VLOOKUP(A440,Sheet1!$C$10:$L$428,6,FALSE)</f>
        <v>123000</v>
      </c>
      <c r="F440" s="1">
        <v>4.8</v>
      </c>
      <c r="G440" s="1">
        <v>26727</v>
      </c>
      <c r="H440" s="1">
        <v>9.6</v>
      </c>
      <c r="I440" s="1">
        <v>39</v>
      </c>
      <c r="J440" s="1">
        <v>1.6</v>
      </c>
      <c r="N440" s="2" t="s">
        <v>513</v>
      </c>
      <c r="O440" s="2" t="s">
        <v>89</v>
      </c>
      <c r="P440" s="2">
        <v>104000</v>
      </c>
      <c r="Q440" s="2">
        <v>4</v>
      </c>
      <c r="R440" s="2">
        <v>104000</v>
      </c>
      <c r="S440" s="2">
        <v>4</v>
      </c>
      <c r="T440" s="2">
        <v>91000</v>
      </c>
      <c r="U440" s="2">
        <v>7.3</v>
      </c>
      <c r="V440" s="2">
        <v>104000</v>
      </c>
      <c r="W440" s="2">
        <v>4</v>
      </c>
      <c r="AA440" s="3" t="s">
        <v>513</v>
      </c>
      <c r="AB440" s="3" t="s">
        <v>89</v>
      </c>
      <c r="AC440" s="3">
        <v>553.79999999999995</v>
      </c>
      <c r="AD440" s="3">
        <v>2.5</v>
      </c>
      <c r="AE440" s="3">
        <v>14.08</v>
      </c>
      <c r="AF440" s="3">
        <v>2.5</v>
      </c>
      <c r="AG440" s="3">
        <v>29190</v>
      </c>
      <c r="AH440" s="3">
        <v>10</v>
      </c>
      <c r="AI440" s="3">
        <v>39.299999999999997</v>
      </c>
      <c r="AJ440" s="3">
        <v>0.6</v>
      </c>
      <c r="AN440" s="3" t="s">
        <v>513</v>
      </c>
      <c r="AO440" s="3" t="s">
        <v>89</v>
      </c>
      <c r="AP440" s="3">
        <v>479.1</v>
      </c>
      <c r="AQ440" s="3">
        <v>4</v>
      </c>
      <c r="AR440" s="3">
        <v>11.79</v>
      </c>
      <c r="AS440" s="3">
        <v>3.7</v>
      </c>
      <c r="AT440" s="3">
        <v>25303</v>
      </c>
      <c r="AU440" s="3">
        <v>7.2</v>
      </c>
      <c r="AV440" s="3">
        <v>37.5</v>
      </c>
      <c r="AW440" s="3">
        <v>0.1</v>
      </c>
      <c r="BA440" s="4" t="s">
        <v>513</v>
      </c>
      <c r="BB440" s="4" t="s">
        <v>89</v>
      </c>
      <c r="BC440" s="4">
        <v>152000</v>
      </c>
      <c r="BD440" s="4">
        <v>3.3</v>
      </c>
      <c r="BE440" s="4">
        <v>152000</v>
      </c>
      <c r="BF440" s="4">
        <v>3.3</v>
      </c>
      <c r="BG440" s="4">
        <v>133000</v>
      </c>
      <c r="BH440" s="4">
        <v>5.5</v>
      </c>
      <c r="BI440" s="4">
        <v>152000</v>
      </c>
      <c r="BJ440" s="4">
        <v>3.3</v>
      </c>
      <c r="BN440" s="5" t="s">
        <v>513</v>
      </c>
      <c r="BO440" s="5" t="s">
        <v>89</v>
      </c>
      <c r="BP440" s="5">
        <v>442.3</v>
      </c>
      <c r="BQ440" s="5">
        <v>2.6</v>
      </c>
      <c r="BR440" s="5">
        <v>13.46</v>
      </c>
      <c r="BS440" s="5">
        <v>2.2999999999999998</v>
      </c>
      <c r="BT440" s="5">
        <v>23267</v>
      </c>
      <c r="BU440" s="5">
        <v>9.4</v>
      </c>
      <c r="BV440" s="5">
        <v>32.9</v>
      </c>
      <c r="BW440" s="5">
        <v>1.2</v>
      </c>
      <c r="CA440" s="6" t="s">
        <v>513</v>
      </c>
      <c r="CB440" s="6" t="s">
        <v>89</v>
      </c>
      <c r="CC440" s="6">
        <v>370.5</v>
      </c>
      <c r="CD440" s="6">
        <v>3.5</v>
      </c>
      <c r="CE440" s="6">
        <v>10.33</v>
      </c>
      <c r="CF440" s="6">
        <v>3.1</v>
      </c>
      <c r="CG440" s="6">
        <v>19537</v>
      </c>
      <c r="CH440" s="6">
        <v>6.6</v>
      </c>
      <c r="CI440" s="6">
        <v>37</v>
      </c>
      <c r="CJ440" s="6">
        <v>0.6</v>
      </c>
      <c r="CN440" s="7" t="s">
        <v>513</v>
      </c>
      <c r="CO440" s="7" t="s">
        <v>89</v>
      </c>
      <c r="CP440" s="7">
        <v>41000</v>
      </c>
      <c r="CQ440" s="7">
        <v>6.2</v>
      </c>
      <c r="CR440" s="7">
        <v>41000</v>
      </c>
      <c r="CS440" s="7">
        <v>6.2</v>
      </c>
      <c r="CT440" s="7">
        <v>35000</v>
      </c>
      <c r="CU440" s="7">
        <v>8.6</v>
      </c>
      <c r="CV440" s="7">
        <v>41000</v>
      </c>
      <c r="CW440" s="7">
        <v>6.2</v>
      </c>
      <c r="DA440" s="8" t="s">
        <v>513</v>
      </c>
      <c r="DB440" s="8" t="s">
        <v>89</v>
      </c>
      <c r="DC440" s="8">
        <v>490.1</v>
      </c>
      <c r="DD440" s="8">
        <v>3.6</v>
      </c>
      <c r="DE440" s="8">
        <v>13.1</v>
      </c>
      <c r="DF440" s="8">
        <v>3.6</v>
      </c>
      <c r="DG440" s="8">
        <v>24806</v>
      </c>
      <c r="DH440" s="8">
        <v>5</v>
      </c>
      <c r="DI440" s="8">
        <v>37.4</v>
      </c>
      <c r="DJ440" s="8">
        <v>0.9</v>
      </c>
      <c r="DN440" s="9" t="s">
        <v>513</v>
      </c>
      <c r="DO440" s="9" t="s">
        <v>89</v>
      </c>
      <c r="DP440" s="9">
        <v>413.8</v>
      </c>
      <c r="DQ440" s="9">
        <v>6.9</v>
      </c>
      <c r="DR440" s="9">
        <v>11.15</v>
      </c>
      <c r="DS440" s="9">
        <v>6.7</v>
      </c>
      <c r="DT440" s="9">
        <v>20976</v>
      </c>
      <c r="DU440" s="9">
        <v>9.1</v>
      </c>
      <c r="DV440" s="9">
        <v>37</v>
      </c>
      <c r="DW440" s="9">
        <v>0.3</v>
      </c>
      <c r="EA440" s="10" t="s">
        <v>513</v>
      </c>
      <c r="EB440" s="10" t="s">
        <v>89</v>
      </c>
      <c r="EC440" s="10">
        <v>63000</v>
      </c>
      <c r="ED440" s="10">
        <v>5.3</v>
      </c>
      <c r="EE440" s="10">
        <f>VLOOKUP(EA440,Sheet1!$C$10:$L$428,10,FALSE)</f>
        <v>89999</v>
      </c>
      <c r="EF440" s="10">
        <v>5.3</v>
      </c>
      <c r="EG440" s="10">
        <v>57000</v>
      </c>
      <c r="EH440" s="10">
        <v>10.4</v>
      </c>
      <c r="EI440" s="10">
        <v>63000</v>
      </c>
      <c r="EJ440" s="10">
        <v>5.3</v>
      </c>
      <c r="EN440" s="11" t="s">
        <v>513</v>
      </c>
      <c r="EO440" s="11" t="s">
        <v>89</v>
      </c>
      <c r="EP440" s="11">
        <v>595.20000000000005</v>
      </c>
      <c r="EQ440" s="11">
        <v>3.2</v>
      </c>
      <c r="ER440" s="11">
        <f>VLOOKUP(EN440,Sheet1!$C$10:$L$428,2,FALSE)</f>
        <v>143583.89664528787</v>
      </c>
      <c r="ES440" s="11">
        <v>3.4</v>
      </c>
      <c r="ET440" s="11">
        <v>31877</v>
      </c>
      <c r="EU440" s="11">
        <v>15</v>
      </c>
      <c r="EV440" s="11">
        <v>40.6</v>
      </c>
      <c r="EW440" s="11">
        <v>0.8</v>
      </c>
      <c r="EY440" t="b">
        <f t="shared" si="6"/>
        <v>1</v>
      </c>
    </row>
    <row r="441" spans="1:155" x14ac:dyDescent="0.25">
      <c r="A441" s="1" t="s">
        <v>514</v>
      </c>
      <c r="B441" s="1" t="s">
        <v>90</v>
      </c>
      <c r="C441" s="1">
        <v>506.1</v>
      </c>
      <c r="D441" s="1">
        <v>3.1</v>
      </c>
      <c r="E441" s="1">
        <f>VLOOKUP(A441,Sheet1!$C$10:$L$428,6,FALSE)</f>
        <v>140000</v>
      </c>
      <c r="F441" s="1">
        <v>3.1</v>
      </c>
      <c r="G441" s="1">
        <v>26590</v>
      </c>
      <c r="H441" s="1">
        <v>3.7</v>
      </c>
      <c r="I441" s="1">
        <v>37.700000000000003</v>
      </c>
      <c r="J441" s="1">
        <v>1</v>
      </c>
      <c r="N441" s="2" t="s">
        <v>514</v>
      </c>
      <c r="O441" s="2" t="s">
        <v>90</v>
      </c>
      <c r="P441" s="2">
        <v>225000</v>
      </c>
      <c r="Q441" s="2">
        <v>2.7</v>
      </c>
      <c r="R441" s="2">
        <v>225000</v>
      </c>
      <c r="S441" s="2">
        <v>2.7</v>
      </c>
      <c r="T441" s="2">
        <v>195000</v>
      </c>
      <c r="U441" s="2">
        <v>4</v>
      </c>
      <c r="V441" s="2">
        <v>225000</v>
      </c>
      <c r="W441" s="2">
        <v>2.7</v>
      </c>
      <c r="AA441" s="3" t="s">
        <v>514</v>
      </c>
      <c r="AB441" s="3" t="s">
        <v>90</v>
      </c>
      <c r="AC441" s="3">
        <v>568</v>
      </c>
      <c r="AD441" s="3">
        <v>1.9</v>
      </c>
      <c r="AE441" s="3">
        <v>14.56</v>
      </c>
      <c r="AF441" s="3">
        <v>1.9</v>
      </c>
      <c r="AG441" s="3">
        <v>29366</v>
      </c>
      <c r="AH441" s="3">
        <v>2.7</v>
      </c>
      <c r="AI441" s="3">
        <v>39</v>
      </c>
      <c r="AJ441" s="3">
        <v>0.5</v>
      </c>
      <c r="AN441" s="3" t="s">
        <v>514</v>
      </c>
      <c r="AO441" s="3" t="s">
        <v>90</v>
      </c>
      <c r="AP441" s="3">
        <v>475.6</v>
      </c>
      <c r="AQ441" s="3">
        <v>2.4</v>
      </c>
      <c r="AR441" s="3">
        <v>12.17</v>
      </c>
      <c r="AS441" s="3">
        <v>2.5</v>
      </c>
      <c r="AT441" s="3">
        <v>24583</v>
      </c>
      <c r="AU441" s="3">
        <v>3.8</v>
      </c>
      <c r="AV441" s="3">
        <v>37.5</v>
      </c>
      <c r="AW441" s="3">
        <v>0</v>
      </c>
      <c r="BA441" s="4" t="s">
        <v>514</v>
      </c>
      <c r="BB441" s="4" t="s">
        <v>90</v>
      </c>
      <c r="BC441" s="4">
        <v>311000</v>
      </c>
      <c r="BD441" s="4">
        <v>2.2999999999999998</v>
      </c>
      <c r="BE441" s="4">
        <v>311000</v>
      </c>
      <c r="BF441" s="4">
        <v>2.2999999999999998</v>
      </c>
      <c r="BG441" s="4">
        <v>268000</v>
      </c>
      <c r="BH441" s="4">
        <v>3.3</v>
      </c>
      <c r="BI441" s="4">
        <v>311000</v>
      </c>
      <c r="BJ441" s="4">
        <v>2.2999999999999998</v>
      </c>
      <c r="BN441" s="5" t="s">
        <v>514</v>
      </c>
      <c r="BO441" s="5" t="s">
        <v>90</v>
      </c>
      <c r="BP441" s="5">
        <v>472.9</v>
      </c>
      <c r="BQ441" s="5">
        <v>1.9</v>
      </c>
      <c r="BR441" s="5">
        <v>14.18</v>
      </c>
      <c r="BS441" s="5">
        <v>1.8</v>
      </c>
      <c r="BT441" s="5">
        <v>24647</v>
      </c>
      <c r="BU441" s="5">
        <v>2.5</v>
      </c>
      <c r="BV441" s="5">
        <v>33.299999999999997</v>
      </c>
      <c r="BW441" s="5">
        <v>0.8</v>
      </c>
      <c r="CA441" s="6" t="s">
        <v>514</v>
      </c>
      <c r="CB441" s="6" t="s">
        <v>90</v>
      </c>
      <c r="CC441" s="6">
        <v>407.6</v>
      </c>
      <c r="CD441" s="6">
        <v>1.9</v>
      </c>
      <c r="CE441" s="6">
        <v>11.16</v>
      </c>
      <c r="CF441" s="6">
        <v>1.8</v>
      </c>
      <c r="CG441" s="6">
        <v>21177</v>
      </c>
      <c r="CH441" s="6">
        <v>3.4</v>
      </c>
      <c r="CI441" s="6">
        <v>37</v>
      </c>
      <c r="CJ441" s="6">
        <v>0</v>
      </c>
      <c r="CN441" s="7" t="s">
        <v>514</v>
      </c>
      <c r="CO441" s="7" t="s">
        <v>90</v>
      </c>
      <c r="CP441" s="7">
        <v>89000</v>
      </c>
      <c r="CQ441" s="7">
        <v>4.2</v>
      </c>
      <c r="CR441" s="7">
        <v>89000</v>
      </c>
      <c r="CS441" s="7">
        <v>4.2</v>
      </c>
      <c r="CT441" s="7">
        <v>80000</v>
      </c>
      <c r="CU441" s="7">
        <v>6.8</v>
      </c>
      <c r="CV441" s="7">
        <v>89000</v>
      </c>
      <c r="CW441" s="7">
        <v>4.2</v>
      </c>
      <c r="DA441" s="8" t="s">
        <v>514</v>
      </c>
      <c r="DB441" s="8" t="s">
        <v>90</v>
      </c>
      <c r="DC441" s="8">
        <v>501.5</v>
      </c>
      <c r="DD441" s="8">
        <v>2.9</v>
      </c>
      <c r="DE441" s="8">
        <v>13.45</v>
      </c>
      <c r="DF441" s="8">
        <v>2.9</v>
      </c>
      <c r="DG441" s="8">
        <v>25498</v>
      </c>
      <c r="DH441" s="8">
        <v>4.5</v>
      </c>
      <c r="DI441" s="8">
        <v>37.299999999999997</v>
      </c>
      <c r="DJ441" s="8">
        <v>0.6</v>
      </c>
      <c r="DN441" s="9" t="s">
        <v>514</v>
      </c>
      <c r="DO441" s="9" t="s">
        <v>90</v>
      </c>
      <c r="DP441" s="9">
        <v>431.2</v>
      </c>
      <c r="DQ441" s="9">
        <v>3.3</v>
      </c>
      <c r="DR441" s="9">
        <v>11.51</v>
      </c>
      <c r="DS441" s="9">
        <v>3.3</v>
      </c>
      <c r="DT441" s="9">
        <v>21804</v>
      </c>
      <c r="DU441" s="9">
        <v>5.7</v>
      </c>
      <c r="DV441" s="9">
        <v>37</v>
      </c>
      <c r="DW441" s="9">
        <v>0.3</v>
      </c>
      <c r="EA441" s="10" t="s">
        <v>514</v>
      </c>
      <c r="EB441" s="10" t="s">
        <v>90</v>
      </c>
      <c r="EC441" s="10">
        <v>135000</v>
      </c>
      <c r="ED441" s="10">
        <v>3.6</v>
      </c>
      <c r="EE441" s="10">
        <f>VLOOKUP(EA441,Sheet1!$C$10:$L$428,10,FALSE)</f>
        <v>102000</v>
      </c>
      <c r="EF441" s="10">
        <v>3.6</v>
      </c>
      <c r="EG441" s="10">
        <v>115000</v>
      </c>
      <c r="EH441" s="10">
        <v>4.8</v>
      </c>
      <c r="EI441" s="10">
        <v>135000</v>
      </c>
      <c r="EJ441" s="10">
        <v>3.6</v>
      </c>
      <c r="EN441" s="11" t="s">
        <v>514</v>
      </c>
      <c r="EO441" s="11" t="s">
        <v>90</v>
      </c>
      <c r="EP441" s="11">
        <v>612</v>
      </c>
      <c r="EQ441" s="11">
        <v>2.4</v>
      </c>
      <c r="ER441" s="11">
        <f>VLOOKUP(EN441,Sheet1!$C$10:$L$428,2,FALSE)</f>
        <v>166155.27881899892</v>
      </c>
      <c r="ES441" s="11">
        <v>2.5</v>
      </c>
      <c r="ET441" s="11">
        <v>32052</v>
      </c>
      <c r="EU441" s="11">
        <v>3.1</v>
      </c>
      <c r="EV441" s="11">
        <v>40.1</v>
      </c>
      <c r="EW441" s="11">
        <v>0.7</v>
      </c>
      <c r="EY441" t="b">
        <f t="shared" si="6"/>
        <v>1</v>
      </c>
    </row>
    <row r="442" spans="1:155" x14ac:dyDescent="0.25">
      <c r="A442" s="1" t="s">
        <v>515</v>
      </c>
      <c r="B442" s="1" t="s">
        <v>91</v>
      </c>
      <c r="C442" s="1">
        <v>483</v>
      </c>
      <c r="D442" s="1">
        <v>4.8</v>
      </c>
      <c r="E442" s="1">
        <f>VLOOKUP(A442,Sheet1!$C$10:$L$428,6,FALSE)</f>
        <v>118000</v>
      </c>
      <c r="F442" s="1">
        <v>4.8</v>
      </c>
      <c r="G442" s="1">
        <v>26025</v>
      </c>
      <c r="H442" s="1">
        <v>5.6</v>
      </c>
      <c r="I442" s="1">
        <v>40</v>
      </c>
      <c r="J442" s="1">
        <v>1.3</v>
      </c>
      <c r="N442" s="2" t="s">
        <v>515</v>
      </c>
      <c r="O442" s="2" t="s">
        <v>91</v>
      </c>
      <c r="P442" s="2">
        <v>91000</v>
      </c>
      <c r="Q442" s="2">
        <v>4.3</v>
      </c>
      <c r="R442" s="2">
        <v>91000</v>
      </c>
      <c r="S442" s="2">
        <v>4.3</v>
      </c>
      <c r="T442" s="2">
        <v>80000</v>
      </c>
      <c r="U442" s="2">
        <v>7</v>
      </c>
      <c r="V442" s="2">
        <v>91000</v>
      </c>
      <c r="W442" s="2">
        <v>4.3</v>
      </c>
      <c r="AA442" s="3" t="s">
        <v>515</v>
      </c>
      <c r="AB442" s="3" t="s">
        <v>91</v>
      </c>
      <c r="AC442" s="3">
        <v>507.4</v>
      </c>
      <c r="AD442" s="3">
        <v>2.5</v>
      </c>
      <c r="AE442" s="3">
        <v>12.87</v>
      </c>
      <c r="AF442" s="3">
        <v>2.5</v>
      </c>
      <c r="AG442" s="3">
        <v>26601</v>
      </c>
      <c r="AH442" s="3">
        <v>3.3</v>
      </c>
      <c r="AI442" s="3">
        <v>39.4</v>
      </c>
      <c r="AJ442" s="3">
        <v>0.7</v>
      </c>
      <c r="AN442" s="3" t="s">
        <v>515</v>
      </c>
      <c r="AO442" s="3" t="s">
        <v>91</v>
      </c>
      <c r="AP442" s="3">
        <v>426.6</v>
      </c>
      <c r="AQ442" s="3">
        <v>3.7</v>
      </c>
      <c r="AR442" s="3">
        <v>10.6</v>
      </c>
      <c r="AS442" s="3">
        <v>3.3</v>
      </c>
      <c r="AT442" s="3">
        <v>22796</v>
      </c>
      <c r="AU442" s="3">
        <v>5.2</v>
      </c>
      <c r="AV442" s="3">
        <v>37.5</v>
      </c>
      <c r="AW442" s="3">
        <v>1</v>
      </c>
      <c r="BA442" s="4" t="s">
        <v>515</v>
      </c>
      <c r="BB442" s="4" t="s">
        <v>91</v>
      </c>
      <c r="BC442" s="4">
        <v>135000</v>
      </c>
      <c r="BD442" s="4">
        <v>3.5</v>
      </c>
      <c r="BE442" s="4">
        <v>135000</v>
      </c>
      <c r="BF442" s="4">
        <v>3.5</v>
      </c>
      <c r="BG442" s="4">
        <v>118000</v>
      </c>
      <c r="BH442" s="4">
        <v>5.5</v>
      </c>
      <c r="BI442" s="4">
        <v>135000</v>
      </c>
      <c r="BJ442" s="4">
        <v>3.5</v>
      </c>
      <c r="BN442" s="5" t="s">
        <v>515</v>
      </c>
      <c r="BO442" s="5" t="s">
        <v>91</v>
      </c>
      <c r="BP442" s="5">
        <v>401.8</v>
      </c>
      <c r="BQ442" s="5">
        <v>2.6</v>
      </c>
      <c r="BR442" s="5">
        <v>12.36</v>
      </c>
      <c r="BS442" s="5">
        <v>2.2000000000000002</v>
      </c>
      <c r="BT442" s="5">
        <v>21294</v>
      </c>
      <c r="BU442" s="5">
        <v>3.8</v>
      </c>
      <c r="BV442" s="5">
        <v>32.5</v>
      </c>
      <c r="BW442" s="5">
        <v>1.3</v>
      </c>
      <c r="CA442" s="6" t="s">
        <v>515</v>
      </c>
      <c r="CB442" s="6" t="s">
        <v>91</v>
      </c>
      <c r="CC442" s="6">
        <v>344.9</v>
      </c>
      <c r="CD442" s="6">
        <v>3.3</v>
      </c>
      <c r="CE442" s="6">
        <v>9.6300000000000008</v>
      </c>
      <c r="CF442" s="6">
        <v>2.4</v>
      </c>
      <c r="CG442" s="6">
        <v>18435</v>
      </c>
      <c r="CH442" s="6">
        <v>5</v>
      </c>
      <c r="CI442" s="6">
        <v>37</v>
      </c>
      <c r="CJ442" s="6">
        <v>0.7</v>
      </c>
      <c r="CN442" s="7" t="s">
        <v>515</v>
      </c>
      <c r="CO442" s="7" t="s">
        <v>91</v>
      </c>
      <c r="CP442" s="7">
        <v>37000</v>
      </c>
      <c r="CQ442" s="7">
        <v>6.5</v>
      </c>
      <c r="CR442" s="7">
        <v>37000</v>
      </c>
      <c r="CS442" s="7">
        <v>6.5</v>
      </c>
      <c r="CT442" s="7">
        <v>32000</v>
      </c>
      <c r="CU442" s="7">
        <v>7.8</v>
      </c>
      <c r="CV442" s="7">
        <v>37000</v>
      </c>
      <c r="CW442" s="7">
        <v>6.5</v>
      </c>
      <c r="DA442" s="8" t="s">
        <v>515</v>
      </c>
      <c r="DB442" s="8" t="s">
        <v>91</v>
      </c>
      <c r="DC442" s="8">
        <v>432.6</v>
      </c>
      <c r="DD442" s="8">
        <v>3.4</v>
      </c>
      <c r="DE442" s="8">
        <v>11.67</v>
      </c>
      <c r="DF442" s="8">
        <v>3.6</v>
      </c>
      <c r="DG442" s="8">
        <v>21967</v>
      </c>
      <c r="DH442" s="8">
        <v>4.0999999999999996</v>
      </c>
      <c r="DI442" s="8">
        <v>37.1</v>
      </c>
      <c r="DJ442" s="8">
        <v>0.7</v>
      </c>
      <c r="DN442" s="9" t="s">
        <v>515</v>
      </c>
      <c r="DO442" s="9" t="s">
        <v>91</v>
      </c>
      <c r="DP442" s="9">
        <v>363.2</v>
      </c>
      <c r="DQ442" s="9">
        <v>3.7</v>
      </c>
      <c r="DR442" s="9">
        <v>9.56</v>
      </c>
      <c r="DS442" s="9">
        <v>4.9000000000000004</v>
      </c>
      <c r="DT442" s="9">
        <v>19057</v>
      </c>
      <c r="DU442" s="9">
        <v>4.5</v>
      </c>
      <c r="DV442" s="9">
        <v>37.299999999999997</v>
      </c>
      <c r="DW442" s="9">
        <v>0.3</v>
      </c>
      <c r="EA442" s="10" t="s">
        <v>515</v>
      </c>
      <c r="EB442" s="10" t="s">
        <v>91</v>
      </c>
      <c r="EC442" s="10">
        <v>54000</v>
      </c>
      <c r="ED442" s="10">
        <v>5.6</v>
      </c>
      <c r="EE442" s="10">
        <f>VLOOKUP(EA442,Sheet1!$C$10:$L$428,10,FALSE)</f>
        <v>85000</v>
      </c>
      <c r="EF442" s="10">
        <v>5.6</v>
      </c>
      <c r="EG442" s="10">
        <v>48000</v>
      </c>
      <c r="EH442" s="10">
        <v>10.4</v>
      </c>
      <c r="EI442" s="10">
        <v>54000</v>
      </c>
      <c r="EJ442" s="10">
        <v>5.6</v>
      </c>
      <c r="EN442" s="11" t="s">
        <v>515</v>
      </c>
      <c r="EO442" s="11" t="s">
        <v>91</v>
      </c>
      <c r="EP442" s="11">
        <v>559</v>
      </c>
      <c r="EQ442" s="11">
        <v>3.2</v>
      </c>
      <c r="ER442" s="11">
        <f>VLOOKUP(EN442,Sheet1!$C$10:$L$428,2,FALSE)</f>
        <v>132560.09052631573</v>
      </c>
      <c r="ES442" s="11">
        <v>3.2</v>
      </c>
      <c r="ET442" s="11">
        <v>29673</v>
      </c>
      <c r="EU442" s="11">
        <v>4.4000000000000004</v>
      </c>
      <c r="EV442" s="11">
        <v>41.1</v>
      </c>
      <c r="EW442" s="11">
        <v>1</v>
      </c>
      <c r="EY442" t="b">
        <f t="shared" si="6"/>
        <v>1</v>
      </c>
    </row>
    <row r="443" spans="1:155" x14ac:dyDescent="0.25">
      <c r="A443" s="1" t="s">
        <v>516</v>
      </c>
      <c r="B443" s="1" t="s">
        <v>92</v>
      </c>
      <c r="C443" s="1">
        <v>542.5</v>
      </c>
      <c r="D443" s="1">
        <v>7.2</v>
      </c>
      <c r="E443" s="1">
        <f>VLOOKUP(A443,Sheet1!$C$10:$L$428,6,FALSE)</f>
        <v>119000</v>
      </c>
      <c r="F443" s="1">
        <v>7.3</v>
      </c>
      <c r="G443" s="1">
        <v>30137</v>
      </c>
      <c r="H443" s="1">
        <v>8.8000000000000007</v>
      </c>
      <c r="I443" s="1">
        <v>37.700000000000003</v>
      </c>
      <c r="J443" s="1">
        <v>1</v>
      </c>
      <c r="N443" s="2" t="s">
        <v>516</v>
      </c>
      <c r="O443" s="2" t="s">
        <v>92</v>
      </c>
      <c r="P443" s="2">
        <v>69000</v>
      </c>
      <c r="Q443" s="2">
        <v>5</v>
      </c>
      <c r="R443" s="2">
        <v>69000</v>
      </c>
      <c r="S443" s="2">
        <v>5</v>
      </c>
      <c r="T443" s="2">
        <v>57000</v>
      </c>
      <c r="U443" s="2">
        <v>7.2</v>
      </c>
      <c r="V443" s="2">
        <v>69000</v>
      </c>
      <c r="W443" s="2">
        <v>5</v>
      </c>
      <c r="AA443" s="3" t="s">
        <v>516</v>
      </c>
      <c r="AB443" s="3" t="s">
        <v>92</v>
      </c>
      <c r="AC443" s="3">
        <v>561.79999999999995</v>
      </c>
      <c r="AD443" s="3">
        <v>2.5</v>
      </c>
      <c r="AE443" s="3">
        <v>14.36</v>
      </c>
      <c r="AF443" s="3">
        <v>2.6</v>
      </c>
      <c r="AG443" s="3">
        <v>29891</v>
      </c>
      <c r="AH443" s="3">
        <v>3.3</v>
      </c>
      <c r="AI443" s="3">
        <v>39.1</v>
      </c>
      <c r="AJ443" s="3">
        <v>0.7</v>
      </c>
      <c r="AN443" s="3" t="s">
        <v>516</v>
      </c>
      <c r="AO443" s="3" t="s">
        <v>92</v>
      </c>
      <c r="AP443" s="3">
        <v>493.4</v>
      </c>
      <c r="AQ443" s="3">
        <v>5.5</v>
      </c>
      <c r="AR443" s="3">
        <v>12.49</v>
      </c>
      <c r="AS443" s="3">
        <v>5</v>
      </c>
      <c r="AT443" s="3">
        <v>27294</v>
      </c>
      <c r="AU443" s="3">
        <v>7.5</v>
      </c>
      <c r="AV443" s="3">
        <v>37.5</v>
      </c>
      <c r="AW443" s="3">
        <v>1</v>
      </c>
      <c r="BA443" s="4" t="s">
        <v>516</v>
      </c>
      <c r="BB443" s="4" t="s">
        <v>92</v>
      </c>
      <c r="BC443" s="4">
        <v>91000</v>
      </c>
      <c r="BD443" s="4">
        <v>4.3</v>
      </c>
      <c r="BE443" s="4">
        <v>91000</v>
      </c>
      <c r="BF443" s="4">
        <v>4.3</v>
      </c>
      <c r="BG443" s="4">
        <v>75000</v>
      </c>
      <c r="BH443" s="4">
        <v>6</v>
      </c>
      <c r="BI443" s="4">
        <v>91000</v>
      </c>
      <c r="BJ443" s="4">
        <v>4.3</v>
      </c>
      <c r="BN443" s="5" t="s">
        <v>516</v>
      </c>
      <c r="BO443" s="5" t="s">
        <v>92</v>
      </c>
      <c r="BP443" s="5">
        <v>470.5</v>
      </c>
      <c r="BQ443" s="5">
        <v>2.8</v>
      </c>
      <c r="BR443" s="5">
        <v>13.76</v>
      </c>
      <c r="BS443" s="5">
        <v>2.5</v>
      </c>
      <c r="BT443" s="5">
        <v>25015</v>
      </c>
      <c r="BU443" s="5">
        <v>3.5</v>
      </c>
      <c r="BV443" s="5">
        <v>34.200000000000003</v>
      </c>
      <c r="BW443" s="5">
        <v>1.3</v>
      </c>
      <c r="CA443" s="6" t="s">
        <v>516</v>
      </c>
      <c r="CB443" s="6" t="s">
        <v>92</v>
      </c>
      <c r="CC443" s="6">
        <v>412.4</v>
      </c>
      <c r="CD443" s="6">
        <v>4.2</v>
      </c>
      <c r="CE443" s="6">
        <v>11.13</v>
      </c>
      <c r="CF443" s="6">
        <v>4.5999999999999996</v>
      </c>
      <c r="CG443" s="6">
        <v>21770</v>
      </c>
      <c r="CH443" s="6">
        <v>8.4</v>
      </c>
      <c r="CI443" s="6">
        <v>37</v>
      </c>
      <c r="CJ443" s="6">
        <v>0.3</v>
      </c>
      <c r="CN443" s="7" t="s">
        <v>516</v>
      </c>
      <c r="CO443" s="7" t="s">
        <v>92</v>
      </c>
      <c r="CP443" s="7">
        <v>25000</v>
      </c>
      <c r="CQ443" s="7">
        <v>8</v>
      </c>
      <c r="CR443" s="7">
        <v>25000</v>
      </c>
      <c r="CS443" s="7">
        <v>8</v>
      </c>
      <c r="CT443" s="7">
        <v>21000</v>
      </c>
      <c r="CU443" s="7">
        <v>12.1</v>
      </c>
      <c r="CV443" s="7">
        <v>25000</v>
      </c>
      <c r="CW443" s="7">
        <v>8</v>
      </c>
      <c r="DA443" s="8" t="s">
        <v>516</v>
      </c>
      <c r="DB443" s="8" t="s">
        <v>92</v>
      </c>
      <c r="DC443" s="8">
        <v>502.1</v>
      </c>
      <c r="DD443" s="8">
        <v>4.0999999999999996</v>
      </c>
      <c r="DE443" s="8">
        <v>13.24</v>
      </c>
      <c r="DF443" s="8">
        <v>4.2</v>
      </c>
      <c r="DG443" s="8">
        <v>25653</v>
      </c>
      <c r="DH443" s="8">
        <v>5</v>
      </c>
      <c r="DI443" s="8">
        <v>37.9</v>
      </c>
      <c r="DJ443" s="8">
        <v>1.2</v>
      </c>
      <c r="DN443" s="9" t="s">
        <v>516</v>
      </c>
      <c r="DO443" s="9" t="s">
        <v>92</v>
      </c>
      <c r="DP443" s="9">
        <v>435</v>
      </c>
      <c r="DQ443" s="9">
        <v>6.2</v>
      </c>
      <c r="DR443" s="9">
        <v>11.82</v>
      </c>
      <c r="DS443" s="9">
        <v>7.1</v>
      </c>
      <c r="DT443" s="9">
        <v>22546</v>
      </c>
      <c r="DU443" s="9">
        <v>8.6</v>
      </c>
      <c r="DV443" s="9">
        <v>37.299999999999997</v>
      </c>
      <c r="DW443" s="9">
        <v>0.3</v>
      </c>
      <c r="EA443" s="10" t="s">
        <v>516</v>
      </c>
      <c r="EB443" s="10" t="s">
        <v>92</v>
      </c>
      <c r="EC443" s="10">
        <v>45000</v>
      </c>
      <c r="ED443" s="10">
        <v>6.3</v>
      </c>
      <c r="EE443" s="10">
        <f>VLOOKUP(EA443,Sheet1!$C$10:$L$428,10,FALSE)</f>
        <v>87500</v>
      </c>
      <c r="EF443" s="10">
        <v>6.3</v>
      </c>
      <c r="EG443" s="10">
        <v>36000</v>
      </c>
      <c r="EH443" s="10">
        <v>9</v>
      </c>
      <c r="EI443" s="10">
        <v>45000</v>
      </c>
      <c r="EJ443" s="10">
        <v>6.3</v>
      </c>
      <c r="EN443" s="11" t="s">
        <v>516</v>
      </c>
      <c r="EO443" s="11" t="s">
        <v>92</v>
      </c>
      <c r="EP443" s="11">
        <v>594.5</v>
      </c>
      <c r="EQ443" s="11">
        <v>3.2</v>
      </c>
      <c r="ER443" s="11">
        <f>VLOOKUP(EN443,Sheet1!$C$10:$L$428,2,FALSE)</f>
        <v>136104.13508832705</v>
      </c>
      <c r="ES443" s="11">
        <v>3.3</v>
      </c>
      <c r="ET443" s="11">
        <v>32344</v>
      </c>
      <c r="EU443" s="11">
        <v>4.3</v>
      </c>
      <c r="EV443" s="11">
        <v>39.799999999999997</v>
      </c>
      <c r="EW443" s="11">
        <v>0.8</v>
      </c>
      <c r="EY443" t="b">
        <f t="shared" si="6"/>
        <v>1</v>
      </c>
    </row>
    <row r="444" spans="1:155" x14ac:dyDescent="0.25">
      <c r="A444" s="1" t="s">
        <v>517</v>
      </c>
      <c r="B444" s="1" t="s">
        <v>93</v>
      </c>
      <c r="C444" s="1">
        <v>415.7</v>
      </c>
      <c r="D444" s="1">
        <v>4.2</v>
      </c>
      <c r="E444" s="1">
        <f>VLOOKUP(A444,Sheet1!$C$10:$L$428,6,FALSE)</f>
        <v>122500</v>
      </c>
      <c r="F444" s="1">
        <v>4</v>
      </c>
      <c r="G444" s="1">
        <v>22056</v>
      </c>
      <c r="H444" s="1">
        <v>6.2</v>
      </c>
      <c r="I444" s="1">
        <v>39.5</v>
      </c>
      <c r="J444" s="1">
        <v>1.3</v>
      </c>
      <c r="N444" s="2" t="s">
        <v>517</v>
      </c>
      <c r="O444" s="2" t="s">
        <v>93</v>
      </c>
      <c r="P444" s="2">
        <v>80000</v>
      </c>
      <c r="Q444" s="2">
        <v>4.5</v>
      </c>
      <c r="R444" s="2">
        <v>80000</v>
      </c>
      <c r="S444" s="2">
        <v>4.5</v>
      </c>
      <c r="T444" s="2">
        <v>66000</v>
      </c>
      <c r="U444" s="2">
        <v>7</v>
      </c>
      <c r="V444" s="2">
        <v>80000</v>
      </c>
      <c r="W444" s="2">
        <v>4.5</v>
      </c>
      <c r="AA444" s="3" t="s">
        <v>517</v>
      </c>
      <c r="AB444" s="3" t="s">
        <v>93</v>
      </c>
      <c r="AC444" s="3">
        <v>490.7</v>
      </c>
      <c r="AD444" s="3">
        <v>3</v>
      </c>
      <c r="AE444" s="3">
        <v>12.36</v>
      </c>
      <c r="AF444" s="3">
        <v>3</v>
      </c>
      <c r="AG444" s="3">
        <v>25274</v>
      </c>
      <c r="AH444" s="3">
        <v>11</v>
      </c>
      <c r="AI444" s="3">
        <v>39.700000000000003</v>
      </c>
      <c r="AJ444" s="3">
        <v>0.7</v>
      </c>
      <c r="AN444" s="3" t="s">
        <v>517</v>
      </c>
      <c r="AO444" s="3" t="s">
        <v>93</v>
      </c>
      <c r="AP444" s="3">
        <v>402.4</v>
      </c>
      <c r="AQ444" s="3">
        <v>3.5</v>
      </c>
      <c r="AR444" s="3">
        <v>9.98</v>
      </c>
      <c r="AS444" s="3">
        <v>3.2</v>
      </c>
      <c r="AT444" s="3">
        <v>20786</v>
      </c>
      <c r="AU444" s="3">
        <v>5.3</v>
      </c>
      <c r="AV444" s="3">
        <v>37.5</v>
      </c>
      <c r="AW444" s="3">
        <v>1</v>
      </c>
      <c r="BA444" s="4" t="s">
        <v>517</v>
      </c>
      <c r="BB444" s="4" t="s">
        <v>93</v>
      </c>
      <c r="BC444" s="4">
        <v>112000</v>
      </c>
      <c r="BD444" s="4">
        <v>3.8</v>
      </c>
      <c r="BE444" s="4">
        <v>112000</v>
      </c>
      <c r="BF444" s="4">
        <v>3.8</v>
      </c>
      <c r="BG444" s="4">
        <v>92000</v>
      </c>
      <c r="BH444" s="4">
        <v>6.9</v>
      </c>
      <c r="BI444" s="4">
        <v>112000</v>
      </c>
      <c r="BJ444" s="4">
        <v>3.8</v>
      </c>
      <c r="BN444" s="5" t="s">
        <v>517</v>
      </c>
      <c r="BO444" s="5" t="s">
        <v>93</v>
      </c>
      <c r="BP444" s="5">
        <v>399.9</v>
      </c>
      <c r="BQ444" s="5">
        <v>3.1</v>
      </c>
      <c r="BR444" s="5">
        <v>11.84</v>
      </c>
      <c r="BS444" s="5">
        <v>2.7</v>
      </c>
      <c r="BT444" s="5">
        <v>20539</v>
      </c>
      <c r="BU444" s="5">
        <v>11</v>
      </c>
      <c r="BV444" s="5">
        <v>33.799999999999997</v>
      </c>
      <c r="BW444" s="5">
        <v>1.3</v>
      </c>
      <c r="CA444" s="6" t="s">
        <v>517</v>
      </c>
      <c r="CB444" s="6" t="s">
        <v>93</v>
      </c>
      <c r="CC444" s="6">
        <v>341.9</v>
      </c>
      <c r="CD444" s="6">
        <v>3.3</v>
      </c>
      <c r="CE444" s="6">
        <v>9.1199999999999992</v>
      </c>
      <c r="CF444" s="6">
        <v>2.5</v>
      </c>
      <c r="CG444" s="6">
        <v>17806</v>
      </c>
      <c r="CH444" s="6">
        <v>7.1</v>
      </c>
      <c r="CI444" s="6">
        <v>37</v>
      </c>
      <c r="CJ444" s="6">
        <v>0.2</v>
      </c>
      <c r="CN444" s="7" t="s">
        <v>517</v>
      </c>
      <c r="CO444" s="7" t="s">
        <v>93</v>
      </c>
      <c r="CP444" s="7">
        <v>31000</v>
      </c>
      <c r="CQ444" s="7">
        <v>7.2</v>
      </c>
      <c r="CR444" s="7">
        <v>31000</v>
      </c>
      <c r="CS444" s="7">
        <v>7.2</v>
      </c>
      <c r="CT444" s="7">
        <v>26000</v>
      </c>
      <c r="CU444" s="7">
        <v>10.3</v>
      </c>
      <c r="CV444" s="7">
        <v>31000</v>
      </c>
      <c r="CW444" s="7">
        <v>7.2</v>
      </c>
      <c r="DA444" s="8" t="s">
        <v>517</v>
      </c>
      <c r="DB444" s="8" t="s">
        <v>93</v>
      </c>
      <c r="DC444" s="8">
        <v>442.7</v>
      </c>
      <c r="DD444" s="8">
        <v>3.8</v>
      </c>
      <c r="DE444" s="8">
        <v>11.74</v>
      </c>
      <c r="DF444" s="8">
        <v>3.8</v>
      </c>
      <c r="DG444" s="8">
        <v>21924</v>
      </c>
      <c r="DH444" s="8">
        <v>5.8</v>
      </c>
      <c r="DI444" s="8">
        <v>37.700000000000003</v>
      </c>
      <c r="DJ444" s="8">
        <v>0.8</v>
      </c>
      <c r="DN444" s="9" t="s">
        <v>517</v>
      </c>
      <c r="DO444" s="9" t="s">
        <v>93</v>
      </c>
      <c r="DP444" s="9">
        <v>375.3</v>
      </c>
      <c r="DQ444" s="9">
        <v>6.4</v>
      </c>
      <c r="DR444" s="9">
        <v>9.92</v>
      </c>
      <c r="DS444" s="9">
        <v>6</v>
      </c>
      <c r="DT444" s="9">
        <v>18874</v>
      </c>
      <c r="DU444" s="9">
        <v>9.5</v>
      </c>
      <c r="DV444" s="9">
        <v>37.4</v>
      </c>
      <c r="DW444" s="9">
        <v>0.3</v>
      </c>
      <c r="EA444" s="10" t="s">
        <v>517</v>
      </c>
      <c r="EB444" s="10" t="s">
        <v>93</v>
      </c>
      <c r="EC444" s="10">
        <v>50000</v>
      </c>
      <c r="ED444" s="10">
        <v>5.8</v>
      </c>
      <c r="EE444" s="10">
        <f>VLOOKUP(EA444,Sheet1!$C$10:$L$428,10,FALSE)</f>
        <v>95000</v>
      </c>
      <c r="EF444" s="10">
        <v>5.8</v>
      </c>
      <c r="EG444" s="10">
        <v>40000</v>
      </c>
      <c r="EH444" s="10">
        <v>9.5</v>
      </c>
      <c r="EI444" s="10">
        <v>50000</v>
      </c>
      <c r="EJ444" s="10">
        <v>5.8</v>
      </c>
      <c r="EN444" s="11" t="s">
        <v>517</v>
      </c>
      <c r="EO444" s="11" t="s">
        <v>93</v>
      </c>
      <c r="EP444" s="11">
        <v>520.4</v>
      </c>
      <c r="EQ444" s="11">
        <v>4</v>
      </c>
      <c r="ER444" s="11">
        <f>VLOOKUP(EN444,Sheet1!$C$10:$L$428,2,FALSE)</f>
        <v>139241.62071681788</v>
      </c>
      <c r="ES444" s="11">
        <v>4.0999999999999996</v>
      </c>
      <c r="ET444" s="11">
        <v>27412</v>
      </c>
      <c r="EU444" s="11">
        <v>15</v>
      </c>
      <c r="EV444" s="11">
        <v>40.9</v>
      </c>
      <c r="EW444" s="11">
        <v>0.9</v>
      </c>
      <c r="EY444" t="b">
        <f t="shared" si="6"/>
        <v>1</v>
      </c>
    </row>
    <row r="445" spans="1:155" x14ac:dyDescent="0.25">
      <c r="A445" s="1" t="s">
        <v>518</v>
      </c>
      <c r="B445" s="1" t="s">
        <v>94</v>
      </c>
      <c r="C445" s="1">
        <v>454.4</v>
      </c>
      <c r="D445" s="1">
        <v>5.7</v>
      </c>
      <c r="E445" s="1">
        <f>VLOOKUP(A445,Sheet1!$C$10:$L$428,6,FALSE)</f>
        <v>95000</v>
      </c>
      <c r="F445" s="1">
        <v>5.4</v>
      </c>
      <c r="G445" s="1">
        <v>23707</v>
      </c>
      <c r="H445" s="1">
        <v>13</v>
      </c>
      <c r="I445" s="1">
        <v>37.5</v>
      </c>
      <c r="J445" s="1">
        <v>1.1000000000000001</v>
      </c>
      <c r="N445" s="2" t="s">
        <v>518</v>
      </c>
      <c r="O445" s="2" t="s">
        <v>94</v>
      </c>
      <c r="P445" s="2">
        <v>63000</v>
      </c>
      <c r="Q445" s="2">
        <v>5.2</v>
      </c>
      <c r="R445" s="2">
        <v>63000</v>
      </c>
      <c r="S445" s="2">
        <v>5.2</v>
      </c>
      <c r="T445" s="2">
        <v>51000</v>
      </c>
      <c r="U445" s="2">
        <v>9.3000000000000007</v>
      </c>
      <c r="V445" s="2">
        <v>63000</v>
      </c>
      <c r="W445" s="2">
        <v>5.2</v>
      </c>
      <c r="AA445" s="3" t="s">
        <v>518</v>
      </c>
      <c r="AB445" s="3" t="s">
        <v>94</v>
      </c>
      <c r="AC445" s="3">
        <v>498.9</v>
      </c>
      <c r="AD445" s="3">
        <v>3</v>
      </c>
      <c r="AE445" s="3">
        <v>12.91</v>
      </c>
      <c r="AF445" s="3">
        <v>3.1</v>
      </c>
      <c r="AG445" s="3">
        <v>26349</v>
      </c>
      <c r="AH445" s="3">
        <v>6.3</v>
      </c>
      <c r="AI445" s="3">
        <v>38.6</v>
      </c>
      <c r="AJ445" s="3">
        <v>0.7</v>
      </c>
      <c r="AN445" s="3" t="s">
        <v>518</v>
      </c>
      <c r="AO445" s="3" t="s">
        <v>94</v>
      </c>
      <c r="AP445" s="3">
        <v>428.5</v>
      </c>
      <c r="AQ445" s="3">
        <v>4</v>
      </c>
      <c r="AR445" s="3">
        <v>11.23</v>
      </c>
      <c r="AS445" s="3">
        <v>3.8</v>
      </c>
      <c r="AT445" s="3">
        <v>22692</v>
      </c>
      <c r="AU445" s="3">
        <v>7.9</v>
      </c>
      <c r="AV445" s="3">
        <v>37.5</v>
      </c>
      <c r="AW445" s="3">
        <v>0.1</v>
      </c>
      <c r="BA445" s="4" t="s">
        <v>518</v>
      </c>
      <c r="BB445" s="4" t="s">
        <v>94</v>
      </c>
      <c r="BC445" s="4">
        <v>91000</v>
      </c>
      <c r="BD445" s="4">
        <v>4.3</v>
      </c>
      <c r="BE445" s="4">
        <v>91000</v>
      </c>
      <c r="BF445" s="4">
        <v>4.3</v>
      </c>
      <c r="BG445" s="4">
        <v>74000</v>
      </c>
      <c r="BH445" s="4">
        <v>7.1</v>
      </c>
      <c r="BI445" s="4">
        <v>91000</v>
      </c>
      <c r="BJ445" s="4">
        <v>4.3</v>
      </c>
      <c r="BN445" s="5" t="s">
        <v>518</v>
      </c>
      <c r="BO445" s="5" t="s">
        <v>94</v>
      </c>
      <c r="BP445" s="5">
        <v>400</v>
      </c>
      <c r="BQ445" s="5">
        <v>3.2</v>
      </c>
      <c r="BR445" s="5">
        <v>12.39</v>
      </c>
      <c r="BS445" s="5">
        <v>2.7</v>
      </c>
      <c r="BT445" s="5">
        <v>21675</v>
      </c>
      <c r="BU445" s="5">
        <v>5.2</v>
      </c>
      <c r="BV445" s="5">
        <v>32.299999999999997</v>
      </c>
      <c r="BW445" s="5">
        <v>1.5</v>
      </c>
      <c r="CA445" s="6" t="s">
        <v>518</v>
      </c>
      <c r="CB445" s="6" t="s">
        <v>94</v>
      </c>
      <c r="CC445" s="6">
        <v>352.5</v>
      </c>
      <c r="CD445" s="6">
        <v>4.9000000000000004</v>
      </c>
      <c r="CE445" s="6">
        <v>9.8699999999999992</v>
      </c>
      <c r="CF445" s="6">
        <v>3.5</v>
      </c>
      <c r="CG445" s="6">
        <v>19560</v>
      </c>
      <c r="CH445" s="6">
        <v>8</v>
      </c>
      <c r="CI445" s="6">
        <v>37</v>
      </c>
      <c r="CJ445" s="6">
        <v>0.9</v>
      </c>
      <c r="CN445" s="7" t="s">
        <v>518</v>
      </c>
      <c r="CO445" s="7" t="s">
        <v>94</v>
      </c>
      <c r="CP445" s="7">
        <v>25000</v>
      </c>
      <c r="CQ445" s="7">
        <v>7.9</v>
      </c>
      <c r="CR445" s="7">
        <v>25000</v>
      </c>
      <c r="CS445" s="7">
        <v>7.9</v>
      </c>
      <c r="CT445" s="7">
        <v>21000</v>
      </c>
      <c r="CU445" s="7">
        <v>9.6999999999999993</v>
      </c>
      <c r="CV445" s="7">
        <v>25000</v>
      </c>
      <c r="CW445" s="7">
        <v>7.9</v>
      </c>
      <c r="DA445" s="8" t="s">
        <v>518</v>
      </c>
      <c r="DB445" s="8" t="s">
        <v>94</v>
      </c>
      <c r="DC445" s="8">
        <v>465</v>
      </c>
      <c r="DD445" s="8">
        <v>5.3</v>
      </c>
      <c r="DE445" s="8">
        <v>12.44</v>
      </c>
      <c r="DF445" s="8">
        <v>5.3</v>
      </c>
      <c r="DG445" s="8">
        <v>24928</v>
      </c>
      <c r="DH445" s="8">
        <v>7</v>
      </c>
      <c r="DI445" s="8">
        <v>37.4</v>
      </c>
      <c r="DJ445" s="8">
        <v>0.9</v>
      </c>
      <c r="DN445" s="9" t="s">
        <v>518</v>
      </c>
      <c r="DO445" s="9" t="s">
        <v>94</v>
      </c>
      <c r="DP445" s="9">
        <v>396.7</v>
      </c>
      <c r="DQ445" s="9">
        <v>5</v>
      </c>
      <c r="DR445" s="9">
        <v>10.38</v>
      </c>
      <c r="DS445" s="9">
        <v>6.3</v>
      </c>
      <c r="DT445" s="9">
        <v>21382</v>
      </c>
      <c r="DU445" s="9">
        <v>7.7</v>
      </c>
      <c r="DV445" s="9">
        <v>37.4</v>
      </c>
      <c r="DW445" s="9">
        <v>0.3</v>
      </c>
      <c r="EA445" s="10" t="s">
        <v>518</v>
      </c>
      <c r="EB445" s="10" t="s">
        <v>94</v>
      </c>
      <c r="EC445" s="10">
        <v>37000</v>
      </c>
      <c r="ED445" s="10">
        <v>6.8</v>
      </c>
      <c r="EE445" s="10">
        <f>VLOOKUP(EA445,Sheet1!$C$10:$L$428,10,FALSE)</f>
        <v>72000</v>
      </c>
      <c r="EF445" s="10">
        <v>6.8</v>
      </c>
      <c r="EG445" s="10">
        <v>31000</v>
      </c>
      <c r="EH445" s="10">
        <v>14.1</v>
      </c>
      <c r="EI445" s="10">
        <v>37000</v>
      </c>
      <c r="EJ445" s="10">
        <v>6.8</v>
      </c>
      <c r="EN445" s="11" t="s">
        <v>518</v>
      </c>
      <c r="EO445" s="11" t="s">
        <v>94</v>
      </c>
      <c r="EP445" s="11">
        <v>521.79999999999995</v>
      </c>
      <c r="EQ445" s="11">
        <v>3.6</v>
      </c>
      <c r="ER445" s="11">
        <f>VLOOKUP(EN445,Sheet1!$C$10:$L$428,2,FALSE)</f>
        <v>118310.55373475622</v>
      </c>
      <c r="ES445" s="11">
        <v>3.7</v>
      </c>
      <c r="ET445" s="11">
        <v>27300</v>
      </c>
      <c r="EU445" s="11">
        <v>9.5</v>
      </c>
      <c r="EV445" s="11">
        <v>39.5</v>
      </c>
      <c r="EW445" s="11">
        <v>1</v>
      </c>
      <c r="EY445" t="b">
        <f t="shared" si="6"/>
        <v>1</v>
      </c>
    </row>
    <row r="446" spans="1:155" x14ac:dyDescent="0.25">
      <c r="A446" s="1" t="s">
        <v>519</v>
      </c>
      <c r="B446" s="1" t="s">
        <v>95</v>
      </c>
      <c r="C446" s="1">
        <v>552.79999999999995</v>
      </c>
      <c r="D446" s="1">
        <v>17</v>
      </c>
      <c r="E446" s="1">
        <f>VLOOKUP(A446,Sheet1!$C$10:$L$428,6,FALSE)</f>
        <v>205000</v>
      </c>
      <c r="F446" s="1">
        <v>16</v>
      </c>
      <c r="G446" s="1">
        <v>29875</v>
      </c>
      <c r="H446" s="1">
        <v>20</v>
      </c>
      <c r="I446" s="1">
        <v>37.5</v>
      </c>
      <c r="J446" s="1">
        <v>2.1</v>
      </c>
      <c r="N446" s="2" t="s">
        <v>519</v>
      </c>
      <c r="O446" s="2" t="s">
        <v>95</v>
      </c>
      <c r="P446" s="2">
        <v>9000</v>
      </c>
      <c r="Q446" s="2">
        <v>14.1</v>
      </c>
      <c r="R446" s="2">
        <v>9000</v>
      </c>
      <c r="S446" s="2">
        <v>14.1</v>
      </c>
      <c r="T446" s="2">
        <v>8000</v>
      </c>
      <c r="U446" s="2">
        <v>16.8</v>
      </c>
      <c r="V446" s="2">
        <v>9000</v>
      </c>
      <c r="W446" s="2">
        <v>14.1</v>
      </c>
      <c r="AA446" s="3" t="s">
        <v>519</v>
      </c>
      <c r="AB446" s="3" t="s">
        <v>95</v>
      </c>
      <c r="AC446" s="3">
        <v>650.9</v>
      </c>
      <c r="AD446" s="3">
        <v>12</v>
      </c>
      <c r="AE446" s="3">
        <v>16.95</v>
      </c>
      <c r="AF446" s="3">
        <v>12</v>
      </c>
      <c r="AG446" s="3">
        <v>36132</v>
      </c>
      <c r="AH446" s="3">
        <v>14</v>
      </c>
      <c r="AI446" s="3">
        <v>38.4</v>
      </c>
      <c r="AJ446" s="3">
        <v>1.5</v>
      </c>
      <c r="AN446" s="3" t="s">
        <v>519</v>
      </c>
      <c r="AO446" s="3" t="s">
        <v>95</v>
      </c>
      <c r="AP446" s="3">
        <v>475.9</v>
      </c>
      <c r="AQ446" s="3">
        <v>12</v>
      </c>
      <c r="AR446" s="3">
        <v>12.83</v>
      </c>
      <c r="AS446" s="3">
        <v>13</v>
      </c>
      <c r="AT446" s="3">
        <v>24271</v>
      </c>
      <c r="AU446" s="3">
        <v>18</v>
      </c>
      <c r="AV446" s="3">
        <v>37.5</v>
      </c>
      <c r="AW446" s="3">
        <v>1.9</v>
      </c>
      <c r="BA446" s="4" t="s">
        <v>519</v>
      </c>
      <c r="BB446" s="4" t="s">
        <v>95</v>
      </c>
      <c r="BC446" s="4">
        <v>11000</v>
      </c>
      <c r="BD446" s="4">
        <v>12.3</v>
      </c>
      <c r="BE446" s="4">
        <v>11000</v>
      </c>
      <c r="BF446" s="4">
        <v>12.3</v>
      </c>
      <c r="BG446" s="4">
        <v>10000</v>
      </c>
      <c r="BH446" s="4">
        <v>14.9</v>
      </c>
      <c r="BI446" s="4">
        <v>11000</v>
      </c>
      <c r="BJ446" s="4">
        <v>12.3</v>
      </c>
      <c r="BN446" s="5" t="s">
        <v>519</v>
      </c>
      <c r="BO446" s="5" t="s">
        <v>95</v>
      </c>
      <c r="BP446" s="5">
        <v>557.9</v>
      </c>
      <c r="BQ446" s="5">
        <v>11</v>
      </c>
      <c r="BR446" s="5">
        <v>16.32</v>
      </c>
      <c r="BS446" s="5">
        <v>11</v>
      </c>
      <c r="BT446" s="5">
        <v>31565</v>
      </c>
      <c r="BU446" s="5">
        <v>14</v>
      </c>
      <c r="BV446" s="5">
        <v>34.200000000000003</v>
      </c>
      <c r="BW446" s="5">
        <v>3.5</v>
      </c>
      <c r="CA446" s="6" t="s">
        <v>519</v>
      </c>
      <c r="CB446" s="6" t="s">
        <v>95</v>
      </c>
      <c r="CC446" s="6">
        <v>436</v>
      </c>
      <c r="CD446" s="6">
        <v>12</v>
      </c>
      <c r="CE446" s="6">
        <v>12.13</v>
      </c>
      <c r="CF446" s="6">
        <v>13</v>
      </c>
      <c r="CG446" s="6">
        <v>23223</v>
      </c>
      <c r="CH446" s="6">
        <v>12</v>
      </c>
      <c r="CI446" s="6">
        <v>37</v>
      </c>
      <c r="CJ446" s="6">
        <v>1.2</v>
      </c>
      <c r="CN446" s="7" t="s">
        <v>519</v>
      </c>
      <c r="CO446" s="7" t="s">
        <v>95</v>
      </c>
      <c r="CP446" s="7" t="s">
        <v>858</v>
      </c>
      <c r="CQ446" s="7" t="s">
        <v>858</v>
      </c>
      <c r="CR446" s="7" t="s">
        <v>858</v>
      </c>
      <c r="CS446" s="7" t="s">
        <v>858</v>
      </c>
      <c r="CT446" s="7" t="s">
        <v>858</v>
      </c>
      <c r="CU446" s="7" t="s">
        <v>858</v>
      </c>
      <c r="CV446" s="7" t="s">
        <v>858</v>
      </c>
      <c r="CW446" s="7" t="s">
        <v>858</v>
      </c>
      <c r="DA446" s="8" t="s">
        <v>519</v>
      </c>
      <c r="DB446" s="8" t="s">
        <v>95</v>
      </c>
      <c r="DC446" s="8">
        <v>494</v>
      </c>
      <c r="DD446" s="8">
        <v>14</v>
      </c>
      <c r="DE446" s="8">
        <v>12.97</v>
      </c>
      <c r="DF446" s="8">
        <v>14</v>
      </c>
      <c r="DG446" s="8">
        <v>25873</v>
      </c>
      <c r="DH446" s="8">
        <v>18</v>
      </c>
      <c r="DI446" s="8">
        <v>38.1</v>
      </c>
      <c r="DJ446" s="8">
        <v>2.2999999999999998</v>
      </c>
      <c r="DN446" s="9" t="s">
        <v>519</v>
      </c>
      <c r="DO446" s="9" t="s">
        <v>95</v>
      </c>
      <c r="DP446" s="9">
        <v>417.7</v>
      </c>
      <c r="DQ446" s="9">
        <v>11</v>
      </c>
      <c r="DR446" s="9">
        <v>10.210000000000001</v>
      </c>
      <c r="DS446" s="9">
        <v>11</v>
      </c>
      <c r="DT446" s="9">
        <v>20803</v>
      </c>
      <c r="DU446" s="9">
        <v>18</v>
      </c>
      <c r="DV446" s="9">
        <v>37.5</v>
      </c>
      <c r="DW446" s="9">
        <v>2.6</v>
      </c>
      <c r="EA446" s="10" t="s">
        <v>519</v>
      </c>
      <c r="EB446" s="10" t="s">
        <v>95</v>
      </c>
      <c r="EC446" s="10">
        <v>6000</v>
      </c>
      <c r="ED446" s="10">
        <v>18.3</v>
      </c>
      <c r="EE446" s="10">
        <f>VLOOKUP(EA446,Sheet1!$C$10:$L$428,10,FALSE)</f>
        <v>149000</v>
      </c>
      <c r="EF446" s="10">
        <v>18.3</v>
      </c>
      <c r="EG446" s="10" t="s">
        <v>858</v>
      </c>
      <c r="EH446" s="10" t="s">
        <v>858</v>
      </c>
      <c r="EI446" s="10">
        <v>6000</v>
      </c>
      <c r="EJ446" s="10">
        <v>18.3</v>
      </c>
      <c r="EN446" s="11" t="s">
        <v>519</v>
      </c>
      <c r="EO446" s="11" t="s">
        <v>95</v>
      </c>
      <c r="EP446" s="11">
        <v>745</v>
      </c>
      <c r="EQ446" s="11">
        <v>15</v>
      </c>
      <c r="ER446" s="11">
        <f>VLOOKUP(EN446,Sheet1!$C$10:$L$428,2,FALSE)</f>
        <v>252090.66157205237</v>
      </c>
      <c r="ES446" s="11">
        <v>15</v>
      </c>
      <c r="ET446" s="11">
        <v>41813</v>
      </c>
      <c r="EU446" s="11">
        <v>18</v>
      </c>
      <c r="EV446" s="11">
        <v>38.6</v>
      </c>
      <c r="EW446" s="11">
        <v>2.1</v>
      </c>
      <c r="EY446" t="b">
        <f t="shared" si="6"/>
        <v>1</v>
      </c>
    </row>
    <row r="447" spans="1:155" x14ac:dyDescent="0.25">
      <c r="A447" s="1" t="s">
        <v>825</v>
      </c>
      <c r="B447" s="1" t="s">
        <v>404</v>
      </c>
      <c r="C447" s="1">
        <v>536.70000000000005</v>
      </c>
      <c r="D447" s="1">
        <v>3.2</v>
      </c>
      <c r="E447" s="1">
        <f>VLOOKUP(A447,Sheet1!$C$10:$L$428,6,FALSE)</f>
        <v>130500</v>
      </c>
      <c r="F447" s="1">
        <v>3.5</v>
      </c>
      <c r="G447" s="1">
        <v>27743</v>
      </c>
      <c r="H447" s="1">
        <v>5.4</v>
      </c>
      <c r="I447" s="1">
        <v>39</v>
      </c>
      <c r="J447" s="1">
        <v>1</v>
      </c>
      <c r="N447" s="2" t="s">
        <v>825</v>
      </c>
      <c r="O447" s="2" t="s">
        <v>404</v>
      </c>
      <c r="P447" s="2">
        <v>203000</v>
      </c>
      <c r="Q447" s="2">
        <v>2.9</v>
      </c>
      <c r="R447" s="2">
        <v>203000</v>
      </c>
      <c r="S447" s="2">
        <v>2.9</v>
      </c>
      <c r="T447" s="2">
        <v>186000</v>
      </c>
      <c r="U447" s="2">
        <v>4.0999999999999996</v>
      </c>
      <c r="V447" s="2">
        <v>203000</v>
      </c>
      <c r="W447" s="2">
        <v>2.9</v>
      </c>
      <c r="AA447" s="3" t="s">
        <v>825</v>
      </c>
      <c r="AB447" s="3" t="s">
        <v>404</v>
      </c>
      <c r="AC447" s="3">
        <v>585.70000000000005</v>
      </c>
      <c r="AD447" s="3">
        <v>2.9</v>
      </c>
      <c r="AE447" s="3">
        <v>14.81</v>
      </c>
      <c r="AF447" s="3">
        <v>3</v>
      </c>
      <c r="AG447" s="3">
        <v>30673</v>
      </c>
      <c r="AH447" s="3">
        <v>4.0999999999999996</v>
      </c>
      <c r="AI447" s="3">
        <v>39.6</v>
      </c>
      <c r="AJ447" s="3">
        <v>0.5</v>
      </c>
      <c r="AN447" s="3" t="s">
        <v>825</v>
      </c>
      <c r="AO447" s="3" t="s">
        <v>404</v>
      </c>
      <c r="AP447" s="3">
        <v>490.6</v>
      </c>
      <c r="AQ447" s="3">
        <v>2.8</v>
      </c>
      <c r="AR447" s="3">
        <v>12.47</v>
      </c>
      <c r="AS447" s="3">
        <v>2.2000000000000002</v>
      </c>
      <c r="AT447" s="3">
        <v>25457</v>
      </c>
      <c r="AU447" s="3">
        <v>3.7</v>
      </c>
      <c r="AV447" s="3">
        <v>37.5</v>
      </c>
      <c r="AW447" s="3">
        <v>0.7</v>
      </c>
      <c r="BA447" s="4" t="s">
        <v>825</v>
      </c>
      <c r="BB447" s="4" t="s">
        <v>404</v>
      </c>
      <c r="BC447" s="4">
        <v>285000</v>
      </c>
      <c r="BD447" s="4">
        <v>2.4</v>
      </c>
      <c r="BE447" s="4">
        <v>285000</v>
      </c>
      <c r="BF447" s="4">
        <v>2.4</v>
      </c>
      <c r="BG447" s="4">
        <v>258000</v>
      </c>
      <c r="BH447" s="4">
        <v>3.4</v>
      </c>
      <c r="BI447" s="4">
        <v>285000</v>
      </c>
      <c r="BJ447" s="4">
        <v>2.4</v>
      </c>
      <c r="BN447" s="5" t="s">
        <v>825</v>
      </c>
      <c r="BO447" s="5" t="s">
        <v>404</v>
      </c>
      <c r="BP447" s="5">
        <v>474.2</v>
      </c>
      <c r="BQ447" s="5">
        <v>2.8</v>
      </c>
      <c r="BR447" s="5">
        <v>14.14</v>
      </c>
      <c r="BS447" s="5">
        <v>2.6</v>
      </c>
      <c r="BT447" s="5">
        <v>25255</v>
      </c>
      <c r="BU447" s="5">
        <v>3.8</v>
      </c>
      <c r="BV447" s="5">
        <v>33.5</v>
      </c>
      <c r="BW447" s="5">
        <v>0.8</v>
      </c>
      <c r="CA447" s="6" t="s">
        <v>825</v>
      </c>
      <c r="CB447" s="6" t="s">
        <v>404</v>
      </c>
      <c r="CC447" s="6">
        <v>400.7</v>
      </c>
      <c r="CD447" s="6">
        <v>2.2000000000000002</v>
      </c>
      <c r="CE447" s="6">
        <v>11.03</v>
      </c>
      <c r="CF447" s="6">
        <v>2.9</v>
      </c>
      <c r="CG447" s="6">
        <v>21060</v>
      </c>
      <c r="CH447" s="6">
        <v>4.4000000000000004</v>
      </c>
      <c r="CI447" s="6">
        <v>37</v>
      </c>
      <c r="CJ447" s="6">
        <v>0.2</v>
      </c>
      <c r="CN447" s="7" t="s">
        <v>825</v>
      </c>
      <c r="CO447" s="7" t="s">
        <v>404</v>
      </c>
      <c r="CP447" s="7">
        <v>70000</v>
      </c>
      <c r="CQ447" s="7">
        <v>4.8</v>
      </c>
      <c r="CR447" s="7">
        <v>70000</v>
      </c>
      <c r="CS447" s="7">
        <v>4.8</v>
      </c>
      <c r="CT447" s="7">
        <v>62000</v>
      </c>
      <c r="CU447" s="7">
        <v>6.2</v>
      </c>
      <c r="CV447" s="7">
        <v>70000</v>
      </c>
      <c r="CW447" s="7">
        <v>4.8</v>
      </c>
      <c r="DA447" s="8" t="s">
        <v>825</v>
      </c>
      <c r="DB447" s="8" t="s">
        <v>404</v>
      </c>
      <c r="DC447" s="8">
        <v>475.9</v>
      </c>
      <c r="DD447" s="8">
        <v>2.2999999999999998</v>
      </c>
      <c r="DE447" s="8">
        <v>12.75</v>
      </c>
      <c r="DF447" s="8">
        <v>2.4</v>
      </c>
      <c r="DG447" s="8">
        <v>24511</v>
      </c>
      <c r="DH447" s="8">
        <v>3.2</v>
      </c>
      <c r="DI447" s="8">
        <v>37.299999999999997</v>
      </c>
      <c r="DJ447" s="8">
        <v>0.6</v>
      </c>
      <c r="DN447" s="9" t="s">
        <v>825</v>
      </c>
      <c r="DO447" s="9" t="s">
        <v>404</v>
      </c>
      <c r="DP447" s="9">
        <v>417.7</v>
      </c>
      <c r="DQ447" s="9">
        <v>4</v>
      </c>
      <c r="DR447" s="9">
        <v>11.28</v>
      </c>
      <c r="DS447" s="9">
        <v>5.0999999999999996</v>
      </c>
      <c r="DT447" s="9">
        <v>21186</v>
      </c>
      <c r="DU447" s="9">
        <v>6.3</v>
      </c>
      <c r="DV447" s="9">
        <v>37.1</v>
      </c>
      <c r="DW447" s="9">
        <v>0.4</v>
      </c>
      <c r="EA447" s="10" t="s">
        <v>825</v>
      </c>
      <c r="EB447" s="10" t="s">
        <v>404</v>
      </c>
      <c r="EC447" s="10">
        <v>134000</v>
      </c>
      <c r="ED447" s="10">
        <v>3.6</v>
      </c>
      <c r="EE447" s="10">
        <f>VLOOKUP(EA447,Sheet1!$C$10:$L$428,10,FALSE)</f>
        <v>95000</v>
      </c>
      <c r="EF447" s="10">
        <v>3.6</v>
      </c>
      <c r="EG447" s="10">
        <v>124000</v>
      </c>
      <c r="EH447" s="10">
        <v>5.3</v>
      </c>
      <c r="EI447" s="10">
        <v>134000</v>
      </c>
      <c r="EJ447" s="10">
        <v>3.6</v>
      </c>
      <c r="EN447" s="11" t="s">
        <v>825</v>
      </c>
      <c r="EO447" s="11" t="s">
        <v>404</v>
      </c>
      <c r="EP447" s="11">
        <v>642.79999999999995</v>
      </c>
      <c r="EQ447" s="11">
        <v>3.9</v>
      </c>
      <c r="ER447" s="11">
        <f>VLOOKUP(EN447,Sheet1!$C$10:$L$428,2,FALSE)</f>
        <v>156842.70997151046</v>
      </c>
      <c r="ES447" s="11">
        <v>4</v>
      </c>
      <c r="ET447" s="11">
        <v>33770</v>
      </c>
      <c r="EU447" s="11">
        <v>5.5</v>
      </c>
      <c r="EV447" s="11">
        <v>40.700000000000003</v>
      </c>
      <c r="EW447" s="11">
        <v>0.6</v>
      </c>
      <c r="EY447" t="b">
        <f t="shared" si="6"/>
        <v>1</v>
      </c>
    </row>
    <row r="448" spans="1:155" x14ac:dyDescent="0.25">
      <c r="A448" s="1" t="s">
        <v>826</v>
      </c>
      <c r="B448" s="1" t="s">
        <v>405</v>
      </c>
      <c r="C448" s="1">
        <v>555.5</v>
      </c>
      <c r="D448" s="1">
        <v>3.1</v>
      </c>
      <c r="E448" s="1">
        <f>VLOOKUP(A448,Sheet1!$C$10:$L$428,6,FALSE)</f>
        <v>155000</v>
      </c>
      <c r="F448" s="1">
        <v>4.0999999999999996</v>
      </c>
      <c r="G448" s="1">
        <v>29206</v>
      </c>
      <c r="H448" s="1">
        <v>4.0999999999999996</v>
      </c>
      <c r="I448" s="1">
        <v>39</v>
      </c>
      <c r="J448" s="1">
        <v>0.8</v>
      </c>
      <c r="N448" s="2" t="s">
        <v>826</v>
      </c>
      <c r="O448" s="2" t="s">
        <v>405</v>
      </c>
      <c r="P448" s="2">
        <v>201000</v>
      </c>
      <c r="Q448" s="2">
        <v>2.9</v>
      </c>
      <c r="R448" s="2">
        <v>201000</v>
      </c>
      <c r="S448" s="2">
        <v>2.9</v>
      </c>
      <c r="T448" s="2">
        <v>184000</v>
      </c>
      <c r="U448" s="2">
        <v>3.7</v>
      </c>
      <c r="V448" s="2">
        <v>201000</v>
      </c>
      <c r="W448" s="2">
        <v>2.9</v>
      </c>
      <c r="AA448" s="3" t="s">
        <v>826</v>
      </c>
      <c r="AB448" s="3" t="s">
        <v>405</v>
      </c>
      <c r="AC448" s="3">
        <v>574.20000000000005</v>
      </c>
      <c r="AD448" s="3">
        <v>1.8</v>
      </c>
      <c r="AE448" s="3">
        <v>14.74</v>
      </c>
      <c r="AF448" s="3">
        <v>1.8</v>
      </c>
      <c r="AG448" s="3">
        <v>30270</v>
      </c>
      <c r="AH448" s="3">
        <v>2.6</v>
      </c>
      <c r="AI448" s="3">
        <v>39</v>
      </c>
      <c r="AJ448" s="3">
        <v>0.4</v>
      </c>
      <c r="AN448" s="3" t="s">
        <v>826</v>
      </c>
      <c r="AO448" s="3" t="s">
        <v>405</v>
      </c>
      <c r="AP448" s="3">
        <v>493.5</v>
      </c>
      <c r="AQ448" s="3">
        <v>2.5</v>
      </c>
      <c r="AR448" s="3">
        <v>12.34</v>
      </c>
      <c r="AS448" s="3">
        <v>3.4</v>
      </c>
      <c r="AT448" s="3">
        <v>26096</v>
      </c>
      <c r="AU448" s="3">
        <v>3.5</v>
      </c>
      <c r="AV448" s="3">
        <v>37.5</v>
      </c>
      <c r="AW448" s="3">
        <v>0.9</v>
      </c>
      <c r="BA448" s="4" t="s">
        <v>826</v>
      </c>
      <c r="BB448" s="4" t="s">
        <v>405</v>
      </c>
      <c r="BC448" s="4">
        <v>279000</v>
      </c>
      <c r="BD448" s="4">
        <v>2.4</v>
      </c>
      <c r="BE448" s="4">
        <v>279000</v>
      </c>
      <c r="BF448" s="4">
        <v>2.4</v>
      </c>
      <c r="BG448" s="4">
        <v>250000</v>
      </c>
      <c r="BH448" s="4">
        <v>3.1</v>
      </c>
      <c r="BI448" s="4">
        <v>279000</v>
      </c>
      <c r="BJ448" s="4">
        <v>2.4</v>
      </c>
      <c r="BN448" s="5" t="s">
        <v>826</v>
      </c>
      <c r="BO448" s="5" t="s">
        <v>405</v>
      </c>
      <c r="BP448" s="5">
        <v>466.8</v>
      </c>
      <c r="BQ448" s="5">
        <v>1.9</v>
      </c>
      <c r="BR448" s="5">
        <v>14.14</v>
      </c>
      <c r="BS448" s="5">
        <v>1.7</v>
      </c>
      <c r="BT448" s="5">
        <v>25184</v>
      </c>
      <c r="BU448" s="5">
        <v>2.6</v>
      </c>
      <c r="BV448" s="5">
        <v>33</v>
      </c>
      <c r="BW448" s="5">
        <v>0.9</v>
      </c>
      <c r="CA448" s="6" t="s">
        <v>826</v>
      </c>
      <c r="CB448" s="6" t="s">
        <v>405</v>
      </c>
      <c r="CC448" s="6">
        <v>399.7</v>
      </c>
      <c r="CD448" s="6">
        <v>2.8</v>
      </c>
      <c r="CE448" s="6">
        <v>11</v>
      </c>
      <c r="CF448" s="6">
        <v>2.2999999999999998</v>
      </c>
      <c r="CG448" s="6">
        <v>21413</v>
      </c>
      <c r="CH448" s="6">
        <v>4.2</v>
      </c>
      <c r="CI448" s="6">
        <v>37</v>
      </c>
      <c r="CJ448" s="6">
        <v>0.1</v>
      </c>
      <c r="CN448" s="7" t="s">
        <v>826</v>
      </c>
      <c r="CO448" s="7" t="s">
        <v>405</v>
      </c>
      <c r="CP448" s="7">
        <v>80000</v>
      </c>
      <c r="CQ448" s="7">
        <v>4.4000000000000004</v>
      </c>
      <c r="CR448" s="7">
        <v>80000</v>
      </c>
      <c r="CS448" s="7">
        <v>4.4000000000000004</v>
      </c>
      <c r="CT448" s="7">
        <v>72000</v>
      </c>
      <c r="CU448" s="7">
        <v>5.5</v>
      </c>
      <c r="CV448" s="7">
        <v>80000</v>
      </c>
      <c r="CW448" s="7">
        <v>4.4000000000000004</v>
      </c>
      <c r="DA448" s="8" t="s">
        <v>826</v>
      </c>
      <c r="DB448" s="8" t="s">
        <v>405</v>
      </c>
      <c r="DC448" s="8">
        <v>484.5</v>
      </c>
      <c r="DD448" s="8">
        <v>2.4</v>
      </c>
      <c r="DE448" s="8">
        <v>13.12</v>
      </c>
      <c r="DF448" s="8">
        <v>2.4</v>
      </c>
      <c r="DG448" s="8">
        <v>24497</v>
      </c>
      <c r="DH448" s="8">
        <v>3</v>
      </c>
      <c r="DI448" s="8">
        <v>36.9</v>
      </c>
      <c r="DJ448" s="8">
        <v>0.6</v>
      </c>
      <c r="DN448" s="9" t="s">
        <v>826</v>
      </c>
      <c r="DO448" s="9" t="s">
        <v>405</v>
      </c>
      <c r="DP448" s="9">
        <v>419</v>
      </c>
      <c r="DQ448" s="9">
        <v>4.0999999999999996</v>
      </c>
      <c r="DR448" s="9">
        <v>11.35</v>
      </c>
      <c r="DS448" s="9">
        <v>4</v>
      </c>
      <c r="DT448" s="9">
        <v>21377</v>
      </c>
      <c r="DU448" s="9">
        <v>5.5</v>
      </c>
      <c r="DV448" s="9">
        <v>37</v>
      </c>
      <c r="DW448" s="9">
        <v>0.3</v>
      </c>
      <c r="EA448" s="10" t="s">
        <v>826</v>
      </c>
      <c r="EB448" s="10" t="s">
        <v>405</v>
      </c>
      <c r="EC448" s="10">
        <v>121000</v>
      </c>
      <c r="ED448" s="10">
        <v>3.8</v>
      </c>
      <c r="EE448" s="10">
        <f>VLOOKUP(EA448,Sheet1!$C$10:$L$428,10,FALSE)</f>
        <v>124000</v>
      </c>
      <c r="EF448" s="10">
        <v>3.8</v>
      </c>
      <c r="EG448" s="10">
        <v>112000</v>
      </c>
      <c r="EH448" s="10">
        <v>4.9000000000000004</v>
      </c>
      <c r="EI448" s="10">
        <v>121000</v>
      </c>
      <c r="EJ448" s="10">
        <v>3.8</v>
      </c>
      <c r="EN448" s="11" t="s">
        <v>826</v>
      </c>
      <c r="EO448" s="11" t="s">
        <v>405</v>
      </c>
      <c r="EP448" s="11">
        <v>633.4</v>
      </c>
      <c r="EQ448" s="11">
        <v>2.2999999999999998</v>
      </c>
      <c r="ER448" s="11">
        <f>VLOOKUP(EN448,Sheet1!$C$10:$L$428,2,FALSE)</f>
        <v>185736.6532909231</v>
      </c>
      <c r="ES448" s="11">
        <v>2.4</v>
      </c>
      <c r="ET448" s="11">
        <v>33954</v>
      </c>
      <c r="EU448" s="11">
        <v>3.4</v>
      </c>
      <c r="EV448" s="11">
        <v>40.299999999999997</v>
      </c>
      <c r="EW448" s="11">
        <v>0.6</v>
      </c>
      <c r="EY448" t="b">
        <f t="shared" si="6"/>
        <v>1</v>
      </c>
    </row>
    <row r="449" spans="1:155" x14ac:dyDescent="0.25">
      <c r="A449" s="1" t="s">
        <v>827</v>
      </c>
      <c r="B449" s="1" t="s">
        <v>406</v>
      </c>
      <c r="C449" s="1">
        <v>491.8</v>
      </c>
      <c r="D449" s="1">
        <v>3</v>
      </c>
      <c r="E449" s="1">
        <f>VLOOKUP(A449,Sheet1!$C$10:$L$428,6,FALSE)</f>
        <v>135000</v>
      </c>
      <c r="F449" s="1">
        <v>3.5</v>
      </c>
      <c r="G449" s="1">
        <v>26086</v>
      </c>
      <c r="H449" s="1">
        <v>4.2</v>
      </c>
      <c r="I449" s="1">
        <v>39.9</v>
      </c>
      <c r="J449" s="1">
        <v>0.7</v>
      </c>
      <c r="N449" s="2" t="s">
        <v>827</v>
      </c>
      <c r="O449" s="2" t="s">
        <v>406</v>
      </c>
      <c r="P449" s="2">
        <v>195000</v>
      </c>
      <c r="Q449" s="2">
        <v>2.9</v>
      </c>
      <c r="R449" s="2">
        <v>195000</v>
      </c>
      <c r="S449" s="2">
        <v>2.9</v>
      </c>
      <c r="T449" s="2">
        <v>173000</v>
      </c>
      <c r="U449" s="2">
        <v>4.5</v>
      </c>
      <c r="V449" s="2">
        <v>195000</v>
      </c>
      <c r="W449" s="2">
        <v>2.9</v>
      </c>
      <c r="AA449" s="3" t="s">
        <v>827</v>
      </c>
      <c r="AB449" s="3" t="s">
        <v>406</v>
      </c>
      <c r="AC449" s="3">
        <v>531</v>
      </c>
      <c r="AD449" s="3">
        <v>1.8</v>
      </c>
      <c r="AE449" s="3">
        <v>13.29</v>
      </c>
      <c r="AF449" s="3">
        <v>1.8</v>
      </c>
      <c r="AG449" s="3">
        <v>28446</v>
      </c>
      <c r="AH449" s="3">
        <v>3.2</v>
      </c>
      <c r="AI449" s="3">
        <v>39.9</v>
      </c>
      <c r="AJ449" s="3">
        <v>0.5</v>
      </c>
      <c r="AN449" s="3" t="s">
        <v>827</v>
      </c>
      <c r="AO449" s="3" t="s">
        <v>406</v>
      </c>
      <c r="AP449" s="3">
        <v>458.5</v>
      </c>
      <c r="AQ449" s="3">
        <v>2.7</v>
      </c>
      <c r="AR449" s="3">
        <v>11.11</v>
      </c>
      <c r="AS449" s="3">
        <v>2.9</v>
      </c>
      <c r="AT449" s="3">
        <v>24256</v>
      </c>
      <c r="AU449" s="3">
        <v>4.4000000000000004</v>
      </c>
      <c r="AV449" s="3">
        <v>38.1</v>
      </c>
      <c r="AW449" s="3">
        <v>1</v>
      </c>
      <c r="BA449" s="4" t="s">
        <v>827</v>
      </c>
      <c r="BB449" s="4" t="s">
        <v>406</v>
      </c>
      <c r="BC449" s="4">
        <v>272000</v>
      </c>
      <c r="BD449" s="4">
        <v>2.5</v>
      </c>
      <c r="BE449" s="4">
        <v>272000</v>
      </c>
      <c r="BF449" s="4">
        <v>2.5</v>
      </c>
      <c r="BG449" s="4">
        <v>239000</v>
      </c>
      <c r="BH449" s="4">
        <v>3.8</v>
      </c>
      <c r="BI449" s="4">
        <v>272000</v>
      </c>
      <c r="BJ449" s="4">
        <v>2.5</v>
      </c>
      <c r="BN449" s="5" t="s">
        <v>827</v>
      </c>
      <c r="BO449" s="5" t="s">
        <v>406</v>
      </c>
      <c r="BP449" s="5">
        <v>426.7</v>
      </c>
      <c r="BQ449" s="5">
        <v>1.9</v>
      </c>
      <c r="BR449" s="5">
        <v>12.69</v>
      </c>
      <c r="BS449" s="5">
        <v>1.7</v>
      </c>
      <c r="BT449" s="5">
        <v>23103</v>
      </c>
      <c r="BU449" s="5">
        <v>3.2</v>
      </c>
      <c r="BV449" s="5">
        <v>33.6</v>
      </c>
      <c r="BW449" s="5">
        <v>0.9</v>
      </c>
      <c r="CA449" s="6" t="s">
        <v>827</v>
      </c>
      <c r="CB449" s="6" t="s">
        <v>406</v>
      </c>
      <c r="CC449" s="6">
        <v>364.1</v>
      </c>
      <c r="CD449" s="6">
        <v>2.6</v>
      </c>
      <c r="CE449" s="6">
        <v>9.8800000000000008</v>
      </c>
      <c r="CF449" s="6">
        <v>2.2000000000000002</v>
      </c>
      <c r="CG449" s="6">
        <v>19581</v>
      </c>
      <c r="CH449" s="6">
        <v>4.5</v>
      </c>
      <c r="CI449" s="6">
        <v>37</v>
      </c>
      <c r="CJ449" s="6">
        <v>0.3</v>
      </c>
      <c r="CN449" s="7" t="s">
        <v>827</v>
      </c>
      <c r="CO449" s="7" t="s">
        <v>406</v>
      </c>
      <c r="CP449" s="7">
        <v>71000</v>
      </c>
      <c r="CQ449" s="7">
        <v>4.7</v>
      </c>
      <c r="CR449" s="7">
        <v>71000</v>
      </c>
      <c r="CS449" s="7">
        <v>4.7</v>
      </c>
      <c r="CT449" s="7">
        <v>62000</v>
      </c>
      <c r="CU449" s="7">
        <v>8.8000000000000007</v>
      </c>
      <c r="CV449" s="7">
        <v>71000</v>
      </c>
      <c r="CW449" s="7">
        <v>4.7</v>
      </c>
      <c r="DA449" s="8" t="s">
        <v>827</v>
      </c>
      <c r="DB449" s="8" t="s">
        <v>406</v>
      </c>
      <c r="DC449" s="8">
        <v>452.3</v>
      </c>
      <c r="DD449" s="8">
        <v>2.4</v>
      </c>
      <c r="DE449" s="8">
        <v>12.05</v>
      </c>
      <c r="DF449" s="8">
        <v>2.5</v>
      </c>
      <c r="DG449" s="8">
        <v>23376</v>
      </c>
      <c r="DH449" s="8">
        <v>5.5</v>
      </c>
      <c r="DI449" s="8">
        <v>37.5</v>
      </c>
      <c r="DJ449" s="8">
        <v>0.6</v>
      </c>
      <c r="DN449" s="9" t="s">
        <v>827</v>
      </c>
      <c r="DO449" s="9" t="s">
        <v>406</v>
      </c>
      <c r="DP449" s="9">
        <v>382.7</v>
      </c>
      <c r="DQ449" s="9">
        <v>4.4000000000000004</v>
      </c>
      <c r="DR449" s="9">
        <v>10.09</v>
      </c>
      <c r="DS449" s="9">
        <v>4.8</v>
      </c>
      <c r="DT449" s="9">
        <v>19932</v>
      </c>
      <c r="DU449" s="9">
        <v>9.5</v>
      </c>
      <c r="DV449" s="9">
        <v>37.5</v>
      </c>
      <c r="DW449" s="9">
        <v>0.3</v>
      </c>
      <c r="EA449" s="10" t="s">
        <v>827</v>
      </c>
      <c r="EB449" s="10" t="s">
        <v>406</v>
      </c>
      <c r="EC449" s="10">
        <v>123000</v>
      </c>
      <c r="ED449" s="10">
        <v>3.7</v>
      </c>
      <c r="EE449" s="10">
        <f>VLOOKUP(EA449,Sheet1!$C$10:$L$428,10,FALSE)</f>
        <v>105000</v>
      </c>
      <c r="EF449" s="10">
        <v>3.7</v>
      </c>
      <c r="EG449" s="10">
        <v>111000</v>
      </c>
      <c r="EH449" s="10">
        <v>5.0999999999999996</v>
      </c>
      <c r="EI449" s="10">
        <v>123000</v>
      </c>
      <c r="EJ449" s="10">
        <v>3.7</v>
      </c>
      <c r="EN449" s="11" t="s">
        <v>827</v>
      </c>
      <c r="EO449" s="11" t="s">
        <v>406</v>
      </c>
      <c r="EP449" s="11">
        <v>576.5</v>
      </c>
      <c r="EQ449" s="11">
        <v>2.2999999999999998</v>
      </c>
      <c r="ER449" s="11">
        <f>VLOOKUP(EN449,Sheet1!$C$10:$L$428,2,FALSE)</f>
        <v>152779.43455280308</v>
      </c>
      <c r="ES449" s="11">
        <v>2.4</v>
      </c>
      <c r="ET449" s="11">
        <v>31262</v>
      </c>
      <c r="EU449" s="11">
        <v>3.7</v>
      </c>
      <c r="EV449" s="11">
        <v>41.3</v>
      </c>
      <c r="EW449" s="11">
        <v>0.6</v>
      </c>
      <c r="EY449" t="b">
        <f t="shared" si="6"/>
        <v>1</v>
      </c>
    </row>
    <row r="450" spans="1:155" x14ac:dyDescent="0.25">
      <c r="A450" s="1" t="s">
        <v>828</v>
      </c>
      <c r="B450" s="1" t="s">
        <v>407</v>
      </c>
      <c r="C450" s="1">
        <v>541.20000000000005</v>
      </c>
      <c r="D450" s="1">
        <v>3</v>
      </c>
      <c r="E450" s="1">
        <f>VLOOKUP(A450,Sheet1!$C$10:$L$428,6,FALSE)</f>
        <v>149972.5</v>
      </c>
      <c r="F450" s="1">
        <v>3.1</v>
      </c>
      <c r="G450" s="1">
        <v>29019</v>
      </c>
      <c r="H450" s="1">
        <v>3.6</v>
      </c>
      <c r="I450" s="1">
        <v>39.9</v>
      </c>
      <c r="J450" s="1">
        <v>0.7</v>
      </c>
      <c r="N450" s="2" t="s">
        <v>828</v>
      </c>
      <c r="O450" s="2" t="s">
        <v>407</v>
      </c>
      <c r="P450" s="2">
        <v>227000</v>
      </c>
      <c r="Q450" s="2">
        <v>2.7</v>
      </c>
      <c r="R450" s="2">
        <v>227000</v>
      </c>
      <c r="S450" s="2">
        <v>2.7</v>
      </c>
      <c r="T450" s="2">
        <v>196000</v>
      </c>
      <c r="U450" s="2">
        <v>3.9</v>
      </c>
      <c r="V450" s="2">
        <v>227000</v>
      </c>
      <c r="W450" s="2">
        <v>2.7</v>
      </c>
      <c r="AA450" s="3" t="s">
        <v>828</v>
      </c>
      <c r="AB450" s="3" t="s">
        <v>407</v>
      </c>
      <c r="AC450" s="3">
        <v>583.5</v>
      </c>
      <c r="AD450" s="3">
        <v>1.8</v>
      </c>
      <c r="AE450" s="3">
        <v>14.7</v>
      </c>
      <c r="AF450" s="3">
        <v>1.8</v>
      </c>
      <c r="AG450" s="3">
        <v>31837</v>
      </c>
      <c r="AH450" s="3">
        <v>2.6</v>
      </c>
      <c r="AI450" s="3">
        <v>39.700000000000003</v>
      </c>
      <c r="AJ450" s="3">
        <v>0.4</v>
      </c>
      <c r="AN450" s="3" t="s">
        <v>828</v>
      </c>
      <c r="AO450" s="3" t="s">
        <v>407</v>
      </c>
      <c r="AP450" s="3">
        <v>488</v>
      </c>
      <c r="AQ450" s="3">
        <v>2.2999999999999998</v>
      </c>
      <c r="AR450" s="3">
        <v>11.98</v>
      </c>
      <c r="AS450" s="3">
        <v>2.5</v>
      </c>
      <c r="AT450" s="3">
        <v>26017</v>
      </c>
      <c r="AU450" s="3">
        <v>2.8</v>
      </c>
      <c r="AV450" s="3">
        <v>38</v>
      </c>
      <c r="AW450" s="3">
        <v>1</v>
      </c>
      <c r="BA450" s="4" t="s">
        <v>828</v>
      </c>
      <c r="BB450" s="4" t="s">
        <v>407</v>
      </c>
      <c r="BC450" s="4">
        <v>304000</v>
      </c>
      <c r="BD450" s="4">
        <v>2.2999999999999998</v>
      </c>
      <c r="BE450" s="4">
        <v>304000</v>
      </c>
      <c r="BF450" s="4">
        <v>2.2999999999999998</v>
      </c>
      <c r="BG450" s="4">
        <v>263000</v>
      </c>
      <c r="BH450" s="4">
        <v>3.5</v>
      </c>
      <c r="BI450" s="4">
        <v>304000</v>
      </c>
      <c r="BJ450" s="4">
        <v>2.2999999999999998</v>
      </c>
      <c r="BN450" s="5" t="s">
        <v>828</v>
      </c>
      <c r="BO450" s="5" t="s">
        <v>407</v>
      </c>
      <c r="BP450" s="5">
        <v>480.2</v>
      </c>
      <c r="BQ450" s="5">
        <v>1.9</v>
      </c>
      <c r="BR450" s="5">
        <v>14.07</v>
      </c>
      <c r="BS450" s="5">
        <v>1.7</v>
      </c>
      <c r="BT450" s="5">
        <v>26188</v>
      </c>
      <c r="BU450" s="5">
        <v>2.9</v>
      </c>
      <c r="BV450" s="5">
        <v>34.1</v>
      </c>
      <c r="BW450" s="5">
        <v>0.8</v>
      </c>
      <c r="CA450" s="6" t="s">
        <v>828</v>
      </c>
      <c r="CB450" s="6" t="s">
        <v>407</v>
      </c>
      <c r="CC450" s="6">
        <v>398.1</v>
      </c>
      <c r="CD450" s="6">
        <v>2.6</v>
      </c>
      <c r="CE450" s="6">
        <v>10.77</v>
      </c>
      <c r="CF450" s="6">
        <v>2.2999999999999998</v>
      </c>
      <c r="CG450" s="6">
        <v>21560</v>
      </c>
      <c r="CH450" s="6">
        <v>3.9</v>
      </c>
      <c r="CI450" s="6">
        <v>37.5</v>
      </c>
      <c r="CJ450" s="6">
        <v>0.1</v>
      </c>
      <c r="CN450" s="7" t="s">
        <v>828</v>
      </c>
      <c r="CO450" s="7" t="s">
        <v>407</v>
      </c>
      <c r="CP450" s="7">
        <v>86000</v>
      </c>
      <c r="CQ450" s="7">
        <v>4.3</v>
      </c>
      <c r="CR450" s="7">
        <v>86000</v>
      </c>
      <c r="CS450" s="7">
        <v>4.3</v>
      </c>
      <c r="CT450" s="7">
        <v>76000</v>
      </c>
      <c r="CU450" s="7">
        <v>5.8</v>
      </c>
      <c r="CV450" s="7">
        <v>86000</v>
      </c>
      <c r="CW450" s="7">
        <v>4.3</v>
      </c>
      <c r="DA450" s="8" t="s">
        <v>828</v>
      </c>
      <c r="DB450" s="8" t="s">
        <v>407</v>
      </c>
      <c r="DC450" s="8">
        <v>500.8</v>
      </c>
      <c r="DD450" s="8">
        <v>2.6</v>
      </c>
      <c r="DE450" s="8">
        <v>13.23</v>
      </c>
      <c r="DF450" s="8">
        <v>2.7</v>
      </c>
      <c r="DG450" s="8">
        <v>26705</v>
      </c>
      <c r="DH450" s="8">
        <v>4.0999999999999996</v>
      </c>
      <c r="DI450" s="8">
        <v>37.799999999999997</v>
      </c>
      <c r="DJ450" s="8">
        <v>0.5</v>
      </c>
      <c r="DN450" s="9" t="s">
        <v>828</v>
      </c>
      <c r="DO450" s="9" t="s">
        <v>407</v>
      </c>
      <c r="DP450" s="9">
        <v>420</v>
      </c>
      <c r="DQ450" s="9">
        <v>4</v>
      </c>
      <c r="DR450" s="9">
        <v>10.94</v>
      </c>
      <c r="DS450" s="9">
        <v>4.5999999999999996</v>
      </c>
      <c r="DT450" s="9">
        <v>22086</v>
      </c>
      <c r="DU450" s="9">
        <v>5.7</v>
      </c>
      <c r="DV450" s="9">
        <v>37.5</v>
      </c>
      <c r="DW450" s="9">
        <v>0</v>
      </c>
      <c r="EA450" s="10" t="s">
        <v>828</v>
      </c>
      <c r="EB450" s="10" t="s">
        <v>407</v>
      </c>
      <c r="EC450" s="10">
        <v>141000</v>
      </c>
      <c r="ED450" s="10">
        <v>3.5</v>
      </c>
      <c r="EE450" s="10">
        <f>VLOOKUP(EA450,Sheet1!$C$10:$L$428,10,FALSE)</f>
        <v>111000</v>
      </c>
      <c r="EF450" s="10">
        <v>3.5</v>
      </c>
      <c r="EG450" s="10">
        <v>120000</v>
      </c>
      <c r="EH450" s="10">
        <v>5.0999999999999996</v>
      </c>
      <c r="EI450" s="10">
        <v>141000</v>
      </c>
      <c r="EJ450" s="10">
        <v>3.5</v>
      </c>
      <c r="EN450" s="11" t="s">
        <v>828</v>
      </c>
      <c r="EO450" s="11" t="s">
        <v>407</v>
      </c>
      <c r="EP450" s="11">
        <v>633.9</v>
      </c>
      <c r="EQ450" s="11">
        <v>2.2000000000000002</v>
      </c>
      <c r="ER450" s="11">
        <f>VLOOKUP(EN450,Sheet1!$C$10:$L$428,2,FALSE)</f>
        <v>178560.36598054733</v>
      </c>
      <c r="ES450" s="11">
        <v>2.2999999999999998</v>
      </c>
      <c r="ET450" s="11">
        <v>35059</v>
      </c>
      <c r="EU450" s="11">
        <v>3.3</v>
      </c>
      <c r="EV450" s="11">
        <v>40.799999999999997</v>
      </c>
      <c r="EW450" s="11">
        <v>0.5</v>
      </c>
      <c r="EY450" t="b">
        <f t="shared" si="6"/>
        <v>1</v>
      </c>
    </row>
    <row r="451" spans="1:155" x14ac:dyDescent="0.25">
      <c r="A451" s="1" t="s">
        <v>829</v>
      </c>
      <c r="B451" s="1" t="s">
        <v>408</v>
      </c>
      <c r="C451" s="1">
        <v>538.70000000000005</v>
      </c>
      <c r="D451" s="1">
        <v>2.9</v>
      </c>
      <c r="E451" s="1">
        <f>VLOOKUP(A451,Sheet1!$C$10:$L$428,6,FALSE)</f>
        <v>131000</v>
      </c>
      <c r="F451" s="1">
        <v>3.4</v>
      </c>
      <c r="G451" s="1">
        <v>27572</v>
      </c>
      <c r="H451" s="1">
        <v>4.3</v>
      </c>
      <c r="I451" s="1">
        <v>39</v>
      </c>
      <c r="J451" s="1">
        <v>1</v>
      </c>
      <c r="N451" s="2" t="s">
        <v>829</v>
      </c>
      <c r="O451" s="2" t="s">
        <v>408</v>
      </c>
      <c r="P451" s="2">
        <v>233000</v>
      </c>
      <c r="Q451" s="2">
        <v>2.7</v>
      </c>
      <c r="R451" s="2">
        <v>233000</v>
      </c>
      <c r="S451" s="2">
        <v>2.7</v>
      </c>
      <c r="T451" s="2">
        <v>206000</v>
      </c>
      <c r="U451" s="2">
        <v>3.3</v>
      </c>
      <c r="V451" s="2">
        <v>233000</v>
      </c>
      <c r="W451" s="2">
        <v>2.7</v>
      </c>
      <c r="AA451" s="3" t="s">
        <v>829</v>
      </c>
      <c r="AB451" s="3" t="s">
        <v>408</v>
      </c>
      <c r="AC451" s="3">
        <v>573.6</v>
      </c>
      <c r="AD451" s="3">
        <v>1.8</v>
      </c>
      <c r="AE451" s="3">
        <v>14.64</v>
      </c>
      <c r="AF451" s="3">
        <v>1.8</v>
      </c>
      <c r="AG451" s="3">
        <v>30050</v>
      </c>
      <c r="AH451" s="3">
        <v>2.2999999999999998</v>
      </c>
      <c r="AI451" s="3">
        <v>39.200000000000003</v>
      </c>
      <c r="AJ451" s="3">
        <v>0.4</v>
      </c>
      <c r="AN451" s="3" t="s">
        <v>829</v>
      </c>
      <c r="AO451" s="3" t="s">
        <v>408</v>
      </c>
      <c r="AP451" s="3">
        <v>485.9</v>
      </c>
      <c r="AQ451" s="3">
        <v>2.9</v>
      </c>
      <c r="AR451" s="3">
        <v>12.09</v>
      </c>
      <c r="AS451" s="3">
        <v>2.6</v>
      </c>
      <c r="AT451" s="3">
        <v>25028</v>
      </c>
      <c r="AU451" s="3">
        <v>3.1</v>
      </c>
      <c r="AV451" s="3">
        <v>37.5</v>
      </c>
      <c r="AW451" s="3">
        <v>0.8</v>
      </c>
      <c r="BA451" s="4" t="s">
        <v>829</v>
      </c>
      <c r="BB451" s="4" t="s">
        <v>408</v>
      </c>
      <c r="BC451" s="4">
        <v>323000</v>
      </c>
      <c r="BD451" s="4">
        <v>2.2999999999999998</v>
      </c>
      <c r="BE451" s="4">
        <v>323000</v>
      </c>
      <c r="BF451" s="4">
        <v>2.2999999999999998</v>
      </c>
      <c r="BG451" s="4">
        <v>284000</v>
      </c>
      <c r="BH451" s="4">
        <v>3.1</v>
      </c>
      <c r="BI451" s="4">
        <v>323000</v>
      </c>
      <c r="BJ451" s="4">
        <v>2.2999999999999998</v>
      </c>
      <c r="BN451" s="5" t="s">
        <v>829</v>
      </c>
      <c r="BO451" s="5" t="s">
        <v>408</v>
      </c>
      <c r="BP451" s="5">
        <v>469.6</v>
      </c>
      <c r="BQ451" s="5">
        <v>1.8</v>
      </c>
      <c r="BR451" s="5">
        <v>14.04</v>
      </c>
      <c r="BS451" s="5">
        <v>1.6</v>
      </c>
      <c r="BT451" s="5">
        <v>25041</v>
      </c>
      <c r="BU451" s="5">
        <v>2.5</v>
      </c>
      <c r="BV451" s="5">
        <v>33.5</v>
      </c>
      <c r="BW451" s="5">
        <v>0.7</v>
      </c>
      <c r="CA451" s="6" t="s">
        <v>829</v>
      </c>
      <c r="CB451" s="6" t="s">
        <v>408</v>
      </c>
      <c r="CC451" s="6">
        <v>387.4</v>
      </c>
      <c r="CD451" s="6">
        <v>2.7</v>
      </c>
      <c r="CE451" s="6">
        <v>10.83</v>
      </c>
      <c r="CF451" s="6">
        <v>2.8</v>
      </c>
      <c r="CG451" s="6">
        <v>20420</v>
      </c>
      <c r="CH451" s="6">
        <v>4.0999999999999996</v>
      </c>
      <c r="CI451" s="6">
        <v>37</v>
      </c>
      <c r="CJ451" s="6">
        <v>0.2</v>
      </c>
      <c r="CN451" s="7" t="s">
        <v>829</v>
      </c>
      <c r="CO451" s="7" t="s">
        <v>408</v>
      </c>
      <c r="CP451" s="7">
        <v>84000</v>
      </c>
      <c r="CQ451" s="7">
        <v>4.3</v>
      </c>
      <c r="CR451" s="7">
        <v>84000</v>
      </c>
      <c r="CS451" s="7">
        <v>4.3</v>
      </c>
      <c r="CT451" s="7">
        <v>75000</v>
      </c>
      <c r="CU451" s="7">
        <v>5.0999999999999996</v>
      </c>
      <c r="CV451" s="7">
        <v>84000</v>
      </c>
      <c r="CW451" s="7">
        <v>4.3</v>
      </c>
      <c r="DA451" s="8" t="s">
        <v>829</v>
      </c>
      <c r="DB451" s="8" t="s">
        <v>408</v>
      </c>
      <c r="DC451" s="8">
        <v>480.9</v>
      </c>
      <c r="DD451" s="8">
        <v>2.2999999999999998</v>
      </c>
      <c r="DE451" s="8">
        <v>12.92</v>
      </c>
      <c r="DF451" s="8">
        <v>2.4</v>
      </c>
      <c r="DG451" s="8">
        <v>24573</v>
      </c>
      <c r="DH451" s="8">
        <v>2.9</v>
      </c>
      <c r="DI451" s="8">
        <v>37.200000000000003</v>
      </c>
      <c r="DJ451" s="8">
        <v>0.5</v>
      </c>
      <c r="DN451" s="9" t="s">
        <v>829</v>
      </c>
      <c r="DO451" s="9" t="s">
        <v>408</v>
      </c>
      <c r="DP451" s="9">
        <v>415.9</v>
      </c>
      <c r="DQ451" s="9">
        <v>3.7</v>
      </c>
      <c r="DR451" s="9">
        <v>11.16</v>
      </c>
      <c r="DS451" s="9">
        <v>4.0999999999999996</v>
      </c>
      <c r="DT451" s="9">
        <v>20826</v>
      </c>
      <c r="DU451" s="9">
        <v>4.4000000000000004</v>
      </c>
      <c r="DV451" s="9">
        <v>37.1</v>
      </c>
      <c r="DW451" s="9">
        <v>0.3</v>
      </c>
      <c r="EA451" s="10" t="s">
        <v>829</v>
      </c>
      <c r="EB451" s="10" t="s">
        <v>408</v>
      </c>
      <c r="EC451" s="10">
        <v>149000</v>
      </c>
      <c r="ED451" s="10">
        <v>3.4</v>
      </c>
      <c r="EE451" s="10">
        <f>VLOOKUP(EA451,Sheet1!$C$10:$L$428,10,FALSE)</f>
        <v>97000</v>
      </c>
      <c r="EF451" s="10">
        <v>3.4</v>
      </c>
      <c r="EG451" s="10">
        <v>131000</v>
      </c>
      <c r="EH451" s="10">
        <v>4.3</v>
      </c>
      <c r="EI451" s="10">
        <v>149000</v>
      </c>
      <c r="EJ451" s="10">
        <v>3.4</v>
      </c>
      <c r="EN451" s="11" t="s">
        <v>829</v>
      </c>
      <c r="EO451" s="11" t="s">
        <v>408</v>
      </c>
      <c r="EP451" s="11">
        <v>625.5</v>
      </c>
      <c r="EQ451" s="11">
        <v>2.2000000000000002</v>
      </c>
      <c r="ER451" s="11">
        <f>VLOOKUP(EN451,Sheet1!$C$10:$L$428,2,FALSE)</f>
        <v>156615.09379479886</v>
      </c>
      <c r="ES451" s="11">
        <v>2.2999999999999998</v>
      </c>
      <c r="ET451" s="11">
        <v>33169</v>
      </c>
      <c r="EU451" s="11">
        <v>3</v>
      </c>
      <c r="EV451" s="11">
        <v>40.200000000000003</v>
      </c>
      <c r="EW451" s="11">
        <v>0.5</v>
      </c>
      <c r="EY451" t="b">
        <f t="shared" si="6"/>
        <v>1</v>
      </c>
    </row>
    <row r="452" spans="1:155" x14ac:dyDescent="0.25">
      <c r="A452" s="1" t="s">
        <v>856</v>
      </c>
      <c r="B452" s="1" t="s">
        <v>132</v>
      </c>
      <c r="C452" s="1">
        <v>457.1</v>
      </c>
      <c r="D452" s="1">
        <v>6.1</v>
      </c>
      <c r="E452" s="1">
        <f>VLOOKUP(A452,Sheet1!$C$10:$L$428,6,FALSE)</f>
        <v>180000</v>
      </c>
      <c r="F452" s="1">
        <v>6.3</v>
      </c>
      <c r="G452" s="1">
        <v>24857</v>
      </c>
      <c r="H452" s="1">
        <v>6.9</v>
      </c>
      <c r="I452" s="1">
        <v>39.9</v>
      </c>
      <c r="J452" s="1">
        <v>1.6</v>
      </c>
      <c r="N452" s="2" t="s">
        <v>856</v>
      </c>
      <c r="O452" s="2" t="s">
        <v>132</v>
      </c>
      <c r="P452" s="2">
        <v>48000</v>
      </c>
      <c r="Q452" s="2">
        <v>5.9</v>
      </c>
      <c r="R452" s="2">
        <v>48000</v>
      </c>
      <c r="S452" s="2">
        <v>5.9</v>
      </c>
      <c r="T452" s="2">
        <v>42000</v>
      </c>
      <c r="U452" s="2">
        <v>7.1</v>
      </c>
      <c r="V452" s="2">
        <v>48000</v>
      </c>
      <c r="W452" s="2">
        <v>5.9</v>
      </c>
      <c r="AA452" s="3" t="s">
        <v>856</v>
      </c>
      <c r="AB452" s="3" t="s">
        <v>132</v>
      </c>
      <c r="AC452" s="3">
        <v>529.29999999999995</v>
      </c>
      <c r="AD452" s="3">
        <v>5.5</v>
      </c>
      <c r="AE452" s="3">
        <v>13.34</v>
      </c>
      <c r="AF452" s="3">
        <v>5.5</v>
      </c>
      <c r="AG452" s="3">
        <v>28753</v>
      </c>
      <c r="AH452" s="3">
        <v>8</v>
      </c>
      <c r="AI452" s="3">
        <v>39.700000000000003</v>
      </c>
      <c r="AJ452" s="3">
        <v>0.9</v>
      </c>
      <c r="AN452" s="3" t="s">
        <v>856</v>
      </c>
      <c r="AO452" s="3" t="s">
        <v>132</v>
      </c>
      <c r="AP452" s="3">
        <v>395.9</v>
      </c>
      <c r="AQ452" s="3">
        <v>4.3</v>
      </c>
      <c r="AR452" s="3">
        <v>9.77</v>
      </c>
      <c r="AS452" s="3">
        <v>4.0999999999999996</v>
      </c>
      <c r="AT452" s="3">
        <v>21007</v>
      </c>
      <c r="AU452" s="3">
        <v>5.7</v>
      </c>
      <c r="AV452" s="3">
        <v>38.4</v>
      </c>
      <c r="AW452" s="3">
        <v>1.6</v>
      </c>
      <c r="BA452" s="4" t="s">
        <v>856</v>
      </c>
      <c r="BB452" s="4" t="s">
        <v>132</v>
      </c>
      <c r="BC452" s="4">
        <v>72000</v>
      </c>
      <c r="BD452" s="4">
        <v>4.8</v>
      </c>
      <c r="BE452" s="4">
        <v>72000</v>
      </c>
      <c r="BF452" s="4">
        <v>4.8</v>
      </c>
      <c r="BG452" s="4">
        <v>61000</v>
      </c>
      <c r="BH452" s="4">
        <v>6.9</v>
      </c>
      <c r="BI452" s="4">
        <v>72000</v>
      </c>
      <c r="BJ452" s="4">
        <v>4.8</v>
      </c>
      <c r="BN452" s="5" t="s">
        <v>856</v>
      </c>
      <c r="BO452" s="5" t="s">
        <v>132</v>
      </c>
      <c r="BP452" s="5">
        <v>418.4</v>
      </c>
      <c r="BQ452" s="5">
        <v>5.0999999999999996</v>
      </c>
      <c r="BR452" s="5">
        <v>12.82</v>
      </c>
      <c r="BS452" s="5">
        <v>4.8</v>
      </c>
      <c r="BT452" s="5">
        <v>22877</v>
      </c>
      <c r="BU452" s="5">
        <v>8.1</v>
      </c>
      <c r="BV452" s="5">
        <v>32.6</v>
      </c>
      <c r="BW452" s="5">
        <v>1.8</v>
      </c>
      <c r="CA452" s="6" t="s">
        <v>856</v>
      </c>
      <c r="CB452" s="6" t="s">
        <v>132</v>
      </c>
      <c r="CC452" s="6">
        <v>333.9</v>
      </c>
      <c r="CD452" s="6">
        <v>3.9</v>
      </c>
      <c r="CE452" s="6">
        <v>9.2200000000000006</v>
      </c>
      <c r="CF452" s="6">
        <v>3.3</v>
      </c>
      <c r="CG452" s="6">
        <v>18113</v>
      </c>
      <c r="CH452" s="6">
        <v>6.6</v>
      </c>
      <c r="CI452" s="6">
        <v>37</v>
      </c>
      <c r="CJ452" s="6">
        <v>1.2</v>
      </c>
      <c r="CN452" s="7" t="s">
        <v>856</v>
      </c>
      <c r="CO452" s="7" t="s">
        <v>132</v>
      </c>
      <c r="CP452" s="7">
        <v>19000</v>
      </c>
      <c r="CQ452" s="7">
        <v>9.3000000000000007</v>
      </c>
      <c r="CR452" s="7">
        <v>19000</v>
      </c>
      <c r="CS452" s="7">
        <v>9.3000000000000007</v>
      </c>
      <c r="CT452" s="7">
        <v>16000</v>
      </c>
      <c r="CU452" s="7">
        <v>11.2</v>
      </c>
      <c r="CV452" s="7">
        <v>19000</v>
      </c>
      <c r="CW452" s="7">
        <v>9.3000000000000007</v>
      </c>
      <c r="DA452" s="8" t="s">
        <v>856</v>
      </c>
      <c r="DB452" s="8" t="s">
        <v>132</v>
      </c>
      <c r="DC452" s="8">
        <v>400</v>
      </c>
      <c r="DD452" s="8">
        <v>5.8</v>
      </c>
      <c r="DE452" s="8">
        <v>10.59</v>
      </c>
      <c r="DF452" s="8">
        <v>6</v>
      </c>
      <c r="DG452" s="8">
        <v>20820</v>
      </c>
      <c r="DH452" s="8">
        <v>7.5</v>
      </c>
      <c r="DI452" s="8">
        <v>37.799999999999997</v>
      </c>
      <c r="DJ452" s="8">
        <v>1.2</v>
      </c>
      <c r="DN452" s="9" t="s">
        <v>856</v>
      </c>
      <c r="DO452" s="9" t="s">
        <v>132</v>
      </c>
      <c r="DP452" s="9">
        <v>328.6</v>
      </c>
      <c r="DQ452" s="9">
        <v>3.9</v>
      </c>
      <c r="DR452" s="9">
        <v>8.6300000000000008</v>
      </c>
      <c r="DS452" s="9">
        <v>5.6</v>
      </c>
      <c r="DT452" s="9">
        <v>17160</v>
      </c>
      <c r="DU452" s="9">
        <v>5.2</v>
      </c>
      <c r="DV452" s="9">
        <v>37.1</v>
      </c>
      <c r="DW452" s="9">
        <v>1.4</v>
      </c>
      <c r="EA452" s="10" t="s">
        <v>856</v>
      </c>
      <c r="EB452" s="10" t="s">
        <v>132</v>
      </c>
      <c r="EC452" s="10">
        <v>30000</v>
      </c>
      <c r="ED452" s="10">
        <v>7.7</v>
      </c>
      <c r="EE452" s="10">
        <f>VLOOKUP(EA452,Sheet1!$C$10:$L$428,10,FALSE)</f>
        <v>137950</v>
      </c>
      <c r="EF452" s="10">
        <v>7.7</v>
      </c>
      <c r="EG452" s="10">
        <v>26000</v>
      </c>
      <c r="EH452" s="10">
        <v>9.1</v>
      </c>
      <c r="EI452" s="10">
        <v>30000</v>
      </c>
      <c r="EJ452" s="10">
        <v>7.7</v>
      </c>
      <c r="EN452" s="11" t="s">
        <v>856</v>
      </c>
      <c r="EO452" s="11" t="s">
        <v>132</v>
      </c>
      <c r="EP452" s="11">
        <v>609.70000000000005</v>
      </c>
      <c r="EQ452" s="11">
        <v>7.1</v>
      </c>
      <c r="ER452" s="11">
        <f>VLOOKUP(EN452,Sheet1!$C$10:$L$428,2,FALSE)</f>
        <v>216369.65375418475</v>
      </c>
      <c r="ES452" s="11">
        <v>7.2</v>
      </c>
      <c r="ET452" s="11">
        <v>33543</v>
      </c>
      <c r="EU452" s="11">
        <v>10</v>
      </c>
      <c r="EV452" s="11">
        <v>40.9</v>
      </c>
      <c r="EW452" s="11">
        <v>1.1000000000000001</v>
      </c>
      <c r="EY452" t="b">
        <f t="shared" si="6"/>
        <v>1</v>
      </c>
    </row>
    <row r="453" spans="1:155" x14ac:dyDescent="0.25">
      <c r="A453" s="1" t="s">
        <v>556</v>
      </c>
      <c r="B453" s="1" t="s">
        <v>133</v>
      </c>
      <c r="C453" s="1">
        <v>504.5</v>
      </c>
      <c r="D453" s="1">
        <v>5.3</v>
      </c>
      <c r="E453" s="1">
        <f>VLOOKUP(A453,Sheet1!$C$10:$L$428,6,FALSE)</f>
        <v>171000</v>
      </c>
      <c r="F453" s="1">
        <v>4.9000000000000004</v>
      </c>
      <c r="G453" s="1">
        <v>26117</v>
      </c>
      <c r="H453" s="1">
        <v>8.9</v>
      </c>
      <c r="I453" s="1">
        <v>40</v>
      </c>
      <c r="J453" s="1">
        <v>0.7</v>
      </c>
      <c r="N453" s="2" t="s">
        <v>556</v>
      </c>
      <c r="O453" s="2" t="s">
        <v>133</v>
      </c>
      <c r="P453" s="2">
        <v>78000</v>
      </c>
      <c r="Q453" s="2">
        <v>4.7</v>
      </c>
      <c r="R453" s="2">
        <v>78000</v>
      </c>
      <c r="S453" s="2">
        <v>4.7</v>
      </c>
      <c r="T453" s="2">
        <v>69000</v>
      </c>
      <c r="U453" s="2">
        <v>7.5</v>
      </c>
      <c r="V453" s="2">
        <v>78000</v>
      </c>
      <c r="W453" s="2">
        <v>4.7</v>
      </c>
      <c r="AA453" s="3" t="s">
        <v>556</v>
      </c>
      <c r="AB453" s="3" t="s">
        <v>133</v>
      </c>
      <c r="AC453" s="3">
        <v>571</v>
      </c>
      <c r="AD453" s="3">
        <v>3.3</v>
      </c>
      <c r="AE453" s="3">
        <v>14.27</v>
      </c>
      <c r="AF453" s="3">
        <v>3.3</v>
      </c>
      <c r="AG453" s="3">
        <v>29545</v>
      </c>
      <c r="AH453" s="3">
        <v>5.2</v>
      </c>
      <c r="AI453" s="3">
        <v>40</v>
      </c>
      <c r="AJ453" s="3">
        <v>0.9</v>
      </c>
      <c r="AN453" s="3" t="s">
        <v>556</v>
      </c>
      <c r="AO453" s="3" t="s">
        <v>133</v>
      </c>
      <c r="AP453" s="3">
        <v>471.9</v>
      </c>
      <c r="AQ453" s="3">
        <v>5.0999999999999996</v>
      </c>
      <c r="AR453" s="3">
        <v>11.88</v>
      </c>
      <c r="AS453" s="3">
        <v>4.3</v>
      </c>
      <c r="AT453" s="3">
        <v>24723</v>
      </c>
      <c r="AU453" s="3">
        <v>7.2</v>
      </c>
      <c r="AV453" s="3">
        <v>38</v>
      </c>
      <c r="AW453" s="3">
        <v>1.3</v>
      </c>
      <c r="BA453" s="4" t="s">
        <v>556</v>
      </c>
      <c r="BB453" s="4" t="s">
        <v>133</v>
      </c>
      <c r="BC453" s="4">
        <v>118000</v>
      </c>
      <c r="BD453" s="4">
        <v>3.8</v>
      </c>
      <c r="BE453" s="4">
        <v>118000</v>
      </c>
      <c r="BF453" s="4">
        <v>3.8</v>
      </c>
      <c r="BG453" s="4">
        <v>103000</v>
      </c>
      <c r="BH453" s="4">
        <v>5.6</v>
      </c>
      <c r="BI453" s="4">
        <v>118000</v>
      </c>
      <c r="BJ453" s="4">
        <v>3.8</v>
      </c>
      <c r="BN453" s="5" t="s">
        <v>556</v>
      </c>
      <c r="BO453" s="5" t="s">
        <v>133</v>
      </c>
      <c r="BP453" s="5">
        <v>446.6</v>
      </c>
      <c r="BQ453" s="5">
        <v>3.3</v>
      </c>
      <c r="BR453" s="5">
        <v>13.75</v>
      </c>
      <c r="BS453" s="5">
        <v>2.9</v>
      </c>
      <c r="BT453" s="5">
        <v>23456</v>
      </c>
      <c r="BU453" s="5">
        <v>4.4000000000000004</v>
      </c>
      <c r="BV453" s="5">
        <v>32.5</v>
      </c>
      <c r="BW453" s="5">
        <v>1.5</v>
      </c>
      <c r="CA453" s="6" t="s">
        <v>556</v>
      </c>
      <c r="CB453" s="6" t="s">
        <v>133</v>
      </c>
      <c r="CC453" s="6">
        <v>365.5</v>
      </c>
      <c r="CD453" s="6">
        <v>4.5999999999999996</v>
      </c>
      <c r="CE453" s="6">
        <v>10.42</v>
      </c>
      <c r="CF453" s="6">
        <v>3.7</v>
      </c>
      <c r="CG453" s="6">
        <v>19775</v>
      </c>
      <c r="CH453" s="6">
        <v>7.8</v>
      </c>
      <c r="CI453" s="6">
        <v>37</v>
      </c>
      <c r="CJ453" s="6">
        <v>0.8</v>
      </c>
      <c r="CN453" s="7" t="s">
        <v>556</v>
      </c>
      <c r="CO453" s="7" t="s">
        <v>133</v>
      </c>
      <c r="CP453" s="7">
        <v>30000</v>
      </c>
      <c r="CQ453" s="7">
        <v>7.3</v>
      </c>
      <c r="CR453" s="7">
        <v>30000</v>
      </c>
      <c r="CS453" s="7">
        <v>7.3</v>
      </c>
      <c r="CT453" s="7">
        <v>27000</v>
      </c>
      <c r="CU453" s="7">
        <v>11.8</v>
      </c>
      <c r="CV453" s="7">
        <v>30000</v>
      </c>
      <c r="CW453" s="7">
        <v>7.3</v>
      </c>
      <c r="DA453" s="8" t="s">
        <v>556</v>
      </c>
      <c r="DB453" s="8" t="s">
        <v>133</v>
      </c>
      <c r="DC453" s="8">
        <v>481.9</v>
      </c>
      <c r="DD453" s="8">
        <v>4</v>
      </c>
      <c r="DE453" s="8">
        <v>12.85</v>
      </c>
      <c r="DF453" s="8">
        <v>4.0999999999999996</v>
      </c>
      <c r="DG453" s="8">
        <v>24477</v>
      </c>
      <c r="DH453" s="8">
        <v>8.6999999999999993</v>
      </c>
      <c r="DI453" s="8">
        <v>37.5</v>
      </c>
      <c r="DJ453" s="8">
        <v>1.3</v>
      </c>
      <c r="DN453" s="9" t="s">
        <v>556</v>
      </c>
      <c r="DO453" s="9" t="s">
        <v>133</v>
      </c>
      <c r="DP453" s="9">
        <v>406.2</v>
      </c>
      <c r="DQ453" s="9">
        <v>6.8</v>
      </c>
      <c r="DR453" s="9">
        <v>10.5</v>
      </c>
      <c r="DS453" s="9">
        <v>7.7</v>
      </c>
      <c r="DT453" s="9">
        <v>20880</v>
      </c>
      <c r="DU453" s="9">
        <v>15</v>
      </c>
      <c r="DV453" s="9">
        <v>37.5</v>
      </c>
      <c r="DW453" s="9">
        <v>0.3</v>
      </c>
      <c r="EA453" s="10" t="s">
        <v>556</v>
      </c>
      <c r="EB453" s="10" t="s">
        <v>133</v>
      </c>
      <c r="EC453" s="10">
        <v>48000</v>
      </c>
      <c r="ED453" s="10">
        <v>6.1</v>
      </c>
      <c r="EE453" s="10">
        <f>VLOOKUP(EA453,Sheet1!$C$10:$L$428,10,FALSE)</f>
        <v>127500</v>
      </c>
      <c r="EF453" s="10">
        <v>6.1</v>
      </c>
      <c r="EG453" s="10">
        <v>42000</v>
      </c>
      <c r="EH453" s="10">
        <v>9.6999999999999993</v>
      </c>
      <c r="EI453" s="10">
        <v>48000</v>
      </c>
      <c r="EJ453" s="10">
        <v>6.1</v>
      </c>
      <c r="EN453" s="11" t="s">
        <v>556</v>
      </c>
      <c r="EO453" s="11" t="s">
        <v>133</v>
      </c>
      <c r="EP453" s="11">
        <v>626</v>
      </c>
      <c r="EQ453" s="11">
        <v>4.4000000000000004</v>
      </c>
      <c r="ER453" s="11">
        <f>VLOOKUP(EN453,Sheet1!$C$10:$L$428,2,FALSE)</f>
        <v>204035.28676942814</v>
      </c>
      <c r="ES453" s="11">
        <v>4.5</v>
      </c>
      <c r="ET453" s="11">
        <v>32806</v>
      </c>
      <c r="EU453" s="11">
        <v>6</v>
      </c>
      <c r="EV453" s="11">
        <v>41.6</v>
      </c>
      <c r="EW453" s="11">
        <v>1.2</v>
      </c>
      <c r="EY453" t="b">
        <f t="shared" si="6"/>
        <v>1</v>
      </c>
    </row>
    <row r="454" spans="1:155" x14ac:dyDescent="0.25">
      <c r="A454" s="1" t="s">
        <v>557</v>
      </c>
      <c r="B454" s="1" t="s">
        <v>134</v>
      </c>
      <c r="C454" s="1">
        <v>442.8</v>
      </c>
      <c r="D454" s="1">
        <v>4.4000000000000004</v>
      </c>
      <c r="E454" s="1">
        <f>VLOOKUP(A454,Sheet1!$C$10:$L$428,6,FALSE)</f>
        <v>85625</v>
      </c>
      <c r="F454" s="1">
        <v>4</v>
      </c>
      <c r="G454" s="1">
        <v>23353</v>
      </c>
      <c r="H454" s="1">
        <v>5.3</v>
      </c>
      <c r="I454" s="1">
        <v>39</v>
      </c>
      <c r="J454" s="1">
        <v>1.1000000000000001</v>
      </c>
      <c r="N454" s="2" t="s">
        <v>557</v>
      </c>
      <c r="O454" s="2" t="s">
        <v>134</v>
      </c>
      <c r="P454" s="2">
        <v>68000</v>
      </c>
      <c r="Q454" s="2">
        <v>4.9000000000000004</v>
      </c>
      <c r="R454" s="2">
        <v>68000</v>
      </c>
      <c r="S454" s="2">
        <v>4.9000000000000004</v>
      </c>
      <c r="T454" s="2">
        <v>62000</v>
      </c>
      <c r="U454" s="2">
        <v>6.1</v>
      </c>
      <c r="V454" s="2">
        <v>68000</v>
      </c>
      <c r="W454" s="2">
        <v>4.9000000000000004</v>
      </c>
      <c r="AA454" s="3" t="s">
        <v>557</v>
      </c>
      <c r="AB454" s="3" t="s">
        <v>134</v>
      </c>
      <c r="AC454" s="3">
        <v>468.4</v>
      </c>
      <c r="AD454" s="3">
        <v>2.2999999999999998</v>
      </c>
      <c r="AE454" s="3">
        <v>11.83</v>
      </c>
      <c r="AF454" s="3">
        <v>2.2000000000000002</v>
      </c>
      <c r="AG454" s="3">
        <v>24579</v>
      </c>
      <c r="AH454" s="3">
        <v>3</v>
      </c>
      <c r="AI454" s="3">
        <v>39.6</v>
      </c>
      <c r="AJ454" s="3">
        <v>0.7</v>
      </c>
      <c r="AN454" s="3" t="s">
        <v>557</v>
      </c>
      <c r="AO454" s="3" t="s">
        <v>134</v>
      </c>
      <c r="AP454" s="3">
        <v>420.4</v>
      </c>
      <c r="AQ454" s="3">
        <v>4</v>
      </c>
      <c r="AR454" s="3">
        <v>10.53</v>
      </c>
      <c r="AS454" s="3">
        <v>3.6</v>
      </c>
      <c r="AT454" s="3">
        <v>22019</v>
      </c>
      <c r="AU454" s="3">
        <v>4.8</v>
      </c>
      <c r="AV454" s="3">
        <v>38</v>
      </c>
      <c r="AW454" s="3">
        <v>1</v>
      </c>
      <c r="BA454" s="4" t="s">
        <v>557</v>
      </c>
      <c r="BB454" s="4" t="s">
        <v>134</v>
      </c>
      <c r="BC454" s="4">
        <v>96000</v>
      </c>
      <c r="BD454" s="4">
        <v>4.0999999999999996</v>
      </c>
      <c r="BE454" s="4">
        <v>96000</v>
      </c>
      <c r="BF454" s="4">
        <v>4.0999999999999996</v>
      </c>
      <c r="BG454" s="4">
        <v>84000</v>
      </c>
      <c r="BH454" s="4">
        <v>6</v>
      </c>
      <c r="BI454" s="4">
        <v>96000</v>
      </c>
      <c r="BJ454" s="4">
        <v>4.0999999999999996</v>
      </c>
      <c r="BN454" s="5" t="s">
        <v>557</v>
      </c>
      <c r="BO454" s="5" t="s">
        <v>134</v>
      </c>
      <c r="BP454" s="5">
        <v>386.6</v>
      </c>
      <c r="BQ454" s="5">
        <v>2.6</v>
      </c>
      <c r="BR454" s="5">
        <v>11.46</v>
      </c>
      <c r="BS454" s="5">
        <v>2.1</v>
      </c>
      <c r="BT454" s="5">
        <v>20774</v>
      </c>
      <c r="BU454" s="5">
        <v>4.2</v>
      </c>
      <c r="BV454" s="5">
        <v>33.700000000000003</v>
      </c>
      <c r="BW454" s="5">
        <v>1.4</v>
      </c>
      <c r="CA454" s="6" t="s">
        <v>557</v>
      </c>
      <c r="CB454" s="6" t="s">
        <v>134</v>
      </c>
      <c r="CC454" s="6">
        <v>346.5</v>
      </c>
      <c r="CD454" s="6">
        <v>4.5999999999999996</v>
      </c>
      <c r="CE454" s="6">
        <v>9.49</v>
      </c>
      <c r="CF454" s="6">
        <v>3.1</v>
      </c>
      <c r="CG454" s="6">
        <v>18668</v>
      </c>
      <c r="CH454" s="6">
        <v>7.3</v>
      </c>
      <c r="CI454" s="6">
        <v>37</v>
      </c>
      <c r="CJ454" s="6">
        <v>0.6</v>
      </c>
      <c r="CN454" s="7" t="s">
        <v>557</v>
      </c>
      <c r="CO454" s="7" t="s">
        <v>134</v>
      </c>
      <c r="CP454" s="7">
        <v>24000</v>
      </c>
      <c r="CQ454" s="7">
        <v>8.1</v>
      </c>
      <c r="CR454" s="7">
        <v>24000</v>
      </c>
      <c r="CS454" s="7">
        <v>8.1</v>
      </c>
      <c r="CT454" s="7">
        <v>22000</v>
      </c>
      <c r="CU454" s="7">
        <v>11.2</v>
      </c>
      <c r="CV454" s="7">
        <v>24000</v>
      </c>
      <c r="CW454" s="7">
        <v>8.1</v>
      </c>
      <c r="DA454" s="8" t="s">
        <v>557</v>
      </c>
      <c r="DB454" s="8" t="s">
        <v>134</v>
      </c>
      <c r="DC454" s="8">
        <v>425.7</v>
      </c>
      <c r="DD454" s="8">
        <v>3.7</v>
      </c>
      <c r="DE454" s="8">
        <v>11.26</v>
      </c>
      <c r="DF454" s="8">
        <v>3.7</v>
      </c>
      <c r="DG454" s="8">
        <v>21911</v>
      </c>
      <c r="DH454" s="8">
        <v>4.8</v>
      </c>
      <c r="DI454" s="8">
        <v>37.799999999999997</v>
      </c>
      <c r="DJ454" s="8">
        <v>0.9</v>
      </c>
      <c r="DN454" s="9" t="s">
        <v>557</v>
      </c>
      <c r="DO454" s="9" t="s">
        <v>134</v>
      </c>
      <c r="DP454" s="9">
        <v>366.2</v>
      </c>
      <c r="DQ454" s="9">
        <v>6.8</v>
      </c>
      <c r="DR454" s="9">
        <v>9.73</v>
      </c>
      <c r="DS454" s="9">
        <v>5.6</v>
      </c>
      <c r="DT454" s="9">
        <v>19486</v>
      </c>
      <c r="DU454" s="9">
        <v>10</v>
      </c>
      <c r="DV454" s="9">
        <v>37.5</v>
      </c>
      <c r="DW454" s="9">
        <v>0.3</v>
      </c>
      <c r="EA454" s="10" t="s">
        <v>557</v>
      </c>
      <c r="EB454" s="10" t="s">
        <v>134</v>
      </c>
      <c r="EC454" s="10">
        <v>44000</v>
      </c>
      <c r="ED454" s="10">
        <v>6.2</v>
      </c>
      <c r="EE454" s="10">
        <f>VLOOKUP(EA454,Sheet1!$C$10:$L$428,10,FALSE)</f>
        <v>61500</v>
      </c>
      <c r="EF454" s="10">
        <v>6.2</v>
      </c>
      <c r="EG454" s="10">
        <v>40000</v>
      </c>
      <c r="EH454" s="10">
        <v>7.2</v>
      </c>
      <c r="EI454" s="10">
        <v>44000</v>
      </c>
      <c r="EJ454" s="10">
        <v>6.2</v>
      </c>
      <c r="EN454" s="11" t="s">
        <v>557</v>
      </c>
      <c r="EO454" s="11" t="s">
        <v>134</v>
      </c>
      <c r="EP454" s="11">
        <v>491.7</v>
      </c>
      <c r="EQ454" s="11">
        <v>2.9</v>
      </c>
      <c r="ER454" s="11">
        <f>VLOOKUP(EN454,Sheet1!$C$10:$L$428,2,FALSE)</f>
        <v>97706.937921727338</v>
      </c>
      <c r="ES454" s="11">
        <v>2.7</v>
      </c>
      <c r="ET454" s="11">
        <v>26017</v>
      </c>
      <c r="EU454" s="11">
        <v>3.5</v>
      </c>
      <c r="EV454" s="11">
        <v>40.6</v>
      </c>
      <c r="EW454" s="11">
        <v>0.9</v>
      </c>
      <c r="EY454" t="b">
        <f t="shared" si="6"/>
        <v>1</v>
      </c>
    </row>
    <row r="455" spans="1:155" x14ac:dyDescent="0.25">
      <c r="A455" s="1" t="s">
        <v>558</v>
      </c>
      <c r="B455" s="1" t="s">
        <v>135</v>
      </c>
      <c r="C455" s="1">
        <v>511.2</v>
      </c>
      <c r="D455" s="1">
        <v>6.1</v>
      </c>
      <c r="E455" s="1">
        <f>VLOOKUP(A455,Sheet1!$C$10:$L$428,6,FALSE)</f>
        <v>136500</v>
      </c>
      <c r="F455" s="1">
        <v>7.3</v>
      </c>
      <c r="G455" s="1">
        <v>25897</v>
      </c>
      <c r="H455" s="1">
        <v>6.3</v>
      </c>
      <c r="I455" s="1">
        <v>38.5</v>
      </c>
      <c r="J455" s="1">
        <v>1.4</v>
      </c>
      <c r="N455" s="2" t="s">
        <v>558</v>
      </c>
      <c r="O455" s="2" t="s">
        <v>135</v>
      </c>
      <c r="P455" s="2">
        <v>52000</v>
      </c>
      <c r="Q455" s="2">
        <v>5.7</v>
      </c>
      <c r="R455" s="2">
        <v>52000</v>
      </c>
      <c r="S455" s="2">
        <v>5.7</v>
      </c>
      <c r="T455" s="2">
        <v>46000</v>
      </c>
      <c r="U455" s="2">
        <v>6.7</v>
      </c>
      <c r="V455" s="2">
        <v>52000</v>
      </c>
      <c r="W455" s="2">
        <v>5.7</v>
      </c>
      <c r="AA455" s="3" t="s">
        <v>558</v>
      </c>
      <c r="AB455" s="3" t="s">
        <v>135</v>
      </c>
      <c r="AC455" s="3">
        <v>528</v>
      </c>
      <c r="AD455" s="3">
        <v>3</v>
      </c>
      <c r="AE455" s="3">
        <v>13.49</v>
      </c>
      <c r="AF455" s="3">
        <v>3.1</v>
      </c>
      <c r="AG455" s="3">
        <v>27529</v>
      </c>
      <c r="AH455" s="3">
        <v>4.0999999999999996</v>
      </c>
      <c r="AI455" s="3">
        <v>39.1</v>
      </c>
      <c r="AJ455" s="3">
        <v>0.7</v>
      </c>
      <c r="AN455" s="3" t="s">
        <v>558</v>
      </c>
      <c r="AO455" s="3" t="s">
        <v>135</v>
      </c>
      <c r="AP455" s="3">
        <v>455</v>
      </c>
      <c r="AQ455" s="3">
        <v>5.2</v>
      </c>
      <c r="AR455" s="3">
        <v>11.68</v>
      </c>
      <c r="AS455" s="3">
        <v>4.5</v>
      </c>
      <c r="AT455" s="3">
        <v>23037</v>
      </c>
      <c r="AU455" s="3">
        <v>5.7</v>
      </c>
      <c r="AV455" s="3">
        <v>37.5</v>
      </c>
      <c r="AW455" s="3">
        <v>0.7</v>
      </c>
      <c r="BA455" s="4" t="s">
        <v>558</v>
      </c>
      <c r="BB455" s="4" t="s">
        <v>135</v>
      </c>
      <c r="BC455" s="4">
        <v>73000</v>
      </c>
      <c r="BD455" s="4">
        <v>4.8</v>
      </c>
      <c r="BE455" s="4">
        <v>73000</v>
      </c>
      <c r="BF455" s="4">
        <v>4.8</v>
      </c>
      <c r="BG455" s="4">
        <v>64000</v>
      </c>
      <c r="BH455" s="4">
        <v>5.6</v>
      </c>
      <c r="BI455" s="4">
        <v>73000</v>
      </c>
      <c r="BJ455" s="4">
        <v>4.8</v>
      </c>
      <c r="BN455" s="5" t="s">
        <v>558</v>
      </c>
      <c r="BO455" s="5" t="s">
        <v>135</v>
      </c>
      <c r="BP455" s="5">
        <v>432.4</v>
      </c>
      <c r="BQ455" s="5">
        <v>3.3</v>
      </c>
      <c r="BR455" s="5">
        <v>12.9</v>
      </c>
      <c r="BS455" s="5">
        <v>2.9</v>
      </c>
      <c r="BT455" s="5">
        <v>22747</v>
      </c>
      <c r="BU455" s="5">
        <v>4.2</v>
      </c>
      <c r="BV455" s="5">
        <v>33.5</v>
      </c>
      <c r="BW455" s="5">
        <v>1.5</v>
      </c>
      <c r="CA455" s="6" t="s">
        <v>558</v>
      </c>
      <c r="CB455" s="6" t="s">
        <v>135</v>
      </c>
      <c r="CC455" s="6">
        <v>373.3</v>
      </c>
      <c r="CD455" s="6">
        <v>5.2</v>
      </c>
      <c r="CE455" s="6">
        <v>10.38</v>
      </c>
      <c r="CF455" s="6">
        <v>4</v>
      </c>
      <c r="CG455" s="6">
        <v>19824</v>
      </c>
      <c r="CH455" s="6">
        <v>5.8</v>
      </c>
      <c r="CI455" s="6">
        <v>37</v>
      </c>
      <c r="CJ455" s="6">
        <v>0.4</v>
      </c>
      <c r="CN455" s="7" t="s">
        <v>558</v>
      </c>
      <c r="CO455" s="7" t="s">
        <v>135</v>
      </c>
      <c r="CP455" s="7">
        <v>20000</v>
      </c>
      <c r="CQ455" s="7">
        <v>9.1</v>
      </c>
      <c r="CR455" s="7">
        <v>20000</v>
      </c>
      <c r="CS455" s="7">
        <v>9.1</v>
      </c>
      <c r="CT455" s="7">
        <v>17000</v>
      </c>
      <c r="CU455" s="7">
        <v>10.8</v>
      </c>
      <c r="CV455" s="7">
        <v>20000</v>
      </c>
      <c r="CW455" s="7">
        <v>9.1</v>
      </c>
      <c r="DA455" s="8" t="s">
        <v>558</v>
      </c>
      <c r="DB455" s="8" t="s">
        <v>135</v>
      </c>
      <c r="DC455" s="8">
        <v>442.8</v>
      </c>
      <c r="DD455" s="8">
        <v>3.8</v>
      </c>
      <c r="DE455" s="8">
        <v>11.72</v>
      </c>
      <c r="DF455" s="8">
        <v>4</v>
      </c>
      <c r="DG455" s="8">
        <v>22977</v>
      </c>
      <c r="DH455" s="8">
        <v>4.7</v>
      </c>
      <c r="DI455" s="8">
        <v>37.799999999999997</v>
      </c>
      <c r="DJ455" s="8">
        <v>0.8</v>
      </c>
      <c r="DN455" s="9" t="s">
        <v>558</v>
      </c>
      <c r="DO455" s="9" t="s">
        <v>135</v>
      </c>
      <c r="DP455" s="9">
        <v>396.5</v>
      </c>
      <c r="DQ455" s="9">
        <v>6.7</v>
      </c>
      <c r="DR455" s="9">
        <v>10.64</v>
      </c>
      <c r="DS455" s="9">
        <v>6.2</v>
      </c>
      <c r="DT455" s="9">
        <v>20106</v>
      </c>
      <c r="DU455" s="9">
        <v>7.2</v>
      </c>
      <c r="DV455" s="9">
        <v>37.5</v>
      </c>
      <c r="DW455" s="9">
        <v>0.7</v>
      </c>
      <c r="EA455" s="10" t="s">
        <v>558</v>
      </c>
      <c r="EB455" s="10" t="s">
        <v>135</v>
      </c>
      <c r="EC455" s="10">
        <v>32000</v>
      </c>
      <c r="ED455" s="10">
        <v>7.4</v>
      </c>
      <c r="EE455" s="10">
        <f>VLOOKUP(EA455,Sheet1!$C$10:$L$428,10,FALSE)</f>
        <v>105000</v>
      </c>
      <c r="EF455" s="10">
        <v>7.4</v>
      </c>
      <c r="EG455" s="10">
        <v>29000</v>
      </c>
      <c r="EH455" s="10">
        <v>8.6</v>
      </c>
      <c r="EI455" s="10">
        <v>32000</v>
      </c>
      <c r="EJ455" s="10">
        <v>7.4</v>
      </c>
      <c r="EN455" s="11" t="s">
        <v>558</v>
      </c>
      <c r="EO455" s="11" t="s">
        <v>135</v>
      </c>
      <c r="EP455" s="11">
        <v>579.70000000000005</v>
      </c>
      <c r="EQ455" s="11">
        <v>3.9</v>
      </c>
      <c r="ER455" s="11">
        <f>VLOOKUP(EN455,Sheet1!$C$10:$L$428,2,FALSE)</f>
        <v>152768.52060875061</v>
      </c>
      <c r="ES455" s="11">
        <v>4.0999999999999996</v>
      </c>
      <c r="ET455" s="11">
        <v>30170</v>
      </c>
      <c r="EU455" s="11">
        <v>5.3</v>
      </c>
      <c r="EV455" s="11">
        <v>40</v>
      </c>
      <c r="EW455" s="11">
        <v>0.9</v>
      </c>
      <c r="EY455" t="b">
        <f t="shared" si="6"/>
        <v>1</v>
      </c>
    </row>
    <row r="456" spans="1:155" x14ac:dyDescent="0.25">
      <c r="A456" s="1" t="s">
        <v>830</v>
      </c>
      <c r="B456" s="1" t="s">
        <v>409</v>
      </c>
      <c r="C456" s="1">
        <v>533.4</v>
      </c>
      <c r="D456" s="1">
        <v>2.5</v>
      </c>
      <c r="E456" s="1">
        <f>VLOOKUP(A456,Sheet1!$C$10:$L$428,6,FALSE)</f>
        <v>142500</v>
      </c>
      <c r="F456" s="1">
        <v>2.6</v>
      </c>
      <c r="G456" s="1">
        <v>27864</v>
      </c>
      <c r="H456" s="1">
        <v>3.2</v>
      </c>
      <c r="I456" s="1">
        <v>39</v>
      </c>
      <c r="J456" s="1">
        <v>0.6</v>
      </c>
      <c r="N456" s="2" t="s">
        <v>830</v>
      </c>
      <c r="O456" s="2" t="s">
        <v>409</v>
      </c>
      <c r="P456" s="2">
        <v>238000</v>
      </c>
      <c r="Q456" s="2">
        <v>2.7</v>
      </c>
      <c r="R456" s="2">
        <v>238000</v>
      </c>
      <c r="S456" s="2">
        <v>2.7</v>
      </c>
      <c r="T456" s="2">
        <v>214000</v>
      </c>
      <c r="U456" s="2">
        <v>3.5</v>
      </c>
      <c r="V456" s="2">
        <v>238000</v>
      </c>
      <c r="W456" s="2">
        <v>2.7</v>
      </c>
      <c r="AA456" s="3" t="s">
        <v>830</v>
      </c>
      <c r="AB456" s="3" t="s">
        <v>409</v>
      </c>
      <c r="AC456" s="3">
        <v>555.70000000000005</v>
      </c>
      <c r="AD456" s="3">
        <v>1.5</v>
      </c>
      <c r="AE456" s="3">
        <v>14.18</v>
      </c>
      <c r="AF456" s="3">
        <v>1.5</v>
      </c>
      <c r="AG456" s="3">
        <v>29270</v>
      </c>
      <c r="AH456" s="3">
        <v>2.2000000000000002</v>
      </c>
      <c r="AI456" s="3">
        <v>39.200000000000003</v>
      </c>
      <c r="AJ456" s="3">
        <v>0.4</v>
      </c>
      <c r="AN456" s="3" t="s">
        <v>830</v>
      </c>
      <c r="AO456" s="3" t="s">
        <v>409</v>
      </c>
      <c r="AP456" s="3">
        <v>490.6</v>
      </c>
      <c r="AQ456" s="3">
        <v>2.8</v>
      </c>
      <c r="AR456" s="3">
        <v>12.28</v>
      </c>
      <c r="AS456" s="3">
        <v>2.1</v>
      </c>
      <c r="AT456" s="3">
        <v>25643</v>
      </c>
      <c r="AU456" s="3">
        <v>3.5</v>
      </c>
      <c r="AV456" s="3">
        <v>37.5</v>
      </c>
      <c r="AW456" s="3">
        <v>0.6</v>
      </c>
      <c r="BA456" s="4" t="s">
        <v>830</v>
      </c>
      <c r="BB456" s="4" t="s">
        <v>409</v>
      </c>
      <c r="BC456" s="4">
        <v>344000</v>
      </c>
      <c r="BD456" s="4">
        <v>2.2000000000000002</v>
      </c>
      <c r="BE456" s="4">
        <v>344000</v>
      </c>
      <c r="BF456" s="4">
        <v>2.2000000000000002</v>
      </c>
      <c r="BG456" s="4">
        <v>304000</v>
      </c>
      <c r="BH456" s="4">
        <v>2.9</v>
      </c>
      <c r="BI456" s="4">
        <v>344000</v>
      </c>
      <c r="BJ456" s="4">
        <v>2.2000000000000002</v>
      </c>
      <c r="BN456" s="5" t="s">
        <v>830</v>
      </c>
      <c r="BO456" s="5" t="s">
        <v>409</v>
      </c>
      <c r="BP456" s="5">
        <v>440.8</v>
      </c>
      <c r="BQ456" s="5">
        <v>1.6</v>
      </c>
      <c r="BR456" s="5">
        <v>13.55</v>
      </c>
      <c r="BS456" s="5">
        <v>1.4</v>
      </c>
      <c r="BT456" s="5">
        <v>23652</v>
      </c>
      <c r="BU456" s="5">
        <v>2.2000000000000002</v>
      </c>
      <c r="BV456" s="5">
        <v>32.5</v>
      </c>
      <c r="BW456" s="5">
        <v>0.8</v>
      </c>
      <c r="CA456" s="6" t="s">
        <v>830</v>
      </c>
      <c r="CB456" s="6" t="s">
        <v>409</v>
      </c>
      <c r="CC456" s="6">
        <v>380</v>
      </c>
      <c r="CD456" s="6">
        <v>3</v>
      </c>
      <c r="CE456" s="6">
        <v>10.74</v>
      </c>
      <c r="CF456" s="6">
        <v>2.2000000000000002</v>
      </c>
      <c r="CG456" s="6">
        <v>20433</v>
      </c>
      <c r="CH456" s="6">
        <v>4</v>
      </c>
      <c r="CI456" s="6">
        <v>37</v>
      </c>
      <c r="CJ456" s="6">
        <v>0</v>
      </c>
      <c r="CN456" s="7" t="s">
        <v>830</v>
      </c>
      <c r="CO456" s="7" t="s">
        <v>409</v>
      </c>
      <c r="CP456" s="7">
        <v>91000</v>
      </c>
      <c r="CQ456" s="7">
        <v>4.2</v>
      </c>
      <c r="CR456" s="7">
        <v>91000</v>
      </c>
      <c r="CS456" s="7">
        <v>4.2</v>
      </c>
      <c r="CT456" s="7">
        <v>81000</v>
      </c>
      <c r="CU456" s="7">
        <v>6.3</v>
      </c>
      <c r="CV456" s="7">
        <v>91000</v>
      </c>
      <c r="CW456" s="7">
        <v>4.2</v>
      </c>
      <c r="DA456" s="8" t="s">
        <v>830</v>
      </c>
      <c r="DB456" s="8" t="s">
        <v>409</v>
      </c>
      <c r="DC456" s="8">
        <v>485.7</v>
      </c>
      <c r="DD456" s="8">
        <v>2.2999999999999998</v>
      </c>
      <c r="DE456" s="8">
        <v>13.12</v>
      </c>
      <c r="DF456" s="8">
        <v>2.2999999999999998</v>
      </c>
      <c r="DG456" s="8">
        <v>24898</v>
      </c>
      <c r="DH456" s="8">
        <v>4.2</v>
      </c>
      <c r="DI456" s="8">
        <v>37</v>
      </c>
      <c r="DJ456" s="8">
        <v>0.5</v>
      </c>
      <c r="DN456" s="9" t="s">
        <v>830</v>
      </c>
      <c r="DO456" s="9" t="s">
        <v>409</v>
      </c>
      <c r="DP456" s="9">
        <v>412.4</v>
      </c>
      <c r="DQ456" s="9">
        <v>4.0999999999999996</v>
      </c>
      <c r="DR456" s="9">
        <v>11.13</v>
      </c>
      <c r="DS456" s="9">
        <v>4.4000000000000004</v>
      </c>
      <c r="DT456" s="9">
        <v>21524</v>
      </c>
      <c r="DU456" s="9">
        <v>6.8</v>
      </c>
      <c r="DV456" s="9">
        <v>37.1</v>
      </c>
      <c r="DW456" s="9">
        <v>0.3</v>
      </c>
      <c r="EA456" s="10" t="s">
        <v>830</v>
      </c>
      <c r="EB456" s="10" t="s">
        <v>409</v>
      </c>
      <c r="EC456" s="10">
        <v>148000</v>
      </c>
      <c r="ED456" s="10">
        <v>3.4</v>
      </c>
      <c r="EE456" s="10">
        <f>VLOOKUP(EA456,Sheet1!$C$10:$L$428,10,FALSE)</f>
        <v>109000</v>
      </c>
      <c r="EF456" s="10">
        <v>3.4</v>
      </c>
      <c r="EG456" s="10">
        <v>133000</v>
      </c>
      <c r="EH456" s="10">
        <v>4</v>
      </c>
      <c r="EI456" s="10">
        <v>148000</v>
      </c>
      <c r="EJ456" s="10">
        <v>3.4</v>
      </c>
      <c r="EN456" s="11" t="s">
        <v>830</v>
      </c>
      <c r="EO456" s="11" t="s">
        <v>409</v>
      </c>
      <c r="EP456" s="11">
        <v>598.70000000000005</v>
      </c>
      <c r="EQ456" s="11">
        <v>1.9</v>
      </c>
      <c r="ER456" s="11">
        <f>VLOOKUP(EN456,Sheet1!$C$10:$L$428,2,FALSE)</f>
        <v>168881.04457859273</v>
      </c>
      <c r="ES456" s="11">
        <v>2</v>
      </c>
      <c r="ET456" s="11">
        <v>31928</v>
      </c>
      <c r="EU456" s="11">
        <v>2.2999999999999998</v>
      </c>
      <c r="EV456" s="11">
        <v>40.5</v>
      </c>
      <c r="EW456" s="11">
        <v>0.5</v>
      </c>
      <c r="EY456" t="b">
        <f t="shared" si="6"/>
        <v>1</v>
      </c>
    </row>
    <row r="457" spans="1:155" x14ac:dyDescent="0.25">
      <c r="A457" s="1" t="s">
        <v>831</v>
      </c>
      <c r="B457" s="1" t="s">
        <v>410</v>
      </c>
      <c r="C457" s="1">
        <v>571.1</v>
      </c>
      <c r="D457" s="1">
        <v>2.9</v>
      </c>
      <c r="E457" s="1">
        <f>VLOOKUP(A457,Sheet1!$C$10:$L$428,6,FALSE)</f>
        <v>175000</v>
      </c>
      <c r="F457" s="1">
        <v>3.7</v>
      </c>
      <c r="G457" s="1">
        <v>30020</v>
      </c>
      <c r="H457" s="1">
        <v>4.5999999999999996</v>
      </c>
      <c r="I457" s="1">
        <v>38.799999999999997</v>
      </c>
      <c r="J457" s="1">
        <v>1</v>
      </c>
      <c r="N457" s="2" t="s">
        <v>831</v>
      </c>
      <c r="O457" s="2" t="s">
        <v>410</v>
      </c>
      <c r="P457" s="2">
        <v>170000</v>
      </c>
      <c r="Q457" s="2">
        <v>3.2</v>
      </c>
      <c r="R457" s="2">
        <v>170000</v>
      </c>
      <c r="S457" s="2">
        <v>3.2</v>
      </c>
      <c r="T457" s="2">
        <v>148000</v>
      </c>
      <c r="U457" s="2">
        <v>3.9</v>
      </c>
      <c r="V457" s="2">
        <v>170000</v>
      </c>
      <c r="W457" s="2">
        <v>3.2</v>
      </c>
      <c r="AA457" s="3" t="s">
        <v>831</v>
      </c>
      <c r="AB457" s="3" t="s">
        <v>410</v>
      </c>
      <c r="AC457" s="3">
        <v>622.29999999999995</v>
      </c>
      <c r="AD457" s="3">
        <v>2</v>
      </c>
      <c r="AE457" s="3">
        <v>15.92</v>
      </c>
      <c r="AF457" s="3">
        <v>2.1</v>
      </c>
      <c r="AG457" s="3">
        <v>33470</v>
      </c>
      <c r="AH457" s="3">
        <v>2.7</v>
      </c>
      <c r="AI457" s="3">
        <v>39.1</v>
      </c>
      <c r="AJ457" s="3">
        <v>0.4</v>
      </c>
      <c r="AN457" s="3" t="s">
        <v>831</v>
      </c>
      <c r="AO457" s="3" t="s">
        <v>410</v>
      </c>
      <c r="AP457" s="3">
        <v>525.20000000000005</v>
      </c>
      <c r="AQ457" s="3">
        <v>3.5</v>
      </c>
      <c r="AR457" s="3">
        <v>13.34</v>
      </c>
      <c r="AS457" s="3">
        <v>3.3</v>
      </c>
      <c r="AT457" s="3">
        <v>27414</v>
      </c>
      <c r="AU457" s="3">
        <v>3.7</v>
      </c>
      <c r="AV457" s="3">
        <v>37.5</v>
      </c>
      <c r="AW457" s="3">
        <v>0.8</v>
      </c>
      <c r="BA457" s="4" t="s">
        <v>831</v>
      </c>
      <c r="BB457" s="4" t="s">
        <v>410</v>
      </c>
      <c r="BC457" s="4">
        <v>241000</v>
      </c>
      <c r="BD457" s="4">
        <v>2.6</v>
      </c>
      <c r="BE457" s="4">
        <v>241000</v>
      </c>
      <c r="BF457" s="4">
        <v>2.6</v>
      </c>
      <c r="BG457" s="4">
        <v>207000</v>
      </c>
      <c r="BH457" s="4">
        <v>3.6</v>
      </c>
      <c r="BI457" s="4">
        <v>241000</v>
      </c>
      <c r="BJ457" s="4">
        <v>2.6</v>
      </c>
      <c r="BN457" s="5" t="s">
        <v>831</v>
      </c>
      <c r="BO457" s="5" t="s">
        <v>410</v>
      </c>
      <c r="BP457" s="5">
        <v>505.4</v>
      </c>
      <c r="BQ457" s="5">
        <v>2.1</v>
      </c>
      <c r="BR457" s="5">
        <v>15.33</v>
      </c>
      <c r="BS457" s="5">
        <v>1.9</v>
      </c>
      <c r="BT457" s="5">
        <v>27247</v>
      </c>
      <c r="BU457" s="5">
        <v>3</v>
      </c>
      <c r="BV457" s="5">
        <v>33</v>
      </c>
      <c r="BW457" s="5">
        <v>0.9</v>
      </c>
      <c r="CA457" s="6" t="s">
        <v>831</v>
      </c>
      <c r="CB457" s="6" t="s">
        <v>410</v>
      </c>
      <c r="CC457" s="6">
        <v>430.3</v>
      </c>
      <c r="CD457" s="6">
        <v>2.7</v>
      </c>
      <c r="CE457" s="6">
        <v>11.87</v>
      </c>
      <c r="CF457" s="6">
        <v>2.6</v>
      </c>
      <c r="CG457" s="6">
        <v>22823</v>
      </c>
      <c r="CH457" s="6">
        <v>4.3</v>
      </c>
      <c r="CI457" s="6">
        <v>37</v>
      </c>
      <c r="CJ457" s="6">
        <v>0.1</v>
      </c>
      <c r="CN457" s="7" t="s">
        <v>831</v>
      </c>
      <c r="CO457" s="7" t="s">
        <v>410</v>
      </c>
      <c r="CP457" s="7">
        <v>64000</v>
      </c>
      <c r="CQ457" s="7">
        <v>5</v>
      </c>
      <c r="CR457" s="7">
        <v>64000</v>
      </c>
      <c r="CS457" s="7">
        <v>5</v>
      </c>
      <c r="CT457" s="7">
        <v>54000</v>
      </c>
      <c r="CU457" s="7">
        <v>6</v>
      </c>
      <c r="CV457" s="7">
        <v>64000</v>
      </c>
      <c r="CW457" s="7">
        <v>5</v>
      </c>
      <c r="DA457" s="8" t="s">
        <v>831</v>
      </c>
      <c r="DB457" s="8" t="s">
        <v>410</v>
      </c>
      <c r="DC457" s="8">
        <v>522.79999999999995</v>
      </c>
      <c r="DD457" s="8">
        <v>2.6</v>
      </c>
      <c r="DE457" s="8">
        <v>13.87</v>
      </c>
      <c r="DF457" s="8">
        <v>2.7</v>
      </c>
      <c r="DG457" s="8">
        <v>27363</v>
      </c>
      <c r="DH457" s="8">
        <v>3.5</v>
      </c>
      <c r="DI457" s="8">
        <v>37.700000000000003</v>
      </c>
      <c r="DJ457" s="8">
        <v>0.7</v>
      </c>
      <c r="DN457" s="9" t="s">
        <v>831</v>
      </c>
      <c r="DO457" s="9" t="s">
        <v>410</v>
      </c>
      <c r="DP457" s="9">
        <v>448.2</v>
      </c>
      <c r="DQ457" s="9">
        <v>4.0999999999999996</v>
      </c>
      <c r="DR457" s="9">
        <v>11.89</v>
      </c>
      <c r="DS457" s="9">
        <v>4.9000000000000004</v>
      </c>
      <c r="DT457" s="9">
        <v>23416</v>
      </c>
      <c r="DU457" s="9">
        <v>4.4000000000000004</v>
      </c>
      <c r="DV457" s="9">
        <v>37.4</v>
      </c>
      <c r="DW457" s="9">
        <v>0.3</v>
      </c>
      <c r="EA457" s="10" t="s">
        <v>831</v>
      </c>
      <c r="EB457" s="10" t="s">
        <v>410</v>
      </c>
      <c r="EC457" s="10">
        <v>107000</v>
      </c>
      <c r="ED457" s="10">
        <v>4.0999999999999996</v>
      </c>
      <c r="EE457" s="10">
        <f>VLOOKUP(EA457,Sheet1!$C$10:$L$428,10,FALSE)</f>
        <v>125000</v>
      </c>
      <c r="EF457" s="10">
        <v>4.0999999999999996</v>
      </c>
      <c r="EG457" s="10">
        <v>94000</v>
      </c>
      <c r="EH457" s="10">
        <v>5.0999999999999996</v>
      </c>
      <c r="EI457" s="10">
        <v>107000</v>
      </c>
      <c r="EJ457" s="10">
        <v>4.0999999999999996</v>
      </c>
      <c r="EN457" s="11" t="s">
        <v>831</v>
      </c>
      <c r="EO457" s="11" t="s">
        <v>410</v>
      </c>
      <c r="EP457" s="11">
        <v>681.8</v>
      </c>
      <c r="EQ457" s="11">
        <v>2.6</v>
      </c>
      <c r="ER457" s="11">
        <f>VLOOKUP(EN457,Sheet1!$C$10:$L$428,2,FALSE)</f>
        <v>212314.18850072744</v>
      </c>
      <c r="ES457" s="11">
        <v>2.7</v>
      </c>
      <c r="ET457" s="11">
        <v>37004</v>
      </c>
      <c r="EU457" s="11">
        <v>3.5</v>
      </c>
      <c r="EV457" s="11">
        <v>39.9</v>
      </c>
      <c r="EW457" s="11">
        <v>0.6</v>
      </c>
      <c r="EY457" t="b">
        <f t="shared" si="6"/>
        <v>1</v>
      </c>
    </row>
    <row r="458" spans="1:155" x14ac:dyDescent="0.25">
      <c r="A458" s="1" t="s">
        <v>572</v>
      </c>
      <c r="B458" s="1" t="s">
        <v>149</v>
      </c>
      <c r="C458" s="1">
        <v>494.5</v>
      </c>
      <c r="D458" s="1">
        <v>3</v>
      </c>
      <c r="E458" s="1">
        <f>VLOOKUP(A458,Sheet1!$C$10:$L$428,6,FALSE)</f>
        <v>125000</v>
      </c>
      <c r="F458" s="1">
        <v>2.9</v>
      </c>
      <c r="G458" s="1">
        <v>25349</v>
      </c>
      <c r="H458" s="1">
        <v>3.9</v>
      </c>
      <c r="I458" s="1">
        <v>38</v>
      </c>
      <c r="J458" s="1">
        <v>1</v>
      </c>
      <c r="N458" s="2" t="s">
        <v>572</v>
      </c>
      <c r="O458" s="2" t="s">
        <v>149</v>
      </c>
      <c r="P458" s="2">
        <v>241000</v>
      </c>
      <c r="Q458" s="2">
        <v>2.6</v>
      </c>
      <c r="R458" s="2">
        <v>241000</v>
      </c>
      <c r="S458" s="2">
        <v>2.6</v>
      </c>
      <c r="T458" s="2">
        <v>204000</v>
      </c>
      <c r="U458" s="2">
        <v>3.9</v>
      </c>
      <c r="V458" s="2">
        <v>241000</v>
      </c>
      <c r="W458" s="2">
        <v>2.6</v>
      </c>
      <c r="AA458" s="3" t="s">
        <v>572</v>
      </c>
      <c r="AB458" s="3" t="s">
        <v>149</v>
      </c>
      <c r="AC458" s="3">
        <v>547.29999999999995</v>
      </c>
      <c r="AD458" s="3">
        <v>1.8</v>
      </c>
      <c r="AE458" s="3">
        <v>14.11</v>
      </c>
      <c r="AF458" s="3">
        <v>1.8</v>
      </c>
      <c r="AG458" s="3">
        <v>28494</v>
      </c>
      <c r="AH458" s="3">
        <v>2.7</v>
      </c>
      <c r="AI458" s="3">
        <v>38.799999999999997</v>
      </c>
      <c r="AJ458" s="3">
        <v>0.4</v>
      </c>
      <c r="AN458" s="3" t="s">
        <v>572</v>
      </c>
      <c r="AO458" s="3" t="s">
        <v>149</v>
      </c>
      <c r="AP458" s="3">
        <v>464.6</v>
      </c>
      <c r="AQ458" s="3">
        <v>2.1</v>
      </c>
      <c r="AR458" s="3">
        <v>12.02</v>
      </c>
      <c r="AS458" s="3">
        <v>1.9</v>
      </c>
      <c r="AT458" s="3">
        <v>24090</v>
      </c>
      <c r="AU458" s="3">
        <v>3.4</v>
      </c>
      <c r="AV458" s="3">
        <v>37.5</v>
      </c>
      <c r="AW458" s="3">
        <v>0</v>
      </c>
      <c r="BA458" s="4" t="s">
        <v>572</v>
      </c>
      <c r="BB458" s="4" t="s">
        <v>149</v>
      </c>
      <c r="BC458" s="4">
        <v>331000</v>
      </c>
      <c r="BD458" s="4">
        <v>2.2000000000000002</v>
      </c>
      <c r="BE458" s="4">
        <v>331000</v>
      </c>
      <c r="BF458" s="4">
        <v>2.2000000000000002</v>
      </c>
      <c r="BG458" s="4">
        <v>281000</v>
      </c>
      <c r="BH458" s="4">
        <v>3.3</v>
      </c>
      <c r="BI458" s="4">
        <v>331000</v>
      </c>
      <c r="BJ458" s="4">
        <v>2.2000000000000002</v>
      </c>
      <c r="BN458" s="5" t="s">
        <v>572</v>
      </c>
      <c r="BO458" s="5" t="s">
        <v>149</v>
      </c>
      <c r="BP458" s="5">
        <v>447.2</v>
      </c>
      <c r="BQ458" s="5">
        <v>1.8</v>
      </c>
      <c r="BR458" s="5">
        <v>13.54</v>
      </c>
      <c r="BS458" s="5">
        <v>1.7</v>
      </c>
      <c r="BT458" s="5">
        <v>23459</v>
      </c>
      <c r="BU458" s="5">
        <v>2.7</v>
      </c>
      <c r="BV458" s="5">
        <v>33</v>
      </c>
      <c r="BW458" s="5">
        <v>0.8</v>
      </c>
      <c r="CA458" s="6" t="s">
        <v>572</v>
      </c>
      <c r="CB458" s="6" t="s">
        <v>149</v>
      </c>
      <c r="CC458" s="6">
        <v>387.1</v>
      </c>
      <c r="CD458" s="6">
        <v>2.4</v>
      </c>
      <c r="CE458" s="6">
        <v>10.75</v>
      </c>
      <c r="CF458" s="6">
        <v>2.2000000000000002</v>
      </c>
      <c r="CG458" s="6">
        <v>20003</v>
      </c>
      <c r="CH458" s="6">
        <v>4.2</v>
      </c>
      <c r="CI458" s="6">
        <v>37</v>
      </c>
      <c r="CJ458" s="6">
        <v>0.3</v>
      </c>
      <c r="CN458" s="7" t="s">
        <v>572</v>
      </c>
      <c r="CO458" s="7" t="s">
        <v>149</v>
      </c>
      <c r="CP458" s="7">
        <v>98000</v>
      </c>
      <c r="CQ458" s="7">
        <v>4</v>
      </c>
      <c r="CR458" s="7">
        <v>98000</v>
      </c>
      <c r="CS458" s="7">
        <v>4</v>
      </c>
      <c r="CT458" s="7">
        <v>83000</v>
      </c>
      <c r="CU458" s="7">
        <v>6.6</v>
      </c>
      <c r="CV458" s="7">
        <v>98000</v>
      </c>
      <c r="CW458" s="7">
        <v>4</v>
      </c>
      <c r="DA458" s="8" t="s">
        <v>572</v>
      </c>
      <c r="DB458" s="8" t="s">
        <v>149</v>
      </c>
      <c r="DC458" s="8">
        <v>485.6</v>
      </c>
      <c r="DD458" s="8">
        <v>2.1</v>
      </c>
      <c r="DE458" s="8">
        <v>13.18</v>
      </c>
      <c r="DF458" s="8">
        <v>2.1</v>
      </c>
      <c r="DG458" s="8">
        <v>24817</v>
      </c>
      <c r="DH458" s="8">
        <v>3.8</v>
      </c>
      <c r="DI458" s="8">
        <v>36.9</v>
      </c>
      <c r="DJ458" s="8">
        <v>0.5</v>
      </c>
      <c r="DN458" s="9" t="s">
        <v>572</v>
      </c>
      <c r="DO458" s="9" t="s">
        <v>149</v>
      </c>
      <c r="DP458" s="9">
        <v>430</v>
      </c>
      <c r="DQ458" s="9">
        <v>3.6</v>
      </c>
      <c r="DR458" s="9">
        <v>11.84</v>
      </c>
      <c r="DS458" s="9">
        <v>3.4</v>
      </c>
      <c r="DT458" s="9">
        <v>21911</v>
      </c>
      <c r="DU458" s="9">
        <v>7.1</v>
      </c>
      <c r="DV458" s="9">
        <v>37</v>
      </c>
      <c r="DW458" s="9">
        <v>0.3</v>
      </c>
      <c r="EA458" s="10" t="s">
        <v>572</v>
      </c>
      <c r="EB458" s="10" t="s">
        <v>149</v>
      </c>
      <c r="EC458" s="10">
        <v>143000</v>
      </c>
      <c r="ED458" s="10">
        <v>3.5</v>
      </c>
      <c r="EE458" s="10">
        <f>VLOOKUP(EA458,Sheet1!$C$10:$L$428,10,FALSE)</f>
        <v>97500</v>
      </c>
      <c r="EF458" s="10">
        <v>3.5</v>
      </c>
      <c r="EG458" s="10">
        <v>121000</v>
      </c>
      <c r="EH458" s="10">
        <v>4.7</v>
      </c>
      <c r="EI458" s="10">
        <v>143000</v>
      </c>
      <c r="EJ458" s="10">
        <v>3.5</v>
      </c>
      <c r="EN458" s="11" t="s">
        <v>572</v>
      </c>
      <c r="EO458" s="11" t="s">
        <v>149</v>
      </c>
      <c r="EP458" s="11">
        <v>589.5</v>
      </c>
      <c r="EQ458" s="11">
        <v>2.5</v>
      </c>
      <c r="ER458" s="11">
        <f>VLOOKUP(EN458,Sheet1!$C$10:$L$428,2,FALSE)</f>
        <v>153798.87232820058</v>
      </c>
      <c r="ES458" s="11">
        <v>2.5</v>
      </c>
      <c r="ET458" s="11">
        <v>31016</v>
      </c>
      <c r="EU458" s="11">
        <v>3.4</v>
      </c>
      <c r="EV458" s="11">
        <v>40.1</v>
      </c>
      <c r="EW458" s="11">
        <v>0.5</v>
      </c>
      <c r="EY458" t="b">
        <f t="shared" si="6"/>
        <v>1</v>
      </c>
    </row>
    <row r="459" spans="1:155" x14ac:dyDescent="0.25">
      <c r="A459" s="1" t="s">
        <v>573</v>
      </c>
      <c r="B459" s="1" t="s">
        <v>150</v>
      </c>
      <c r="C459" s="1">
        <v>517.6</v>
      </c>
      <c r="D459" s="1">
        <v>3.8</v>
      </c>
      <c r="E459" s="1">
        <f>VLOOKUP(A459,Sheet1!$C$10:$L$428,6,FALSE)</f>
        <v>122000</v>
      </c>
      <c r="F459" s="1">
        <v>5.9</v>
      </c>
      <c r="G459" s="1">
        <v>27070</v>
      </c>
      <c r="H459" s="1">
        <v>14</v>
      </c>
      <c r="I459" s="1">
        <v>38.5</v>
      </c>
      <c r="J459" s="1">
        <v>1.2</v>
      </c>
      <c r="N459" s="2" t="s">
        <v>573</v>
      </c>
      <c r="O459" s="2" t="s">
        <v>150</v>
      </c>
      <c r="P459" s="2">
        <v>91000</v>
      </c>
      <c r="Q459" s="2">
        <v>4.3</v>
      </c>
      <c r="R459" s="2">
        <v>91000</v>
      </c>
      <c r="S459" s="2">
        <v>4.3</v>
      </c>
      <c r="T459" s="2">
        <v>78000</v>
      </c>
      <c r="U459" s="2">
        <v>7.9</v>
      </c>
      <c r="V459" s="2">
        <v>91000</v>
      </c>
      <c r="W459" s="2">
        <v>4.3</v>
      </c>
      <c r="AA459" s="3" t="s">
        <v>573</v>
      </c>
      <c r="AB459" s="3" t="s">
        <v>150</v>
      </c>
      <c r="AC459" s="3">
        <v>536.6</v>
      </c>
      <c r="AD459" s="3">
        <v>2.2999999999999998</v>
      </c>
      <c r="AE459" s="3">
        <v>13.7</v>
      </c>
      <c r="AF459" s="3">
        <v>2.2999999999999998</v>
      </c>
      <c r="AG459" s="3">
        <v>27696</v>
      </c>
      <c r="AH459" s="3">
        <v>6.3</v>
      </c>
      <c r="AI459" s="3">
        <v>39.200000000000003</v>
      </c>
      <c r="AJ459" s="3">
        <v>0.6</v>
      </c>
      <c r="AN459" s="3" t="s">
        <v>573</v>
      </c>
      <c r="AO459" s="3" t="s">
        <v>150</v>
      </c>
      <c r="AP459" s="3">
        <v>476.8</v>
      </c>
      <c r="AQ459" s="3">
        <v>4.2</v>
      </c>
      <c r="AR459" s="3">
        <v>11.94</v>
      </c>
      <c r="AS459" s="3">
        <v>4.0999999999999996</v>
      </c>
      <c r="AT459" s="3">
        <v>24779</v>
      </c>
      <c r="AU459" s="3">
        <v>7.9</v>
      </c>
      <c r="AV459" s="3">
        <v>37.5</v>
      </c>
      <c r="AW459" s="3">
        <v>0.9</v>
      </c>
      <c r="BA459" s="4" t="s">
        <v>573</v>
      </c>
      <c r="BB459" s="4" t="s">
        <v>150</v>
      </c>
      <c r="BC459" s="4">
        <v>125000</v>
      </c>
      <c r="BD459" s="4">
        <v>3.6</v>
      </c>
      <c r="BE459" s="4">
        <v>125000</v>
      </c>
      <c r="BF459" s="4">
        <v>3.6</v>
      </c>
      <c r="BG459" s="4">
        <v>106000</v>
      </c>
      <c r="BH459" s="4">
        <v>6.3</v>
      </c>
      <c r="BI459" s="4">
        <v>125000</v>
      </c>
      <c r="BJ459" s="4">
        <v>3.6</v>
      </c>
      <c r="BN459" s="5" t="s">
        <v>573</v>
      </c>
      <c r="BO459" s="5" t="s">
        <v>150</v>
      </c>
      <c r="BP459" s="5">
        <v>449.9</v>
      </c>
      <c r="BQ459" s="5">
        <v>2.4</v>
      </c>
      <c r="BR459" s="5">
        <v>13.36</v>
      </c>
      <c r="BS459" s="5">
        <v>2.1</v>
      </c>
      <c r="BT459" s="5">
        <v>23626</v>
      </c>
      <c r="BU459" s="5">
        <v>5.2</v>
      </c>
      <c r="BV459" s="5">
        <v>33.700000000000003</v>
      </c>
      <c r="BW459" s="5">
        <v>1.2</v>
      </c>
      <c r="CA459" s="6" t="s">
        <v>573</v>
      </c>
      <c r="CB459" s="6" t="s">
        <v>150</v>
      </c>
      <c r="CC459" s="6">
        <v>395.2</v>
      </c>
      <c r="CD459" s="6">
        <v>3.9</v>
      </c>
      <c r="CE459" s="6">
        <v>10.64</v>
      </c>
      <c r="CF459" s="6">
        <v>3.4</v>
      </c>
      <c r="CG459" s="6">
        <v>21300</v>
      </c>
      <c r="CH459" s="6">
        <v>8.4</v>
      </c>
      <c r="CI459" s="6">
        <v>37</v>
      </c>
      <c r="CJ459" s="6">
        <v>0.3</v>
      </c>
      <c r="CN459" s="7" t="s">
        <v>573</v>
      </c>
      <c r="CO459" s="7" t="s">
        <v>150</v>
      </c>
      <c r="CP459" s="7">
        <v>37000</v>
      </c>
      <c r="CQ459" s="7">
        <v>6.5</v>
      </c>
      <c r="CR459" s="7">
        <v>37000</v>
      </c>
      <c r="CS459" s="7">
        <v>6.5</v>
      </c>
      <c r="CT459" s="7">
        <v>32000</v>
      </c>
      <c r="CU459" s="7">
        <v>7.8</v>
      </c>
      <c r="CV459" s="7">
        <v>37000</v>
      </c>
      <c r="CW459" s="7">
        <v>6.5</v>
      </c>
      <c r="DA459" s="8" t="s">
        <v>573</v>
      </c>
      <c r="DB459" s="8" t="s">
        <v>150</v>
      </c>
      <c r="DC459" s="8">
        <v>466</v>
      </c>
      <c r="DD459" s="8">
        <v>2.7</v>
      </c>
      <c r="DE459" s="8">
        <v>12.29</v>
      </c>
      <c r="DF459" s="8">
        <v>2.7</v>
      </c>
      <c r="DG459" s="8">
        <v>23999</v>
      </c>
      <c r="DH459" s="8">
        <v>3.5</v>
      </c>
      <c r="DI459" s="8">
        <v>37.9</v>
      </c>
      <c r="DJ459" s="8">
        <v>0.8</v>
      </c>
      <c r="DN459" s="9" t="s">
        <v>573</v>
      </c>
      <c r="DO459" s="9" t="s">
        <v>150</v>
      </c>
      <c r="DP459" s="9">
        <v>417.8</v>
      </c>
      <c r="DQ459" s="9">
        <v>4.9000000000000004</v>
      </c>
      <c r="DR459" s="9">
        <v>10.89</v>
      </c>
      <c r="DS459" s="9">
        <v>4.7</v>
      </c>
      <c r="DT459" s="9">
        <v>21672</v>
      </c>
      <c r="DU459" s="9">
        <v>6.5</v>
      </c>
      <c r="DV459" s="9">
        <v>37.5</v>
      </c>
      <c r="DW459" s="9">
        <v>0.3</v>
      </c>
      <c r="EA459" s="10" t="s">
        <v>573</v>
      </c>
      <c r="EB459" s="10" t="s">
        <v>150</v>
      </c>
      <c r="EC459" s="10">
        <v>54000</v>
      </c>
      <c r="ED459" s="10">
        <v>5.7</v>
      </c>
      <c r="EE459" s="10">
        <f>VLOOKUP(EA459,Sheet1!$C$10:$L$428,10,FALSE)</f>
        <v>95000</v>
      </c>
      <c r="EF459" s="10">
        <v>5.7</v>
      </c>
      <c r="EG459" s="10">
        <v>47000</v>
      </c>
      <c r="EH459" s="10">
        <v>12.1</v>
      </c>
      <c r="EI459" s="10">
        <v>54000</v>
      </c>
      <c r="EJ459" s="10">
        <v>5.7</v>
      </c>
      <c r="EN459" s="11" t="s">
        <v>573</v>
      </c>
      <c r="EO459" s="11" t="s">
        <v>150</v>
      </c>
      <c r="EP459" s="11">
        <v>584.9</v>
      </c>
      <c r="EQ459" s="11">
        <v>3.1</v>
      </c>
      <c r="ER459" s="11">
        <f>VLOOKUP(EN459,Sheet1!$C$10:$L$428,2,FALSE)</f>
        <v>136412.68362627202</v>
      </c>
      <c r="ES459" s="11">
        <v>3.1</v>
      </c>
      <c r="ET459" s="11">
        <v>30206</v>
      </c>
      <c r="EU459" s="11">
        <v>10</v>
      </c>
      <c r="EV459" s="11">
        <v>40</v>
      </c>
      <c r="EW459" s="11">
        <v>0.8</v>
      </c>
      <c r="EY459" t="b">
        <f t="shared" si="6"/>
        <v>1</v>
      </c>
    </row>
    <row r="460" spans="1:155" x14ac:dyDescent="0.25">
      <c r="A460" s="1" t="s">
        <v>574</v>
      </c>
      <c r="B460" s="1" t="s">
        <v>151</v>
      </c>
      <c r="C460" s="1">
        <v>478.4</v>
      </c>
      <c r="D460" s="1">
        <v>5.3</v>
      </c>
      <c r="E460" s="1">
        <f>VLOOKUP(A460,Sheet1!$C$10:$L$428,6,FALSE)</f>
        <v>126750</v>
      </c>
      <c r="F460" s="1">
        <v>5.0999999999999996</v>
      </c>
      <c r="G460" s="1">
        <v>24806</v>
      </c>
      <c r="H460" s="1">
        <v>9</v>
      </c>
      <c r="I460" s="1">
        <v>39.1</v>
      </c>
      <c r="J460" s="1">
        <v>1.3</v>
      </c>
      <c r="N460" s="2" t="s">
        <v>574</v>
      </c>
      <c r="O460" s="2" t="s">
        <v>151</v>
      </c>
      <c r="P460" s="2">
        <v>92000</v>
      </c>
      <c r="Q460" s="2">
        <v>4.3</v>
      </c>
      <c r="R460" s="2">
        <v>92000</v>
      </c>
      <c r="S460" s="2">
        <v>4.3</v>
      </c>
      <c r="T460" s="2">
        <v>83000</v>
      </c>
      <c r="U460" s="2">
        <v>7.8</v>
      </c>
      <c r="V460" s="2">
        <v>92000</v>
      </c>
      <c r="W460" s="2">
        <v>4.3</v>
      </c>
      <c r="AA460" s="3" t="s">
        <v>574</v>
      </c>
      <c r="AB460" s="3" t="s">
        <v>151</v>
      </c>
      <c r="AC460" s="3">
        <v>522.6</v>
      </c>
      <c r="AD460" s="3">
        <v>2.2999999999999998</v>
      </c>
      <c r="AE460" s="3">
        <v>13.25</v>
      </c>
      <c r="AF460" s="3">
        <v>2.2999999999999998</v>
      </c>
      <c r="AG460" s="3">
        <v>27136</v>
      </c>
      <c r="AH460" s="3">
        <v>3.6</v>
      </c>
      <c r="AI460" s="3">
        <v>39.4</v>
      </c>
      <c r="AJ460" s="3">
        <v>0.7</v>
      </c>
      <c r="AN460" s="3" t="s">
        <v>574</v>
      </c>
      <c r="AO460" s="3" t="s">
        <v>151</v>
      </c>
      <c r="AP460" s="3">
        <v>454.8</v>
      </c>
      <c r="AQ460" s="3">
        <v>4.3</v>
      </c>
      <c r="AR460" s="3">
        <v>11.26</v>
      </c>
      <c r="AS460" s="3">
        <v>4.5999999999999996</v>
      </c>
      <c r="AT460" s="3">
        <v>23933</v>
      </c>
      <c r="AU460" s="3">
        <v>7.1</v>
      </c>
      <c r="AV460" s="3">
        <v>37.5</v>
      </c>
      <c r="AW460" s="3">
        <v>1</v>
      </c>
      <c r="BA460" s="4" t="s">
        <v>574</v>
      </c>
      <c r="BB460" s="4" t="s">
        <v>151</v>
      </c>
      <c r="BC460" s="4">
        <v>127000</v>
      </c>
      <c r="BD460" s="4">
        <v>3.6</v>
      </c>
      <c r="BE460" s="4">
        <v>127000</v>
      </c>
      <c r="BF460" s="4">
        <v>3.6</v>
      </c>
      <c r="BG460" s="4">
        <v>116000</v>
      </c>
      <c r="BH460" s="4">
        <v>6</v>
      </c>
      <c r="BI460" s="4">
        <v>127000</v>
      </c>
      <c r="BJ460" s="4">
        <v>3.6</v>
      </c>
      <c r="BN460" s="5" t="s">
        <v>574</v>
      </c>
      <c r="BO460" s="5" t="s">
        <v>151</v>
      </c>
      <c r="BP460" s="5">
        <v>432.4</v>
      </c>
      <c r="BQ460" s="5">
        <v>2.5</v>
      </c>
      <c r="BR460" s="5">
        <v>12.74</v>
      </c>
      <c r="BS460" s="5">
        <v>2.1</v>
      </c>
      <c r="BT460" s="5">
        <v>22550</v>
      </c>
      <c r="BU460" s="5">
        <v>3.6</v>
      </c>
      <c r="BV460" s="5">
        <v>33.9</v>
      </c>
      <c r="BW460" s="5">
        <v>1.2</v>
      </c>
      <c r="CA460" s="6" t="s">
        <v>574</v>
      </c>
      <c r="CB460" s="6" t="s">
        <v>151</v>
      </c>
      <c r="CC460" s="6">
        <v>373.2</v>
      </c>
      <c r="CD460" s="6">
        <v>4</v>
      </c>
      <c r="CE460" s="6">
        <v>10.16</v>
      </c>
      <c r="CF460" s="6">
        <v>3.1</v>
      </c>
      <c r="CG460" s="6">
        <v>19083</v>
      </c>
      <c r="CH460" s="6">
        <v>6.7</v>
      </c>
      <c r="CI460" s="6">
        <v>37</v>
      </c>
      <c r="CJ460" s="6">
        <v>0.3</v>
      </c>
      <c r="CN460" s="7" t="s">
        <v>574</v>
      </c>
      <c r="CO460" s="7" t="s">
        <v>151</v>
      </c>
      <c r="CP460" s="7">
        <v>34000</v>
      </c>
      <c r="CQ460" s="7">
        <v>6.9</v>
      </c>
      <c r="CR460" s="7">
        <v>34000</v>
      </c>
      <c r="CS460" s="7">
        <v>6.9</v>
      </c>
      <c r="CT460" s="7">
        <v>30000</v>
      </c>
      <c r="CU460" s="7">
        <v>14.5</v>
      </c>
      <c r="CV460" s="7">
        <v>34000</v>
      </c>
      <c r="CW460" s="7">
        <v>6.9</v>
      </c>
      <c r="DA460" s="8" t="s">
        <v>574</v>
      </c>
      <c r="DB460" s="8" t="s">
        <v>151</v>
      </c>
      <c r="DC460" s="8">
        <v>474.7</v>
      </c>
      <c r="DD460" s="8">
        <v>3.5</v>
      </c>
      <c r="DE460" s="8">
        <v>12.64</v>
      </c>
      <c r="DF460" s="8">
        <v>3.5</v>
      </c>
      <c r="DG460" s="8">
        <v>24508</v>
      </c>
      <c r="DH460" s="8">
        <v>5.3</v>
      </c>
      <c r="DI460" s="8">
        <v>37.6</v>
      </c>
      <c r="DJ460" s="8">
        <v>1.2</v>
      </c>
      <c r="DN460" s="9" t="s">
        <v>574</v>
      </c>
      <c r="DO460" s="9" t="s">
        <v>151</v>
      </c>
      <c r="DP460" s="9">
        <v>413.8</v>
      </c>
      <c r="DQ460" s="9">
        <v>7.1</v>
      </c>
      <c r="DR460" s="9">
        <v>10.79</v>
      </c>
      <c r="DS460" s="9">
        <v>9</v>
      </c>
      <c r="DT460" s="9">
        <v>21798</v>
      </c>
      <c r="DU460" s="9">
        <v>16</v>
      </c>
      <c r="DV460" s="9">
        <v>37</v>
      </c>
      <c r="DW460" s="9">
        <v>0.3</v>
      </c>
      <c r="EA460" s="10" t="s">
        <v>574</v>
      </c>
      <c r="EB460" s="10" t="s">
        <v>151</v>
      </c>
      <c r="EC460" s="10">
        <v>58000</v>
      </c>
      <c r="ED460" s="10">
        <v>5.5</v>
      </c>
      <c r="EE460" s="10">
        <f>VLOOKUP(EA460,Sheet1!$C$10:$L$428,10,FALSE)</f>
        <v>99555</v>
      </c>
      <c r="EF460" s="10">
        <v>5.5</v>
      </c>
      <c r="EG460" s="10">
        <v>52000</v>
      </c>
      <c r="EH460" s="10">
        <v>8.9</v>
      </c>
      <c r="EI460" s="10">
        <v>58000</v>
      </c>
      <c r="EJ460" s="10">
        <v>5.5</v>
      </c>
      <c r="EN460" s="11" t="s">
        <v>574</v>
      </c>
      <c r="EO460" s="11" t="s">
        <v>151</v>
      </c>
      <c r="EP460" s="11">
        <v>550.79999999999995</v>
      </c>
      <c r="EQ460" s="11">
        <v>3</v>
      </c>
      <c r="ER460" s="11">
        <f>VLOOKUP(EN460,Sheet1!$C$10:$L$428,2,FALSE)</f>
        <v>145121.4252459023</v>
      </c>
      <c r="ES460" s="11">
        <v>3</v>
      </c>
      <c r="ET460" s="11">
        <v>28661</v>
      </c>
      <c r="EU460" s="11">
        <v>4.4000000000000004</v>
      </c>
      <c r="EV460" s="11">
        <v>40.5</v>
      </c>
      <c r="EW460" s="11">
        <v>0.8</v>
      </c>
      <c r="EY460" t="b">
        <f t="shared" si="6"/>
        <v>1</v>
      </c>
    </row>
    <row r="461" spans="1:155" x14ac:dyDescent="0.25">
      <c r="A461" s="1" t="s">
        <v>575</v>
      </c>
      <c r="B461" s="1" t="s">
        <v>152</v>
      </c>
      <c r="C461" s="1">
        <v>455.5</v>
      </c>
      <c r="D461" s="1">
        <v>4.2</v>
      </c>
      <c r="E461" s="1">
        <f>VLOOKUP(A461,Sheet1!$C$10:$L$428,6,FALSE)</f>
        <v>110000</v>
      </c>
      <c r="F461" s="1">
        <v>4.3</v>
      </c>
      <c r="G461" s="1">
        <v>23824</v>
      </c>
      <c r="H461" s="1">
        <v>6.2</v>
      </c>
      <c r="I461" s="1">
        <v>40</v>
      </c>
      <c r="J461" s="1">
        <v>0.9</v>
      </c>
      <c r="N461" s="2" t="s">
        <v>575</v>
      </c>
      <c r="O461" s="2" t="s">
        <v>152</v>
      </c>
      <c r="P461" s="2">
        <v>76000</v>
      </c>
      <c r="Q461" s="2">
        <v>4.7</v>
      </c>
      <c r="R461" s="2">
        <v>76000</v>
      </c>
      <c r="S461" s="2">
        <v>4.7</v>
      </c>
      <c r="T461" s="2">
        <v>66000</v>
      </c>
      <c r="U461" s="2">
        <v>6.2</v>
      </c>
      <c r="V461" s="2">
        <v>76000</v>
      </c>
      <c r="W461" s="2">
        <v>4.7</v>
      </c>
      <c r="AA461" s="3" t="s">
        <v>575</v>
      </c>
      <c r="AB461" s="3" t="s">
        <v>152</v>
      </c>
      <c r="AC461" s="3">
        <v>482.7</v>
      </c>
      <c r="AD461" s="3">
        <v>2.2999999999999998</v>
      </c>
      <c r="AE461" s="3">
        <v>12.13</v>
      </c>
      <c r="AF461" s="3">
        <v>2.2999999999999998</v>
      </c>
      <c r="AG461" s="3">
        <v>24511</v>
      </c>
      <c r="AH461" s="3">
        <v>3.6</v>
      </c>
      <c r="AI461" s="3">
        <v>39.799999999999997</v>
      </c>
      <c r="AJ461" s="3">
        <v>0.8</v>
      </c>
      <c r="AN461" s="3" t="s">
        <v>575</v>
      </c>
      <c r="AO461" s="3" t="s">
        <v>152</v>
      </c>
      <c r="AP461" s="3">
        <v>425.2</v>
      </c>
      <c r="AQ461" s="3">
        <v>3.9</v>
      </c>
      <c r="AR461" s="3">
        <v>10.94</v>
      </c>
      <c r="AS461" s="3">
        <v>3.1</v>
      </c>
      <c r="AT461" s="3">
        <v>22548</v>
      </c>
      <c r="AU461" s="3">
        <v>5.6</v>
      </c>
      <c r="AV461" s="3">
        <v>37.5</v>
      </c>
      <c r="AW461" s="3">
        <v>0.9</v>
      </c>
      <c r="BA461" s="4" t="s">
        <v>575</v>
      </c>
      <c r="BB461" s="4" t="s">
        <v>152</v>
      </c>
      <c r="BC461" s="4">
        <v>103000</v>
      </c>
      <c r="BD461" s="4">
        <v>4</v>
      </c>
      <c r="BE461" s="4">
        <v>103000</v>
      </c>
      <c r="BF461" s="4">
        <v>4</v>
      </c>
      <c r="BG461" s="4">
        <v>91000</v>
      </c>
      <c r="BH461" s="4">
        <v>5.4</v>
      </c>
      <c r="BI461" s="4">
        <v>103000</v>
      </c>
      <c r="BJ461" s="4">
        <v>4</v>
      </c>
      <c r="BN461" s="5" t="s">
        <v>575</v>
      </c>
      <c r="BO461" s="5" t="s">
        <v>152</v>
      </c>
      <c r="BP461" s="5">
        <v>401.3</v>
      </c>
      <c r="BQ461" s="5">
        <v>2.5</v>
      </c>
      <c r="BR461" s="5">
        <v>11.67</v>
      </c>
      <c r="BS461" s="5">
        <v>2.1</v>
      </c>
      <c r="BT461" s="5">
        <v>20430</v>
      </c>
      <c r="BU461" s="5">
        <v>3.5</v>
      </c>
      <c r="BV461" s="5">
        <v>34.4</v>
      </c>
      <c r="BW461" s="5">
        <v>1.3</v>
      </c>
      <c r="CA461" s="6" t="s">
        <v>575</v>
      </c>
      <c r="CB461" s="6" t="s">
        <v>152</v>
      </c>
      <c r="CC461" s="6">
        <v>361.5</v>
      </c>
      <c r="CD461" s="6">
        <v>3.7</v>
      </c>
      <c r="CE461" s="6">
        <v>9.93</v>
      </c>
      <c r="CF461" s="6">
        <v>3.4</v>
      </c>
      <c r="CG461" s="6">
        <v>18841</v>
      </c>
      <c r="CH461" s="6">
        <v>5.8</v>
      </c>
      <c r="CI461" s="6">
        <v>37</v>
      </c>
      <c r="CJ461" s="6">
        <v>0.4</v>
      </c>
      <c r="CN461" s="7" t="s">
        <v>575</v>
      </c>
      <c r="CO461" s="7" t="s">
        <v>152</v>
      </c>
      <c r="CP461" s="7">
        <v>29000</v>
      </c>
      <c r="CQ461" s="7">
        <v>7.4</v>
      </c>
      <c r="CR461" s="7">
        <v>29000</v>
      </c>
      <c r="CS461" s="7">
        <v>7.4</v>
      </c>
      <c r="CT461" s="7">
        <v>26000</v>
      </c>
      <c r="CU461" s="7">
        <v>8.5</v>
      </c>
      <c r="CV461" s="7">
        <v>29000</v>
      </c>
      <c r="CW461" s="7">
        <v>7.4</v>
      </c>
      <c r="DA461" s="8" t="s">
        <v>575</v>
      </c>
      <c r="DB461" s="8" t="s">
        <v>152</v>
      </c>
      <c r="DC461" s="8">
        <v>446.3</v>
      </c>
      <c r="DD461" s="8">
        <v>3.2</v>
      </c>
      <c r="DE461" s="8">
        <v>12.2</v>
      </c>
      <c r="DF461" s="8">
        <v>3.3</v>
      </c>
      <c r="DG461" s="8">
        <v>22780</v>
      </c>
      <c r="DH461" s="8">
        <v>3.8</v>
      </c>
      <c r="DI461" s="8">
        <v>36.6</v>
      </c>
      <c r="DJ461" s="8">
        <v>0.7</v>
      </c>
      <c r="DN461" s="9" t="s">
        <v>575</v>
      </c>
      <c r="DO461" s="9" t="s">
        <v>152</v>
      </c>
      <c r="DP461" s="9">
        <v>399.3</v>
      </c>
      <c r="DQ461" s="9">
        <v>6</v>
      </c>
      <c r="DR461" s="9">
        <v>10.79</v>
      </c>
      <c r="DS461" s="9">
        <v>5.5</v>
      </c>
      <c r="DT461" s="9">
        <v>19906</v>
      </c>
      <c r="DU461" s="9">
        <v>7.7</v>
      </c>
      <c r="DV461" s="9">
        <v>37</v>
      </c>
      <c r="DW461" s="9">
        <v>0.4</v>
      </c>
      <c r="EA461" s="10" t="s">
        <v>575</v>
      </c>
      <c r="EB461" s="10" t="s">
        <v>152</v>
      </c>
      <c r="EC461" s="10">
        <v>47000</v>
      </c>
      <c r="ED461" s="10">
        <v>6</v>
      </c>
      <c r="EE461" s="10">
        <f>VLOOKUP(EA461,Sheet1!$C$10:$L$428,10,FALSE)</f>
        <v>85000</v>
      </c>
      <c r="EF461" s="10">
        <v>6</v>
      </c>
      <c r="EG461" s="10">
        <v>40000</v>
      </c>
      <c r="EH461" s="10">
        <v>8.6999999999999993</v>
      </c>
      <c r="EI461" s="10">
        <v>47000</v>
      </c>
      <c r="EJ461" s="10">
        <v>6</v>
      </c>
      <c r="EN461" s="11" t="s">
        <v>575</v>
      </c>
      <c r="EO461" s="11" t="s">
        <v>152</v>
      </c>
      <c r="EP461" s="11">
        <v>504.7</v>
      </c>
      <c r="EQ461" s="11">
        <v>3</v>
      </c>
      <c r="ER461" s="11">
        <f>VLOOKUP(EN461,Sheet1!$C$10:$L$428,2,FALSE)</f>
        <v>118400.75337034094</v>
      </c>
      <c r="ES461" s="11">
        <v>3.1</v>
      </c>
      <c r="ET461" s="11">
        <v>25671</v>
      </c>
      <c r="EU461" s="11">
        <v>5.4</v>
      </c>
      <c r="EV461" s="11">
        <v>41.8</v>
      </c>
      <c r="EW461" s="11">
        <v>1</v>
      </c>
      <c r="EY461" t="b">
        <f t="shared" ref="EY461:EY524" si="7">IF(A462=N462,(IF(N462=AA462,(IF(AA462=AN462,(IF(AN462=BA462,(IF(BA462=BN462,(IF(CA462=BN462,(IF(CA462=CN462,(IF(CN462=DA462,(IF(DA462=DN462,(IF(DN462=EA462,(IF(EA462=EN462,TRUE,FALSE)),FALSE)),FALSE)),FALSE)),FALSE)),FALSE)),FALSE)),FALSE)),FALSE)),FALSE)),FALSE)</f>
        <v>1</v>
      </c>
    </row>
    <row r="462" spans="1:155" x14ac:dyDescent="0.25">
      <c r="A462" s="1" t="s">
        <v>576</v>
      </c>
      <c r="B462" s="1" t="s">
        <v>153</v>
      </c>
      <c r="C462" s="1">
        <v>632.9</v>
      </c>
      <c r="D462" s="1">
        <v>6.6</v>
      </c>
      <c r="E462" s="1">
        <f>VLOOKUP(A462,Sheet1!$C$10:$L$428,6,FALSE)</f>
        <v>199000</v>
      </c>
      <c r="F462" s="1">
        <v>7.1</v>
      </c>
      <c r="G462" s="1">
        <v>33460</v>
      </c>
      <c r="H462" s="1">
        <v>9.6</v>
      </c>
      <c r="I462" s="1">
        <v>37.5</v>
      </c>
      <c r="J462" s="1">
        <v>1.7</v>
      </c>
      <c r="N462" s="2" t="s">
        <v>576</v>
      </c>
      <c r="O462" s="2" t="s">
        <v>153</v>
      </c>
      <c r="P462" s="2">
        <v>56000</v>
      </c>
      <c r="Q462" s="2">
        <v>5.6</v>
      </c>
      <c r="R462" s="2">
        <v>56000</v>
      </c>
      <c r="S462" s="2">
        <v>5.6</v>
      </c>
      <c r="T462" s="2">
        <v>48000</v>
      </c>
      <c r="U462" s="2">
        <v>7.2</v>
      </c>
      <c r="V462" s="2">
        <v>56000</v>
      </c>
      <c r="W462" s="2">
        <v>5.6</v>
      </c>
      <c r="AA462" s="3" t="s">
        <v>576</v>
      </c>
      <c r="AB462" s="3" t="s">
        <v>153</v>
      </c>
      <c r="AC462" s="3">
        <v>748</v>
      </c>
      <c r="AD462" s="3">
        <v>8</v>
      </c>
      <c r="AE462" s="3">
        <v>19.440000000000001</v>
      </c>
      <c r="AF462" s="3">
        <v>8</v>
      </c>
      <c r="AG462" s="3">
        <v>38849</v>
      </c>
      <c r="AH462" s="3">
        <v>7.1</v>
      </c>
      <c r="AI462" s="3">
        <v>38.5</v>
      </c>
      <c r="AJ462" s="3">
        <v>0.7</v>
      </c>
      <c r="AN462" s="3" t="s">
        <v>576</v>
      </c>
      <c r="AO462" s="3" t="s">
        <v>153</v>
      </c>
      <c r="AP462" s="3">
        <v>566.20000000000005</v>
      </c>
      <c r="AQ462" s="3">
        <v>4.3</v>
      </c>
      <c r="AR462" s="3">
        <v>14.71</v>
      </c>
      <c r="AS462" s="3">
        <v>4.4000000000000004</v>
      </c>
      <c r="AT462" s="3">
        <v>29671</v>
      </c>
      <c r="AU462" s="3">
        <v>6.1</v>
      </c>
      <c r="AV462" s="3">
        <v>37.5</v>
      </c>
      <c r="AW462" s="3">
        <v>0</v>
      </c>
      <c r="BA462" s="4" t="s">
        <v>576</v>
      </c>
      <c r="BB462" s="4" t="s">
        <v>153</v>
      </c>
      <c r="BC462" s="4">
        <v>77000</v>
      </c>
      <c r="BD462" s="4">
        <v>4.7</v>
      </c>
      <c r="BE462" s="4">
        <v>77000</v>
      </c>
      <c r="BF462" s="4">
        <v>4.7</v>
      </c>
      <c r="BG462" s="4">
        <v>67000</v>
      </c>
      <c r="BH462" s="4">
        <v>5.9</v>
      </c>
      <c r="BI462" s="4">
        <v>77000</v>
      </c>
      <c r="BJ462" s="4">
        <v>4.7</v>
      </c>
      <c r="BN462" s="5" t="s">
        <v>576</v>
      </c>
      <c r="BO462" s="5" t="s">
        <v>153</v>
      </c>
      <c r="BP462" s="5">
        <v>600.20000000000005</v>
      </c>
      <c r="BQ462" s="5">
        <v>7.5</v>
      </c>
      <c r="BR462" s="5">
        <v>18.27</v>
      </c>
      <c r="BS462" s="5">
        <v>7.3</v>
      </c>
      <c r="BT462" s="5">
        <v>31101</v>
      </c>
      <c r="BU462" s="5">
        <v>6.7</v>
      </c>
      <c r="BV462" s="5">
        <v>32.9</v>
      </c>
      <c r="BW462" s="5">
        <v>1.5</v>
      </c>
      <c r="CA462" s="6" t="s">
        <v>576</v>
      </c>
      <c r="CB462" s="6" t="s">
        <v>153</v>
      </c>
      <c r="CC462" s="6">
        <v>458.5</v>
      </c>
      <c r="CD462" s="6">
        <v>6.5</v>
      </c>
      <c r="CE462" s="6">
        <v>13.15</v>
      </c>
      <c r="CF462" s="6">
        <v>6.1</v>
      </c>
      <c r="CG462" s="6">
        <v>24579</v>
      </c>
      <c r="CH462" s="6">
        <v>8</v>
      </c>
      <c r="CI462" s="6">
        <v>37</v>
      </c>
      <c r="CJ462" s="6">
        <v>0.4</v>
      </c>
      <c r="CN462" s="7" t="s">
        <v>576</v>
      </c>
      <c r="CO462" s="7" t="s">
        <v>153</v>
      </c>
      <c r="CP462" s="7">
        <v>22000</v>
      </c>
      <c r="CQ462" s="7">
        <v>8.6</v>
      </c>
      <c r="CR462" s="7">
        <v>22000</v>
      </c>
      <c r="CS462" s="7">
        <v>8.6</v>
      </c>
      <c r="CT462" s="7">
        <v>19000</v>
      </c>
      <c r="CU462" s="7">
        <v>12.4</v>
      </c>
      <c r="CV462" s="7">
        <v>22000</v>
      </c>
      <c r="CW462" s="7">
        <v>8.6</v>
      </c>
      <c r="DA462" s="8" t="s">
        <v>576</v>
      </c>
      <c r="DB462" s="8" t="s">
        <v>153</v>
      </c>
      <c r="DC462" s="8">
        <v>536.20000000000005</v>
      </c>
      <c r="DD462" s="8">
        <v>4.5999999999999996</v>
      </c>
      <c r="DE462" s="8">
        <v>14.51</v>
      </c>
      <c r="DF462" s="8">
        <v>4.7</v>
      </c>
      <c r="DG462" s="8">
        <v>27980</v>
      </c>
      <c r="DH462" s="8">
        <v>8.3000000000000007</v>
      </c>
      <c r="DI462" s="8">
        <v>36.9</v>
      </c>
      <c r="DJ462" s="8">
        <v>0.7</v>
      </c>
      <c r="DN462" s="9" t="s">
        <v>576</v>
      </c>
      <c r="DO462" s="9" t="s">
        <v>153</v>
      </c>
      <c r="DP462" s="9">
        <v>468.5</v>
      </c>
      <c r="DQ462" s="9">
        <v>7.8</v>
      </c>
      <c r="DR462" s="9">
        <v>12.96</v>
      </c>
      <c r="DS462" s="9">
        <v>7.9</v>
      </c>
      <c r="DT462" s="9">
        <v>25643</v>
      </c>
      <c r="DU462" s="9">
        <v>12</v>
      </c>
      <c r="DV462" s="9">
        <v>37</v>
      </c>
      <c r="DW462" s="9">
        <v>0.4</v>
      </c>
      <c r="EA462" s="10" t="s">
        <v>576</v>
      </c>
      <c r="EB462" s="10" t="s">
        <v>153</v>
      </c>
      <c r="EC462" s="10">
        <v>34000</v>
      </c>
      <c r="ED462" s="10">
        <v>7.2</v>
      </c>
      <c r="EE462" s="10">
        <f>VLOOKUP(EA462,Sheet1!$C$10:$L$428,10,FALSE)</f>
        <v>142500</v>
      </c>
      <c r="EF462" s="10">
        <v>7.2</v>
      </c>
      <c r="EG462" s="10">
        <v>29000</v>
      </c>
      <c r="EH462" s="10">
        <v>8.6999999999999993</v>
      </c>
      <c r="EI462" s="10">
        <v>34000</v>
      </c>
      <c r="EJ462" s="10">
        <v>7.2</v>
      </c>
      <c r="EN462" s="11" t="s">
        <v>576</v>
      </c>
      <c r="EO462" s="11" t="s">
        <v>153</v>
      </c>
      <c r="EP462" s="11">
        <v>882.3</v>
      </c>
      <c r="EQ462" s="11">
        <v>11</v>
      </c>
      <c r="ER462" s="11">
        <f>VLOOKUP(EN462,Sheet1!$C$10:$L$428,2,FALSE)</f>
        <v>238079.30127414747</v>
      </c>
      <c r="ES462" s="11">
        <v>11</v>
      </c>
      <c r="ET462" s="11">
        <v>45954</v>
      </c>
      <c r="EU462" s="11">
        <v>8.8000000000000007</v>
      </c>
      <c r="EV462" s="11">
        <v>39.4</v>
      </c>
      <c r="EW462" s="11">
        <v>0.9</v>
      </c>
      <c r="EY462" t="b">
        <f t="shared" si="7"/>
        <v>1</v>
      </c>
    </row>
    <row r="463" spans="1:155" x14ac:dyDescent="0.25">
      <c r="A463" s="1" t="s">
        <v>577</v>
      </c>
      <c r="B463" s="1" t="s">
        <v>154</v>
      </c>
      <c r="C463" s="1">
        <v>453.8</v>
      </c>
      <c r="D463" s="1">
        <v>5.2</v>
      </c>
      <c r="E463" s="1">
        <f>VLOOKUP(A463,Sheet1!$C$10:$L$428,6,FALSE)</f>
        <v>124999</v>
      </c>
      <c r="F463" s="1">
        <v>5.6</v>
      </c>
      <c r="G463" s="1">
        <v>24427</v>
      </c>
      <c r="H463" s="1">
        <v>14</v>
      </c>
      <c r="I463" s="1">
        <v>39.9</v>
      </c>
      <c r="J463" s="1">
        <v>0.7</v>
      </c>
      <c r="N463" s="2" t="s">
        <v>577</v>
      </c>
      <c r="O463" s="2" t="s">
        <v>154</v>
      </c>
      <c r="P463" s="2">
        <v>64000</v>
      </c>
      <c r="Q463" s="2">
        <v>5.0999999999999996</v>
      </c>
      <c r="R463" s="2">
        <v>64000</v>
      </c>
      <c r="S463" s="2">
        <v>5.0999999999999996</v>
      </c>
      <c r="T463" s="2">
        <v>56000</v>
      </c>
      <c r="U463" s="2">
        <v>8.9</v>
      </c>
      <c r="V463" s="2">
        <v>64000</v>
      </c>
      <c r="W463" s="2">
        <v>5.0999999999999996</v>
      </c>
      <c r="AA463" s="3" t="s">
        <v>577</v>
      </c>
      <c r="AB463" s="3" t="s">
        <v>154</v>
      </c>
      <c r="AC463" s="3">
        <v>487.3</v>
      </c>
      <c r="AD463" s="3">
        <v>2.5</v>
      </c>
      <c r="AE463" s="3">
        <v>12.42</v>
      </c>
      <c r="AF463" s="3">
        <v>2.6</v>
      </c>
      <c r="AG463" s="3">
        <v>25269</v>
      </c>
      <c r="AH463" s="3">
        <v>4</v>
      </c>
      <c r="AI463" s="3">
        <v>39.200000000000003</v>
      </c>
      <c r="AJ463" s="3">
        <v>0.7</v>
      </c>
      <c r="AN463" s="3" t="s">
        <v>577</v>
      </c>
      <c r="AO463" s="3" t="s">
        <v>154</v>
      </c>
      <c r="AP463" s="3">
        <v>418.8</v>
      </c>
      <c r="AQ463" s="3">
        <v>4.5</v>
      </c>
      <c r="AR463" s="3">
        <v>10.73</v>
      </c>
      <c r="AS463" s="3">
        <v>4</v>
      </c>
      <c r="AT463" s="3">
        <v>22558</v>
      </c>
      <c r="AU463" s="3">
        <v>9</v>
      </c>
      <c r="AV463" s="3">
        <v>37.5</v>
      </c>
      <c r="AW463" s="3">
        <v>1</v>
      </c>
      <c r="BA463" s="4" t="s">
        <v>577</v>
      </c>
      <c r="BB463" s="4" t="s">
        <v>154</v>
      </c>
      <c r="BC463" s="4">
        <v>90000</v>
      </c>
      <c r="BD463" s="4">
        <v>4.2</v>
      </c>
      <c r="BE463" s="4">
        <v>90000</v>
      </c>
      <c r="BF463" s="4">
        <v>4.2</v>
      </c>
      <c r="BG463" s="4">
        <v>82000</v>
      </c>
      <c r="BH463" s="4">
        <v>6.9</v>
      </c>
      <c r="BI463" s="4">
        <v>90000</v>
      </c>
      <c r="BJ463" s="4">
        <v>4.2</v>
      </c>
      <c r="BN463" s="5" t="s">
        <v>577</v>
      </c>
      <c r="BO463" s="5" t="s">
        <v>154</v>
      </c>
      <c r="BP463" s="5">
        <v>401.4</v>
      </c>
      <c r="BQ463" s="5">
        <v>2.9</v>
      </c>
      <c r="BR463" s="5">
        <v>12.04</v>
      </c>
      <c r="BS463" s="5">
        <v>2.7</v>
      </c>
      <c r="BT463" s="5">
        <v>20426</v>
      </c>
      <c r="BU463" s="5">
        <v>3.6</v>
      </c>
      <c r="BV463" s="5">
        <v>33.299999999999997</v>
      </c>
      <c r="BW463" s="5">
        <v>1.4</v>
      </c>
      <c r="CA463" s="6" t="s">
        <v>577</v>
      </c>
      <c r="CB463" s="6" t="s">
        <v>154</v>
      </c>
      <c r="CC463" s="6">
        <v>353.4</v>
      </c>
      <c r="CD463" s="6">
        <v>3.8</v>
      </c>
      <c r="CE463" s="6">
        <v>9.5299999999999994</v>
      </c>
      <c r="CF463" s="6">
        <v>3</v>
      </c>
      <c r="CG463" s="6">
        <v>17788</v>
      </c>
      <c r="CH463" s="6">
        <v>8.5</v>
      </c>
      <c r="CI463" s="6">
        <v>37</v>
      </c>
      <c r="CJ463" s="6">
        <v>0.9</v>
      </c>
      <c r="CN463" s="7" t="s">
        <v>577</v>
      </c>
      <c r="CO463" s="7" t="s">
        <v>154</v>
      </c>
      <c r="CP463" s="7">
        <v>24000</v>
      </c>
      <c r="CQ463" s="7">
        <v>8</v>
      </c>
      <c r="CR463" s="7">
        <v>24000</v>
      </c>
      <c r="CS463" s="7">
        <v>8</v>
      </c>
      <c r="CT463" s="7">
        <v>22000</v>
      </c>
      <c r="CU463" s="7">
        <v>11.4</v>
      </c>
      <c r="CV463" s="7">
        <v>24000</v>
      </c>
      <c r="CW463" s="7">
        <v>8</v>
      </c>
      <c r="DA463" s="8" t="s">
        <v>577</v>
      </c>
      <c r="DB463" s="8" t="s">
        <v>154</v>
      </c>
      <c r="DC463" s="8">
        <v>431.5</v>
      </c>
      <c r="DD463" s="8">
        <v>3.6</v>
      </c>
      <c r="DE463" s="8">
        <v>11.67</v>
      </c>
      <c r="DF463" s="8">
        <v>3.7</v>
      </c>
      <c r="DG463" s="8">
        <v>21814</v>
      </c>
      <c r="DH463" s="8">
        <v>5.9</v>
      </c>
      <c r="DI463" s="8">
        <v>37</v>
      </c>
      <c r="DJ463" s="8">
        <v>0.8</v>
      </c>
      <c r="DN463" s="9" t="s">
        <v>577</v>
      </c>
      <c r="DO463" s="9" t="s">
        <v>154</v>
      </c>
      <c r="DP463" s="9">
        <v>368.6</v>
      </c>
      <c r="DQ463" s="9">
        <v>5.0999999999999996</v>
      </c>
      <c r="DR463" s="9">
        <v>9.89</v>
      </c>
      <c r="DS463" s="9">
        <v>6.9</v>
      </c>
      <c r="DT463" s="9">
        <v>18911</v>
      </c>
      <c r="DU463" s="9">
        <v>12</v>
      </c>
      <c r="DV463" s="9">
        <v>37</v>
      </c>
      <c r="DW463" s="9">
        <v>0.7</v>
      </c>
      <c r="EA463" s="10" t="s">
        <v>577</v>
      </c>
      <c r="EB463" s="10" t="s">
        <v>154</v>
      </c>
      <c r="EC463" s="10">
        <v>39000</v>
      </c>
      <c r="ED463" s="10">
        <v>6.6</v>
      </c>
      <c r="EE463" s="10">
        <f>VLOOKUP(EA463,Sheet1!$C$10:$L$428,10,FALSE)</f>
        <v>85000</v>
      </c>
      <c r="EF463" s="10">
        <v>6.6</v>
      </c>
      <c r="EG463" s="10">
        <v>34000</v>
      </c>
      <c r="EH463" s="10">
        <v>12.7</v>
      </c>
      <c r="EI463" s="10">
        <v>39000</v>
      </c>
      <c r="EJ463" s="10">
        <v>6.6</v>
      </c>
      <c r="EN463" s="11" t="s">
        <v>577</v>
      </c>
      <c r="EO463" s="11" t="s">
        <v>154</v>
      </c>
      <c r="EP463" s="11">
        <v>521.4</v>
      </c>
      <c r="EQ463" s="11">
        <v>3.3</v>
      </c>
      <c r="ER463" s="11">
        <f>VLOOKUP(EN463,Sheet1!$C$10:$L$428,2,FALSE)</f>
        <v>139598.06426056349</v>
      </c>
      <c r="ES463" s="11">
        <v>3.5</v>
      </c>
      <c r="ET463" s="11">
        <v>27482</v>
      </c>
      <c r="EU463" s="11">
        <v>5.4</v>
      </c>
      <c r="EV463" s="11">
        <v>40.6</v>
      </c>
      <c r="EW463" s="11">
        <v>0.9</v>
      </c>
      <c r="EY463" t="b">
        <f t="shared" si="7"/>
        <v>1</v>
      </c>
    </row>
    <row r="464" spans="1:155" x14ac:dyDescent="0.25">
      <c r="A464" s="1" t="s">
        <v>578</v>
      </c>
      <c r="B464" s="1" t="s">
        <v>155</v>
      </c>
      <c r="C464" s="1">
        <v>469.9</v>
      </c>
      <c r="D464" s="1">
        <v>5.5</v>
      </c>
      <c r="E464" s="1">
        <f>VLOOKUP(A464,Sheet1!$C$10:$L$428,6,FALSE)</f>
        <v>115000</v>
      </c>
      <c r="F464" s="1">
        <v>5.6</v>
      </c>
      <c r="G464" s="1">
        <v>24997</v>
      </c>
      <c r="H464" s="1">
        <v>11</v>
      </c>
      <c r="I464" s="1">
        <v>39.299999999999997</v>
      </c>
      <c r="J464" s="1">
        <v>1.5</v>
      </c>
      <c r="N464" s="2" t="s">
        <v>578</v>
      </c>
      <c r="O464" s="2" t="s">
        <v>155</v>
      </c>
      <c r="P464" s="2">
        <v>61000</v>
      </c>
      <c r="Q464" s="2">
        <v>5.3</v>
      </c>
      <c r="R464" s="2">
        <v>61000</v>
      </c>
      <c r="S464" s="2">
        <v>5.3</v>
      </c>
      <c r="T464" s="2">
        <v>54000</v>
      </c>
      <c r="U464" s="2">
        <v>9.1999999999999993</v>
      </c>
      <c r="V464" s="2">
        <v>61000</v>
      </c>
      <c r="W464" s="2">
        <v>5.3</v>
      </c>
      <c r="AA464" s="3" t="s">
        <v>578</v>
      </c>
      <c r="AB464" s="3" t="s">
        <v>155</v>
      </c>
      <c r="AC464" s="3">
        <v>489.5</v>
      </c>
      <c r="AD464" s="3">
        <v>2.6</v>
      </c>
      <c r="AE464" s="3">
        <v>12.22</v>
      </c>
      <c r="AF464" s="3">
        <v>2.6</v>
      </c>
      <c r="AG464" s="3">
        <v>24961</v>
      </c>
      <c r="AH464" s="3">
        <v>4.9000000000000004</v>
      </c>
      <c r="AI464" s="3">
        <v>40</v>
      </c>
      <c r="AJ464" s="3">
        <v>0.9</v>
      </c>
      <c r="AN464" s="3" t="s">
        <v>578</v>
      </c>
      <c r="AO464" s="3" t="s">
        <v>155</v>
      </c>
      <c r="AP464" s="3">
        <v>430.5</v>
      </c>
      <c r="AQ464" s="3">
        <v>4.5999999999999996</v>
      </c>
      <c r="AR464" s="3">
        <v>10.44</v>
      </c>
      <c r="AS464" s="3">
        <v>4.9000000000000004</v>
      </c>
      <c r="AT464" s="3">
        <v>23089</v>
      </c>
      <c r="AU464" s="3">
        <v>9.9</v>
      </c>
      <c r="AV464" s="3">
        <v>37.6</v>
      </c>
      <c r="AW464" s="3">
        <v>1</v>
      </c>
      <c r="BA464" s="4" t="s">
        <v>578</v>
      </c>
      <c r="BB464" s="4" t="s">
        <v>155</v>
      </c>
      <c r="BC464" s="4">
        <v>86000</v>
      </c>
      <c r="BD464" s="4">
        <v>4.4000000000000004</v>
      </c>
      <c r="BE464" s="4">
        <v>86000</v>
      </c>
      <c r="BF464" s="4">
        <v>4.4000000000000004</v>
      </c>
      <c r="BG464" s="4">
        <v>74000</v>
      </c>
      <c r="BH464" s="4">
        <v>7.2</v>
      </c>
      <c r="BI464" s="4">
        <v>86000</v>
      </c>
      <c r="BJ464" s="4">
        <v>4.4000000000000004</v>
      </c>
      <c r="BN464" s="5" t="s">
        <v>578</v>
      </c>
      <c r="BO464" s="5" t="s">
        <v>155</v>
      </c>
      <c r="BP464" s="5">
        <v>399.6</v>
      </c>
      <c r="BQ464" s="5">
        <v>2.9</v>
      </c>
      <c r="BR464" s="5">
        <v>11.78</v>
      </c>
      <c r="BS464" s="5">
        <v>2.4</v>
      </c>
      <c r="BT464" s="5">
        <v>20697</v>
      </c>
      <c r="BU464" s="5">
        <v>4.4000000000000004</v>
      </c>
      <c r="BV464" s="5">
        <v>33.9</v>
      </c>
      <c r="BW464" s="5">
        <v>1.6</v>
      </c>
      <c r="CA464" s="6" t="s">
        <v>578</v>
      </c>
      <c r="CB464" s="6" t="s">
        <v>155</v>
      </c>
      <c r="CC464" s="6">
        <v>351.5</v>
      </c>
      <c r="CD464" s="6">
        <v>4.5</v>
      </c>
      <c r="CE464" s="6">
        <v>9.44</v>
      </c>
      <c r="CF464" s="6">
        <v>3.4</v>
      </c>
      <c r="CG464" s="6">
        <v>18477</v>
      </c>
      <c r="CH464" s="6">
        <v>8.5</v>
      </c>
      <c r="CI464" s="6">
        <v>37</v>
      </c>
      <c r="CJ464" s="6">
        <v>0.4</v>
      </c>
      <c r="CN464" s="7" t="s">
        <v>578</v>
      </c>
      <c r="CO464" s="7" t="s">
        <v>155</v>
      </c>
      <c r="CP464" s="7">
        <v>24000</v>
      </c>
      <c r="CQ464" s="7">
        <v>8.1</v>
      </c>
      <c r="CR464" s="7">
        <v>24000</v>
      </c>
      <c r="CS464" s="7">
        <v>8.1</v>
      </c>
      <c r="CT464" s="7">
        <v>21000</v>
      </c>
      <c r="CU464" s="7">
        <v>15</v>
      </c>
      <c r="CV464" s="7">
        <v>24000</v>
      </c>
      <c r="CW464" s="7">
        <v>8.1</v>
      </c>
      <c r="DA464" s="8" t="s">
        <v>578</v>
      </c>
      <c r="DB464" s="8" t="s">
        <v>155</v>
      </c>
      <c r="DC464" s="8">
        <v>434.7</v>
      </c>
      <c r="DD464" s="8">
        <v>4.4000000000000004</v>
      </c>
      <c r="DE464" s="8">
        <v>11.45</v>
      </c>
      <c r="DF464" s="8">
        <v>4.5</v>
      </c>
      <c r="DG464" s="8">
        <v>21430</v>
      </c>
      <c r="DH464" s="8">
        <v>9.4</v>
      </c>
      <c r="DI464" s="8">
        <v>38</v>
      </c>
      <c r="DJ464" s="8">
        <v>1.3</v>
      </c>
      <c r="DN464" s="9" t="s">
        <v>578</v>
      </c>
      <c r="DO464" s="9" t="s">
        <v>155</v>
      </c>
      <c r="DP464" s="9">
        <v>357.8</v>
      </c>
      <c r="DQ464" s="9">
        <v>7.5</v>
      </c>
      <c r="DR464" s="9">
        <v>9.4700000000000006</v>
      </c>
      <c r="DS464" s="9">
        <v>7.5</v>
      </c>
      <c r="DT464" s="9">
        <v>18412</v>
      </c>
      <c r="DU464" s="9">
        <v>17</v>
      </c>
      <c r="DV464" s="9">
        <v>37.299999999999997</v>
      </c>
      <c r="DW464" s="9">
        <v>0.3</v>
      </c>
      <c r="EA464" s="10" t="s">
        <v>578</v>
      </c>
      <c r="EB464" s="10" t="s">
        <v>155</v>
      </c>
      <c r="EC464" s="10">
        <v>37000</v>
      </c>
      <c r="ED464" s="10">
        <v>6.9</v>
      </c>
      <c r="EE464" s="10">
        <f>VLOOKUP(EA464,Sheet1!$C$10:$L$428,10,FALSE)</f>
        <v>84000</v>
      </c>
      <c r="EF464" s="10">
        <v>6.9</v>
      </c>
      <c r="EG464" s="10">
        <v>33000</v>
      </c>
      <c r="EH464" s="10">
        <v>11.6</v>
      </c>
      <c r="EI464" s="10">
        <v>37000</v>
      </c>
      <c r="EJ464" s="10">
        <v>6.9</v>
      </c>
      <c r="EN464" s="11" t="s">
        <v>578</v>
      </c>
      <c r="EO464" s="11" t="s">
        <v>155</v>
      </c>
      <c r="EP464" s="11">
        <v>524.5</v>
      </c>
      <c r="EQ464" s="11">
        <v>3.1</v>
      </c>
      <c r="ER464" s="11">
        <f>VLOOKUP(EN464,Sheet1!$C$10:$L$428,2,FALSE)</f>
        <v>128497.62104717481</v>
      </c>
      <c r="ES464" s="11">
        <v>3.2</v>
      </c>
      <c r="ET464" s="11">
        <v>27222</v>
      </c>
      <c r="EU464" s="11">
        <v>6.1</v>
      </c>
      <c r="EV464" s="11">
        <v>41.4</v>
      </c>
      <c r="EW464" s="11">
        <v>1.1000000000000001</v>
      </c>
      <c r="EY464" t="b">
        <f t="shared" si="7"/>
        <v>1</v>
      </c>
    </row>
    <row r="465" spans="1:155" x14ac:dyDescent="0.25">
      <c r="A465" s="1" t="s">
        <v>832</v>
      </c>
      <c r="B465" s="1" t="s">
        <v>411</v>
      </c>
      <c r="C465" s="1">
        <v>527.20000000000005</v>
      </c>
      <c r="D465" s="1">
        <v>4.0999999999999996</v>
      </c>
      <c r="E465" s="1">
        <f>VLOOKUP(A465,Sheet1!$C$10:$L$428,6,FALSE)</f>
        <v>172000</v>
      </c>
      <c r="F465" s="1">
        <v>4.2</v>
      </c>
      <c r="G465" s="1">
        <v>27006</v>
      </c>
      <c r="H465" s="1">
        <v>5.3</v>
      </c>
      <c r="I465" s="1">
        <v>39</v>
      </c>
      <c r="J465" s="1">
        <v>1.2</v>
      </c>
      <c r="N465" s="2" t="s">
        <v>832</v>
      </c>
      <c r="O465" s="2" t="s">
        <v>411</v>
      </c>
      <c r="P465" s="2">
        <v>163000</v>
      </c>
      <c r="Q465" s="2">
        <v>3.2</v>
      </c>
      <c r="R465" s="2">
        <v>163000</v>
      </c>
      <c r="S465" s="2">
        <v>3.2</v>
      </c>
      <c r="T465" s="2">
        <v>139000</v>
      </c>
      <c r="U465" s="2">
        <v>4.4000000000000004</v>
      </c>
      <c r="V465" s="2">
        <v>163000</v>
      </c>
      <c r="W465" s="2">
        <v>3.2</v>
      </c>
      <c r="AA465" s="3" t="s">
        <v>832</v>
      </c>
      <c r="AB465" s="3" t="s">
        <v>411</v>
      </c>
      <c r="AC465" s="3">
        <v>577.1</v>
      </c>
      <c r="AD465" s="3">
        <v>2.2000000000000002</v>
      </c>
      <c r="AE465" s="3">
        <v>14.84</v>
      </c>
      <c r="AF465" s="3">
        <v>2.2000000000000002</v>
      </c>
      <c r="AG465" s="3">
        <v>30755</v>
      </c>
      <c r="AH465" s="3">
        <v>3.5</v>
      </c>
      <c r="AI465" s="3">
        <v>38.9</v>
      </c>
      <c r="AJ465" s="3">
        <v>0.4</v>
      </c>
      <c r="AN465" s="3" t="s">
        <v>832</v>
      </c>
      <c r="AO465" s="3" t="s">
        <v>411</v>
      </c>
      <c r="AP465" s="3">
        <v>479.4</v>
      </c>
      <c r="AQ465" s="3">
        <v>3</v>
      </c>
      <c r="AR465" s="3">
        <v>12.14</v>
      </c>
      <c r="AS465" s="3">
        <v>3.2</v>
      </c>
      <c r="AT465" s="3">
        <v>25069</v>
      </c>
      <c r="AU465" s="3">
        <v>4.0999999999999996</v>
      </c>
      <c r="AV465" s="3">
        <v>37.5</v>
      </c>
      <c r="AW465" s="3">
        <v>0.7</v>
      </c>
      <c r="BA465" s="4" t="s">
        <v>832</v>
      </c>
      <c r="BB465" s="4" t="s">
        <v>411</v>
      </c>
      <c r="BC465" s="4">
        <v>234000</v>
      </c>
      <c r="BD465" s="4">
        <v>2.7</v>
      </c>
      <c r="BE465" s="4">
        <v>234000</v>
      </c>
      <c r="BF465" s="4">
        <v>2.7</v>
      </c>
      <c r="BG465" s="4">
        <v>203000</v>
      </c>
      <c r="BH465" s="4">
        <v>3.6</v>
      </c>
      <c r="BI465" s="4">
        <v>234000</v>
      </c>
      <c r="BJ465" s="4">
        <v>2.7</v>
      </c>
      <c r="BN465" s="5" t="s">
        <v>832</v>
      </c>
      <c r="BO465" s="5" t="s">
        <v>411</v>
      </c>
      <c r="BP465" s="5">
        <v>453.8</v>
      </c>
      <c r="BQ465" s="5">
        <v>2.2999999999999998</v>
      </c>
      <c r="BR465" s="5">
        <v>14.04</v>
      </c>
      <c r="BS465" s="5">
        <v>2</v>
      </c>
      <c r="BT465" s="5">
        <v>24215</v>
      </c>
      <c r="BU465" s="5">
        <v>3.4</v>
      </c>
      <c r="BV465" s="5">
        <v>32.299999999999997</v>
      </c>
      <c r="BW465" s="5">
        <v>1</v>
      </c>
      <c r="CA465" s="6" t="s">
        <v>832</v>
      </c>
      <c r="CB465" s="6" t="s">
        <v>411</v>
      </c>
      <c r="CC465" s="6">
        <v>373.7</v>
      </c>
      <c r="CD465" s="6">
        <v>3.3</v>
      </c>
      <c r="CE465" s="6">
        <v>10.65</v>
      </c>
      <c r="CF465" s="6">
        <v>2.5</v>
      </c>
      <c r="CG465" s="6">
        <v>19613</v>
      </c>
      <c r="CH465" s="6">
        <v>4.8</v>
      </c>
      <c r="CI465" s="6">
        <v>37</v>
      </c>
      <c r="CJ465" s="6">
        <v>0.1</v>
      </c>
      <c r="CN465" s="7" t="s">
        <v>832</v>
      </c>
      <c r="CO465" s="7" t="s">
        <v>411</v>
      </c>
      <c r="CP465" s="7">
        <v>63000</v>
      </c>
      <c r="CQ465" s="7">
        <v>5.0999999999999996</v>
      </c>
      <c r="CR465" s="7">
        <v>63000</v>
      </c>
      <c r="CS465" s="7">
        <v>5.0999999999999996</v>
      </c>
      <c r="CT465" s="7">
        <v>53000</v>
      </c>
      <c r="CU465" s="7">
        <v>7.8</v>
      </c>
      <c r="CV465" s="7">
        <v>63000</v>
      </c>
      <c r="CW465" s="7">
        <v>5.0999999999999996</v>
      </c>
      <c r="DA465" s="8" t="s">
        <v>832</v>
      </c>
      <c r="DB465" s="8" t="s">
        <v>411</v>
      </c>
      <c r="DC465" s="8">
        <v>488.6</v>
      </c>
      <c r="DD465" s="8">
        <v>2.9</v>
      </c>
      <c r="DE465" s="8">
        <v>13.16</v>
      </c>
      <c r="DF465" s="8">
        <v>2.9</v>
      </c>
      <c r="DG465" s="8">
        <v>25260</v>
      </c>
      <c r="DH465" s="8">
        <v>5.3</v>
      </c>
      <c r="DI465" s="8">
        <v>37.1</v>
      </c>
      <c r="DJ465" s="8">
        <v>0.5</v>
      </c>
      <c r="DN465" s="9" t="s">
        <v>832</v>
      </c>
      <c r="DO465" s="9" t="s">
        <v>411</v>
      </c>
      <c r="DP465" s="9">
        <v>421.6</v>
      </c>
      <c r="DQ465" s="9">
        <v>3.9</v>
      </c>
      <c r="DR465" s="9">
        <v>11.17</v>
      </c>
      <c r="DS465" s="9">
        <v>4</v>
      </c>
      <c r="DT465" s="9">
        <v>22011</v>
      </c>
      <c r="DU465" s="9">
        <v>7.3</v>
      </c>
      <c r="DV465" s="9">
        <v>37.4</v>
      </c>
      <c r="DW465" s="9">
        <v>0.3</v>
      </c>
      <c r="EA465" s="10" t="s">
        <v>832</v>
      </c>
      <c r="EB465" s="10" t="s">
        <v>411</v>
      </c>
      <c r="EC465" s="10">
        <v>100000</v>
      </c>
      <c r="ED465" s="10">
        <v>4.2</v>
      </c>
      <c r="EE465" s="10">
        <f>VLOOKUP(EA465,Sheet1!$C$10:$L$428,10,FALSE)</f>
        <v>130000</v>
      </c>
      <c r="EF465" s="10">
        <v>4.2</v>
      </c>
      <c r="EG465" s="10">
        <v>86000</v>
      </c>
      <c r="EH465" s="10">
        <v>5.3</v>
      </c>
      <c r="EI465" s="10">
        <v>100000</v>
      </c>
      <c r="EJ465" s="10">
        <v>4.2</v>
      </c>
      <c r="EN465" s="11" t="s">
        <v>832</v>
      </c>
      <c r="EO465" s="11" t="s">
        <v>411</v>
      </c>
      <c r="EP465" s="11">
        <v>632.6</v>
      </c>
      <c r="EQ465" s="11">
        <v>2.9</v>
      </c>
      <c r="ER465" s="11">
        <f>VLOOKUP(EN465,Sheet1!$C$10:$L$428,2,FALSE)</f>
        <v>206293.46051086267</v>
      </c>
      <c r="ES465" s="11">
        <v>3</v>
      </c>
      <c r="ET465" s="11">
        <v>34145</v>
      </c>
      <c r="EU465" s="11">
        <v>4.3</v>
      </c>
      <c r="EV465" s="11">
        <v>40</v>
      </c>
      <c r="EW465" s="11">
        <v>0.5</v>
      </c>
      <c r="EY465" t="b">
        <f t="shared" si="7"/>
        <v>1</v>
      </c>
    </row>
    <row r="466" spans="1:155" x14ac:dyDescent="0.25">
      <c r="A466" s="1" t="s">
        <v>585</v>
      </c>
      <c r="B466" s="1" t="s">
        <v>162</v>
      </c>
      <c r="C466" s="1">
        <v>572.29999999999995</v>
      </c>
      <c r="D466" s="1">
        <v>8.6999999999999993</v>
      </c>
      <c r="E466" s="1">
        <f>VLOOKUP(A466,Sheet1!$C$10:$L$428,6,FALSE)</f>
        <v>179950</v>
      </c>
      <c r="F466" s="1">
        <v>10</v>
      </c>
      <c r="G466" s="1">
        <v>29974</v>
      </c>
      <c r="H466" s="1">
        <v>11</v>
      </c>
      <c r="I466" s="1">
        <v>38.6</v>
      </c>
      <c r="J466" s="1">
        <v>1.7</v>
      </c>
      <c r="N466" s="2" t="s">
        <v>585</v>
      </c>
      <c r="O466" s="2" t="s">
        <v>162</v>
      </c>
      <c r="P466" s="2">
        <v>46000</v>
      </c>
      <c r="Q466" s="2">
        <v>6.1</v>
      </c>
      <c r="R466" s="2">
        <v>46000</v>
      </c>
      <c r="S466" s="2">
        <v>6.1</v>
      </c>
      <c r="T466" s="2">
        <v>39000</v>
      </c>
      <c r="U466" s="2">
        <v>7.3</v>
      </c>
      <c r="V466" s="2">
        <v>46000</v>
      </c>
      <c r="W466" s="2">
        <v>6.1</v>
      </c>
      <c r="AA466" s="3" t="s">
        <v>585</v>
      </c>
      <c r="AB466" s="3" t="s">
        <v>162</v>
      </c>
      <c r="AC466" s="3">
        <v>620.5</v>
      </c>
      <c r="AD466" s="3">
        <v>3.4</v>
      </c>
      <c r="AE466" s="3">
        <v>15.97</v>
      </c>
      <c r="AF466" s="3">
        <v>3.6</v>
      </c>
      <c r="AG466" s="3">
        <v>32996</v>
      </c>
      <c r="AH466" s="3">
        <v>4.5999999999999996</v>
      </c>
      <c r="AI466" s="3">
        <v>38.9</v>
      </c>
      <c r="AJ466" s="3">
        <v>0.8</v>
      </c>
      <c r="AN466" s="3" t="s">
        <v>585</v>
      </c>
      <c r="AO466" s="3" t="s">
        <v>162</v>
      </c>
      <c r="AP466" s="3">
        <v>517.4</v>
      </c>
      <c r="AQ466" s="3">
        <v>4.7</v>
      </c>
      <c r="AR466" s="3">
        <v>13.41</v>
      </c>
      <c r="AS466" s="3">
        <v>4.7</v>
      </c>
      <c r="AT466" s="3">
        <v>26970</v>
      </c>
      <c r="AU466" s="3">
        <v>4.9000000000000004</v>
      </c>
      <c r="AV466" s="3">
        <v>37.5</v>
      </c>
      <c r="AW466" s="3">
        <v>0.9</v>
      </c>
      <c r="BA466" s="4" t="s">
        <v>585</v>
      </c>
      <c r="BB466" s="4" t="s">
        <v>162</v>
      </c>
      <c r="BC466" s="4">
        <v>67000</v>
      </c>
      <c r="BD466" s="4">
        <v>5</v>
      </c>
      <c r="BE466" s="4">
        <v>67000</v>
      </c>
      <c r="BF466" s="4">
        <v>5</v>
      </c>
      <c r="BG466" s="4">
        <v>57000</v>
      </c>
      <c r="BH466" s="4">
        <v>8.1999999999999993</v>
      </c>
      <c r="BI466" s="4">
        <v>67000</v>
      </c>
      <c r="BJ466" s="4">
        <v>5</v>
      </c>
      <c r="BN466" s="5" t="s">
        <v>585</v>
      </c>
      <c r="BO466" s="5" t="s">
        <v>162</v>
      </c>
      <c r="BP466" s="5">
        <v>490</v>
      </c>
      <c r="BQ466" s="5">
        <v>3.7</v>
      </c>
      <c r="BR466" s="5">
        <v>15.24</v>
      </c>
      <c r="BS466" s="5">
        <v>3.2</v>
      </c>
      <c r="BT466" s="5">
        <v>25989</v>
      </c>
      <c r="BU466" s="5">
        <v>7</v>
      </c>
      <c r="BV466" s="5">
        <v>32.1</v>
      </c>
      <c r="BW466" s="5">
        <v>1.8</v>
      </c>
      <c r="CA466" s="6" t="s">
        <v>585</v>
      </c>
      <c r="CB466" s="6" t="s">
        <v>162</v>
      </c>
      <c r="CC466" s="6">
        <v>438.1</v>
      </c>
      <c r="CD466" s="6">
        <v>5.2</v>
      </c>
      <c r="CE466" s="6">
        <v>12</v>
      </c>
      <c r="CF466" s="6">
        <v>4.5999999999999996</v>
      </c>
      <c r="CG466" s="6">
        <v>22582</v>
      </c>
      <c r="CH466" s="6">
        <v>10</v>
      </c>
      <c r="CI466" s="6">
        <v>37</v>
      </c>
      <c r="CJ466" s="6">
        <v>1.4</v>
      </c>
      <c r="CN466" s="7" t="s">
        <v>585</v>
      </c>
      <c r="CO466" s="7" t="s">
        <v>162</v>
      </c>
      <c r="CP466" s="7">
        <v>19000</v>
      </c>
      <c r="CQ466" s="7">
        <v>9.1</v>
      </c>
      <c r="CR466" s="7">
        <v>19000</v>
      </c>
      <c r="CS466" s="7">
        <v>9.1</v>
      </c>
      <c r="CT466" s="7">
        <v>16000</v>
      </c>
      <c r="CU466" s="7">
        <v>11.1</v>
      </c>
      <c r="CV466" s="7">
        <v>19000</v>
      </c>
      <c r="CW466" s="7">
        <v>9.1</v>
      </c>
      <c r="DA466" s="8" t="s">
        <v>585</v>
      </c>
      <c r="DB466" s="8" t="s">
        <v>162</v>
      </c>
      <c r="DC466" s="8">
        <v>527</v>
      </c>
      <c r="DD466" s="8">
        <v>4</v>
      </c>
      <c r="DE466" s="8">
        <v>14.04</v>
      </c>
      <c r="DF466" s="8">
        <v>4.2</v>
      </c>
      <c r="DG466" s="8">
        <v>26335</v>
      </c>
      <c r="DH466" s="8">
        <v>5</v>
      </c>
      <c r="DI466" s="8">
        <v>37.5</v>
      </c>
      <c r="DJ466" s="8">
        <v>1.1000000000000001</v>
      </c>
      <c r="DN466" s="9" t="s">
        <v>585</v>
      </c>
      <c r="DO466" s="9" t="s">
        <v>162</v>
      </c>
      <c r="DP466" s="9">
        <v>479.7</v>
      </c>
      <c r="DQ466" s="9">
        <v>6.3</v>
      </c>
      <c r="DR466" s="9">
        <v>12.69</v>
      </c>
      <c r="DS466" s="9">
        <v>6.5</v>
      </c>
      <c r="DT466" s="9">
        <v>24465</v>
      </c>
      <c r="DU466" s="9">
        <v>7</v>
      </c>
      <c r="DV466" s="9">
        <v>37</v>
      </c>
      <c r="DW466" s="9">
        <v>0.4</v>
      </c>
      <c r="EA466" s="10" t="s">
        <v>585</v>
      </c>
      <c r="EB466" s="10" t="s">
        <v>162</v>
      </c>
      <c r="EC466" s="10">
        <v>27000</v>
      </c>
      <c r="ED466" s="10">
        <v>8.1999999999999993</v>
      </c>
      <c r="EE466" s="10">
        <f>VLOOKUP(EA466,Sheet1!$C$10:$L$428,10,FALSE)</f>
        <v>135000</v>
      </c>
      <c r="EF466" s="10">
        <v>8.1999999999999993</v>
      </c>
      <c r="EG466" s="10">
        <v>23000</v>
      </c>
      <c r="EH466" s="10">
        <v>9.6999999999999993</v>
      </c>
      <c r="EI466" s="10">
        <v>27000</v>
      </c>
      <c r="EJ466" s="10">
        <v>8.1999999999999993</v>
      </c>
      <c r="EN466" s="11" t="s">
        <v>585</v>
      </c>
      <c r="EO466" s="11" t="s">
        <v>162</v>
      </c>
      <c r="EP466" s="11">
        <v>687.1</v>
      </c>
      <c r="EQ466" s="11">
        <v>4.5999999999999996</v>
      </c>
      <c r="ER466" s="11">
        <f>VLOOKUP(EN466,Sheet1!$C$10:$L$428,2,FALSE)</f>
        <v>212408.13010446358</v>
      </c>
      <c r="ES466" s="11">
        <v>4.9000000000000004</v>
      </c>
      <c r="ET466" s="11">
        <v>37547</v>
      </c>
      <c r="EU466" s="11">
        <v>6.1</v>
      </c>
      <c r="EV466" s="11">
        <v>39.799999999999997</v>
      </c>
      <c r="EW466" s="11">
        <v>1</v>
      </c>
      <c r="EY466" t="b">
        <f t="shared" si="7"/>
        <v>1</v>
      </c>
    </row>
    <row r="467" spans="1:155" x14ac:dyDescent="0.25">
      <c r="A467" s="1" t="s">
        <v>586</v>
      </c>
      <c r="B467" s="1" t="s">
        <v>163</v>
      </c>
      <c r="C467" s="1">
        <v>638.29999999999995</v>
      </c>
      <c r="D467" s="1">
        <v>6.2</v>
      </c>
      <c r="E467" s="1">
        <f>VLOOKUP(A467,Sheet1!$C$10:$L$428,6,FALSE)</f>
        <v>189951</v>
      </c>
      <c r="F467" s="1">
        <v>7.1</v>
      </c>
      <c r="G467" s="1">
        <v>33012</v>
      </c>
      <c r="H467" s="1">
        <v>12</v>
      </c>
      <c r="I467" s="1">
        <v>39.1</v>
      </c>
      <c r="J467" s="1">
        <v>1.6</v>
      </c>
      <c r="N467" s="2" t="s">
        <v>586</v>
      </c>
      <c r="O467" s="2" t="s">
        <v>163</v>
      </c>
      <c r="P467" s="2">
        <v>84000</v>
      </c>
      <c r="Q467" s="2">
        <v>4.5999999999999996</v>
      </c>
      <c r="R467" s="2">
        <v>84000</v>
      </c>
      <c r="S467" s="2">
        <v>4.5999999999999996</v>
      </c>
      <c r="T467" s="2">
        <v>73000</v>
      </c>
      <c r="U467" s="2">
        <v>6.8</v>
      </c>
      <c r="V467" s="2">
        <v>84000</v>
      </c>
      <c r="W467" s="2">
        <v>4.5999999999999996</v>
      </c>
      <c r="AA467" s="3" t="s">
        <v>586</v>
      </c>
      <c r="AB467" s="3" t="s">
        <v>163</v>
      </c>
      <c r="AC467" s="3">
        <v>657.2</v>
      </c>
      <c r="AD467" s="3">
        <v>3.1</v>
      </c>
      <c r="AE467" s="3">
        <v>16.82</v>
      </c>
      <c r="AF467" s="3">
        <v>3.2</v>
      </c>
      <c r="AG467" s="3">
        <v>34776</v>
      </c>
      <c r="AH467" s="3">
        <v>4.0999999999999996</v>
      </c>
      <c r="AI467" s="3">
        <v>39.1</v>
      </c>
      <c r="AJ467" s="3">
        <v>0.6</v>
      </c>
      <c r="AN467" s="3" t="s">
        <v>586</v>
      </c>
      <c r="AO467" s="3" t="s">
        <v>163</v>
      </c>
      <c r="AP467" s="3">
        <v>559.79999999999995</v>
      </c>
      <c r="AQ467" s="3">
        <v>4.5</v>
      </c>
      <c r="AR467" s="3">
        <v>14.16</v>
      </c>
      <c r="AS467" s="3">
        <v>4.5</v>
      </c>
      <c r="AT467" s="3">
        <v>28763</v>
      </c>
      <c r="AU467" s="3">
        <v>8.1</v>
      </c>
      <c r="AV467" s="3">
        <v>37.5</v>
      </c>
      <c r="AW467" s="3">
        <v>0.9</v>
      </c>
      <c r="BA467" s="4" t="s">
        <v>586</v>
      </c>
      <c r="BB467" s="4" t="s">
        <v>163</v>
      </c>
      <c r="BC467" s="4">
        <v>112000</v>
      </c>
      <c r="BD467" s="4">
        <v>3.9</v>
      </c>
      <c r="BE467" s="4">
        <v>112000</v>
      </c>
      <c r="BF467" s="4">
        <v>3.9</v>
      </c>
      <c r="BG467" s="4">
        <v>97000</v>
      </c>
      <c r="BH467" s="4">
        <v>5.9</v>
      </c>
      <c r="BI467" s="4">
        <v>112000</v>
      </c>
      <c r="BJ467" s="4">
        <v>3.9</v>
      </c>
      <c r="BN467" s="5" t="s">
        <v>586</v>
      </c>
      <c r="BO467" s="5" t="s">
        <v>163</v>
      </c>
      <c r="BP467" s="5">
        <v>541.6</v>
      </c>
      <c r="BQ467" s="5">
        <v>3.2</v>
      </c>
      <c r="BR467" s="5">
        <v>16.05</v>
      </c>
      <c r="BS467" s="5">
        <v>3</v>
      </c>
      <c r="BT467" s="5">
        <v>28998</v>
      </c>
      <c r="BU467" s="5">
        <v>4.3</v>
      </c>
      <c r="BV467" s="5">
        <v>33.700000000000003</v>
      </c>
      <c r="BW467" s="5">
        <v>1.2</v>
      </c>
      <c r="CA467" s="6" t="s">
        <v>586</v>
      </c>
      <c r="CB467" s="6" t="s">
        <v>163</v>
      </c>
      <c r="CC467" s="6">
        <v>460.6</v>
      </c>
      <c r="CD467" s="6">
        <v>4.5</v>
      </c>
      <c r="CE467" s="6">
        <v>12.31</v>
      </c>
      <c r="CF467" s="6">
        <v>4.8</v>
      </c>
      <c r="CG467" s="6">
        <v>24498</v>
      </c>
      <c r="CH467" s="6">
        <v>6.4</v>
      </c>
      <c r="CI467" s="6">
        <v>37.299999999999997</v>
      </c>
      <c r="CJ467" s="6">
        <v>0.3</v>
      </c>
      <c r="CN467" s="7" t="s">
        <v>586</v>
      </c>
      <c r="CO467" s="7" t="s">
        <v>163</v>
      </c>
      <c r="CP467" s="7">
        <v>31000</v>
      </c>
      <c r="CQ467" s="7">
        <v>7.2</v>
      </c>
      <c r="CR467" s="7">
        <v>31000</v>
      </c>
      <c r="CS467" s="7">
        <v>7.2</v>
      </c>
      <c r="CT467" s="7">
        <v>28000</v>
      </c>
      <c r="CU467" s="7">
        <v>10.3</v>
      </c>
      <c r="CV467" s="7">
        <v>31000</v>
      </c>
      <c r="CW467" s="7">
        <v>7.2</v>
      </c>
      <c r="DA467" s="8" t="s">
        <v>586</v>
      </c>
      <c r="DB467" s="8" t="s">
        <v>163</v>
      </c>
      <c r="DC467" s="8">
        <v>542.29999999999995</v>
      </c>
      <c r="DD467" s="8">
        <v>5</v>
      </c>
      <c r="DE467" s="8">
        <v>14.66</v>
      </c>
      <c r="DF467" s="8">
        <v>5</v>
      </c>
      <c r="DG467" s="8">
        <v>28373</v>
      </c>
      <c r="DH467" s="8">
        <v>4.7</v>
      </c>
      <c r="DI467" s="8">
        <v>37</v>
      </c>
      <c r="DJ467" s="8">
        <v>0.8</v>
      </c>
      <c r="DN467" s="9" t="s">
        <v>586</v>
      </c>
      <c r="DO467" s="9" t="s">
        <v>163</v>
      </c>
      <c r="DP467" s="9">
        <v>465.6</v>
      </c>
      <c r="DQ467" s="9">
        <v>6.4</v>
      </c>
      <c r="DR467" s="9">
        <v>12.4</v>
      </c>
      <c r="DS467" s="9">
        <v>6.3</v>
      </c>
      <c r="DT467" s="9">
        <v>24878</v>
      </c>
      <c r="DU467" s="9">
        <v>6.6</v>
      </c>
      <c r="DV467" s="9">
        <v>37.4</v>
      </c>
      <c r="DW467" s="9">
        <v>0.3</v>
      </c>
      <c r="EA467" s="10" t="s">
        <v>586</v>
      </c>
      <c r="EB467" s="10" t="s">
        <v>163</v>
      </c>
      <c r="EC467" s="10">
        <v>52000</v>
      </c>
      <c r="ED467" s="10">
        <v>5.9</v>
      </c>
      <c r="EE467" s="10">
        <f>VLOOKUP(EA467,Sheet1!$C$10:$L$428,10,FALSE)</f>
        <v>146250</v>
      </c>
      <c r="EF467" s="10">
        <v>5.9</v>
      </c>
      <c r="EG467" s="10">
        <v>45000</v>
      </c>
      <c r="EH467" s="10">
        <v>9</v>
      </c>
      <c r="EI467" s="10">
        <v>52000</v>
      </c>
      <c r="EJ467" s="10">
        <v>5.9</v>
      </c>
      <c r="EN467" s="11" t="s">
        <v>586</v>
      </c>
      <c r="EO467" s="11" t="s">
        <v>163</v>
      </c>
      <c r="EP467" s="11">
        <v>726.6</v>
      </c>
      <c r="EQ467" s="11">
        <v>3.8</v>
      </c>
      <c r="ER467" s="11">
        <f>VLOOKUP(EN467,Sheet1!$C$10:$L$428,2,FALSE)</f>
        <v>219349.89146469987</v>
      </c>
      <c r="ES467" s="11">
        <v>4</v>
      </c>
      <c r="ET467" s="11">
        <v>38678</v>
      </c>
      <c r="EU467" s="11">
        <v>5.5</v>
      </c>
      <c r="EV467" s="11">
        <v>40.299999999999997</v>
      </c>
      <c r="EW467" s="11">
        <v>0.7</v>
      </c>
      <c r="EY467" t="b">
        <f t="shared" si="7"/>
        <v>1</v>
      </c>
    </row>
    <row r="468" spans="1:155" x14ac:dyDescent="0.25">
      <c r="A468" s="1" t="s">
        <v>587</v>
      </c>
      <c r="B468" s="1" t="s">
        <v>164</v>
      </c>
      <c r="C468" s="1">
        <v>514.70000000000005</v>
      </c>
      <c r="D468" s="1">
        <v>5.9</v>
      </c>
      <c r="E468" s="1">
        <f>VLOOKUP(A468,Sheet1!$C$10:$L$428,6,FALSE)</f>
        <v>150000</v>
      </c>
      <c r="F468" s="1">
        <v>7</v>
      </c>
      <c r="G468" s="1">
        <v>26633</v>
      </c>
      <c r="H468" s="1">
        <v>7.4</v>
      </c>
      <c r="I468" s="1">
        <v>39.700000000000003</v>
      </c>
      <c r="J468" s="1">
        <v>1.6</v>
      </c>
      <c r="N468" s="2" t="s">
        <v>587</v>
      </c>
      <c r="O468" s="2" t="s">
        <v>164</v>
      </c>
      <c r="P468" s="2">
        <v>51000</v>
      </c>
      <c r="Q468" s="2">
        <v>5.8</v>
      </c>
      <c r="R468" s="2">
        <v>51000</v>
      </c>
      <c r="S468" s="2">
        <v>5.8</v>
      </c>
      <c r="T468" s="2">
        <v>43000</v>
      </c>
      <c r="U468" s="2">
        <v>10.1</v>
      </c>
      <c r="V468" s="2">
        <v>51000</v>
      </c>
      <c r="W468" s="2">
        <v>5.8</v>
      </c>
      <c r="AA468" s="3" t="s">
        <v>587</v>
      </c>
      <c r="AB468" s="3" t="s">
        <v>164</v>
      </c>
      <c r="AC468" s="3">
        <v>535.4</v>
      </c>
      <c r="AD468" s="3">
        <v>2.9</v>
      </c>
      <c r="AE468" s="3">
        <v>13.49</v>
      </c>
      <c r="AF468" s="3">
        <v>3.2</v>
      </c>
      <c r="AG468" s="3">
        <v>27383</v>
      </c>
      <c r="AH468" s="3">
        <v>4.2</v>
      </c>
      <c r="AI468" s="3">
        <v>39.700000000000003</v>
      </c>
      <c r="AJ468" s="3">
        <v>1.1000000000000001</v>
      </c>
      <c r="AN468" s="3" t="s">
        <v>587</v>
      </c>
      <c r="AO468" s="3" t="s">
        <v>164</v>
      </c>
      <c r="AP468" s="3">
        <v>482.9</v>
      </c>
      <c r="AQ468" s="3">
        <v>4.2</v>
      </c>
      <c r="AR468" s="3">
        <v>11.95</v>
      </c>
      <c r="AS468" s="3">
        <v>5.8</v>
      </c>
      <c r="AT468" s="3">
        <v>24503</v>
      </c>
      <c r="AU468" s="3">
        <v>11</v>
      </c>
      <c r="AV468" s="3">
        <v>37.700000000000003</v>
      </c>
      <c r="AW468" s="3">
        <v>1.4</v>
      </c>
      <c r="BA468" s="4" t="s">
        <v>587</v>
      </c>
      <c r="BB468" s="4" t="s">
        <v>164</v>
      </c>
      <c r="BC468" s="4">
        <v>70000</v>
      </c>
      <c r="BD468" s="4">
        <v>4.9000000000000004</v>
      </c>
      <c r="BE468" s="4">
        <v>70000</v>
      </c>
      <c r="BF468" s="4">
        <v>4.9000000000000004</v>
      </c>
      <c r="BG468" s="4">
        <v>58000</v>
      </c>
      <c r="BH468" s="4">
        <v>8.1</v>
      </c>
      <c r="BI468" s="4">
        <v>70000</v>
      </c>
      <c r="BJ468" s="4">
        <v>4.9000000000000004</v>
      </c>
      <c r="BN468" s="5" t="s">
        <v>587</v>
      </c>
      <c r="BO468" s="5" t="s">
        <v>164</v>
      </c>
      <c r="BP468" s="5">
        <v>439.2</v>
      </c>
      <c r="BQ468" s="5">
        <v>3.3</v>
      </c>
      <c r="BR468" s="5">
        <v>12.95</v>
      </c>
      <c r="BS468" s="5">
        <v>2.9</v>
      </c>
      <c r="BT468" s="5">
        <v>22854</v>
      </c>
      <c r="BU468" s="5">
        <v>4</v>
      </c>
      <c r="BV468" s="5">
        <v>33.9</v>
      </c>
      <c r="BW468" s="5">
        <v>1.8</v>
      </c>
      <c r="CA468" s="6" t="s">
        <v>587</v>
      </c>
      <c r="CB468" s="6" t="s">
        <v>164</v>
      </c>
      <c r="CC468" s="6">
        <v>396.3</v>
      </c>
      <c r="CD468" s="6">
        <v>5.3</v>
      </c>
      <c r="CE468" s="6">
        <v>10.44</v>
      </c>
      <c r="CF468" s="6">
        <v>4.9000000000000004</v>
      </c>
      <c r="CG468" s="6">
        <v>20631</v>
      </c>
      <c r="CH468" s="6">
        <v>11</v>
      </c>
      <c r="CI468" s="6">
        <v>37</v>
      </c>
      <c r="CJ468" s="6">
        <v>0.4</v>
      </c>
      <c r="CN468" s="7" t="s">
        <v>587</v>
      </c>
      <c r="CO468" s="7" t="s">
        <v>164</v>
      </c>
      <c r="CP468" s="7">
        <v>21000</v>
      </c>
      <c r="CQ468" s="7">
        <v>8.9</v>
      </c>
      <c r="CR468" s="7">
        <v>21000</v>
      </c>
      <c r="CS468" s="7">
        <v>8.9</v>
      </c>
      <c r="CT468" s="7" t="s">
        <v>858</v>
      </c>
      <c r="CU468" s="7" t="s">
        <v>858</v>
      </c>
      <c r="CV468" s="7">
        <v>21000</v>
      </c>
      <c r="CW468" s="7">
        <v>8.9</v>
      </c>
      <c r="DA468" s="8" t="s">
        <v>587</v>
      </c>
      <c r="DB468" s="8" t="s">
        <v>164</v>
      </c>
      <c r="DC468" s="8">
        <v>478</v>
      </c>
      <c r="DD468" s="8">
        <v>4.5999999999999996</v>
      </c>
      <c r="DE468" s="8">
        <v>12.4</v>
      </c>
      <c r="DF468" s="8">
        <v>5.3</v>
      </c>
      <c r="DG468" s="8">
        <v>24106</v>
      </c>
      <c r="DH468" s="8">
        <v>5.9</v>
      </c>
      <c r="DI468" s="8">
        <v>38.6</v>
      </c>
      <c r="DJ468" s="8">
        <v>2.2000000000000002</v>
      </c>
      <c r="DN468" s="9" t="s">
        <v>587</v>
      </c>
      <c r="DO468" s="9" t="s">
        <v>164</v>
      </c>
      <c r="DP468" s="9">
        <v>421.9</v>
      </c>
      <c r="DQ468" s="9">
        <v>7.4</v>
      </c>
      <c r="DR468" s="9">
        <v>10.74</v>
      </c>
      <c r="DS468" s="9">
        <v>7.4</v>
      </c>
      <c r="DT468" s="9" t="s">
        <v>858</v>
      </c>
      <c r="DU468" s="9" t="s">
        <v>858</v>
      </c>
      <c r="DV468" s="9">
        <v>37.5</v>
      </c>
      <c r="DW468" s="9">
        <v>0.3</v>
      </c>
      <c r="EA468" s="10" t="s">
        <v>587</v>
      </c>
      <c r="EB468" s="10" t="s">
        <v>164</v>
      </c>
      <c r="EC468" s="10">
        <v>31000</v>
      </c>
      <c r="ED468" s="10">
        <v>7.6</v>
      </c>
      <c r="EE468" s="10">
        <f>VLOOKUP(EA468,Sheet1!$C$10:$L$428,10,FALSE)</f>
        <v>125000</v>
      </c>
      <c r="EF468" s="10">
        <v>7.6</v>
      </c>
      <c r="EG468" s="10">
        <v>26000</v>
      </c>
      <c r="EH468" s="10">
        <v>10</v>
      </c>
      <c r="EI468" s="10">
        <v>31000</v>
      </c>
      <c r="EJ468" s="10">
        <v>7.6</v>
      </c>
      <c r="EN468" s="11" t="s">
        <v>587</v>
      </c>
      <c r="EO468" s="11" t="s">
        <v>164</v>
      </c>
      <c r="EP468" s="11">
        <v>573.9</v>
      </c>
      <c r="EQ468" s="11">
        <v>3.7</v>
      </c>
      <c r="ER468" s="11">
        <f>VLOOKUP(EN468,Sheet1!$C$10:$L$428,2,FALSE)</f>
        <v>161220.71280276793</v>
      </c>
      <c r="ES468" s="11">
        <v>3.9</v>
      </c>
      <c r="ET468" s="11">
        <v>29526</v>
      </c>
      <c r="EU468" s="11">
        <v>5</v>
      </c>
      <c r="EV468" s="11">
        <v>40.4</v>
      </c>
      <c r="EW468" s="11">
        <v>1.1000000000000001</v>
      </c>
      <c r="EY468" t="b">
        <f t="shared" si="7"/>
        <v>1</v>
      </c>
    </row>
    <row r="469" spans="1:155" x14ac:dyDescent="0.25">
      <c r="A469" s="1" t="s">
        <v>588</v>
      </c>
      <c r="B469" s="1" t="s">
        <v>165</v>
      </c>
      <c r="C469" s="1">
        <v>481</v>
      </c>
      <c r="D469" s="1">
        <v>5.8</v>
      </c>
      <c r="E469" s="1">
        <f>VLOOKUP(A469,Sheet1!$C$10:$L$428,6,FALSE)</f>
        <v>130000</v>
      </c>
      <c r="F469" s="1">
        <v>5.9</v>
      </c>
      <c r="G469" s="1">
        <v>26768</v>
      </c>
      <c r="H469" s="1">
        <v>11</v>
      </c>
      <c r="I469" s="1">
        <v>39.1</v>
      </c>
      <c r="J469" s="1">
        <v>1.3</v>
      </c>
      <c r="N469" s="2" t="s">
        <v>588</v>
      </c>
      <c r="O469" s="2" t="s">
        <v>165</v>
      </c>
      <c r="P469" s="2">
        <v>58000</v>
      </c>
      <c r="Q469" s="2">
        <v>5.4</v>
      </c>
      <c r="R469" s="2">
        <v>58000</v>
      </c>
      <c r="S469" s="2">
        <v>5.4</v>
      </c>
      <c r="T469" s="2">
        <v>49000</v>
      </c>
      <c r="U469" s="2">
        <v>8.3000000000000007</v>
      </c>
      <c r="V469" s="2">
        <v>58000</v>
      </c>
      <c r="W469" s="2">
        <v>5.4</v>
      </c>
      <c r="AA469" s="3" t="s">
        <v>588</v>
      </c>
      <c r="AB469" s="3" t="s">
        <v>165</v>
      </c>
      <c r="AC469" s="3">
        <v>528.9</v>
      </c>
      <c r="AD469" s="3">
        <v>3</v>
      </c>
      <c r="AE469" s="3">
        <v>13.29</v>
      </c>
      <c r="AF469" s="3">
        <v>3</v>
      </c>
      <c r="AG469" s="3">
        <v>28649</v>
      </c>
      <c r="AH469" s="3">
        <v>4.2</v>
      </c>
      <c r="AI469" s="3">
        <v>39.799999999999997</v>
      </c>
      <c r="AJ469" s="3">
        <v>0.8</v>
      </c>
      <c r="AN469" s="3" t="s">
        <v>588</v>
      </c>
      <c r="AO469" s="3" t="s">
        <v>165</v>
      </c>
      <c r="AP469" s="3">
        <v>444.6</v>
      </c>
      <c r="AQ469" s="3">
        <v>3.8</v>
      </c>
      <c r="AR469" s="3">
        <v>11.17</v>
      </c>
      <c r="AS469" s="3">
        <v>4.2</v>
      </c>
      <c r="AT469" s="3">
        <v>24191</v>
      </c>
      <c r="AU469" s="3">
        <v>8.5</v>
      </c>
      <c r="AV469" s="3">
        <v>37.5</v>
      </c>
      <c r="AW469" s="3">
        <v>1</v>
      </c>
      <c r="BA469" s="4" t="s">
        <v>588</v>
      </c>
      <c r="BB469" s="4" t="s">
        <v>165</v>
      </c>
      <c r="BC469" s="4">
        <v>80000</v>
      </c>
      <c r="BD469" s="4">
        <v>4.5</v>
      </c>
      <c r="BE469" s="4">
        <v>80000</v>
      </c>
      <c r="BF469" s="4">
        <v>4.5</v>
      </c>
      <c r="BG469" s="4">
        <v>66000</v>
      </c>
      <c r="BH469" s="4">
        <v>7.6</v>
      </c>
      <c r="BI469" s="4">
        <v>80000</v>
      </c>
      <c r="BJ469" s="4">
        <v>4.5</v>
      </c>
      <c r="BN469" s="5" t="s">
        <v>588</v>
      </c>
      <c r="BO469" s="5" t="s">
        <v>165</v>
      </c>
      <c r="BP469" s="5">
        <v>430.8</v>
      </c>
      <c r="BQ469" s="5">
        <v>3.3</v>
      </c>
      <c r="BR469" s="5">
        <v>12.69</v>
      </c>
      <c r="BS469" s="5">
        <v>2.8</v>
      </c>
      <c r="BT469" s="5">
        <v>23722</v>
      </c>
      <c r="BU469" s="5">
        <v>4.3</v>
      </c>
      <c r="BV469" s="5">
        <v>34</v>
      </c>
      <c r="BW469" s="5">
        <v>1.6</v>
      </c>
      <c r="CA469" s="6" t="s">
        <v>588</v>
      </c>
      <c r="CB469" s="6" t="s">
        <v>165</v>
      </c>
      <c r="CC469" s="6">
        <v>369.5</v>
      </c>
      <c r="CD469" s="6">
        <v>5</v>
      </c>
      <c r="CE469" s="6">
        <v>9.9</v>
      </c>
      <c r="CF469" s="6">
        <v>4.2</v>
      </c>
      <c r="CG469" s="6">
        <v>20799</v>
      </c>
      <c r="CH469" s="6">
        <v>9.6999999999999993</v>
      </c>
      <c r="CI469" s="6">
        <v>37.4</v>
      </c>
      <c r="CJ469" s="6">
        <v>0.3</v>
      </c>
      <c r="CN469" s="7" t="s">
        <v>588</v>
      </c>
      <c r="CO469" s="7" t="s">
        <v>165</v>
      </c>
      <c r="CP469" s="7">
        <v>24000</v>
      </c>
      <c r="CQ469" s="7">
        <v>8.1</v>
      </c>
      <c r="CR469" s="7">
        <v>24000</v>
      </c>
      <c r="CS469" s="7">
        <v>8.1</v>
      </c>
      <c r="CT469" s="7">
        <v>19000</v>
      </c>
      <c r="CU469" s="7">
        <v>12.1</v>
      </c>
      <c r="CV469" s="7">
        <v>24000</v>
      </c>
      <c r="CW469" s="7">
        <v>8.1</v>
      </c>
      <c r="DA469" s="8" t="s">
        <v>588</v>
      </c>
      <c r="DB469" s="8" t="s">
        <v>165</v>
      </c>
      <c r="DC469" s="8">
        <v>454.9</v>
      </c>
      <c r="DD469" s="8">
        <v>3.8</v>
      </c>
      <c r="DE469" s="8">
        <v>11.95</v>
      </c>
      <c r="DF469" s="8">
        <v>3.9</v>
      </c>
      <c r="DG469" s="8">
        <v>24131</v>
      </c>
      <c r="DH469" s="8">
        <v>5.0999999999999996</v>
      </c>
      <c r="DI469" s="8">
        <v>38.1</v>
      </c>
      <c r="DJ469" s="8">
        <v>1</v>
      </c>
      <c r="DN469" s="9" t="s">
        <v>588</v>
      </c>
      <c r="DO469" s="9" t="s">
        <v>165</v>
      </c>
      <c r="DP469" s="9">
        <v>387.9</v>
      </c>
      <c r="DQ469" s="9">
        <v>5.8</v>
      </c>
      <c r="DR469" s="9">
        <v>10.199999999999999</v>
      </c>
      <c r="DS469" s="9">
        <v>6.9</v>
      </c>
      <c r="DT469" s="9">
        <v>20841</v>
      </c>
      <c r="DU469" s="9">
        <v>11</v>
      </c>
      <c r="DV469" s="9">
        <v>37.5</v>
      </c>
      <c r="DW469" s="9">
        <v>0.3</v>
      </c>
      <c r="EA469" s="10" t="s">
        <v>588</v>
      </c>
      <c r="EB469" s="10" t="s">
        <v>165</v>
      </c>
      <c r="EC469" s="10">
        <v>34000</v>
      </c>
      <c r="ED469" s="10">
        <v>7.1</v>
      </c>
      <c r="EE469" s="10">
        <f>VLOOKUP(EA469,Sheet1!$C$10:$L$428,10,FALSE)</f>
        <v>104995</v>
      </c>
      <c r="EF469" s="10">
        <v>7.1</v>
      </c>
      <c r="EG469" s="10">
        <v>30000</v>
      </c>
      <c r="EH469" s="10">
        <v>11.2</v>
      </c>
      <c r="EI469" s="10">
        <v>34000</v>
      </c>
      <c r="EJ469" s="10">
        <v>7.1</v>
      </c>
      <c r="EN469" s="11" t="s">
        <v>588</v>
      </c>
      <c r="EO469" s="11" t="s">
        <v>165</v>
      </c>
      <c r="EP469" s="11">
        <v>579.79999999999995</v>
      </c>
      <c r="EQ469" s="11">
        <v>4</v>
      </c>
      <c r="ER469" s="11">
        <f>VLOOKUP(EN469,Sheet1!$C$10:$L$428,2,FALSE)</f>
        <v>153376.01767441843</v>
      </c>
      <c r="ES469" s="11">
        <v>4.0999999999999996</v>
      </c>
      <c r="ET469" s="11">
        <v>31583</v>
      </c>
      <c r="EU469" s="11">
        <v>5.7</v>
      </c>
      <c r="EV469" s="11">
        <v>41</v>
      </c>
      <c r="EW469" s="11">
        <v>1.1000000000000001</v>
      </c>
      <c r="EY469" t="b">
        <f t="shared" si="7"/>
        <v>1</v>
      </c>
    </row>
    <row r="470" spans="1:155" x14ac:dyDescent="0.25">
      <c r="A470" s="1" t="s">
        <v>589</v>
      </c>
      <c r="B470" s="1" t="s">
        <v>166</v>
      </c>
      <c r="C470" s="1">
        <v>569.70000000000005</v>
      </c>
      <c r="D470" s="1">
        <v>6.3</v>
      </c>
      <c r="E470" s="1">
        <f>VLOOKUP(A470,Sheet1!$C$10:$L$428,6,FALSE)</f>
        <v>180000</v>
      </c>
      <c r="F470" s="1">
        <v>9.6999999999999993</v>
      </c>
      <c r="G470" s="1">
        <v>29900</v>
      </c>
      <c r="H470" s="1">
        <v>12</v>
      </c>
      <c r="I470" s="1">
        <v>39.299999999999997</v>
      </c>
      <c r="J470" s="1">
        <v>1.7</v>
      </c>
      <c r="N470" s="2" t="s">
        <v>589</v>
      </c>
      <c r="O470" s="2" t="s">
        <v>166</v>
      </c>
      <c r="P470" s="2">
        <v>47000</v>
      </c>
      <c r="Q470" s="2">
        <v>6.1</v>
      </c>
      <c r="R470" s="2">
        <v>47000</v>
      </c>
      <c r="S470" s="2">
        <v>6.1</v>
      </c>
      <c r="T470" s="2">
        <v>39000</v>
      </c>
      <c r="U470" s="2">
        <v>8</v>
      </c>
      <c r="V470" s="2">
        <v>47000</v>
      </c>
      <c r="W470" s="2">
        <v>6.1</v>
      </c>
      <c r="AA470" s="3" t="s">
        <v>589</v>
      </c>
      <c r="AB470" s="3" t="s">
        <v>166</v>
      </c>
      <c r="AC470" s="3">
        <v>631.79999999999995</v>
      </c>
      <c r="AD470" s="3">
        <v>3.6</v>
      </c>
      <c r="AE470" s="3">
        <v>16.149999999999999</v>
      </c>
      <c r="AF470" s="3">
        <v>3.8</v>
      </c>
      <c r="AG470" s="3">
        <v>33328</v>
      </c>
      <c r="AH470" s="3">
        <v>5.3</v>
      </c>
      <c r="AI470" s="3">
        <v>39.1</v>
      </c>
      <c r="AJ470" s="3">
        <v>0.9</v>
      </c>
      <c r="AN470" s="3" t="s">
        <v>589</v>
      </c>
      <c r="AO470" s="3" t="s">
        <v>166</v>
      </c>
      <c r="AP470" s="3">
        <v>532</v>
      </c>
      <c r="AQ470" s="3">
        <v>5</v>
      </c>
      <c r="AR470" s="3">
        <v>13.49</v>
      </c>
      <c r="AS470" s="3">
        <v>6.3</v>
      </c>
      <c r="AT470" s="3">
        <v>27649</v>
      </c>
      <c r="AU470" s="3">
        <v>6.9</v>
      </c>
      <c r="AV470" s="3">
        <v>37.5</v>
      </c>
      <c r="AW470" s="3">
        <v>1.7</v>
      </c>
      <c r="BA470" s="4" t="s">
        <v>589</v>
      </c>
      <c r="BB470" s="4" t="s">
        <v>166</v>
      </c>
      <c r="BC470" s="4">
        <v>65000</v>
      </c>
      <c r="BD470" s="4">
        <v>5.0999999999999996</v>
      </c>
      <c r="BE470" s="4">
        <v>65000</v>
      </c>
      <c r="BF470" s="4">
        <v>5.0999999999999996</v>
      </c>
      <c r="BG470" s="4">
        <v>53000</v>
      </c>
      <c r="BH470" s="4">
        <v>6.6</v>
      </c>
      <c r="BI470" s="4">
        <v>65000</v>
      </c>
      <c r="BJ470" s="4">
        <v>5.0999999999999996</v>
      </c>
      <c r="BN470" s="5" t="s">
        <v>589</v>
      </c>
      <c r="BO470" s="5" t="s">
        <v>166</v>
      </c>
      <c r="BP470" s="5">
        <v>510</v>
      </c>
      <c r="BQ470" s="5">
        <v>3.9</v>
      </c>
      <c r="BR470" s="5">
        <v>15.5</v>
      </c>
      <c r="BS470" s="5">
        <v>3.5</v>
      </c>
      <c r="BT470" s="5">
        <v>27501</v>
      </c>
      <c r="BU470" s="5">
        <v>5.2</v>
      </c>
      <c r="BV470" s="5">
        <v>32.9</v>
      </c>
      <c r="BW470" s="5">
        <v>1.8</v>
      </c>
      <c r="CA470" s="6" t="s">
        <v>589</v>
      </c>
      <c r="CB470" s="6" t="s">
        <v>166</v>
      </c>
      <c r="CC470" s="6">
        <v>441</v>
      </c>
      <c r="CD470" s="6">
        <v>5.6</v>
      </c>
      <c r="CE470" s="6">
        <v>11.77</v>
      </c>
      <c r="CF470" s="6">
        <v>5.7</v>
      </c>
      <c r="CG470" s="6">
        <v>23063</v>
      </c>
      <c r="CH470" s="6">
        <v>7.5</v>
      </c>
      <c r="CI470" s="6">
        <v>36.1</v>
      </c>
      <c r="CJ470" s="6">
        <v>1.4</v>
      </c>
      <c r="CN470" s="7" t="s">
        <v>589</v>
      </c>
      <c r="CO470" s="7" t="s">
        <v>166</v>
      </c>
      <c r="CP470" s="7">
        <v>18000</v>
      </c>
      <c r="CQ470" s="7">
        <v>9.6999999999999993</v>
      </c>
      <c r="CR470" s="7">
        <v>18000</v>
      </c>
      <c r="CS470" s="7">
        <v>9.6999999999999993</v>
      </c>
      <c r="CT470" s="7">
        <v>15000</v>
      </c>
      <c r="CU470" s="7">
        <v>11.6</v>
      </c>
      <c r="CV470" s="7">
        <v>18000</v>
      </c>
      <c r="CW470" s="7">
        <v>9.6999999999999993</v>
      </c>
      <c r="DA470" s="8" t="s">
        <v>589</v>
      </c>
      <c r="DB470" s="8" t="s">
        <v>166</v>
      </c>
      <c r="DC470" s="8">
        <v>522.1</v>
      </c>
      <c r="DD470" s="8">
        <v>3.7</v>
      </c>
      <c r="DE470" s="8">
        <v>13.92</v>
      </c>
      <c r="DF470" s="8">
        <v>3.9</v>
      </c>
      <c r="DG470" s="8">
        <v>26305</v>
      </c>
      <c r="DH470" s="8">
        <v>4.7</v>
      </c>
      <c r="DI470" s="8">
        <v>37.5</v>
      </c>
      <c r="DJ470" s="8">
        <v>1.1000000000000001</v>
      </c>
      <c r="DN470" s="9" t="s">
        <v>589</v>
      </c>
      <c r="DO470" s="9" t="s">
        <v>166</v>
      </c>
      <c r="DP470" s="9">
        <v>486.3</v>
      </c>
      <c r="DQ470" s="9">
        <v>7.6</v>
      </c>
      <c r="DR470" s="9">
        <v>12.77</v>
      </c>
      <c r="DS470" s="9">
        <v>9.1999999999999993</v>
      </c>
      <c r="DT470" s="9">
        <v>24313</v>
      </c>
      <c r="DU470" s="9">
        <v>8.5</v>
      </c>
      <c r="DV470" s="9">
        <v>37</v>
      </c>
      <c r="DW470" s="9">
        <v>1</v>
      </c>
      <c r="EA470" s="10" t="s">
        <v>589</v>
      </c>
      <c r="EB470" s="10" t="s">
        <v>166</v>
      </c>
      <c r="EC470" s="10">
        <v>29000</v>
      </c>
      <c r="ED470" s="10">
        <v>7.9</v>
      </c>
      <c r="EE470" s="10">
        <f>VLOOKUP(EA470,Sheet1!$C$10:$L$428,10,FALSE)</f>
        <v>138000</v>
      </c>
      <c r="EF470" s="10">
        <v>7.9</v>
      </c>
      <c r="EG470" s="10">
        <v>24000</v>
      </c>
      <c r="EH470" s="10">
        <v>10.7</v>
      </c>
      <c r="EI470" s="10">
        <v>29000</v>
      </c>
      <c r="EJ470" s="10">
        <v>7.9</v>
      </c>
      <c r="EN470" s="11" t="s">
        <v>589</v>
      </c>
      <c r="EO470" s="11" t="s">
        <v>166</v>
      </c>
      <c r="EP470" s="11">
        <v>698</v>
      </c>
      <c r="EQ470" s="11">
        <v>4.8</v>
      </c>
      <c r="ER470" s="11">
        <f>VLOOKUP(EN470,Sheet1!$C$10:$L$428,2,FALSE)</f>
        <v>208537.9027611046</v>
      </c>
      <c r="ES470" s="11">
        <v>5.2</v>
      </c>
      <c r="ET470" s="11">
        <v>37627</v>
      </c>
      <c r="EU470" s="11">
        <v>7.4</v>
      </c>
      <c r="EV470" s="11">
        <v>40.1</v>
      </c>
      <c r="EW470" s="11">
        <v>1.2</v>
      </c>
      <c r="EY470" t="b">
        <f t="shared" si="7"/>
        <v>1</v>
      </c>
    </row>
    <row r="471" spans="1:155" x14ac:dyDescent="0.25">
      <c r="A471" s="1" t="s">
        <v>590</v>
      </c>
      <c r="B471" s="1" t="s">
        <v>167</v>
      </c>
      <c r="C471" s="1">
        <v>582.70000000000005</v>
      </c>
      <c r="D471" s="1">
        <v>5.8</v>
      </c>
      <c r="E471" s="1">
        <f>VLOOKUP(A471,Sheet1!$C$10:$L$428,6,FALSE)</f>
        <v>170000</v>
      </c>
      <c r="F471" s="1">
        <v>6.9</v>
      </c>
      <c r="G471" s="1">
        <v>30000</v>
      </c>
      <c r="H471" s="1">
        <v>6.7</v>
      </c>
      <c r="I471" s="1">
        <v>39.9</v>
      </c>
      <c r="J471" s="1">
        <v>2.4</v>
      </c>
      <c r="N471" s="2" t="s">
        <v>590</v>
      </c>
      <c r="O471" s="2" t="s">
        <v>167</v>
      </c>
      <c r="P471" s="2">
        <v>41000</v>
      </c>
      <c r="Q471" s="2">
        <v>6.3</v>
      </c>
      <c r="R471" s="2">
        <v>41000</v>
      </c>
      <c r="S471" s="2">
        <v>6.3</v>
      </c>
      <c r="T471" s="2">
        <v>36000</v>
      </c>
      <c r="U471" s="2">
        <v>7.5</v>
      </c>
      <c r="V471" s="2">
        <v>41000</v>
      </c>
      <c r="W471" s="2">
        <v>6.3</v>
      </c>
      <c r="AA471" s="3" t="s">
        <v>590</v>
      </c>
      <c r="AB471" s="3" t="s">
        <v>167</v>
      </c>
      <c r="AC471" s="3">
        <v>600.29999999999995</v>
      </c>
      <c r="AD471" s="3">
        <v>3.3</v>
      </c>
      <c r="AE471" s="3">
        <v>15.02</v>
      </c>
      <c r="AF471" s="3">
        <v>3.1</v>
      </c>
      <c r="AG471" s="3">
        <v>31775</v>
      </c>
      <c r="AH471" s="3">
        <v>7.3</v>
      </c>
      <c r="AI471" s="3">
        <v>40</v>
      </c>
      <c r="AJ471" s="3">
        <v>1.4</v>
      </c>
      <c r="AN471" s="3" t="s">
        <v>590</v>
      </c>
      <c r="AO471" s="3" t="s">
        <v>167</v>
      </c>
      <c r="AP471" s="3">
        <v>539.1</v>
      </c>
      <c r="AQ471" s="3">
        <v>4.4000000000000004</v>
      </c>
      <c r="AR471" s="3">
        <v>13.5</v>
      </c>
      <c r="AS471" s="3">
        <v>5.0999999999999996</v>
      </c>
      <c r="AT471" s="3">
        <v>27742</v>
      </c>
      <c r="AU471" s="3">
        <v>5.3</v>
      </c>
      <c r="AV471" s="3">
        <v>37.5</v>
      </c>
      <c r="AW471" s="3">
        <v>0.8</v>
      </c>
      <c r="BA471" s="4" t="s">
        <v>590</v>
      </c>
      <c r="BB471" s="4" t="s">
        <v>167</v>
      </c>
      <c r="BC471" s="4">
        <v>56000</v>
      </c>
      <c r="BD471" s="4">
        <v>5.3</v>
      </c>
      <c r="BE471" s="4">
        <v>56000</v>
      </c>
      <c r="BF471" s="4">
        <v>5.3</v>
      </c>
      <c r="BG471" s="4">
        <v>50000</v>
      </c>
      <c r="BH471" s="4">
        <v>6.3</v>
      </c>
      <c r="BI471" s="4">
        <v>56000</v>
      </c>
      <c r="BJ471" s="4">
        <v>5.3</v>
      </c>
      <c r="BN471" s="5" t="s">
        <v>590</v>
      </c>
      <c r="BO471" s="5" t="s">
        <v>167</v>
      </c>
      <c r="BP471" s="5">
        <v>481.6</v>
      </c>
      <c r="BQ471" s="5">
        <v>3.8</v>
      </c>
      <c r="BR471" s="5">
        <v>14.15</v>
      </c>
      <c r="BS471" s="5">
        <v>2.9</v>
      </c>
      <c r="BT471" s="5">
        <v>25227</v>
      </c>
      <c r="BU471" s="5">
        <v>7</v>
      </c>
      <c r="BV471" s="5">
        <v>34</v>
      </c>
      <c r="BW471" s="5">
        <v>2</v>
      </c>
      <c r="CA471" s="6" t="s">
        <v>590</v>
      </c>
      <c r="CB471" s="6" t="s">
        <v>167</v>
      </c>
      <c r="CC471" s="6">
        <v>433.5</v>
      </c>
      <c r="CD471" s="6">
        <v>6.4</v>
      </c>
      <c r="CE471" s="6">
        <v>11.82</v>
      </c>
      <c r="CF471" s="6">
        <v>5.3</v>
      </c>
      <c r="CG471" s="6">
        <v>21976</v>
      </c>
      <c r="CH471" s="6">
        <v>7.6</v>
      </c>
      <c r="CI471" s="6">
        <v>36.1</v>
      </c>
      <c r="CJ471" s="6">
        <v>1.4</v>
      </c>
      <c r="CN471" s="7" t="s">
        <v>590</v>
      </c>
      <c r="CO471" s="7" t="s">
        <v>167</v>
      </c>
      <c r="CP471" s="7">
        <v>16000</v>
      </c>
      <c r="CQ471" s="7">
        <v>9.6999999999999993</v>
      </c>
      <c r="CR471" s="7">
        <v>16000</v>
      </c>
      <c r="CS471" s="7">
        <v>9.6999999999999993</v>
      </c>
      <c r="CT471" s="7">
        <v>15000</v>
      </c>
      <c r="CU471" s="7">
        <v>11.3</v>
      </c>
      <c r="CV471" s="7">
        <v>16000</v>
      </c>
      <c r="CW471" s="7">
        <v>9.6999999999999993</v>
      </c>
      <c r="DA471" s="8" t="s">
        <v>590</v>
      </c>
      <c r="DB471" s="8" t="s">
        <v>167</v>
      </c>
      <c r="DC471" s="8">
        <v>520.1</v>
      </c>
      <c r="DD471" s="8">
        <v>4.0999999999999996</v>
      </c>
      <c r="DE471" s="8">
        <v>14.22</v>
      </c>
      <c r="DF471" s="8">
        <v>4.0999999999999996</v>
      </c>
      <c r="DG471" s="8">
        <v>30751</v>
      </c>
      <c r="DH471" s="8">
        <v>17</v>
      </c>
      <c r="DI471" s="8">
        <v>36.6</v>
      </c>
      <c r="DJ471" s="8">
        <v>0.9</v>
      </c>
      <c r="DN471" s="9" t="s">
        <v>590</v>
      </c>
      <c r="DO471" s="9" t="s">
        <v>167</v>
      </c>
      <c r="DP471" s="9">
        <v>495</v>
      </c>
      <c r="DQ471" s="9">
        <v>7.2</v>
      </c>
      <c r="DR471" s="9">
        <v>13.1</v>
      </c>
      <c r="DS471" s="9">
        <v>7.8</v>
      </c>
      <c r="DT471" s="9">
        <v>24509</v>
      </c>
      <c r="DU471" s="9">
        <v>8.6999999999999993</v>
      </c>
      <c r="DV471" s="9">
        <v>36.700000000000003</v>
      </c>
      <c r="DW471" s="9">
        <v>1.4</v>
      </c>
      <c r="EA471" s="10" t="s">
        <v>590</v>
      </c>
      <c r="EB471" s="10" t="s">
        <v>167</v>
      </c>
      <c r="EC471" s="10">
        <v>25000</v>
      </c>
      <c r="ED471" s="10">
        <v>8.3000000000000007</v>
      </c>
      <c r="EE471" s="10">
        <f>VLOOKUP(EA471,Sheet1!$C$10:$L$428,10,FALSE)</f>
        <v>137000</v>
      </c>
      <c r="EF471" s="10">
        <v>8.3000000000000007</v>
      </c>
      <c r="EG471" s="10">
        <v>21000</v>
      </c>
      <c r="EH471" s="10">
        <v>10.1</v>
      </c>
      <c r="EI471" s="10">
        <v>25000</v>
      </c>
      <c r="EJ471" s="10">
        <v>8.3000000000000007</v>
      </c>
      <c r="EN471" s="11" t="s">
        <v>590</v>
      </c>
      <c r="EO471" s="11" t="s">
        <v>167</v>
      </c>
      <c r="EP471" s="11">
        <v>653.5</v>
      </c>
      <c r="EQ471" s="11">
        <v>4.5</v>
      </c>
      <c r="ER471" s="11">
        <f>VLOOKUP(EN471,Sheet1!$C$10:$L$428,2,FALSE)</f>
        <v>182721.51882845195</v>
      </c>
      <c r="ES471" s="11">
        <v>4.0999999999999996</v>
      </c>
      <c r="ET471" s="11">
        <v>32511</v>
      </c>
      <c r="EU471" s="11">
        <v>4.5</v>
      </c>
      <c r="EV471" s="11">
        <v>42.2</v>
      </c>
      <c r="EW471" s="11">
        <v>2</v>
      </c>
      <c r="EY471" t="b">
        <f t="shared" si="7"/>
        <v>1</v>
      </c>
    </row>
    <row r="472" spans="1:155" x14ac:dyDescent="0.25">
      <c r="A472" s="1" t="s">
        <v>833</v>
      </c>
      <c r="B472" s="1" t="s">
        <v>412</v>
      </c>
      <c r="C472" s="1">
        <v>603.79999999999995</v>
      </c>
      <c r="D472" s="1">
        <v>3.3</v>
      </c>
      <c r="E472" s="1">
        <f>VLOOKUP(A472,Sheet1!$C$10:$L$428,6,FALSE)</f>
        <v>196000</v>
      </c>
      <c r="F472" s="1">
        <v>4.3</v>
      </c>
      <c r="G472" s="1">
        <v>31885</v>
      </c>
      <c r="H472" s="1">
        <v>7.1</v>
      </c>
      <c r="I472" s="1">
        <v>37.5</v>
      </c>
      <c r="J472" s="1">
        <v>1</v>
      </c>
      <c r="N472" s="2" t="s">
        <v>833</v>
      </c>
      <c r="O472" s="2" t="s">
        <v>412</v>
      </c>
      <c r="P472" s="2">
        <v>205000</v>
      </c>
      <c r="Q472" s="2">
        <v>2.9</v>
      </c>
      <c r="R472" s="2">
        <v>205000</v>
      </c>
      <c r="S472" s="2">
        <v>2.9</v>
      </c>
      <c r="T472" s="2">
        <v>174000</v>
      </c>
      <c r="U472" s="2">
        <v>5</v>
      </c>
      <c r="V472" s="2">
        <v>205000</v>
      </c>
      <c r="W472" s="2">
        <v>2.9</v>
      </c>
      <c r="AA472" s="3" t="s">
        <v>833</v>
      </c>
      <c r="AB472" s="3" t="s">
        <v>412</v>
      </c>
      <c r="AC472" s="3">
        <v>678.8</v>
      </c>
      <c r="AD472" s="3">
        <v>2.4</v>
      </c>
      <c r="AE472" s="3">
        <v>17.39</v>
      </c>
      <c r="AF472" s="3">
        <v>2.5</v>
      </c>
      <c r="AG472" s="3">
        <v>36406</v>
      </c>
      <c r="AH472" s="3">
        <v>3.6</v>
      </c>
      <c r="AI472" s="3">
        <v>39</v>
      </c>
      <c r="AJ472" s="3">
        <v>0.5</v>
      </c>
      <c r="AN472" s="3" t="s">
        <v>833</v>
      </c>
      <c r="AO472" s="3" t="s">
        <v>412</v>
      </c>
      <c r="AP472" s="3">
        <v>551</v>
      </c>
      <c r="AQ472" s="3">
        <v>3</v>
      </c>
      <c r="AR472" s="3">
        <v>14.06</v>
      </c>
      <c r="AS472" s="3">
        <v>3.1</v>
      </c>
      <c r="AT472" s="3">
        <v>28800</v>
      </c>
      <c r="AU472" s="3">
        <v>5</v>
      </c>
      <c r="AV472" s="3">
        <v>37.5</v>
      </c>
      <c r="AW472" s="3">
        <v>0</v>
      </c>
      <c r="BA472" s="4" t="s">
        <v>833</v>
      </c>
      <c r="BB472" s="4" t="s">
        <v>412</v>
      </c>
      <c r="BC472" s="4">
        <v>278000</v>
      </c>
      <c r="BD472" s="4">
        <v>2.5</v>
      </c>
      <c r="BE472" s="4">
        <v>278000</v>
      </c>
      <c r="BF472" s="4">
        <v>2.5</v>
      </c>
      <c r="BG472" s="4">
        <v>235000</v>
      </c>
      <c r="BH472" s="4">
        <v>4.0999999999999996</v>
      </c>
      <c r="BI472" s="4">
        <v>278000</v>
      </c>
      <c r="BJ472" s="4">
        <v>2.5</v>
      </c>
      <c r="BN472" s="5" t="s">
        <v>833</v>
      </c>
      <c r="BO472" s="5" t="s">
        <v>412</v>
      </c>
      <c r="BP472" s="5">
        <v>554.6</v>
      </c>
      <c r="BQ472" s="5">
        <v>2.4</v>
      </c>
      <c r="BR472" s="5">
        <v>16.54</v>
      </c>
      <c r="BS472" s="5">
        <v>2.2999999999999998</v>
      </c>
      <c r="BT472" s="5">
        <v>29978</v>
      </c>
      <c r="BU472" s="5">
        <v>3.4</v>
      </c>
      <c r="BV472" s="5">
        <v>33.5</v>
      </c>
      <c r="BW472" s="5">
        <v>0.9</v>
      </c>
      <c r="CA472" s="6" t="s">
        <v>833</v>
      </c>
      <c r="CB472" s="6" t="s">
        <v>412</v>
      </c>
      <c r="CC472" s="6">
        <v>447.4</v>
      </c>
      <c r="CD472" s="6">
        <v>3</v>
      </c>
      <c r="CE472" s="6">
        <v>12.76</v>
      </c>
      <c r="CF472" s="6">
        <v>2.6</v>
      </c>
      <c r="CG472" s="6">
        <v>24000</v>
      </c>
      <c r="CH472" s="6">
        <v>5.0999999999999996</v>
      </c>
      <c r="CI472" s="6">
        <v>37</v>
      </c>
      <c r="CJ472" s="6">
        <v>0.3</v>
      </c>
      <c r="CN472" s="7" t="s">
        <v>833</v>
      </c>
      <c r="CO472" s="7" t="s">
        <v>412</v>
      </c>
      <c r="CP472" s="7">
        <v>75000</v>
      </c>
      <c r="CQ472" s="7">
        <v>4.5999999999999996</v>
      </c>
      <c r="CR472" s="7">
        <v>75000</v>
      </c>
      <c r="CS472" s="7">
        <v>4.5999999999999996</v>
      </c>
      <c r="CT472" s="7">
        <v>64000</v>
      </c>
      <c r="CU472" s="7">
        <v>7.4</v>
      </c>
      <c r="CV472" s="7">
        <v>75000</v>
      </c>
      <c r="CW472" s="7">
        <v>4.5999999999999996</v>
      </c>
      <c r="DA472" s="8" t="s">
        <v>833</v>
      </c>
      <c r="DB472" s="8" t="s">
        <v>412</v>
      </c>
      <c r="DC472" s="8">
        <v>549.9</v>
      </c>
      <c r="DD472" s="8">
        <v>2.7</v>
      </c>
      <c r="DE472" s="8">
        <v>14.69</v>
      </c>
      <c r="DF472" s="8">
        <v>2.7</v>
      </c>
      <c r="DG472" s="8">
        <v>28697</v>
      </c>
      <c r="DH472" s="8">
        <v>3.8</v>
      </c>
      <c r="DI472" s="8">
        <v>37.4</v>
      </c>
      <c r="DJ472" s="8">
        <v>0.6</v>
      </c>
      <c r="DN472" s="9" t="s">
        <v>833</v>
      </c>
      <c r="DO472" s="9" t="s">
        <v>412</v>
      </c>
      <c r="DP472" s="9">
        <v>472.3</v>
      </c>
      <c r="DQ472" s="9">
        <v>3.7</v>
      </c>
      <c r="DR472" s="9">
        <v>13.03</v>
      </c>
      <c r="DS472" s="9">
        <v>4.5999999999999996</v>
      </c>
      <c r="DT472" s="9">
        <v>24422</v>
      </c>
      <c r="DU472" s="9">
        <v>5.2</v>
      </c>
      <c r="DV472" s="9">
        <v>37.299999999999997</v>
      </c>
      <c r="DW472" s="9">
        <v>0.3</v>
      </c>
      <c r="EA472" s="10" t="s">
        <v>833</v>
      </c>
      <c r="EB472" s="10" t="s">
        <v>412</v>
      </c>
      <c r="EC472" s="10">
        <v>130000</v>
      </c>
      <c r="ED472" s="10">
        <v>3.7</v>
      </c>
      <c r="EE472" s="10">
        <f>VLOOKUP(EA472,Sheet1!$C$10:$L$428,10,FALSE)</f>
        <v>145000</v>
      </c>
      <c r="EF472" s="10">
        <v>3.7</v>
      </c>
      <c r="EG472" s="10">
        <v>110000</v>
      </c>
      <c r="EH472" s="10">
        <v>6.6</v>
      </c>
      <c r="EI472" s="10">
        <v>130000</v>
      </c>
      <c r="EJ472" s="10">
        <v>3.7</v>
      </c>
      <c r="EN472" s="11" t="s">
        <v>833</v>
      </c>
      <c r="EO472" s="11" t="s">
        <v>412</v>
      </c>
      <c r="EP472" s="11">
        <v>752.9</v>
      </c>
      <c r="EQ472" s="11">
        <v>3.1</v>
      </c>
      <c r="ER472" s="11">
        <f>VLOOKUP(EN472,Sheet1!$C$10:$L$428,2,FALSE)</f>
        <v>235509.06056601708</v>
      </c>
      <c r="ES472" s="11">
        <v>3.3</v>
      </c>
      <c r="ET472" s="11">
        <v>40912</v>
      </c>
      <c r="EU472" s="11">
        <v>5</v>
      </c>
      <c r="EV472" s="11">
        <v>40</v>
      </c>
      <c r="EW472" s="11">
        <v>0.7</v>
      </c>
      <c r="EY472" t="b">
        <f t="shared" si="7"/>
        <v>1</v>
      </c>
    </row>
    <row r="473" spans="1:155" x14ac:dyDescent="0.25">
      <c r="A473" s="1" t="s">
        <v>834</v>
      </c>
      <c r="B473" s="1" t="s">
        <v>413</v>
      </c>
      <c r="C473" s="1">
        <v>615.6</v>
      </c>
      <c r="D473" s="1">
        <v>2.2999999999999998</v>
      </c>
      <c r="E473" s="1">
        <f>VLOOKUP(A473,Sheet1!$C$10:$L$428,6,FALSE)</f>
        <v>200000</v>
      </c>
      <c r="F473" s="1">
        <v>2.9</v>
      </c>
      <c r="G473" s="1">
        <v>32331</v>
      </c>
      <c r="H473" s="1">
        <v>4.3</v>
      </c>
      <c r="I473" s="1">
        <v>39</v>
      </c>
      <c r="J473" s="1">
        <v>1.2</v>
      </c>
      <c r="N473" s="2" t="s">
        <v>834</v>
      </c>
      <c r="O473" s="2" t="s">
        <v>413</v>
      </c>
      <c r="P473" s="2">
        <v>376000</v>
      </c>
      <c r="Q473" s="2">
        <v>2.1</v>
      </c>
      <c r="R473" s="2">
        <v>376000</v>
      </c>
      <c r="S473" s="2">
        <v>2.1</v>
      </c>
      <c r="T473" s="2">
        <v>326000</v>
      </c>
      <c r="U473" s="2">
        <v>2.9</v>
      </c>
      <c r="V473" s="2">
        <v>376000</v>
      </c>
      <c r="W473" s="2">
        <v>2.1</v>
      </c>
      <c r="AA473" s="3" t="s">
        <v>834</v>
      </c>
      <c r="AB473" s="3" t="s">
        <v>413</v>
      </c>
      <c r="AC473" s="3">
        <v>678.8</v>
      </c>
      <c r="AD473" s="3">
        <v>1.5</v>
      </c>
      <c r="AE473" s="3">
        <v>17.2</v>
      </c>
      <c r="AF473" s="3">
        <v>1.5</v>
      </c>
      <c r="AG473" s="3">
        <v>37916</v>
      </c>
      <c r="AH473" s="3">
        <v>2.7</v>
      </c>
      <c r="AI473" s="3">
        <v>39.5</v>
      </c>
      <c r="AJ473" s="3">
        <v>0.4</v>
      </c>
      <c r="AN473" s="3" t="s">
        <v>834</v>
      </c>
      <c r="AO473" s="3" t="s">
        <v>413</v>
      </c>
      <c r="AP473" s="3">
        <v>560.4</v>
      </c>
      <c r="AQ473" s="3">
        <v>2</v>
      </c>
      <c r="AR473" s="3">
        <v>14.23</v>
      </c>
      <c r="AS473" s="3">
        <v>2.2999999999999998</v>
      </c>
      <c r="AT473" s="3">
        <v>29510</v>
      </c>
      <c r="AU473" s="3">
        <v>2.7</v>
      </c>
      <c r="AV473" s="3">
        <v>37.5</v>
      </c>
      <c r="AW473" s="3">
        <v>0.9</v>
      </c>
      <c r="BA473" s="4" t="s">
        <v>834</v>
      </c>
      <c r="BB473" s="4" t="s">
        <v>413</v>
      </c>
      <c r="BC473" s="4">
        <v>529000</v>
      </c>
      <c r="BD473" s="4">
        <v>1.8</v>
      </c>
      <c r="BE473" s="4">
        <v>529000</v>
      </c>
      <c r="BF473" s="4">
        <v>1.8</v>
      </c>
      <c r="BG473" s="4">
        <v>456000</v>
      </c>
      <c r="BH473" s="4">
        <v>2.5</v>
      </c>
      <c r="BI473" s="4">
        <v>529000</v>
      </c>
      <c r="BJ473" s="4">
        <v>1.8</v>
      </c>
      <c r="BN473" s="5" t="s">
        <v>834</v>
      </c>
      <c r="BO473" s="5" t="s">
        <v>413</v>
      </c>
      <c r="BP473" s="5">
        <v>536.4</v>
      </c>
      <c r="BQ473" s="5">
        <v>1.5</v>
      </c>
      <c r="BR473" s="5">
        <v>16.239999999999998</v>
      </c>
      <c r="BS473" s="5">
        <v>1.4</v>
      </c>
      <c r="BT473" s="5">
        <v>30193</v>
      </c>
      <c r="BU473" s="5">
        <v>2.7</v>
      </c>
      <c r="BV473" s="5">
        <v>33</v>
      </c>
      <c r="BW473" s="5">
        <v>0.7</v>
      </c>
      <c r="CA473" s="6" t="s">
        <v>834</v>
      </c>
      <c r="CB473" s="6" t="s">
        <v>413</v>
      </c>
      <c r="CC473" s="6">
        <v>440.8</v>
      </c>
      <c r="CD473" s="6">
        <v>2.5</v>
      </c>
      <c r="CE473" s="6">
        <v>12.07</v>
      </c>
      <c r="CF473" s="6">
        <v>2.2999999999999998</v>
      </c>
      <c r="CG473" s="6">
        <v>23404</v>
      </c>
      <c r="CH473" s="6">
        <v>3</v>
      </c>
      <c r="CI473" s="6">
        <v>36.9</v>
      </c>
      <c r="CJ473" s="6">
        <v>0.5</v>
      </c>
      <c r="CN473" s="7" t="s">
        <v>834</v>
      </c>
      <c r="CO473" s="7" t="s">
        <v>413</v>
      </c>
      <c r="CP473" s="7">
        <v>137000</v>
      </c>
      <c r="CQ473" s="7">
        <v>3.4</v>
      </c>
      <c r="CR473" s="7">
        <v>137000</v>
      </c>
      <c r="CS473" s="7">
        <v>3.4</v>
      </c>
      <c r="CT473" s="7">
        <v>116000</v>
      </c>
      <c r="CU473" s="7">
        <v>4.0999999999999996</v>
      </c>
      <c r="CV473" s="7">
        <v>137000</v>
      </c>
      <c r="CW473" s="7">
        <v>3.4</v>
      </c>
      <c r="DA473" s="8" t="s">
        <v>834</v>
      </c>
      <c r="DB473" s="8" t="s">
        <v>413</v>
      </c>
      <c r="DC473" s="8">
        <v>560.9</v>
      </c>
      <c r="DD473" s="8">
        <v>2</v>
      </c>
      <c r="DE473" s="8">
        <v>14.93</v>
      </c>
      <c r="DF473" s="8">
        <v>2.1</v>
      </c>
      <c r="DG473" s="8">
        <v>30650</v>
      </c>
      <c r="DH473" s="8">
        <v>3.4</v>
      </c>
      <c r="DI473" s="8">
        <v>37.6</v>
      </c>
      <c r="DJ473" s="8">
        <v>0.6</v>
      </c>
      <c r="DN473" s="9" t="s">
        <v>834</v>
      </c>
      <c r="DO473" s="9" t="s">
        <v>413</v>
      </c>
      <c r="DP473" s="9">
        <v>482.3</v>
      </c>
      <c r="DQ473" s="9">
        <v>2.4</v>
      </c>
      <c r="DR473" s="9">
        <v>12.99</v>
      </c>
      <c r="DS473" s="9">
        <v>3.1</v>
      </c>
      <c r="DT473" s="9">
        <v>25365</v>
      </c>
      <c r="DU473" s="9">
        <v>3.5</v>
      </c>
      <c r="DV473" s="9">
        <v>37</v>
      </c>
      <c r="DW473" s="9">
        <v>0.3</v>
      </c>
      <c r="EA473" s="10" t="s">
        <v>834</v>
      </c>
      <c r="EB473" s="10" t="s">
        <v>413</v>
      </c>
      <c r="EC473" s="10">
        <v>239000</v>
      </c>
      <c r="ED473" s="10">
        <v>2.7</v>
      </c>
      <c r="EE473" s="10">
        <f>VLOOKUP(EA473,Sheet1!$C$10:$L$428,10,FALSE)</f>
        <v>152995</v>
      </c>
      <c r="EF473" s="10">
        <v>2.7</v>
      </c>
      <c r="EG473" s="10">
        <v>210000</v>
      </c>
      <c r="EH473" s="10">
        <v>3.9</v>
      </c>
      <c r="EI473" s="10">
        <v>239000</v>
      </c>
      <c r="EJ473" s="10">
        <v>2.7</v>
      </c>
      <c r="EN473" s="11" t="s">
        <v>834</v>
      </c>
      <c r="EO473" s="11" t="s">
        <v>413</v>
      </c>
      <c r="EP473" s="11">
        <v>746.2</v>
      </c>
      <c r="EQ473" s="11">
        <v>1.9</v>
      </c>
      <c r="ER473" s="11">
        <f>VLOOKUP(EN473,Sheet1!$C$10:$L$428,2,FALSE)</f>
        <v>243680.74721348181</v>
      </c>
      <c r="ES473" s="11">
        <v>2</v>
      </c>
      <c r="ET473" s="11">
        <v>41910</v>
      </c>
      <c r="EU473" s="11">
        <v>3.6</v>
      </c>
      <c r="EV473" s="11">
        <v>40.6</v>
      </c>
      <c r="EW473" s="11">
        <v>0.4</v>
      </c>
      <c r="EY473" t="b">
        <f t="shared" si="7"/>
        <v>1</v>
      </c>
    </row>
    <row r="474" spans="1:155" x14ac:dyDescent="0.25">
      <c r="A474" s="1" t="s">
        <v>835</v>
      </c>
      <c r="B474" s="1" t="s">
        <v>414</v>
      </c>
      <c r="C474" s="1">
        <v>651.70000000000005</v>
      </c>
      <c r="D474" s="1">
        <v>2.5</v>
      </c>
      <c r="E474" s="1">
        <f>VLOOKUP(A474,Sheet1!$C$10:$L$428,6,FALSE)</f>
        <v>248000</v>
      </c>
      <c r="F474" s="1">
        <v>2.8</v>
      </c>
      <c r="G474" s="1">
        <v>34452</v>
      </c>
      <c r="H474" s="1">
        <v>4.5</v>
      </c>
      <c r="I474" s="1">
        <v>37.5</v>
      </c>
      <c r="J474" s="1">
        <v>0.9</v>
      </c>
      <c r="N474" s="2" t="s">
        <v>835</v>
      </c>
      <c r="O474" s="2" t="s">
        <v>414</v>
      </c>
      <c r="P474" s="2">
        <v>352000</v>
      </c>
      <c r="Q474" s="2">
        <v>2.2000000000000002</v>
      </c>
      <c r="R474" s="2">
        <v>352000</v>
      </c>
      <c r="S474" s="2">
        <v>2.2000000000000002</v>
      </c>
      <c r="T474" s="2">
        <v>306000</v>
      </c>
      <c r="U474" s="2">
        <v>3.4</v>
      </c>
      <c r="V474" s="2">
        <v>352000</v>
      </c>
      <c r="W474" s="2">
        <v>2.2000000000000002</v>
      </c>
      <c r="AA474" s="3" t="s">
        <v>835</v>
      </c>
      <c r="AB474" s="3" t="s">
        <v>414</v>
      </c>
      <c r="AC474" s="3">
        <v>729.2</v>
      </c>
      <c r="AD474" s="3">
        <v>1.6</v>
      </c>
      <c r="AE474" s="3">
        <v>18.920000000000002</v>
      </c>
      <c r="AF474" s="3">
        <v>1.7</v>
      </c>
      <c r="AG474" s="3">
        <v>39925</v>
      </c>
      <c r="AH474" s="3">
        <v>2.7</v>
      </c>
      <c r="AI474" s="3">
        <v>38.5</v>
      </c>
      <c r="AJ474" s="3">
        <v>0.3</v>
      </c>
      <c r="AN474" s="3" t="s">
        <v>835</v>
      </c>
      <c r="AO474" s="3" t="s">
        <v>414</v>
      </c>
      <c r="AP474" s="3">
        <v>597.70000000000005</v>
      </c>
      <c r="AQ474" s="3">
        <v>2.1</v>
      </c>
      <c r="AR474" s="3">
        <v>15.66</v>
      </c>
      <c r="AS474" s="3">
        <v>2.1</v>
      </c>
      <c r="AT474" s="3">
        <v>31531</v>
      </c>
      <c r="AU474" s="3">
        <v>3.6</v>
      </c>
      <c r="AV474" s="3">
        <v>37.5</v>
      </c>
      <c r="AW474" s="3">
        <v>0</v>
      </c>
      <c r="BA474" s="4" t="s">
        <v>835</v>
      </c>
      <c r="BB474" s="4" t="s">
        <v>414</v>
      </c>
      <c r="BC474" s="4">
        <v>488000</v>
      </c>
      <c r="BD474" s="4">
        <v>1.8</v>
      </c>
      <c r="BE474" s="4">
        <v>488000</v>
      </c>
      <c r="BF474" s="4">
        <v>1.8</v>
      </c>
      <c r="BG474" s="4">
        <v>417000</v>
      </c>
      <c r="BH474" s="4">
        <v>2.8</v>
      </c>
      <c r="BI474" s="4">
        <v>488000</v>
      </c>
      <c r="BJ474" s="4">
        <v>1.8</v>
      </c>
      <c r="BN474" s="5" t="s">
        <v>835</v>
      </c>
      <c r="BO474" s="5" t="s">
        <v>414</v>
      </c>
      <c r="BP474" s="5">
        <v>581.6</v>
      </c>
      <c r="BQ474" s="5">
        <v>1.7</v>
      </c>
      <c r="BR474" s="5">
        <v>17.93</v>
      </c>
      <c r="BS474" s="5">
        <v>1.6</v>
      </c>
      <c r="BT474" s="5">
        <v>32307</v>
      </c>
      <c r="BU474" s="5">
        <v>2.5</v>
      </c>
      <c r="BV474" s="5">
        <v>32.4</v>
      </c>
      <c r="BW474" s="5">
        <v>0.7</v>
      </c>
      <c r="CA474" s="6" t="s">
        <v>835</v>
      </c>
      <c r="CB474" s="6" t="s">
        <v>414</v>
      </c>
      <c r="CC474" s="6">
        <v>477.8</v>
      </c>
      <c r="CD474" s="6">
        <v>2</v>
      </c>
      <c r="CE474" s="6">
        <v>13.34</v>
      </c>
      <c r="CF474" s="6">
        <v>2.5</v>
      </c>
      <c r="CG474" s="6">
        <v>25380</v>
      </c>
      <c r="CH474" s="6">
        <v>3.8</v>
      </c>
      <c r="CI474" s="6">
        <v>36.9</v>
      </c>
      <c r="CJ474" s="6">
        <v>0.6</v>
      </c>
      <c r="CN474" s="7" t="s">
        <v>835</v>
      </c>
      <c r="CO474" s="7" t="s">
        <v>414</v>
      </c>
      <c r="CP474" s="7">
        <v>136000</v>
      </c>
      <c r="CQ474" s="7">
        <v>3.4</v>
      </c>
      <c r="CR474" s="7">
        <v>136000</v>
      </c>
      <c r="CS474" s="7">
        <v>3.4</v>
      </c>
      <c r="CT474" s="7">
        <v>115000</v>
      </c>
      <c r="CU474" s="7">
        <v>5.5</v>
      </c>
      <c r="CV474" s="7">
        <v>136000</v>
      </c>
      <c r="CW474" s="7">
        <v>3.4</v>
      </c>
      <c r="DA474" s="8" t="s">
        <v>835</v>
      </c>
      <c r="DB474" s="8" t="s">
        <v>414</v>
      </c>
      <c r="DC474" s="8">
        <v>599.9</v>
      </c>
      <c r="DD474" s="8">
        <v>1.9</v>
      </c>
      <c r="DE474" s="8">
        <v>16.190000000000001</v>
      </c>
      <c r="DF474" s="8">
        <v>2</v>
      </c>
      <c r="DG474" s="8">
        <v>31805</v>
      </c>
      <c r="DH474" s="8">
        <v>3.7</v>
      </c>
      <c r="DI474" s="8">
        <v>37.1</v>
      </c>
      <c r="DJ474" s="8">
        <v>0.4</v>
      </c>
      <c r="DN474" s="9" t="s">
        <v>835</v>
      </c>
      <c r="DO474" s="9" t="s">
        <v>414</v>
      </c>
      <c r="DP474" s="9">
        <v>519.79999999999995</v>
      </c>
      <c r="DQ474" s="9">
        <v>3.2</v>
      </c>
      <c r="DR474" s="9">
        <v>14.08</v>
      </c>
      <c r="DS474" s="9">
        <v>3.6</v>
      </c>
      <c r="DT474" s="9">
        <v>27211</v>
      </c>
      <c r="DU474" s="9">
        <v>6.2</v>
      </c>
      <c r="DV474" s="9">
        <v>37.4</v>
      </c>
      <c r="DW474" s="9">
        <v>0.3</v>
      </c>
      <c r="EA474" s="10" t="s">
        <v>835</v>
      </c>
      <c r="EB474" s="10" t="s">
        <v>414</v>
      </c>
      <c r="EC474" s="10">
        <v>216000</v>
      </c>
      <c r="ED474" s="10">
        <v>2.9</v>
      </c>
      <c r="EE474" s="10">
        <f>VLOOKUP(EA474,Sheet1!$C$10:$L$428,10,FALSE)</f>
        <v>185000</v>
      </c>
      <c r="EF474" s="10">
        <v>2.9</v>
      </c>
      <c r="EG474" s="10">
        <v>191000</v>
      </c>
      <c r="EH474" s="10">
        <v>4.3</v>
      </c>
      <c r="EI474" s="10">
        <v>216000</v>
      </c>
      <c r="EJ474" s="10">
        <v>2.9</v>
      </c>
      <c r="EN474" s="11" t="s">
        <v>835</v>
      </c>
      <c r="EO474" s="11" t="s">
        <v>414</v>
      </c>
      <c r="EP474" s="11">
        <v>810.7</v>
      </c>
      <c r="EQ474" s="11">
        <v>2.2000000000000002</v>
      </c>
      <c r="ER474" s="11">
        <f>VLOOKUP(EN474,Sheet1!$C$10:$L$428,2,FALSE)</f>
        <v>312933.17895630526</v>
      </c>
      <c r="ES474" s="11">
        <v>2.2999999999999998</v>
      </c>
      <c r="ET474" s="11">
        <v>44815</v>
      </c>
      <c r="EU474" s="11">
        <v>3.4</v>
      </c>
      <c r="EV474" s="11">
        <v>39.5</v>
      </c>
      <c r="EW474" s="11">
        <v>0.4</v>
      </c>
      <c r="EY474" t="b">
        <f t="shared" si="7"/>
        <v>1</v>
      </c>
    </row>
    <row r="475" spans="1:155" x14ac:dyDescent="0.25">
      <c r="A475" s="1" t="s">
        <v>836</v>
      </c>
      <c r="B475" s="1" t="s">
        <v>415</v>
      </c>
      <c r="C475" s="1">
        <v>518.79999999999995</v>
      </c>
      <c r="D475" s="1">
        <v>2.6</v>
      </c>
      <c r="E475" s="1">
        <f>VLOOKUP(A475,Sheet1!$C$10:$L$428,6,FALSE)</f>
        <v>155000</v>
      </c>
      <c r="F475" s="1">
        <v>3.9</v>
      </c>
      <c r="G475" s="1">
        <v>27166</v>
      </c>
      <c r="H475" s="1">
        <v>4.7</v>
      </c>
      <c r="I475" s="1">
        <v>39.799999999999997</v>
      </c>
      <c r="J475" s="1">
        <v>0.7</v>
      </c>
      <c r="N475" s="2" t="s">
        <v>836</v>
      </c>
      <c r="O475" s="2" t="s">
        <v>415</v>
      </c>
      <c r="P475" s="2">
        <v>214000</v>
      </c>
      <c r="Q475" s="2">
        <v>2.8</v>
      </c>
      <c r="R475" s="2">
        <v>214000</v>
      </c>
      <c r="S475" s="2">
        <v>2.8</v>
      </c>
      <c r="T475" s="2">
        <v>184000</v>
      </c>
      <c r="U475" s="2">
        <v>4</v>
      </c>
      <c r="V475" s="2">
        <v>214000</v>
      </c>
      <c r="W475" s="2">
        <v>2.8</v>
      </c>
      <c r="AA475" s="3" t="s">
        <v>836</v>
      </c>
      <c r="AB475" s="3" t="s">
        <v>415</v>
      </c>
      <c r="AC475" s="3">
        <v>543.20000000000005</v>
      </c>
      <c r="AD475" s="3">
        <v>1.7</v>
      </c>
      <c r="AE475" s="3">
        <v>13.59</v>
      </c>
      <c r="AF475" s="3">
        <v>1.7</v>
      </c>
      <c r="AG475" s="3">
        <v>28782</v>
      </c>
      <c r="AH475" s="3">
        <v>2.8</v>
      </c>
      <c r="AI475" s="3">
        <v>40</v>
      </c>
      <c r="AJ475" s="3">
        <v>0.4</v>
      </c>
      <c r="AN475" s="3" t="s">
        <v>836</v>
      </c>
      <c r="AO475" s="3" t="s">
        <v>415</v>
      </c>
      <c r="AP475" s="3">
        <v>467.3</v>
      </c>
      <c r="AQ475" s="3">
        <v>2.9</v>
      </c>
      <c r="AR475" s="3">
        <v>11.41</v>
      </c>
      <c r="AS475" s="3">
        <v>2.6</v>
      </c>
      <c r="AT475" s="3">
        <v>24395</v>
      </c>
      <c r="AU475" s="3">
        <v>4.2</v>
      </c>
      <c r="AV475" s="3">
        <v>38</v>
      </c>
      <c r="AW475" s="3">
        <v>1</v>
      </c>
      <c r="BA475" s="4" t="s">
        <v>836</v>
      </c>
      <c r="BB475" s="4" t="s">
        <v>415</v>
      </c>
      <c r="BC475" s="4">
        <v>322000</v>
      </c>
      <c r="BD475" s="4">
        <v>2.2999999999999998</v>
      </c>
      <c r="BE475" s="4">
        <v>322000</v>
      </c>
      <c r="BF475" s="4">
        <v>2.2999999999999998</v>
      </c>
      <c r="BG475" s="4">
        <v>268000</v>
      </c>
      <c r="BH475" s="4">
        <v>3.2</v>
      </c>
      <c r="BI475" s="4">
        <v>322000</v>
      </c>
      <c r="BJ475" s="4">
        <v>2.2999999999999998</v>
      </c>
      <c r="BN475" s="5" t="s">
        <v>836</v>
      </c>
      <c r="BO475" s="5" t="s">
        <v>415</v>
      </c>
      <c r="BP475" s="5">
        <v>420.2</v>
      </c>
      <c r="BQ475" s="5">
        <v>1.8</v>
      </c>
      <c r="BR475" s="5">
        <v>12.9</v>
      </c>
      <c r="BS475" s="5">
        <v>1.5</v>
      </c>
      <c r="BT475" s="5">
        <v>22839</v>
      </c>
      <c r="BU475" s="5">
        <v>2.7</v>
      </c>
      <c r="BV475" s="5">
        <v>32.6</v>
      </c>
      <c r="BW475" s="5">
        <v>0.9</v>
      </c>
      <c r="CA475" s="6" t="s">
        <v>836</v>
      </c>
      <c r="CB475" s="6" t="s">
        <v>415</v>
      </c>
      <c r="CC475" s="6">
        <v>353.5</v>
      </c>
      <c r="CD475" s="6">
        <v>2.2000000000000002</v>
      </c>
      <c r="CE475" s="6">
        <v>9.84</v>
      </c>
      <c r="CF475" s="6">
        <v>1.8</v>
      </c>
      <c r="CG475" s="6">
        <v>19018</v>
      </c>
      <c r="CH475" s="6">
        <v>4.2</v>
      </c>
      <c r="CI475" s="6">
        <v>37</v>
      </c>
      <c r="CJ475" s="6">
        <v>0.4</v>
      </c>
      <c r="CN475" s="7" t="s">
        <v>836</v>
      </c>
      <c r="CO475" s="7" t="s">
        <v>415</v>
      </c>
      <c r="CP475" s="7">
        <v>75000</v>
      </c>
      <c r="CQ475" s="7">
        <v>4.5999999999999996</v>
      </c>
      <c r="CR475" s="7">
        <v>75000</v>
      </c>
      <c r="CS475" s="7">
        <v>4.5999999999999996</v>
      </c>
      <c r="CT475" s="7">
        <v>65000</v>
      </c>
      <c r="CU475" s="7">
        <v>6.7</v>
      </c>
      <c r="CV475" s="7">
        <v>75000</v>
      </c>
      <c r="CW475" s="7">
        <v>4.5999999999999996</v>
      </c>
      <c r="DA475" s="8" t="s">
        <v>836</v>
      </c>
      <c r="DB475" s="8" t="s">
        <v>415</v>
      </c>
      <c r="DC475" s="8">
        <v>461</v>
      </c>
      <c r="DD475" s="8">
        <v>2.4</v>
      </c>
      <c r="DE475" s="8">
        <v>12.23</v>
      </c>
      <c r="DF475" s="8">
        <v>2.4</v>
      </c>
      <c r="DG475" s="8">
        <v>23610</v>
      </c>
      <c r="DH475" s="8">
        <v>3.3</v>
      </c>
      <c r="DI475" s="8">
        <v>37.700000000000003</v>
      </c>
      <c r="DJ475" s="8">
        <v>0.6</v>
      </c>
      <c r="DN475" s="9" t="s">
        <v>836</v>
      </c>
      <c r="DO475" s="9" t="s">
        <v>415</v>
      </c>
      <c r="DP475" s="9">
        <v>394.3</v>
      </c>
      <c r="DQ475" s="9">
        <v>3.8</v>
      </c>
      <c r="DR475" s="9">
        <v>10.33</v>
      </c>
      <c r="DS475" s="9">
        <v>3.7</v>
      </c>
      <c r="DT475" s="9">
        <v>20484</v>
      </c>
      <c r="DU475" s="9">
        <v>6.1</v>
      </c>
      <c r="DV475" s="9">
        <v>37.4</v>
      </c>
      <c r="DW475" s="9">
        <v>0.3</v>
      </c>
      <c r="EA475" s="10" t="s">
        <v>836</v>
      </c>
      <c r="EB475" s="10" t="s">
        <v>415</v>
      </c>
      <c r="EC475" s="10">
        <v>139000</v>
      </c>
      <c r="ED475" s="10">
        <v>3.5</v>
      </c>
      <c r="EE475" s="10">
        <f>VLOOKUP(EA475,Sheet1!$C$10:$L$428,10,FALSE)</f>
        <v>122500</v>
      </c>
      <c r="EF475" s="10">
        <v>3.5</v>
      </c>
      <c r="EG475" s="10">
        <v>119000</v>
      </c>
      <c r="EH475" s="10">
        <v>4.9000000000000004</v>
      </c>
      <c r="EI475" s="10">
        <v>139000</v>
      </c>
      <c r="EJ475" s="10">
        <v>3.5</v>
      </c>
      <c r="EN475" s="11" t="s">
        <v>836</v>
      </c>
      <c r="EO475" s="11" t="s">
        <v>415</v>
      </c>
      <c r="EP475" s="11">
        <v>587.20000000000005</v>
      </c>
      <c r="EQ475" s="11">
        <v>2.1</v>
      </c>
      <c r="ER475" s="11">
        <f>VLOOKUP(EN475,Sheet1!$C$10:$L$428,2,FALSE)</f>
        <v>182881.32211500171</v>
      </c>
      <c r="ES475" s="11">
        <v>2.1</v>
      </c>
      <c r="ET475" s="11">
        <v>31630</v>
      </c>
      <c r="EU475" s="11">
        <v>3.6</v>
      </c>
      <c r="EV475" s="11">
        <v>41.2</v>
      </c>
      <c r="EW475" s="11">
        <v>0.6</v>
      </c>
      <c r="EY475" t="b">
        <f t="shared" si="7"/>
        <v>1</v>
      </c>
    </row>
    <row r="476" spans="1:155" x14ac:dyDescent="0.25">
      <c r="A476" s="1" t="s">
        <v>837</v>
      </c>
      <c r="B476" s="1" t="s">
        <v>416</v>
      </c>
      <c r="C476" s="1">
        <v>510.7</v>
      </c>
      <c r="D476" s="1">
        <v>3</v>
      </c>
      <c r="E476" s="1">
        <f>VLOOKUP(A476,Sheet1!$C$10:$L$428,6,FALSE)</f>
        <v>165000</v>
      </c>
      <c r="F476" s="1">
        <v>3.3</v>
      </c>
      <c r="G476" s="1">
        <v>26770</v>
      </c>
      <c r="H476" s="1">
        <v>5.9</v>
      </c>
      <c r="I476" s="1">
        <v>39.9</v>
      </c>
      <c r="J476" s="1">
        <v>0.7</v>
      </c>
      <c r="N476" s="2" t="s">
        <v>837</v>
      </c>
      <c r="O476" s="2" t="s">
        <v>416</v>
      </c>
      <c r="P476" s="2">
        <v>198000</v>
      </c>
      <c r="Q476" s="2">
        <v>2.9</v>
      </c>
      <c r="R476" s="2">
        <v>198000</v>
      </c>
      <c r="S476" s="2">
        <v>2.9</v>
      </c>
      <c r="T476" s="2">
        <v>173000</v>
      </c>
      <c r="U476" s="2">
        <v>4.4000000000000004</v>
      </c>
      <c r="V476" s="2">
        <v>198000</v>
      </c>
      <c r="W476" s="2">
        <v>2.9</v>
      </c>
      <c r="AA476" s="3" t="s">
        <v>837</v>
      </c>
      <c r="AB476" s="3" t="s">
        <v>416</v>
      </c>
      <c r="AC476" s="3">
        <v>564.9</v>
      </c>
      <c r="AD476" s="3">
        <v>2.5</v>
      </c>
      <c r="AE476" s="3">
        <v>14.18</v>
      </c>
      <c r="AF476" s="3">
        <v>2.6</v>
      </c>
      <c r="AG476" s="3">
        <v>29711</v>
      </c>
      <c r="AH476" s="3">
        <v>3.3</v>
      </c>
      <c r="AI476" s="3">
        <v>39.799999999999997</v>
      </c>
      <c r="AJ476" s="3">
        <v>0.4</v>
      </c>
      <c r="AN476" s="3" t="s">
        <v>837</v>
      </c>
      <c r="AO476" s="3" t="s">
        <v>416</v>
      </c>
      <c r="AP476" s="3">
        <v>466.9</v>
      </c>
      <c r="AQ476" s="3">
        <v>2.5</v>
      </c>
      <c r="AR476" s="3">
        <v>11.65</v>
      </c>
      <c r="AS476" s="3">
        <v>2.8</v>
      </c>
      <c r="AT476" s="3">
        <v>24141</v>
      </c>
      <c r="AU476" s="3">
        <v>3.9</v>
      </c>
      <c r="AV476" s="3">
        <v>38.4</v>
      </c>
      <c r="AW476" s="3">
        <v>1</v>
      </c>
      <c r="BA476" s="4" t="s">
        <v>837</v>
      </c>
      <c r="BB476" s="4" t="s">
        <v>416</v>
      </c>
      <c r="BC476" s="4">
        <v>301000</v>
      </c>
      <c r="BD476" s="4">
        <v>2.2999999999999998</v>
      </c>
      <c r="BE476" s="4">
        <v>301000</v>
      </c>
      <c r="BF476" s="4">
        <v>2.2999999999999998</v>
      </c>
      <c r="BG476" s="4">
        <v>259000</v>
      </c>
      <c r="BH476" s="4">
        <v>3.5</v>
      </c>
      <c r="BI476" s="4">
        <v>301000</v>
      </c>
      <c r="BJ476" s="4">
        <v>2.2999999999999998</v>
      </c>
      <c r="BN476" s="5" t="s">
        <v>837</v>
      </c>
      <c r="BO476" s="5" t="s">
        <v>416</v>
      </c>
      <c r="BP476" s="5">
        <v>441.7</v>
      </c>
      <c r="BQ476" s="5">
        <v>2.4</v>
      </c>
      <c r="BR476" s="5">
        <v>13.73</v>
      </c>
      <c r="BS476" s="5">
        <v>2.2000000000000002</v>
      </c>
      <c r="BT476" s="5">
        <v>23546</v>
      </c>
      <c r="BU476" s="5">
        <v>3.1</v>
      </c>
      <c r="BV476" s="5">
        <v>32.200000000000003</v>
      </c>
      <c r="BW476" s="5">
        <v>0.9</v>
      </c>
      <c r="CA476" s="6" t="s">
        <v>837</v>
      </c>
      <c r="CB476" s="6" t="s">
        <v>416</v>
      </c>
      <c r="CC476" s="6">
        <v>371.4</v>
      </c>
      <c r="CD476" s="6">
        <v>2.5</v>
      </c>
      <c r="CE476" s="6">
        <v>10.41</v>
      </c>
      <c r="CF476" s="6">
        <v>2</v>
      </c>
      <c r="CG476" s="6">
        <v>19760</v>
      </c>
      <c r="CH476" s="6">
        <v>3.6</v>
      </c>
      <c r="CI476" s="6">
        <v>37</v>
      </c>
      <c r="CJ476" s="6">
        <v>0.5</v>
      </c>
      <c r="CN476" s="7" t="s">
        <v>837</v>
      </c>
      <c r="CO476" s="7" t="s">
        <v>416</v>
      </c>
      <c r="CP476" s="7">
        <v>65000</v>
      </c>
      <c r="CQ476" s="7">
        <v>4.9000000000000004</v>
      </c>
      <c r="CR476" s="7">
        <v>65000</v>
      </c>
      <c r="CS476" s="7">
        <v>4.9000000000000004</v>
      </c>
      <c r="CT476" s="7">
        <v>56000</v>
      </c>
      <c r="CU476" s="7">
        <v>6.7</v>
      </c>
      <c r="CV476" s="7">
        <v>65000</v>
      </c>
      <c r="CW476" s="7">
        <v>4.9000000000000004</v>
      </c>
      <c r="DA476" s="8" t="s">
        <v>837</v>
      </c>
      <c r="DB476" s="8" t="s">
        <v>416</v>
      </c>
      <c r="DC476" s="8">
        <v>464.1</v>
      </c>
      <c r="DD476" s="8">
        <v>2.7</v>
      </c>
      <c r="DE476" s="8">
        <v>12.2</v>
      </c>
      <c r="DF476" s="8">
        <v>2.7</v>
      </c>
      <c r="DG476" s="8">
        <v>23747</v>
      </c>
      <c r="DH476" s="8">
        <v>3.8</v>
      </c>
      <c r="DI476" s="8">
        <v>38.1</v>
      </c>
      <c r="DJ476" s="8">
        <v>0.7</v>
      </c>
      <c r="DN476" s="9" t="s">
        <v>837</v>
      </c>
      <c r="DO476" s="9" t="s">
        <v>416</v>
      </c>
      <c r="DP476" s="9">
        <v>395.9</v>
      </c>
      <c r="DQ476" s="9">
        <v>3.7</v>
      </c>
      <c r="DR476" s="9">
        <v>10.41</v>
      </c>
      <c r="DS476" s="9">
        <v>3.5</v>
      </c>
      <c r="DT476" s="9">
        <v>20139</v>
      </c>
      <c r="DU476" s="9">
        <v>5.0999999999999996</v>
      </c>
      <c r="DV476" s="9">
        <v>37.5</v>
      </c>
      <c r="DW476" s="9">
        <v>0.3</v>
      </c>
      <c r="EA476" s="10" t="s">
        <v>837</v>
      </c>
      <c r="EB476" s="10" t="s">
        <v>416</v>
      </c>
      <c r="EC476" s="10">
        <v>133000</v>
      </c>
      <c r="ED476" s="10">
        <v>3.6</v>
      </c>
      <c r="EE476" s="10">
        <f>VLOOKUP(EA476,Sheet1!$C$10:$L$428,10,FALSE)</f>
        <v>125000</v>
      </c>
      <c r="EF476" s="10">
        <v>3.6</v>
      </c>
      <c r="EG476" s="10">
        <v>117000</v>
      </c>
      <c r="EH476" s="10">
        <v>5.7</v>
      </c>
      <c r="EI476" s="10">
        <v>133000</v>
      </c>
      <c r="EJ476" s="10">
        <v>3.6</v>
      </c>
      <c r="EN476" s="11" t="s">
        <v>837</v>
      </c>
      <c r="EO476" s="11" t="s">
        <v>416</v>
      </c>
      <c r="EP476" s="11">
        <v>613.70000000000005</v>
      </c>
      <c r="EQ476" s="11">
        <v>3.3</v>
      </c>
      <c r="ER476" s="11">
        <f>VLOOKUP(EN476,Sheet1!$C$10:$L$428,2,FALSE)</f>
        <v>201130.06378335453</v>
      </c>
      <c r="ES476" s="11">
        <v>3.4</v>
      </c>
      <c r="ET476" s="11">
        <v>32583</v>
      </c>
      <c r="EU476" s="11">
        <v>4.2</v>
      </c>
      <c r="EV476" s="11">
        <v>40.700000000000003</v>
      </c>
      <c r="EW476" s="11">
        <v>0.5</v>
      </c>
      <c r="EY476" t="b">
        <f t="shared" si="7"/>
        <v>1</v>
      </c>
    </row>
    <row r="477" spans="1:155" x14ac:dyDescent="0.25">
      <c r="A477" s="1" t="s">
        <v>631</v>
      </c>
      <c r="B477" s="1" t="s">
        <v>209</v>
      </c>
      <c r="C477" s="1">
        <v>742.6</v>
      </c>
      <c r="D477" s="1">
        <v>6.7</v>
      </c>
      <c r="E477" s="1">
        <f>VLOOKUP(A477,Sheet1!$C$10:$L$428,6,FALSE)</f>
        <v>480000</v>
      </c>
      <c r="F477" s="1">
        <v>7.3</v>
      </c>
      <c r="G477" s="1">
        <v>42109</v>
      </c>
      <c r="H477" s="1">
        <v>7.6</v>
      </c>
      <c r="I477" s="1">
        <v>37.5</v>
      </c>
      <c r="J477" s="1">
        <v>0.7</v>
      </c>
      <c r="N477" s="2" t="s">
        <v>631</v>
      </c>
      <c r="O477" s="2" t="s">
        <v>209</v>
      </c>
      <c r="P477" s="2">
        <v>62000</v>
      </c>
      <c r="Q477" s="2">
        <v>5.4</v>
      </c>
      <c r="R477" s="2">
        <v>62000</v>
      </c>
      <c r="S477" s="2">
        <v>5.4</v>
      </c>
      <c r="T477" s="2">
        <v>47000</v>
      </c>
      <c r="U477" s="2">
        <v>6.9</v>
      </c>
      <c r="V477" s="2">
        <v>62000</v>
      </c>
      <c r="W477" s="2">
        <v>5.4</v>
      </c>
      <c r="AA477" s="3" t="s">
        <v>631</v>
      </c>
      <c r="AB477" s="3" t="s">
        <v>209</v>
      </c>
      <c r="AC477" s="3">
        <v>867.1</v>
      </c>
      <c r="AD477" s="3">
        <v>4.8</v>
      </c>
      <c r="AE477" s="3">
        <v>22.9</v>
      </c>
      <c r="AF477" s="3">
        <v>4.8</v>
      </c>
      <c r="AG477" s="3">
        <v>51863</v>
      </c>
      <c r="AH477" s="3">
        <v>7.5</v>
      </c>
      <c r="AI477" s="3">
        <v>37.9</v>
      </c>
      <c r="AJ477" s="3">
        <v>0.6</v>
      </c>
      <c r="AN477" s="3" t="s">
        <v>631</v>
      </c>
      <c r="AO477" s="3" t="s">
        <v>209</v>
      </c>
      <c r="AP477" s="3">
        <v>694.6</v>
      </c>
      <c r="AQ477" s="3">
        <v>4.7</v>
      </c>
      <c r="AR477" s="3">
        <v>18.670000000000002</v>
      </c>
      <c r="AS477" s="3">
        <v>4.5999999999999996</v>
      </c>
      <c r="AT477" s="3">
        <v>37247</v>
      </c>
      <c r="AU477" s="3">
        <v>6.1</v>
      </c>
      <c r="AV477" s="3">
        <v>37.5</v>
      </c>
      <c r="AW477" s="3">
        <v>0.2</v>
      </c>
      <c r="BA477" s="4" t="s">
        <v>631</v>
      </c>
      <c r="BB477" s="4" t="s">
        <v>209</v>
      </c>
      <c r="BC477" s="4">
        <v>77000</v>
      </c>
      <c r="BD477" s="4">
        <v>4.8</v>
      </c>
      <c r="BE477" s="4">
        <v>77000</v>
      </c>
      <c r="BF477" s="4">
        <v>4.8</v>
      </c>
      <c r="BG477" s="4">
        <v>58000</v>
      </c>
      <c r="BH477" s="4">
        <v>6.1</v>
      </c>
      <c r="BI477" s="4">
        <v>77000</v>
      </c>
      <c r="BJ477" s="4">
        <v>4.8</v>
      </c>
      <c r="BN477" s="5" t="s">
        <v>631</v>
      </c>
      <c r="BO477" s="5" t="s">
        <v>209</v>
      </c>
      <c r="BP477" s="5">
        <v>746.9</v>
      </c>
      <c r="BQ477" s="5">
        <v>4.8</v>
      </c>
      <c r="BR477" s="5">
        <v>22.22</v>
      </c>
      <c r="BS477" s="5">
        <v>4.5999999999999996</v>
      </c>
      <c r="BT477" s="5">
        <v>44741</v>
      </c>
      <c r="BU477" s="5">
        <v>7.4</v>
      </c>
      <c r="BV477" s="5">
        <v>33.6</v>
      </c>
      <c r="BW477" s="5">
        <v>1.4</v>
      </c>
      <c r="CA477" s="6" t="s">
        <v>631</v>
      </c>
      <c r="CB477" s="6" t="s">
        <v>209</v>
      </c>
      <c r="CC477" s="6">
        <v>612.29999999999995</v>
      </c>
      <c r="CD477" s="6">
        <v>4.9000000000000004</v>
      </c>
      <c r="CE477" s="6">
        <v>17.260000000000002</v>
      </c>
      <c r="CF477" s="6">
        <v>5.3</v>
      </c>
      <c r="CG477" s="6">
        <v>33683</v>
      </c>
      <c r="CH477" s="6">
        <v>5.2</v>
      </c>
      <c r="CI477" s="6">
        <v>36</v>
      </c>
      <c r="CJ477" s="6">
        <v>1.7</v>
      </c>
      <c r="CN477" s="7" t="s">
        <v>631</v>
      </c>
      <c r="CO477" s="7" t="s">
        <v>209</v>
      </c>
      <c r="CP477" s="7">
        <v>25000</v>
      </c>
      <c r="CQ477" s="7">
        <v>8</v>
      </c>
      <c r="CR477" s="7">
        <v>25000</v>
      </c>
      <c r="CS477" s="7">
        <v>8</v>
      </c>
      <c r="CT477" s="7">
        <v>18000</v>
      </c>
      <c r="CU477" s="7">
        <v>10.5</v>
      </c>
      <c r="CV477" s="7">
        <v>25000</v>
      </c>
      <c r="CW477" s="7">
        <v>8</v>
      </c>
      <c r="DA477" s="8" t="s">
        <v>631</v>
      </c>
      <c r="DB477" s="8" t="s">
        <v>209</v>
      </c>
      <c r="DC477" s="8">
        <v>723.1</v>
      </c>
      <c r="DD477" s="8">
        <v>4</v>
      </c>
      <c r="DE477" s="8">
        <v>19.309999999999999</v>
      </c>
      <c r="DF477" s="8">
        <v>4.0999999999999996</v>
      </c>
      <c r="DG477" s="8">
        <v>37823</v>
      </c>
      <c r="DH477" s="8">
        <v>5.5</v>
      </c>
      <c r="DI477" s="8">
        <v>37.5</v>
      </c>
      <c r="DJ477" s="8">
        <v>0.9</v>
      </c>
      <c r="DN477" s="9" t="s">
        <v>631</v>
      </c>
      <c r="DO477" s="9" t="s">
        <v>209</v>
      </c>
      <c r="DP477" s="9">
        <v>638.29999999999995</v>
      </c>
      <c r="DQ477" s="9">
        <v>5.7</v>
      </c>
      <c r="DR477" s="9">
        <v>17.27</v>
      </c>
      <c r="DS477" s="9">
        <v>6.2</v>
      </c>
      <c r="DT477" s="9">
        <v>33629</v>
      </c>
      <c r="DU477" s="9">
        <v>6.1</v>
      </c>
      <c r="DV477" s="9">
        <v>37.4</v>
      </c>
      <c r="DW477" s="9">
        <v>1.7</v>
      </c>
      <c r="EA477" s="10" t="s">
        <v>631</v>
      </c>
      <c r="EB477" s="10" t="s">
        <v>209</v>
      </c>
      <c r="EC477" s="10">
        <v>37000</v>
      </c>
      <c r="ED477" s="10">
        <v>7.2</v>
      </c>
      <c r="EE477" s="10">
        <f>VLOOKUP(EA477,Sheet1!$C$10:$L$428,10,FALSE)</f>
        <v>335000</v>
      </c>
      <c r="EF477" s="10">
        <v>7.2</v>
      </c>
      <c r="EG477" s="10">
        <v>28000</v>
      </c>
      <c r="EH477" s="10">
        <v>9.1999999999999993</v>
      </c>
      <c r="EI477" s="10">
        <v>37000</v>
      </c>
      <c r="EJ477" s="10">
        <v>7.2</v>
      </c>
      <c r="EN477" s="11" t="s">
        <v>631</v>
      </c>
      <c r="EO477" s="11" t="s">
        <v>209</v>
      </c>
      <c r="EP477" s="11">
        <v>966.1</v>
      </c>
      <c r="EQ477" s="11">
        <v>6.8</v>
      </c>
      <c r="ER477" s="11">
        <f>VLOOKUP(EN477,Sheet1!$C$10:$L$428,2,FALSE)</f>
        <v>721879.26729678584</v>
      </c>
      <c r="ES477" s="11">
        <v>7</v>
      </c>
      <c r="ET477" s="11">
        <v>61017</v>
      </c>
      <c r="EU477" s="11">
        <v>10</v>
      </c>
      <c r="EV477" s="11">
        <v>38.1</v>
      </c>
      <c r="EW477" s="11">
        <v>0.7</v>
      </c>
      <c r="EY477" t="b">
        <f t="shared" si="7"/>
        <v>1</v>
      </c>
    </row>
    <row r="478" spans="1:155" x14ac:dyDescent="0.25">
      <c r="A478" s="1" t="s">
        <v>632</v>
      </c>
      <c r="B478" s="1" t="s">
        <v>210</v>
      </c>
      <c r="C478" s="1" t="s">
        <v>858</v>
      </c>
      <c r="D478" s="1" t="s">
        <v>858</v>
      </c>
      <c r="E478" s="1">
        <f>VLOOKUP(A478,Sheet1!$C$10:$L$428,6,FALSE)</f>
        <v>465000</v>
      </c>
      <c r="F478" s="1" t="s">
        <v>858</v>
      </c>
      <c r="G478" s="1" t="s">
        <v>858</v>
      </c>
      <c r="H478" s="1" t="s">
        <v>858</v>
      </c>
      <c r="I478" s="1">
        <v>37.799999999999997</v>
      </c>
      <c r="J478" s="1">
        <v>4.5</v>
      </c>
      <c r="N478" s="2" t="s">
        <v>632</v>
      </c>
      <c r="O478" s="2" t="s">
        <v>210</v>
      </c>
      <c r="P478" s="2" t="s">
        <v>858</v>
      </c>
      <c r="Q478" s="2" t="s">
        <v>858</v>
      </c>
      <c r="R478" s="2" t="s">
        <v>858</v>
      </c>
      <c r="S478" s="2" t="s">
        <v>858</v>
      </c>
      <c r="T478" s="2" t="s">
        <v>858</v>
      </c>
      <c r="U478" s="2" t="s">
        <v>858</v>
      </c>
      <c r="V478" s="2" t="s">
        <v>858</v>
      </c>
      <c r="W478" s="2" t="s">
        <v>858</v>
      </c>
      <c r="AA478" s="3" t="s">
        <v>632</v>
      </c>
      <c r="AB478" s="3" t="s">
        <v>210</v>
      </c>
      <c r="AC478" s="3" t="s">
        <v>858</v>
      </c>
      <c r="AD478" s="3" t="s">
        <v>858</v>
      </c>
      <c r="AE478" s="3" t="s">
        <v>858</v>
      </c>
      <c r="AF478" s="3" t="s">
        <v>858</v>
      </c>
      <c r="AG478" s="3" t="s">
        <v>858</v>
      </c>
      <c r="AH478" s="3" t="s">
        <v>858</v>
      </c>
      <c r="AI478" s="3">
        <v>38.200000000000003</v>
      </c>
      <c r="AJ478" s="3">
        <v>2.2999999999999998</v>
      </c>
      <c r="AN478" s="3" t="s">
        <v>632</v>
      </c>
      <c r="AO478" s="3" t="s">
        <v>210</v>
      </c>
      <c r="AP478" s="3" t="s">
        <v>858</v>
      </c>
      <c r="AQ478" s="3" t="s">
        <v>858</v>
      </c>
      <c r="AR478" s="3" t="s">
        <v>858</v>
      </c>
      <c r="AS478" s="3" t="s">
        <v>858</v>
      </c>
      <c r="AT478" s="3" t="s">
        <v>858</v>
      </c>
      <c r="AU478" s="3" t="s">
        <v>858</v>
      </c>
      <c r="AV478" s="3">
        <v>35.700000000000003</v>
      </c>
      <c r="AW478" s="3">
        <v>3.6</v>
      </c>
      <c r="BA478" s="4" t="s">
        <v>632</v>
      </c>
      <c r="BB478" s="4" t="s">
        <v>210</v>
      </c>
      <c r="BC478" s="4">
        <v>5000</v>
      </c>
      <c r="BD478" s="4">
        <v>19.7</v>
      </c>
      <c r="BE478" s="4">
        <v>5000</v>
      </c>
      <c r="BF478" s="4">
        <v>19.7</v>
      </c>
      <c r="BG478" s="4" t="s">
        <v>858</v>
      </c>
      <c r="BH478" s="4" t="s">
        <v>858</v>
      </c>
      <c r="BI478" s="4">
        <v>5000</v>
      </c>
      <c r="BJ478" s="4">
        <v>19.7</v>
      </c>
      <c r="BN478" s="5" t="s">
        <v>632</v>
      </c>
      <c r="BO478" s="5" t="s">
        <v>210</v>
      </c>
      <c r="BP478" s="5" t="s">
        <v>858</v>
      </c>
      <c r="BQ478" s="5" t="s">
        <v>858</v>
      </c>
      <c r="BR478" s="5" t="s">
        <v>858</v>
      </c>
      <c r="BS478" s="5" t="s">
        <v>858</v>
      </c>
      <c r="BT478" s="5" t="s">
        <v>858</v>
      </c>
      <c r="BU478" s="5" t="s">
        <v>858</v>
      </c>
      <c r="BV478" s="5">
        <v>33.9</v>
      </c>
      <c r="BW478" s="5">
        <v>5.8</v>
      </c>
      <c r="CA478" s="6" t="s">
        <v>632</v>
      </c>
      <c r="CB478" s="6" t="s">
        <v>210</v>
      </c>
      <c r="CC478" s="6" t="s">
        <v>858</v>
      </c>
      <c r="CD478" s="6" t="s">
        <v>858</v>
      </c>
      <c r="CE478" s="6" t="s">
        <v>858</v>
      </c>
      <c r="CF478" s="6" t="s">
        <v>858</v>
      </c>
      <c r="CG478" s="6" t="s">
        <v>858</v>
      </c>
      <c r="CH478" s="6" t="s">
        <v>858</v>
      </c>
      <c r="CI478" s="6">
        <v>35</v>
      </c>
      <c r="CJ478" s="6" t="s">
        <v>858</v>
      </c>
      <c r="CN478" s="7" t="s">
        <v>632</v>
      </c>
      <c r="CO478" s="7" t="s">
        <v>210</v>
      </c>
      <c r="CP478" s="7" t="s">
        <v>858</v>
      </c>
      <c r="CQ478" s="7" t="s">
        <v>858</v>
      </c>
      <c r="CR478" s="7" t="s">
        <v>858</v>
      </c>
      <c r="CS478" s="7" t="s">
        <v>858</v>
      </c>
      <c r="CT478" s="7" t="s">
        <v>858</v>
      </c>
      <c r="CU478" s="7" t="s">
        <v>858</v>
      </c>
      <c r="CV478" s="7" t="s">
        <v>858</v>
      </c>
      <c r="CW478" s="7" t="s">
        <v>858</v>
      </c>
      <c r="DA478" s="8" t="s">
        <v>632</v>
      </c>
      <c r="DB478" s="8" t="s">
        <v>210</v>
      </c>
      <c r="DC478" s="8">
        <v>1104.5</v>
      </c>
      <c r="DD478" s="8">
        <v>12</v>
      </c>
      <c r="DE478" s="8">
        <v>29.89</v>
      </c>
      <c r="DF478" s="8">
        <v>13</v>
      </c>
      <c r="DG478" s="8">
        <v>48435</v>
      </c>
      <c r="DH478" s="8">
        <v>16</v>
      </c>
      <c r="DI478" s="8">
        <v>36.9</v>
      </c>
      <c r="DJ478" s="8">
        <v>3.4</v>
      </c>
      <c r="DN478" s="9" t="s">
        <v>632</v>
      </c>
      <c r="DO478" s="9" t="s">
        <v>210</v>
      </c>
      <c r="DP478" s="9">
        <v>1001.2</v>
      </c>
      <c r="DQ478" s="9" t="s">
        <v>858</v>
      </c>
      <c r="DR478" s="9">
        <v>27.78</v>
      </c>
      <c r="DS478" s="9" t="s">
        <v>858</v>
      </c>
      <c r="DT478" s="9" t="s">
        <v>858</v>
      </c>
      <c r="DU478" s="9" t="s">
        <v>858</v>
      </c>
      <c r="DV478" s="9">
        <v>35</v>
      </c>
      <c r="DW478" s="9" t="s">
        <v>858</v>
      </c>
      <c r="EA478" s="10" t="s">
        <v>632</v>
      </c>
      <c r="EB478" s="10" t="s">
        <v>210</v>
      </c>
      <c r="EC478" s="10" t="s">
        <v>858</v>
      </c>
      <c r="ED478" s="10" t="s">
        <v>858</v>
      </c>
      <c r="EE478" s="10">
        <f>VLOOKUP(EA478,Sheet1!$C$10:$L$428,10,FALSE)</f>
        <v>350000</v>
      </c>
      <c r="EF478" s="10" t="s">
        <v>858</v>
      </c>
      <c r="EG478" s="10" t="s">
        <v>858</v>
      </c>
      <c r="EH478" s="10" t="s">
        <v>858</v>
      </c>
      <c r="EI478" s="10" t="s">
        <v>858</v>
      </c>
      <c r="EJ478" s="10" t="s">
        <v>858</v>
      </c>
      <c r="EN478" s="11" t="s">
        <v>632</v>
      </c>
      <c r="EO478" s="11" t="s">
        <v>210</v>
      </c>
      <c r="EP478" s="11" t="s">
        <v>858</v>
      </c>
      <c r="EQ478" s="11" t="s">
        <v>858</v>
      </c>
      <c r="ER478" s="11">
        <f>VLOOKUP(EN478,Sheet1!$C$10:$L$428,2,FALSE)</f>
        <v>532562.42971887544</v>
      </c>
      <c r="ES478" s="11" t="s">
        <v>858</v>
      </c>
      <c r="ET478" s="11" t="s">
        <v>858</v>
      </c>
      <c r="EU478" s="11" t="s">
        <v>858</v>
      </c>
      <c r="EV478" s="11">
        <v>38.799999999999997</v>
      </c>
      <c r="EW478" s="11">
        <v>2.8</v>
      </c>
      <c r="EY478" t="b">
        <f t="shared" si="7"/>
        <v>1</v>
      </c>
    </row>
    <row r="479" spans="1:155" x14ac:dyDescent="0.25">
      <c r="A479" s="1" t="s">
        <v>633</v>
      </c>
      <c r="B479" s="1" t="s">
        <v>211</v>
      </c>
      <c r="C479" s="1">
        <v>603.79999999999995</v>
      </c>
      <c r="D479" s="1">
        <v>4.5999999999999996</v>
      </c>
      <c r="E479" s="1">
        <f>VLOOKUP(A479,Sheet1!$C$10:$L$428,6,FALSE)</f>
        <v>312000</v>
      </c>
      <c r="F479" s="1">
        <v>6.7</v>
      </c>
      <c r="G479" s="1">
        <v>30565</v>
      </c>
      <c r="H479" s="1">
        <v>7.4</v>
      </c>
      <c r="I479" s="1">
        <v>37.5</v>
      </c>
      <c r="J479" s="1">
        <v>0.3</v>
      </c>
      <c r="N479" s="2" t="s">
        <v>633</v>
      </c>
      <c r="O479" s="2" t="s">
        <v>211</v>
      </c>
      <c r="P479" s="2">
        <v>62000</v>
      </c>
      <c r="Q479" s="2">
        <v>5.3</v>
      </c>
      <c r="R479" s="2">
        <v>62000</v>
      </c>
      <c r="S479" s="2">
        <v>5.3</v>
      </c>
      <c r="T479" s="2">
        <v>50000</v>
      </c>
      <c r="U479" s="2">
        <v>7.3</v>
      </c>
      <c r="V479" s="2">
        <v>62000</v>
      </c>
      <c r="W479" s="2">
        <v>5.3</v>
      </c>
      <c r="AA479" s="3" t="s">
        <v>633</v>
      </c>
      <c r="AB479" s="3" t="s">
        <v>211</v>
      </c>
      <c r="AC479" s="3">
        <v>703.4</v>
      </c>
      <c r="AD479" s="3">
        <v>3.6</v>
      </c>
      <c r="AE479" s="3">
        <v>18.47</v>
      </c>
      <c r="AF479" s="3">
        <v>3.7</v>
      </c>
      <c r="AG479" s="3">
        <v>38435</v>
      </c>
      <c r="AH479" s="3">
        <v>6.1</v>
      </c>
      <c r="AI479" s="3">
        <v>38.1</v>
      </c>
      <c r="AJ479" s="3">
        <v>0.7</v>
      </c>
      <c r="AN479" s="3" t="s">
        <v>633</v>
      </c>
      <c r="AO479" s="3" t="s">
        <v>211</v>
      </c>
      <c r="AP479" s="3">
        <v>594.1</v>
      </c>
      <c r="AQ479" s="3">
        <v>3.4</v>
      </c>
      <c r="AR479" s="3">
        <v>15.61</v>
      </c>
      <c r="AS479" s="3">
        <v>4.3</v>
      </c>
      <c r="AT479" s="3">
        <v>30733</v>
      </c>
      <c r="AU479" s="3">
        <v>5.4</v>
      </c>
      <c r="AV479" s="3">
        <v>37.5</v>
      </c>
      <c r="AW479" s="3">
        <v>0.5</v>
      </c>
      <c r="BA479" s="4" t="s">
        <v>633</v>
      </c>
      <c r="BB479" s="4" t="s">
        <v>211</v>
      </c>
      <c r="BC479" s="4">
        <v>84000</v>
      </c>
      <c r="BD479" s="4">
        <v>4.5</v>
      </c>
      <c r="BE479" s="4">
        <v>84000</v>
      </c>
      <c r="BF479" s="4">
        <v>4.5</v>
      </c>
      <c r="BG479" s="4">
        <v>65000</v>
      </c>
      <c r="BH479" s="4">
        <v>7.6</v>
      </c>
      <c r="BI479" s="4">
        <v>84000</v>
      </c>
      <c r="BJ479" s="4">
        <v>4.5</v>
      </c>
      <c r="BN479" s="5" t="s">
        <v>633</v>
      </c>
      <c r="BO479" s="5" t="s">
        <v>211</v>
      </c>
      <c r="BP479" s="5">
        <v>578.4</v>
      </c>
      <c r="BQ479" s="5">
        <v>3.8</v>
      </c>
      <c r="BR479" s="5">
        <v>17.489999999999998</v>
      </c>
      <c r="BS479" s="5">
        <v>3.5</v>
      </c>
      <c r="BT479" s="5">
        <v>32200</v>
      </c>
      <c r="BU479" s="5">
        <v>6.3</v>
      </c>
      <c r="BV479" s="5">
        <v>33.1</v>
      </c>
      <c r="BW479" s="5">
        <v>1.4</v>
      </c>
      <c r="CA479" s="6" t="s">
        <v>633</v>
      </c>
      <c r="CB479" s="6" t="s">
        <v>211</v>
      </c>
      <c r="CC479" s="6">
        <v>511.1</v>
      </c>
      <c r="CD479" s="6">
        <v>4.9000000000000004</v>
      </c>
      <c r="CE479" s="6">
        <v>13.97</v>
      </c>
      <c r="CF479" s="6">
        <v>4.7</v>
      </c>
      <c r="CG479" s="6">
        <v>27185</v>
      </c>
      <c r="CH479" s="6">
        <v>10</v>
      </c>
      <c r="CI479" s="6">
        <v>35.4</v>
      </c>
      <c r="CJ479" s="6">
        <v>0.8</v>
      </c>
      <c r="CN479" s="7" t="s">
        <v>633</v>
      </c>
      <c r="CO479" s="7" t="s">
        <v>211</v>
      </c>
      <c r="CP479" s="7">
        <v>29000</v>
      </c>
      <c r="CQ479" s="7">
        <v>7.5</v>
      </c>
      <c r="CR479" s="7">
        <v>29000</v>
      </c>
      <c r="CS479" s="7">
        <v>7.5</v>
      </c>
      <c r="CT479" s="7">
        <v>23000</v>
      </c>
      <c r="CU479" s="7">
        <v>11.6</v>
      </c>
      <c r="CV479" s="7">
        <v>29000</v>
      </c>
      <c r="CW479" s="7">
        <v>7.5</v>
      </c>
      <c r="DA479" s="8" t="s">
        <v>633</v>
      </c>
      <c r="DB479" s="8" t="s">
        <v>211</v>
      </c>
      <c r="DC479" s="8">
        <v>648.4</v>
      </c>
      <c r="DD479" s="8">
        <v>4.0999999999999996</v>
      </c>
      <c r="DE479" s="8">
        <v>17.34</v>
      </c>
      <c r="DF479" s="8">
        <v>4.2</v>
      </c>
      <c r="DG479" s="8">
        <v>34617</v>
      </c>
      <c r="DH479" s="8">
        <v>6.7</v>
      </c>
      <c r="DI479" s="8">
        <v>37.4</v>
      </c>
      <c r="DJ479" s="8">
        <v>1</v>
      </c>
      <c r="DN479" s="9" t="s">
        <v>633</v>
      </c>
      <c r="DO479" s="9" t="s">
        <v>211</v>
      </c>
      <c r="DP479" s="9">
        <v>591.70000000000005</v>
      </c>
      <c r="DQ479" s="9">
        <v>5.0999999999999996</v>
      </c>
      <c r="DR479" s="9">
        <v>15.73</v>
      </c>
      <c r="DS479" s="9">
        <v>6</v>
      </c>
      <c r="DT479" s="9">
        <v>30760</v>
      </c>
      <c r="DU479" s="9">
        <v>9.6999999999999993</v>
      </c>
      <c r="DV479" s="9">
        <v>36.200000000000003</v>
      </c>
      <c r="DW479" s="9">
        <v>1.5</v>
      </c>
      <c r="EA479" s="10" t="s">
        <v>633</v>
      </c>
      <c r="EB479" s="10" t="s">
        <v>211</v>
      </c>
      <c r="EC479" s="10">
        <v>33000</v>
      </c>
      <c r="ED479" s="10">
        <v>7.5</v>
      </c>
      <c r="EE479" s="10">
        <f>VLOOKUP(EA479,Sheet1!$C$10:$L$428,10,FALSE)</f>
        <v>240000</v>
      </c>
      <c r="EF479" s="10">
        <v>7.5</v>
      </c>
      <c r="EG479" s="10">
        <v>27000</v>
      </c>
      <c r="EH479" s="10">
        <v>9.3000000000000007</v>
      </c>
      <c r="EI479" s="10">
        <v>33000</v>
      </c>
      <c r="EJ479" s="10">
        <v>7.5</v>
      </c>
      <c r="EN479" s="11" t="s">
        <v>633</v>
      </c>
      <c r="EO479" s="11" t="s">
        <v>211</v>
      </c>
      <c r="EP479" s="11">
        <v>751.3</v>
      </c>
      <c r="EQ479" s="11">
        <v>5.5</v>
      </c>
      <c r="ER479" s="11">
        <f>VLOOKUP(EN479,Sheet1!$C$10:$L$428,2,FALSE)</f>
        <v>358424.65298677573</v>
      </c>
      <c r="ES479" s="11">
        <v>5.7</v>
      </c>
      <c r="ET479" s="11">
        <v>41706</v>
      </c>
      <c r="EU479" s="11">
        <v>9.1</v>
      </c>
      <c r="EV479" s="11">
        <v>38.700000000000003</v>
      </c>
      <c r="EW479" s="11">
        <v>0.9</v>
      </c>
      <c r="EY479" t="b">
        <f t="shared" si="7"/>
        <v>1</v>
      </c>
    </row>
    <row r="480" spans="1:155" x14ac:dyDescent="0.25">
      <c r="A480" s="1" t="s">
        <v>634</v>
      </c>
      <c r="B480" s="1" t="s">
        <v>212</v>
      </c>
      <c r="C480" s="1">
        <v>728.3</v>
      </c>
      <c r="D480" s="1">
        <v>8.5</v>
      </c>
      <c r="E480" s="1">
        <f>VLOOKUP(A480,Sheet1!$C$10:$L$428,6,FALSE)</f>
        <v>464250</v>
      </c>
      <c r="F480" s="1">
        <v>8.1</v>
      </c>
      <c r="G480" s="1" t="s">
        <v>858</v>
      </c>
      <c r="H480" s="1" t="s">
        <v>858</v>
      </c>
      <c r="I480" s="1">
        <v>37.5</v>
      </c>
      <c r="J480" s="1">
        <v>1</v>
      </c>
      <c r="N480" s="2" t="s">
        <v>634</v>
      </c>
      <c r="O480" s="2" t="s">
        <v>212</v>
      </c>
      <c r="P480" s="2">
        <v>56000</v>
      </c>
      <c r="Q480" s="2">
        <v>5.7</v>
      </c>
      <c r="R480" s="2">
        <v>56000</v>
      </c>
      <c r="S480" s="2">
        <v>5.7</v>
      </c>
      <c r="T480" s="2">
        <v>41000</v>
      </c>
      <c r="U480" s="2">
        <v>10</v>
      </c>
      <c r="V480" s="2">
        <v>56000</v>
      </c>
      <c r="W480" s="2">
        <v>5.7</v>
      </c>
      <c r="AA480" s="3" t="s">
        <v>634</v>
      </c>
      <c r="AB480" s="3" t="s">
        <v>212</v>
      </c>
      <c r="AC480" s="3">
        <v>884.1</v>
      </c>
      <c r="AD480" s="3">
        <v>4.2</v>
      </c>
      <c r="AE480" s="3">
        <v>23.02</v>
      </c>
      <c r="AF480" s="3">
        <v>4.3</v>
      </c>
      <c r="AG480" s="3">
        <v>54017</v>
      </c>
      <c r="AH480" s="3">
        <v>8.9</v>
      </c>
      <c r="AI480" s="3">
        <v>38.4</v>
      </c>
      <c r="AJ480" s="3">
        <v>0.9</v>
      </c>
      <c r="AN480" s="3" t="s">
        <v>634</v>
      </c>
      <c r="AO480" s="3" t="s">
        <v>212</v>
      </c>
      <c r="AP480" s="3">
        <v>695.7</v>
      </c>
      <c r="AQ480" s="3">
        <v>4.9000000000000004</v>
      </c>
      <c r="AR480" s="3">
        <v>18.13</v>
      </c>
      <c r="AS480" s="3">
        <v>5.9</v>
      </c>
      <c r="AT480" s="3">
        <v>38059</v>
      </c>
      <c r="AU480" s="3">
        <v>13</v>
      </c>
      <c r="AV480" s="3">
        <v>37.5</v>
      </c>
      <c r="AW480" s="3">
        <v>0.1</v>
      </c>
      <c r="BA480" s="4" t="s">
        <v>634</v>
      </c>
      <c r="BB480" s="4" t="s">
        <v>212</v>
      </c>
      <c r="BC480" s="4">
        <v>67000</v>
      </c>
      <c r="BD480" s="4">
        <v>5.0999999999999996</v>
      </c>
      <c r="BE480" s="4">
        <v>67000</v>
      </c>
      <c r="BF480" s="4">
        <v>5.0999999999999996</v>
      </c>
      <c r="BG480" s="4">
        <v>48000</v>
      </c>
      <c r="BH480" s="4">
        <v>8.8000000000000007</v>
      </c>
      <c r="BI480" s="4">
        <v>67000</v>
      </c>
      <c r="BJ480" s="4">
        <v>5.0999999999999996</v>
      </c>
      <c r="BN480" s="5" t="s">
        <v>634</v>
      </c>
      <c r="BO480" s="5" t="s">
        <v>212</v>
      </c>
      <c r="BP480" s="5">
        <v>766.6</v>
      </c>
      <c r="BQ480" s="5">
        <v>4.4000000000000004</v>
      </c>
      <c r="BR480" s="5">
        <v>22.31</v>
      </c>
      <c r="BS480" s="5">
        <v>4.2</v>
      </c>
      <c r="BT480" s="5">
        <v>47438</v>
      </c>
      <c r="BU480" s="5">
        <v>8.5</v>
      </c>
      <c r="BV480" s="5">
        <v>34.4</v>
      </c>
      <c r="BW480" s="5">
        <v>1.7</v>
      </c>
      <c r="CA480" s="6" t="s">
        <v>634</v>
      </c>
      <c r="CB480" s="6" t="s">
        <v>212</v>
      </c>
      <c r="CC480" s="6">
        <v>614.29999999999995</v>
      </c>
      <c r="CD480" s="6">
        <v>4.8</v>
      </c>
      <c r="CE480" s="6">
        <v>16.77</v>
      </c>
      <c r="CF480" s="6">
        <v>5.5</v>
      </c>
      <c r="CG480" s="6">
        <v>33005</v>
      </c>
      <c r="CH480" s="6">
        <v>12</v>
      </c>
      <c r="CI480" s="6">
        <v>36.799999999999997</v>
      </c>
      <c r="CJ480" s="6">
        <v>1.7</v>
      </c>
      <c r="CN480" s="7" t="s">
        <v>634</v>
      </c>
      <c r="CO480" s="7" t="s">
        <v>212</v>
      </c>
      <c r="CP480" s="7">
        <v>27000</v>
      </c>
      <c r="CQ480" s="7">
        <v>7.8</v>
      </c>
      <c r="CR480" s="7">
        <v>27000</v>
      </c>
      <c r="CS480" s="7">
        <v>7.8</v>
      </c>
      <c r="CT480" s="7">
        <v>20000</v>
      </c>
      <c r="CU480" s="7">
        <v>14.1</v>
      </c>
      <c r="CV480" s="7">
        <v>27000</v>
      </c>
      <c r="CW480" s="7">
        <v>7.8</v>
      </c>
      <c r="DA480" s="8" t="s">
        <v>634</v>
      </c>
      <c r="DB480" s="8" t="s">
        <v>212</v>
      </c>
      <c r="DC480" s="8">
        <v>774.8</v>
      </c>
      <c r="DD480" s="8">
        <v>4.5999999999999996</v>
      </c>
      <c r="DE480" s="8">
        <v>20.47</v>
      </c>
      <c r="DF480" s="8">
        <v>4.8</v>
      </c>
      <c r="DG480" s="8">
        <v>44538</v>
      </c>
      <c r="DH480" s="8">
        <v>10</v>
      </c>
      <c r="DI480" s="8">
        <v>37.9</v>
      </c>
      <c r="DJ480" s="8">
        <v>1</v>
      </c>
      <c r="DN480" s="9" t="s">
        <v>634</v>
      </c>
      <c r="DO480" s="9" t="s">
        <v>212</v>
      </c>
      <c r="DP480" s="9">
        <v>661</v>
      </c>
      <c r="DQ480" s="9">
        <v>6.4</v>
      </c>
      <c r="DR480" s="9">
        <v>17.68</v>
      </c>
      <c r="DS480" s="9">
        <v>7.2</v>
      </c>
      <c r="DT480" s="9">
        <v>37989</v>
      </c>
      <c r="DU480" s="9">
        <v>16</v>
      </c>
      <c r="DV480" s="9">
        <v>37.4</v>
      </c>
      <c r="DW480" s="9">
        <v>1</v>
      </c>
      <c r="EA480" s="10" t="s">
        <v>634</v>
      </c>
      <c r="EB480" s="10" t="s">
        <v>212</v>
      </c>
      <c r="EC480" s="10">
        <v>28000</v>
      </c>
      <c r="ED480" s="10">
        <v>8.3000000000000007</v>
      </c>
      <c r="EE480" s="10">
        <f>VLOOKUP(EA480,Sheet1!$C$10:$L$428,10,FALSE)</f>
        <v>332250</v>
      </c>
      <c r="EF480" s="10">
        <v>8.3000000000000007</v>
      </c>
      <c r="EG480" s="10">
        <v>21000</v>
      </c>
      <c r="EH480" s="10">
        <v>14.1</v>
      </c>
      <c r="EI480" s="10">
        <v>28000</v>
      </c>
      <c r="EJ480" s="10">
        <v>8.3000000000000007</v>
      </c>
      <c r="EN480" s="11" t="s">
        <v>634</v>
      </c>
      <c r="EO480" s="11" t="s">
        <v>212</v>
      </c>
      <c r="EP480" s="11">
        <v>989.2</v>
      </c>
      <c r="EQ480" s="11">
        <v>6.3</v>
      </c>
      <c r="ER480" s="11">
        <f>VLOOKUP(EN480,Sheet1!$C$10:$L$428,2,FALSE)</f>
        <v>636143.23316251708</v>
      </c>
      <c r="ES480" s="11">
        <v>6.6</v>
      </c>
      <c r="ET480" s="11">
        <v>62860</v>
      </c>
      <c r="EU480" s="11">
        <v>13</v>
      </c>
      <c r="EV480" s="11">
        <v>38.9</v>
      </c>
      <c r="EW480" s="11">
        <v>1.5</v>
      </c>
      <c r="EY480" t="b">
        <f t="shared" si="7"/>
        <v>1</v>
      </c>
    </row>
    <row r="481" spans="1:155" x14ac:dyDescent="0.25">
      <c r="A481" s="1" t="s">
        <v>635</v>
      </c>
      <c r="B481" s="1" t="s">
        <v>213</v>
      </c>
      <c r="C481" s="1">
        <v>580.4</v>
      </c>
      <c r="D481" s="1">
        <v>5.7</v>
      </c>
      <c r="E481" s="1">
        <f>VLOOKUP(A481,Sheet1!$C$10:$L$428,6,FALSE)</f>
        <v>305000</v>
      </c>
      <c r="F481" s="1">
        <v>6.8</v>
      </c>
      <c r="G481" s="1">
        <v>28792</v>
      </c>
      <c r="H481" s="1">
        <v>7.2</v>
      </c>
      <c r="I481" s="1">
        <v>37.5</v>
      </c>
      <c r="J481" s="1">
        <v>1.7</v>
      </c>
      <c r="N481" s="2" t="s">
        <v>635</v>
      </c>
      <c r="O481" s="2" t="s">
        <v>213</v>
      </c>
      <c r="P481" s="2">
        <v>63000</v>
      </c>
      <c r="Q481" s="2">
        <v>5.2</v>
      </c>
      <c r="R481" s="2">
        <v>63000</v>
      </c>
      <c r="S481" s="2">
        <v>5.2</v>
      </c>
      <c r="T481" s="2">
        <v>50000</v>
      </c>
      <c r="U481" s="2">
        <v>7.7</v>
      </c>
      <c r="V481" s="2">
        <v>63000</v>
      </c>
      <c r="W481" s="2">
        <v>5.2</v>
      </c>
      <c r="AA481" s="3" t="s">
        <v>635</v>
      </c>
      <c r="AB481" s="3" t="s">
        <v>213</v>
      </c>
      <c r="AC481" s="3">
        <v>697.2</v>
      </c>
      <c r="AD481" s="3">
        <v>4.7</v>
      </c>
      <c r="AE481" s="3">
        <v>18.07</v>
      </c>
      <c r="AF481" s="3">
        <v>4.8</v>
      </c>
      <c r="AG481" s="3" t="s">
        <v>858</v>
      </c>
      <c r="AH481" s="3" t="s">
        <v>858</v>
      </c>
      <c r="AI481" s="3">
        <v>38.6</v>
      </c>
      <c r="AJ481" s="3">
        <v>0.7</v>
      </c>
      <c r="AN481" s="3" t="s">
        <v>635</v>
      </c>
      <c r="AO481" s="3" t="s">
        <v>213</v>
      </c>
      <c r="AP481" s="3">
        <v>585.1</v>
      </c>
      <c r="AQ481" s="3">
        <v>4.2</v>
      </c>
      <c r="AR481" s="3">
        <v>15.29</v>
      </c>
      <c r="AS481" s="3">
        <v>5</v>
      </c>
      <c r="AT481" s="3">
        <v>30081</v>
      </c>
      <c r="AU481" s="3">
        <v>5.5</v>
      </c>
      <c r="AV481" s="3">
        <v>37.5</v>
      </c>
      <c r="AW481" s="3">
        <v>0.1</v>
      </c>
      <c r="BA481" s="4" t="s">
        <v>635</v>
      </c>
      <c r="BB481" s="4" t="s">
        <v>213</v>
      </c>
      <c r="BC481" s="4">
        <v>83000</v>
      </c>
      <c r="BD481" s="4">
        <v>4.5</v>
      </c>
      <c r="BE481" s="4">
        <v>83000</v>
      </c>
      <c r="BF481" s="4">
        <v>4.5</v>
      </c>
      <c r="BG481" s="4">
        <v>65000</v>
      </c>
      <c r="BH481" s="4">
        <v>7.3</v>
      </c>
      <c r="BI481" s="4">
        <v>83000</v>
      </c>
      <c r="BJ481" s="4">
        <v>4.5</v>
      </c>
      <c r="BN481" s="5" t="s">
        <v>635</v>
      </c>
      <c r="BO481" s="5" t="s">
        <v>213</v>
      </c>
      <c r="BP481" s="5">
        <v>581.70000000000005</v>
      </c>
      <c r="BQ481" s="5">
        <v>4.5999999999999996</v>
      </c>
      <c r="BR481" s="5">
        <v>17.22</v>
      </c>
      <c r="BS481" s="5">
        <v>4.4000000000000004</v>
      </c>
      <c r="BT481" s="5" t="s">
        <v>858</v>
      </c>
      <c r="BU481" s="5" t="s">
        <v>858</v>
      </c>
      <c r="BV481" s="5">
        <v>33.799999999999997</v>
      </c>
      <c r="BW481" s="5">
        <v>1.4</v>
      </c>
      <c r="CA481" s="6" t="s">
        <v>635</v>
      </c>
      <c r="CB481" s="6" t="s">
        <v>213</v>
      </c>
      <c r="CC481" s="6">
        <v>488.7</v>
      </c>
      <c r="CD481" s="6">
        <v>5.4</v>
      </c>
      <c r="CE481" s="6">
        <v>13.63</v>
      </c>
      <c r="CF481" s="6">
        <v>5.0999999999999996</v>
      </c>
      <c r="CG481" s="6">
        <v>25603</v>
      </c>
      <c r="CH481" s="6">
        <v>7.5</v>
      </c>
      <c r="CI481" s="6">
        <v>36</v>
      </c>
      <c r="CJ481" s="6">
        <v>1.4</v>
      </c>
      <c r="CN481" s="7" t="s">
        <v>635</v>
      </c>
      <c r="CO481" s="7" t="s">
        <v>213</v>
      </c>
      <c r="CP481" s="7">
        <v>27000</v>
      </c>
      <c r="CQ481" s="7">
        <v>7.7</v>
      </c>
      <c r="CR481" s="7">
        <v>27000</v>
      </c>
      <c r="CS481" s="7">
        <v>7.7</v>
      </c>
      <c r="CT481" s="7">
        <v>21000</v>
      </c>
      <c r="CU481" s="7">
        <v>9.6</v>
      </c>
      <c r="CV481" s="7">
        <v>27000</v>
      </c>
      <c r="CW481" s="7">
        <v>7.7</v>
      </c>
      <c r="DA481" s="8" t="s">
        <v>635</v>
      </c>
      <c r="DB481" s="8" t="s">
        <v>213</v>
      </c>
      <c r="DC481" s="8">
        <v>655.6</v>
      </c>
      <c r="DD481" s="8">
        <v>4.4000000000000004</v>
      </c>
      <c r="DE481" s="8">
        <v>17.309999999999999</v>
      </c>
      <c r="DF481" s="8">
        <v>4.5</v>
      </c>
      <c r="DG481" s="8">
        <v>35838</v>
      </c>
      <c r="DH481" s="8">
        <v>6.4</v>
      </c>
      <c r="DI481" s="8">
        <v>37.9</v>
      </c>
      <c r="DJ481" s="8">
        <v>0.9</v>
      </c>
      <c r="DN481" s="9" t="s">
        <v>635</v>
      </c>
      <c r="DO481" s="9" t="s">
        <v>213</v>
      </c>
      <c r="DP481" s="9">
        <v>597</v>
      </c>
      <c r="DQ481" s="9">
        <v>6.3</v>
      </c>
      <c r="DR481" s="9">
        <v>15.69</v>
      </c>
      <c r="DS481" s="9">
        <v>7.8</v>
      </c>
      <c r="DT481" s="9">
        <v>31270</v>
      </c>
      <c r="DU481" s="9">
        <v>8.5</v>
      </c>
      <c r="DV481" s="9">
        <v>37.5</v>
      </c>
      <c r="DW481" s="9">
        <v>0.9</v>
      </c>
      <c r="EA481" s="10" t="s">
        <v>635</v>
      </c>
      <c r="EB481" s="10" t="s">
        <v>213</v>
      </c>
      <c r="EC481" s="10">
        <v>36000</v>
      </c>
      <c r="ED481" s="10">
        <v>7.1</v>
      </c>
      <c r="EE481" s="10">
        <f>VLOOKUP(EA481,Sheet1!$C$10:$L$428,10,FALSE)</f>
        <v>230000</v>
      </c>
      <c r="EF481" s="10">
        <v>7.1</v>
      </c>
      <c r="EG481" s="10">
        <v>29000</v>
      </c>
      <c r="EH481" s="10">
        <v>11.4</v>
      </c>
      <c r="EI481" s="10">
        <v>36000</v>
      </c>
      <c r="EJ481" s="10">
        <v>7.1</v>
      </c>
      <c r="EN481" s="11" t="s">
        <v>635</v>
      </c>
      <c r="EO481" s="11" t="s">
        <v>213</v>
      </c>
      <c r="EP481" s="11">
        <v>727.9</v>
      </c>
      <c r="EQ481" s="11">
        <v>7.2</v>
      </c>
      <c r="ER481" s="11">
        <f>VLOOKUP(EN481,Sheet1!$C$10:$L$428,2,FALSE)</f>
        <v>413971.8873674908</v>
      </c>
      <c r="ES481" s="11">
        <v>7.3</v>
      </c>
      <c r="ET481" s="11" t="s">
        <v>858</v>
      </c>
      <c r="EU481" s="11" t="s">
        <v>858</v>
      </c>
      <c r="EV481" s="11">
        <v>39.1</v>
      </c>
      <c r="EW481" s="11">
        <v>1</v>
      </c>
      <c r="EY481" t="b">
        <f t="shared" si="7"/>
        <v>1</v>
      </c>
    </row>
    <row r="482" spans="1:155" x14ac:dyDescent="0.25">
      <c r="A482" s="1" t="s">
        <v>636</v>
      </c>
      <c r="B482" s="1" t="s">
        <v>214</v>
      </c>
      <c r="C482" s="1">
        <v>739.8</v>
      </c>
      <c r="D482" s="1">
        <v>8.8000000000000007</v>
      </c>
      <c r="E482" s="1">
        <f>VLOOKUP(A482,Sheet1!$C$10:$L$428,6,FALSE)</f>
        <v>397725</v>
      </c>
      <c r="F482" s="1">
        <v>10</v>
      </c>
      <c r="G482" s="1">
        <v>40934</v>
      </c>
      <c r="H482" s="1">
        <v>13</v>
      </c>
      <c r="I482" s="1">
        <v>37.5</v>
      </c>
      <c r="J482" s="1">
        <v>0.5</v>
      </c>
      <c r="N482" s="2" t="s">
        <v>636</v>
      </c>
      <c r="O482" s="2" t="s">
        <v>214</v>
      </c>
      <c r="P482" s="2">
        <v>71000</v>
      </c>
      <c r="Q482" s="2">
        <v>5</v>
      </c>
      <c r="R482" s="2">
        <v>71000</v>
      </c>
      <c r="S482" s="2">
        <v>5</v>
      </c>
      <c r="T482" s="2">
        <v>54000</v>
      </c>
      <c r="U482" s="2">
        <v>6.8</v>
      </c>
      <c r="V482" s="2">
        <v>71000</v>
      </c>
      <c r="W482" s="2">
        <v>5</v>
      </c>
      <c r="AA482" s="3" t="s">
        <v>636</v>
      </c>
      <c r="AB482" s="3" t="s">
        <v>214</v>
      </c>
      <c r="AC482" s="3">
        <v>877.8</v>
      </c>
      <c r="AD482" s="3">
        <v>4.0999999999999996</v>
      </c>
      <c r="AE482" s="3">
        <v>23.16</v>
      </c>
      <c r="AF482" s="3">
        <v>4.2</v>
      </c>
      <c r="AG482" s="3">
        <v>58359</v>
      </c>
      <c r="AH482" s="3">
        <v>13</v>
      </c>
      <c r="AI482" s="3">
        <v>37.9</v>
      </c>
      <c r="AJ482" s="3">
        <v>0.6</v>
      </c>
      <c r="AN482" s="3" t="s">
        <v>636</v>
      </c>
      <c r="AO482" s="3" t="s">
        <v>214</v>
      </c>
      <c r="AP482" s="3">
        <v>677.4</v>
      </c>
      <c r="AQ482" s="3">
        <v>5.2</v>
      </c>
      <c r="AR482" s="3">
        <v>17.62</v>
      </c>
      <c r="AS482" s="3">
        <v>6.1</v>
      </c>
      <c r="AT482" s="3">
        <v>38039</v>
      </c>
      <c r="AU482" s="3">
        <v>8.3000000000000007</v>
      </c>
      <c r="AV482" s="3">
        <v>37.5</v>
      </c>
      <c r="AW482" s="3">
        <v>0.5</v>
      </c>
      <c r="BA482" s="4" t="s">
        <v>636</v>
      </c>
      <c r="BB482" s="4" t="s">
        <v>214</v>
      </c>
      <c r="BC482" s="4">
        <v>85000</v>
      </c>
      <c r="BD482" s="4">
        <v>4.5</v>
      </c>
      <c r="BE482" s="4">
        <v>85000</v>
      </c>
      <c r="BF482" s="4">
        <v>4.5</v>
      </c>
      <c r="BG482" s="4">
        <v>64000</v>
      </c>
      <c r="BH482" s="4">
        <v>6.2</v>
      </c>
      <c r="BI482" s="4">
        <v>85000</v>
      </c>
      <c r="BJ482" s="4">
        <v>4.5</v>
      </c>
      <c r="BN482" s="5" t="s">
        <v>636</v>
      </c>
      <c r="BO482" s="5" t="s">
        <v>214</v>
      </c>
      <c r="BP482" s="5">
        <v>779.4</v>
      </c>
      <c r="BQ482" s="5">
        <v>4.0999999999999996</v>
      </c>
      <c r="BR482" s="5">
        <v>22.57</v>
      </c>
      <c r="BS482" s="5">
        <v>4</v>
      </c>
      <c r="BT482" s="5">
        <v>52212</v>
      </c>
      <c r="BU482" s="5">
        <v>12</v>
      </c>
      <c r="BV482" s="5">
        <v>34.5</v>
      </c>
      <c r="BW482" s="5">
        <v>1.2</v>
      </c>
      <c r="CA482" s="6" t="s">
        <v>636</v>
      </c>
      <c r="CB482" s="6" t="s">
        <v>214</v>
      </c>
      <c r="CC482" s="6">
        <v>605.6</v>
      </c>
      <c r="CD482" s="6">
        <v>4.5</v>
      </c>
      <c r="CE482" s="6">
        <v>16.75</v>
      </c>
      <c r="CF482" s="6">
        <v>4.9000000000000004</v>
      </c>
      <c r="CG482" s="6">
        <v>33045</v>
      </c>
      <c r="CH482" s="6">
        <v>8.9</v>
      </c>
      <c r="CI482" s="6">
        <v>36</v>
      </c>
      <c r="CJ482" s="6">
        <v>1.7</v>
      </c>
      <c r="CN482" s="7" t="s">
        <v>636</v>
      </c>
      <c r="CO482" s="7" t="s">
        <v>214</v>
      </c>
      <c r="CP482" s="7">
        <v>32000</v>
      </c>
      <c r="CQ482" s="7">
        <v>7.1</v>
      </c>
      <c r="CR482" s="7">
        <v>32000</v>
      </c>
      <c r="CS482" s="7">
        <v>7.1</v>
      </c>
      <c r="CT482" s="7">
        <v>22000</v>
      </c>
      <c r="CU482" s="7">
        <v>9.5</v>
      </c>
      <c r="CV482" s="7">
        <v>32000</v>
      </c>
      <c r="CW482" s="7">
        <v>7.1</v>
      </c>
      <c r="DA482" s="8" t="s">
        <v>636</v>
      </c>
      <c r="DB482" s="8" t="s">
        <v>214</v>
      </c>
      <c r="DC482" s="8">
        <v>775.9</v>
      </c>
      <c r="DD482" s="8">
        <v>4.9000000000000004</v>
      </c>
      <c r="DE482" s="8">
        <v>20.79</v>
      </c>
      <c r="DF482" s="8">
        <v>5</v>
      </c>
      <c r="DG482" s="8">
        <v>45843</v>
      </c>
      <c r="DH482" s="8">
        <v>9.4</v>
      </c>
      <c r="DI482" s="8">
        <v>37.299999999999997</v>
      </c>
      <c r="DJ482" s="8">
        <v>0.8</v>
      </c>
      <c r="DN482" s="9" t="s">
        <v>636</v>
      </c>
      <c r="DO482" s="9" t="s">
        <v>214</v>
      </c>
      <c r="DP482" s="9">
        <v>618.6</v>
      </c>
      <c r="DQ482" s="9">
        <v>5.8</v>
      </c>
      <c r="DR482" s="9">
        <v>16.739999999999998</v>
      </c>
      <c r="DS482" s="9">
        <v>6.5</v>
      </c>
      <c r="DT482" s="9">
        <v>34617</v>
      </c>
      <c r="DU482" s="9">
        <v>9.1</v>
      </c>
      <c r="DV482" s="9">
        <v>37.4</v>
      </c>
      <c r="DW482" s="9">
        <v>1.3</v>
      </c>
      <c r="EA482" s="10" t="s">
        <v>636</v>
      </c>
      <c r="EB482" s="10" t="s">
        <v>214</v>
      </c>
      <c r="EC482" s="10">
        <v>39000</v>
      </c>
      <c r="ED482" s="10">
        <v>7</v>
      </c>
      <c r="EE482" s="10">
        <f>VLOOKUP(EA482,Sheet1!$C$10:$L$428,10,FALSE)</f>
        <v>290000</v>
      </c>
      <c r="EF482" s="10">
        <v>7</v>
      </c>
      <c r="EG482" s="10">
        <v>32000</v>
      </c>
      <c r="EH482" s="10">
        <v>9.5</v>
      </c>
      <c r="EI482" s="10">
        <v>39000</v>
      </c>
      <c r="EJ482" s="10">
        <v>7</v>
      </c>
      <c r="EN482" s="11" t="s">
        <v>636</v>
      </c>
      <c r="EO482" s="11" t="s">
        <v>214</v>
      </c>
      <c r="EP482" s="11">
        <v>959.5</v>
      </c>
      <c r="EQ482" s="11">
        <v>5.9</v>
      </c>
      <c r="ER482" s="11">
        <f>VLOOKUP(EN482,Sheet1!$C$10:$L$428,2,FALSE)</f>
        <v>505397.82297194831</v>
      </c>
      <c r="ES482" s="11">
        <v>6.1</v>
      </c>
      <c r="ET482" s="11">
        <v>67035</v>
      </c>
      <c r="EU482" s="11">
        <v>19</v>
      </c>
      <c r="EV482" s="11">
        <v>38.4</v>
      </c>
      <c r="EW482" s="11">
        <v>0.9</v>
      </c>
      <c r="EY482" t="b">
        <f t="shared" si="7"/>
        <v>1</v>
      </c>
    </row>
    <row r="483" spans="1:155" x14ac:dyDescent="0.25">
      <c r="A483" s="1" t="s">
        <v>637</v>
      </c>
      <c r="B483" s="1" t="s">
        <v>215</v>
      </c>
      <c r="C483" s="1">
        <v>854.9</v>
      </c>
      <c r="D483" s="1">
        <v>16</v>
      </c>
      <c r="E483" s="1">
        <f>VLOOKUP(A483,Sheet1!$C$10:$L$428,6,FALSE)</f>
        <v>795000</v>
      </c>
      <c r="F483" s="1">
        <v>18</v>
      </c>
      <c r="G483" s="1" t="s">
        <v>858</v>
      </c>
      <c r="H483" s="1" t="s">
        <v>858</v>
      </c>
      <c r="I483" s="1">
        <v>37.5</v>
      </c>
      <c r="J483" s="1">
        <v>3.1</v>
      </c>
      <c r="N483" s="2" t="s">
        <v>637</v>
      </c>
      <c r="O483" s="2" t="s">
        <v>215</v>
      </c>
      <c r="P483" s="2">
        <v>34000</v>
      </c>
      <c r="Q483" s="2">
        <v>7.3</v>
      </c>
      <c r="R483" s="2">
        <v>34000</v>
      </c>
      <c r="S483" s="2">
        <v>7.3</v>
      </c>
      <c r="T483" s="2">
        <v>29000</v>
      </c>
      <c r="U483" s="2">
        <v>8.6999999999999993</v>
      </c>
      <c r="V483" s="2">
        <v>34000</v>
      </c>
      <c r="W483" s="2">
        <v>7.3</v>
      </c>
      <c r="AA483" s="3" t="s">
        <v>637</v>
      </c>
      <c r="AB483" s="3" t="s">
        <v>215</v>
      </c>
      <c r="AC483" s="3">
        <v>1303.3</v>
      </c>
      <c r="AD483" s="3">
        <v>8.3000000000000007</v>
      </c>
      <c r="AE483" s="3">
        <v>34.1</v>
      </c>
      <c r="AF483" s="3">
        <v>8.5</v>
      </c>
      <c r="AG483" s="3">
        <v>110226</v>
      </c>
      <c r="AH483" s="3">
        <v>17</v>
      </c>
      <c r="AI483" s="3">
        <v>38.200000000000003</v>
      </c>
      <c r="AJ483" s="3">
        <v>1</v>
      </c>
      <c r="AN483" s="3" t="s">
        <v>637</v>
      </c>
      <c r="AO483" s="3" t="s">
        <v>215</v>
      </c>
      <c r="AP483" s="3">
        <v>789.8</v>
      </c>
      <c r="AQ483" s="3">
        <v>11</v>
      </c>
      <c r="AR483" s="3">
        <v>19.920000000000002</v>
      </c>
      <c r="AS483" s="3">
        <v>13</v>
      </c>
      <c r="AT483" s="3">
        <v>41109</v>
      </c>
      <c r="AU483" s="3">
        <v>17</v>
      </c>
      <c r="AV483" s="3">
        <v>37.5</v>
      </c>
      <c r="AW483" s="3">
        <v>1.4</v>
      </c>
      <c r="BA483" s="4" t="s">
        <v>637</v>
      </c>
      <c r="BB483" s="4" t="s">
        <v>215</v>
      </c>
      <c r="BC483" s="4">
        <v>42000</v>
      </c>
      <c r="BD483" s="4">
        <v>6.5</v>
      </c>
      <c r="BE483" s="4">
        <v>42000</v>
      </c>
      <c r="BF483" s="4">
        <v>6.5</v>
      </c>
      <c r="BG483" s="4">
        <v>34000</v>
      </c>
      <c r="BH483" s="4">
        <v>8.6</v>
      </c>
      <c r="BI483" s="4">
        <v>42000</v>
      </c>
      <c r="BJ483" s="4">
        <v>6.5</v>
      </c>
      <c r="BN483" s="5" t="s">
        <v>637</v>
      </c>
      <c r="BO483" s="5" t="s">
        <v>215</v>
      </c>
      <c r="BP483" s="5">
        <v>1143.0999999999999</v>
      </c>
      <c r="BQ483" s="5">
        <v>8.1</v>
      </c>
      <c r="BR483" s="5">
        <v>33.119999999999997</v>
      </c>
      <c r="BS483" s="5">
        <v>8</v>
      </c>
      <c r="BT483" s="5" t="s">
        <v>858</v>
      </c>
      <c r="BU483" s="5" t="s">
        <v>858</v>
      </c>
      <c r="BV483" s="5">
        <v>34.5</v>
      </c>
      <c r="BW483" s="5">
        <v>1.8</v>
      </c>
      <c r="CA483" s="6" t="s">
        <v>637</v>
      </c>
      <c r="CB483" s="6" t="s">
        <v>215</v>
      </c>
      <c r="CC483" s="6">
        <v>658.5</v>
      </c>
      <c r="CD483" s="6">
        <v>10</v>
      </c>
      <c r="CE483" s="6">
        <v>18.579999999999998</v>
      </c>
      <c r="CF483" s="6">
        <v>11</v>
      </c>
      <c r="CG483" s="6">
        <v>35669</v>
      </c>
      <c r="CH483" s="6">
        <v>15</v>
      </c>
      <c r="CI483" s="6">
        <v>35</v>
      </c>
      <c r="CJ483" s="6">
        <v>1.8</v>
      </c>
      <c r="CN483" s="7" t="s">
        <v>637</v>
      </c>
      <c r="CO483" s="7" t="s">
        <v>215</v>
      </c>
      <c r="CP483" s="7">
        <v>14000</v>
      </c>
      <c r="CQ483" s="7">
        <v>10.9</v>
      </c>
      <c r="CR483" s="7">
        <v>14000</v>
      </c>
      <c r="CS483" s="7">
        <v>10.9</v>
      </c>
      <c r="CT483" s="7">
        <v>13000</v>
      </c>
      <c r="CU483" s="7">
        <v>12.8</v>
      </c>
      <c r="CV483" s="7">
        <v>14000</v>
      </c>
      <c r="CW483" s="7">
        <v>10.9</v>
      </c>
      <c r="DA483" s="8" t="s">
        <v>637</v>
      </c>
      <c r="DB483" s="8" t="s">
        <v>215</v>
      </c>
      <c r="DC483" s="8">
        <v>1058.3</v>
      </c>
      <c r="DD483" s="8">
        <v>9</v>
      </c>
      <c r="DE483" s="8">
        <v>28.6</v>
      </c>
      <c r="DF483" s="8">
        <v>9.1999999999999993</v>
      </c>
      <c r="DG483" s="8">
        <v>70491</v>
      </c>
      <c r="DH483" s="8">
        <v>15</v>
      </c>
      <c r="DI483" s="8">
        <v>37</v>
      </c>
      <c r="DJ483" s="8">
        <v>1.1000000000000001</v>
      </c>
      <c r="DN483" s="9" t="s">
        <v>637</v>
      </c>
      <c r="DO483" s="9" t="s">
        <v>215</v>
      </c>
      <c r="DP483" s="9">
        <v>688.7</v>
      </c>
      <c r="DQ483" s="9">
        <v>11</v>
      </c>
      <c r="DR483" s="9">
        <v>18.16</v>
      </c>
      <c r="DS483" s="9">
        <v>16</v>
      </c>
      <c r="DT483" s="9">
        <v>36855</v>
      </c>
      <c r="DU483" s="9">
        <v>17</v>
      </c>
      <c r="DV483" s="9">
        <v>37.4</v>
      </c>
      <c r="DW483" s="9">
        <v>1.7</v>
      </c>
      <c r="EA483" s="10" t="s">
        <v>637</v>
      </c>
      <c r="EB483" s="10" t="s">
        <v>215</v>
      </c>
      <c r="EC483" s="10">
        <v>20000</v>
      </c>
      <c r="ED483" s="10">
        <v>9.6999999999999993</v>
      </c>
      <c r="EE483" s="10">
        <f>VLOOKUP(EA483,Sheet1!$C$10:$L$428,10,FALSE)</f>
        <v>490000</v>
      </c>
      <c r="EF483" s="10">
        <v>9.6999999999999993</v>
      </c>
      <c r="EG483" s="10">
        <v>16000</v>
      </c>
      <c r="EH483" s="10">
        <v>11.9</v>
      </c>
      <c r="EI483" s="10">
        <v>20000</v>
      </c>
      <c r="EJ483" s="10">
        <v>9.6999999999999993</v>
      </c>
      <c r="EN483" s="11" t="s">
        <v>637</v>
      </c>
      <c r="EO483" s="11" t="s">
        <v>215</v>
      </c>
      <c r="EP483" s="11">
        <v>1473.8</v>
      </c>
      <c r="EQ483" s="11">
        <v>11</v>
      </c>
      <c r="ER483" s="11">
        <f>VLOOKUP(EN483,Sheet1!$C$10:$L$428,2,FALSE)</f>
        <v>1288410.7078874365</v>
      </c>
      <c r="ES483" s="11">
        <v>12</v>
      </c>
      <c r="ET483" s="11" t="s">
        <v>858</v>
      </c>
      <c r="EU483" s="11" t="s">
        <v>858</v>
      </c>
      <c r="EV483" s="11">
        <v>39.1</v>
      </c>
      <c r="EW483" s="11">
        <v>1.4</v>
      </c>
      <c r="EY483" t="b">
        <f t="shared" si="7"/>
        <v>1</v>
      </c>
    </row>
    <row r="484" spans="1:155" x14ac:dyDescent="0.25">
      <c r="A484" s="1" t="s">
        <v>638</v>
      </c>
      <c r="B484" s="1" t="s">
        <v>216</v>
      </c>
      <c r="C484" s="1">
        <v>642.79999999999995</v>
      </c>
      <c r="D484" s="1">
        <v>4.5999999999999996</v>
      </c>
      <c r="E484" s="1">
        <f>VLOOKUP(A484,Sheet1!$C$10:$L$428,6,FALSE)</f>
        <v>310000</v>
      </c>
      <c r="F484" s="1">
        <v>6.2</v>
      </c>
      <c r="G484" s="1">
        <v>34432</v>
      </c>
      <c r="H484" s="1">
        <v>7.2</v>
      </c>
      <c r="I484" s="1">
        <v>37.5</v>
      </c>
      <c r="J484" s="1">
        <v>0.4</v>
      </c>
      <c r="N484" s="2" t="s">
        <v>638</v>
      </c>
      <c r="O484" s="2" t="s">
        <v>216</v>
      </c>
      <c r="P484" s="2">
        <v>94000</v>
      </c>
      <c r="Q484" s="2">
        <v>4.3</v>
      </c>
      <c r="R484" s="2">
        <v>94000</v>
      </c>
      <c r="S484" s="2">
        <v>4.3</v>
      </c>
      <c r="T484" s="2">
        <v>72000</v>
      </c>
      <c r="U484" s="2">
        <v>6.1</v>
      </c>
      <c r="V484" s="2">
        <v>94000</v>
      </c>
      <c r="W484" s="2">
        <v>4.3</v>
      </c>
      <c r="AA484" s="3" t="s">
        <v>638</v>
      </c>
      <c r="AB484" s="3" t="s">
        <v>216</v>
      </c>
      <c r="AC484" s="3">
        <v>723.9</v>
      </c>
      <c r="AD484" s="3">
        <v>2.5</v>
      </c>
      <c r="AE484" s="3">
        <v>18.989999999999998</v>
      </c>
      <c r="AF484" s="3">
        <v>2.7</v>
      </c>
      <c r="AG484" s="3">
        <v>39281</v>
      </c>
      <c r="AH484" s="3">
        <v>4</v>
      </c>
      <c r="AI484" s="3">
        <v>38.1</v>
      </c>
      <c r="AJ484" s="3">
        <v>0.6</v>
      </c>
      <c r="AN484" s="3" t="s">
        <v>638</v>
      </c>
      <c r="AO484" s="3" t="s">
        <v>216</v>
      </c>
      <c r="AP484" s="3">
        <v>626.29999999999995</v>
      </c>
      <c r="AQ484" s="3">
        <v>3.2</v>
      </c>
      <c r="AR484" s="3">
        <v>16.96</v>
      </c>
      <c r="AS484" s="3">
        <v>3.6</v>
      </c>
      <c r="AT484" s="3">
        <v>32579</v>
      </c>
      <c r="AU484" s="3">
        <v>4.9000000000000004</v>
      </c>
      <c r="AV484" s="3">
        <v>37.5</v>
      </c>
      <c r="AW484" s="3">
        <v>0</v>
      </c>
      <c r="BA484" s="4" t="s">
        <v>638</v>
      </c>
      <c r="BB484" s="4" t="s">
        <v>216</v>
      </c>
      <c r="BC484" s="4">
        <v>113000</v>
      </c>
      <c r="BD484" s="4">
        <v>3.9</v>
      </c>
      <c r="BE484" s="4">
        <v>113000</v>
      </c>
      <c r="BF484" s="4">
        <v>3.9</v>
      </c>
      <c r="BG484" s="4">
        <v>88000</v>
      </c>
      <c r="BH484" s="4">
        <v>5.7</v>
      </c>
      <c r="BI484" s="4">
        <v>113000</v>
      </c>
      <c r="BJ484" s="4">
        <v>3.9</v>
      </c>
      <c r="BN484" s="5" t="s">
        <v>638</v>
      </c>
      <c r="BO484" s="5" t="s">
        <v>216</v>
      </c>
      <c r="BP484" s="5">
        <v>638.20000000000005</v>
      </c>
      <c r="BQ484" s="5">
        <v>2.7</v>
      </c>
      <c r="BR484" s="5">
        <v>18.440000000000001</v>
      </c>
      <c r="BS484" s="5">
        <v>2.6</v>
      </c>
      <c r="BT484" s="5">
        <v>34629</v>
      </c>
      <c r="BU484" s="5">
        <v>4.4000000000000004</v>
      </c>
      <c r="BV484" s="5">
        <v>34.6</v>
      </c>
      <c r="BW484" s="5">
        <v>1</v>
      </c>
      <c r="CA484" s="6" t="s">
        <v>638</v>
      </c>
      <c r="CB484" s="6" t="s">
        <v>216</v>
      </c>
      <c r="CC484" s="6">
        <v>574.9</v>
      </c>
      <c r="CD484" s="6">
        <v>3.4</v>
      </c>
      <c r="CE484" s="6">
        <v>15.43</v>
      </c>
      <c r="CF484" s="6">
        <v>3.9</v>
      </c>
      <c r="CG484" s="6">
        <v>30201</v>
      </c>
      <c r="CH484" s="6">
        <v>5.4</v>
      </c>
      <c r="CI484" s="6">
        <v>36</v>
      </c>
      <c r="CJ484" s="6">
        <v>1.7</v>
      </c>
      <c r="CN484" s="7" t="s">
        <v>638</v>
      </c>
      <c r="CO484" s="7" t="s">
        <v>216</v>
      </c>
      <c r="CP484" s="7">
        <v>41000</v>
      </c>
      <c r="CQ484" s="7">
        <v>6.3</v>
      </c>
      <c r="CR484" s="7">
        <v>41000</v>
      </c>
      <c r="CS484" s="7">
        <v>6.3</v>
      </c>
      <c r="CT484" s="7">
        <v>32000</v>
      </c>
      <c r="CU484" s="7">
        <v>9.4</v>
      </c>
      <c r="CV484" s="7">
        <v>41000</v>
      </c>
      <c r="CW484" s="7">
        <v>6.3</v>
      </c>
      <c r="DA484" s="8" t="s">
        <v>638</v>
      </c>
      <c r="DB484" s="8" t="s">
        <v>216</v>
      </c>
      <c r="DC484" s="8">
        <v>693.1</v>
      </c>
      <c r="DD484" s="8">
        <v>3.4</v>
      </c>
      <c r="DE484" s="8">
        <v>18.559999999999999</v>
      </c>
      <c r="DF484" s="8">
        <v>3.6</v>
      </c>
      <c r="DG484" s="8">
        <v>36667</v>
      </c>
      <c r="DH484" s="8">
        <v>5.3</v>
      </c>
      <c r="DI484" s="8">
        <v>37.299999999999997</v>
      </c>
      <c r="DJ484" s="8">
        <v>0.8</v>
      </c>
      <c r="DN484" s="9" t="s">
        <v>638</v>
      </c>
      <c r="DO484" s="9" t="s">
        <v>216</v>
      </c>
      <c r="DP484" s="9">
        <v>614.1</v>
      </c>
      <c r="DQ484" s="9">
        <v>3.8</v>
      </c>
      <c r="DR484" s="9">
        <v>16.59</v>
      </c>
      <c r="DS484" s="9">
        <v>5.2</v>
      </c>
      <c r="DT484" s="9">
        <v>31213</v>
      </c>
      <c r="DU484" s="9">
        <v>7</v>
      </c>
      <c r="DV484" s="9">
        <v>37.5</v>
      </c>
      <c r="DW484" s="9">
        <v>1.4</v>
      </c>
      <c r="EA484" s="10" t="s">
        <v>638</v>
      </c>
      <c r="EB484" s="10" t="s">
        <v>216</v>
      </c>
      <c r="EC484" s="10">
        <v>53000</v>
      </c>
      <c r="ED484" s="10">
        <v>5.9</v>
      </c>
      <c r="EE484" s="10">
        <f>VLOOKUP(EA484,Sheet1!$C$10:$L$428,10,FALSE)</f>
        <v>230000</v>
      </c>
      <c r="EF484" s="10">
        <v>5.9</v>
      </c>
      <c r="EG484" s="10">
        <v>41000</v>
      </c>
      <c r="EH484" s="10">
        <v>8.1</v>
      </c>
      <c r="EI484" s="10">
        <v>53000</v>
      </c>
      <c r="EJ484" s="10">
        <v>5.9</v>
      </c>
      <c r="EN484" s="11" t="s">
        <v>638</v>
      </c>
      <c r="EO484" s="11" t="s">
        <v>216</v>
      </c>
      <c r="EP484" s="11">
        <v>748</v>
      </c>
      <c r="EQ484" s="11">
        <v>3.6</v>
      </c>
      <c r="ER484" s="11">
        <f>VLOOKUP(EN484,Sheet1!$C$10:$L$428,2,FALSE)</f>
        <v>376890.59341586876</v>
      </c>
      <c r="ES484" s="11">
        <v>3.8</v>
      </c>
      <c r="ET484" s="11">
        <v>41301</v>
      </c>
      <c r="EU484" s="11">
        <v>5.6</v>
      </c>
      <c r="EV484" s="11">
        <v>38.700000000000003</v>
      </c>
      <c r="EW484" s="11">
        <v>0.8</v>
      </c>
      <c r="EY484" t="b">
        <f t="shared" si="7"/>
        <v>1</v>
      </c>
    </row>
    <row r="485" spans="1:155" x14ac:dyDescent="0.25">
      <c r="A485" s="1" t="s">
        <v>639</v>
      </c>
      <c r="B485" s="1" t="s">
        <v>217</v>
      </c>
      <c r="C485" s="1">
        <v>591.29999999999995</v>
      </c>
      <c r="D485" s="1">
        <v>5.5</v>
      </c>
      <c r="E485" s="1">
        <f>VLOOKUP(A485,Sheet1!$C$10:$L$428,6,FALSE)</f>
        <v>240000</v>
      </c>
      <c r="F485" s="1">
        <v>5.3</v>
      </c>
      <c r="G485" s="1">
        <v>32066</v>
      </c>
      <c r="H485" s="1">
        <v>5.8</v>
      </c>
      <c r="I485" s="1">
        <v>37.5</v>
      </c>
      <c r="J485" s="1">
        <v>1.7</v>
      </c>
      <c r="N485" s="2" t="s">
        <v>639</v>
      </c>
      <c r="O485" s="2" t="s">
        <v>217</v>
      </c>
      <c r="P485" s="2">
        <v>73000</v>
      </c>
      <c r="Q485" s="2">
        <v>4.8</v>
      </c>
      <c r="R485" s="2">
        <v>73000</v>
      </c>
      <c r="S485" s="2">
        <v>4.8</v>
      </c>
      <c r="T485" s="2">
        <v>62000</v>
      </c>
      <c r="U485" s="2">
        <v>6.4</v>
      </c>
      <c r="V485" s="2">
        <v>73000</v>
      </c>
      <c r="W485" s="2">
        <v>4.8</v>
      </c>
      <c r="AA485" s="3" t="s">
        <v>639</v>
      </c>
      <c r="AB485" s="3" t="s">
        <v>217</v>
      </c>
      <c r="AC485" s="3">
        <v>704.7</v>
      </c>
      <c r="AD485" s="3">
        <v>3.3</v>
      </c>
      <c r="AE485" s="3">
        <v>18.34</v>
      </c>
      <c r="AF485" s="3">
        <v>3.5</v>
      </c>
      <c r="AG485" s="3">
        <v>38262</v>
      </c>
      <c r="AH485" s="3">
        <v>5.2</v>
      </c>
      <c r="AI485" s="3">
        <v>38.4</v>
      </c>
      <c r="AJ485" s="3">
        <v>0.7</v>
      </c>
      <c r="AN485" s="3" t="s">
        <v>639</v>
      </c>
      <c r="AO485" s="3" t="s">
        <v>217</v>
      </c>
      <c r="AP485" s="3">
        <v>593.70000000000005</v>
      </c>
      <c r="AQ485" s="3">
        <v>3.3</v>
      </c>
      <c r="AR485" s="3">
        <v>15.55</v>
      </c>
      <c r="AS485" s="3">
        <v>3.6</v>
      </c>
      <c r="AT485" s="3">
        <v>31567</v>
      </c>
      <c r="AU485" s="3">
        <v>4.5</v>
      </c>
      <c r="AV485" s="3">
        <v>37.5</v>
      </c>
      <c r="AW485" s="3">
        <v>0.3</v>
      </c>
      <c r="BA485" s="4" t="s">
        <v>639</v>
      </c>
      <c r="BB485" s="4" t="s">
        <v>217</v>
      </c>
      <c r="BC485" s="4">
        <v>100000</v>
      </c>
      <c r="BD485" s="4">
        <v>4.0999999999999996</v>
      </c>
      <c r="BE485" s="4">
        <v>100000</v>
      </c>
      <c r="BF485" s="4">
        <v>4.0999999999999996</v>
      </c>
      <c r="BG485" s="4">
        <v>84000</v>
      </c>
      <c r="BH485" s="4">
        <v>5.3</v>
      </c>
      <c r="BI485" s="4">
        <v>100000</v>
      </c>
      <c r="BJ485" s="4">
        <v>4.0999999999999996</v>
      </c>
      <c r="BN485" s="5" t="s">
        <v>639</v>
      </c>
      <c r="BO485" s="5" t="s">
        <v>217</v>
      </c>
      <c r="BP485" s="5">
        <v>575.1</v>
      </c>
      <c r="BQ485" s="5">
        <v>3.5</v>
      </c>
      <c r="BR485" s="5">
        <v>17.46</v>
      </c>
      <c r="BS485" s="5">
        <v>3.2</v>
      </c>
      <c r="BT485" s="5">
        <v>31443</v>
      </c>
      <c r="BU485" s="5">
        <v>5.0999999999999996</v>
      </c>
      <c r="BV485" s="5">
        <v>32.9</v>
      </c>
      <c r="BW485" s="5">
        <v>1.4</v>
      </c>
      <c r="CA485" s="6" t="s">
        <v>639</v>
      </c>
      <c r="CB485" s="6" t="s">
        <v>217</v>
      </c>
      <c r="CC485" s="6">
        <v>499.1</v>
      </c>
      <c r="CD485" s="6">
        <v>4.5</v>
      </c>
      <c r="CE485" s="6">
        <v>14.02</v>
      </c>
      <c r="CF485" s="6">
        <v>4.3</v>
      </c>
      <c r="CG485" s="6">
        <v>26256</v>
      </c>
      <c r="CH485" s="6">
        <v>5.4</v>
      </c>
      <c r="CI485" s="6">
        <v>35.1</v>
      </c>
      <c r="CJ485" s="6">
        <v>0.9</v>
      </c>
      <c r="CN485" s="7" t="s">
        <v>639</v>
      </c>
      <c r="CO485" s="7" t="s">
        <v>217</v>
      </c>
      <c r="CP485" s="7">
        <v>30000</v>
      </c>
      <c r="CQ485" s="7">
        <v>7.2</v>
      </c>
      <c r="CR485" s="7">
        <v>30000</v>
      </c>
      <c r="CS485" s="7">
        <v>7.2</v>
      </c>
      <c r="CT485" s="7">
        <v>26000</v>
      </c>
      <c r="CU485" s="7">
        <v>10</v>
      </c>
      <c r="CV485" s="7">
        <v>30000</v>
      </c>
      <c r="CW485" s="7">
        <v>7.2</v>
      </c>
      <c r="DA485" s="8" t="s">
        <v>639</v>
      </c>
      <c r="DB485" s="8" t="s">
        <v>217</v>
      </c>
      <c r="DC485" s="8">
        <v>658.6</v>
      </c>
      <c r="DD485" s="8">
        <v>4.3</v>
      </c>
      <c r="DE485" s="8">
        <v>17.78</v>
      </c>
      <c r="DF485" s="8">
        <v>4.5</v>
      </c>
      <c r="DG485" s="8">
        <v>35120</v>
      </c>
      <c r="DH485" s="8">
        <v>7</v>
      </c>
      <c r="DI485" s="8">
        <v>37.1</v>
      </c>
      <c r="DJ485" s="8">
        <v>0.9</v>
      </c>
      <c r="DN485" s="9" t="s">
        <v>639</v>
      </c>
      <c r="DO485" s="9" t="s">
        <v>217</v>
      </c>
      <c r="DP485" s="9">
        <v>597.6</v>
      </c>
      <c r="DQ485" s="9">
        <v>4.3</v>
      </c>
      <c r="DR485" s="9">
        <v>16.04</v>
      </c>
      <c r="DS485" s="9">
        <v>4.5</v>
      </c>
      <c r="DT485" s="9">
        <v>30052</v>
      </c>
      <c r="DU485" s="9">
        <v>8.3000000000000007</v>
      </c>
      <c r="DV485" s="9">
        <v>36.799999999999997</v>
      </c>
      <c r="DW485" s="9">
        <v>1.2</v>
      </c>
      <c r="EA485" s="10" t="s">
        <v>639</v>
      </c>
      <c r="EB485" s="10" t="s">
        <v>217</v>
      </c>
      <c r="EC485" s="10">
        <v>43000</v>
      </c>
      <c r="ED485" s="10">
        <v>6.5</v>
      </c>
      <c r="EE485" s="10">
        <f>VLOOKUP(EA485,Sheet1!$C$10:$L$428,10,FALSE)</f>
        <v>185000</v>
      </c>
      <c r="EF485" s="10">
        <v>6.5</v>
      </c>
      <c r="EG485" s="10">
        <v>37000</v>
      </c>
      <c r="EH485" s="10">
        <v>8.4</v>
      </c>
      <c r="EI485" s="10">
        <v>43000</v>
      </c>
      <c r="EJ485" s="10">
        <v>6.5</v>
      </c>
      <c r="EN485" s="11" t="s">
        <v>639</v>
      </c>
      <c r="EO485" s="11" t="s">
        <v>217</v>
      </c>
      <c r="EP485" s="11">
        <v>737</v>
      </c>
      <c r="EQ485" s="11">
        <v>4.7</v>
      </c>
      <c r="ER485" s="11">
        <f>VLOOKUP(EN485,Sheet1!$C$10:$L$428,2,FALSE)</f>
        <v>268749.95558688679</v>
      </c>
      <c r="ES485" s="11">
        <v>4.9000000000000004</v>
      </c>
      <c r="ET485" s="11">
        <v>40448</v>
      </c>
      <c r="EU485" s="11">
        <v>7.1</v>
      </c>
      <c r="EV485" s="11">
        <v>39.4</v>
      </c>
      <c r="EW485" s="11">
        <v>1</v>
      </c>
      <c r="EY485" t="b">
        <f t="shared" si="7"/>
        <v>1</v>
      </c>
    </row>
    <row r="486" spans="1:155" x14ac:dyDescent="0.25">
      <c r="A486" s="1" t="s">
        <v>640</v>
      </c>
      <c r="B486" s="1" t="s">
        <v>218</v>
      </c>
      <c r="C486" s="1">
        <v>550.70000000000005</v>
      </c>
      <c r="D486" s="1">
        <v>4.8</v>
      </c>
      <c r="E486" s="1">
        <f>VLOOKUP(A486,Sheet1!$C$10:$L$428,6,FALSE)</f>
        <v>219000</v>
      </c>
      <c r="F486" s="1">
        <v>5.5</v>
      </c>
      <c r="G486" s="1">
        <v>27786</v>
      </c>
      <c r="H486" s="1">
        <v>12</v>
      </c>
      <c r="I486" s="1">
        <v>39</v>
      </c>
      <c r="J486" s="1">
        <v>1.6</v>
      </c>
      <c r="N486" s="2" t="s">
        <v>640</v>
      </c>
      <c r="O486" s="2" t="s">
        <v>218</v>
      </c>
      <c r="P486" s="2">
        <v>66000</v>
      </c>
      <c r="Q486" s="2">
        <v>4.9000000000000004</v>
      </c>
      <c r="R486" s="2">
        <v>66000</v>
      </c>
      <c r="S486" s="2">
        <v>4.9000000000000004</v>
      </c>
      <c r="T486" s="2">
        <v>56000</v>
      </c>
      <c r="U486" s="2">
        <v>8.5</v>
      </c>
      <c r="V486" s="2">
        <v>66000</v>
      </c>
      <c r="W486" s="2">
        <v>4.9000000000000004</v>
      </c>
      <c r="AA486" s="3" t="s">
        <v>640</v>
      </c>
      <c r="AB486" s="3" t="s">
        <v>218</v>
      </c>
      <c r="AC486" s="3">
        <v>572.1</v>
      </c>
      <c r="AD486" s="3">
        <v>2.6</v>
      </c>
      <c r="AE486" s="3">
        <v>14.28</v>
      </c>
      <c r="AF486" s="3">
        <v>2.7</v>
      </c>
      <c r="AG486" s="3">
        <v>30161</v>
      </c>
      <c r="AH486" s="3">
        <v>7.5</v>
      </c>
      <c r="AI486" s="3">
        <v>40.1</v>
      </c>
      <c r="AJ486" s="3">
        <v>0.9</v>
      </c>
      <c r="AN486" s="3" t="s">
        <v>640</v>
      </c>
      <c r="AO486" s="3" t="s">
        <v>218</v>
      </c>
      <c r="AP486" s="3">
        <v>521.6</v>
      </c>
      <c r="AQ486" s="3">
        <v>3.6</v>
      </c>
      <c r="AR486" s="3">
        <v>12.72</v>
      </c>
      <c r="AS486" s="3">
        <v>5</v>
      </c>
      <c r="AT486" s="3">
        <v>26666</v>
      </c>
      <c r="AU486" s="3">
        <v>8.3000000000000007</v>
      </c>
      <c r="AV486" s="3">
        <v>37.5</v>
      </c>
      <c r="AW486" s="3">
        <v>1</v>
      </c>
      <c r="BA486" s="4" t="s">
        <v>640</v>
      </c>
      <c r="BB486" s="4" t="s">
        <v>218</v>
      </c>
      <c r="BC486" s="4">
        <v>98000</v>
      </c>
      <c r="BD486" s="4">
        <v>4</v>
      </c>
      <c r="BE486" s="4">
        <v>98000</v>
      </c>
      <c r="BF486" s="4">
        <v>4</v>
      </c>
      <c r="BG486" s="4">
        <v>81000</v>
      </c>
      <c r="BH486" s="4">
        <v>6.4</v>
      </c>
      <c r="BI486" s="4">
        <v>98000</v>
      </c>
      <c r="BJ486" s="4">
        <v>4</v>
      </c>
      <c r="BN486" s="5" t="s">
        <v>640</v>
      </c>
      <c r="BO486" s="5" t="s">
        <v>218</v>
      </c>
      <c r="BP486" s="5">
        <v>437.7</v>
      </c>
      <c r="BQ486" s="5">
        <v>3</v>
      </c>
      <c r="BR486" s="5">
        <v>13.44</v>
      </c>
      <c r="BS486" s="5">
        <v>2.5</v>
      </c>
      <c r="BT486" s="5">
        <v>23722</v>
      </c>
      <c r="BU486" s="5">
        <v>7.4</v>
      </c>
      <c r="BV486" s="5">
        <v>32.6</v>
      </c>
      <c r="BW486" s="5">
        <v>1.6</v>
      </c>
      <c r="CA486" s="6" t="s">
        <v>640</v>
      </c>
      <c r="CB486" s="6" t="s">
        <v>218</v>
      </c>
      <c r="CC486" s="6">
        <v>368.9</v>
      </c>
      <c r="CD486" s="6">
        <v>5.3</v>
      </c>
      <c r="CE486" s="6">
        <v>10.5</v>
      </c>
      <c r="CF486" s="6">
        <v>4.7</v>
      </c>
      <c r="CG486" s="6">
        <v>19601</v>
      </c>
      <c r="CH486" s="6">
        <v>6.4</v>
      </c>
      <c r="CI486" s="6">
        <v>36</v>
      </c>
      <c r="CJ486" s="6">
        <v>1.3</v>
      </c>
      <c r="CN486" s="7" t="s">
        <v>640</v>
      </c>
      <c r="CO486" s="7" t="s">
        <v>218</v>
      </c>
      <c r="CP486" s="7">
        <v>27000</v>
      </c>
      <c r="CQ486" s="7">
        <v>7.5</v>
      </c>
      <c r="CR486" s="7">
        <v>27000</v>
      </c>
      <c r="CS486" s="7">
        <v>7.5</v>
      </c>
      <c r="CT486" s="7">
        <v>23000</v>
      </c>
      <c r="CU486" s="7">
        <v>9.1</v>
      </c>
      <c r="CV486" s="7">
        <v>27000</v>
      </c>
      <c r="CW486" s="7">
        <v>7.5</v>
      </c>
      <c r="DA486" s="8" t="s">
        <v>640</v>
      </c>
      <c r="DB486" s="8" t="s">
        <v>218</v>
      </c>
      <c r="DC486" s="8">
        <v>542.1</v>
      </c>
      <c r="DD486" s="8">
        <v>4.0999999999999996</v>
      </c>
      <c r="DE486" s="8">
        <v>14.12</v>
      </c>
      <c r="DF486" s="8">
        <v>4.3</v>
      </c>
      <c r="DG486" s="8">
        <v>29118</v>
      </c>
      <c r="DH486" s="8">
        <v>5.5</v>
      </c>
      <c r="DI486" s="8">
        <v>38.4</v>
      </c>
      <c r="DJ486" s="8">
        <v>1.1000000000000001</v>
      </c>
      <c r="DN486" s="9" t="s">
        <v>640</v>
      </c>
      <c r="DO486" s="9" t="s">
        <v>218</v>
      </c>
      <c r="DP486" s="9">
        <v>469.6</v>
      </c>
      <c r="DQ486" s="9">
        <v>6.6</v>
      </c>
      <c r="DR486" s="9">
        <v>12.35</v>
      </c>
      <c r="DS486" s="9">
        <v>7.4</v>
      </c>
      <c r="DT486" s="9">
        <v>25067</v>
      </c>
      <c r="DU486" s="9">
        <v>9.1</v>
      </c>
      <c r="DV486" s="9">
        <v>37.5</v>
      </c>
      <c r="DW486" s="9">
        <v>1</v>
      </c>
      <c r="EA486" s="10" t="s">
        <v>640</v>
      </c>
      <c r="EB486" s="10" t="s">
        <v>218</v>
      </c>
      <c r="EC486" s="10">
        <v>39000</v>
      </c>
      <c r="ED486" s="10">
        <v>6.6</v>
      </c>
      <c r="EE486" s="10">
        <f>VLOOKUP(EA486,Sheet1!$C$10:$L$428,10,FALSE)</f>
        <v>175000</v>
      </c>
      <c r="EF486" s="10">
        <v>6.6</v>
      </c>
      <c r="EG486" s="10">
        <v>34000</v>
      </c>
      <c r="EH486" s="10">
        <v>12.7</v>
      </c>
      <c r="EI486" s="10">
        <v>39000</v>
      </c>
      <c r="EJ486" s="10">
        <v>6.6</v>
      </c>
      <c r="EN486" s="11" t="s">
        <v>640</v>
      </c>
      <c r="EO486" s="11" t="s">
        <v>218</v>
      </c>
      <c r="EP486" s="11">
        <v>593.4</v>
      </c>
      <c r="EQ486" s="11">
        <v>3.3</v>
      </c>
      <c r="ER486" s="11">
        <f>VLOOKUP(EN486,Sheet1!$C$10:$L$428,2,FALSE)</f>
        <v>215497.10709759165</v>
      </c>
      <c r="ES486" s="11">
        <v>3.5</v>
      </c>
      <c r="ET486" s="11">
        <v>30860</v>
      </c>
      <c r="EU486" s="11">
        <v>12</v>
      </c>
      <c r="EV486" s="11">
        <v>41.2</v>
      </c>
      <c r="EW486" s="11">
        <v>1.3</v>
      </c>
      <c r="EY486" t="b">
        <f t="shared" si="7"/>
        <v>1</v>
      </c>
    </row>
    <row r="487" spans="1:155" x14ac:dyDescent="0.25">
      <c r="A487" s="1" t="s">
        <v>641</v>
      </c>
      <c r="B487" s="1" t="s">
        <v>219</v>
      </c>
      <c r="C487" s="1">
        <v>672.2</v>
      </c>
      <c r="D487" s="1">
        <v>6</v>
      </c>
      <c r="E487" s="1">
        <f>VLOOKUP(A487,Sheet1!$C$10:$L$428,6,FALSE)</f>
        <v>322000</v>
      </c>
      <c r="F487" s="1">
        <v>6.7</v>
      </c>
      <c r="G487" s="1">
        <v>36745</v>
      </c>
      <c r="H487" s="1">
        <v>7</v>
      </c>
      <c r="I487" s="1">
        <v>37.5</v>
      </c>
      <c r="J487" s="1">
        <v>0.9</v>
      </c>
      <c r="N487" s="2" t="s">
        <v>641</v>
      </c>
      <c r="O487" s="2" t="s">
        <v>219</v>
      </c>
      <c r="P487" s="2">
        <v>89000</v>
      </c>
      <c r="Q487" s="2">
        <v>4.5</v>
      </c>
      <c r="R487" s="2">
        <v>89000</v>
      </c>
      <c r="S487" s="2">
        <v>4.5</v>
      </c>
      <c r="T487" s="2">
        <v>70000</v>
      </c>
      <c r="U487" s="2">
        <v>6.5</v>
      </c>
      <c r="V487" s="2">
        <v>89000</v>
      </c>
      <c r="W487" s="2">
        <v>4.5</v>
      </c>
      <c r="AA487" s="3" t="s">
        <v>641</v>
      </c>
      <c r="AB487" s="3" t="s">
        <v>219</v>
      </c>
      <c r="AC487" s="3">
        <v>768.5</v>
      </c>
      <c r="AD487" s="3">
        <v>2.9</v>
      </c>
      <c r="AE487" s="3">
        <v>20.02</v>
      </c>
      <c r="AF487" s="3">
        <v>3</v>
      </c>
      <c r="AG487" s="3">
        <v>42953</v>
      </c>
      <c r="AH487" s="3">
        <v>5.3</v>
      </c>
      <c r="AI487" s="3">
        <v>38.4</v>
      </c>
      <c r="AJ487" s="3">
        <v>0.6</v>
      </c>
      <c r="AN487" s="3" t="s">
        <v>641</v>
      </c>
      <c r="AO487" s="3" t="s">
        <v>219</v>
      </c>
      <c r="AP487" s="3">
        <v>630.70000000000005</v>
      </c>
      <c r="AQ487" s="3">
        <v>3.9</v>
      </c>
      <c r="AR487" s="3">
        <v>16.75</v>
      </c>
      <c r="AS487" s="3">
        <v>4.3</v>
      </c>
      <c r="AT487" s="3">
        <v>33791</v>
      </c>
      <c r="AU487" s="3">
        <v>6.6</v>
      </c>
      <c r="AV487" s="3">
        <v>37.5</v>
      </c>
      <c r="AW487" s="3">
        <v>0.1</v>
      </c>
      <c r="BA487" s="4" t="s">
        <v>641</v>
      </c>
      <c r="BB487" s="4" t="s">
        <v>219</v>
      </c>
      <c r="BC487" s="4">
        <v>116000</v>
      </c>
      <c r="BD487" s="4">
        <v>3.8</v>
      </c>
      <c r="BE487" s="4">
        <v>116000</v>
      </c>
      <c r="BF487" s="4">
        <v>3.8</v>
      </c>
      <c r="BG487" s="4">
        <v>91000</v>
      </c>
      <c r="BH487" s="4">
        <v>6.8</v>
      </c>
      <c r="BI487" s="4">
        <v>116000</v>
      </c>
      <c r="BJ487" s="4">
        <v>3.8</v>
      </c>
      <c r="BN487" s="5" t="s">
        <v>641</v>
      </c>
      <c r="BO487" s="5" t="s">
        <v>219</v>
      </c>
      <c r="BP487" s="5">
        <v>634.1</v>
      </c>
      <c r="BQ487" s="5">
        <v>3.1</v>
      </c>
      <c r="BR487" s="5">
        <v>18.98</v>
      </c>
      <c r="BS487" s="5">
        <v>2.9</v>
      </c>
      <c r="BT487" s="5">
        <v>35442</v>
      </c>
      <c r="BU487" s="5">
        <v>6.2</v>
      </c>
      <c r="BV487" s="5">
        <v>33.4</v>
      </c>
      <c r="BW487" s="5">
        <v>1.2</v>
      </c>
      <c r="CA487" s="6" t="s">
        <v>641</v>
      </c>
      <c r="CB487" s="6" t="s">
        <v>219</v>
      </c>
      <c r="CC487" s="6">
        <v>536.6</v>
      </c>
      <c r="CD487" s="6">
        <v>3.8</v>
      </c>
      <c r="CE487" s="6">
        <v>14.85</v>
      </c>
      <c r="CF487" s="6">
        <v>3.9</v>
      </c>
      <c r="CG487" s="6">
        <v>28311</v>
      </c>
      <c r="CH487" s="6">
        <v>10</v>
      </c>
      <c r="CI487" s="6">
        <v>35.4</v>
      </c>
      <c r="CJ487" s="6">
        <v>1.1000000000000001</v>
      </c>
      <c r="CN487" s="7" t="s">
        <v>641</v>
      </c>
      <c r="CO487" s="7" t="s">
        <v>219</v>
      </c>
      <c r="CP487" s="7">
        <v>38000</v>
      </c>
      <c r="CQ487" s="7">
        <v>6.5</v>
      </c>
      <c r="CR487" s="7">
        <v>38000</v>
      </c>
      <c r="CS487" s="7">
        <v>6.5</v>
      </c>
      <c r="CT487" s="7">
        <v>30000</v>
      </c>
      <c r="CU487" s="7">
        <v>11.4</v>
      </c>
      <c r="CV487" s="7">
        <v>38000</v>
      </c>
      <c r="CW487" s="7">
        <v>6.5</v>
      </c>
      <c r="DA487" s="8" t="s">
        <v>641</v>
      </c>
      <c r="DB487" s="8" t="s">
        <v>219</v>
      </c>
      <c r="DC487" s="8">
        <v>682.5</v>
      </c>
      <c r="DD487" s="8">
        <v>3.9</v>
      </c>
      <c r="DE487" s="8">
        <v>18.079999999999998</v>
      </c>
      <c r="DF487" s="8">
        <v>4.0999999999999996</v>
      </c>
      <c r="DG487" s="8">
        <v>35738</v>
      </c>
      <c r="DH487" s="8">
        <v>9.1</v>
      </c>
      <c r="DI487" s="8">
        <v>37.700000000000003</v>
      </c>
      <c r="DJ487" s="8">
        <v>0.7</v>
      </c>
      <c r="DN487" s="9" t="s">
        <v>641</v>
      </c>
      <c r="DO487" s="9" t="s">
        <v>219</v>
      </c>
      <c r="DP487" s="9">
        <v>574.9</v>
      </c>
      <c r="DQ487" s="9">
        <v>5.2</v>
      </c>
      <c r="DR487" s="9">
        <v>15.54</v>
      </c>
      <c r="DS487" s="9">
        <v>5.7</v>
      </c>
      <c r="DT487" s="9">
        <v>30204</v>
      </c>
      <c r="DU487" s="9">
        <v>12</v>
      </c>
      <c r="DV487" s="9">
        <v>37.5</v>
      </c>
      <c r="DW487" s="9">
        <v>0.1</v>
      </c>
      <c r="EA487" s="10" t="s">
        <v>641</v>
      </c>
      <c r="EB487" s="10" t="s">
        <v>219</v>
      </c>
      <c r="EC487" s="10">
        <v>51000</v>
      </c>
      <c r="ED487" s="10">
        <v>6.1</v>
      </c>
      <c r="EE487" s="10">
        <f>VLOOKUP(EA487,Sheet1!$C$10:$L$428,10,FALSE)</f>
        <v>238500</v>
      </c>
      <c r="EF487" s="10">
        <v>6.1</v>
      </c>
      <c r="EG487" s="10">
        <v>41000</v>
      </c>
      <c r="EH487" s="10">
        <v>7.6</v>
      </c>
      <c r="EI487" s="10">
        <v>51000</v>
      </c>
      <c r="EJ487" s="10">
        <v>6.1</v>
      </c>
      <c r="EN487" s="11" t="s">
        <v>641</v>
      </c>
      <c r="EO487" s="11" t="s">
        <v>219</v>
      </c>
      <c r="EP487" s="11">
        <v>833.1</v>
      </c>
      <c r="EQ487" s="11">
        <v>3.8</v>
      </c>
      <c r="ER487" s="11">
        <f>VLOOKUP(EN487,Sheet1!$C$10:$L$428,2,FALSE)</f>
        <v>401804.44129682099</v>
      </c>
      <c r="ES487" s="11">
        <v>4.0999999999999996</v>
      </c>
      <c r="ET487" s="11">
        <v>48227</v>
      </c>
      <c r="EU487" s="11">
        <v>5.8</v>
      </c>
      <c r="EV487" s="11">
        <v>38.9</v>
      </c>
      <c r="EW487" s="11">
        <v>0.9</v>
      </c>
      <c r="EY487" t="b">
        <f t="shared" si="7"/>
        <v>1</v>
      </c>
    </row>
    <row r="488" spans="1:155" x14ac:dyDescent="0.25">
      <c r="A488" s="1" t="s">
        <v>642</v>
      </c>
      <c r="B488" s="1" t="s">
        <v>220</v>
      </c>
      <c r="C488" s="1">
        <v>654</v>
      </c>
      <c r="D488" s="1">
        <v>7.9</v>
      </c>
      <c r="E488" s="1">
        <f>VLOOKUP(A488,Sheet1!$C$10:$L$428,6,FALSE)</f>
        <v>300000</v>
      </c>
      <c r="F488" s="1">
        <v>6.4</v>
      </c>
      <c r="G488" s="1">
        <v>36447</v>
      </c>
      <c r="H488" s="1">
        <v>17</v>
      </c>
      <c r="I488" s="1">
        <v>37.5</v>
      </c>
      <c r="J488" s="1">
        <v>0.5</v>
      </c>
      <c r="N488" s="2" t="s">
        <v>642</v>
      </c>
      <c r="O488" s="2" t="s">
        <v>220</v>
      </c>
      <c r="P488" s="2">
        <v>74000</v>
      </c>
      <c r="Q488" s="2">
        <v>4.9000000000000004</v>
      </c>
      <c r="R488" s="2">
        <v>74000</v>
      </c>
      <c r="S488" s="2">
        <v>4.9000000000000004</v>
      </c>
      <c r="T488" s="2">
        <v>59000</v>
      </c>
      <c r="U488" s="2">
        <v>7.7</v>
      </c>
      <c r="V488" s="2">
        <v>74000</v>
      </c>
      <c r="W488" s="2">
        <v>4.9000000000000004</v>
      </c>
      <c r="AA488" s="3" t="s">
        <v>642</v>
      </c>
      <c r="AB488" s="3" t="s">
        <v>220</v>
      </c>
      <c r="AC488" s="3">
        <v>830.9</v>
      </c>
      <c r="AD488" s="3">
        <v>3.6</v>
      </c>
      <c r="AE488" s="3">
        <v>21.86</v>
      </c>
      <c r="AF488" s="3">
        <v>3.7</v>
      </c>
      <c r="AG488" s="3">
        <v>49467</v>
      </c>
      <c r="AH488" s="3">
        <v>7.8</v>
      </c>
      <c r="AI488" s="3">
        <v>38</v>
      </c>
      <c r="AJ488" s="3">
        <v>0.7</v>
      </c>
      <c r="AN488" s="3" t="s">
        <v>642</v>
      </c>
      <c r="AO488" s="3" t="s">
        <v>220</v>
      </c>
      <c r="AP488" s="3">
        <v>649.9</v>
      </c>
      <c r="AQ488" s="3">
        <v>4.0999999999999996</v>
      </c>
      <c r="AR488" s="3">
        <v>17.309999999999999</v>
      </c>
      <c r="AS488" s="3">
        <v>4.2</v>
      </c>
      <c r="AT488" s="3">
        <v>34741</v>
      </c>
      <c r="AU488" s="3">
        <v>7.7</v>
      </c>
      <c r="AV488" s="3">
        <v>37</v>
      </c>
      <c r="AW488" s="3">
        <v>1.1000000000000001</v>
      </c>
      <c r="BA488" s="4" t="s">
        <v>642</v>
      </c>
      <c r="BB488" s="4" t="s">
        <v>220</v>
      </c>
      <c r="BC488" s="4">
        <v>92000</v>
      </c>
      <c r="BD488" s="4">
        <v>4.3</v>
      </c>
      <c r="BE488" s="4">
        <v>92000</v>
      </c>
      <c r="BF488" s="4">
        <v>4.3</v>
      </c>
      <c r="BG488" s="4">
        <v>72000</v>
      </c>
      <c r="BH488" s="4">
        <v>7.1</v>
      </c>
      <c r="BI488" s="4">
        <v>92000</v>
      </c>
      <c r="BJ488" s="4">
        <v>4.3</v>
      </c>
      <c r="BN488" s="5" t="s">
        <v>642</v>
      </c>
      <c r="BO488" s="5" t="s">
        <v>220</v>
      </c>
      <c r="BP488" s="5">
        <v>705.4</v>
      </c>
      <c r="BQ488" s="5">
        <v>3.8</v>
      </c>
      <c r="BR488" s="5">
        <v>20.68</v>
      </c>
      <c r="BS488" s="5">
        <v>3.6</v>
      </c>
      <c r="BT488" s="5">
        <v>42334</v>
      </c>
      <c r="BU488" s="5">
        <v>7.7</v>
      </c>
      <c r="BV488" s="5">
        <v>34.1</v>
      </c>
      <c r="BW488" s="5">
        <v>1.2</v>
      </c>
      <c r="CA488" s="6" t="s">
        <v>642</v>
      </c>
      <c r="CB488" s="6" t="s">
        <v>220</v>
      </c>
      <c r="CC488" s="6">
        <v>566.1</v>
      </c>
      <c r="CD488" s="6">
        <v>4.3</v>
      </c>
      <c r="CE488" s="6">
        <v>15.55</v>
      </c>
      <c r="CF488" s="6">
        <v>4.4000000000000004</v>
      </c>
      <c r="CG488" s="6">
        <v>31051</v>
      </c>
      <c r="CH488" s="6">
        <v>9.5</v>
      </c>
      <c r="CI488" s="6">
        <v>35</v>
      </c>
      <c r="CJ488" s="6">
        <v>1.4</v>
      </c>
      <c r="CN488" s="7" t="s">
        <v>642</v>
      </c>
      <c r="CO488" s="7" t="s">
        <v>220</v>
      </c>
      <c r="CP488" s="7">
        <v>33000</v>
      </c>
      <c r="CQ488" s="7">
        <v>7</v>
      </c>
      <c r="CR488" s="7">
        <v>33000</v>
      </c>
      <c r="CS488" s="7">
        <v>7</v>
      </c>
      <c r="CT488" s="7">
        <v>26000</v>
      </c>
      <c r="CU488" s="7">
        <v>8.8000000000000007</v>
      </c>
      <c r="CV488" s="7">
        <v>33000</v>
      </c>
      <c r="CW488" s="7">
        <v>7</v>
      </c>
      <c r="DA488" s="8" t="s">
        <v>642</v>
      </c>
      <c r="DB488" s="8" t="s">
        <v>220</v>
      </c>
      <c r="DC488" s="8">
        <v>740.1</v>
      </c>
      <c r="DD488" s="8">
        <v>4</v>
      </c>
      <c r="DE488" s="8">
        <v>19.989999999999998</v>
      </c>
      <c r="DF488" s="8">
        <v>4.0999999999999996</v>
      </c>
      <c r="DG488" s="8">
        <v>40201</v>
      </c>
      <c r="DH488" s="8">
        <v>5.4</v>
      </c>
      <c r="DI488" s="8">
        <v>37</v>
      </c>
      <c r="DJ488" s="8">
        <v>0.8</v>
      </c>
      <c r="DN488" s="9" t="s">
        <v>642</v>
      </c>
      <c r="DO488" s="9" t="s">
        <v>220</v>
      </c>
      <c r="DP488" s="9">
        <v>638.4</v>
      </c>
      <c r="DQ488" s="9">
        <v>5.5</v>
      </c>
      <c r="DR488" s="9">
        <v>16.989999999999998</v>
      </c>
      <c r="DS488" s="9">
        <v>6.4</v>
      </c>
      <c r="DT488" s="9">
        <v>33109</v>
      </c>
      <c r="DU488" s="9">
        <v>6.9</v>
      </c>
      <c r="DV488" s="9">
        <v>35.299999999999997</v>
      </c>
      <c r="DW488" s="9">
        <v>1.8</v>
      </c>
      <c r="EA488" s="10" t="s">
        <v>642</v>
      </c>
      <c r="EB488" s="10" t="s">
        <v>220</v>
      </c>
      <c r="EC488" s="10">
        <v>42000</v>
      </c>
      <c r="ED488" s="10">
        <v>6.7</v>
      </c>
      <c r="EE488" s="10">
        <f>VLOOKUP(EA488,Sheet1!$C$10:$L$428,10,FALSE)</f>
        <v>237500</v>
      </c>
      <c r="EF488" s="10">
        <v>6.7</v>
      </c>
      <c r="EG488" s="10">
        <v>33000</v>
      </c>
      <c r="EH488" s="10">
        <v>11.9</v>
      </c>
      <c r="EI488" s="10">
        <v>42000</v>
      </c>
      <c r="EJ488" s="10">
        <v>6.7</v>
      </c>
      <c r="EN488" s="11" t="s">
        <v>642</v>
      </c>
      <c r="EO488" s="11" t="s">
        <v>220</v>
      </c>
      <c r="EP488" s="11">
        <v>902.8</v>
      </c>
      <c r="EQ488" s="11">
        <v>5.3</v>
      </c>
      <c r="ER488" s="11">
        <f>VLOOKUP(EN488,Sheet1!$C$10:$L$428,2,FALSE)</f>
        <v>345325.37880156608</v>
      </c>
      <c r="ES488" s="11">
        <v>5.5</v>
      </c>
      <c r="ET488" s="11">
        <v>56714</v>
      </c>
      <c r="EU488" s="11">
        <v>12</v>
      </c>
      <c r="EV488" s="11">
        <v>38.799999999999997</v>
      </c>
      <c r="EW488" s="11">
        <v>1</v>
      </c>
      <c r="EY488" t="b">
        <f t="shared" si="7"/>
        <v>1</v>
      </c>
    </row>
    <row r="489" spans="1:155" x14ac:dyDescent="0.25">
      <c r="A489" s="1" t="s">
        <v>643</v>
      </c>
      <c r="B489" s="1" t="s">
        <v>221</v>
      </c>
      <c r="C489" s="1">
        <v>719</v>
      </c>
      <c r="D489" s="1">
        <v>5.5</v>
      </c>
      <c r="E489" s="1">
        <f>VLOOKUP(A489,Sheet1!$C$10:$L$428,6,FALSE)</f>
        <v>390000</v>
      </c>
      <c r="F489" s="1">
        <v>5.3</v>
      </c>
      <c r="G489" s="1">
        <v>38977</v>
      </c>
      <c r="H489" s="1">
        <v>11</v>
      </c>
      <c r="I489" s="1">
        <v>37.5</v>
      </c>
      <c r="J489" s="1">
        <v>1.6</v>
      </c>
      <c r="N489" s="2" t="s">
        <v>643</v>
      </c>
      <c r="O489" s="2" t="s">
        <v>221</v>
      </c>
      <c r="P489" s="2">
        <v>110000</v>
      </c>
      <c r="Q489" s="2">
        <v>4</v>
      </c>
      <c r="R489" s="2">
        <v>110000</v>
      </c>
      <c r="S489" s="2">
        <v>4</v>
      </c>
      <c r="T489" s="2">
        <v>83000</v>
      </c>
      <c r="U489" s="2">
        <v>6.2</v>
      </c>
      <c r="V489" s="2">
        <v>110000</v>
      </c>
      <c r="W489" s="2">
        <v>4</v>
      </c>
      <c r="AA489" s="3" t="s">
        <v>643</v>
      </c>
      <c r="AB489" s="3" t="s">
        <v>221</v>
      </c>
      <c r="AC489" s="3">
        <v>849.2</v>
      </c>
      <c r="AD489" s="3">
        <v>2.8</v>
      </c>
      <c r="AE489" s="3">
        <v>22.39</v>
      </c>
      <c r="AF489" s="3">
        <v>2.8</v>
      </c>
      <c r="AG489" s="3">
        <v>50322</v>
      </c>
      <c r="AH489" s="3">
        <v>5.0999999999999996</v>
      </c>
      <c r="AI489" s="3">
        <v>37.9</v>
      </c>
      <c r="AJ489" s="3">
        <v>0.4</v>
      </c>
      <c r="AN489" s="3" t="s">
        <v>643</v>
      </c>
      <c r="AO489" s="3" t="s">
        <v>221</v>
      </c>
      <c r="AP489" s="3">
        <v>689.7</v>
      </c>
      <c r="AQ489" s="3">
        <v>3.1</v>
      </c>
      <c r="AR489" s="3">
        <v>18.46</v>
      </c>
      <c r="AS489" s="3">
        <v>3.6</v>
      </c>
      <c r="AT489" s="3">
        <v>37124</v>
      </c>
      <c r="AU489" s="3">
        <v>5.7</v>
      </c>
      <c r="AV489" s="3">
        <v>37.5</v>
      </c>
      <c r="AW489" s="3">
        <v>0.1</v>
      </c>
      <c r="BA489" s="4" t="s">
        <v>643</v>
      </c>
      <c r="BB489" s="4" t="s">
        <v>221</v>
      </c>
      <c r="BC489" s="4">
        <v>129000</v>
      </c>
      <c r="BD489" s="4">
        <v>3.7</v>
      </c>
      <c r="BE489" s="4">
        <v>129000</v>
      </c>
      <c r="BF489" s="4">
        <v>3.7</v>
      </c>
      <c r="BG489" s="4">
        <v>99000</v>
      </c>
      <c r="BH489" s="4">
        <v>6.8</v>
      </c>
      <c r="BI489" s="4">
        <v>129000</v>
      </c>
      <c r="BJ489" s="4">
        <v>3.7</v>
      </c>
      <c r="BN489" s="5" t="s">
        <v>643</v>
      </c>
      <c r="BO489" s="5" t="s">
        <v>221</v>
      </c>
      <c r="BP489" s="5">
        <v>762.9</v>
      </c>
      <c r="BQ489" s="5">
        <v>2.8</v>
      </c>
      <c r="BR489" s="5">
        <v>21.89</v>
      </c>
      <c r="BS489" s="5">
        <v>2.7</v>
      </c>
      <c r="BT489" s="5">
        <v>45287</v>
      </c>
      <c r="BU489" s="5">
        <v>6.3</v>
      </c>
      <c r="BV489" s="5">
        <v>34.9</v>
      </c>
      <c r="BW489" s="5">
        <v>0.9</v>
      </c>
      <c r="CA489" s="6" t="s">
        <v>643</v>
      </c>
      <c r="CB489" s="6" t="s">
        <v>221</v>
      </c>
      <c r="CC489" s="6">
        <v>631.6</v>
      </c>
      <c r="CD489" s="6">
        <v>3.3</v>
      </c>
      <c r="CE489" s="6">
        <v>17.48</v>
      </c>
      <c r="CF489" s="6">
        <v>3.6</v>
      </c>
      <c r="CG489" s="6">
        <v>33722</v>
      </c>
      <c r="CH489" s="6">
        <v>7.3</v>
      </c>
      <c r="CI489" s="6">
        <v>37</v>
      </c>
      <c r="CJ489" s="6">
        <v>1</v>
      </c>
      <c r="CN489" s="7" t="s">
        <v>643</v>
      </c>
      <c r="CO489" s="7" t="s">
        <v>221</v>
      </c>
      <c r="CP489" s="7">
        <v>51000</v>
      </c>
      <c r="CQ489" s="7">
        <v>5.7</v>
      </c>
      <c r="CR489" s="7">
        <v>51000</v>
      </c>
      <c r="CS489" s="7">
        <v>5.7</v>
      </c>
      <c r="CT489" s="7">
        <v>38000</v>
      </c>
      <c r="CU489" s="7">
        <v>9</v>
      </c>
      <c r="CV489" s="7">
        <v>51000</v>
      </c>
      <c r="CW489" s="7">
        <v>5.7</v>
      </c>
      <c r="DA489" s="8" t="s">
        <v>643</v>
      </c>
      <c r="DB489" s="8" t="s">
        <v>221</v>
      </c>
      <c r="DC489" s="8">
        <v>743</v>
      </c>
      <c r="DD489" s="8">
        <v>3</v>
      </c>
      <c r="DE489" s="8">
        <v>19.87</v>
      </c>
      <c r="DF489" s="8">
        <v>3.1</v>
      </c>
      <c r="DG489" s="8">
        <v>41783</v>
      </c>
      <c r="DH489" s="8">
        <v>5.3</v>
      </c>
      <c r="DI489" s="8">
        <v>37.4</v>
      </c>
      <c r="DJ489" s="8">
        <v>0.5</v>
      </c>
      <c r="DN489" s="9" t="s">
        <v>643</v>
      </c>
      <c r="DO489" s="9" t="s">
        <v>221</v>
      </c>
      <c r="DP489" s="9">
        <v>651.1</v>
      </c>
      <c r="DQ489" s="9">
        <v>4.7</v>
      </c>
      <c r="DR489" s="9">
        <v>17.46</v>
      </c>
      <c r="DS489" s="9">
        <v>4.7</v>
      </c>
      <c r="DT489" s="9">
        <v>34660</v>
      </c>
      <c r="DU489" s="9">
        <v>4.7</v>
      </c>
      <c r="DV489" s="9">
        <v>37.5</v>
      </c>
      <c r="DW489" s="9">
        <v>0.7</v>
      </c>
      <c r="EA489" s="10" t="s">
        <v>643</v>
      </c>
      <c r="EB489" s="10" t="s">
        <v>221</v>
      </c>
      <c r="EC489" s="10">
        <v>59000</v>
      </c>
      <c r="ED489" s="10">
        <v>5.7</v>
      </c>
      <c r="EE489" s="10">
        <f>VLOOKUP(EA489,Sheet1!$C$10:$L$428,10,FALSE)</f>
        <v>277250</v>
      </c>
      <c r="EF489" s="10">
        <v>5.7</v>
      </c>
      <c r="EG489" s="10">
        <v>46000</v>
      </c>
      <c r="EH489" s="10">
        <v>8.5</v>
      </c>
      <c r="EI489" s="10">
        <v>59000</v>
      </c>
      <c r="EJ489" s="10">
        <v>5.7</v>
      </c>
      <c r="EN489" s="11" t="s">
        <v>643</v>
      </c>
      <c r="EO489" s="11" t="s">
        <v>221</v>
      </c>
      <c r="EP489" s="11">
        <v>940.3</v>
      </c>
      <c r="EQ489" s="11">
        <v>4.0999999999999996</v>
      </c>
      <c r="ER489" s="11">
        <f>VLOOKUP(EN489,Sheet1!$C$10:$L$428,2,FALSE)</f>
        <v>507905.58708937984</v>
      </c>
      <c r="ES489" s="11">
        <v>4.2</v>
      </c>
      <c r="ET489" s="11">
        <v>57308</v>
      </c>
      <c r="EU489" s="11">
        <v>7.5</v>
      </c>
      <c r="EV489" s="11">
        <v>38.4</v>
      </c>
      <c r="EW489" s="11">
        <v>0.6</v>
      </c>
      <c r="EY489" t="b">
        <f t="shared" si="7"/>
        <v>1</v>
      </c>
    </row>
    <row r="490" spans="1:155" x14ac:dyDescent="0.25">
      <c r="A490" s="1" t="s">
        <v>644</v>
      </c>
      <c r="B490" s="1" t="s">
        <v>222</v>
      </c>
      <c r="C490" s="1">
        <v>884.1</v>
      </c>
      <c r="D490" s="1">
        <v>8.1999999999999993</v>
      </c>
      <c r="E490" s="1">
        <f>VLOOKUP(A490,Sheet1!$C$10:$L$428,6,FALSE)</f>
        <v>601250</v>
      </c>
      <c r="F490" s="1">
        <v>8.8000000000000007</v>
      </c>
      <c r="G490" s="1">
        <v>47538</v>
      </c>
      <c r="H490" s="1">
        <v>16</v>
      </c>
      <c r="I490" s="1">
        <v>37.5</v>
      </c>
      <c r="J490" s="1">
        <v>2.5</v>
      </c>
      <c r="N490" s="2" t="s">
        <v>644</v>
      </c>
      <c r="O490" s="2" t="s">
        <v>222</v>
      </c>
      <c r="P490" s="2">
        <v>51000</v>
      </c>
      <c r="Q490" s="2">
        <v>6</v>
      </c>
      <c r="R490" s="2">
        <v>51000</v>
      </c>
      <c r="S490" s="2">
        <v>6</v>
      </c>
      <c r="T490" s="2">
        <v>40000</v>
      </c>
      <c r="U490" s="2">
        <v>7.7</v>
      </c>
      <c r="V490" s="2">
        <v>51000</v>
      </c>
      <c r="W490" s="2">
        <v>6</v>
      </c>
      <c r="AA490" s="3" t="s">
        <v>644</v>
      </c>
      <c r="AB490" s="3" t="s">
        <v>222</v>
      </c>
      <c r="AC490" s="3">
        <v>1120.3</v>
      </c>
      <c r="AD490" s="3">
        <v>5.2</v>
      </c>
      <c r="AE490" s="3">
        <v>29.19</v>
      </c>
      <c r="AF490" s="3">
        <v>5.4</v>
      </c>
      <c r="AG490" s="3">
        <v>77737</v>
      </c>
      <c r="AH490" s="3">
        <v>10</v>
      </c>
      <c r="AI490" s="3">
        <v>38.4</v>
      </c>
      <c r="AJ490" s="3">
        <v>0.9</v>
      </c>
      <c r="AN490" s="3" t="s">
        <v>644</v>
      </c>
      <c r="AO490" s="3" t="s">
        <v>222</v>
      </c>
      <c r="AP490" s="3">
        <v>802.7</v>
      </c>
      <c r="AQ490" s="3">
        <v>6</v>
      </c>
      <c r="AR490" s="3">
        <v>20.83</v>
      </c>
      <c r="AS490" s="3">
        <v>5.7</v>
      </c>
      <c r="AT490" s="3">
        <v>42924</v>
      </c>
      <c r="AU490" s="3">
        <v>8.5</v>
      </c>
      <c r="AV490" s="3">
        <v>37.5</v>
      </c>
      <c r="AW490" s="3">
        <v>0.1</v>
      </c>
      <c r="BA490" s="4" t="s">
        <v>644</v>
      </c>
      <c r="BB490" s="4" t="s">
        <v>222</v>
      </c>
      <c r="BC490" s="4">
        <v>62000</v>
      </c>
      <c r="BD490" s="4">
        <v>5.3</v>
      </c>
      <c r="BE490" s="4">
        <v>62000</v>
      </c>
      <c r="BF490" s="4">
        <v>5.3</v>
      </c>
      <c r="BG490" s="4">
        <v>48000</v>
      </c>
      <c r="BH490" s="4">
        <v>7</v>
      </c>
      <c r="BI490" s="4">
        <v>62000</v>
      </c>
      <c r="BJ490" s="4">
        <v>5.3</v>
      </c>
      <c r="BN490" s="5" t="s">
        <v>644</v>
      </c>
      <c r="BO490" s="5" t="s">
        <v>222</v>
      </c>
      <c r="BP490" s="5">
        <v>964.4</v>
      </c>
      <c r="BQ490" s="5">
        <v>5.3</v>
      </c>
      <c r="BR490" s="5">
        <v>27.55</v>
      </c>
      <c r="BS490" s="5">
        <v>5.2</v>
      </c>
      <c r="BT490" s="5">
        <v>68525</v>
      </c>
      <c r="BU490" s="5">
        <v>9.9</v>
      </c>
      <c r="BV490" s="5">
        <v>35</v>
      </c>
      <c r="BW490" s="5">
        <v>1.4</v>
      </c>
      <c r="CA490" s="6" t="s">
        <v>644</v>
      </c>
      <c r="CB490" s="6" t="s">
        <v>222</v>
      </c>
      <c r="CC490" s="6">
        <v>697.9</v>
      </c>
      <c r="CD490" s="6">
        <v>6.3</v>
      </c>
      <c r="CE490" s="6">
        <v>19.25</v>
      </c>
      <c r="CF490" s="6">
        <v>6.3</v>
      </c>
      <c r="CG490" s="6">
        <v>39665</v>
      </c>
      <c r="CH490" s="6">
        <v>8.3000000000000007</v>
      </c>
      <c r="CI490" s="6">
        <v>36</v>
      </c>
      <c r="CJ490" s="6">
        <v>1.8</v>
      </c>
      <c r="CN490" s="7" t="s">
        <v>644</v>
      </c>
      <c r="CO490" s="7" t="s">
        <v>222</v>
      </c>
      <c r="CP490" s="7">
        <v>22000</v>
      </c>
      <c r="CQ490" s="7">
        <v>8.6</v>
      </c>
      <c r="CR490" s="7">
        <v>22000</v>
      </c>
      <c r="CS490" s="7">
        <v>8.6</v>
      </c>
      <c r="CT490" s="7">
        <v>16000</v>
      </c>
      <c r="CU490" s="7">
        <v>11.2</v>
      </c>
      <c r="CV490" s="7">
        <v>22000</v>
      </c>
      <c r="CW490" s="7">
        <v>8.6</v>
      </c>
      <c r="DA490" s="8" t="s">
        <v>644</v>
      </c>
      <c r="DB490" s="8" t="s">
        <v>222</v>
      </c>
      <c r="DC490" s="8">
        <v>943.9</v>
      </c>
      <c r="DD490" s="8">
        <v>6.8</v>
      </c>
      <c r="DE490" s="8">
        <v>25.1</v>
      </c>
      <c r="DF490" s="8">
        <v>6.9</v>
      </c>
      <c r="DG490" s="8">
        <v>57988</v>
      </c>
      <c r="DH490" s="8">
        <v>11</v>
      </c>
      <c r="DI490" s="8">
        <v>37.6</v>
      </c>
      <c r="DJ490" s="8">
        <v>0.9</v>
      </c>
      <c r="DN490" s="9" t="s">
        <v>644</v>
      </c>
      <c r="DO490" s="9" t="s">
        <v>222</v>
      </c>
      <c r="DP490" s="9">
        <v>709.3</v>
      </c>
      <c r="DQ490" s="9">
        <v>6.8</v>
      </c>
      <c r="DR490" s="9">
        <v>19.260000000000002</v>
      </c>
      <c r="DS490" s="9">
        <v>7.1</v>
      </c>
      <c r="DT490" s="9">
        <v>38765</v>
      </c>
      <c r="DU490" s="9">
        <v>9.5</v>
      </c>
      <c r="DV490" s="9">
        <v>37.5</v>
      </c>
      <c r="DW490" s="9">
        <v>1</v>
      </c>
      <c r="EA490" s="10" t="s">
        <v>644</v>
      </c>
      <c r="EB490" s="10" t="s">
        <v>222</v>
      </c>
      <c r="EC490" s="10">
        <v>29000</v>
      </c>
      <c r="ED490" s="10">
        <v>8.1999999999999993</v>
      </c>
      <c r="EE490" s="10">
        <f>VLOOKUP(EA490,Sheet1!$C$10:$L$428,10,FALSE)</f>
        <v>400000</v>
      </c>
      <c r="EF490" s="10">
        <v>8.1999999999999993</v>
      </c>
      <c r="EG490" s="10">
        <v>24000</v>
      </c>
      <c r="EH490" s="10">
        <v>10.4</v>
      </c>
      <c r="EI490" s="10">
        <v>29000</v>
      </c>
      <c r="EJ490" s="10">
        <v>8.1999999999999993</v>
      </c>
      <c r="EN490" s="11" t="s">
        <v>644</v>
      </c>
      <c r="EO490" s="11" t="s">
        <v>222</v>
      </c>
      <c r="EP490" s="11">
        <v>1254.9000000000001</v>
      </c>
      <c r="EQ490" s="11">
        <v>7.2</v>
      </c>
      <c r="ER490" s="11">
        <f>VLOOKUP(EN490,Sheet1!$C$10:$L$428,2,FALSE)</f>
        <v>954158.75198049948</v>
      </c>
      <c r="ES490" s="11">
        <v>7.4</v>
      </c>
      <c r="ET490" s="11">
        <v>91066</v>
      </c>
      <c r="EU490" s="11">
        <v>14</v>
      </c>
      <c r="EV490" s="11">
        <v>39</v>
      </c>
      <c r="EW490" s="11">
        <v>1.4</v>
      </c>
      <c r="EY490" t="b">
        <f t="shared" si="7"/>
        <v>1</v>
      </c>
    </row>
    <row r="491" spans="1:155" x14ac:dyDescent="0.25">
      <c r="A491" s="1" t="s">
        <v>645</v>
      </c>
      <c r="B491" s="1" t="s">
        <v>223</v>
      </c>
      <c r="C491" s="1">
        <v>567.5</v>
      </c>
      <c r="D491" s="1">
        <v>5.9</v>
      </c>
      <c r="E491" s="1">
        <f>VLOOKUP(A491,Sheet1!$C$10:$L$428,6,FALSE)</f>
        <v>170000</v>
      </c>
      <c r="F491" s="1">
        <v>5.3</v>
      </c>
      <c r="G491" s="1">
        <v>28930</v>
      </c>
      <c r="H491" s="1">
        <v>8.1999999999999993</v>
      </c>
      <c r="I491" s="1">
        <v>40</v>
      </c>
      <c r="J491" s="1">
        <v>1.9</v>
      </c>
      <c r="N491" s="2" t="s">
        <v>645</v>
      </c>
      <c r="O491" s="2" t="s">
        <v>223</v>
      </c>
      <c r="P491" s="2">
        <v>37000</v>
      </c>
      <c r="Q491" s="2">
        <v>6.6</v>
      </c>
      <c r="R491" s="2">
        <v>37000</v>
      </c>
      <c r="S491" s="2">
        <v>6.6</v>
      </c>
      <c r="T491" s="2">
        <v>34000</v>
      </c>
      <c r="U491" s="2">
        <v>8.1999999999999993</v>
      </c>
      <c r="V491" s="2">
        <v>37000</v>
      </c>
      <c r="W491" s="2">
        <v>6.6</v>
      </c>
      <c r="AA491" s="3" t="s">
        <v>645</v>
      </c>
      <c r="AB491" s="3" t="s">
        <v>223</v>
      </c>
      <c r="AC491" s="3">
        <v>582</v>
      </c>
      <c r="AD491" s="3">
        <v>2.8</v>
      </c>
      <c r="AE491" s="3">
        <v>14.4</v>
      </c>
      <c r="AF491" s="3">
        <v>2.9</v>
      </c>
      <c r="AG491" s="3">
        <v>29274</v>
      </c>
      <c r="AH491" s="3">
        <v>3.5</v>
      </c>
      <c r="AI491" s="3">
        <v>40.4</v>
      </c>
      <c r="AJ491" s="3">
        <v>1.4</v>
      </c>
      <c r="AN491" s="3" t="s">
        <v>645</v>
      </c>
      <c r="AO491" s="3" t="s">
        <v>223</v>
      </c>
      <c r="AP491" s="3">
        <v>551.9</v>
      </c>
      <c r="AQ491" s="3">
        <v>3.6</v>
      </c>
      <c r="AR491" s="3">
        <v>13.88</v>
      </c>
      <c r="AS491" s="3">
        <v>4.5999999999999996</v>
      </c>
      <c r="AT491" s="3">
        <v>27160</v>
      </c>
      <c r="AU491" s="3">
        <v>6</v>
      </c>
      <c r="AV491" s="3">
        <v>38.4</v>
      </c>
      <c r="AW491" s="3">
        <v>1.7</v>
      </c>
      <c r="BA491" s="4" t="s">
        <v>645</v>
      </c>
      <c r="BB491" s="4" t="s">
        <v>223</v>
      </c>
      <c r="BC491" s="4">
        <v>52000</v>
      </c>
      <c r="BD491" s="4">
        <v>5.5</v>
      </c>
      <c r="BE491" s="4">
        <v>52000</v>
      </c>
      <c r="BF491" s="4">
        <v>5.5</v>
      </c>
      <c r="BG491" s="4">
        <v>46000</v>
      </c>
      <c r="BH491" s="4">
        <v>6.8</v>
      </c>
      <c r="BI491" s="4">
        <v>52000</v>
      </c>
      <c r="BJ491" s="4">
        <v>5.5</v>
      </c>
      <c r="BN491" s="5" t="s">
        <v>645</v>
      </c>
      <c r="BO491" s="5" t="s">
        <v>223</v>
      </c>
      <c r="BP491" s="5">
        <v>474.7</v>
      </c>
      <c r="BQ491" s="5">
        <v>3.3</v>
      </c>
      <c r="BR491" s="5">
        <v>13.84</v>
      </c>
      <c r="BS491" s="5">
        <v>2.8</v>
      </c>
      <c r="BT491" s="5">
        <v>25115</v>
      </c>
      <c r="BU491" s="5">
        <v>3.7</v>
      </c>
      <c r="BV491" s="5">
        <v>34.299999999999997</v>
      </c>
      <c r="BW491" s="5">
        <v>2</v>
      </c>
      <c r="CA491" s="6" t="s">
        <v>645</v>
      </c>
      <c r="CB491" s="6" t="s">
        <v>223</v>
      </c>
      <c r="CC491" s="6">
        <v>450.5</v>
      </c>
      <c r="CD491" s="6">
        <v>6.3</v>
      </c>
      <c r="CE491" s="6">
        <v>12.01</v>
      </c>
      <c r="CF491" s="6">
        <v>4.5999999999999996</v>
      </c>
      <c r="CG491" s="6">
        <v>23977</v>
      </c>
      <c r="CH491" s="6">
        <v>7</v>
      </c>
      <c r="CI491" s="6">
        <v>37.299999999999997</v>
      </c>
      <c r="CJ491" s="6">
        <v>1.7</v>
      </c>
      <c r="CN491" s="7" t="s">
        <v>645</v>
      </c>
      <c r="CO491" s="7" t="s">
        <v>223</v>
      </c>
      <c r="CP491" s="7">
        <v>14000</v>
      </c>
      <c r="CQ491" s="7">
        <v>10.5</v>
      </c>
      <c r="CR491" s="7">
        <v>14000</v>
      </c>
      <c r="CS491" s="7">
        <v>10.5</v>
      </c>
      <c r="CT491" s="7">
        <v>13000</v>
      </c>
      <c r="CU491" s="7">
        <v>12</v>
      </c>
      <c r="CV491" s="7">
        <v>14000</v>
      </c>
      <c r="CW491" s="7">
        <v>10.5</v>
      </c>
      <c r="DA491" s="8" t="s">
        <v>645</v>
      </c>
      <c r="DB491" s="8" t="s">
        <v>223</v>
      </c>
      <c r="DC491" s="8">
        <v>536.79999999999995</v>
      </c>
      <c r="DD491" s="8">
        <v>4</v>
      </c>
      <c r="DE491" s="8">
        <v>14.09</v>
      </c>
      <c r="DF491" s="8">
        <v>4.2</v>
      </c>
      <c r="DG491" s="8">
        <v>26383</v>
      </c>
      <c r="DH491" s="8">
        <v>4.9000000000000004</v>
      </c>
      <c r="DI491" s="8">
        <v>38.1</v>
      </c>
      <c r="DJ491" s="8">
        <v>1.4</v>
      </c>
      <c r="DN491" s="9" t="s">
        <v>645</v>
      </c>
      <c r="DO491" s="9" t="s">
        <v>223</v>
      </c>
      <c r="DP491" s="9">
        <v>501.6</v>
      </c>
      <c r="DQ491" s="9">
        <v>7.1</v>
      </c>
      <c r="DR491" s="9">
        <v>13.79</v>
      </c>
      <c r="DS491" s="9">
        <v>7.4</v>
      </c>
      <c r="DT491" s="9">
        <v>24386</v>
      </c>
      <c r="DU491" s="9">
        <v>8.6999999999999993</v>
      </c>
      <c r="DV491" s="9">
        <v>37.5</v>
      </c>
      <c r="DW491" s="9">
        <v>1.9</v>
      </c>
      <c r="EA491" s="10" t="s">
        <v>645</v>
      </c>
      <c r="EB491" s="10" t="s">
        <v>223</v>
      </c>
      <c r="EC491" s="10">
        <v>23000</v>
      </c>
      <c r="ED491" s="10">
        <v>8.4</v>
      </c>
      <c r="EE491" s="10">
        <f>VLOOKUP(EA491,Sheet1!$C$10:$L$428,10,FALSE)</f>
        <v>148000</v>
      </c>
      <c r="EF491" s="10">
        <v>8.4</v>
      </c>
      <c r="EG491" s="10">
        <v>21000</v>
      </c>
      <c r="EH491" s="10">
        <v>11</v>
      </c>
      <c r="EI491" s="10">
        <v>23000</v>
      </c>
      <c r="EJ491" s="10">
        <v>8.4</v>
      </c>
      <c r="EN491" s="11" t="s">
        <v>645</v>
      </c>
      <c r="EO491" s="11" t="s">
        <v>223</v>
      </c>
      <c r="EP491" s="11">
        <v>610.6</v>
      </c>
      <c r="EQ491" s="11">
        <v>3.7</v>
      </c>
      <c r="ER491" s="11">
        <f>VLOOKUP(EN491,Sheet1!$C$10:$L$428,2,FALSE)</f>
        <v>180389.47493036205</v>
      </c>
      <c r="ES491" s="11">
        <v>3.8</v>
      </c>
      <c r="ET491" s="11">
        <v>31136</v>
      </c>
      <c r="EU491" s="11">
        <v>4.7</v>
      </c>
      <c r="EV491" s="11">
        <v>41.9</v>
      </c>
      <c r="EW491" s="11">
        <v>2</v>
      </c>
      <c r="EY491" t="b">
        <f t="shared" si="7"/>
        <v>1</v>
      </c>
    </row>
    <row r="492" spans="1:155" x14ac:dyDescent="0.25">
      <c r="A492" s="1" t="s">
        <v>646</v>
      </c>
      <c r="B492" s="1" t="s">
        <v>224</v>
      </c>
      <c r="C492" s="1">
        <v>663.5</v>
      </c>
      <c r="D492" s="1">
        <v>5.5</v>
      </c>
      <c r="E492" s="1">
        <f>VLOOKUP(A492,Sheet1!$C$10:$L$428,6,FALSE)</f>
        <v>325000</v>
      </c>
      <c r="F492" s="1">
        <v>6.8</v>
      </c>
      <c r="G492" s="1">
        <v>35596</v>
      </c>
      <c r="H492" s="1">
        <v>8.3000000000000007</v>
      </c>
      <c r="I492" s="1">
        <v>37.5</v>
      </c>
      <c r="J492" s="1">
        <v>1.4</v>
      </c>
      <c r="N492" s="2" t="s">
        <v>646</v>
      </c>
      <c r="O492" s="2" t="s">
        <v>224</v>
      </c>
      <c r="P492" s="2">
        <v>78000</v>
      </c>
      <c r="Q492" s="2">
        <v>4.7</v>
      </c>
      <c r="R492" s="2">
        <v>78000</v>
      </c>
      <c r="S492" s="2">
        <v>4.7</v>
      </c>
      <c r="T492" s="2">
        <v>65000</v>
      </c>
      <c r="U492" s="2">
        <v>5.7</v>
      </c>
      <c r="V492" s="2">
        <v>78000</v>
      </c>
      <c r="W492" s="2">
        <v>4.7</v>
      </c>
      <c r="AA492" s="3" t="s">
        <v>646</v>
      </c>
      <c r="AB492" s="3" t="s">
        <v>224</v>
      </c>
      <c r="AC492" s="3">
        <v>731.3</v>
      </c>
      <c r="AD492" s="3">
        <v>3.2</v>
      </c>
      <c r="AE492" s="3">
        <v>19.059999999999999</v>
      </c>
      <c r="AF492" s="3">
        <v>3.2</v>
      </c>
      <c r="AG492" s="3">
        <v>41527</v>
      </c>
      <c r="AH492" s="3">
        <v>5.5</v>
      </c>
      <c r="AI492" s="3">
        <v>38.4</v>
      </c>
      <c r="AJ492" s="3">
        <v>0.6</v>
      </c>
      <c r="AN492" s="3" t="s">
        <v>646</v>
      </c>
      <c r="AO492" s="3" t="s">
        <v>224</v>
      </c>
      <c r="AP492" s="3">
        <v>594.5</v>
      </c>
      <c r="AQ492" s="3">
        <v>3.9</v>
      </c>
      <c r="AR492" s="3">
        <v>15.8</v>
      </c>
      <c r="AS492" s="3">
        <v>4.7</v>
      </c>
      <c r="AT492" s="3">
        <v>32325</v>
      </c>
      <c r="AU492" s="3">
        <v>5.0999999999999996</v>
      </c>
      <c r="AV492" s="3">
        <v>37.5</v>
      </c>
      <c r="AW492" s="3">
        <v>0</v>
      </c>
      <c r="BA492" s="4" t="s">
        <v>646</v>
      </c>
      <c r="BB492" s="4" t="s">
        <v>224</v>
      </c>
      <c r="BC492" s="4">
        <v>106000</v>
      </c>
      <c r="BD492" s="4">
        <v>4</v>
      </c>
      <c r="BE492" s="4">
        <v>106000</v>
      </c>
      <c r="BF492" s="4">
        <v>4</v>
      </c>
      <c r="BG492" s="4">
        <v>87000</v>
      </c>
      <c r="BH492" s="4">
        <v>5.0999999999999996</v>
      </c>
      <c r="BI492" s="4">
        <v>106000</v>
      </c>
      <c r="BJ492" s="4">
        <v>4</v>
      </c>
      <c r="BN492" s="5" t="s">
        <v>646</v>
      </c>
      <c r="BO492" s="5" t="s">
        <v>224</v>
      </c>
      <c r="BP492" s="5">
        <v>605.20000000000005</v>
      </c>
      <c r="BQ492" s="5">
        <v>3.2</v>
      </c>
      <c r="BR492" s="5">
        <v>18.5</v>
      </c>
      <c r="BS492" s="5">
        <v>3</v>
      </c>
      <c r="BT492" s="5">
        <v>34710</v>
      </c>
      <c r="BU492" s="5">
        <v>5.4</v>
      </c>
      <c r="BV492" s="5">
        <v>32.700000000000003</v>
      </c>
      <c r="BW492" s="5">
        <v>1.3</v>
      </c>
      <c r="CA492" s="6" t="s">
        <v>646</v>
      </c>
      <c r="CB492" s="6" t="s">
        <v>224</v>
      </c>
      <c r="CC492" s="6">
        <v>503.1</v>
      </c>
      <c r="CD492" s="6">
        <v>5.0999999999999996</v>
      </c>
      <c r="CE492" s="6">
        <v>14.63</v>
      </c>
      <c r="CF492" s="6">
        <v>4.9000000000000004</v>
      </c>
      <c r="CG492" s="6">
        <v>27311</v>
      </c>
      <c r="CH492" s="6">
        <v>6.5</v>
      </c>
      <c r="CI492" s="6">
        <v>36</v>
      </c>
      <c r="CJ492" s="6">
        <v>1.4</v>
      </c>
      <c r="CN492" s="7" t="s">
        <v>646</v>
      </c>
      <c r="CO492" s="7" t="s">
        <v>224</v>
      </c>
      <c r="CP492" s="7">
        <v>35000</v>
      </c>
      <c r="CQ492" s="7">
        <v>6.8</v>
      </c>
      <c r="CR492" s="7">
        <v>35000</v>
      </c>
      <c r="CS492" s="7">
        <v>6.8</v>
      </c>
      <c r="CT492" s="7">
        <v>28000</v>
      </c>
      <c r="CU492" s="7">
        <v>8.3000000000000007</v>
      </c>
      <c r="CV492" s="7">
        <v>35000</v>
      </c>
      <c r="CW492" s="7">
        <v>6.8</v>
      </c>
      <c r="DA492" s="8" t="s">
        <v>646</v>
      </c>
      <c r="DB492" s="8" t="s">
        <v>224</v>
      </c>
      <c r="DC492" s="8">
        <v>631.29999999999995</v>
      </c>
      <c r="DD492" s="8">
        <v>4</v>
      </c>
      <c r="DE492" s="8">
        <v>16.809999999999999</v>
      </c>
      <c r="DF492" s="8">
        <v>4.2</v>
      </c>
      <c r="DG492" s="8">
        <v>34762</v>
      </c>
      <c r="DH492" s="8">
        <v>9.8000000000000007</v>
      </c>
      <c r="DI492" s="8">
        <v>37.6</v>
      </c>
      <c r="DJ492" s="8">
        <v>1</v>
      </c>
      <c r="DN492" s="9" t="s">
        <v>646</v>
      </c>
      <c r="DO492" s="9" t="s">
        <v>224</v>
      </c>
      <c r="DP492" s="9">
        <v>547.1</v>
      </c>
      <c r="DQ492" s="9">
        <v>4.5</v>
      </c>
      <c r="DR492" s="9">
        <v>15.01</v>
      </c>
      <c r="DS492" s="9">
        <v>6.8</v>
      </c>
      <c r="DT492" s="9">
        <v>29277</v>
      </c>
      <c r="DU492" s="9">
        <v>6.8</v>
      </c>
      <c r="DV492" s="9">
        <v>37.4</v>
      </c>
      <c r="DW492" s="9">
        <v>1</v>
      </c>
      <c r="EA492" s="10" t="s">
        <v>646</v>
      </c>
      <c r="EB492" s="10" t="s">
        <v>224</v>
      </c>
      <c r="EC492" s="10">
        <v>44000</v>
      </c>
      <c r="ED492" s="10">
        <v>6.4</v>
      </c>
      <c r="EE492" s="10">
        <f>VLOOKUP(EA492,Sheet1!$C$10:$L$428,10,FALSE)</f>
        <v>240000</v>
      </c>
      <c r="EF492" s="10">
        <v>6.4</v>
      </c>
      <c r="EG492" s="10">
        <v>36000</v>
      </c>
      <c r="EH492" s="10">
        <v>7.9</v>
      </c>
      <c r="EI492" s="10">
        <v>44000</v>
      </c>
      <c r="EJ492" s="10">
        <v>6.4</v>
      </c>
      <c r="EN492" s="11" t="s">
        <v>646</v>
      </c>
      <c r="EO492" s="11" t="s">
        <v>224</v>
      </c>
      <c r="EP492" s="11">
        <v>810.4</v>
      </c>
      <c r="EQ492" s="11">
        <v>4.3</v>
      </c>
      <c r="ER492" s="11">
        <f>VLOOKUP(EN492,Sheet1!$C$10:$L$428,2,FALSE)</f>
        <v>441600.25908858154</v>
      </c>
      <c r="ES492" s="11">
        <v>4.5</v>
      </c>
      <c r="ET492" s="11">
        <v>46838</v>
      </c>
      <c r="EU492" s="11">
        <v>6.3</v>
      </c>
      <c r="EV492" s="11">
        <v>39</v>
      </c>
      <c r="EW492" s="11">
        <v>0.8</v>
      </c>
      <c r="EY492" t="b">
        <f t="shared" si="7"/>
        <v>1</v>
      </c>
    </row>
    <row r="493" spans="1:155" x14ac:dyDescent="0.25">
      <c r="A493" s="1" t="s">
        <v>647</v>
      </c>
      <c r="B493" s="1" t="s">
        <v>225</v>
      </c>
      <c r="C493" s="1">
        <v>656.1</v>
      </c>
      <c r="D493" s="1">
        <v>3.9</v>
      </c>
      <c r="E493" s="1">
        <f>VLOOKUP(A493,Sheet1!$C$10:$L$428,6,FALSE)</f>
        <v>215000</v>
      </c>
      <c r="F493" s="1">
        <v>5.6</v>
      </c>
      <c r="G493" s="1">
        <v>34416</v>
      </c>
      <c r="H493" s="1">
        <v>9.8000000000000007</v>
      </c>
      <c r="I493" s="1">
        <v>39</v>
      </c>
      <c r="J493" s="1">
        <v>1.6</v>
      </c>
      <c r="N493" s="2" t="s">
        <v>647</v>
      </c>
      <c r="O493" s="2" t="s">
        <v>225</v>
      </c>
      <c r="P493" s="2">
        <v>67000</v>
      </c>
      <c r="Q493" s="2">
        <v>5</v>
      </c>
      <c r="R493" s="2">
        <v>67000</v>
      </c>
      <c r="S493" s="2">
        <v>5</v>
      </c>
      <c r="T493" s="2">
        <v>56000</v>
      </c>
      <c r="U493" s="2">
        <v>8.6</v>
      </c>
      <c r="V493" s="2">
        <v>67000</v>
      </c>
      <c r="W493" s="2">
        <v>5</v>
      </c>
      <c r="AA493" s="3" t="s">
        <v>647</v>
      </c>
      <c r="AB493" s="3" t="s">
        <v>225</v>
      </c>
      <c r="AC493" s="3">
        <v>674.2</v>
      </c>
      <c r="AD493" s="3">
        <v>2.8</v>
      </c>
      <c r="AE493" s="3">
        <v>17.27</v>
      </c>
      <c r="AF493" s="3">
        <v>2.9</v>
      </c>
      <c r="AG493" s="3">
        <v>36724</v>
      </c>
      <c r="AH493" s="3">
        <v>4.5999999999999996</v>
      </c>
      <c r="AI493" s="3">
        <v>39</v>
      </c>
      <c r="AJ493" s="3">
        <v>0.8</v>
      </c>
      <c r="AN493" s="3" t="s">
        <v>647</v>
      </c>
      <c r="AO493" s="3" t="s">
        <v>225</v>
      </c>
      <c r="AP493" s="3">
        <v>613.20000000000005</v>
      </c>
      <c r="AQ493" s="3">
        <v>3.9</v>
      </c>
      <c r="AR493" s="3">
        <v>15.61</v>
      </c>
      <c r="AS493" s="3">
        <v>4</v>
      </c>
      <c r="AT493" s="3">
        <v>32398</v>
      </c>
      <c r="AU493" s="3">
        <v>6.4</v>
      </c>
      <c r="AV493" s="3">
        <v>37.5</v>
      </c>
      <c r="AW493" s="3">
        <v>0.4</v>
      </c>
      <c r="BA493" s="4" t="s">
        <v>647</v>
      </c>
      <c r="BB493" s="4" t="s">
        <v>225</v>
      </c>
      <c r="BC493" s="4">
        <v>90000</v>
      </c>
      <c r="BD493" s="4">
        <v>4.2</v>
      </c>
      <c r="BE493" s="4">
        <v>90000</v>
      </c>
      <c r="BF493" s="4">
        <v>4.2</v>
      </c>
      <c r="BG493" s="4">
        <v>75000</v>
      </c>
      <c r="BH493" s="4">
        <v>6.9</v>
      </c>
      <c r="BI493" s="4">
        <v>90000</v>
      </c>
      <c r="BJ493" s="4">
        <v>4.2</v>
      </c>
      <c r="BN493" s="5" t="s">
        <v>647</v>
      </c>
      <c r="BO493" s="5" t="s">
        <v>225</v>
      </c>
      <c r="BP493" s="5">
        <v>557.70000000000005</v>
      </c>
      <c r="BQ493" s="5">
        <v>3.1</v>
      </c>
      <c r="BR493" s="5">
        <v>16.5</v>
      </c>
      <c r="BS493" s="5">
        <v>2.7</v>
      </c>
      <c r="BT493" s="5">
        <v>30649</v>
      </c>
      <c r="BU493" s="5">
        <v>4.7</v>
      </c>
      <c r="BV493" s="5">
        <v>33.799999999999997</v>
      </c>
      <c r="BW493" s="5">
        <v>1.4</v>
      </c>
      <c r="CA493" s="6" t="s">
        <v>647</v>
      </c>
      <c r="CB493" s="6" t="s">
        <v>225</v>
      </c>
      <c r="CC493" s="6">
        <v>512.79999999999995</v>
      </c>
      <c r="CD493" s="6">
        <v>4.8</v>
      </c>
      <c r="CE493" s="6">
        <v>14</v>
      </c>
      <c r="CF493" s="6">
        <v>4.2</v>
      </c>
      <c r="CG493" s="6">
        <v>27114</v>
      </c>
      <c r="CH493" s="6">
        <v>8</v>
      </c>
      <c r="CI493" s="6">
        <v>36</v>
      </c>
      <c r="CJ493" s="6">
        <v>1.3</v>
      </c>
      <c r="CN493" s="7" t="s">
        <v>647</v>
      </c>
      <c r="CO493" s="7" t="s">
        <v>225</v>
      </c>
      <c r="CP493" s="7">
        <v>27000</v>
      </c>
      <c r="CQ493" s="7">
        <v>7.5</v>
      </c>
      <c r="CR493" s="7">
        <v>27000</v>
      </c>
      <c r="CS493" s="7">
        <v>7.5</v>
      </c>
      <c r="CT493" s="7">
        <v>22000</v>
      </c>
      <c r="CU493" s="7">
        <v>11.8</v>
      </c>
      <c r="CV493" s="7">
        <v>27000</v>
      </c>
      <c r="CW493" s="7">
        <v>7.5</v>
      </c>
      <c r="DA493" s="8" t="s">
        <v>647</v>
      </c>
      <c r="DB493" s="8" t="s">
        <v>225</v>
      </c>
      <c r="DC493" s="8">
        <v>564.9</v>
      </c>
      <c r="DD493" s="8">
        <v>3.1</v>
      </c>
      <c r="DE493" s="8">
        <v>15.15</v>
      </c>
      <c r="DF493" s="8">
        <v>3.4</v>
      </c>
      <c r="DG493" s="8">
        <v>29579</v>
      </c>
      <c r="DH493" s="8">
        <v>6.1</v>
      </c>
      <c r="DI493" s="8">
        <v>37.299999999999997</v>
      </c>
      <c r="DJ493" s="8">
        <v>1.1000000000000001</v>
      </c>
      <c r="DN493" s="9" t="s">
        <v>647</v>
      </c>
      <c r="DO493" s="9" t="s">
        <v>225</v>
      </c>
      <c r="DP493" s="9">
        <v>532.79999999999995</v>
      </c>
      <c r="DQ493" s="9">
        <v>7</v>
      </c>
      <c r="DR493" s="9">
        <v>14.09</v>
      </c>
      <c r="DS493" s="9">
        <v>7</v>
      </c>
      <c r="DT493" s="9">
        <v>27916</v>
      </c>
      <c r="DU493" s="9">
        <v>9.6</v>
      </c>
      <c r="DV493" s="9">
        <v>36.799999999999997</v>
      </c>
      <c r="DW493" s="9">
        <v>1</v>
      </c>
      <c r="EA493" s="10" t="s">
        <v>647</v>
      </c>
      <c r="EB493" s="10" t="s">
        <v>225</v>
      </c>
      <c r="EC493" s="10">
        <v>40000</v>
      </c>
      <c r="ED493" s="10">
        <v>6.6</v>
      </c>
      <c r="EE493" s="10">
        <f>VLOOKUP(EA493,Sheet1!$C$10:$L$428,10,FALSE)</f>
        <v>169000</v>
      </c>
      <c r="EF493" s="10">
        <v>6.6</v>
      </c>
      <c r="EG493" s="10">
        <v>34000</v>
      </c>
      <c r="EH493" s="10">
        <v>11.9</v>
      </c>
      <c r="EI493" s="10">
        <v>40000</v>
      </c>
      <c r="EJ493" s="10">
        <v>6.6</v>
      </c>
      <c r="EN493" s="11" t="s">
        <v>647</v>
      </c>
      <c r="EO493" s="11" t="s">
        <v>225</v>
      </c>
      <c r="EP493" s="11">
        <v>748.9</v>
      </c>
      <c r="EQ493" s="11">
        <v>3.8</v>
      </c>
      <c r="ER493" s="11">
        <f>VLOOKUP(EN493,Sheet1!$C$10:$L$428,2,FALSE)</f>
        <v>226324.30267295582</v>
      </c>
      <c r="ES493" s="11">
        <v>4</v>
      </c>
      <c r="ET493" s="11">
        <v>41283</v>
      </c>
      <c r="EU493" s="11">
        <v>6.3</v>
      </c>
      <c r="EV493" s="11">
        <v>40.200000000000003</v>
      </c>
      <c r="EW493" s="11">
        <v>1.1000000000000001</v>
      </c>
      <c r="EY493" t="b">
        <f t="shared" si="7"/>
        <v>1</v>
      </c>
    </row>
    <row r="494" spans="1:155" x14ac:dyDescent="0.25">
      <c r="A494" s="1" t="s">
        <v>648</v>
      </c>
      <c r="B494" s="1" t="s">
        <v>226</v>
      </c>
      <c r="C494" s="1">
        <v>549.5</v>
      </c>
      <c r="D494" s="1">
        <v>5.2</v>
      </c>
      <c r="E494" s="1">
        <f>VLOOKUP(A494,Sheet1!$C$10:$L$428,6,FALSE)</f>
        <v>300000</v>
      </c>
      <c r="F494" s="1">
        <v>4.9000000000000004</v>
      </c>
      <c r="G494" s="1">
        <v>29376</v>
      </c>
      <c r="H494" s="1">
        <v>6.4</v>
      </c>
      <c r="I494" s="1">
        <v>39.1</v>
      </c>
      <c r="J494" s="1">
        <v>1.6</v>
      </c>
      <c r="N494" s="2" t="s">
        <v>648</v>
      </c>
      <c r="O494" s="2" t="s">
        <v>226</v>
      </c>
      <c r="P494" s="2">
        <v>80000</v>
      </c>
      <c r="Q494" s="2">
        <v>4.5999999999999996</v>
      </c>
      <c r="R494" s="2">
        <v>80000</v>
      </c>
      <c r="S494" s="2">
        <v>4.5999999999999996</v>
      </c>
      <c r="T494" s="2">
        <v>62000</v>
      </c>
      <c r="U494" s="2">
        <v>6.9</v>
      </c>
      <c r="V494" s="2">
        <v>80000</v>
      </c>
      <c r="W494" s="2">
        <v>4.5999999999999996</v>
      </c>
      <c r="AA494" s="3" t="s">
        <v>648</v>
      </c>
      <c r="AB494" s="3" t="s">
        <v>226</v>
      </c>
      <c r="AC494" s="3">
        <v>628.5</v>
      </c>
      <c r="AD494" s="3">
        <v>2.9</v>
      </c>
      <c r="AE494" s="3">
        <v>15.91</v>
      </c>
      <c r="AF494" s="3">
        <v>3</v>
      </c>
      <c r="AG494" s="3">
        <v>33798</v>
      </c>
      <c r="AH494" s="3">
        <v>4.2</v>
      </c>
      <c r="AI494" s="3">
        <v>39.5</v>
      </c>
      <c r="AJ494" s="3">
        <v>0.7</v>
      </c>
      <c r="AN494" s="3" t="s">
        <v>648</v>
      </c>
      <c r="AO494" s="3" t="s">
        <v>226</v>
      </c>
      <c r="AP494" s="3">
        <v>544</v>
      </c>
      <c r="AQ494" s="3">
        <v>3.4</v>
      </c>
      <c r="AR494" s="3">
        <v>14.1</v>
      </c>
      <c r="AS494" s="3">
        <v>3.6</v>
      </c>
      <c r="AT494" s="3">
        <v>28703</v>
      </c>
      <c r="AU494" s="3">
        <v>5</v>
      </c>
      <c r="AV494" s="3">
        <v>37.5</v>
      </c>
      <c r="AW494" s="3">
        <v>1.6</v>
      </c>
      <c r="BA494" s="4" t="s">
        <v>648</v>
      </c>
      <c r="BB494" s="4" t="s">
        <v>226</v>
      </c>
      <c r="BC494" s="4">
        <v>107000</v>
      </c>
      <c r="BD494" s="4">
        <v>3.9</v>
      </c>
      <c r="BE494" s="4">
        <v>107000</v>
      </c>
      <c r="BF494" s="4">
        <v>3.9</v>
      </c>
      <c r="BG494" s="4">
        <v>85000</v>
      </c>
      <c r="BH494" s="4">
        <v>5.9</v>
      </c>
      <c r="BI494" s="4">
        <v>107000</v>
      </c>
      <c r="BJ494" s="4">
        <v>3.9</v>
      </c>
      <c r="BN494" s="5" t="s">
        <v>648</v>
      </c>
      <c r="BO494" s="5" t="s">
        <v>226</v>
      </c>
      <c r="BP494" s="5">
        <v>515.20000000000005</v>
      </c>
      <c r="BQ494" s="5">
        <v>3</v>
      </c>
      <c r="BR494" s="5">
        <v>15.1</v>
      </c>
      <c r="BS494" s="5">
        <v>2.8</v>
      </c>
      <c r="BT494" s="5">
        <v>27337</v>
      </c>
      <c r="BU494" s="5">
        <v>4.7</v>
      </c>
      <c r="BV494" s="5">
        <v>34.1</v>
      </c>
      <c r="BW494" s="5">
        <v>1.3</v>
      </c>
      <c r="CA494" s="6" t="s">
        <v>648</v>
      </c>
      <c r="CB494" s="6" t="s">
        <v>226</v>
      </c>
      <c r="CC494" s="6">
        <v>447.7</v>
      </c>
      <c r="CD494" s="6">
        <v>4.4000000000000004</v>
      </c>
      <c r="CE494" s="6">
        <v>12.12</v>
      </c>
      <c r="CF494" s="6">
        <v>4.4000000000000004</v>
      </c>
      <c r="CG494" s="6">
        <v>22934</v>
      </c>
      <c r="CH494" s="6">
        <v>6.8</v>
      </c>
      <c r="CI494" s="6">
        <v>37</v>
      </c>
      <c r="CJ494" s="6">
        <v>1</v>
      </c>
      <c r="CN494" s="7" t="s">
        <v>648</v>
      </c>
      <c r="CO494" s="7" t="s">
        <v>226</v>
      </c>
      <c r="CP494" s="7">
        <v>34000</v>
      </c>
      <c r="CQ494" s="7">
        <v>6.8</v>
      </c>
      <c r="CR494" s="7">
        <v>34000</v>
      </c>
      <c r="CS494" s="7">
        <v>6.8</v>
      </c>
      <c r="CT494" s="7">
        <v>24000</v>
      </c>
      <c r="CU494" s="7">
        <v>11</v>
      </c>
      <c r="CV494" s="7">
        <v>34000</v>
      </c>
      <c r="CW494" s="7">
        <v>6.8</v>
      </c>
      <c r="DA494" s="8" t="s">
        <v>648</v>
      </c>
      <c r="DB494" s="8" t="s">
        <v>226</v>
      </c>
      <c r="DC494" s="8">
        <v>581.20000000000005</v>
      </c>
      <c r="DD494" s="8">
        <v>3.5</v>
      </c>
      <c r="DE494" s="8">
        <v>15.23</v>
      </c>
      <c r="DF494" s="8">
        <v>3.6</v>
      </c>
      <c r="DG494" s="8">
        <v>30675</v>
      </c>
      <c r="DH494" s="8">
        <v>7.1</v>
      </c>
      <c r="DI494" s="8">
        <v>38.200000000000003</v>
      </c>
      <c r="DJ494" s="8">
        <v>0.9</v>
      </c>
      <c r="DN494" s="9" t="s">
        <v>648</v>
      </c>
      <c r="DO494" s="9" t="s">
        <v>226</v>
      </c>
      <c r="DP494" s="9">
        <v>542.5</v>
      </c>
      <c r="DQ494" s="9">
        <v>5.3</v>
      </c>
      <c r="DR494" s="9">
        <v>14.15</v>
      </c>
      <c r="DS494" s="9">
        <v>5.6</v>
      </c>
      <c r="DT494" s="9">
        <v>27919</v>
      </c>
      <c r="DU494" s="9">
        <v>7.7</v>
      </c>
      <c r="DV494" s="9">
        <v>37.5</v>
      </c>
      <c r="DW494" s="9">
        <v>0.3</v>
      </c>
      <c r="EA494" s="10" t="s">
        <v>648</v>
      </c>
      <c r="EB494" s="10" t="s">
        <v>226</v>
      </c>
      <c r="EC494" s="10">
        <v>46000</v>
      </c>
      <c r="ED494" s="10">
        <v>6.2</v>
      </c>
      <c r="EE494" s="10">
        <f>VLOOKUP(EA494,Sheet1!$C$10:$L$428,10,FALSE)</f>
        <v>230000</v>
      </c>
      <c r="EF494" s="10">
        <v>6.2</v>
      </c>
      <c r="EG494" s="10">
        <v>37000</v>
      </c>
      <c r="EH494" s="10">
        <v>8.9</v>
      </c>
      <c r="EI494" s="10">
        <v>46000</v>
      </c>
      <c r="EJ494" s="10">
        <v>6.2</v>
      </c>
      <c r="EN494" s="11" t="s">
        <v>648</v>
      </c>
      <c r="EO494" s="11" t="s">
        <v>226</v>
      </c>
      <c r="EP494" s="11">
        <v>662.8</v>
      </c>
      <c r="EQ494" s="11">
        <v>4.0999999999999996</v>
      </c>
      <c r="ER494" s="11">
        <f>VLOOKUP(EN494,Sheet1!$C$10:$L$428,2,FALSE)</f>
        <v>365050.22372575541</v>
      </c>
      <c r="ES494" s="11">
        <v>4.3</v>
      </c>
      <c r="ET494" s="11">
        <v>35830</v>
      </c>
      <c r="EU494" s="11">
        <v>5.3</v>
      </c>
      <c r="EV494" s="11">
        <v>40.5</v>
      </c>
      <c r="EW494" s="11">
        <v>1</v>
      </c>
      <c r="EY494" t="b">
        <f t="shared" si="7"/>
        <v>1</v>
      </c>
    </row>
    <row r="495" spans="1:155" x14ac:dyDescent="0.25">
      <c r="A495" s="1" t="s">
        <v>649</v>
      </c>
      <c r="B495" s="1" t="s">
        <v>227</v>
      </c>
      <c r="C495" s="1">
        <v>743.1</v>
      </c>
      <c r="D495" s="1">
        <v>5.3</v>
      </c>
      <c r="E495" s="1">
        <f>VLOOKUP(A495,Sheet1!$C$10:$L$428,6,FALSE)</f>
        <v>275000</v>
      </c>
      <c r="F495" s="1">
        <v>5.4</v>
      </c>
      <c r="G495" s="1">
        <v>40776</v>
      </c>
      <c r="H495" s="1">
        <v>7</v>
      </c>
      <c r="I495" s="1">
        <v>37.5</v>
      </c>
      <c r="J495" s="1">
        <v>1.7</v>
      </c>
      <c r="N495" s="2" t="s">
        <v>649</v>
      </c>
      <c r="O495" s="2" t="s">
        <v>227</v>
      </c>
      <c r="P495" s="2">
        <v>84000</v>
      </c>
      <c r="Q495" s="2">
        <v>4.5</v>
      </c>
      <c r="R495" s="2">
        <v>84000</v>
      </c>
      <c r="S495" s="2">
        <v>4.5</v>
      </c>
      <c r="T495" s="2">
        <v>72000</v>
      </c>
      <c r="U495" s="2">
        <v>5.4</v>
      </c>
      <c r="V495" s="2">
        <v>84000</v>
      </c>
      <c r="W495" s="2">
        <v>4.5</v>
      </c>
      <c r="AA495" s="3" t="s">
        <v>649</v>
      </c>
      <c r="AB495" s="3" t="s">
        <v>227</v>
      </c>
      <c r="AC495" s="3">
        <v>832.2</v>
      </c>
      <c r="AD495" s="3">
        <v>3.4</v>
      </c>
      <c r="AE495" s="3">
        <v>21.77</v>
      </c>
      <c r="AF495" s="3">
        <v>3.5</v>
      </c>
      <c r="AG495" s="3">
        <v>50636</v>
      </c>
      <c r="AH495" s="3">
        <v>8.3000000000000007</v>
      </c>
      <c r="AI495" s="3">
        <v>38.200000000000003</v>
      </c>
      <c r="AJ495" s="3">
        <v>0.7</v>
      </c>
      <c r="AN495" s="3" t="s">
        <v>649</v>
      </c>
      <c r="AO495" s="3" t="s">
        <v>227</v>
      </c>
      <c r="AP495" s="3">
        <v>670.8</v>
      </c>
      <c r="AQ495" s="3">
        <v>3.3</v>
      </c>
      <c r="AR495" s="3">
        <v>17.79</v>
      </c>
      <c r="AS495" s="3">
        <v>4</v>
      </c>
      <c r="AT495" s="3">
        <v>35977</v>
      </c>
      <c r="AU495" s="3">
        <v>5</v>
      </c>
      <c r="AV495" s="3">
        <v>37.5</v>
      </c>
      <c r="AW495" s="3">
        <v>0.4</v>
      </c>
      <c r="BA495" s="4" t="s">
        <v>649</v>
      </c>
      <c r="BB495" s="4" t="s">
        <v>227</v>
      </c>
      <c r="BC495" s="4">
        <v>110000</v>
      </c>
      <c r="BD495" s="4">
        <v>3.9</v>
      </c>
      <c r="BE495" s="4">
        <v>110000</v>
      </c>
      <c r="BF495" s="4">
        <v>3.9</v>
      </c>
      <c r="BG495" s="4">
        <v>94000</v>
      </c>
      <c r="BH495" s="4">
        <v>4.7</v>
      </c>
      <c r="BI495" s="4">
        <v>110000</v>
      </c>
      <c r="BJ495" s="4">
        <v>3.9</v>
      </c>
      <c r="BN495" s="5" t="s">
        <v>649</v>
      </c>
      <c r="BO495" s="5" t="s">
        <v>227</v>
      </c>
      <c r="BP495" s="5">
        <v>694.3</v>
      </c>
      <c r="BQ495" s="5">
        <v>3.4</v>
      </c>
      <c r="BR495" s="5">
        <v>20.84</v>
      </c>
      <c r="BS495" s="5">
        <v>3.2</v>
      </c>
      <c r="BT495" s="5">
        <v>41933</v>
      </c>
      <c r="BU495" s="5">
        <v>7.9</v>
      </c>
      <c r="BV495" s="5">
        <v>33.299999999999997</v>
      </c>
      <c r="BW495" s="5">
        <v>1.2</v>
      </c>
      <c r="CA495" s="6" t="s">
        <v>649</v>
      </c>
      <c r="CB495" s="6" t="s">
        <v>227</v>
      </c>
      <c r="CC495" s="6">
        <v>568.20000000000005</v>
      </c>
      <c r="CD495" s="6">
        <v>4.4000000000000004</v>
      </c>
      <c r="CE495" s="6">
        <v>16.3</v>
      </c>
      <c r="CF495" s="6">
        <v>3.6</v>
      </c>
      <c r="CG495" s="6">
        <v>30863</v>
      </c>
      <c r="CH495" s="6">
        <v>5</v>
      </c>
      <c r="CI495" s="6">
        <v>36</v>
      </c>
      <c r="CJ495" s="6">
        <v>1.1000000000000001</v>
      </c>
      <c r="CN495" s="7" t="s">
        <v>649</v>
      </c>
      <c r="CO495" s="7" t="s">
        <v>227</v>
      </c>
      <c r="CP495" s="7">
        <v>36000</v>
      </c>
      <c r="CQ495" s="7">
        <v>6.6</v>
      </c>
      <c r="CR495" s="7">
        <v>36000</v>
      </c>
      <c r="CS495" s="7">
        <v>6.6</v>
      </c>
      <c r="CT495" s="7">
        <v>31000</v>
      </c>
      <c r="CU495" s="7">
        <v>7.9</v>
      </c>
      <c r="CV495" s="7">
        <v>36000</v>
      </c>
      <c r="CW495" s="7">
        <v>6.6</v>
      </c>
      <c r="DA495" s="8" t="s">
        <v>649</v>
      </c>
      <c r="DB495" s="8" t="s">
        <v>227</v>
      </c>
      <c r="DC495" s="8">
        <v>675.4</v>
      </c>
      <c r="DD495" s="8">
        <v>4.0999999999999996</v>
      </c>
      <c r="DE495" s="8">
        <v>18.41</v>
      </c>
      <c r="DF495" s="8">
        <v>4.2</v>
      </c>
      <c r="DG495" s="8">
        <v>36448</v>
      </c>
      <c r="DH495" s="8">
        <v>5.4</v>
      </c>
      <c r="DI495" s="8">
        <v>36.700000000000003</v>
      </c>
      <c r="DJ495" s="8">
        <v>1.1000000000000001</v>
      </c>
      <c r="DN495" s="9" t="s">
        <v>649</v>
      </c>
      <c r="DO495" s="9" t="s">
        <v>227</v>
      </c>
      <c r="DP495" s="9">
        <v>599.9</v>
      </c>
      <c r="DQ495" s="9">
        <v>5.0999999999999996</v>
      </c>
      <c r="DR495" s="9">
        <v>16.29</v>
      </c>
      <c r="DS495" s="9">
        <v>6.1</v>
      </c>
      <c r="DT495" s="9">
        <v>30891</v>
      </c>
      <c r="DU495" s="9">
        <v>6.8</v>
      </c>
      <c r="DV495" s="9">
        <v>36.1</v>
      </c>
      <c r="DW495" s="9">
        <v>1.1000000000000001</v>
      </c>
      <c r="EA495" s="10" t="s">
        <v>649</v>
      </c>
      <c r="EB495" s="10" t="s">
        <v>227</v>
      </c>
      <c r="EC495" s="10">
        <v>47000</v>
      </c>
      <c r="ED495" s="10">
        <v>6.3</v>
      </c>
      <c r="EE495" s="10">
        <f>VLOOKUP(EA495,Sheet1!$C$10:$L$428,10,FALSE)</f>
        <v>207000</v>
      </c>
      <c r="EF495" s="10">
        <v>6.3</v>
      </c>
      <c r="EG495" s="10">
        <v>41000</v>
      </c>
      <c r="EH495" s="10">
        <v>7.4</v>
      </c>
      <c r="EI495" s="10">
        <v>47000</v>
      </c>
      <c r="EJ495" s="10">
        <v>6.3</v>
      </c>
      <c r="EN495" s="11" t="s">
        <v>649</v>
      </c>
      <c r="EO495" s="11" t="s">
        <v>227</v>
      </c>
      <c r="EP495" s="11">
        <v>951.8</v>
      </c>
      <c r="EQ495" s="11">
        <v>4.5999999999999996</v>
      </c>
      <c r="ER495" s="11">
        <f>VLOOKUP(EN495,Sheet1!$C$10:$L$428,2,FALSE)</f>
        <v>335021.48878093791</v>
      </c>
      <c r="ES495" s="11">
        <v>4.8</v>
      </c>
      <c r="ET495" s="11">
        <v>61501</v>
      </c>
      <c r="EU495" s="11">
        <v>12</v>
      </c>
      <c r="EV495" s="11">
        <v>39.4</v>
      </c>
      <c r="EW495" s="11">
        <v>0.9</v>
      </c>
      <c r="EY495" t="b">
        <f t="shared" si="7"/>
        <v>1</v>
      </c>
    </row>
    <row r="496" spans="1:155" x14ac:dyDescent="0.25">
      <c r="A496" s="1" t="s">
        <v>650</v>
      </c>
      <c r="B496" s="1" t="s">
        <v>228</v>
      </c>
      <c r="C496" s="1">
        <v>636</v>
      </c>
      <c r="D496" s="1">
        <v>3.9</v>
      </c>
      <c r="E496" s="1">
        <f>VLOOKUP(A496,Sheet1!$C$10:$L$428,6,FALSE)</f>
        <v>220000</v>
      </c>
      <c r="F496" s="1">
        <v>5.3</v>
      </c>
      <c r="G496" s="1">
        <v>33593</v>
      </c>
      <c r="H496" s="1">
        <v>5.4</v>
      </c>
      <c r="I496" s="1">
        <v>38</v>
      </c>
      <c r="J496" s="1">
        <v>1.7</v>
      </c>
      <c r="N496" s="2" t="s">
        <v>650</v>
      </c>
      <c r="O496" s="2" t="s">
        <v>228</v>
      </c>
      <c r="P496" s="2">
        <v>106000</v>
      </c>
      <c r="Q496" s="2">
        <v>4</v>
      </c>
      <c r="R496" s="2">
        <v>106000</v>
      </c>
      <c r="S496" s="2">
        <v>4</v>
      </c>
      <c r="T496" s="2">
        <v>93000</v>
      </c>
      <c r="U496" s="2">
        <v>6.4</v>
      </c>
      <c r="V496" s="2">
        <v>106000</v>
      </c>
      <c r="W496" s="2">
        <v>4</v>
      </c>
      <c r="AA496" s="3" t="s">
        <v>650</v>
      </c>
      <c r="AB496" s="3" t="s">
        <v>228</v>
      </c>
      <c r="AC496" s="3">
        <v>673.4</v>
      </c>
      <c r="AD496" s="3">
        <v>2.4</v>
      </c>
      <c r="AE496" s="3">
        <v>17.350000000000001</v>
      </c>
      <c r="AF496" s="3">
        <v>2.5</v>
      </c>
      <c r="AG496" s="3">
        <v>35839</v>
      </c>
      <c r="AH496" s="3">
        <v>4.5</v>
      </c>
      <c r="AI496" s="3">
        <v>38.799999999999997</v>
      </c>
      <c r="AJ496" s="3">
        <v>0.6</v>
      </c>
      <c r="AN496" s="3" t="s">
        <v>650</v>
      </c>
      <c r="AO496" s="3" t="s">
        <v>228</v>
      </c>
      <c r="AP496" s="3">
        <v>580.1</v>
      </c>
      <c r="AQ496" s="3">
        <v>3.3</v>
      </c>
      <c r="AR496" s="3">
        <v>14.87</v>
      </c>
      <c r="AS496" s="3">
        <v>3.5</v>
      </c>
      <c r="AT496" s="3">
        <v>30517</v>
      </c>
      <c r="AU496" s="3">
        <v>4.8</v>
      </c>
      <c r="AV496" s="3">
        <v>37.5</v>
      </c>
      <c r="AW496" s="3">
        <v>0</v>
      </c>
      <c r="BA496" s="4" t="s">
        <v>650</v>
      </c>
      <c r="BB496" s="4" t="s">
        <v>228</v>
      </c>
      <c r="BC496" s="4">
        <v>139000</v>
      </c>
      <c r="BD496" s="4">
        <v>3.4</v>
      </c>
      <c r="BE496" s="4">
        <v>139000</v>
      </c>
      <c r="BF496" s="4">
        <v>3.4</v>
      </c>
      <c r="BG496" s="4">
        <v>121000</v>
      </c>
      <c r="BH496" s="4">
        <v>5.2</v>
      </c>
      <c r="BI496" s="4">
        <v>139000</v>
      </c>
      <c r="BJ496" s="4">
        <v>3.4</v>
      </c>
      <c r="BN496" s="5" t="s">
        <v>650</v>
      </c>
      <c r="BO496" s="5" t="s">
        <v>228</v>
      </c>
      <c r="BP496" s="5">
        <v>568.70000000000005</v>
      </c>
      <c r="BQ496" s="5">
        <v>2.5</v>
      </c>
      <c r="BR496" s="5">
        <v>16.72</v>
      </c>
      <c r="BS496" s="5">
        <v>2.2999999999999998</v>
      </c>
      <c r="BT496" s="5">
        <v>30304</v>
      </c>
      <c r="BU496" s="5">
        <v>4.0999999999999996</v>
      </c>
      <c r="BV496" s="5">
        <v>34</v>
      </c>
      <c r="BW496" s="5">
        <v>1.1000000000000001</v>
      </c>
      <c r="CA496" s="6" t="s">
        <v>650</v>
      </c>
      <c r="CB496" s="6" t="s">
        <v>228</v>
      </c>
      <c r="CC496" s="6">
        <v>494</v>
      </c>
      <c r="CD496" s="6">
        <v>3.1</v>
      </c>
      <c r="CE496" s="6">
        <v>13.66</v>
      </c>
      <c r="CF496" s="6">
        <v>3.2</v>
      </c>
      <c r="CG496" s="6">
        <v>26261</v>
      </c>
      <c r="CH496" s="6">
        <v>6.1</v>
      </c>
      <c r="CI496" s="6">
        <v>36.1</v>
      </c>
      <c r="CJ496" s="6">
        <v>1.1000000000000001</v>
      </c>
      <c r="CN496" s="7" t="s">
        <v>650</v>
      </c>
      <c r="CO496" s="7" t="s">
        <v>228</v>
      </c>
      <c r="CP496" s="7">
        <v>48000</v>
      </c>
      <c r="CQ496" s="7">
        <v>5.8</v>
      </c>
      <c r="CR496" s="7">
        <v>48000</v>
      </c>
      <c r="CS496" s="7">
        <v>5.8</v>
      </c>
      <c r="CT496" s="7">
        <v>42000</v>
      </c>
      <c r="CU496" s="7">
        <v>11.3</v>
      </c>
      <c r="CV496" s="7">
        <v>48000</v>
      </c>
      <c r="CW496" s="7">
        <v>5.8</v>
      </c>
      <c r="DA496" s="8" t="s">
        <v>650</v>
      </c>
      <c r="DB496" s="8" t="s">
        <v>228</v>
      </c>
      <c r="DC496" s="8">
        <v>578</v>
      </c>
      <c r="DD496" s="8">
        <v>2.8</v>
      </c>
      <c r="DE496" s="8">
        <v>15.31</v>
      </c>
      <c r="DF496" s="8">
        <v>2.9</v>
      </c>
      <c r="DG496" s="8">
        <v>29953</v>
      </c>
      <c r="DH496" s="8">
        <v>7.3</v>
      </c>
      <c r="DI496" s="8">
        <v>37.799999999999997</v>
      </c>
      <c r="DJ496" s="8">
        <v>0.9</v>
      </c>
      <c r="DN496" s="9" t="s">
        <v>650</v>
      </c>
      <c r="DO496" s="9" t="s">
        <v>228</v>
      </c>
      <c r="DP496" s="9">
        <v>517.5</v>
      </c>
      <c r="DQ496" s="9">
        <v>4.9000000000000004</v>
      </c>
      <c r="DR496" s="9">
        <v>13.8</v>
      </c>
      <c r="DS496" s="9">
        <v>4.9000000000000004</v>
      </c>
      <c r="DT496" s="9">
        <v>27346</v>
      </c>
      <c r="DU496" s="9">
        <v>9.1</v>
      </c>
      <c r="DV496" s="9">
        <v>37.5</v>
      </c>
      <c r="DW496" s="9">
        <v>0.3</v>
      </c>
      <c r="EA496" s="10" t="s">
        <v>650</v>
      </c>
      <c r="EB496" s="10" t="s">
        <v>228</v>
      </c>
      <c r="EC496" s="10">
        <v>58000</v>
      </c>
      <c r="ED496" s="10">
        <v>5.5</v>
      </c>
      <c r="EE496" s="10">
        <f>VLOOKUP(EA496,Sheet1!$C$10:$L$428,10,FALSE)</f>
        <v>170000</v>
      </c>
      <c r="EF496" s="10">
        <v>5.5</v>
      </c>
      <c r="EG496" s="10">
        <v>51000</v>
      </c>
      <c r="EH496" s="10">
        <v>6.9</v>
      </c>
      <c r="EI496" s="10">
        <v>58000</v>
      </c>
      <c r="EJ496" s="10">
        <v>5.5</v>
      </c>
      <c r="EN496" s="11" t="s">
        <v>650</v>
      </c>
      <c r="EO496" s="11" t="s">
        <v>228</v>
      </c>
      <c r="EP496" s="11">
        <v>752.2</v>
      </c>
      <c r="EQ496" s="11">
        <v>3.4</v>
      </c>
      <c r="ER496" s="11">
        <f>VLOOKUP(EN496,Sheet1!$C$10:$L$428,2,FALSE)</f>
        <v>254663.52436926632</v>
      </c>
      <c r="ES496" s="11">
        <v>3.6</v>
      </c>
      <c r="ET496" s="11">
        <v>40736</v>
      </c>
      <c r="EU496" s="11">
        <v>5</v>
      </c>
      <c r="EV496" s="11">
        <v>39.700000000000003</v>
      </c>
      <c r="EW496" s="11">
        <v>0.8</v>
      </c>
      <c r="EY496" t="b">
        <f t="shared" si="7"/>
        <v>1</v>
      </c>
    </row>
    <row r="497" spans="1:155" x14ac:dyDescent="0.25">
      <c r="A497" s="1" t="s">
        <v>651</v>
      </c>
      <c r="B497" s="1" t="s">
        <v>229</v>
      </c>
      <c r="C497" s="1">
        <v>578.70000000000005</v>
      </c>
      <c r="D497" s="1">
        <v>5.5</v>
      </c>
      <c r="E497" s="1">
        <f>VLOOKUP(A497,Sheet1!$C$10:$L$428,6,FALSE)</f>
        <v>293000</v>
      </c>
      <c r="F497" s="1">
        <v>6</v>
      </c>
      <c r="G497" s="1">
        <v>32140</v>
      </c>
      <c r="H497" s="1">
        <v>7</v>
      </c>
      <c r="I497" s="1">
        <v>38</v>
      </c>
      <c r="J497" s="1">
        <v>1.5</v>
      </c>
      <c r="N497" s="2" t="s">
        <v>651</v>
      </c>
      <c r="O497" s="2" t="s">
        <v>229</v>
      </c>
      <c r="P497" s="2">
        <v>95000</v>
      </c>
      <c r="Q497" s="2">
        <v>4.2</v>
      </c>
      <c r="R497" s="2">
        <v>95000</v>
      </c>
      <c r="S497" s="2">
        <v>4.2</v>
      </c>
      <c r="T497" s="2">
        <v>77000</v>
      </c>
      <c r="U497" s="2">
        <v>7</v>
      </c>
      <c r="V497" s="2">
        <v>95000</v>
      </c>
      <c r="W497" s="2">
        <v>4.2</v>
      </c>
      <c r="AA497" s="3" t="s">
        <v>651</v>
      </c>
      <c r="AB497" s="3" t="s">
        <v>229</v>
      </c>
      <c r="AC497" s="3">
        <v>677.8</v>
      </c>
      <c r="AD497" s="3">
        <v>2.9</v>
      </c>
      <c r="AE497" s="3">
        <v>17.47</v>
      </c>
      <c r="AF497" s="3">
        <v>3</v>
      </c>
      <c r="AG497" s="3">
        <v>37229</v>
      </c>
      <c r="AH497" s="3">
        <v>5.4</v>
      </c>
      <c r="AI497" s="3">
        <v>38.799999999999997</v>
      </c>
      <c r="AJ497" s="3">
        <v>0.6</v>
      </c>
      <c r="AN497" s="3" t="s">
        <v>651</v>
      </c>
      <c r="AO497" s="3" t="s">
        <v>229</v>
      </c>
      <c r="AP497" s="3">
        <v>565.9</v>
      </c>
      <c r="AQ497" s="3">
        <v>3.6</v>
      </c>
      <c r="AR497" s="3">
        <v>14.64</v>
      </c>
      <c r="AS497" s="3">
        <v>3.9</v>
      </c>
      <c r="AT497" s="3">
        <v>30488</v>
      </c>
      <c r="AU497" s="3">
        <v>5.5</v>
      </c>
      <c r="AV497" s="3">
        <v>37.5</v>
      </c>
      <c r="AW497" s="3">
        <v>1</v>
      </c>
      <c r="BA497" s="4" t="s">
        <v>651</v>
      </c>
      <c r="BB497" s="4" t="s">
        <v>229</v>
      </c>
      <c r="BC497" s="4">
        <v>119000</v>
      </c>
      <c r="BD497" s="4">
        <v>3.7</v>
      </c>
      <c r="BE497" s="4">
        <v>119000</v>
      </c>
      <c r="BF497" s="4">
        <v>3.7</v>
      </c>
      <c r="BG497" s="4">
        <v>96000</v>
      </c>
      <c r="BH497" s="4">
        <v>6.1</v>
      </c>
      <c r="BI497" s="4">
        <v>119000</v>
      </c>
      <c r="BJ497" s="4">
        <v>3.7</v>
      </c>
      <c r="BN497" s="5" t="s">
        <v>651</v>
      </c>
      <c r="BO497" s="5" t="s">
        <v>229</v>
      </c>
      <c r="BP497" s="5">
        <v>584.4</v>
      </c>
      <c r="BQ497" s="5">
        <v>3</v>
      </c>
      <c r="BR497" s="5">
        <v>16.95</v>
      </c>
      <c r="BS497" s="5">
        <v>2.8</v>
      </c>
      <c r="BT497" s="5">
        <v>32193</v>
      </c>
      <c r="BU497" s="5">
        <v>5.5</v>
      </c>
      <c r="BV497" s="5">
        <v>34.5</v>
      </c>
      <c r="BW497" s="5">
        <v>1.1000000000000001</v>
      </c>
      <c r="CA497" s="6" t="s">
        <v>651</v>
      </c>
      <c r="CB497" s="6" t="s">
        <v>229</v>
      </c>
      <c r="CC497" s="6">
        <v>495.1</v>
      </c>
      <c r="CD497" s="6">
        <v>4.0999999999999996</v>
      </c>
      <c r="CE497" s="6">
        <v>13.5</v>
      </c>
      <c r="CF497" s="6">
        <v>3.5</v>
      </c>
      <c r="CG497" s="6">
        <v>26671</v>
      </c>
      <c r="CH497" s="6">
        <v>5.8</v>
      </c>
      <c r="CI497" s="6">
        <v>37.4</v>
      </c>
      <c r="CJ497" s="6">
        <v>0.5</v>
      </c>
      <c r="CN497" s="7" t="s">
        <v>651</v>
      </c>
      <c r="CO497" s="7" t="s">
        <v>229</v>
      </c>
      <c r="CP497" s="7">
        <v>42000</v>
      </c>
      <c r="CQ497" s="7">
        <v>6.1</v>
      </c>
      <c r="CR497" s="7">
        <v>42000</v>
      </c>
      <c r="CS497" s="7">
        <v>6.1</v>
      </c>
      <c r="CT497" s="7">
        <v>33000</v>
      </c>
      <c r="CU497" s="7">
        <v>12.3</v>
      </c>
      <c r="CV497" s="7">
        <v>42000</v>
      </c>
      <c r="CW497" s="7">
        <v>6.1</v>
      </c>
      <c r="DA497" s="8" t="s">
        <v>651</v>
      </c>
      <c r="DB497" s="8" t="s">
        <v>229</v>
      </c>
      <c r="DC497" s="8">
        <v>650.79999999999995</v>
      </c>
      <c r="DD497" s="8">
        <v>4.0999999999999996</v>
      </c>
      <c r="DE497" s="8">
        <v>17.43</v>
      </c>
      <c r="DF497" s="8">
        <v>4.2</v>
      </c>
      <c r="DG497" s="8">
        <v>34550</v>
      </c>
      <c r="DH497" s="8">
        <v>9.3000000000000007</v>
      </c>
      <c r="DI497" s="8">
        <v>37.299999999999997</v>
      </c>
      <c r="DJ497" s="8">
        <v>0.8</v>
      </c>
      <c r="DN497" s="9" t="s">
        <v>651</v>
      </c>
      <c r="DO497" s="9" t="s">
        <v>229</v>
      </c>
      <c r="DP497" s="9">
        <v>548.70000000000005</v>
      </c>
      <c r="DQ497" s="9">
        <v>4.8</v>
      </c>
      <c r="DR497" s="9">
        <v>15.1</v>
      </c>
      <c r="DS497" s="9">
        <v>4.9000000000000004</v>
      </c>
      <c r="DT497" s="9">
        <v>28126</v>
      </c>
      <c r="DU497" s="9">
        <v>7.6</v>
      </c>
      <c r="DV497" s="9">
        <v>37.5</v>
      </c>
      <c r="DW497" s="9">
        <v>0.2</v>
      </c>
      <c r="EA497" s="10" t="s">
        <v>651</v>
      </c>
      <c r="EB497" s="10" t="s">
        <v>229</v>
      </c>
      <c r="EC497" s="10">
        <v>52000</v>
      </c>
      <c r="ED497" s="10">
        <v>5.8</v>
      </c>
      <c r="EE497" s="10">
        <f>VLOOKUP(EA497,Sheet1!$C$10:$L$428,10,FALSE)</f>
        <v>234000</v>
      </c>
      <c r="EF497" s="10">
        <v>5.8</v>
      </c>
      <c r="EG497" s="10">
        <v>44000</v>
      </c>
      <c r="EH497" s="10">
        <v>8.1</v>
      </c>
      <c r="EI497" s="10">
        <v>52000</v>
      </c>
      <c r="EJ497" s="10">
        <v>5.8</v>
      </c>
      <c r="EN497" s="11" t="s">
        <v>651</v>
      </c>
      <c r="EO497" s="11" t="s">
        <v>229</v>
      </c>
      <c r="EP497" s="11">
        <v>699.5</v>
      </c>
      <c r="EQ497" s="11">
        <v>4</v>
      </c>
      <c r="ER497" s="11">
        <f>VLOOKUP(EN497,Sheet1!$C$10:$L$428,2,FALSE)</f>
        <v>375256.59396751731</v>
      </c>
      <c r="ES497" s="11">
        <v>4.2</v>
      </c>
      <c r="ET497" s="11">
        <v>39241</v>
      </c>
      <c r="EU497" s="11">
        <v>6.8</v>
      </c>
      <c r="EV497" s="11">
        <v>40</v>
      </c>
      <c r="EW497" s="11">
        <v>0.9</v>
      </c>
      <c r="EY497" t="b">
        <f t="shared" si="7"/>
        <v>1</v>
      </c>
    </row>
    <row r="498" spans="1:155" x14ac:dyDescent="0.25">
      <c r="A498" s="1" t="s">
        <v>652</v>
      </c>
      <c r="B498" s="1" t="s">
        <v>230</v>
      </c>
      <c r="C498" s="1">
        <v>573.79999999999995</v>
      </c>
      <c r="D498" s="1">
        <v>6.2</v>
      </c>
      <c r="E498" s="1">
        <f>VLOOKUP(A498,Sheet1!$C$10:$L$428,6,FALSE)</f>
        <v>240000</v>
      </c>
      <c r="F498" s="1">
        <v>7</v>
      </c>
      <c r="G498" s="1">
        <v>31036</v>
      </c>
      <c r="H498" s="1">
        <v>9.1999999999999993</v>
      </c>
      <c r="I498" s="1">
        <v>38</v>
      </c>
      <c r="J498" s="1">
        <v>1.7</v>
      </c>
      <c r="N498" s="2" t="s">
        <v>652</v>
      </c>
      <c r="O498" s="2" t="s">
        <v>230</v>
      </c>
      <c r="P498" s="2">
        <v>67000</v>
      </c>
      <c r="Q498" s="2">
        <v>5</v>
      </c>
      <c r="R498" s="2">
        <v>67000</v>
      </c>
      <c r="S498" s="2">
        <v>5</v>
      </c>
      <c r="T498" s="2">
        <v>60000</v>
      </c>
      <c r="U498" s="2">
        <v>6.4</v>
      </c>
      <c r="V498" s="2">
        <v>67000</v>
      </c>
      <c r="W498" s="2">
        <v>5</v>
      </c>
      <c r="AA498" s="3" t="s">
        <v>652</v>
      </c>
      <c r="AB498" s="3" t="s">
        <v>230</v>
      </c>
      <c r="AC498" s="3">
        <v>640.4</v>
      </c>
      <c r="AD498" s="3">
        <v>2.9</v>
      </c>
      <c r="AE498" s="3">
        <v>16.48</v>
      </c>
      <c r="AF498" s="3">
        <v>2.9</v>
      </c>
      <c r="AG498" s="3">
        <v>34317</v>
      </c>
      <c r="AH498" s="3">
        <v>3.6</v>
      </c>
      <c r="AI498" s="3">
        <v>38.9</v>
      </c>
      <c r="AJ498" s="3">
        <v>0.7</v>
      </c>
      <c r="AN498" s="3" t="s">
        <v>652</v>
      </c>
      <c r="AO498" s="3" t="s">
        <v>230</v>
      </c>
      <c r="AP498" s="3">
        <v>554.79999999999995</v>
      </c>
      <c r="AQ498" s="3">
        <v>4.5999999999999996</v>
      </c>
      <c r="AR498" s="3">
        <v>14.33</v>
      </c>
      <c r="AS498" s="3">
        <v>4.8</v>
      </c>
      <c r="AT498" s="3">
        <v>29666</v>
      </c>
      <c r="AU498" s="3">
        <v>6.2</v>
      </c>
      <c r="AV498" s="3">
        <v>37.5</v>
      </c>
      <c r="AW498" s="3">
        <v>0.1</v>
      </c>
      <c r="BA498" s="4" t="s">
        <v>652</v>
      </c>
      <c r="BB498" s="4" t="s">
        <v>230</v>
      </c>
      <c r="BC498" s="4">
        <v>97000</v>
      </c>
      <c r="BD498" s="4">
        <v>4.0999999999999996</v>
      </c>
      <c r="BE498" s="4">
        <v>97000</v>
      </c>
      <c r="BF498" s="4">
        <v>4.0999999999999996</v>
      </c>
      <c r="BG498" s="4">
        <v>87000</v>
      </c>
      <c r="BH498" s="4">
        <v>5.2</v>
      </c>
      <c r="BI498" s="4">
        <v>97000</v>
      </c>
      <c r="BJ498" s="4">
        <v>4.0999999999999996</v>
      </c>
      <c r="BN498" s="5" t="s">
        <v>652</v>
      </c>
      <c r="BO498" s="5" t="s">
        <v>230</v>
      </c>
      <c r="BP498" s="5">
        <v>521.5</v>
      </c>
      <c r="BQ498" s="5">
        <v>3.1</v>
      </c>
      <c r="BR498" s="5">
        <v>15.98</v>
      </c>
      <c r="BS498" s="5">
        <v>2.7</v>
      </c>
      <c r="BT498" s="5">
        <v>27917</v>
      </c>
      <c r="BU498" s="5">
        <v>3.9</v>
      </c>
      <c r="BV498" s="5">
        <v>32.6</v>
      </c>
      <c r="BW498" s="5">
        <v>1.4</v>
      </c>
      <c r="CA498" s="6" t="s">
        <v>652</v>
      </c>
      <c r="CB498" s="6" t="s">
        <v>230</v>
      </c>
      <c r="CC498" s="6">
        <v>455.3</v>
      </c>
      <c r="CD498" s="6">
        <v>4.3</v>
      </c>
      <c r="CE498" s="6">
        <v>13.01</v>
      </c>
      <c r="CF498" s="6">
        <v>4.4000000000000004</v>
      </c>
      <c r="CG498" s="6">
        <v>23993</v>
      </c>
      <c r="CH498" s="6">
        <v>6.5</v>
      </c>
      <c r="CI498" s="6">
        <v>36</v>
      </c>
      <c r="CJ498" s="6">
        <v>0.9</v>
      </c>
      <c r="CN498" s="7" t="s">
        <v>652</v>
      </c>
      <c r="CO498" s="7" t="s">
        <v>230</v>
      </c>
      <c r="CP498" s="7">
        <v>30000</v>
      </c>
      <c r="CQ498" s="7">
        <v>7.2</v>
      </c>
      <c r="CR498" s="7">
        <v>30000</v>
      </c>
      <c r="CS498" s="7">
        <v>7.2</v>
      </c>
      <c r="CT498" s="7">
        <v>27000</v>
      </c>
      <c r="CU498" s="7">
        <v>8.6</v>
      </c>
      <c r="CV498" s="7">
        <v>30000</v>
      </c>
      <c r="CW498" s="7">
        <v>7.2</v>
      </c>
      <c r="DA498" s="8" t="s">
        <v>652</v>
      </c>
      <c r="DB498" s="8" t="s">
        <v>230</v>
      </c>
      <c r="DC498" s="8">
        <v>599.20000000000005</v>
      </c>
      <c r="DD498" s="8">
        <v>3.8</v>
      </c>
      <c r="DE498" s="8">
        <v>16.23</v>
      </c>
      <c r="DF498" s="8">
        <v>3.7</v>
      </c>
      <c r="DG498" s="8">
        <v>32202</v>
      </c>
      <c r="DH498" s="8">
        <v>5</v>
      </c>
      <c r="DI498" s="8">
        <v>36.9</v>
      </c>
      <c r="DJ498" s="8">
        <v>0.7</v>
      </c>
      <c r="DN498" s="9" t="s">
        <v>652</v>
      </c>
      <c r="DO498" s="9" t="s">
        <v>230</v>
      </c>
      <c r="DP498" s="9">
        <v>547.70000000000005</v>
      </c>
      <c r="DQ498" s="9">
        <v>6.2</v>
      </c>
      <c r="DR498" s="9">
        <v>15</v>
      </c>
      <c r="DS498" s="9">
        <v>6.1</v>
      </c>
      <c r="DT498" s="9">
        <v>28158</v>
      </c>
      <c r="DU498" s="9">
        <v>6.6</v>
      </c>
      <c r="DV498" s="9">
        <v>36.1</v>
      </c>
      <c r="DW498" s="9">
        <v>1.1000000000000001</v>
      </c>
      <c r="EA498" s="10" t="s">
        <v>652</v>
      </c>
      <c r="EB498" s="10" t="s">
        <v>230</v>
      </c>
      <c r="EC498" s="10">
        <v>37000</v>
      </c>
      <c r="ED498" s="10">
        <v>6.9</v>
      </c>
      <c r="EE498" s="10">
        <f>VLOOKUP(EA498,Sheet1!$C$10:$L$428,10,FALSE)</f>
        <v>190000</v>
      </c>
      <c r="EF498" s="10">
        <v>6.9</v>
      </c>
      <c r="EG498" s="10">
        <v>33000</v>
      </c>
      <c r="EH498" s="10">
        <v>9.1999999999999993</v>
      </c>
      <c r="EI498" s="10">
        <v>37000</v>
      </c>
      <c r="EJ498" s="10">
        <v>6.9</v>
      </c>
      <c r="EN498" s="11" t="s">
        <v>652</v>
      </c>
      <c r="EO498" s="11" t="s">
        <v>230</v>
      </c>
      <c r="EP498" s="11">
        <v>673.8</v>
      </c>
      <c r="EQ498" s="11">
        <v>4.2</v>
      </c>
      <c r="ER498" s="11">
        <f>VLOOKUP(EN498,Sheet1!$C$10:$L$428,2,FALSE)</f>
        <v>285646.64905799716</v>
      </c>
      <c r="ES498" s="11">
        <v>4.2</v>
      </c>
      <c r="ET498" s="11">
        <v>36016</v>
      </c>
      <c r="EU498" s="11">
        <v>5.0999999999999996</v>
      </c>
      <c r="EV498" s="11">
        <v>40.4</v>
      </c>
      <c r="EW498" s="11">
        <v>1.1000000000000001</v>
      </c>
      <c r="EY498" t="b">
        <f t="shared" si="7"/>
        <v>1</v>
      </c>
    </row>
    <row r="499" spans="1:155" x14ac:dyDescent="0.25">
      <c r="A499" s="1" t="s">
        <v>653</v>
      </c>
      <c r="B499" s="1" t="s">
        <v>231</v>
      </c>
      <c r="C499" s="1">
        <v>619.70000000000005</v>
      </c>
      <c r="D499" s="1">
        <v>6.1</v>
      </c>
      <c r="E499" s="1">
        <f>VLOOKUP(A499,Sheet1!$C$10:$L$428,6,FALSE)</f>
        <v>249950</v>
      </c>
      <c r="F499" s="1">
        <v>7.4</v>
      </c>
      <c r="G499" s="1">
        <v>34319</v>
      </c>
      <c r="H499" s="1">
        <v>10</v>
      </c>
      <c r="I499" s="1">
        <v>37.799999999999997</v>
      </c>
      <c r="J499" s="1">
        <v>1.7</v>
      </c>
      <c r="N499" s="2" t="s">
        <v>653</v>
      </c>
      <c r="O499" s="2" t="s">
        <v>231</v>
      </c>
      <c r="P499" s="2">
        <v>67000</v>
      </c>
      <c r="Q499" s="2">
        <v>5</v>
      </c>
      <c r="R499" s="2">
        <v>67000</v>
      </c>
      <c r="S499" s="2">
        <v>5</v>
      </c>
      <c r="T499" s="2">
        <v>57000</v>
      </c>
      <c r="U499" s="2">
        <v>8.1</v>
      </c>
      <c r="V499" s="2">
        <v>67000</v>
      </c>
      <c r="W499" s="2">
        <v>5</v>
      </c>
      <c r="AA499" s="3" t="s">
        <v>653</v>
      </c>
      <c r="AB499" s="3" t="s">
        <v>231</v>
      </c>
      <c r="AC499" s="3">
        <v>706</v>
      </c>
      <c r="AD499" s="3">
        <v>3.6</v>
      </c>
      <c r="AE499" s="3">
        <v>18.5</v>
      </c>
      <c r="AF499" s="3">
        <v>3.7</v>
      </c>
      <c r="AG499" s="3">
        <v>40141</v>
      </c>
      <c r="AH499" s="3">
        <v>8.1999999999999993</v>
      </c>
      <c r="AI499" s="3">
        <v>38.200000000000003</v>
      </c>
      <c r="AJ499" s="3">
        <v>0.7</v>
      </c>
      <c r="AN499" s="3" t="s">
        <v>653</v>
      </c>
      <c r="AO499" s="3" t="s">
        <v>231</v>
      </c>
      <c r="AP499" s="3">
        <v>584.20000000000005</v>
      </c>
      <c r="AQ499" s="3">
        <v>4.2</v>
      </c>
      <c r="AR499" s="3">
        <v>15.29</v>
      </c>
      <c r="AS499" s="3">
        <v>4.7</v>
      </c>
      <c r="AT499" s="3">
        <v>30905</v>
      </c>
      <c r="AU499" s="3">
        <v>6.8</v>
      </c>
      <c r="AV499" s="3">
        <v>37.5</v>
      </c>
      <c r="AW499" s="3">
        <v>0.3</v>
      </c>
      <c r="BA499" s="4" t="s">
        <v>653</v>
      </c>
      <c r="BB499" s="4" t="s">
        <v>231</v>
      </c>
      <c r="BC499" s="4">
        <v>89000</v>
      </c>
      <c r="BD499" s="4">
        <v>4.3</v>
      </c>
      <c r="BE499" s="4">
        <v>89000</v>
      </c>
      <c r="BF499" s="4">
        <v>4.3</v>
      </c>
      <c r="BG499" s="4">
        <v>73000</v>
      </c>
      <c r="BH499" s="4">
        <v>6.8</v>
      </c>
      <c r="BI499" s="4">
        <v>89000</v>
      </c>
      <c r="BJ499" s="4">
        <v>4.3</v>
      </c>
      <c r="BN499" s="5" t="s">
        <v>653</v>
      </c>
      <c r="BO499" s="5" t="s">
        <v>231</v>
      </c>
      <c r="BP499" s="5">
        <v>576.9</v>
      </c>
      <c r="BQ499" s="5">
        <v>3.8</v>
      </c>
      <c r="BR499" s="5">
        <v>17.52</v>
      </c>
      <c r="BS499" s="5">
        <v>3.5</v>
      </c>
      <c r="BT499" s="5">
        <v>33713</v>
      </c>
      <c r="BU499" s="5">
        <v>7.9</v>
      </c>
      <c r="BV499" s="5">
        <v>32.9</v>
      </c>
      <c r="BW499" s="5">
        <v>1.4</v>
      </c>
      <c r="CA499" s="6" t="s">
        <v>653</v>
      </c>
      <c r="CB499" s="6" t="s">
        <v>231</v>
      </c>
      <c r="CC499" s="6">
        <v>472.8</v>
      </c>
      <c r="CD499" s="6">
        <v>5.9</v>
      </c>
      <c r="CE499" s="6">
        <v>13.38</v>
      </c>
      <c r="CF499" s="6">
        <v>5.0999999999999996</v>
      </c>
      <c r="CG499" s="6">
        <v>26358</v>
      </c>
      <c r="CH499" s="6">
        <v>7.6</v>
      </c>
      <c r="CI499" s="6">
        <v>35</v>
      </c>
      <c r="CJ499" s="6">
        <v>1.4</v>
      </c>
      <c r="CN499" s="7" t="s">
        <v>653</v>
      </c>
      <c r="CO499" s="7" t="s">
        <v>231</v>
      </c>
      <c r="CP499" s="7">
        <v>31000</v>
      </c>
      <c r="CQ499" s="7">
        <v>7.2</v>
      </c>
      <c r="CR499" s="7">
        <v>31000</v>
      </c>
      <c r="CS499" s="7">
        <v>7.2</v>
      </c>
      <c r="CT499" s="7">
        <v>26000</v>
      </c>
      <c r="CU499" s="7">
        <v>11.6</v>
      </c>
      <c r="CV499" s="7">
        <v>31000</v>
      </c>
      <c r="CW499" s="7">
        <v>7.2</v>
      </c>
      <c r="DA499" s="8" t="s">
        <v>653</v>
      </c>
      <c r="DB499" s="8" t="s">
        <v>231</v>
      </c>
      <c r="DC499" s="8">
        <v>628.4</v>
      </c>
      <c r="DD499" s="8">
        <v>5.0999999999999996</v>
      </c>
      <c r="DE499" s="8">
        <v>17.18</v>
      </c>
      <c r="DF499" s="8">
        <v>5.0999999999999996</v>
      </c>
      <c r="DG499" s="8">
        <v>33960</v>
      </c>
      <c r="DH499" s="8">
        <v>12</v>
      </c>
      <c r="DI499" s="8">
        <v>36.6</v>
      </c>
      <c r="DJ499" s="8">
        <v>0.9</v>
      </c>
      <c r="DN499" s="9" t="s">
        <v>653</v>
      </c>
      <c r="DO499" s="9" t="s">
        <v>231</v>
      </c>
      <c r="DP499" s="9">
        <v>539.1</v>
      </c>
      <c r="DQ499" s="9">
        <v>5.7</v>
      </c>
      <c r="DR499" s="9">
        <v>14.78</v>
      </c>
      <c r="DS499" s="9">
        <v>7</v>
      </c>
      <c r="DT499" s="9">
        <v>27968</v>
      </c>
      <c r="DU499" s="9">
        <v>9.1999999999999993</v>
      </c>
      <c r="DV499" s="9">
        <v>36.1</v>
      </c>
      <c r="DW499" s="9">
        <v>1.7</v>
      </c>
      <c r="EA499" s="10" t="s">
        <v>653</v>
      </c>
      <c r="EB499" s="10" t="s">
        <v>231</v>
      </c>
      <c r="EC499" s="10">
        <v>36000</v>
      </c>
      <c r="ED499" s="10">
        <v>7</v>
      </c>
      <c r="EE499" s="10">
        <f>VLOOKUP(EA499,Sheet1!$C$10:$L$428,10,FALSE)</f>
        <v>187000</v>
      </c>
      <c r="EF499" s="10">
        <v>7</v>
      </c>
      <c r="EG499" s="10">
        <v>31000</v>
      </c>
      <c r="EH499" s="10">
        <v>11.3</v>
      </c>
      <c r="EI499" s="10">
        <v>36000</v>
      </c>
      <c r="EJ499" s="10">
        <v>7</v>
      </c>
      <c r="EN499" s="11" t="s">
        <v>653</v>
      </c>
      <c r="EO499" s="11" t="s">
        <v>231</v>
      </c>
      <c r="EP499" s="11">
        <v>772.4</v>
      </c>
      <c r="EQ499" s="11">
        <v>4.9000000000000004</v>
      </c>
      <c r="ER499" s="11">
        <f>VLOOKUP(EN499,Sheet1!$C$10:$L$428,2,FALSE)</f>
        <v>295518.05963122769</v>
      </c>
      <c r="ES499" s="11">
        <v>5.0999999999999996</v>
      </c>
      <c r="ET499" s="11">
        <v>45282</v>
      </c>
      <c r="EU499" s="11">
        <v>11</v>
      </c>
      <c r="EV499" s="11">
        <v>39.5</v>
      </c>
      <c r="EW499" s="11">
        <v>0.9</v>
      </c>
      <c r="EY499" t="b">
        <f t="shared" si="7"/>
        <v>1</v>
      </c>
    </row>
    <row r="500" spans="1:155" x14ac:dyDescent="0.25">
      <c r="A500" s="1" t="s">
        <v>654</v>
      </c>
      <c r="B500" s="1" t="s">
        <v>232</v>
      </c>
      <c r="C500" s="1">
        <v>655.1</v>
      </c>
      <c r="D500" s="1">
        <v>6.3</v>
      </c>
      <c r="E500" s="1">
        <f>VLOOKUP(A500,Sheet1!$C$10:$L$428,6,FALSE)</f>
        <v>293500</v>
      </c>
      <c r="F500" s="1">
        <v>7.7</v>
      </c>
      <c r="G500" s="1">
        <v>33168</v>
      </c>
      <c r="H500" s="1">
        <v>11</v>
      </c>
      <c r="I500" s="1">
        <v>37.5</v>
      </c>
      <c r="J500" s="1">
        <v>1.7</v>
      </c>
      <c r="N500" s="2" t="s">
        <v>654</v>
      </c>
      <c r="O500" s="2" t="s">
        <v>232</v>
      </c>
      <c r="P500" s="2">
        <v>63000</v>
      </c>
      <c r="Q500" s="2">
        <v>5.3</v>
      </c>
      <c r="R500" s="2">
        <v>63000</v>
      </c>
      <c r="S500" s="2">
        <v>5.3</v>
      </c>
      <c r="T500" s="2">
        <v>54000</v>
      </c>
      <c r="U500" s="2">
        <v>8.4</v>
      </c>
      <c r="V500" s="2">
        <v>63000</v>
      </c>
      <c r="W500" s="2">
        <v>5.3</v>
      </c>
      <c r="AA500" s="3" t="s">
        <v>654</v>
      </c>
      <c r="AB500" s="3" t="s">
        <v>232</v>
      </c>
      <c r="AC500" s="3">
        <v>676.2</v>
      </c>
      <c r="AD500" s="3">
        <v>3</v>
      </c>
      <c r="AE500" s="3">
        <v>17.45</v>
      </c>
      <c r="AF500" s="3">
        <v>3.1</v>
      </c>
      <c r="AG500" s="3">
        <v>36655</v>
      </c>
      <c r="AH500" s="3">
        <v>6.1</v>
      </c>
      <c r="AI500" s="3">
        <v>38.799999999999997</v>
      </c>
      <c r="AJ500" s="3">
        <v>0.7</v>
      </c>
      <c r="AN500" s="3" t="s">
        <v>654</v>
      </c>
      <c r="AO500" s="3" t="s">
        <v>232</v>
      </c>
      <c r="AP500" s="3">
        <v>588.9</v>
      </c>
      <c r="AQ500" s="3">
        <v>5.5</v>
      </c>
      <c r="AR500" s="3">
        <v>15.77</v>
      </c>
      <c r="AS500" s="3">
        <v>5.0999999999999996</v>
      </c>
      <c r="AT500" s="3">
        <v>29566</v>
      </c>
      <c r="AU500" s="3">
        <v>7.6</v>
      </c>
      <c r="AV500" s="3">
        <v>37.5</v>
      </c>
      <c r="AW500" s="3">
        <v>0</v>
      </c>
      <c r="BA500" s="4" t="s">
        <v>654</v>
      </c>
      <c r="BB500" s="4" t="s">
        <v>232</v>
      </c>
      <c r="BC500" s="4">
        <v>86000</v>
      </c>
      <c r="BD500" s="4">
        <v>4.4000000000000004</v>
      </c>
      <c r="BE500" s="4">
        <v>86000</v>
      </c>
      <c r="BF500" s="4">
        <v>4.4000000000000004</v>
      </c>
      <c r="BG500" s="4">
        <v>73000</v>
      </c>
      <c r="BH500" s="4">
        <v>7.3</v>
      </c>
      <c r="BI500" s="4">
        <v>86000</v>
      </c>
      <c r="BJ500" s="4">
        <v>4.4000000000000004</v>
      </c>
      <c r="BN500" s="5" t="s">
        <v>654</v>
      </c>
      <c r="BO500" s="5" t="s">
        <v>232</v>
      </c>
      <c r="BP500" s="5">
        <v>552.29999999999995</v>
      </c>
      <c r="BQ500" s="5">
        <v>3.3</v>
      </c>
      <c r="BR500" s="5">
        <v>16.78</v>
      </c>
      <c r="BS500" s="5">
        <v>2.9</v>
      </c>
      <c r="BT500" s="5">
        <v>30393</v>
      </c>
      <c r="BU500" s="5">
        <v>6.4</v>
      </c>
      <c r="BV500" s="5">
        <v>32.9</v>
      </c>
      <c r="BW500" s="5">
        <v>1.5</v>
      </c>
      <c r="CA500" s="6" t="s">
        <v>654</v>
      </c>
      <c r="CB500" s="6" t="s">
        <v>232</v>
      </c>
      <c r="CC500" s="6">
        <v>471</v>
      </c>
      <c r="CD500" s="6">
        <v>6.1</v>
      </c>
      <c r="CE500" s="6">
        <v>13.48</v>
      </c>
      <c r="CF500" s="6">
        <v>5.7</v>
      </c>
      <c r="CG500" s="6">
        <v>25658</v>
      </c>
      <c r="CH500" s="6">
        <v>9.1999999999999993</v>
      </c>
      <c r="CI500" s="6">
        <v>36.1</v>
      </c>
      <c r="CJ500" s="6">
        <v>1.6</v>
      </c>
      <c r="CN500" s="7" t="s">
        <v>654</v>
      </c>
      <c r="CO500" s="7" t="s">
        <v>232</v>
      </c>
      <c r="CP500" s="7">
        <v>26000</v>
      </c>
      <c r="CQ500" s="7">
        <v>7.9</v>
      </c>
      <c r="CR500" s="7">
        <v>26000</v>
      </c>
      <c r="CS500" s="7">
        <v>7.9</v>
      </c>
      <c r="CT500" s="7">
        <v>23000</v>
      </c>
      <c r="CU500" s="7">
        <v>14.2</v>
      </c>
      <c r="CV500" s="7">
        <v>26000</v>
      </c>
      <c r="CW500" s="7">
        <v>7.9</v>
      </c>
      <c r="DA500" s="8" t="s">
        <v>654</v>
      </c>
      <c r="DB500" s="8" t="s">
        <v>232</v>
      </c>
      <c r="DC500" s="8">
        <v>608.4</v>
      </c>
      <c r="DD500" s="8">
        <v>4.0999999999999996</v>
      </c>
      <c r="DE500" s="8">
        <v>16.059999999999999</v>
      </c>
      <c r="DF500" s="8">
        <v>4.2</v>
      </c>
      <c r="DG500" s="8">
        <v>31331</v>
      </c>
      <c r="DH500" s="8">
        <v>7.9</v>
      </c>
      <c r="DI500" s="8">
        <v>37.9</v>
      </c>
      <c r="DJ500" s="8">
        <v>1.1000000000000001</v>
      </c>
      <c r="DN500" s="9" t="s">
        <v>654</v>
      </c>
      <c r="DO500" s="9" t="s">
        <v>232</v>
      </c>
      <c r="DP500" s="9">
        <v>530.29999999999995</v>
      </c>
      <c r="DQ500" s="9">
        <v>5.7</v>
      </c>
      <c r="DR500" s="9">
        <v>14.09</v>
      </c>
      <c r="DS500" s="9">
        <v>7.2</v>
      </c>
      <c r="DT500" s="9">
        <v>26372</v>
      </c>
      <c r="DU500" s="9">
        <v>8.4</v>
      </c>
      <c r="DV500" s="9">
        <v>37.5</v>
      </c>
      <c r="DW500" s="9">
        <v>1</v>
      </c>
      <c r="EA500" s="10" t="s">
        <v>654</v>
      </c>
      <c r="EB500" s="10" t="s">
        <v>232</v>
      </c>
      <c r="EC500" s="10">
        <v>37000</v>
      </c>
      <c r="ED500" s="10">
        <v>7.1</v>
      </c>
      <c r="EE500" s="10">
        <f>VLOOKUP(EA500,Sheet1!$C$10:$L$428,10,FALSE)</f>
        <v>230000</v>
      </c>
      <c r="EF500" s="10">
        <v>7.1</v>
      </c>
      <c r="EG500" s="10">
        <v>31000</v>
      </c>
      <c r="EH500" s="10">
        <v>10.199999999999999</v>
      </c>
      <c r="EI500" s="10">
        <v>37000</v>
      </c>
      <c r="EJ500" s="10">
        <v>7.1</v>
      </c>
      <c r="EN500" s="11" t="s">
        <v>654</v>
      </c>
      <c r="EO500" s="11" t="s">
        <v>232</v>
      </c>
      <c r="EP500" s="11">
        <v>724.7</v>
      </c>
      <c r="EQ500" s="11">
        <v>4.0999999999999996</v>
      </c>
      <c r="ER500" s="11">
        <f>VLOOKUP(EN500,Sheet1!$C$10:$L$428,2,FALSE)</f>
        <v>343242.81067285454</v>
      </c>
      <c r="ES500" s="11">
        <v>4.2</v>
      </c>
      <c r="ET500" s="11">
        <v>40557</v>
      </c>
      <c r="EU500" s="11">
        <v>8.6999999999999993</v>
      </c>
      <c r="EV500" s="11">
        <v>39.4</v>
      </c>
      <c r="EW500" s="11">
        <v>1</v>
      </c>
      <c r="EY500" t="b">
        <f t="shared" si="7"/>
        <v>1</v>
      </c>
    </row>
    <row r="501" spans="1:155" x14ac:dyDescent="0.25">
      <c r="A501" s="1" t="s">
        <v>655</v>
      </c>
      <c r="B501" s="1" t="s">
        <v>233</v>
      </c>
      <c r="C501" s="1">
        <v>610.6</v>
      </c>
      <c r="D501" s="1">
        <v>5.3</v>
      </c>
      <c r="E501" s="1">
        <f>VLOOKUP(A501,Sheet1!$C$10:$L$428,6,FALSE)</f>
        <v>220000</v>
      </c>
      <c r="F501" s="1">
        <v>5.6</v>
      </c>
      <c r="G501" s="1">
        <v>34735</v>
      </c>
      <c r="H501" s="1">
        <v>7.3</v>
      </c>
      <c r="I501" s="1">
        <v>38.700000000000003</v>
      </c>
      <c r="J501" s="1">
        <v>1.7</v>
      </c>
      <c r="N501" s="2" t="s">
        <v>655</v>
      </c>
      <c r="O501" s="2" t="s">
        <v>233</v>
      </c>
      <c r="P501" s="2">
        <v>68000</v>
      </c>
      <c r="Q501" s="2">
        <v>5</v>
      </c>
      <c r="R501" s="2">
        <v>68000</v>
      </c>
      <c r="S501" s="2">
        <v>5</v>
      </c>
      <c r="T501" s="2">
        <v>59000</v>
      </c>
      <c r="U501" s="2">
        <v>6.6</v>
      </c>
      <c r="V501" s="2">
        <v>68000</v>
      </c>
      <c r="W501" s="2">
        <v>5</v>
      </c>
      <c r="AA501" s="3" t="s">
        <v>655</v>
      </c>
      <c r="AB501" s="3" t="s">
        <v>233</v>
      </c>
      <c r="AC501" s="3">
        <v>654</v>
      </c>
      <c r="AD501" s="3">
        <v>2.6</v>
      </c>
      <c r="AE501" s="3">
        <v>16.78</v>
      </c>
      <c r="AF501" s="3">
        <v>2.8</v>
      </c>
      <c r="AG501" s="3">
        <v>36118</v>
      </c>
      <c r="AH501" s="3">
        <v>4.4000000000000004</v>
      </c>
      <c r="AI501" s="3">
        <v>39</v>
      </c>
      <c r="AJ501" s="3">
        <v>0.9</v>
      </c>
      <c r="AN501" s="3" t="s">
        <v>655</v>
      </c>
      <c r="AO501" s="3" t="s">
        <v>233</v>
      </c>
      <c r="AP501" s="3">
        <v>584.20000000000005</v>
      </c>
      <c r="AQ501" s="3">
        <v>4.4000000000000004</v>
      </c>
      <c r="AR501" s="3">
        <v>15.04</v>
      </c>
      <c r="AS501" s="3">
        <v>4.2</v>
      </c>
      <c r="AT501" s="3">
        <v>31988</v>
      </c>
      <c r="AU501" s="3">
        <v>5</v>
      </c>
      <c r="AV501" s="3">
        <v>37.5</v>
      </c>
      <c r="AW501" s="3">
        <v>0.3</v>
      </c>
      <c r="BA501" s="4" t="s">
        <v>655</v>
      </c>
      <c r="BB501" s="4" t="s">
        <v>233</v>
      </c>
      <c r="BC501" s="4">
        <v>90000</v>
      </c>
      <c r="BD501" s="4">
        <v>4.3</v>
      </c>
      <c r="BE501" s="4">
        <v>90000</v>
      </c>
      <c r="BF501" s="4">
        <v>4.3</v>
      </c>
      <c r="BG501" s="4">
        <v>79000</v>
      </c>
      <c r="BH501" s="4">
        <v>5.7</v>
      </c>
      <c r="BI501" s="4">
        <v>90000</v>
      </c>
      <c r="BJ501" s="4">
        <v>4.3</v>
      </c>
      <c r="BN501" s="5" t="s">
        <v>655</v>
      </c>
      <c r="BO501" s="5" t="s">
        <v>233</v>
      </c>
      <c r="BP501" s="5">
        <v>551.9</v>
      </c>
      <c r="BQ501" s="5">
        <v>2.8</v>
      </c>
      <c r="BR501" s="5">
        <v>16.28</v>
      </c>
      <c r="BS501" s="5">
        <v>2.6</v>
      </c>
      <c r="BT501" s="5">
        <v>30447</v>
      </c>
      <c r="BU501" s="5">
        <v>4.7</v>
      </c>
      <c r="BV501" s="5">
        <v>33.9</v>
      </c>
      <c r="BW501" s="5">
        <v>1.4</v>
      </c>
      <c r="CA501" s="6" t="s">
        <v>655</v>
      </c>
      <c r="CB501" s="6" t="s">
        <v>233</v>
      </c>
      <c r="CC501" s="6">
        <v>500.2</v>
      </c>
      <c r="CD501" s="6">
        <v>4.8</v>
      </c>
      <c r="CE501" s="6">
        <v>13.88</v>
      </c>
      <c r="CF501" s="6">
        <v>4.2</v>
      </c>
      <c r="CG501" s="6">
        <v>26910</v>
      </c>
      <c r="CH501" s="6">
        <v>6.1</v>
      </c>
      <c r="CI501" s="6">
        <v>36</v>
      </c>
      <c r="CJ501" s="6">
        <v>1.4</v>
      </c>
      <c r="CN501" s="7" t="s">
        <v>655</v>
      </c>
      <c r="CO501" s="7" t="s">
        <v>233</v>
      </c>
      <c r="CP501" s="7">
        <v>28000</v>
      </c>
      <c r="CQ501" s="7">
        <v>7.5</v>
      </c>
      <c r="CR501" s="7">
        <v>28000</v>
      </c>
      <c r="CS501" s="7">
        <v>7.5</v>
      </c>
      <c r="CT501" s="7">
        <v>25000</v>
      </c>
      <c r="CU501" s="7">
        <v>8.8000000000000007</v>
      </c>
      <c r="CV501" s="7">
        <v>28000</v>
      </c>
      <c r="CW501" s="7">
        <v>7.5</v>
      </c>
      <c r="DA501" s="8" t="s">
        <v>655</v>
      </c>
      <c r="DB501" s="8" t="s">
        <v>233</v>
      </c>
      <c r="DC501" s="8">
        <v>578.6</v>
      </c>
      <c r="DD501" s="8">
        <v>3.9</v>
      </c>
      <c r="DE501" s="8">
        <v>15.38</v>
      </c>
      <c r="DF501" s="8">
        <v>4.2</v>
      </c>
      <c r="DG501" s="8">
        <v>30143</v>
      </c>
      <c r="DH501" s="8">
        <v>4.7</v>
      </c>
      <c r="DI501" s="8">
        <v>37.6</v>
      </c>
      <c r="DJ501" s="8">
        <v>1.7</v>
      </c>
      <c r="DN501" s="9" t="s">
        <v>655</v>
      </c>
      <c r="DO501" s="9" t="s">
        <v>233</v>
      </c>
      <c r="DP501" s="9">
        <v>529.5</v>
      </c>
      <c r="DQ501" s="9">
        <v>6.6</v>
      </c>
      <c r="DR501" s="9">
        <v>14.78</v>
      </c>
      <c r="DS501" s="9">
        <v>6</v>
      </c>
      <c r="DT501" s="9">
        <v>27465</v>
      </c>
      <c r="DU501" s="9">
        <v>8.8000000000000007</v>
      </c>
      <c r="DV501" s="9">
        <v>36.200000000000003</v>
      </c>
      <c r="DW501" s="9">
        <v>1.3</v>
      </c>
      <c r="EA501" s="10" t="s">
        <v>655</v>
      </c>
      <c r="EB501" s="10" t="s">
        <v>233</v>
      </c>
      <c r="EC501" s="10">
        <v>40000</v>
      </c>
      <c r="ED501" s="10">
        <v>6.7</v>
      </c>
      <c r="EE501" s="10">
        <f>VLOOKUP(EA501,Sheet1!$C$10:$L$428,10,FALSE)</f>
        <v>178739</v>
      </c>
      <c r="EF501" s="10">
        <v>6.7</v>
      </c>
      <c r="EG501" s="10">
        <v>34000</v>
      </c>
      <c r="EH501" s="10">
        <v>9.5</v>
      </c>
      <c r="EI501" s="10">
        <v>40000</v>
      </c>
      <c r="EJ501" s="10">
        <v>6.7</v>
      </c>
      <c r="EN501" s="11" t="s">
        <v>655</v>
      </c>
      <c r="EO501" s="11" t="s">
        <v>233</v>
      </c>
      <c r="EP501" s="11">
        <v>706.1</v>
      </c>
      <c r="EQ501" s="11">
        <v>3.4</v>
      </c>
      <c r="ER501" s="11">
        <f>VLOOKUP(EN501,Sheet1!$C$10:$L$428,2,FALSE)</f>
        <v>249432.80358534693</v>
      </c>
      <c r="ES501" s="11">
        <v>3.6</v>
      </c>
      <c r="ET501" s="11">
        <v>40524</v>
      </c>
      <c r="EU501" s="11">
        <v>5.9</v>
      </c>
      <c r="EV501" s="11">
        <v>39.9</v>
      </c>
      <c r="EW501" s="11">
        <v>1</v>
      </c>
      <c r="EY501" t="b">
        <f t="shared" si="7"/>
        <v>1</v>
      </c>
    </row>
    <row r="502" spans="1:155" x14ac:dyDescent="0.25">
      <c r="A502" s="1" t="s">
        <v>656</v>
      </c>
      <c r="B502" s="1" t="s">
        <v>234</v>
      </c>
      <c r="C502" s="1">
        <v>664</v>
      </c>
      <c r="D502" s="1">
        <v>4.9000000000000004</v>
      </c>
      <c r="E502" s="1">
        <f>VLOOKUP(A502,Sheet1!$C$10:$L$428,6,FALSE)</f>
        <v>249950</v>
      </c>
      <c r="F502" s="1">
        <v>5.2</v>
      </c>
      <c r="G502" s="1">
        <v>34974</v>
      </c>
      <c r="H502" s="1">
        <v>6.6</v>
      </c>
      <c r="I502" s="1">
        <v>37.9</v>
      </c>
      <c r="J502" s="1">
        <v>1.6</v>
      </c>
      <c r="N502" s="2" t="s">
        <v>656</v>
      </c>
      <c r="O502" s="2" t="s">
        <v>234</v>
      </c>
      <c r="P502" s="2">
        <v>79000</v>
      </c>
      <c r="Q502" s="2">
        <v>4.5999999999999996</v>
      </c>
      <c r="R502" s="2">
        <v>79000</v>
      </c>
      <c r="S502" s="2">
        <v>4.5999999999999996</v>
      </c>
      <c r="T502" s="2">
        <v>66000</v>
      </c>
      <c r="U502" s="2">
        <v>7.9</v>
      </c>
      <c r="V502" s="2">
        <v>79000</v>
      </c>
      <c r="W502" s="2">
        <v>4.5999999999999996</v>
      </c>
      <c r="AA502" s="3" t="s">
        <v>656</v>
      </c>
      <c r="AB502" s="3" t="s">
        <v>234</v>
      </c>
      <c r="AC502" s="3">
        <v>670.8</v>
      </c>
      <c r="AD502" s="3">
        <v>2.4</v>
      </c>
      <c r="AE502" s="3">
        <v>17.03</v>
      </c>
      <c r="AF502" s="3">
        <v>2.6</v>
      </c>
      <c r="AG502" s="3">
        <v>36111</v>
      </c>
      <c r="AH502" s="3">
        <v>4.5999999999999996</v>
      </c>
      <c r="AI502" s="3">
        <v>39.4</v>
      </c>
      <c r="AJ502" s="3">
        <v>0.7</v>
      </c>
      <c r="AN502" s="3" t="s">
        <v>656</v>
      </c>
      <c r="AO502" s="3" t="s">
        <v>234</v>
      </c>
      <c r="AP502" s="3">
        <v>597.79999999999995</v>
      </c>
      <c r="AQ502" s="3">
        <v>4.2</v>
      </c>
      <c r="AR502" s="3">
        <v>15.02</v>
      </c>
      <c r="AS502" s="3">
        <v>3.6</v>
      </c>
      <c r="AT502" s="3">
        <v>31406</v>
      </c>
      <c r="AU502" s="3">
        <v>7.6</v>
      </c>
      <c r="AV502" s="3">
        <v>37.5</v>
      </c>
      <c r="AW502" s="3">
        <v>0</v>
      </c>
      <c r="BA502" s="4" t="s">
        <v>656</v>
      </c>
      <c r="BB502" s="4" t="s">
        <v>234</v>
      </c>
      <c r="BC502" s="4">
        <v>101000</v>
      </c>
      <c r="BD502" s="4">
        <v>4</v>
      </c>
      <c r="BE502" s="4">
        <v>101000</v>
      </c>
      <c r="BF502" s="4">
        <v>4</v>
      </c>
      <c r="BG502" s="4">
        <v>82000</v>
      </c>
      <c r="BH502" s="4">
        <v>7.5</v>
      </c>
      <c r="BI502" s="4">
        <v>101000</v>
      </c>
      <c r="BJ502" s="4">
        <v>4</v>
      </c>
      <c r="BN502" s="5" t="s">
        <v>656</v>
      </c>
      <c r="BO502" s="5" t="s">
        <v>234</v>
      </c>
      <c r="BP502" s="5">
        <v>569.20000000000005</v>
      </c>
      <c r="BQ502" s="5">
        <v>2.7</v>
      </c>
      <c r="BR502" s="5">
        <v>16.39</v>
      </c>
      <c r="BS502" s="5">
        <v>2.4</v>
      </c>
      <c r="BT502" s="5">
        <v>31368</v>
      </c>
      <c r="BU502" s="5">
        <v>5.4</v>
      </c>
      <c r="BV502" s="5">
        <v>34.700000000000003</v>
      </c>
      <c r="BW502" s="5">
        <v>1.3</v>
      </c>
      <c r="CA502" s="6" t="s">
        <v>656</v>
      </c>
      <c r="CB502" s="6" t="s">
        <v>234</v>
      </c>
      <c r="CC502" s="6">
        <v>509.8</v>
      </c>
      <c r="CD502" s="6">
        <v>3.9</v>
      </c>
      <c r="CE502" s="6">
        <v>14.02</v>
      </c>
      <c r="CF502" s="6">
        <v>3.3</v>
      </c>
      <c r="CG502" s="6">
        <v>27972</v>
      </c>
      <c r="CH502" s="6">
        <v>9.1999999999999993</v>
      </c>
      <c r="CI502" s="6">
        <v>37.4</v>
      </c>
      <c r="CJ502" s="6">
        <v>0.5</v>
      </c>
      <c r="CN502" s="7" t="s">
        <v>656</v>
      </c>
      <c r="CO502" s="7" t="s">
        <v>234</v>
      </c>
      <c r="CP502" s="7">
        <v>33000</v>
      </c>
      <c r="CQ502" s="7">
        <v>6.8</v>
      </c>
      <c r="CR502" s="7">
        <v>33000</v>
      </c>
      <c r="CS502" s="7">
        <v>6.8</v>
      </c>
      <c r="CT502" s="7">
        <v>26000</v>
      </c>
      <c r="CU502" s="7">
        <v>16.600000000000001</v>
      </c>
      <c r="CV502" s="7">
        <v>33000</v>
      </c>
      <c r="CW502" s="7">
        <v>6.8</v>
      </c>
      <c r="DA502" s="8" t="s">
        <v>656</v>
      </c>
      <c r="DB502" s="8" t="s">
        <v>234</v>
      </c>
      <c r="DC502" s="8">
        <v>582.79999999999995</v>
      </c>
      <c r="DD502" s="8">
        <v>3.1</v>
      </c>
      <c r="DE502" s="8">
        <v>15.36</v>
      </c>
      <c r="DF502" s="8">
        <v>3.3</v>
      </c>
      <c r="DG502" s="8">
        <v>30503</v>
      </c>
      <c r="DH502" s="8">
        <v>9.6999999999999993</v>
      </c>
      <c r="DI502" s="8">
        <v>37.9</v>
      </c>
      <c r="DJ502" s="8">
        <v>1.1000000000000001</v>
      </c>
      <c r="DN502" s="9" t="s">
        <v>656</v>
      </c>
      <c r="DO502" s="9" t="s">
        <v>234</v>
      </c>
      <c r="DP502" s="9">
        <v>528.4</v>
      </c>
      <c r="DQ502" s="9">
        <v>4.5</v>
      </c>
      <c r="DR502" s="9">
        <v>13.96</v>
      </c>
      <c r="DS502" s="9">
        <v>4.3</v>
      </c>
      <c r="DT502" s="9">
        <v>28006</v>
      </c>
      <c r="DU502" s="9">
        <v>14</v>
      </c>
      <c r="DV502" s="9">
        <v>37.5</v>
      </c>
      <c r="DW502" s="9">
        <v>0.4</v>
      </c>
      <c r="EA502" s="10" t="s">
        <v>656</v>
      </c>
      <c r="EB502" s="10" t="s">
        <v>234</v>
      </c>
      <c r="EC502" s="10">
        <v>46000</v>
      </c>
      <c r="ED502" s="10">
        <v>6.1</v>
      </c>
      <c r="EE502" s="10">
        <f>VLOOKUP(EA502,Sheet1!$C$10:$L$428,10,FALSE)</f>
        <v>200000</v>
      </c>
      <c r="EF502" s="10">
        <v>6.1</v>
      </c>
      <c r="EG502" s="10">
        <v>40000</v>
      </c>
      <c r="EH502" s="10">
        <v>7.4</v>
      </c>
      <c r="EI502" s="10">
        <v>46000</v>
      </c>
      <c r="EJ502" s="10">
        <v>6.1</v>
      </c>
      <c r="EN502" s="11" t="s">
        <v>656</v>
      </c>
      <c r="EO502" s="11" t="s">
        <v>234</v>
      </c>
      <c r="EP502" s="11">
        <v>732.8</v>
      </c>
      <c r="EQ502" s="11">
        <v>3.2</v>
      </c>
      <c r="ER502" s="11">
        <f>VLOOKUP(EN502,Sheet1!$C$10:$L$428,2,FALSE)</f>
        <v>288764.2233563498</v>
      </c>
      <c r="ES502" s="11">
        <v>3.5</v>
      </c>
      <c r="ET502" s="11">
        <v>39772</v>
      </c>
      <c r="EU502" s="11">
        <v>4.5999999999999996</v>
      </c>
      <c r="EV502" s="11">
        <v>40.4</v>
      </c>
      <c r="EW502" s="11">
        <v>1</v>
      </c>
      <c r="EY502" t="b">
        <f t="shared" si="7"/>
        <v>1</v>
      </c>
    </row>
    <row r="503" spans="1:155" x14ac:dyDescent="0.25">
      <c r="A503" s="1" t="s">
        <v>657</v>
      </c>
      <c r="B503" s="1" t="s">
        <v>235</v>
      </c>
      <c r="C503" s="1">
        <v>596</v>
      </c>
      <c r="D503" s="1">
        <v>6.2</v>
      </c>
      <c r="E503" s="1">
        <f>VLOOKUP(A503,Sheet1!$C$10:$L$428,6,FALSE)</f>
        <v>250000</v>
      </c>
      <c r="F503" s="1">
        <v>5.7</v>
      </c>
      <c r="G503" s="1">
        <v>32552</v>
      </c>
      <c r="H503" s="1">
        <v>10</v>
      </c>
      <c r="I503" s="1">
        <v>38.6</v>
      </c>
      <c r="J503" s="1">
        <v>1.7</v>
      </c>
      <c r="N503" s="2" t="s">
        <v>657</v>
      </c>
      <c r="O503" s="2" t="s">
        <v>235</v>
      </c>
      <c r="P503" s="2">
        <v>76000</v>
      </c>
      <c r="Q503" s="2">
        <v>4.7</v>
      </c>
      <c r="R503" s="2">
        <v>76000</v>
      </c>
      <c r="S503" s="2">
        <v>4.7</v>
      </c>
      <c r="T503" s="2">
        <v>61000</v>
      </c>
      <c r="U503" s="2">
        <v>7.1</v>
      </c>
      <c r="V503" s="2">
        <v>76000</v>
      </c>
      <c r="W503" s="2">
        <v>4.7</v>
      </c>
      <c r="AA503" s="3" t="s">
        <v>657</v>
      </c>
      <c r="AB503" s="3" t="s">
        <v>235</v>
      </c>
      <c r="AC503" s="3">
        <v>679.7</v>
      </c>
      <c r="AD503" s="3">
        <v>4</v>
      </c>
      <c r="AE503" s="3">
        <v>17.22</v>
      </c>
      <c r="AF503" s="3">
        <v>4.0999999999999996</v>
      </c>
      <c r="AG503" s="3">
        <v>38285</v>
      </c>
      <c r="AH503" s="3">
        <v>8.1999999999999993</v>
      </c>
      <c r="AI503" s="3">
        <v>39.5</v>
      </c>
      <c r="AJ503" s="3">
        <v>0.7</v>
      </c>
      <c r="AN503" s="3" t="s">
        <v>657</v>
      </c>
      <c r="AO503" s="3" t="s">
        <v>235</v>
      </c>
      <c r="AP503" s="3">
        <v>563.9</v>
      </c>
      <c r="AQ503" s="3">
        <v>3.8</v>
      </c>
      <c r="AR503" s="3">
        <v>14.56</v>
      </c>
      <c r="AS503" s="3">
        <v>4</v>
      </c>
      <c r="AT503" s="3">
        <v>30000</v>
      </c>
      <c r="AU503" s="3">
        <v>6.9</v>
      </c>
      <c r="AV503" s="3">
        <v>37.5</v>
      </c>
      <c r="AW503" s="3">
        <v>1.1000000000000001</v>
      </c>
      <c r="BA503" s="4" t="s">
        <v>657</v>
      </c>
      <c r="BB503" s="4" t="s">
        <v>235</v>
      </c>
      <c r="BC503" s="4">
        <v>99000</v>
      </c>
      <c r="BD503" s="4">
        <v>4</v>
      </c>
      <c r="BE503" s="4">
        <v>99000</v>
      </c>
      <c r="BF503" s="4">
        <v>4</v>
      </c>
      <c r="BG503" s="4">
        <v>79000</v>
      </c>
      <c r="BH503" s="4">
        <v>6.7</v>
      </c>
      <c r="BI503" s="4">
        <v>99000</v>
      </c>
      <c r="BJ503" s="4">
        <v>4</v>
      </c>
      <c r="BN503" s="5" t="s">
        <v>657</v>
      </c>
      <c r="BO503" s="5" t="s">
        <v>235</v>
      </c>
      <c r="BP503" s="5">
        <v>571.29999999999995</v>
      </c>
      <c r="BQ503" s="5">
        <v>4</v>
      </c>
      <c r="BR503" s="5">
        <v>16.47</v>
      </c>
      <c r="BS503" s="5">
        <v>3.8</v>
      </c>
      <c r="BT503" s="5">
        <v>32226</v>
      </c>
      <c r="BU503" s="5">
        <v>8</v>
      </c>
      <c r="BV503" s="5">
        <v>34.700000000000003</v>
      </c>
      <c r="BW503" s="5">
        <v>1.2</v>
      </c>
      <c r="CA503" s="6" t="s">
        <v>657</v>
      </c>
      <c r="CB503" s="6" t="s">
        <v>235</v>
      </c>
      <c r="CC503" s="6">
        <v>479.1</v>
      </c>
      <c r="CD503" s="6">
        <v>4.5</v>
      </c>
      <c r="CE503" s="6">
        <v>12.84</v>
      </c>
      <c r="CF503" s="6">
        <v>4.4000000000000004</v>
      </c>
      <c r="CG503" s="6">
        <v>25727</v>
      </c>
      <c r="CH503" s="6">
        <v>9.1</v>
      </c>
      <c r="CI503" s="6">
        <v>37.4</v>
      </c>
      <c r="CJ503" s="6">
        <v>0.4</v>
      </c>
      <c r="CN503" s="7" t="s">
        <v>657</v>
      </c>
      <c r="CO503" s="7" t="s">
        <v>235</v>
      </c>
      <c r="CP503" s="7">
        <v>32000</v>
      </c>
      <c r="CQ503" s="7">
        <v>6.9</v>
      </c>
      <c r="CR503" s="7">
        <v>32000</v>
      </c>
      <c r="CS503" s="7">
        <v>6.9</v>
      </c>
      <c r="CT503" s="7">
        <v>26000</v>
      </c>
      <c r="CU503" s="7">
        <v>10.5</v>
      </c>
      <c r="CV503" s="7">
        <v>32000</v>
      </c>
      <c r="CW503" s="7">
        <v>6.9</v>
      </c>
      <c r="DA503" s="8" t="s">
        <v>657</v>
      </c>
      <c r="DB503" s="8" t="s">
        <v>235</v>
      </c>
      <c r="DC503" s="8">
        <v>633.20000000000005</v>
      </c>
      <c r="DD503" s="8">
        <v>7</v>
      </c>
      <c r="DE503" s="8">
        <v>16.48</v>
      </c>
      <c r="DF503" s="8">
        <v>7.2</v>
      </c>
      <c r="DG503" s="8">
        <v>37581</v>
      </c>
      <c r="DH503" s="8">
        <v>15</v>
      </c>
      <c r="DI503" s="8">
        <v>38.4</v>
      </c>
      <c r="DJ503" s="8">
        <v>1</v>
      </c>
      <c r="DN503" s="9" t="s">
        <v>657</v>
      </c>
      <c r="DO503" s="9" t="s">
        <v>235</v>
      </c>
      <c r="DP503" s="9">
        <v>533.1</v>
      </c>
      <c r="DQ503" s="9">
        <v>6.2</v>
      </c>
      <c r="DR503" s="9">
        <v>13.68</v>
      </c>
      <c r="DS503" s="9">
        <v>7.2</v>
      </c>
      <c r="DT503" s="9">
        <v>27989</v>
      </c>
      <c r="DU503" s="9">
        <v>11</v>
      </c>
      <c r="DV503" s="9">
        <v>37.5</v>
      </c>
      <c r="DW503" s="9">
        <v>0.3</v>
      </c>
      <c r="EA503" s="10" t="s">
        <v>657</v>
      </c>
      <c r="EB503" s="10" t="s">
        <v>235</v>
      </c>
      <c r="EC503" s="10">
        <v>43000</v>
      </c>
      <c r="ED503" s="10">
        <v>6.4</v>
      </c>
      <c r="EE503" s="10">
        <f>VLOOKUP(EA503,Sheet1!$C$10:$L$428,10,FALSE)</f>
        <v>208000</v>
      </c>
      <c r="EF503" s="10">
        <v>6.4</v>
      </c>
      <c r="EG503" s="10">
        <v>35000</v>
      </c>
      <c r="EH503" s="10">
        <v>9.6</v>
      </c>
      <c r="EI503" s="10">
        <v>43000</v>
      </c>
      <c r="EJ503" s="10">
        <v>6.4</v>
      </c>
      <c r="EN503" s="11" t="s">
        <v>657</v>
      </c>
      <c r="EO503" s="11" t="s">
        <v>235</v>
      </c>
      <c r="EP503" s="11">
        <v>714.1</v>
      </c>
      <c r="EQ503" s="11">
        <v>4.7</v>
      </c>
      <c r="ER503" s="11">
        <f>VLOOKUP(EN503,Sheet1!$C$10:$L$428,2,FALSE)</f>
        <v>363390.03036876436</v>
      </c>
      <c r="ES503" s="11">
        <v>4.9000000000000004</v>
      </c>
      <c r="ET503" s="11">
        <v>38814</v>
      </c>
      <c r="EU503" s="11">
        <v>8.6999999999999993</v>
      </c>
      <c r="EV503" s="11">
        <v>40.200000000000003</v>
      </c>
      <c r="EW503" s="11">
        <v>1</v>
      </c>
      <c r="EY503" t="b">
        <f t="shared" si="7"/>
        <v>1</v>
      </c>
    </row>
    <row r="504" spans="1:155" x14ac:dyDescent="0.25">
      <c r="A504" s="1" t="s">
        <v>658</v>
      </c>
      <c r="B504" s="1" t="s">
        <v>236</v>
      </c>
      <c r="C504" s="1">
        <v>735.3</v>
      </c>
      <c r="D504" s="1">
        <v>5.8</v>
      </c>
      <c r="E504" s="1">
        <f>VLOOKUP(A504,Sheet1!$C$10:$L$428,6,FALSE)</f>
        <v>299950</v>
      </c>
      <c r="F504" s="1">
        <v>7</v>
      </c>
      <c r="G504" s="1">
        <v>39870</v>
      </c>
      <c r="H504" s="1" t="s">
        <v>858</v>
      </c>
      <c r="I504" s="1">
        <v>37.5</v>
      </c>
      <c r="J504" s="1">
        <v>1</v>
      </c>
      <c r="N504" s="2" t="s">
        <v>658</v>
      </c>
      <c r="O504" s="2" t="s">
        <v>236</v>
      </c>
      <c r="P504" s="2">
        <v>52000</v>
      </c>
      <c r="Q504" s="2">
        <v>5.9</v>
      </c>
      <c r="R504" s="2">
        <v>52000</v>
      </c>
      <c r="S504" s="2">
        <v>5.9</v>
      </c>
      <c r="T504" s="2">
        <v>44000</v>
      </c>
      <c r="U504" s="2">
        <v>11.6</v>
      </c>
      <c r="V504" s="2">
        <v>52000</v>
      </c>
      <c r="W504" s="2">
        <v>5.9</v>
      </c>
      <c r="AA504" s="3" t="s">
        <v>658</v>
      </c>
      <c r="AB504" s="3" t="s">
        <v>236</v>
      </c>
      <c r="AC504" s="3">
        <v>829.9</v>
      </c>
      <c r="AD504" s="3">
        <v>4.2</v>
      </c>
      <c r="AE504" s="3">
        <v>21.65</v>
      </c>
      <c r="AF504" s="3">
        <v>4.4000000000000004</v>
      </c>
      <c r="AG504" s="3">
        <v>45880</v>
      </c>
      <c r="AH504" s="3">
        <v>6.5</v>
      </c>
      <c r="AI504" s="3">
        <v>38.299999999999997</v>
      </c>
      <c r="AJ504" s="3">
        <v>0.8</v>
      </c>
      <c r="AN504" s="3" t="s">
        <v>658</v>
      </c>
      <c r="AO504" s="3" t="s">
        <v>236</v>
      </c>
      <c r="AP504" s="3">
        <v>679.6</v>
      </c>
      <c r="AQ504" s="3">
        <v>3.7</v>
      </c>
      <c r="AR504" s="3">
        <v>17.86</v>
      </c>
      <c r="AS504" s="3">
        <v>5.0999999999999996</v>
      </c>
      <c r="AT504" s="3">
        <v>35796</v>
      </c>
      <c r="AU504" s="3">
        <v>5.7</v>
      </c>
      <c r="AV504" s="3">
        <v>37.5</v>
      </c>
      <c r="AW504" s="3">
        <v>0.2</v>
      </c>
      <c r="BA504" s="4" t="s">
        <v>658</v>
      </c>
      <c r="BB504" s="4" t="s">
        <v>236</v>
      </c>
      <c r="BC504" s="4">
        <v>64000</v>
      </c>
      <c r="BD504" s="4">
        <v>5.2</v>
      </c>
      <c r="BE504" s="4">
        <v>64000</v>
      </c>
      <c r="BF504" s="4">
        <v>5.2</v>
      </c>
      <c r="BG504" s="4">
        <v>54000</v>
      </c>
      <c r="BH504" s="4">
        <v>9.9</v>
      </c>
      <c r="BI504" s="4">
        <v>64000</v>
      </c>
      <c r="BJ504" s="4">
        <v>5.2</v>
      </c>
      <c r="BN504" s="5" t="s">
        <v>658</v>
      </c>
      <c r="BO504" s="5" t="s">
        <v>236</v>
      </c>
      <c r="BP504" s="5">
        <v>711.7</v>
      </c>
      <c r="BQ504" s="5">
        <v>4.4000000000000004</v>
      </c>
      <c r="BR504" s="5">
        <v>20.9</v>
      </c>
      <c r="BS504" s="5">
        <v>4.2</v>
      </c>
      <c r="BT504" s="5">
        <v>40151</v>
      </c>
      <c r="BU504" s="5">
        <v>6.5</v>
      </c>
      <c r="BV504" s="5">
        <v>34.1</v>
      </c>
      <c r="BW504" s="5">
        <v>1.6</v>
      </c>
      <c r="CA504" s="6" t="s">
        <v>658</v>
      </c>
      <c r="CB504" s="6" t="s">
        <v>236</v>
      </c>
      <c r="CC504" s="6">
        <v>610.29999999999995</v>
      </c>
      <c r="CD504" s="6">
        <v>5.2</v>
      </c>
      <c r="CE504" s="6">
        <v>16.510000000000002</v>
      </c>
      <c r="CF504" s="6">
        <v>5.7</v>
      </c>
      <c r="CG504" s="6">
        <v>32594</v>
      </c>
      <c r="CH504" s="6">
        <v>6.3</v>
      </c>
      <c r="CI504" s="6">
        <v>37</v>
      </c>
      <c r="CJ504" s="6">
        <v>1</v>
      </c>
      <c r="CN504" s="7" t="s">
        <v>658</v>
      </c>
      <c r="CO504" s="7" t="s">
        <v>236</v>
      </c>
      <c r="CP504" s="7">
        <v>19000</v>
      </c>
      <c r="CQ504" s="7">
        <v>9.1999999999999993</v>
      </c>
      <c r="CR504" s="7">
        <v>19000</v>
      </c>
      <c r="CS504" s="7">
        <v>9.1999999999999993</v>
      </c>
      <c r="CT504" s="7">
        <v>17000</v>
      </c>
      <c r="CU504" s="7">
        <v>14.6</v>
      </c>
      <c r="CV504" s="7">
        <v>19000</v>
      </c>
      <c r="CW504" s="7">
        <v>9.1999999999999993</v>
      </c>
      <c r="DA504" s="8" t="s">
        <v>658</v>
      </c>
      <c r="DB504" s="8" t="s">
        <v>236</v>
      </c>
      <c r="DC504" s="8">
        <v>673.3</v>
      </c>
      <c r="DD504" s="8">
        <v>4.9000000000000004</v>
      </c>
      <c r="DE504" s="8">
        <v>17.82</v>
      </c>
      <c r="DF504" s="8">
        <v>5</v>
      </c>
      <c r="DG504" s="8">
        <v>36498</v>
      </c>
      <c r="DH504" s="8">
        <v>6.3</v>
      </c>
      <c r="DI504" s="8">
        <v>37.799999999999997</v>
      </c>
      <c r="DJ504" s="8">
        <v>1.2</v>
      </c>
      <c r="DN504" s="9" t="s">
        <v>658</v>
      </c>
      <c r="DO504" s="9" t="s">
        <v>236</v>
      </c>
      <c r="DP504" s="9">
        <v>615.20000000000005</v>
      </c>
      <c r="DQ504" s="9">
        <v>6.4</v>
      </c>
      <c r="DR504" s="9">
        <v>16.34</v>
      </c>
      <c r="DS504" s="9">
        <v>6.6</v>
      </c>
      <c r="DT504" s="9">
        <v>32507</v>
      </c>
      <c r="DU504" s="9">
        <v>7.3</v>
      </c>
      <c r="DV504" s="9">
        <v>37.5</v>
      </c>
      <c r="DW504" s="9">
        <v>0.8</v>
      </c>
      <c r="EA504" s="10" t="s">
        <v>658</v>
      </c>
      <c r="EB504" s="10" t="s">
        <v>236</v>
      </c>
      <c r="EC504" s="10">
        <v>33000</v>
      </c>
      <c r="ED504" s="10">
        <v>7.6</v>
      </c>
      <c r="EE504" s="10">
        <f>VLOOKUP(EA504,Sheet1!$C$10:$L$428,10,FALSE)</f>
        <v>240000</v>
      </c>
      <c r="EF504" s="10">
        <v>7.6</v>
      </c>
      <c r="EG504" s="10">
        <v>27000</v>
      </c>
      <c r="EH504" s="10">
        <v>16.5</v>
      </c>
      <c r="EI504" s="10">
        <v>33000</v>
      </c>
      <c r="EJ504" s="10">
        <v>7.6</v>
      </c>
      <c r="EN504" s="11" t="s">
        <v>658</v>
      </c>
      <c r="EO504" s="11" t="s">
        <v>236</v>
      </c>
      <c r="EP504" s="11">
        <v>921.1</v>
      </c>
      <c r="EQ504" s="11">
        <v>5.5</v>
      </c>
      <c r="ER504" s="11">
        <f>VLOOKUP(EN504,Sheet1!$C$10:$L$428,2,FALSE)</f>
        <v>364565.90697674442</v>
      </c>
      <c r="ES504" s="11">
        <v>5.8</v>
      </c>
      <c r="ET504" s="11">
        <v>51574</v>
      </c>
      <c r="EU504" s="11">
        <v>8.9</v>
      </c>
      <c r="EV504" s="11">
        <v>38.700000000000003</v>
      </c>
      <c r="EW504" s="11">
        <v>1</v>
      </c>
      <c r="EY504" t="b">
        <f t="shared" si="7"/>
        <v>1</v>
      </c>
    </row>
    <row r="505" spans="1:155" x14ac:dyDescent="0.25">
      <c r="A505" s="1" t="s">
        <v>659</v>
      </c>
      <c r="B505" s="1" t="s">
        <v>237</v>
      </c>
      <c r="C505" s="1">
        <v>690</v>
      </c>
      <c r="D505" s="1">
        <v>6.2</v>
      </c>
      <c r="E505" s="1">
        <f>VLOOKUP(A505,Sheet1!$C$10:$L$428,6,FALSE)</f>
        <v>295000</v>
      </c>
      <c r="F505" s="1">
        <v>8.1</v>
      </c>
      <c r="G505" s="1" t="s">
        <v>858</v>
      </c>
      <c r="H505" s="1" t="s">
        <v>858</v>
      </c>
      <c r="I505" s="1">
        <v>37.5</v>
      </c>
      <c r="J505" s="1">
        <v>1.7</v>
      </c>
      <c r="N505" s="2" t="s">
        <v>659</v>
      </c>
      <c r="O505" s="2" t="s">
        <v>237</v>
      </c>
      <c r="P505" s="2">
        <v>65000</v>
      </c>
      <c r="Q505" s="2">
        <v>5.2</v>
      </c>
      <c r="R505" s="2">
        <v>65000</v>
      </c>
      <c r="S505" s="2">
        <v>5.2</v>
      </c>
      <c r="T505" s="2">
        <v>53000</v>
      </c>
      <c r="U505" s="2">
        <v>9.9</v>
      </c>
      <c r="V505" s="2">
        <v>65000</v>
      </c>
      <c r="W505" s="2">
        <v>5.2</v>
      </c>
      <c r="AA505" s="3" t="s">
        <v>659</v>
      </c>
      <c r="AB505" s="3" t="s">
        <v>237</v>
      </c>
      <c r="AC505" s="3">
        <v>803.6</v>
      </c>
      <c r="AD505" s="3">
        <v>4</v>
      </c>
      <c r="AE505" s="3">
        <v>20.76</v>
      </c>
      <c r="AF505" s="3">
        <v>4.0999999999999996</v>
      </c>
      <c r="AG505" s="3">
        <v>52576</v>
      </c>
      <c r="AH505" s="3">
        <v>14</v>
      </c>
      <c r="AI505" s="3">
        <v>38.700000000000003</v>
      </c>
      <c r="AJ505" s="3">
        <v>0.7</v>
      </c>
      <c r="AN505" s="3" t="s">
        <v>659</v>
      </c>
      <c r="AO505" s="3" t="s">
        <v>237</v>
      </c>
      <c r="AP505" s="3">
        <v>613.20000000000005</v>
      </c>
      <c r="AQ505" s="3">
        <v>5.7</v>
      </c>
      <c r="AR505" s="3">
        <v>16.12</v>
      </c>
      <c r="AS505" s="3">
        <v>6</v>
      </c>
      <c r="AT505" s="3">
        <v>33595</v>
      </c>
      <c r="AU505" s="3">
        <v>13</v>
      </c>
      <c r="AV505" s="3">
        <v>37.5</v>
      </c>
      <c r="AW505" s="3">
        <v>0.3</v>
      </c>
      <c r="BA505" s="4" t="s">
        <v>659</v>
      </c>
      <c r="BB505" s="4" t="s">
        <v>237</v>
      </c>
      <c r="BC505" s="4">
        <v>83000</v>
      </c>
      <c r="BD505" s="4">
        <v>4.5</v>
      </c>
      <c r="BE505" s="4">
        <v>83000</v>
      </c>
      <c r="BF505" s="4">
        <v>4.5</v>
      </c>
      <c r="BG505" s="4">
        <v>69000</v>
      </c>
      <c r="BH505" s="4">
        <v>8.3000000000000007</v>
      </c>
      <c r="BI505" s="4">
        <v>83000</v>
      </c>
      <c r="BJ505" s="4">
        <v>4.5</v>
      </c>
      <c r="BN505" s="5" t="s">
        <v>659</v>
      </c>
      <c r="BO505" s="5" t="s">
        <v>237</v>
      </c>
      <c r="BP505" s="5">
        <v>687.4</v>
      </c>
      <c r="BQ505" s="5">
        <v>4</v>
      </c>
      <c r="BR505" s="5">
        <v>19.940000000000001</v>
      </c>
      <c r="BS505" s="5">
        <v>3.8</v>
      </c>
      <c r="BT505" s="5">
        <v>44323</v>
      </c>
      <c r="BU505" s="5">
        <v>13</v>
      </c>
      <c r="BV505" s="5">
        <v>34.5</v>
      </c>
      <c r="BW505" s="5">
        <v>1.3</v>
      </c>
      <c r="CA505" s="6" t="s">
        <v>659</v>
      </c>
      <c r="CB505" s="6" t="s">
        <v>237</v>
      </c>
      <c r="CC505" s="6">
        <v>538.1</v>
      </c>
      <c r="CD505" s="6">
        <v>4.2</v>
      </c>
      <c r="CE505" s="6">
        <v>14.37</v>
      </c>
      <c r="CF505" s="6">
        <v>5.3</v>
      </c>
      <c r="CG505" s="6">
        <v>28915</v>
      </c>
      <c r="CH505" s="6">
        <v>13</v>
      </c>
      <c r="CI505" s="6">
        <v>36</v>
      </c>
      <c r="CJ505" s="6">
        <v>1.7</v>
      </c>
      <c r="CN505" s="7" t="s">
        <v>659</v>
      </c>
      <c r="CO505" s="7" t="s">
        <v>237</v>
      </c>
      <c r="CP505" s="7">
        <v>26000</v>
      </c>
      <c r="CQ505" s="7">
        <v>7.8</v>
      </c>
      <c r="CR505" s="7">
        <v>26000</v>
      </c>
      <c r="CS505" s="7">
        <v>7.8</v>
      </c>
      <c r="CT505" s="7">
        <v>21000</v>
      </c>
      <c r="CU505" s="7">
        <v>10.7</v>
      </c>
      <c r="CV505" s="7">
        <v>26000</v>
      </c>
      <c r="CW505" s="7">
        <v>7.8</v>
      </c>
      <c r="DA505" s="8" t="s">
        <v>659</v>
      </c>
      <c r="DB505" s="8" t="s">
        <v>237</v>
      </c>
      <c r="DC505" s="8">
        <v>673.3</v>
      </c>
      <c r="DD505" s="8">
        <v>5.2</v>
      </c>
      <c r="DE505" s="8">
        <v>18.149999999999999</v>
      </c>
      <c r="DF505" s="8">
        <v>5.3</v>
      </c>
      <c r="DG505" s="8" t="s">
        <v>858</v>
      </c>
      <c r="DH505" s="8" t="s">
        <v>858</v>
      </c>
      <c r="DI505" s="8">
        <v>37.1</v>
      </c>
      <c r="DJ505" s="8">
        <v>0.8</v>
      </c>
      <c r="DN505" s="9" t="s">
        <v>659</v>
      </c>
      <c r="DO505" s="9" t="s">
        <v>237</v>
      </c>
      <c r="DP505" s="9">
        <v>549.20000000000005</v>
      </c>
      <c r="DQ505" s="9">
        <v>5.6</v>
      </c>
      <c r="DR505" s="9">
        <v>14.66</v>
      </c>
      <c r="DS505" s="9">
        <v>6.6</v>
      </c>
      <c r="DT505" s="9">
        <v>28741</v>
      </c>
      <c r="DU505" s="9">
        <v>11</v>
      </c>
      <c r="DV505" s="9">
        <v>36.799999999999997</v>
      </c>
      <c r="DW505" s="9">
        <v>1.7</v>
      </c>
      <c r="EA505" s="10" t="s">
        <v>659</v>
      </c>
      <c r="EB505" s="10" t="s">
        <v>237</v>
      </c>
      <c r="EC505" s="10">
        <v>39000</v>
      </c>
      <c r="ED505" s="10">
        <v>6.9</v>
      </c>
      <c r="EE505" s="10">
        <f>VLOOKUP(EA505,Sheet1!$C$10:$L$428,10,FALSE)</f>
        <v>220000</v>
      </c>
      <c r="EF505" s="10">
        <v>6.9</v>
      </c>
      <c r="EG505" s="10">
        <v>32000</v>
      </c>
      <c r="EH505" s="10">
        <v>14.9</v>
      </c>
      <c r="EI505" s="10">
        <v>39000</v>
      </c>
      <c r="EJ505" s="10">
        <v>6.9</v>
      </c>
      <c r="EN505" s="11" t="s">
        <v>659</v>
      </c>
      <c r="EO505" s="11" t="s">
        <v>237</v>
      </c>
      <c r="EP505" s="11">
        <v>891.2</v>
      </c>
      <c r="EQ505" s="11">
        <v>5.3</v>
      </c>
      <c r="ER505" s="11">
        <f>VLOOKUP(EN505,Sheet1!$C$10:$L$428,2,FALSE)</f>
        <v>438564.87706492539</v>
      </c>
      <c r="ES505" s="11">
        <v>5.5</v>
      </c>
      <c r="ET505" s="11">
        <v>54999</v>
      </c>
      <c r="EU505" s="11">
        <v>14</v>
      </c>
      <c r="EV505" s="11">
        <v>39.799999999999997</v>
      </c>
      <c r="EW505" s="11">
        <v>1.1000000000000001</v>
      </c>
      <c r="EY505" t="b">
        <f t="shared" si="7"/>
        <v>1</v>
      </c>
    </row>
    <row r="506" spans="1:155" x14ac:dyDescent="0.25">
      <c r="A506" s="1" t="s">
        <v>660</v>
      </c>
      <c r="B506" s="1" t="s">
        <v>238</v>
      </c>
      <c r="C506" s="1">
        <v>710.3</v>
      </c>
      <c r="D506" s="1">
        <v>5.0999999999999996</v>
      </c>
      <c r="E506" s="1">
        <f>VLOOKUP(A506,Sheet1!$C$10:$L$428,6,FALSE)</f>
        <v>250000</v>
      </c>
      <c r="F506" s="1">
        <v>5.9</v>
      </c>
      <c r="G506" s="1">
        <v>35983</v>
      </c>
      <c r="H506" s="1">
        <v>13</v>
      </c>
      <c r="I506" s="1">
        <v>37.5</v>
      </c>
      <c r="J506" s="1">
        <v>1.2</v>
      </c>
      <c r="N506" s="2" t="s">
        <v>660</v>
      </c>
      <c r="O506" s="2" t="s">
        <v>238</v>
      </c>
      <c r="P506" s="2">
        <v>68000</v>
      </c>
      <c r="Q506" s="2">
        <v>5.0999999999999996</v>
      </c>
      <c r="R506" s="2">
        <v>68000</v>
      </c>
      <c r="S506" s="2">
        <v>5.0999999999999996</v>
      </c>
      <c r="T506" s="2">
        <v>57000</v>
      </c>
      <c r="U506" s="2">
        <v>8.5</v>
      </c>
      <c r="V506" s="2">
        <v>68000</v>
      </c>
      <c r="W506" s="2">
        <v>5.0999999999999996</v>
      </c>
      <c r="AA506" s="3" t="s">
        <v>660</v>
      </c>
      <c r="AB506" s="3" t="s">
        <v>238</v>
      </c>
      <c r="AC506" s="3">
        <v>728.9</v>
      </c>
      <c r="AD506" s="3">
        <v>3.2</v>
      </c>
      <c r="AE506" s="3">
        <v>18.84</v>
      </c>
      <c r="AF506" s="3">
        <v>3.3</v>
      </c>
      <c r="AG506" s="3">
        <v>38216</v>
      </c>
      <c r="AH506" s="3">
        <v>4.5</v>
      </c>
      <c r="AI506" s="3">
        <v>38.700000000000003</v>
      </c>
      <c r="AJ506" s="3">
        <v>0.8</v>
      </c>
      <c r="AN506" s="3" t="s">
        <v>660</v>
      </c>
      <c r="AO506" s="3" t="s">
        <v>238</v>
      </c>
      <c r="AP506" s="3">
        <v>629.9</v>
      </c>
      <c r="AQ506" s="3">
        <v>4.7</v>
      </c>
      <c r="AR506" s="3">
        <v>16.55</v>
      </c>
      <c r="AS506" s="3">
        <v>5.5</v>
      </c>
      <c r="AT506" s="3">
        <v>32710</v>
      </c>
      <c r="AU506" s="3">
        <v>8.3000000000000007</v>
      </c>
      <c r="AV506" s="3">
        <v>37.5</v>
      </c>
      <c r="AW506" s="3">
        <v>0.9</v>
      </c>
      <c r="BA506" s="4" t="s">
        <v>660</v>
      </c>
      <c r="BB506" s="4" t="s">
        <v>238</v>
      </c>
      <c r="BC506" s="4">
        <v>89000</v>
      </c>
      <c r="BD506" s="4">
        <v>4.3</v>
      </c>
      <c r="BE506" s="4">
        <v>89000</v>
      </c>
      <c r="BF506" s="4">
        <v>4.3</v>
      </c>
      <c r="BG506" s="4">
        <v>76000</v>
      </c>
      <c r="BH506" s="4">
        <v>6.8</v>
      </c>
      <c r="BI506" s="4">
        <v>89000</v>
      </c>
      <c r="BJ506" s="4">
        <v>4.3</v>
      </c>
      <c r="BN506" s="5" t="s">
        <v>660</v>
      </c>
      <c r="BO506" s="5" t="s">
        <v>238</v>
      </c>
      <c r="BP506" s="5">
        <v>612</v>
      </c>
      <c r="BQ506" s="5">
        <v>3.3</v>
      </c>
      <c r="BR506" s="5">
        <v>18.04</v>
      </c>
      <c r="BS506" s="5">
        <v>3.1</v>
      </c>
      <c r="BT506" s="5">
        <v>31862</v>
      </c>
      <c r="BU506" s="5">
        <v>4.4000000000000004</v>
      </c>
      <c r="BV506" s="5">
        <v>33.9</v>
      </c>
      <c r="BW506" s="5">
        <v>1.4</v>
      </c>
      <c r="CA506" s="6" t="s">
        <v>660</v>
      </c>
      <c r="CB506" s="6" t="s">
        <v>238</v>
      </c>
      <c r="CC506" s="6">
        <v>532.79999999999995</v>
      </c>
      <c r="CD506" s="6">
        <v>4.5</v>
      </c>
      <c r="CE506" s="6">
        <v>15.19</v>
      </c>
      <c r="CF506" s="6">
        <v>5.4</v>
      </c>
      <c r="CG506" s="6">
        <v>26943</v>
      </c>
      <c r="CH506" s="6">
        <v>7.4</v>
      </c>
      <c r="CI506" s="6">
        <v>35.9</v>
      </c>
      <c r="CJ506" s="6">
        <v>1.1000000000000001</v>
      </c>
      <c r="CN506" s="7" t="s">
        <v>660</v>
      </c>
      <c r="CO506" s="7" t="s">
        <v>238</v>
      </c>
      <c r="CP506" s="7">
        <v>30000</v>
      </c>
      <c r="CQ506" s="7">
        <v>7.3</v>
      </c>
      <c r="CR506" s="7">
        <v>30000</v>
      </c>
      <c r="CS506" s="7">
        <v>7.3</v>
      </c>
      <c r="CT506" s="7">
        <v>26000</v>
      </c>
      <c r="CU506" s="7">
        <v>8.6999999999999993</v>
      </c>
      <c r="CV506" s="7">
        <v>30000</v>
      </c>
      <c r="CW506" s="7">
        <v>7.3</v>
      </c>
      <c r="DA506" s="8" t="s">
        <v>660</v>
      </c>
      <c r="DB506" s="8" t="s">
        <v>238</v>
      </c>
      <c r="DC506" s="8">
        <v>628.20000000000005</v>
      </c>
      <c r="DD506" s="8">
        <v>4.4000000000000004</v>
      </c>
      <c r="DE506" s="8">
        <v>16.670000000000002</v>
      </c>
      <c r="DF506" s="8">
        <v>4.5999999999999996</v>
      </c>
      <c r="DG506" s="8">
        <v>32108</v>
      </c>
      <c r="DH506" s="8">
        <v>5</v>
      </c>
      <c r="DI506" s="8">
        <v>37.700000000000003</v>
      </c>
      <c r="DJ506" s="8">
        <v>1.1000000000000001</v>
      </c>
      <c r="DN506" s="9" t="s">
        <v>660</v>
      </c>
      <c r="DO506" s="9" t="s">
        <v>238</v>
      </c>
      <c r="DP506" s="9">
        <v>542.79999999999995</v>
      </c>
      <c r="DQ506" s="9">
        <v>5.9</v>
      </c>
      <c r="DR506" s="9">
        <v>14.78</v>
      </c>
      <c r="DS506" s="9">
        <v>7.3</v>
      </c>
      <c r="DT506" s="9">
        <v>28627</v>
      </c>
      <c r="DU506" s="9">
        <v>8.1</v>
      </c>
      <c r="DV506" s="9">
        <v>36.1</v>
      </c>
      <c r="DW506" s="9">
        <v>1.7</v>
      </c>
      <c r="EA506" s="10" t="s">
        <v>660</v>
      </c>
      <c r="EB506" s="10" t="s">
        <v>238</v>
      </c>
      <c r="EC506" s="10">
        <v>38000</v>
      </c>
      <c r="ED506" s="10">
        <v>7</v>
      </c>
      <c r="EE506" s="10">
        <f>VLOOKUP(EA506,Sheet1!$C$10:$L$428,10,FALSE)</f>
        <v>210000</v>
      </c>
      <c r="EF506" s="10">
        <v>7</v>
      </c>
      <c r="EG506" s="10">
        <v>31000</v>
      </c>
      <c r="EH506" s="10">
        <v>13.7</v>
      </c>
      <c r="EI506" s="10">
        <v>38000</v>
      </c>
      <c r="EJ506" s="10">
        <v>7</v>
      </c>
      <c r="EN506" s="11" t="s">
        <v>660</v>
      </c>
      <c r="EO506" s="11" t="s">
        <v>238</v>
      </c>
      <c r="EP506" s="11">
        <v>809.9</v>
      </c>
      <c r="EQ506" s="11">
        <v>4.3</v>
      </c>
      <c r="ER506" s="11">
        <f>VLOOKUP(EN506,Sheet1!$C$10:$L$428,2,FALSE)</f>
        <v>295043.23620484333</v>
      </c>
      <c r="ES506" s="11">
        <v>4.5</v>
      </c>
      <c r="ET506" s="11">
        <v>43260</v>
      </c>
      <c r="EU506" s="11">
        <v>6.8</v>
      </c>
      <c r="EV506" s="11">
        <v>39.5</v>
      </c>
      <c r="EW506" s="11">
        <v>1.1000000000000001</v>
      </c>
      <c r="EY506" t="b">
        <f t="shared" si="7"/>
        <v>1</v>
      </c>
    </row>
    <row r="507" spans="1:155" x14ac:dyDescent="0.25">
      <c r="A507" s="1" t="s">
        <v>661</v>
      </c>
      <c r="B507" s="1" t="s">
        <v>239</v>
      </c>
      <c r="C507" s="1">
        <v>857.3</v>
      </c>
      <c r="D507" s="1">
        <v>8.8000000000000007</v>
      </c>
      <c r="E507" s="1">
        <f>VLOOKUP(A507,Sheet1!$C$10:$L$428,6,FALSE)</f>
        <v>420000</v>
      </c>
      <c r="F507" s="1">
        <v>10</v>
      </c>
      <c r="G507" s="1">
        <v>44452</v>
      </c>
      <c r="H507" s="1">
        <v>9.5</v>
      </c>
      <c r="I507" s="1">
        <v>37.5</v>
      </c>
      <c r="J507" s="1">
        <v>0.2</v>
      </c>
      <c r="N507" s="2" t="s">
        <v>661</v>
      </c>
      <c r="O507" s="2" t="s">
        <v>239</v>
      </c>
      <c r="P507" s="2">
        <v>55000</v>
      </c>
      <c r="Q507" s="2">
        <v>5.7</v>
      </c>
      <c r="R507" s="2">
        <v>55000</v>
      </c>
      <c r="S507" s="2">
        <v>5.7</v>
      </c>
      <c r="T507" s="2">
        <v>47000</v>
      </c>
      <c r="U507" s="2">
        <v>8.1</v>
      </c>
      <c r="V507" s="2">
        <v>55000</v>
      </c>
      <c r="W507" s="2">
        <v>5.7</v>
      </c>
      <c r="AA507" s="3" t="s">
        <v>661</v>
      </c>
      <c r="AB507" s="3" t="s">
        <v>239</v>
      </c>
      <c r="AC507" s="3">
        <v>945.5</v>
      </c>
      <c r="AD507" s="3">
        <v>3.9</v>
      </c>
      <c r="AE507" s="3">
        <v>25.08</v>
      </c>
      <c r="AF507" s="3">
        <v>4</v>
      </c>
      <c r="AG507" s="3">
        <v>55817</v>
      </c>
      <c r="AH507" s="3">
        <v>6.9</v>
      </c>
      <c r="AI507" s="3">
        <v>37.700000000000003</v>
      </c>
      <c r="AJ507" s="3">
        <v>0.6</v>
      </c>
      <c r="AN507" s="3" t="s">
        <v>661</v>
      </c>
      <c r="AO507" s="3" t="s">
        <v>239</v>
      </c>
      <c r="AP507" s="3">
        <v>755.5</v>
      </c>
      <c r="AQ507" s="3">
        <v>6.3</v>
      </c>
      <c r="AR507" s="3">
        <v>20.32</v>
      </c>
      <c r="AS507" s="3">
        <v>6.3</v>
      </c>
      <c r="AT507" s="3">
        <v>41092</v>
      </c>
      <c r="AU507" s="3">
        <v>9.8000000000000007</v>
      </c>
      <c r="AV507" s="3">
        <v>37.5</v>
      </c>
      <c r="AW507" s="3">
        <v>0.3</v>
      </c>
      <c r="BA507" s="4" t="s">
        <v>661</v>
      </c>
      <c r="BB507" s="4" t="s">
        <v>239</v>
      </c>
      <c r="BC507" s="4">
        <v>68000</v>
      </c>
      <c r="BD507" s="4">
        <v>5.0999999999999996</v>
      </c>
      <c r="BE507" s="4">
        <v>68000</v>
      </c>
      <c r="BF507" s="4">
        <v>5.0999999999999996</v>
      </c>
      <c r="BG507" s="4">
        <v>59000</v>
      </c>
      <c r="BH507" s="4">
        <v>7</v>
      </c>
      <c r="BI507" s="4">
        <v>68000</v>
      </c>
      <c r="BJ507" s="4">
        <v>5.0999999999999996</v>
      </c>
      <c r="BN507" s="5" t="s">
        <v>661</v>
      </c>
      <c r="BO507" s="5" t="s">
        <v>239</v>
      </c>
      <c r="BP507" s="5">
        <v>832.7</v>
      </c>
      <c r="BQ507" s="5">
        <v>3.9</v>
      </c>
      <c r="BR507" s="5">
        <v>24.35</v>
      </c>
      <c r="BS507" s="5">
        <v>3.8</v>
      </c>
      <c r="BT507" s="5">
        <v>48395</v>
      </c>
      <c r="BU507" s="5">
        <v>6.4</v>
      </c>
      <c r="BV507" s="5">
        <v>34.200000000000003</v>
      </c>
      <c r="BW507" s="5">
        <v>1.3</v>
      </c>
      <c r="CA507" s="6" t="s">
        <v>661</v>
      </c>
      <c r="CB507" s="6" t="s">
        <v>239</v>
      </c>
      <c r="CC507" s="6">
        <v>670.8</v>
      </c>
      <c r="CD507" s="6">
        <v>4.8</v>
      </c>
      <c r="CE507" s="6">
        <v>19.25</v>
      </c>
      <c r="CF507" s="6">
        <v>4.7</v>
      </c>
      <c r="CG507" s="6">
        <v>34631</v>
      </c>
      <c r="CH507" s="6">
        <v>9.3000000000000007</v>
      </c>
      <c r="CI507" s="6">
        <v>36.200000000000003</v>
      </c>
      <c r="CJ507" s="6">
        <v>1.3</v>
      </c>
      <c r="CN507" s="7" t="s">
        <v>661</v>
      </c>
      <c r="CO507" s="7" t="s">
        <v>239</v>
      </c>
      <c r="CP507" s="7">
        <v>23000</v>
      </c>
      <c r="CQ507" s="7">
        <v>8.4</v>
      </c>
      <c r="CR507" s="7">
        <v>23000</v>
      </c>
      <c r="CS507" s="7">
        <v>8.4</v>
      </c>
      <c r="CT507" s="7">
        <v>19000</v>
      </c>
      <c r="CU507" s="7">
        <v>14.9</v>
      </c>
      <c r="CV507" s="7">
        <v>23000</v>
      </c>
      <c r="CW507" s="7">
        <v>8.4</v>
      </c>
      <c r="DA507" s="8" t="s">
        <v>661</v>
      </c>
      <c r="DB507" s="8" t="s">
        <v>239</v>
      </c>
      <c r="DC507" s="8">
        <v>787.1</v>
      </c>
      <c r="DD507" s="8">
        <v>4.5999999999999996</v>
      </c>
      <c r="DE507" s="8">
        <v>21.33</v>
      </c>
      <c r="DF507" s="8">
        <v>4.8</v>
      </c>
      <c r="DG507" s="8">
        <v>43381</v>
      </c>
      <c r="DH507" s="8">
        <v>7.6</v>
      </c>
      <c r="DI507" s="8">
        <v>36.9</v>
      </c>
      <c r="DJ507" s="8">
        <v>0.8</v>
      </c>
      <c r="DN507" s="9" t="s">
        <v>661</v>
      </c>
      <c r="DO507" s="9" t="s">
        <v>239</v>
      </c>
      <c r="DP507" s="9">
        <v>678.7</v>
      </c>
      <c r="DQ507" s="9">
        <v>6.7</v>
      </c>
      <c r="DR507" s="9">
        <v>18.47</v>
      </c>
      <c r="DS507" s="9">
        <v>5.9</v>
      </c>
      <c r="DT507" s="9">
        <v>35404</v>
      </c>
      <c r="DU507" s="9">
        <v>18</v>
      </c>
      <c r="DV507" s="9">
        <v>37</v>
      </c>
      <c r="DW507" s="9">
        <v>1.5</v>
      </c>
      <c r="EA507" s="10" t="s">
        <v>661</v>
      </c>
      <c r="EB507" s="10" t="s">
        <v>239</v>
      </c>
      <c r="EC507" s="10">
        <v>32000</v>
      </c>
      <c r="ED507" s="10">
        <v>7.7</v>
      </c>
      <c r="EE507" s="10">
        <f>VLOOKUP(EA507,Sheet1!$C$10:$L$428,10,FALSE)</f>
        <v>297500</v>
      </c>
      <c r="EF507" s="10">
        <v>7.7</v>
      </c>
      <c r="EG507" s="10">
        <v>28000</v>
      </c>
      <c r="EH507" s="10">
        <v>9.1</v>
      </c>
      <c r="EI507" s="10">
        <v>32000</v>
      </c>
      <c r="EJ507" s="10">
        <v>7.7</v>
      </c>
      <c r="EN507" s="11" t="s">
        <v>661</v>
      </c>
      <c r="EO507" s="11" t="s">
        <v>239</v>
      </c>
      <c r="EP507" s="11">
        <v>1058.8</v>
      </c>
      <c r="EQ507" s="11">
        <v>5.3</v>
      </c>
      <c r="ER507" s="11">
        <f>VLOOKUP(EN507,Sheet1!$C$10:$L$428,2,FALSE)</f>
        <v>572492.28833172587</v>
      </c>
      <c r="ES507" s="11">
        <v>5.5</v>
      </c>
      <c r="ET507" s="11">
        <v>64351</v>
      </c>
      <c r="EU507" s="11">
        <v>8.8000000000000007</v>
      </c>
      <c r="EV507" s="11">
        <v>38.299999999999997</v>
      </c>
      <c r="EW507" s="11">
        <v>0.9</v>
      </c>
      <c r="EY507" t="b">
        <f t="shared" si="7"/>
        <v>1</v>
      </c>
    </row>
    <row r="508" spans="1:155" x14ac:dyDescent="0.25">
      <c r="A508" s="1" t="s">
        <v>662</v>
      </c>
      <c r="B508" s="1" t="s">
        <v>240</v>
      </c>
      <c r="C508" s="1">
        <v>662.2</v>
      </c>
      <c r="D508" s="1">
        <v>6.3</v>
      </c>
      <c r="E508" s="1">
        <f>VLOOKUP(A508,Sheet1!$C$10:$L$428,6,FALSE)</f>
        <v>233000</v>
      </c>
      <c r="F508" s="1">
        <v>6.1</v>
      </c>
      <c r="G508" s="1">
        <v>33691</v>
      </c>
      <c r="H508" s="1">
        <v>9.6999999999999993</v>
      </c>
      <c r="I508" s="1">
        <v>37.5</v>
      </c>
      <c r="J508" s="1">
        <v>1.8</v>
      </c>
      <c r="N508" s="2" t="s">
        <v>662</v>
      </c>
      <c r="O508" s="2" t="s">
        <v>240</v>
      </c>
      <c r="P508" s="2">
        <v>59000</v>
      </c>
      <c r="Q508" s="2">
        <v>5.5</v>
      </c>
      <c r="R508" s="2">
        <v>59000</v>
      </c>
      <c r="S508" s="2">
        <v>5.5</v>
      </c>
      <c r="T508" s="2">
        <v>50000</v>
      </c>
      <c r="U508" s="2">
        <v>7.7</v>
      </c>
      <c r="V508" s="2">
        <v>59000</v>
      </c>
      <c r="W508" s="2">
        <v>5.5</v>
      </c>
      <c r="AA508" s="3" t="s">
        <v>662</v>
      </c>
      <c r="AB508" s="3" t="s">
        <v>240</v>
      </c>
      <c r="AC508" s="3">
        <v>709.2</v>
      </c>
      <c r="AD508" s="3">
        <v>3.4</v>
      </c>
      <c r="AE508" s="3">
        <v>18.28</v>
      </c>
      <c r="AF508" s="3">
        <v>3.4</v>
      </c>
      <c r="AG508" s="3">
        <v>40187</v>
      </c>
      <c r="AH508" s="3">
        <v>8</v>
      </c>
      <c r="AI508" s="3">
        <v>38.799999999999997</v>
      </c>
      <c r="AJ508" s="3">
        <v>0.8</v>
      </c>
      <c r="AN508" s="3" t="s">
        <v>662</v>
      </c>
      <c r="AO508" s="3" t="s">
        <v>240</v>
      </c>
      <c r="AP508" s="3">
        <v>593.6</v>
      </c>
      <c r="AQ508" s="3">
        <v>3.7</v>
      </c>
      <c r="AR508" s="3">
        <v>15.88</v>
      </c>
      <c r="AS508" s="3">
        <v>4</v>
      </c>
      <c r="AT508" s="3">
        <v>30657</v>
      </c>
      <c r="AU508" s="3">
        <v>6.1</v>
      </c>
      <c r="AV508" s="3">
        <v>37.5</v>
      </c>
      <c r="AW508" s="3">
        <v>0.2</v>
      </c>
      <c r="BA508" s="4" t="s">
        <v>662</v>
      </c>
      <c r="BB508" s="4" t="s">
        <v>240</v>
      </c>
      <c r="BC508" s="4">
        <v>76000</v>
      </c>
      <c r="BD508" s="4">
        <v>4.7</v>
      </c>
      <c r="BE508" s="4">
        <v>76000</v>
      </c>
      <c r="BF508" s="4">
        <v>4.7</v>
      </c>
      <c r="BG508" s="4">
        <v>64000</v>
      </c>
      <c r="BH508" s="4">
        <v>6.7</v>
      </c>
      <c r="BI508" s="4">
        <v>76000</v>
      </c>
      <c r="BJ508" s="4">
        <v>4.7</v>
      </c>
      <c r="BN508" s="5" t="s">
        <v>662</v>
      </c>
      <c r="BO508" s="5" t="s">
        <v>240</v>
      </c>
      <c r="BP508" s="5">
        <v>598.1</v>
      </c>
      <c r="BQ508" s="5">
        <v>3.6</v>
      </c>
      <c r="BR508" s="5">
        <v>17.579999999999998</v>
      </c>
      <c r="BS508" s="5">
        <v>3.2</v>
      </c>
      <c r="BT508" s="5">
        <v>33694</v>
      </c>
      <c r="BU508" s="5">
        <v>7.7</v>
      </c>
      <c r="BV508" s="5">
        <v>34</v>
      </c>
      <c r="BW508" s="5">
        <v>1.5</v>
      </c>
      <c r="CA508" s="6" t="s">
        <v>662</v>
      </c>
      <c r="CB508" s="6" t="s">
        <v>240</v>
      </c>
      <c r="CC508" s="6">
        <v>517.79999999999995</v>
      </c>
      <c r="CD508" s="6">
        <v>4.3</v>
      </c>
      <c r="CE508" s="6">
        <v>14.38</v>
      </c>
      <c r="CF508" s="6">
        <v>4.2</v>
      </c>
      <c r="CG508" s="6">
        <v>26732</v>
      </c>
      <c r="CH508" s="6">
        <v>6.9</v>
      </c>
      <c r="CI508" s="6">
        <v>36.9</v>
      </c>
      <c r="CJ508" s="6">
        <v>1.5</v>
      </c>
      <c r="CN508" s="7" t="s">
        <v>662</v>
      </c>
      <c r="CO508" s="7" t="s">
        <v>240</v>
      </c>
      <c r="CP508" s="7">
        <v>24000</v>
      </c>
      <c r="CQ508" s="7">
        <v>8.1</v>
      </c>
      <c r="CR508" s="7">
        <v>24000</v>
      </c>
      <c r="CS508" s="7">
        <v>8.1</v>
      </c>
      <c r="CT508" s="7">
        <v>20000</v>
      </c>
      <c r="CU508" s="7">
        <v>14.2</v>
      </c>
      <c r="CV508" s="7">
        <v>24000</v>
      </c>
      <c r="CW508" s="7">
        <v>8.1</v>
      </c>
      <c r="DA508" s="8" t="s">
        <v>662</v>
      </c>
      <c r="DB508" s="8" t="s">
        <v>240</v>
      </c>
      <c r="DC508" s="8">
        <v>595.9</v>
      </c>
      <c r="DD508" s="8">
        <v>4.3</v>
      </c>
      <c r="DE508" s="8">
        <v>15.78</v>
      </c>
      <c r="DF508" s="8">
        <v>4.4000000000000004</v>
      </c>
      <c r="DG508" s="8">
        <v>30900</v>
      </c>
      <c r="DH508" s="8">
        <v>6.5</v>
      </c>
      <c r="DI508" s="8">
        <v>37.799999999999997</v>
      </c>
      <c r="DJ508" s="8">
        <v>1</v>
      </c>
      <c r="DN508" s="9" t="s">
        <v>662</v>
      </c>
      <c r="DO508" s="9" t="s">
        <v>240</v>
      </c>
      <c r="DP508" s="9">
        <v>526.29999999999995</v>
      </c>
      <c r="DQ508" s="9">
        <v>4.9000000000000004</v>
      </c>
      <c r="DR508" s="9">
        <v>14</v>
      </c>
      <c r="DS508" s="9">
        <v>6.4</v>
      </c>
      <c r="DT508" s="9">
        <v>26944</v>
      </c>
      <c r="DU508" s="9">
        <v>12</v>
      </c>
      <c r="DV508" s="9">
        <v>37.5</v>
      </c>
      <c r="DW508" s="9">
        <v>0.3</v>
      </c>
      <c r="EA508" s="10" t="s">
        <v>662</v>
      </c>
      <c r="EB508" s="10" t="s">
        <v>240</v>
      </c>
      <c r="EC508" s="10">
        <v>35000</v>
      </c>
      <c r="ED508" s="10">
        <v>7.3</v>
      </c>
      <c r="EE508" s="10">
        <f>VLOOKUP(EA508,Sheet1!$C$10:$L$428,10,FALSE)</f>
        <v>178000</v>
      </c>
      <c r="EF508" s="10">
        <v>7.3</v>
      </c>
      <c r="EG508" s="10">
        <v>30000</v>
      </c>
      <c r="EH508" s="10">
        <v>8.8000000000000007</v>
      </c>
      <c r="EI508" s="10">
        <v>35000</v>
      </c>
      <c r="EJ508" s="10">
        <v>7.3</v>
      </c>
      <c r="EN508" s="11" t="s">
        <v>662</v>
      </c>
      <c r="EO508" s="11" t="s">
        <v>240</v>
      </c>
      <c r="EP508" s="11">
        <v>784.9</v>
      </c>
      <c r="EQ508" s="11">
        <v>4.5</v>
      </c>
      <c r="ER508" s="11">
        <f>VLOOKUP(EN508,Sheet1!$C$10:$L$428,2,FALSE)</f>
        <v>267226.74434854108</v>
      </c>
      <c r="ES508" s="11">
        <v>4.5</v>
      </c>
      <c r="ET508" s="11">
        <v>46322</v>
      </c>
      <c r="EU508" s="11">
        <v>11</v>
      </c>
      <c r="EV508" s="11">
        <v>39.5</v>
      </c>
      <c r="EW508" s="11">
        <v>1</v>
      </c>
      <c r="EY508" t="b">
        <f t="shared" si="7"/>
        <v>1</v>
      </c>
    </row>
    <row r="509" spans="1:155" x14ac:dyDescent="0.25">
      <c r="A509" s="1" t="s">
        <v>663</v>
      </c>
      <c r="B509" s="1" t="s">
        <v>241</v>
      </c>
      <c r="C509" s="1">
        <v>555.5</v>
      </c>
      <c r="D509" s="1">
        <v>5.5</v>
      </c>
      <c r="E509" s="1">
        <f>VLOOKUP(A509,Sheet1!$C$10:$L$428,6,FALSE)</f>
        <v>232000</v>
      </c>
      <c r="F509" s="1">
        <v>6.2</v>
      </c>
      <c r="G509" s="1">
        <v>29860</v>
      </c>
      <c r="H509" s="1">
        <v>14</v>
      </c>
      <c r="I509" s="1">
        <v>37.700000000000003</v>
      </c>
      <c r="J509" s="1">
        <v>1.9</v>
      </c>
      <c r="N509" s="2" t="s">
        <v>663</v>
      </c>
      <c r="O509" s="2" t="s">
        <v>241</v>
      </c>
      <c r="P509" s="2">
        <v>67000</v>
      </c>
      <c r="Q509" s="2">
        <v>5</v>
      </c>
      <c r="R509" s="2">
        <v>67000</v>
      </c>
      <c r="S509" s="2">
        <v>5</v>
      </c>
      <c r="T509" s="2">
        <v>54000</v>
      </c>
      <c r="U509" s="2">
        <v>9.1</v>
      </c>
      <c r="V509" s="2">
        <v>67000</v>
      </c>
      <c r="W509" s="2">
        <v>5</v>
      </c>
      <c r="AA509" s="3" t="s">
        <v>663</v>
      </c>
      <c r="AB509" s="3" t="s">
        <v>241</v>
      </c>
      <c r="AC509" s="3">
        <v>627</v>
      </c>
      <c r="AD509" s="3">
        <v>3</v>
      </c>
      <c r="AE509" s="3">
        <v>16.16</v>
      </c>
      <c r="AF509" s="3">
        <v>3.2</v>
      </c>
      <c r="AG509" s="3">
        <v>33731</v>
      </c>
      <c r="AH509" s="3">
        <v>5.2</v>
      </c>
      <c r="AI509" s="3">
        <v>38.799999999999997</v>
      </c>
      <c r="AJ509" s="3">
        <v>0.7</v>
      </c>
      <c r="AN509" s="3" t="s">
        <v>663</v>
      </c>
      <c r="AO509" s="3" t="s">
        <v>241</v>
      </c>
      <c r="AP509" s="3">
        <v>528.4</v>
      </c>
      <c r="AQ509" s="3">
        <v>4.0999999999999996</v>
      </c>
      <c r="AR509" s="3">
        <v>13.96</v>
      </c>
      <c r="AS509" s="3">
        <v>4.8</v>
      </c>
      <c r="AT509" s="3">
        <v>29046</v>
      </c>
      <c r="AU509" s="3">
        <v>7.5</v>
      </c>
      <c r="AV509" s="3">
        <v>37.5</v>
      </c>
      <c r="AW509" s="3">
        <v>0.6</v>
      </c>
      <c r="BA509" s="4" t="s">
        <v>663</v>
      </c>
      <c r="BB509" s="4" t="s">
        <v>241</v>
      </c>
      <c r="BC509" s="4">
        <v>87000</v>
      </c>
      <c r="BD509" s="4">
        <v>4.3</v>
      </c>
      <c r="BE509" s="4">
        <v>87000</v>
      </c>
      <c r="BF509" s="4">
        <v>4.3</v>
      </c>
      <c r="BG509" s="4">
        <v>71000</v>
      </c>
      <c r="BH509" s="4">
        <v>7.5</v>
      </c>
      <c r="BI509" s="4">
        <v>87000</v>
      </c>
      <c r="BJ509" s="4">
        <v>4.3</v>
      </c>
      <c r="BN509" s="5" t="s">
        <v>663</v>
      </c>
      <c r="BO509" s="5" t="s">
        <v>241</v>
      </c>
      <c r="BP509" s="5">
        <v>534.1</v>
      </c>
      <c r="BQ509" s="5">
        <v>3.2</v>
      </c>
      <c r="BR509" s="5">
        <v>15.55</v>
      </c>
      <c r="BS509" s="5">
        <v>2.9</v>
      </c>
      <c r="BT509" s="5">
        <v>28450</v>
      </c>
      <c r="BU509" s="5">
        <v>4.9000000000000004</v>
      </c>
      <c r="BV509" s="5">
        <v>34.4</v>
      </c>
      <c r="BW509" s="5">
        <v>1.3</v>
      </c>
      <c r="CA509" s="6" t="s">
        <v>663</v>
      </c>
      <c r="CB509" s="6" t="s">
        <v>241</v>
      </c>
      <c r="CC509" s="6">
        <v>474.3</v>
      </c>
      <c r="CD509" s="6">
        <v>3.8</v>
      </c>
      <c r="CE509" s="6">
        <v>12.64</v>
      </c>
      <c r="CF509" s="6">
        <v>4.7</v>
      </c>
      <c r="CG509" s="6">
        <v>25188</v>
      </c>
      <c r="CH509" s="6">
        <v>8.4</v>
      </c>
      <c r="CI509" s="6">
        <v>36</v>
      </c>
      <c r="CJ509" s="6">
        <v>0.9</v>
      </c>
      <c r="CN509" s="7" t="s">
        <v>663</v>
      </c>
      <c r="CO509" s="7" t="s">
        <v>241</v>
      </c>
      <c r="CP509" s="7">
        <v>27000</v>
      </c>
      <c r="CQ509" s="7">
        <v>7.6</v>
      </c>
      <c r="CR509" s="7">
        <v>27000</v>
      </c>
      <c r="CS509" s="7">
        <v>7.6</v>
      </c>
      <c r="CT509" s="7">
        <v>22000</v>
      </c>
      <c r="CU509" s="7">
        <v>12.2</v>
      </c>
      <c r="CV509" s="7">
        <v>27000</v>
      </c>
      <c r="CW509" s="7">
        <v>7.6</v>
      </c>
      <c r="DA509" s="8" t="s">
        <v>663</v>
      </c>
      <c r="DB509" s="8" t="s">
        <v>241</v>
      </c>
      <c r="DC509" s="8">
        <v>569.79999999999995</v>
      </c>
      <c r="DD509" s="8">
        <v>4.2</v>
      </c>
      <c r="DE509" s="8">
        <v>15.15</v>
      </c>
      <c r="DF509" s="8">
        <v>4.4000000000000004</v>
      </c>
      <c r="DG509" s="8">
        <v>29968</v>
      </c>
      <c r="DH509" s="8">
        <v>9.1999999999999993</v>
      </c>
      <c r="DI509" s="8">
        <v>37.6</v>
      </c>
      <c r="DJ509" s="8">
        <v>0.9</v>
      </c>
      <c r="DN509" s="9" t="s">
        <v>663</v>
      </c>
      <c r="DO509" s="9" t="s">
        <v>241</v>
      </c>
      <c r="DP509" s="9">
        <v>490.2</v>
      </c>
      <c r="DQ509" s="9">
        <v>7.1</v>
      </c>
      <c r="DR509" s="9">
        <v>13.68</v>
      </c>
      <c r="DS509" s="9">
        <v>7</v>
      </c>
      <c r="DT509" s="9">
        <v>26050</v>
      </c>
      <c r="DU509" s="9">
        <v>15</v>
      </c>
      <c r="DV509" s="9">
        <v>36.799999999999997</v>
      </c>
      <c r="DW509" s="9">
        <v>1</v>
      </c>
      <c r="EA509" s="10" t="s">
        <v>663</v>
      </c>
      <c r="EB509" s="10" t="s">
        <v>241</v>
      </c>
      <c r="EC509" s="10">
        <v>40000</v>
      </c>
      <c r="ED509" s="10">
        <v>6.6</v>
      </c>
      <c r="EE509" s="10">
        <f>VLOOKUP(EA509,Sheet1!$C$10:$L$428,10,FALSE)</f>
        <v>180500</v>
      </c>
      <c r="EF509" s="10">
        <v>6.6</v>
      </c>
      <c r="EG509" s="10">
        <v>31000</v>
      </c>
      <c r="EH509" s="10">
        <v>13</v>
      </c>
      <c r="EI509" s="10">
        <v>40000</v>
      </c>
      <c r="EJ509" s="10">
        <v>6.6</v>
      </c>
      <c r="EN509" s="11" t="s">
        <v>663</v>
      </c>
      <c r="EO509" s="11" t="s">
        <v>241</v>
      </c>
      <c r="EP509" s="11">
        <v>665.2</v>
      </c>
      <c r="EQ509" s="11">
        <v>4</v>
      </c>
      <c r="ER509" s="11">
        <f>VLOOKUP(EN509,Sheet1!$C$10:$L$428,2,FALSE)</f>
        <v>240563.79982706401</v>
      </c>
      <c r="ES509" s="11">
        <v>4.2</v>
      </c>
      <c r="ET509" s="11">
        <v>36400</v>
      </c>
      <c r="EU509" s="11">
        <v>5.9</v>
      </c>
      <c r="EV509" s="11">
        <v>39.6</v>
      </c>
      <c r="EW509" s="11">
        <v>1</v>
      </c>
      <c r="EY509" t="b">
        <f t="shared" si="7"/>
        <v>1</v>
      </c>
    </row>
    <row r="510" spans="1:155" x14ac:dyDescent="0.25">
      <c r="A510" s="1" t="s">
        <v>664</v>
      </c>
      <c r="B510" s="1" t="s">
        <v>242</v>
      </c>
      <c r="C510" s="1">
        <v>616.29999999999995</v>
      </c>
      <c r="D510" s="1">
        <v>8.4</v>
      </c>
      <c r="E510" s="1">
        <f>VLOOKUP(A510,Sheet1!$C$10:$L$428,6,FALSE)</f>
        <v>224950</v>
      </c>
      <c r="F510" s="1">
        <v>9.4</v>
      </c>
      <c r="G510" s="1" t="s">
        <v>858</v>
      </c>
      <c r="H510" s="1" t="s">
        <v>858</v>
      </c>
      <c r="I510" s="1">
        <v>37.5</v>
      </c>
      <c r="J510" s="1">
        <v>1.7</v>
      </c>
      <c r="N510" s="2" t="s">
        <v>664</v>
      </c>
      <c r="O510" s="2" t="s">
        <v>242</v>
      </c>
      <c r="P510" s="2">
        <v>37000</v>
      </c>
      <c r="Q510" s="2">
        <v>6.9</v>
      </c>
      <c r="R510" s="2">
        <v>37000</v>
      </c>
      <c r="S510" s="2">
        <v>6.9</v>
      </c>
      <c r="T510" s="2">
        <v>32000</v>
      </c>
      <c r="U510" s="2">
        <v>16.899999999999999</v>
      </c>
      <c r="V510" s="2">
        <v>37000</v>
      </c>
      <c r="W510" s="2">
        <v>6.9</v>
      </c>
      <c r="AA510" s="3" t="s">
        <v>664</v>
      </c>
      <c r="AB510" s="3" t="s">
        <v>242</v>
      </c>
      <c r="AC510" s="3">
        <v>696.8</v>
      </c>
      <c r="AD510" s="3">
        <v>4.3</v>
      </c>
      <c r="AE510" s="3">
        <v>17.93</v>
      </c>
      <c r="AF510" s="3">
        <v>4.5</v>
      </c>
      <c r="AG510" s="3">
        <v>37273</v>
      </c>
      <c r="AH510" s="3">
        <v>13</v>
      </c>
      <c r="AI510" s="3">
        <v>38.9</v>
      </c>
      <c r="AJ510" s="3">
        <v>0.9</v>
      </c>
      <c r="AN510" s="3" t="s">
        <v>664</v>
      </c>
      <c r="AO510" s="3" t="s">
        <v>242</v>
      </c>
      <c r="AP510" s="3">
        <v>573.20000000000005</v>
      </c>
      <c r="AQ510" s="3">
        <v>4.4000000000000004</v>
      </c>
      <c r="AR510" s="3">
        <v>14.49</v>
      </c>
      <c r="AS510" s="3">
        <v>5.2</v>
      </c>
      <c r="AT510" s="3">
        <v>30243</v>
      </c>
      <c r="AU510" s="3">
        <v>20</v>
      </c>
      <c r="AV510" s="3">
        <v>37.5</v>
      </c>
      <c r="AW510" s="3">
        <v>0.3</v>
      </c>
      <c r="BA510" s="4" t="s">
        <v>664</v>
      </c>
      <c r="BB510" s="4" t="s">
        <v>242</v>
      </c>
      <c r="BC510" s="4">
        <v>49000</v>
      </c>
      <c r="BD510" s="4">
        <v>5.9</v>
      </c>
      <c r="BE510" s="4">
        <v>49000</v>
      </c>
      <c r="BF510" s="4">
        <v>5.9</v>
      </c>
      <c r="BG510" s="4">
        <v>41000</v>
      </c>
      <c r="BH510" s="4">
        <v>13.6</v>
      </c>
      <c r="BI510" s="4">
        <v>49000</v>
      </c>
      <c r="BJ510" s="4">
        <v>5.9</v>
      </c>
      <c r="BN510" s="5" t="s">
        <v>664</v>
      </c>
      <c r="BO510" s="5" t="s">
        <v>242</v>
      </c>
      <c r="BP510" s="5">
        <v>573.70000000000005</v>
      </c>
      <c r="BQ510" s="5">
        <v>4.5999999999999996</v>
      </c>
      <c r="BR510" s="5">
        <v>17.04</v>
      </c>
      <c r="BS510" s="5">
        <v>4.3</v>
      </c>
      <c r="BT510" s="5">
        <v>31579</v>
      </c>
      <c r="BU510" s="5">
        <v>12</v>
      </c>
      <c r="BV510" s="5">
        <v>33.700000000000003</v>
      </c>
      <c r="BW510" s="5">
        <v>1.8</v>
      </c>
      <c r="CA510" s="6" t="s">
        <v>664</v>
      </c>
      <c r="CB510" s="6" t="s">
        <v>242</v>
      </c>
      <c r="CC510" s="6">
        <v>501.3</v>
      </c>
      <c r="CD510" s="6">
        <v>5.0999999999999996</v>
      </c>
      <c r="CE510" s="6">
        <v>13.47</v>
      </c>
      <c r="CF510" s="6">
        <v>4.2</v>
      </c>
      <c r="CG510" s="6">
        <v>26324</v>
      </c>
      <c r="CH510" s="6">
        <v>15</v>
      </c>
      <c r="CI510" s="6">
        <v>37.4</v>
      </c>
      <c r="CJ510" s="6">
        <v>0.4</v>
      </c>
      <c r="CN510" s="7" t="s">
        <v>664</v>
      </c>
      <c r="CO510" s="7" t="s">
        <v>242</v>
      </c>
      <c r="CP510" s="7">
        <v>14000</v>
      </c>
      <c r="CQ510" s="7">
        <v>10.6</v>
      </c>
      <c r="CR510" s="7">
        <v>14000</v>
      </c>
      <c r="CS510" s="7">
        <v>10.6</v>
      </c>
      <c r="CT510" s="7">
        <v>13000</v>
      </c>
      <c r="CU510" s="7">
        <v>12.5</v>
      </c>
      <c r="CV510" s="7">
        <v>14000</v>
      </c>
      <c r="CW510" s="7">
        <v>10.6</v>
      </c>
      <c r="DA510" s="8" t="s">
        <v>664</v>
      </c>
      <c r="DB510" s="8" t="s">
        <v>242</v>
      </c>
      <c r="DC510" s="8">
        <v>537.4</v>
      </c>
      <c r="DD510" s="8">
        <v>5</v>
      </c>
      <c r="DE510" s="8">
        <v>14.18</v>
      </c>
      <c r="DF510" s="8">
        <v>5.3</v>
      </c>
      <c r="DG510" s="8">
        <v>28153</v>
      </c>
      <c r="DH510" s="8">
        <v>6.8</v>
      </c>
      <c r="DI510" s="8">
        <v>37.9</v>
      </c>
      <c r="DJ510" s="8">
        <v>1.6</v>
      </c>
      <c r="DN510" s="9" t="s">
        <v>664</v>
      </c>
      <c r="DO510" s="9" t="s">
        <v>242</v>
      </c>
      <c r="DP510" s="9">
        <v>504.1</v>
      </c>
      <c r="DQ510" s="9">
        <v>7.3</v>
      </c>
      <c r="DR510" s="9">
        <v>13.18</v>
      </c>
      <c r="DS510" s="9">
        <v>6.6</v>
      </c>
      <c r="DT510" s="9">
        <v>24973</v>
      </c>
      <c r="DU510" s="9">
        <v>7.7</v>
      </c>
      <c r="DV510" s="9">
        <v>37.5</v>
      </c>
      <c r="DW510" s="9">
        <v>0.3</v>
      </c>
      <c r="EA510" s="10" t="s">
        <v>664</v>
      </c>
      <c r="EB510" s="10" t="s">
        <v>242</v>
      </c>
      <c r="EC510" s="10">
        <v>23000</v>
      </c>
      <c r="ED510" s="10">
        <v>9</v>
      </c>
      <c r="EE510" s="10">
        <f>VLOOKUP(EA510,Sheet1!$C$10:$L$428,10,FALSE)</f>
        <v>179000</v>
      </c>
      <c r="EF510" s="10">
        <v>9</v>
      </c>
      <c r="EG510" s="10" t="s">
        <v>858</v>
      </c>
      <c r="EH510" s="10" t="s">
        <v>858</v>
      </c>
      <c r="EI510" s="10">
        <v>23000</v>
      </c>
      <c r="EJ510" s="10">
        <v>9</v>
      </c>
      <c r="EN510" s="11" t="s">
        <v>664</v>
      </c>
      <c r="EO510" s="11" t="s">
        <v>242</v>
      </c>
      <c r="EP510" s="11">
        <v>794.3</v>
      </c>
      <c r="EQ510" s="11">
        <v>5.4</v>
      </c>
      <c r="ER510" s="11">
        <f>VLOOKUP(EN510,Sheet1!$C$10:$L$428,2,FALSE)</f>
        <v>264782.1009836063</v>
      </c>
      <c r="ES510" s="11">
        <v>5.7</v>
      </c>
      <c r="ET510" s="11" t="s">
        <v>858</v>
      </c>
      <c r="EU510" s="11" t="s">
        <v>858</v>
      </c>
      <c r="EV510" s="11">
        <v>39.5</v>
      </c>
      <c r="EW510" s="11">
        <v>1</v>
      </c>
      <c r="EY510" t="b">
        <f t="shared" si="7"/>
        <v>1</v>
      </c>
    </row>
    <row r="511" spans="1:155" x14ac:dyDescent="0.25">
      <c r="A511" s="1" t="s">
        <v>665</v>
      </c>
      <c r="B511" s="1" t="s">
        <v>243</v>
      </c>
      <c r="C511" s="1">
        <v>539.9</v>
      </c>
      <c r="D511" s="1">
        <v>7.6</v>
      </c>
      <c r="E511" s="1">
        <f>VLOOKUP(A511,Sheet1!$C$10:$L$428,6,FALSE)</f>
        <v>240000</v>
      </c>
      <c r="F511" s="1">
        <v>6.3</v>
      </c>
      <c r="G511" s="1">
        <v>28594</v>
      </c>
      <c r="H511" s="1">
        <v>6.7</v>
      </c>
      <c r="I511" s="1">
        <v>37.5</v>
      </c>
      <c r="J511" s="1">
        <v>0.4</v>
      </c>
      <c r="N511" s="2" t="s">
        <v>665</v>
      </c>
      <c r="O511" s="2" t="s">
        <v>243</v>
      </c>
      <c r="P511" s="2">
        <v>74000</v>
      </c>
      <c r="Q511" s="2">
        <v>4.9000000000000004</v>
      </c>
      <c r="R511" s="2">
        <v>74000</v>
      </c>
      <c r="S511" s="2">
        <v>4.9000000000000004</v>
      </c>
      <c r="T511" s="2">
        <v>61000</v>
      </c>
      <c r="U511" s="2">
        <v>6</v>
      </c>
      <c r="V511" s="2">
        <v>74000</v>
      </c>
      <c r="W511" s="2">
        <v>4.9000000000000004</v>
      </c>
      <c r="AA511" s="3" t="s">
        <v>665</v>
      </c>
      <c r="AB511" s="3" t="s">
        <v>243</v>
      </c>
      <c r="AC511" s="3">
        <v>637.5</v>
      </c>
      <c r="AD511" s="3">
        <v>3.2</v>
      </c>
      <c r="AE511" s="3">
        <v>16.71</v>
      </c>
      <c r="AF511" s="3">
        <v>3.2</v>
      </c>
      <c r="AG511" s="3">
        <v>33785</v>
      </c>
      <c r="AH511" s="3">
        <v>3.9</v>
      </c>
      <c r="AI511" s="3">
        <v>38.200000000000003</v>
      </c>
      <c r="AJ511" s="3">
        <v>0.6</v>
      </c>
      <c r="AN511" s="3" t="s">
        <v>665</v>
      </c>
      <c r="AO511" s="3" t="s">
        <v>243</v>
      </c>
      <c r="AP511" s="3">
        <v>528.70000000000005</v>
      </c>
      <c r="AQ511" s="3">
        <v>4.9000000000000004</v>
      </c>
      <c r="AR511" s="3">
        <v>14.21</v>
      </c>
      <c r="AS511" s="3">
        <v>4.5999999999999996</v>
      </c>
      <c r="AT511" s="3">
        <v>28132</v>
      </c>
      <c r="AU511" s="3">
        <v>4.8</v>
      </c>
      <c r="AV511" s="3">
        <v>37.5</v>
      </c>
      <c r="AW511" s="3">
        <v>0.1</v>
      </c>
      <c r="BA511" s="4" t="s">
        <v>665</v>
      </c>
      <c r="BB511" s="4" t="s">
        <v>243</v>
      </c>
      <c r="BC511" s="4">
        <v>104000</v>
      </c>
      <c r="BD511" s="4">
        <v>4</v>
      </c>
      <c r="BE511" s="4">
        <v>104000</v>
      </c>
      <c r="BF511" s="4">
        <v>4</v>
      </c>
      <c r="BG511" s="4">
        <v>84000</v>
      </c>
      <c r="BH511" s="4">
        <v>5.2</v>
      </c>
      <c r="BI511" s="4">
        <v>104000</v>
      </c>
      <c r="BJ511" s="4">
        <v>4</v>
      </c>
      <c r="BN511" s="5" t="s">
        <v>665</v>
      </c>
      <c r="BO511" s="5" t="s">
        <v>243</v>
      </c>
      <c r="BP511" s="5">
        <v>518.5</v>
      </c>
      <c r="BQ511" s="5">
        <v>3.2</v>
      </c>
      <c r="BR511" s="5">
        <v>16.02</v>
      </c>
      <c r="BS511" s="5">
        <v>2.9</v>
      </c>
      <c r="BT511" s="5">
        <v>28313</v>
      </c>
      <c r="BU511" s="5">
        <v>4</v>
      </c>
      <c r="BV511" s="5">
        <v>32.4</v>
      </c>
      <c r="BW511" s="5">
        <v>1.3</v>
      </c>
      <c r="CA511" s="6" t="s">
        <v>665</v>
      </c>
      <c r="CB511" s="6" t="s">
        <v>243</v>
      </c>
      <c r="CC511" s="6">
        <v>422.6</v>
      </c>
      <c r="CD511" s="6">
        <v>4.3</v>
      </c>
      <c r="CE511" s="6">
        <v>12.77</v>
      </c>
      <c r="CF511" s="6">
        <v>4.8</v>
      </c>
      <c r="CG511" s="6">
        <v>23625</v>
      </c>
      <c r="CH511" s="6">
        <v>5.8</v>
      </c>
      <c r="CI511" s="6">
        <v>36.9</v>
      </c>
      <c r="CJ511" s="6">
        <v>1.4</v>
      </c>
      <c r="CN511" s="7" t="s">
        <v>665</v>
      </c>
      <c r="CO511" s="7" t="s">
        <v>243</v>
      </c>
      <c r="CP511" s="7">
        <v>29000</v>
      </c>
      <c r="CQ511" s="7">
        <v>7.4</v>
      </c>
      <c r="CR511" s="7">
        <v>29000</v>
      </c>
      <c r="CS511" s="7">
        <v>7.4</v>
      </c>
      <c r="CT511" s="7">
        <v>24000</v>
      </c>
      <c r="CU511" s="7">
        <v>9.3000000000000007</v>
      </c>
      <c r="CV511" s="7">
        <v>29000</v>
      </c>
      <c r="CW511" s="7">
        <v>7.4</v>
      </c>
      <c r="DA511" s="8" t="s">
        <v>665</v>
      </c>
      <c r="DB511" s="8" t="s">
        <v>243</v>
      </c>
      <c r="DC511" s="8">
        <v>600.4</v>
      </c>
      <c r="DD511" s="8">
        <v>4.5</v>
      </c>
      <c r="DE511" s="8">
        <v>16.16</v>
      </c>
      <c r="DF511" s="8">
        <v>4.5</v>
      </c>
      <c r="DG511" s="8">
        <v>31509</v>
      </c>
      <c r="DH511" s="8">
        <v>6.5</v>
      </c>
      <c r="DI511" s="8">
        <v>37.1</v>
      </c>
      <c r="DJ511" s="8">
        <v>0.8</v>
      </c>
      <c r="DN511" s="9" t="s">
        <v>665</v>
      </c>
      <c r="DO511" s="9" t="s">
        <v>243</v>
      </c>
      <c r="DP511" s="9">
        <v>504.2</v>
      </c>
      <c r="DQ511" s="9">
        <v>6.8</v>
      </c>
      <c r="DR511" s="9">
        <v>14.21</v>
      </c>
      <c r="DS511" s="9">
        <v>6.3</v>
      </c>
      <c r="DT511" s="9">
        <v>27080</v>
      </c>
      <c r="DU511" s="9">
        <v>7.6</v>
      </c>
      <c r="DV511" s="9">
        <v>37.5</v>
      </c>
      <c r="DW511" s="9">
        <v>0.3</v>
      </c>
      <c r="EA511" s="10" t="s">
        <v>665</v>
      </c>
      <c r="EB511" s="10" t="s">
        <v>243</v>
      </c>
      <c r="EC511" s="10">
        <v>45000</v>
      </c>
      <c r="ED511" s="10">
        <v>6.4</v>
      </c>
      <c r="EE511" s="10">
        <f>VLOOKUP(EA511,Sheet1!$C$10:$L$428,10,FALSE)</f>
        <v>180000</v>
      </c>
      <c r="EF511" s="10">
        <v>6.4</v>
      </c>
      <c r="EG511" s="10">
        <v>37000</v>
      </c>
      <c r="EH511" s="10">
        <v>7.9</v>
      </c>
      <c r="EI511" s="10">
        <v>45000</v>
      </c>
      <c r="EJ511" s="10">
        <v>6.4</v>
      </c>
      <c r="EN511" s="11" t="s">
        <v>665</v>
      </c>
      <c r="EO511" s="11" t="s">
        <v>243</v>
      </c>
      <c r="EP511" s="11">
        <v>661.8</v>
      </c>
      <c r="EQ511" s="11">
        <v>4.3</v>
      </c>
      <c r="ER511" s="11">
        <f>VLOOKUP(EN511,Sheet1!$C$10:$L$428,2,FALSE)</f>
        <v>278288.96919096803</v>
      </c>
      <c r="ES511" s="11">
        <v>4.4000000000000004</v>
      </c>
      <c r="ET511" s="11">
        <v>35218</v>
      </c>
      <c r="EU511" s="11">
        <v>4.9000000000000004</v>
      </c>
      <c r="EV511" s="11">
        <v>38.799999999999997</v>
      </c>
      <c r="EW511" s="11">
        <v>0.8</v>
      </c>
      <c r="EY511" t="b">
        <f t="shared" si="7"/>
        <v>1</v>
      </c>
    </row>
    <row r="512" spans="1:155" x14ac:dyDescent="0.25">
      <c r="A512" s="1" t="s">
        <v>666</v>
      </c>
      <c r="B512" s="1" t="s">
        <v>244</v>
      </c>
      <c r="C512" s="1">
        <v>524.9</v>
      </c>
      <c r="D512" s="1">
        <v>8.3000000000000007</v>
      </c>
      <c r="E512" s="1">
        <f>VLOOKUP(A512,Sheet1!$C$10:$L$428,6,FALSE)</f>
        <v>170000</v>
      </c>
      <c r="F512" s="1">
        <v>7.8</v>
      </c>
      <c r="G512" s="1">
        <v>28222</v>
      </c>
      <c r="H512" s="1">
        <v>9.6</v>
      </c>
      <c r="I512" s="1">
        <v>38.799999999999997</v>
      </c>
      <c r="J512" s="1">
        <v>1.6</v>
      </c>
      <c r="N512" s="2" t="s">
        <v>666</v>
      </c>
      <c r="O512" s="2" t="s">
        <v>244</v>
      </c>
      <c r="P512" s="2">
        <v>30000</v>
      </c>
      <c r="Q512" s="2">
        <v>7.7</v>
      </c>
      <c r="R512" s="2">
        <v>30000</v>
      </c>
      <c r="S512" s="2">
        <v>7.7</v>
      </c>
      <c r="T512" s="2">
        <v>26000</v>
      </c>
      <c r="U512" s="2">
        <v>10.199999999999999</v>
      </c>
      <c r="V512" s="2">
        <v>30000</v>
      </c>
      <c r="W512" s="2">
        <v>7.7</v>
      </c>
      <c r="AA512" s="3" t="s">
        <v>666</v>
      </c>
      <c r="AB512" s="3" t="s">
        <v>244</v>
      </c>
      <c r="AC512" s="3">
        <v>520.29999999999995</v>
      </c>
      <c r="AD512" s="3">
        <v>4.0999999999999996</v>
      </c>
      <c r="AE512" s="3">
        <v>13.36</v>
      </c>
      <c r="AF512" s="3">
        <v>4.2</v>
      </c>
      <c r="AG512" s="3">
        <v>27865</v>
      </c>
      <c r="AH512" s="3">
        <v>5.0999999999999996</v>
      </c>
      <c r="AI512" s="3">
        <v>39</v>
      </c>
      <c r="AJ512" s="3">
        <v>1</v>
      </c>
      <c r="AN512" s="3" t="s">
        <v>666</v>
      </c>
      <c r="AO512" s="3" t="s">
        <v>244</v>
      </c>
      <c r="AP512" s="3">
        <v>457</v>
      </c>
      <c r="AQ512" s="3">
        <v>7.8</v>
      </c>
      <c r="AR512" s="3">
        <v>11.37</v>
      </c>
      <c r="AS512" s="3">
        <v>7.9</v>
      </c>
      <c r="AT512" s="3">
        <v>24976</v>
      </c>
      <c r="AU512" s="3">
        <v>9.8000000000000007</v>
      </c>
      <c r="AV512" s="3">
        <v>37.9</v>
      </c>
      <c r="AW512" s="3">
        <v>1.1000000000000001</v>
      </c>
      <c r="BA512" s="4" t="s">
        <v>666</v>
      </c>
      <c r="BB512" s="4" t="s">
        <v>244</v>
      </c>
      <c r="BC512" s="4">
        <v>43000</v>
      </c>
      <c r="BD512" s="4">
        <v>6.2</v>
      </c>
      <c r="BE512" s="4">
        <v>43000</v>
      </c>
      <c r="BF512" s="4">
        <v>6.2</v>
      </c>
      <c r="BG512" s="4">
        <v>37000</v>
      </c>
      <c r="BH512" s="4">
        <v>9.6999999999999993</v>
      </c>
      <c r="BI512" s="4">
        <v>43000</v>
      </c>
      <c r="BJ512" s="4">
        <v>6.2</v>
      </c>
      <c r="BN512" s="5" t="s">
        <v>666</v>
      </c>
      <c r="BO512" s="5" t="s">
        <v>244</v>
      </c>
      <c r="BP512" s="5">
        <v>414.9</v>
      </c>
      <c r="BQ512" s="5">
        <v>4.4000000000000004</v>
      </c>
      <c r="BR512" s="5">
        <v>12.7</v>
      </c>
      <c r="BS512" s="5">
        <v>3.8</v>
      </c>
      <c r="BT512" s="5">
        <v>22231</v>
      </c>
      <c r="BU512" s="5">
        <v>7.2</v>
      </c>
      <c r="BV512" s="5">
        <v>32.700000000000003</v>
      </c>
      <c r="BW512" s="5">
        <v>2.2000000000000002</v>
      </c>
      <c r="CA512" s="6" t="s">
        <v>666</v>
      </c>
      <c r="CB512" s="6" t="s">
        <v>244</v>
      </c>
      <c r="CC512" s="6">
        <v>346.9</v>
      </c>
      <c r="CD512" s="6">
        <v>8.9</v>
      </c>
      <c r="CE512" s="6">
        <v>10.1</v>
      </c>
      <c r="CF512" s="6">
        <v>5.6</v>
      </c>
      <c r="CG512" s="6">
        <v>18483</v>
      </c>
      <c r="CH512" s="6">
        <v>16</v>
      </c>
      <c r="CI512" s="6">
        <v>37</v>
      </c>
      <c r="CJ512" s="6">
        <v>1.7</v>
      </c>
      <c r="CN512" s="7" t="s">
        <v>666</v>
      </c>
      <c r="CO512" s="7" t="s">
        <v>244</v>
      </c>
      <c r="CP512" s="7">
        <v>10000</v>
      </c>
      <c r="CQ512" s="7">
        <v>12.4</v>
      </c>
      <c r="CR512" s="7">
        <v>10000</v>
      </c>
      <c r="CS512" s="7">
        <v>12.4</v>
      </c>
      <c r="CT512" s="7">
        <v>9000</v>
      </c>
      <c r="CU512" s="7">
        <v>18.8</v>
      </c>
      <c r="CV512" s="7">
        <v>10000</v>
      </c>
      <c r="CW512" s="7">
        <v>12.4</v>
      </c>
      <c r="DA512" s="8" t="s">
        <v>666</v>
      </c>
      <c r="DB512" s="8" t="s">
        <v>244</v>
      </c>
      <c r="DC512" s="8">
        <v>422</v>
      </c>
      <c r="DD512" s="8">
        <v>6.4</v>
      </c>
      <c r="DE512" s="8">
        <v>11.26</v>
      </c>
      <c r="DF512" s="8">
        <v>6.2</v>
      </c>
      <c r="DG512" s="8">
        <v>21829</v>
      </c>
      <c r="DH512" s="8">
        <v>7.8</v>
      </c>
      <c r="DI512" s="8">
        <v>37.5</v>
      </c>
      <c r="DJ512" s="8">
        <v>1.3</v>
      </c>
      <c r="DN512" s="9" t="s">
        <v>666</v>
      </c>
      <c r="DO512" s="9" t="s">
        <v>244</v>
      </c>
      <c r="DP512" s="9">
        <v>347</v>
      </c>
      <c r="DQ512" s="9">
        <v>11</v>
      </c>
      <c r="DR512" s="9">
        <v>9.16</v>
      </c>
      <c r="DS512" s="9">
        <v>9.6999999999999993</v>
      </c>
      <c r="DT512" s="9">
        <v>17733</v>
      </c>
      <c r="DU512" s="9" t="s">
        <v>858</v>
      </c>
      <c r="DV512" s="9">
        <v>37.5</v>
      </c>
      <c r="DW512" s="9">
        <v>1</v>
      </c>
      <c r="EA512" s="10" t="s">
        <v>666</v>
      </c>
      <c r="EB512" s="10" t="s">
        <v>244</v>
      </c>
      <c r="EC512" s="10">
        <v>19000</v>
      </c>
      <c r="ED512" s="10">
        <v>9.8000000000000007</v>
      </c>
      <c r="EE512" s="10">
        <f>VLOOKUP(EA512,Sheet1!$C$10:$L$428,10,FALSE)</f>
        <v>130000</v>
      </c>
      <c r="EF512" s="10">
        <v>9.8000000000000007</v>
      </c>
      <c r="EG512" s="10">
        <v>17000</v>
      </c>
      <c r="EH512" s="10">
        <v>11.8</v>
      </c>
      <c r="EI512" s="10">
        <v>19000</v>
      </c>
      <c r="EJ512" s="10">
        <v>9.8000000000000007</v>
      </c>
      <c r="EN512" s="11" t="s">
        <v>666</v>
      </c>
      <c r="EO512" s="11" t="s">
        <v>244</v>
      </c>
      <c r="EP512" s="11">
        <v>571.6</v>
      </c>
      <c r="EQ512" s="11">
        <v>5</v>
      </c>
      <c r="ER512" s="11">
        <f>VLOOKUP(EN512,Sheet1!$C$10:$L$428,2,FALSE)</f>
        <v>203757.51879010029</v>
      </c>
      <c r="ES512" s="11">
        <v>5.2</v>
      </c>
      <c r="ET512" s="11">
        <v>31213</v>
      </c>
      <c r="EU512" s="11">
        <v>5.8</v>
      </c>
      <c r="EV512" s="11">
        <v>39.700000000000003</v>
      </c>
      <c r="EW512" s="11">
        <v>1.4</v>
      </c>
      <c r="EY512" t="b">
        <f t="shared" si="7"/>
        <v>1</v>
      </c>
    </row>
    <row r="513" spans="1:155" x14ac:dyDescent="0.25">
      <c r="A513" s="1" t="s">
        <v>667</v>
      </c>
      <c r="B513" s="1" t="s">
        <v>245</v>
      </c>
      <c r="C513" s="1">
        <v>575</v>
      </c>
      <c r="D513" s="1">
        <v>4.7</v>
      </c>
      <c r="E513" s="1">
        <f>VLOOKUP(A513,Sheet1!$C$10:$L$428,6,FALSE)</f>
        <v>149739</v>
      </c>
      <c r="F513" s="1">
        <v>6.1</v>
      </c>
      <c r="G513" s="1">
        <v>30180</v>
      </c>
      <c r="H513" s="1">
        <v>7.4</v>
      </c>
      <c r="I513" s="1">
        <v>40</v>
      </c>
      <c r="J513" s="1">
        <v>0.8</v>
      </c>
      <c r="N513" s="2" t="s">
        <v>667</v>
      </c>
      <c r="O513" s="2" t="s">
        <v>245</v>
      </c>
      <c r="P513" s="2">
        <v>83000</v>
      </c>
      <c r="Q513" s="2">
        <v>4.5</v>
      </c>
      <c r="R513" s="2">
        <v>83000</v>
      </c>
      <c r="S513" s="2">
        <v>4.5</v>
      </c>
      <c r="T513" s="2">
        <v>72000</v>
      </c>
      <c r="U513" s="2">
        <v>6</v>
      </c>
      <c r="V513" s="2">
        <v>83000</v>
      </c>
      <c r="W513" s="2">
        <v>4.5</v>
      </c>
      <c r="AA513" s="3" t="s">
        <v>667</v>
      </c>
      <c r="AB513" s="3" t="s">
        <v>245</v>
      </c>
      <c r="AC513" s="3">
        <v>587.4</v>
      </c>
      <c r="AD513" s="3">
        <v>2.2999999999999998</v>
      </c>
      <c r="AE513" s="3">
        <v>14.73</v>
      </c>
      <c r="AF513" s="3">
        <v>2.4</v>
      </c>
      <c r="AG513" s="3">
        <v>30926</v>
      </c>
      <c r="AH513" s="3">
        <v>3.2</v>
      </c>
      <c r="AI513" s="3">
        <v>39.9</v>
      </c>
      <c r="AJ513" s="3">
        <v>0.6</v>
      </c>
      <c r="AN513" s="3" t="s">
        <v>667</v>
      </c>
      <c r="AO513" s="3" t="s">
        <v>245</v>
      </c>
      <c r="AP513" s="3">
        <v>526.5</v>
      </c>
      <c r="AQ513" s="3">
        <v>4.4000000000000004</v>
      </c>
      <c r="AR513" s="3">
        <v>12.88</v>
      </c>
      <c r="AS513" s="3">
        <v>5.0999999999999996</v>
      </c>
      <c r="AT513" s="3">
        <v>28610</v>
      </c>
      <c r="AU513" s="3">
        <v>6</v>
      </c>
      <c r="AV513" s="3">
        <v>37.700000000000003</v>
      </c>
      <c r="AW513" s="3">
        <v>1.1000000000000001</v>
      </c>
      <c r="BA513" s="4" t="s">
        <v>667</v>
      </c>
      <c r="BB513" s="4" t="s">
        <v>245</v>
      </c>
      <c r="BC513" s="4">
        <v>108000</v>
      </c>
      <c r="BD513" s="4">
        <v>3.9</v>
      </c>
      <c r="BE513" s="4">
        <v>108000</v>
      </c>
      <c r="BF513" s="4">
        <v>3.9</v>
      </c>
      <c r="BG513" s="4">
        <v>92000</v>
      </c>
      <c r="BH513" s="4">
        <v>5.2</v>
      </c>
      <c r="BI513" s="4">
        <v>108000</v>
      </c>
      <c r="BJ513" s="4">
        <v>3.9</v>
      </c>
      <c r="BN513" s="5" t="s">
        <v>667</v>
      </c>
      <c r="BO513" s="5" t="s">
        <v>245</v>
      </c>
      <c r="BP513" s="5">
        <v>488.7</v>
      </c>
      <c r="BQ513" s="5">
        <v>2.6</v>
      </c>
      <c r="BR513" s="5">
        <v>14.09</v>
      </c>
      <c r="BS513" s="5">
        <v>2.2000000000000002</v>
      </c>
      <c r="BT513" s="5">
        <v>25865</v>
      </c>
      <c r="BU513" s="5">
        <v>3.4</v>
      </c>
      <c r="BV513" s="5">
        <v>34.700000000000003</v>
      </c>
      <c r="BW513" s="5">
        <v>1.3</v>
      </c>
      <c r="CA513" s="6" t="s">
        <v>667</v>
      </c>
      <c r="CB513" s="6" t="s">
        <v>245</v>
      </c>
      <c r="CC513" s="6">
        <v>434.7</v>
      </c>
      <c r="CD513" s="6">
        <v>4.0999999999999996</v>
      </c>
      <c r="CE513" s="6">
        <v>11.64</v>
      </c>
      <c r="CF513" s="6">
        <v>3.4</v>
      </c>
      <c r="CG513" s="6">
        <v>23210</v>
      </c>
      <c r="CH513" s="6">
        <v>6.7</v>
      </c>
      <c r="CI513" s="6">
        <v>37.1</v>
      </c>
      <c r="CJ513" s="6">
        <v>0.4</v>
      </c>
      <c r="CN513" s="7" t="s">
        <v>667</v>
      </c>
      <c r="CO513" s="7" t="s">
        <v>245</v>
      </c>
      <c r="CP513" s="7">
        <v>30000</v>
      </c>
      <c r="CQ513" s="7">
        <v>7.2</v>
      </c>
      <c r="CR513" s="7">
        <v>30000</v>
      </c>
      <c r="CS513" s="7">
        <v>7.2</v>
      </c>
      <c r="CT513" s="7">
        <v>26000</v>
      </c>
      <c r="CU513" s="7">
        <v>8.6</v>
      </c>
      <c r="CV513" s="7">
        <v>30000</v>
      </c>
      <c r="CW513" s="7">
        <v>7.2</v>
      </c>
      <c r="DA513" s="8" t="s">
        <v>667</v>
      </c>
      <c r="DB513" s="8" t="s">
        <v>245</v>
      </c>
      <c r="DC513" s="8">
        <v>505.2</v>
      </c>
      <c r="DD513" s="8">
        <v>3.3</v>
      </c>
      <c r="DE513" s="8">
        <v>13.45</v>
      </c>
      <c r="DF513" s="8">
        <v>3.5</v>
      </c>
      <c r="DG513" s="8">
        <v>26842</v>
      </c>
      <c r="DH513" s="8">
        <v>4</v>
      </c>
      <c r="DI513" s="8">
        <v>37.6</v>
      </c>
      <c r="DJ513" s="8">
        <v>0.8</v>
      </c>
      <c r="DN513" s="9" t="s">
        <v>667</v>
      </c>
      <c r="DO513" s="9" t="s">
        <v>245</v>
      </c>
      <c r="DP513" s="9">
        <v>446.7</v>
      </c>
      <c r="DQ513" s="9">
        <v>6.3</v>
      </c>
      <c r="DR513" s="9">
        <v>11.81</v>
      </c>
      <c r="DS513" s="9">
        <v>6.3</v>
      </c>
      <c r="DT513" s="9">
        <v>23987</v>
      </c>
      <c r="DU513" s="9">
        <v>8.9</v>
      </c>
      <c r="DV513" s="9">
        <v>37.4</v>
      </c>
      <c r="DW513" s="9">
        <v>0.3</v>
      </c>
      <c r="EA513" s="10" t="s">
        <v>667</v>
      </c>
      <c r="EB513" s="10" t="s">
        <v>245</v>
      </c>
      <c r="EC513" s="10">
        <v>53000</v>
      </c>
      <c r="ED513" s="10">
        <v>5.8</v>
      </c>
      <c r="EE513" s="10">
        <f>VLOOKUP(EA513,Sheet1!$C$10:$L$428,10,FALSE)</f>
        <v>121000</v>
      </c>
      <c r="EF513" s="10">
        <v>5.8</v>
      </c>
      <c r="EG513" s="10">
        <v>46000</v>
      </c>
      <c r="EH513" s="10">
        <v>8.1</v>
      </c>
      <c r="EI513" s="10">
        <v>53000</v>
      </c>
      <c r="EJ513" s="10">
        <v>5.8</v>
      </c>
      <c r="EN513" s="11" t="s">
        <v>667</v>
      </c>
      <c r="EO513" s="11" t="s">
        <v>245</v>
      </c>
      <c r="EP513" s="11">
        <v>633.79999999999995</v>
      </c>
      <c r="EQ513" s="11">
        <v>2.9</v>
      </c>
      <c r="ER513" s="11">
        <f>VLOOKUP(EN513,Sheet1!$C$10:$L$428,2,FALSE)</f>
        <v>166738.05839646439</v>
      </c>
      <c r="ES513" s="11">
        <v>3</v>
      </c>
      <c r="ET513" s="11">
        <v>33268</v>
      </c>
      <c r="EU513" s="11">
        <v>4.3</v>
      </c>
      <c r="EV513" s="11">
        <v>41.2</v>
      </c>
      <c r="EW513" s="11">
        <v>0.8</v>
      </c>
      <c r="EY513" t="b">
        <f t="shared" si="7"/>
        <v>1</v>
      </c>
    </row>
    <row r="514" spans="1:155" x14ac:dyDescent="0.25">
      <c r="A514" s="1" t="s">
        <v>668</v>
      </c>
      <c r="B514" s="1" t="s">
        <v>246</v>
      </c>
      <c r="C514" s="1">
        <v>614.79999999999995</v>
      </c>
      <c r="D514" s="1">
        <v>6.2</v>
      </c>
      <c r="E514" s="1">
        <f>VLOOKUP(A514,Sheet1!$C$10:$L$428,6,FALSE)</f>
        <v>175000</v>
      </c>
      <c r="F514" s="1">
        <v>7.9</v>
      </c>
      <c r="G514" s="1">
        <v>33945</v>
      </c>
      <c r="H514" s="1">
        <v>13</v>
      </c>
      <c r="I514" s="1">
        <v>38.6</v>
      </c>
      <c r="J514" s="1">
        <v>1.7</v>
      </c>
      <c r="N514" s="2" t="s">
        <v>668</v>
      </c>
      <c r="O514" s="2" t="s">
        <v>246</v>
      </c>
      <c r="P514" s="2">
        <v>82000</v>
      </c>
      <c r="Q514" s="2">
        <v>4.5</v>
      </c>
      <c r="R514" s="2">
        <v>82000</v>
      </c>
      <c r="S514" s="2">
        <v>4.5</v>
      </c>
      <c r="T514" s="2">
        <v>73000</v>
      </c>
      <c r="U514" s="2">
        <v>8.3000000000000007</v>
      </c>
      <c r="V514" s="2">
        <v>82000</v>
      </c>
      <c r="W514" s="2">
        <v>4.5</v>
      </c>
      <c r="AA514" s="3" t="s">
        <v>668</v>
      </c>
      <c r="AB514" s="3" t="s">
        <v>246</v>
      </c>
      <c r="AC514" s="3">
        <v>635.9</v>
      </c>
      <c r="AD514" s="3">
        <v>2.7</v>
      </c>
      <c r="AE514" s="3">
        <v>16.45</v>
      </c>
      <c r="AF514" s="3">
        <v>2.7</v>
      </c>
      <c r="AG514" s="3">
        <v>35123</v>
      </c>
      <c r="AH514" s="3">
        <v>4.3</v>
      </c>
      <c r="AI514" s="3">
        <v>38.6</v>
      </c>
      <c r="AJ514" s="3">
        <v>0.6</v>
      </c>
      <c r="AN514" s="3" t="s">
        <v>668</v>
      </c>
      <c r="AO514" s="3" t="s">
        <v>246</v>
      </c>
      <c r="AP514" s="3">
        <v>536.6</v>
      </c>
      <c r="AQ514" s="3">
        <v>5.4</v>
      </c>
      <c r="AR514" s="3">
        <v>13.69</v>
      </c>
      <c r="AS514" s="3">
        <v>4.8</v>
      </c>
      <c r="AT514" s="3">
        <v>28150</v>
      </c>
      <c r="AU514" s="3">
        <v>8.6</v>
      </c>
      <c r="AV514" s="3">
        <v>37.5</v>
      </c>
      <c r="AW514" s="3">
        <v>0</v>
      </c>
      <c r="BA514" s="4" t="s">
        <v>668</v>
      </c>
      <c r="BB514" s="4" t="s">
        <v>246</v>
      </c>
      <c r="BC514" s="4">
        <v>108000</v>
      </c>
      <c r="BD514" s="4">
        <v>3.9</v>
      </c>
      <c r="BE514" s="4">
        <v>108000</v>
      </c>
      <c r="BF514" s="4">
        <v>3.9</v>
      </c>
      <c r="BG514" s="4">
        <v>95000</v>
      </c>
      <c r="BH514" s="4">
        <v>6.7</v>
      </c>
      <c r="BI514" s="4">
        <v>108000</v>
      </c>
      <c r="BJ514" s="4">
        <v>3.9</v>
      </c>
      <c r="BN514" s="5" t="s">
        <v>668</v>
      </c>
      <c r="BO514" s="5" t="s">
        <v>246</v>
      </c>
      <c r="BP514" s="5">
        <v>542.79999999999995</v>
      </c>
      <c r="BQ514" s="5">
        <v>2.9</v>
      </c>
      <c r="BR514" s="5">
        <v>15.99</v>
      </c>
      <c r="BS514" s="5">
        <v>2.7</v>
      </c>
      <c r="BT514" s="5">
        <v>29859</v>
      </c>
      <c r="BU514" s="5">
        <v>4.4000000000000004</v>
      </c>
      <c r="BV514" s="5">
        <v>33.9</v>
      </c>
      <c r="BW514" s="5">
        <v>1.1000000000000001</v>
      </c>
      <c r="CA514" s="6" t="s">
        <v>668</v>
      </c>
      <c r="CB514" s="6" t="s">
        <v>246</v>
      </c>
      <c r="CC514" s="6">
        <v>454.4</v>
      </c>
      <c r="CD514" s="6">
        <v>3.9</v>
      </c>
      <c r="CE514" s="6">
        <v>12.37</v>
      </c>
      <c r="CF514" s="6">
        <v>4.2</v>
      </c>
      <c r="CG514" s="6">
        <v>24003</v>
      </c>
      <c r="CH514" s="6">
        <v>4.9000000000000004</v>
      </c>
      <c r="CI514" s="6">
        <v>37</v>
      </c>
      <c r="CJ514" s="6">
        <v>0.4</v>
      </c>
      <c r="CN514" s="7" t="s">
        <v>668</v>
      </c>
      <c r="CO514" s="7" t="s">
        <v>246</v>
      </c>
      <c r="CP514" s="7">
        <v>34000</v>
      </c>
      <c r="CQ514" s="7">
        <v>6.7</v>
      </c>
      <c r="CR514" s="7">
        <v>34000</v>
      </c>
      <c r="CS514" s="7">
        <v>6.7</v>
      </c>
      <c r="CT514" s="7">
        <v>30000</v>
      </c>
      <c r="CU514" s="7">
        <v>9.6</v>
      </c>
      <c r="CV514" s="7">
        <v>34000</v>
      </c>
      <c r="CW514" s="7">
        <v>6.7</v>
      </c>
      <c r="DA514" s="8" t="s">
        <v>668</v>
      </c>
      <c r="DB514" s="8" t="s">
        <v>246</v>
      </c>
      <c r="DC514" s="8">
        <v>525.9</v>
      </c>
      <c r="DD514" s="8">
        <v>3.2</v>
      </c>
      <c r="DE514" s="8">
        <v>14.14</v>
      </c>
      <c r="DF514" s="8">
        <v>3.3</v>
      </c>
      <c r="DG514" s="8">
        <v>27605</v>
      </c>
      <c r="DH514" s="8">
        <v>4.2</v>
      </c>
      <c r="DI514" s="8">
        <v>37.200000000000003</v>
      </c>
      <c r="DJ514" s="8">
        <v>0.7</v>
      </c>
      <c r="DN514" s="9" t="s">
        <v>668</v>
      </c>
      <c r="DO514" s="9" t="s">
        <v>246</v>
      </c>
      <c r="DP514" s="9">
        <v>459.6</v>
      </c>
      <c r="DQ514" s="9">
        <v>4.9000000000000004</v>
      </c>
      <c r="DR514" s="9">
        <v>12.19</v>
      </c>
      <c r="DS514" s="9">
        <v>5.4</v>
      </c>
      <c r="DT514" s="9">
        <v>24079</v>
      </c>
      <c r="DU514" s="9">
        <v>6</v>
      </c>
      <c r="DV514" s="9">
        <v>37.4</v>
      </c>
      <c r="DW514" s="9">
        <v>0.3</v>
      </c>
      <c r="EA514" s="10" t="s">
        <v>668</v>
      </c>
      <c r="EB514" s="10" t="s">
        <v>246</v>
      </c>
      <c r="EC514" s="10">
        <v>48000</v>
      </c>
      <c r="ED514" s="10">
        <v>6</v>
      </c>
      <c r="EE514" s="10">
        <f>VLOOKUP(EA514,Sheet1!$C$10:$L$428,10,FALSE)</f>
        <v>138000</v>
      </c>
      <c r="EF514" s="10">
        <v>6</v>
      </c>
      <c r="EG514" s="10">
        <v>42000</v>
      </c>
      <c r="EH514" s="10">
        <v>12.4</v>
      </c>
      <c r="EI514" s="10">
        <v>48000</v>
      </c>
      <c r="EJ514" s="10">
        <v>6</v>
      </c>
      <c r="EN514" s="11" t="s">
        <v>668</v>
      </c>
      <c r="EO514" s="11" t="s">
        <v>246</v>
      </c>
      <c r="EP514" s="11">
        <v>712.8</v>
      </c>
      <c r="EQ514" s="11">
        <v>3.5</v>
      </c>
      <c r="ER514" s="11">
        <f>VLOOKUP(EN514,Sheet1!$C$10:$L$428,2,FALSE)</f>
        <v>198949.33104886732</v>
      </c>
      <c r="ES514" s="11">
        <v>3.7</v>
      </c>
      <c r="ET514" s="11">
        <v>40538</v>
      </c>
      <c r="EU514" s="11">
        <v>6.1</v>
      </c>
      <c r="EV514" s="11">
        <v>39.700000000000003</v>
      </c>
      <c r="EW514" s="11">
        <v>0.8</v>
      </c>
      <c r="EY514" t="b">
        <f t="shared" si="7"/>
        <v>1</v>
      </c>
    </row>
    <row r="515" spans="1:155" x14ac:dyDescent="0.25">
      <c r="A515" s="1" t="s">
        <v>669</v>
      </c>
      <c r="B515" s="1" t="s">
        <v>247</v>
      </c>
      <c r="C515" s="1">
        <v>507.8</v>
      </c>
      <c r="D515" s="1">
        <v>4.0999999999999996</v>
      </c>
      <c r="E515" s="1">
        <f>VLOOKUP(A515,Sheet1!$C$10:$L$428,6,FALSE)</f>
        <v>149000</v>
      </c>
      <c r="F515" s="1">
        <v>4.5999999999999996</v>
      </c>
      <c r="G515" s="1">
        <v>26833</v>
      </c>
      <c r="H515" s="1">
        <v>4.9000000000000004</v>
      </c>
      <c r="I515" s="1">
        <v>38.9</v>
      </c>
      <c r="J515" s="1">
        <v>1.6</v>
      </c>
      <c r="N515" s="2" t="s">
        <v>669</v>
      </c>
      <c r="O515" s="2" t="s">
        <v>247</v>
      </c>
      <c r="P515" s="2">
        <v>43000</v>
      </c>
      <c r="Q515" s="2">
        <v>6.3</v>
      </c>
      <c r="R515" s="2">
        <v>43000</v>
      </c>
      <c r="S515" s="2">
        <v>6.3</v>
      </c>
      <c r="T515" s="2">
        <v>37000</v>
      </c>
      <c r="U515" s="2">
        <v>8.1999999999999993</v>
      </c>
      <c r="V515" s="2">
        <v>43000</v>
      </c>
      <c r="W515" s="2">
        <v>6.3</v>
      </c>
      <c r="AA515" s="3" t="s">
        <v>669</v>
      </c>
      <c r="AB515" s="3" t="s">
        <v>247</v>
      </c>
      <c r="AC515" s="3">
        <v>522</v>
      </c>
      <c r="AD515" s="3">
        <v>3.3</v>
      </c>
      <c r="AE515" s="3">
        <v>13.29</v>
      </c>
      <c r="AF515" s="3">
        <v>3.3</v>
      </c>
      <c r="AG515" s="3">
        <v>26821</v>
      </c>
      <c r="AH515" s="3">
        <v>4.5999999999999996</v>
      </c>
      <c r="AI515" s="3">
        <v>39.299999999999997</v>
      </c>
      <c r="AJ515" s="3">
        <v>1</v>
      </c>
      <c r="AN515" s="3" t="s">
        <v>669</v>
      </c>
      <c r="AO515" s="3" t="s">
        <v>247</v>
      </c>
      <c r="AP515" s="3">
        <v>479.1</v>
      </c>
      <c r="AQ515" s="3">
        <v>3.8</v>
      </c>
      <c r="AR515" s="3">
        <v>12.07</v>
      </c>
      <c r="AS515" s="3">
        <v>4.3</v>
      </c>
      <c r="AT515" s="3">
        <v>24750</v>
      </c>
      <c r="AU515" s="3">
        <v>6.5</v>
      </c>
      <c r="AV515" s="3">
        <v>37.5</v>
      </c>
      <c r="AW515" s="3">
        <v>1.7</v>
      </c>
      <c r="BA515" s="4" t="s">
        <v>669</v>
      </c>
      <c r="BB515" s="4" t="s">
        <v>247</v>
      </c>
      <c r="BC515" s="4">
        <v>62000</v>
      </c>
      <c r="BD515" s="4">
        <v>5.0999999999999996</v>
      </c>
      <c r="BE515" s="4">
        <v>62000</v>
      </c>
      <c r="BF515" s="4">
        <v>5.0999999999999996</v>
      </c>
      <c r="BG515" s="4">
        <v>53000</v>
      </c>
      <c r="BH515" s="4">
        <v>6.5</v>
      </c>
      <c r="BI515" s="4">
        <v>62000</v>
      </c>
      <c r="BJ515" s="4">
        <v>5.0999999999999996</v>
      </c>
      <c r="BN515" s="5" t="s">
        <v>669</v>
      </c>
      <c r="BO515" s="5" t="s">
        <v>247</v>
      </c>
      <c r="BP515" s="5">
        <v>423.2</v>
      </c>
      <c r="BQ515" s="5">
        <v>3.5</v>
      </c>
      <c r="BR515" s="5">
        <v>12.78</v>
      </c>
      <c r="BS515" s="5">
        <v>3</v>
      </c>
      <c r="BT515" s="5">
        <v>22006</v>
      </c>
      <c r="BU515" s="5">
        <v>4.5</v>
      </c>
      <c r="BV515" s="5">
        <v>33.1</v>
      </c>
      <c r="BW515" s="5">
        <v>1.7</v>
      </c>
      <c r="CA515" s="6" t="s">
        <v>669</v>
      </c>
      <c r="CB515" s="6" t="s">
        <v>247</v>
      </c>
      <c r="CC515" s="6">
        <v>401.7</v>
      </c>
      <c r="CD515" s="6">
        <v>5.8</v>
      </c>
      <c r="CE515" s="6">
        <v>10.81</v>
      </c>
      <c r="CF515" s="6">
        <v>5.0999999999999996</v>
      </c>
      <c r="CG515" s="6">
        <v>20470</v>
      </c>
      <c r="CH515" s="6">
        <v>8.6</v>
      </c>
      <c r="CI515" s="6">
        <v>37</v>
      </c>
      <c r="CJ515" s="6">
        <v>0.8</v>
      </c>
      <c r="CN515" s="7" t="s">
        <v>669</v>
      </c>
      <c r="CO515" s="7" t="s">
        <v>247</v>
      </c>
      <c r="CP515" s="7">
        <v>15000</v>
      </c>
      <c r="CQ515" s="7">
        <v>10.199999999999999</v>
      </c>
      <c r="CR515" s="7">
        <v>15000</v>
      </c>
      <c r="CS515" s="7">
        <v>10.199999999999999</v>
      </c>
      <c r="CT515" s="7">
        <v>13000</v>
      </c>
      <c r="CU515" s="7">
        <v>15.7</v>
      </c>
      <c r="CV515" s="7">
        <v>15000</v>
      </c>
      <c r="CW515" s="7">
        <v>10.199999999999999</v>
      </c>
      <c r="DA515" s="8" t="s">
        <v>669</v>
      </c>
      <c r="DB515" s="8" t="s">
        <v>247</v>
      </c>
      <c r="DC515" s="8">
        <v>465.6</v>
      </c>
      <c r="DD515" s="8">
        <v>4.7</v>
      </c>
      <c r="DE515" s="8">
        <v>12.59</v>
      </c>
      <c r="DF515" s="8">
        <v>4.8</v>
      </c>
      <c r="DG515" s="8">
        <v>22051</v>
      </c>
      <c r="DH515" s="8">
        <v>6.8</v>
      </c>
      <c r="DI515" s="8">
        <v>37</v>
      </c>
      <c r="DJ515" s="8">
        <v>1.2</v>
      </c>
      <c r="DN515" s="9" t="s">
        <v>669</v>
      </c>
      <c r="DO515" s="9" t="s">
        <v>247</v>
      </c>
      <c r="DP515" s="9">
        <v>417.9</v>
      </c>
      <c r="DQ515" s="9">
        <v>7.4</v>
      </c>
      <c r="DR515" s="9">
        <v>11.23</v>
      </c>
      <c r="DS515" s="9">
        <v>7.5</v>
      </c>
      <c r="DT515" s="9">
        <v>20461</v>
      </c>
      <c r="DU515" s="9">
        <v>15</v>
      </c>
      <c r="DV515" s="9">
        <v>37</v>
      </c>
      <c r="DW515" s="9">
        <v>0.4</v>
      </c>
      <c r="EA515" s="10" t="s">
        <v>669</v>
      </c>
      <c r="EB515" s="10" t="s">
        <v>247</v>
      </c>
      <c r="EC515" s="10">
        <v>28000</v>
      </c>
      <c r="ED515" s="10">
        <v>7.9</v>
      </c>
      <c r="EE515" s="10">
        <f>VLOOKUP(EA515,Sheet1!$C$10:$L$428,10,FALSE)</f>
        <v>124995</v>
      </c>
      <c r="EF515" s="10">
        <v>7.9</v>
      </c>
      <c r="EG515" s="10">
        <v>24000</v>
      </c>
      <c r="EH515" s="10">
        <v>9.4</v>
      </c>
      <c r="EI515" s="10">
        <v>28000</v>
      </c>
      <c r="EJ515" s="10">
        <v>7.9</v>
      </c>
      <c r="EN515" s="11" t="s">
        <v>669</v>
      </c>
      <c r="EO515" s="11" t="s">
        <v>247</v>
      </c>
      <c r="EP515" s="11">
        <v>552.1</v>
      </c>
      <c r="EQ515" s="11">
        <v>4.0999999999999996</v>
      </c>
      <c r="ER515" s="11">
        <f>VLOOKUP(EN515,Sheet1!$C$10:$L$428,2,FALSE)</f>
        <v>167687.74624889661</v>
      </c>
      <c r="ES515" s="11">
        <v>4.2</v>
      </c>
      <c r="ET515" s="11">
        <v>29288</v>
      </c>
      <c r="EU515" s="11">
        <v>5.2</v>
      </c>
      <c r="EV515" s="11">
        <v>40.5</v>
      </c>
      <c r="EW515" s="11">
        <v>1.4</v>
      </c>
      <c r="EY515" t="b">
        <f t="shared" si="7"/>
        <v>1</v>
      </c>
    </row>
    <row r="516" spans="1:155" x14ac:dyDescent="0.25">
      <c r="A516" s="1" t="s">
        <v>670</v>
      </c>
      <c r="B516" s="1" t="s">
        <v>248</v>
      </c>
      <c r="C516" s="1">
        <v>635.79999999999995</v>
      </c>
      <c r="D516" s="1">
        <v>7.1</v>
      </c>
      <c r="E516" s="1">
        <f>VLOOKUP(A516,Sheet1!$C$10:$L$428,6,FALSE)</f>
        <v>190250</v>
      </c>
      <c r="F516" s="1">
        <v>8.9</v>
      </c>
      <c r="G516" s="1">
        <v>34926</v>
      </c>
      <c r="H516" s="1">
        <v>7</v>
      </c>
      <c r="I516" s="1">
        <v>37.5</v>
      </c>
      <c r="J516" s="1">
        <v>1.7</v>
      </c>
      <c r="N516" s="2" t="s">
        <v>670</v>
      </c>
      <c r="O516" s="2" t="s">
        <v>248</v>
      </c>
      <c r="P516" s="2">
        <v>55000</v>
      </c>
      <c r="Q516" s="2">
        <v>5.6</v>
      </c>
      <c r="R516" s="2">
        <v>55000</v>
      </c>
      <c r="S516" s="2">
        <v>5.6</v>
      </c>
      <c r="T516" s="2">
        <v>47000</v>
      </c>
      <c r="U516" s="2">
        <v>6.9</v>
      </c>
      <c r="V516" s="2">
        <v>55000</v>
      </c>
      <c r="W516" s="2">
        <v>5.6</v>
      </c>
      <c r="AA516" s="3" t="s">
        <v>670</v>
      </c>
      <c r="AB516" s="3" t="s">
        <v>248</v>
      </c>
      <c r="AC516" s="3">
        <v>671</v>
      </c>
      <c r="AD516" s="3">
        <v>3.4</v>
      </c>
      <c r="AE516" s="3">
        <v>17.45</v>
      </c>
      <c r="AF516" s="3">
        <v>3.6</v>
      </c>
      <c r="AG516" s="3">
        <v>35742</v>
      </c>
      <c r="AH516" s="3">
        <v>4.4000000000000004</v>
      </c>
      <c r="AI516" s="3">
        <v>38.4</v>
      </c>
      <c r="AJ516" s="3">
        <v>0.7</v>
      </c>
      <c r="AN516" s="3" t="s">
        <v>670</v>
      </c>
      <c r="AO516" s="3" t="s">
        <v>248</v>
      </c>
      <c r="AP516" s="3">
        <v>594.1</v>
      </c>
      <c r="AQ516" s="3">
        <v>4.5999999999999996</v>
      </c>
      <c r="AR516" s="3">
        <v>15.34</v>
      </c>
      <c r="AS516" s="3">
        <v>5.8</v>
      </c>
      <c r="AT516" s="3">
        <v>31522</v>
      </c>
      <c r="AU516" s="3">
        <v>6.4</v>
      </c>
      <c r="AV516" s="3">
        <v>37.5</v>
      </c>
      <c r="AW516" s="3">
        <v>0</v>
      </c>
      <c r="BA516" s="4" t="s">
        <v>670</v>
      </c>
      <c r="BB516" s="4" t="s">
        <v>248</v>
      </c>
      <c r="BC516" s="4">
        <v>73000</v>
      </c>
      <c r="BD516" s="4">
        <v>4.8</v>
      </c>
      <c r="BE516" s="4">
        <v>73000</v>
      </c>
      <c r="BF516" s="4">
        <v>4.8</v>
      </c>
      <c r="BG516" s="4">
        <v>62000</v>
      </c>
      <c r="BH516" s="4">
        <v>6.5</v>
      </c>
      <c r="BI516" s="4">
        <v>73000</v>
      </c>
      <c r="BJ516" s="4">
        <v>4.8</v>
      </c>
      <c r="BN516" s="5" t="s">
        <v>670</v>
      </c>
      <c r="BO516" s="5" t="s">
        <v>248</v>
      </c>
      <c r="BP516" s="5">
        <v>556</v>
      </c>
      <c r="BQ516" s="5">
        <v>3.6</v>
      </c>
      <c r="BR516" s="5">
        <v>16.579999999999998</v>
      </c>
      <c r="BS516" s="5">
        <v>3.3</v>
      </c>
      <c r="BT516" s="5">
        <v>29502</v>
      </c>
      <c r="BU516" s="5">
        <v>5.5</v>
      </c>
      <c r="BV516" s="5">
        <v>33.5</v>
      </c>
      <c r="BW516" s="5">
        <v>1.4</v>
      </c>
      <c r="CA516" s="6" t="s">
        <v>670</v>
      </c>
      <c r="CB516" s="6" t="s">
        <v>248</v>
      </c>
      <c r="CC516" s="6">
        <v>478</v>
      </c>
      <c r="CD516" s="6">
        <v>6.4</v>
      </c>
      <c r="CE516" s="6">
        <v>13.21</v>
      </c>
      <c r="CF516" s="6">
        <v>5.5</v>
      </c>
      <c r="CG516" s="6">
        <v>25559</v>
      </c>
      <c r="CH516" s="6">
        <v>8.6</v>
      </c>
      <c r="CI516" s="6">
        <v>37</v>
      </c>
      <c r="CJ516" s="6">
        <v>0.4</v>
      </c>
      <c r="CN516" s="7" t="s">
        <v>670</v>
      </c>
      <c r="CO516" s="7" t="s">
        <v>248</v>
      </c>
      <c r="CP516" s="7">
        <v>21000</v>
      </c>
      <c r="CQ516" s="7">
        <v>8.8000000000000007</v>
      </c>
      <c r="CR516" s="7">
        <v>21000</v>
      </c>
      <c r="CS516" s="7">
        <v>8.8000000000000007</v>
      </c>
      <c r="CT516" s="7">
        <v>18000</v>
      </c>
      <c r="CU516" s="7">
        <v>10.5</v>
      </c>
      <c r="CV516" s="7">
        <v>21000</v>
      </c>
      <c r="CW516" s="7">
        <v>8.8000000000000007</v>
      </c>
      <c r="DA516" s="8" t="s">
        <v>670</v>
      </c>
      <c r="DB516" s="8" t="s">
        <v>248</v>
      </c>
      <c r="DC516" s="8">
        <v>599.4</v>
      </c>
      <c r="DD516" s="8">
        <v>5.3</v>
      </c>
      <c r="DE516" s="8">
        <v>16.05</v>
      </c>
      <c r="DF516" s="8">
        <v>5.4</v>
      </c>
      <c r="DG516" s="8">
        <v>30779</v>
      </c>
      <c r="DH516" s="8">
        <v>7</v>
      </c>
      <c r="DI516" s="8">
        <v>37.299999999999997</v>
      </c>
      <c r="DJ516" s="8">
        <v>0.9</v>
      </c>
      <c r="DN516" s="9" t="s">
        <v>670</v>
      </c>
      <c r="DO516" s="9" t="s">
        <v>248</v>
      </c>
      <c r="DP516" s="9">
        <v>536.5</v>
      </c>
      <c r="DQ516" s="9">
        <v>7.7</v>
      </c>
      <c r="DR516" s="9">
        <v>14.13</v>
      </c>
      <c r="DS516" s="9">
        <v>8.6</v>
      </c>
      <c r="DT516" s="9">
        <v>26604</v>
      </c>
      <c r="DU516" s="9">
        <v>8.6999999999999993</v>
      </c>
      <c r="DV516" s="9">
        <v>37.5</v>
      </c>
      <c r="DW516" s="9">
        <v>0.3</v>
      </c>
      <c r="EA516" s="10" t="s">
        <v>670</v>
      </c>
      <c r="EB516" s="10" t="s">
        <v>248</v>
      </c>
      <c r="EC516" s="10">
        <v>34000</v>
      </c>
      <c r="ED516" s="10">
        <v>7.4</v>
      </c>
      <c r="EE516" s="10">
        <f>VLOOKUP(EA516,Sheet1!$C$10:$L$428,10,FALSE)</f>
        <v>160000</v>
      </c>
      <c r="EF516" s="10">
        <v>7.4</v>
      </c>
      <c r="EG516" s="10">
        <v>29000</v>
      </c>
      <c r="EH516" s="10">
        <v>9</v>
      </c>
      <c r="EI516" s="10">
        <v>34000</v>
      </c>
      <c r="EJ516" s="10">
        <v>7.4</v>
      </c>
      <c r="EN516" s="11" t="s">
        <v>670</v>
      </c>
      <c r="EO516" s="11" t="s">
        <v>248</v>
      </c>
      <c r="EP516" s="11">
        <v>715.4</v>
      </c>
      <c r="EQ516" s="11">
        <v>4.3</v>
      </c>
      <c r="ER516" s="11">
        <f>VLOOKUP(EN516,Sheet1!$C$10:$L$428,2,FALSE)</f>
        <v>225379.66317365275</v>
      </c>
      <c r="ES516" s="11">
        <v>4.5999999999999996</v>
      </c>
      <c r="ET516" s="11">
        <v>38851</v>
      </c>
      <c r="EU516" s="11">
        <v>5.5</v>
      </c>
      <c r="EV516" s="11">
        <v>39.1</v>
      </c>
      <c r="EW516" s="11">
        <v>0.9</v>
      </c>
      <c r="EY516" t="b">
        <f t="shared" si="7"/>
        <v>1</v>
      </c>
    </row>
    <row r="517" spans="1:155" x14ac:dyDescent="0.25">
      <c r="A517" s="1" t="s">
        <v>671</v>
      </c>
      <c r="B517" s="1" t="s">
        <v>249</v>
      </c>
      <c r="C517" s="1">
        <v>558.4</v>
      </c>
      <c r="D517" s="1">
        <v>5.9</v>
      </c>
      <c r="E517" s="1">
        <f>VLOOKUP(A517,Sheet1!$C$10:$L$428,6,FALSE)</f>
        <v>190000</v>
      </c>
      <c r="F517" s="1">
        <v>6.1</v>
      </c>
      <c r="G517" s="1">
        <v>30802</v>
      </c>
      <c r="H517" s="1">
        <v>11</v>
      </c>
      <c r="I517" s="1">
        <v>39.1</v>
      </c>
      <c r="J517" s="1">
        <v>1.6</v>
      </c>
      <c r="N517" s="2" t="s">
        <v>671</v>
      </c>
      <c r="O517" s="2" t="s">
        <v>249</v>
      </c>
      <c r="P517" s="2">
        <v>42000</v>
      </c>
      <c r="Q517" s="2">
        <v>6.3</v>
      </c>
      <c r="R517" s="2">
        <v>42000</v>
      </c>
      <c r="S517" s="2">
        <v>6.3</v>
      </c>
      <c r="T517" s="2">
        <v>36000</v>
      </c>
      <c r="U517" s="2">
        <v>12.5</v>
      </c>
      <c r="V517" s="2">
        <v>42000</v>
      </c>
      <c r="W517" s="2">
        <v>6.3</v>
      </c>
      <c r="AA517" s="3" t="s">
        <v>671</v>
      </c>
      <c r="AB517" s="3" t="s">
        <v>249</v>
      </c>
      <c r="AC517" s="3">
        <v>581.20000000000005</v>
      </c>
      <c r="AD517" s="3">
        <v>3.1</v>
      </c>
      <c r="AE517" s="3">
        <v>14.53</v>
      </c>
      <c r="AF517" s="3">
        <v>3.1</v>
      </c>
      <c r="AG517" s="3">
        <v>30894</v>
      </c>
      <c r="AH517" s="3">
        <v>4.7</v>
      </c>
      <c r="AI517" s="3">
        <v>40</v>
      </c>
      <c r="AJ517" s="3">
        <v>1</v>
      </c>
      <c r="AN517" s="3" t="s">
        <v>671</v>
      </c>
      <c r="AO517" s="3" t="s">
        <v>249</v>
      </c>
      <c r="AP517" s="3">
        <v>516.1</v>
      </c>
      <c r="AQ517" s="3">
        <v>3.9</v>
      </c>
      <c r="AR517" s="3">
        <v>13.19</v>
      </c>
      <c r="AS517" s="3">
        <v>3.5</v>
      </c>
      <c r="AT517" s="3">
        <v>27663</v>
      </c>
      <c r="AU517" s="3">
        <v>6.8</v>
      </c>
      <c r="AV517" s="3">
        <v>37.5</v>
      </c>
      <c r="AW517" s="3">
        <v>1.1000000000000001</v>
      </c>
      <c r="BA517" s="4" t="s">
        <v>671</v>
      </c>
      <c r="BB517" s="4" t="s">
        <v>249</v>
      </c>
      <c r="BC517" s="4">
        <v>54000</v>
      </c>
      <c r="BD517" s="4">
        <v>5.5</v>
      </c>
      <c r="BE517" s="4">
        <v>54000</v>
      </c>
      <c r="BF517" s="4">
        <v>5.5</v>
      </c>
      <c r="BG517" s="4">
        <v>46000</v>
      </c>
      <c r="BH517" s="4">
        <v>10.3</v>
      </c>
      <c r="BI517" s="4">
        <v>54000</v>
      </c>
      <c r="BJ517" s="4">
        <v>5.5</v>
      </c>
      <c r="BN517" s="5" t="s">
        <v>671</v>
      </c>
      <c r="BO517" s="5" t="s">
        <v>249</v>
      </c>
      <c r="BP517" s="5">
        <v>493.1</v>
      </c>
      <c r="BQ517" s="5">
        <v>3.5</v>
      </c>
      <c r="BR517" s="5">
        <v>13.95</v>
      </c>
      <c r="BS517" s="5">
        <v>3</v>
      </c>
      <c r="BT517" s="5">
        <v>26187</v>
      </c>
      <c r="BU517" s="5">
        <v>5.3</v>
      </c>
      <c r="BV517" s="5">
        <v>35.299999999999997</v>
      </c>
      <c r="BW517" s="5">
        <v>1.7</v>
      </c>
      <c r="CA517" s="6" t="s">
        <v>671</v>
      </c>
      <c r="CB517" s="6" t="s">
        <v>249</v>
      </c>
      <c r="CC517" s="6">
        <v>470.5</v>
      </c>
      <c r="CD517" s="6">
        <v>4.5</v>
      </c>
      <c r="CE517" s="6">
        <v>12.06</v>
      </c>
      <c r="CF517" s="6">
        <v>4.5999999999999996</v>
      </c>
      <c r="CG517" s="6">
        <v>24792</v>
      </c>
      <c r="CH517" s="6">
        <v>8.5</v>
      </c>
      <c r="CI517" s="6">
        <v>37.5</v>
      </c>
      <c r="CJ517" s="6">
        <v>0.3</v>
      </c>
      <c r="CN517" s="7" t="s">
        <v>671</v>
      </c>
      <c r="CO517" s="7" t="s">
        <v>249</v>
      </c>
      <c r="CP517" s="7">
        <v>16000</v>
      </c>
      <c r="CQ517" s="7">
        <v>9.9</v>
      </c>
      <c r="CR517" s="7">
        <v>16000</v>
      </c>
      <c r="CS517" s="7">
        <v>9.9</v>
      </c>
      <c r="CT517" s="7">
        <v>14000</v>
      </c>
      <c r="CU517" s="7">
        <v>19.5</v>
      </c>
      <c r="CV517" s="7">
        <v>16000</v>
      </c>
      <c r="CW517" s="7">
        <v>9.9</v>
      </c>
      <c r="DA517" s="8" t="s">
        <v>671</v>
      </c>
      <c r="DB517" s="8" t="s">
        <v>249</v>
      </c>
      <c r="DC517" s="8">
        <v>498.7</v>
      </c>
      <c r="DD517" s="8">
        <v>4.0999999999999996</v>
      </c>
      <c r="DE517" s="8">
        <v>13.11</v>
      </c>
      <c r="DF517" s="8">
        <v>3.9</v>
      </c>
      <c r="DG517" s="8">
        <v>25914</v>
      </c>
      <c r="DH517" s="8">
        <v>5.6</v>
      </c>
      <c r="DI517" s="8">
        <v>38</v>
      </c>
      <c r="DJ517" s="8">
        <v>1.6</v>
      </c>
      <c r="DN517" s="9" t="s">
        <v>671</v>
      </c>
      <c r="DO517" s="9" t="s">
        <v>249</v>
      </c>
      <c r="DP517" s="9">
        <v>474.1</v>
      </c>
      <c r="DQ517" s="9">
        <v>5.4</v>
      </c>
      <c r="DR517" s="9">
        <v>12.4</v>
      </c>
      <c r="DS517" s="9">
        <v>5.9</v>
      </c>
      <c r="DT517" s="9">
        <v>24738</v>
      </c>
      <c r="DU517" s="9">
        <v>6</v>
      </c>
      <c r="DV517" s="9">
        <v>37.5</v>
      </c>
      <c r="DW517" s="9">
        <v>0.3</v>
      </c>
      <c r="EA517" s="10" t="s">
        <v>671</v>
      </c>
      <c r="EB517" s="10" t="s">
        <v>249</v>
      </c>
      <c r="EC517" s="10">
        <v>26000</v>
      </c>
      <c r="ED517" s="10">
        <v>8.1</v>
      </c>
      <c r="EE517" s="10">
        <f>VLOOKUP(EA517,Sheet1!$C$10:$L$428,10,FALSE)</f>
        <v>155000</v>
      </c>
      <c r="EF517" s="10">
        <v>8.1</v>
      </c>
      <c r="EG517" s="10">
        <v>22000</v>
      </c>
      <c r="EH517" s="10">
        <v>16.399999999999999</v>
      </c>
      <c r="EI517" s="10">
        <v>26000</v>
      </c>
      <c r="EJ517" s="10">
        <v>8.1</v>
      </c>
      <c r="EN517" s="11" t="s">
        <v>671</v>
      </c>
      <c r="EO517" s="11" t="s">
        <v>249</v>
      </c>
      <c r="EP517" s="11">
        <v>630</v>
      </c>
      <c r="EQ517" s="11">
        <v>4.0999999999999996</v>
      </c>
      <c r="ER517" s="11">
        <f>VLOOKUP(EN517,Sheet1!$C$10:$L$428,2,FALSE)</f>
        <v>201558.91927083326</v>
      </c>
      <c r="ES517" s="11">
        <v>4.2</v>
      </c>
      <c r="ET517" s="11">
        <v>34095</v>
      </c>
      <c r="EU517" s="11">
        <v>6.4</v>
      </c>
      <c r="EV517" s="11">
        <v>41.2</v>
      </c>
      <c r="EW517" s="11">
        <v>1.2</v>
      </c>
      <c r="EY517" t="b">
        <f t="shared" si="7"/>
        <v>1</v>
      </c>
    </row>
    <row r="518" spans="1:155" x14ac:dyDescent="0.25">
      <c r="A518" s="1" t="s">
        <v>672</v>
      </c>
      <c r="B518" s="1" t="s">
        <v>250</v>
      </c>
      <c r="C518" s="1">
        <v>482.6</v>
      </c>
      <c r="D518" s="1">
        <v>4.7</v>
      </c>
      <c r="E518" s="1">
        <f>VLOOKUP(A518,Sheet1!$C$10:$L$428,6,FALSE)</f>
        <v>160000</v>
      </c>
      <c r="F518" s="1">
        <v>4.5999999999999996</v>
      </c>
      <c r="G518" s="1">
        <v>25162</v>
      </c>
      <c r="H518" s="1">
        <v>5.7</v>
      </c>
      <c r="I518" s="1">
        <v>39.5</v>
      </c>
      <c r="J518" s="1">
        <v>1.6</v>
      </c>
      <c r="N518" s="2" t="s">
        <v>672</v>
      </c>
      <c r="O518" s="2" t="s">
        <v>250</v>
      </c>
      <c r="P518" s="2">
        <v>58000</v>
      </c>
      <c r="Q518" s="2">
        <v>5.4</v>
      </c>
      <c r="R518" s="2">
        <v>58000</v>
      </c>
      <c r="S518" s="2">
        <v>5.4</v>
      </c>
      <c r="T518" s="2">
        <v>48000</v>
      </c>
      <c r="U518" s="2">
        <v>7.5</v>
      </c>
      <c r="V518" s="2">
        <v>58000</v>
      </c>
      <c r="W518" s="2">
        <v>5.4</v>
      </c>
      <c r="AA518" s="3" t="s">
        <v>672</v>
      </c>
      <c r="AB518" s="3" t="s">
        <v>250</v>
      </c>
      <c r="AC518" s="3">
        <v>536</v>
      </c>
      <c r="AD518" s="3">
        <v>3</v>
      </c>
      <c r="AE518" s="3">
        <v>13.44</v>
      </c>
      <c r="AF518" s="3">
        <v>3</v>
      </c>
      <c r="AG518" s="3">
        <v>27669</v>
      </c>
      <c r="AH518" s="3">
        <v>3.9</v>
      </c>
      <c r="AI518" s="3">
        <v>39.9</v>
      </c>
      <c r="AJ518" s="3">
        <v>0.9</v>
      </c>
      <c r="AN518" s="3" t="s">
        <v>672</v>
      </c>
      <c r="AO518" s="3" t="s">
        <v>250</v>
      </c>
      <c r="AP518" s="3">
        <v>466.3</v>
      </c>
      <c r="AQ518" s="3">
        <v>4.3</v>
      </c>
      <c r="AR518" s="3">
        <v>11.6</v>
      </c>
      <c r="AS518" s="3">
        <v>4</v>
      </c>
      <c r="AT518" s="3">
        <v>24302</v>
      </c>
      <c r="AU518" s="3">
        <v>5.8</v>
      </c>
      <c r="AV518" s="3">
        <v>38</v>
      </c>
      <c r="AW518" s="3">
        <v>1.3</v>
      </c>
      <c r="BA518" s="4" t="s">
        <v>672</v>
      </c>
      <c r="BB518" s="4" t="s">
        <v>250</v>
      </c>
      <c r="BC518" s="4">
        <v>82000</v>
      </c>
      <c r="BD518" s="4">
        <v>4.4000000000000004</v>
      </c>
      <c r="BE518" s="4">
        <v>82000</v>
      </c>
      <c r="BF518" s="4">
        <v>4.4000000000000004</v>
      </c>
      <c r="BG518" s="4">
        <v>67000</v>
      </c>
      <c r="BH518" s="4">
        <v>6.2</v>
      </c>
      <c r="BI518" s="4">
        <v>82000</v>
      </c>
      <c r="BJ518" s="4">
        <v>4.4000000000000004</v>
      </c>
      <c r="BN518" s="5" t="s">
        <v>672</v>
      </c>
      <c r="BO518" s="5" t="s">
        <v>250</v>
      </c>
      <c r="BP518" s="5">
        <v>429.6</v>
      </c>
      <c r="BQ518" s="5">
        <v>3.2</v>
      </c>
      <c r="BR518" s="5">
        <v>12.84</v>
      </c>
      <c r="BS518" s="5">
        <v>2.8</v>
      </c>
      <c r="BT518" s="5">
        <v>22577</v>
      </c>
      <c r="BU518" s="5">
        <v>4.2</v>
      </c>
      <c r="BV518" s="5">
        <v>33.5</v>
      </c>
      <c r="BW518" s="5">
        <v>1.6</v>
      </c>
      <c r="CA518" s="6" t="s">
        <v>672</v>
      </c>
      <c r="CB518" s="6" t="s">
        <v>250</v>
      </c>
      <c r="CC518" s="6">
        <v>386.3</v>
      </c>
      <c r="CD518" s="6">
        <v>4.7</v>
      </c>
      <c r="CE518" s="6">
        <v>10.210000000000001</v>
      </c>
      <c r="CF518" s="6">
        <v>3.3</v>
      </c>
      <c r="CG518" s="6">
        <v>20947</v>
      </c>
      <c r="CH518" s="6">
        <v>6.7</v>
      </c>
      <c r="CI518" s="6">
        <v>37</v>
      </c>
      <c r="CJ518" s="6">
        <v>0.5</v>
      </c>
      <c r="CN518" s="7" t="s">
        <v>672</v>
      </c>
      <c r="CO518" s="7" t="s">
        <v>250</v>
      </c>
      <c r="CP518" s="7">
        <v>20000</v>
      </c>
      <c r="CQ518" s="7">
        <v>8.8000000000000007</v>
      </c>
      <c r="CR518" s="7">
        <v>20000</v>
      </c>
      <c r="CS518" s="7">
        <v>8.8000000000000007</v>
      </c>
      <c r="CT518" s="7">
        <v>16000</v>
      </c>
      <c r="CU518" s="7">
        <v>15.1</v>
      </c>
      <c r="CV518" s="7">
        <v>20000</v>
      </c>
      <c r="CW518" s="7">
        <v>8.8000000000000007</v>
      </c>
      <c r="DA518" s="8" t="s">
        <v>672</v>
      </c>
      <c r="DB518" s="8" t="s">
        <v>250</v>
      </c>
      <c r="DC518" s="8">
        <v>493.5</v>
      </c>
      <c r="DD518" s="8">
        <v>4</v>
      </c>
      <c r="DE518" s="8">
        <v>13.09</v>
      </c>
      <c r="DF518" s="8">
        <v>4.0999999999999996</v>
      </c>
      <c r="DG518" s="8">
        <v>24949</v>
      </c>
      <c r="DH518" s="8">
        <v>5.8</v>
      </c>
      <c r="DI518" s="8">
        <v>37.700000000000003</v>
      </c>
      <c r="DJ518" s="8">
        <v>1</v>
      </c>
      <c r="DN518" s="9" t="s">
        <v>672</v>
      </c>
      <c r="DO518" s="9" t="s">
        <v>250</v>
      </c>
      <c r="DP518" s="9">
        <v>438.8</v>
      </c>
      <c r="DQ518" s="9">
        <v>7.3</v>
      </c>
      <c r="DR518" s="9">
        <v>11.74</v>
      </c>
      <c r="DS518" s="9">
        <v>8.3000000000000007</v>
      </c>
      <c r="DT518" s="9">
        <v>22735</v>
      </c>
      <c r="DU518" s="9">
        <v>16</v>
      </c>
      <c r="DV518" s="9">
        <v>37.5</v>
      </c>
      <c r="DW518" s="9">
        <v>0.3</v>
      </c>
      <c r="EA518" s="10" t="s">
        <v>672</v>
      </c>
      <c r="EB518" s="10" t="s">
        <v>250</v>
      </c>
      <c r="EC518" s="10">
        <v>38000</v>
      </c>
      <c r="ED518" s="10">
        <v>6.9</v>
      </c>
      <c r="EE518" s="10">
        <f>VLOOKUP(EA518,Sheet1!$C$10:$L$428,10,FALSE)</f>
        <v>127000</v>
      </c>
      <c r="EF518" s="10">
        <v>6.9</v>
      </c>
      <c r="EG518" s="10">
        <v>32000</v>
      </c>
      <c r="EH518" s="10">
        <v>8.3000000000000007</v>
      </c>
      <c r="EI518" s="10">
        <v>38000</v>
      </c>
      <c r="EJ518" s="10">
        <v>6.9</v>
      </c>
      <c r="EN518" s="11" t="s">
        <v>672</v>
      </c>
      <c r="EO518" s="11" t="s">
        <v>250</v>
      </c>
      <c r="EP518" s="11">
        <v>559</v>
      </c>
      <c r="EQ518" s="11">
        <v>4</v>
      </c>
      <c r="ER518" s="11">
        <f>VLOOKUP(EN518,Sheet1!$C$10:$L$428,2,FALSE)</f>
        <v>173329.83703409965</v>
      </c>
      <c r="ES518" s="11">
        <v>4</v>
      </c>
      <c r="ET518" s="11">
        <v>29055</v>
      </c>
      <c r="EU518" s="11">
        <v>4.7</v>
      </c>
      <c r="EV518" s="11">
        <v>41.1</v>
      </c>
      <c r="EW518" s="11">
        <v>1.2</v>
      </c>
      <c r="EY518" t="b">
        <f t="shared" si="7"/>
        <v>1</v>
      </c>
    </row>
    <row r="519" spans="1:155" x14ac:dyDescent="0.25">
      <c r="A519" s="1" t="s">
        <v>673</v>
      </c>
      <c r="B519" s="1" t="s">
        <v>251</v>
      </c>
      <c r="C519" s="1">
        <v>647.20000000000005</v>
      </c>
      <c r="D519" s="1">
        <v>9</v>
      </c>
      <c r="E519" s="1">
        <f>VLOOKUP(A519,Sheet1!$C$10:$L$428,6,FALSE)</f>
        <v>247000</v>
      </c>
      <c r="F519" s="1">
        <v>9.8000000000000007</v>
      </c>
      <c r="G519" s="1">
        <v>34897</v>
      </c>
      <c r="H519" s="1">
        <v>11</v>
      </c>
      <c r="I519" s="1">
        <v>37.5</v>
      </c>
      <c r="J519" s="1">
        <v>1.5</v>
      </c>
      <c r="N519" s="2" t="s">
        <v>673</v>
      </c>
      <c r="O519" s="2" t="s">
        <v>251</v>
      </c>
      <c r="P519" s="2">
        <v>50000</v>
      </c>
      <c r="Q519" s="2">
        <v>5.9</v>
      </c>
      <c r="R519" s="2">
        <v>50000</v>
      </c>
      <c r="S519" s="2">
        <v>5.9</v>
      </c>
      <c r="T519" s="2">
        <v>43000</v>
      </c>
      <c r="U519" s="2">
        <v>7.1</v>
      </c>
      <c r="V519" s="2">
        <v>50000</v>
      </c>
      <c r="W519" s="2">
        <v>5.9</v>
      </c>
      <c r="AA519" s="3" t="s">
        <v>673</v>
      </c>
      <c r="AB519" s="3" t="s">
        <v>251</v>
      </c>
      <c r="AC519" s="3">
        <v>698.2</v>
      </c>
      <c r="AD519" s="3">
        <v>4</v>
      </c>
      <c r="AE519" s="3">
        <v>17.98</v>
      </c>
      <c r="AF519" s="3">
        <v>4.0999999999999996</v>
      </c>
      <c r="AG519" s="3">
        <v>37910</v>
      </c>
      <c r="AH519" s="3">
        <v>4.8</v>
      </c>
      <c r="AI519" s="3">
        <v>38.799999999999997</v>
      </c>
      <c r="AJ519" s="3">
        <v>0.8</v>
      </c>
      <c r="AN519" s="3" t="s">
        <v>673</v>
      </c>
      <c r="AO519" s="3" t="s">
        <v>251</v>
      </c>
      <c r="AP519" s="3">
        <v>571.29999999999995</v>
      </c>
      <c r="AQ519" s="3">
        <v>5.8</v>
      </c>
      <c r="AR519" s="3">
        <v>14.36</v>
      </c>
      <c r="AS519" s="3">
        <v>6.3</v>
      </c>
      <c r="AT519" s="3">
        <v>31617</v>
      </c>
      <c r="AU519" s="3">
        <v>7.2</v>
      </c>
      <c r="AV519" s="3">
        <v>37.5</v>
      </c>
      <c r="AW519" s="3">
        <v>1.3</v>
      </c>
      <c r="BA519" s="4" t="s">
        <v>673</v>
      </c>
      <c r="BB519" s="4" t="s">
        <v>251</v>
      </c>
      <c r="BC519" s="4">
        <v>66000</v>
      </c>
      <c r="BD519" s="4">
        <v>5</v>
      </c>
      <c r="BE519" s="4">
        <v>66000</v>
      </c>
      <c r="BF519" s="4">
        <v>5</v>
      </c>
      <c r="BG519" s="4">
        <v>57000</v>
      </c>
      <c r="BH519" s="4">
        <v>6.3</v>
      </c>
      <c r="BI519" s="4">
        <v>66000</v>
      </c>
      <c r="BJ519" s="4">
        <v>5</v>
      </c>
      <c r="BN519" s="5" t="s">
        <v>673</v>
      </c>
      <c r="BO519" s="5" t="s">
        <v>251</v>
      </c>
      <c r="BP519" s="5">
        <v>582.70000000000005</v>
      </c>
      <c r="BQ519" s="5">
        <v>4.0999999999999996</v>
      </c>
      <c r="BR519" s="5">
        <v>17.34</v>
      </c>
      <c r="BS519" s="5">
        <v>3.8</v>
      </c>
      <c r="BT519" s="5">
        <v>31269</v>
      </c>
      <c r="BU519" s="5">
        <v>5.3</v>
      </c>
      <c r="BV519" s="5">
        <v>33.6</v>
      </c>
      <c r="BW519" s="5">
        <v>1.6</v>
      </c>
      <c r="CA519" s="6" t="s">
        <v>673</v>
      </c>
      <c r="CB519" s="6" t="s">
        <v>251</v>
      </c>
      <c r="CC519" s="6">
        <v>469.1</v>
      </c>
      <c r="CD519" s="6">
        <v>6.7</v>
      </c>
      <c r="CE519" s="6">
        <v>12.93</v>
      </c>
      <c r="CF519" s="6">
        <v>5.7</v>
      </c>
      <c r="CG519" s="6">
        <v>25113</v>
      </c>
      <c r="CH519" s="6">
        <v>9.1</v>
      </c>
      <c r="CI519" s="6">
        <v>37.4</v>
      </c>
      <c r="CJ519" s="6">
        <v>0.4</v>
      </c>
      <c r="CN519" s="7" t="s">
        <v>673</v>
      </c>
      <c r="CO519" s="7" t="s">
        <v>251</v>
      </c>
      <c r="CP519" s="7">
        <v>20000</v>
      </c>
      <c r="CQ519" s="7">
        <v>9</v>
      </c>
      <c r="CR519" s="7">
        <v>20000</v>
      </c>
      <c r="CS519" s="7">
        <v>9</v>
      </c>
      <c r="CT519" s="7">
        <v>16000</v>
      </c>
      <c r="CU519" s="7">
        <v>11</v>
      </c>
      <c r="CV519" s="7">
        <v>20000</v>
      </c>
      <c r="CW519" s="7">
        <v>9</v>
      </c>
      <c r="DA519" s="8" t="s">
        <v>673</v>
      </c>
      <c r="DB519" s="8" t="s">
        <v>251</v>
      </c>
      <c r="DC519" s="8">
        <v>552.6</v>
      </c>
      <c r="DD519" s="8">
        <v>5</v>
      </c>
      <c r="DE519" s="8">
        <v>14.65</v>
      </c>
      <c r="DF519" s="8">
        <v>5.3</v>
      </c>
      <c r="DG519" s="8">
        <v>29908</v>
      </c>
      <c r="DH519" s="8">
        <v>6.4</v>
      </c>
      <c r="DI519" s="8">
        <v>37.700000000000003</v>
      </c>
      <c r="DJ519" s="8">
        <v>1.4</v>
      </c>
      <c r="DN519" s="9" t="s">
        <v>673</v>
      </c>
      <c r="DO519" s="9" t="s">
        <v>251</v>
      </c>
      <c r="DP519" s="9">
        <v>472.7</v>
      </c>
      <c r="DQ519" s="9">
        <v>8.6</v>
      </c>
      <c r="DR519" s="9">
        <v>12.51</v>
      </c>
      <c r="DS519" s="9">
        <v>7.8</v>
      </c>
      <c r="DT519" s="9">
        <v>26297</v>
      </c>
      <c r="DU519" s="9">
        <v>9.9</v>
      </c>
      <c r="DV519" s="9">
        <v>37.5</v>
      </c>
      <c r="DW519" s="9">
        <v>0.3</v>
      </c>
      <c r="EA519" s="10" t="s">
        <v>673</v>
      </c>
      <c r="EB519" s="10" t="s">
        <v>251</v>
      </c>
      <c r="EC519" s="10">
        <v>30000</v>
      </c>
      <c r="ED519" s="10">
        <v>7.8</v>
      </c>
      <c r="EE519" s="10">
        <f>VLOOKUP(EA519,Sheet1!$C$10:$L$428,10,FALSE)</f>
        <v>185000</v>
      </c>
      <c r="EF519" s="10">
        <v>7.8</v>
      </c>
      <c r="EG519" s="10">
        <v>26000</v>
      </c>
      <c r="EH519" s="10">
        <v>9.1999999999999993</v>
      </c>
      <c r="EI519" s="10">
        <v>30000</v>
      </c>
      <c r="EJ519" s="10">
        <v>7.8</v>
      </c>
      <c r="EN519" s="11" t="s">
        <v>673</v>
      </c>
      <c r="EO519" s="11" t="s">
        <v>251</v>
      </c>
      <c r="EP519" s="11">
        <v>796.7</v>
      </c>
      <c r="EQ519" s="11">
        <v>5.0999999999999996</v>
      </c>
      <c r="ER519" s="11">
        <f>VLOOKUP(EN519,Sheet1!$C$10:$L$428,2,FALSE)</f>
        <v>306633.84048192773</v>
      </c>
      <c r="ES519" s="11">
        <v>5.3</v>
      </c>
      <c r="ET519" s="11">
        <v>42836</v>
      </c>
      <c r="EU519" s="11">
        <v>6</v>
      </c>
      <c r="EV519" s="11">
        <v>39.6</v>
      </c>
      <c r="EW519" s="11">
        <v>1</v>
      </c>
      <c r="EY519" t="b">
        <f t="shared" si="7"/>
        <v>1</v>
      </c>
    </row>
    <row r="520" spans="1:155" x14ac:dyDescent="0.25">
      <c r="A520" s="1" t="s">
        <v>674</v>
      </c>
      <c r="B520" s="1" t="s">
        <v>252</v>
      </c>
      <c r="C520" s="1">
        <v>767.9</v>
      </c>
      <c r="D520" s="1">
        <v>6.4</v>
      </c>
      <c r="E520" s="1">
        <f>VLOOKUP(A520,Sheet1!$C$10:$L$428,6,FALSE)</f>
        <v>327500</v>
      </c>
      <c r="F520" s="1">
        <v>6</v>
      </c>
      <c r="G520" s="1">
        <v>40806</v>
      </c>
      <c r="H520" s="1">
        <v>14</v>
      </c>
      <c r="I520" s="1">
        <v>37.5</v>
      </c>
      <c r="J520" s="1">
        <v>1.6</v>
      </c>
      <c r="N520" s="2" t="s">
        <v>674</v>
      </c>
      <c r="O520" s="2" t="s">
        <v>252</v>
      </c>
      <c r="P520" s="2">
        <v>47000</v>
      </c>
      <c r="Q520" s="2">
        <v>6.2</v>
      </c>
      <c r="R520" s="2">
        <v>47000</v>
      </c>
      <c r="S520" s="2">
        <v>6.2</v>
      </c>
      <c r="T520" s="2">
        <v>40000</v>
      </c>
      <c r="U520" s="2">
        <v>9.6999999999999993</v>
      </c>
      <c r="V520" s="2">
        <v>47000</v>
      </c>
      <c r="W520" s="2">
        <v>6.2</v>
      </c>
      <c r="AA520" s="3" t="s">
        <v>674</v>
      </c>
      <c r="AB520" s="3" t="s">
        <v>252</v>
      </c>
      <c r="AC520" s="3">
        <v>935.8</v>
      </c>
      <c r="AD520" s="3">
        <v>4.9000000000000004</v>
      </c>
      <c r="AE520" s="3">
        <v>24.43</v>
      </c>
      <c r="AF520" s="3">
        <v>5</v>
      </c>
      <c r="AG520" s="3">
        <v>51146</v>
      </c>
      <c r="AH520" s="3">
        <v>10</v>
      </c>
      <c r="AI520" s="3">
        <v>38.299999999999997</v>
      </c>
      <c r="AJ520" s="3">
        <v>0.7</v>
      </c>
      <c r="AN520" s="3" t="s">
        <v>674</v>
      </c>
      <c r="AO520" s="3" t="s">
        <v>252</v>
      </c>
      <c r="AP520" s="3">
        <v>725.1</v>
      </c>
      <c r="AQ520" s="3">
        <v>5</v>
      </c>
      <c r="AR520" s="3">
        <v>18.940000000000001</v>
      </c>
      <c r="AS520" s="3">
        <v>6.8</v>
      </c>
      <c r="AT520" s="3">
        <v>38936</v>
      </c>
      <c r="AU520" s="3">
        <v>9.5</v>
      </c>
      <c r="AV520" s="3">
        <v>37.5</v>
      </c>
      <c r="AW520" s="3">
        <v>0</v>
      </c>
      <c r="BA520" s="4" t="s">
        <v>674</v>
      </c>
      <c r="BB520" s="4" t="s">
        <v>252</v>
      </c>
      <c r="BC520" s="4">
        <v>61000</v>
      </c>
      <c r="BD520" s="4">
        <v>5.3</v>
      </c>
      <c r="BE520" s="4">
        <v>61000</v>
      </c>
      <c r="BF520" s="4">
        <v>5.3</v>
      </c>
      <c r="BG520" s="4">
        <v>52000</v>
      </c>
      <c r="BH520" s="4">
        <v>8.1</v>
      </c>
      <c r="BI520" s="4">
        <v>61000</v>
      </c>
      <c r="BJ520" s="4">
        <v>5.3</v>
      </c>
      <c r="BN520" s="5" t="s">
        <v>674</v>
      </c>
      <c r="BO520" s="5" t="s">
        <v>252</v>
      </c>
      <c r="BP520" s="5">
        <v>778.2</v>
      </c>
      <c r="BQ520" s="5">
        <v>5</v>
      </c>
      <c r="BR520" s="5">
        <v>23.1</v>
      </c>
      <c r="BS520" s="5">
        <v>4.8</v>
      </c>
      <c r="BT520" s="5">
        <v>43113</v>
      </c>
      <c r="BU520" s="5">
        <v>9.8000000000000007</v>
      </c>
      <c r="BV520" s="5">
        <v>33.700000000000003</v>
      </c>
      <c r="BW520" s="5">
        <v>1.6</v>
      </c>
      <c r="CA520" s="6" t="s">
        <v>674</v>
      </c>
      <c r="CB520" s="6" t="s">
        <v>252</v>
      </c>
      <c r="CC520" s="6">
        <v>596.20000000000005</v>
      </c>
      <c r="CD520" s="6">
        <v>8</v>
      </c>
      <c r="CE520" s="6">
        <v>16.329999999999998</v>
      </c>
      <c r="CF520" s="6">
        <v>7.4</v>
      </c>
      <c r="CG520" s="6">
        <v>33511</v>
      </c>
      <c r="CH520" s="6">
        <v>11</v>
      </c>
      <c r="CI520" s="6">
        <v>37.4</v>
      </c>
      <c r="CJ520" s="6">
        <v>0.3</v>
      </c>
      <c r="CN520" s="7" t="s">
        <v>674</v>
      </c>
      <c r="CO520" s="7" t="s">
        <v>252</v>
      </c>
      <c r="CP520" s="7">
        <v>16000</v>
      </c>
      <c r="CQ520" s="7">
        <v>10.199999999999999</v>
      </c>
      <c r="CR520" s="7">
        <v>16000</v>
      </c>
      <c r="CS520" s="7">
        <v>10.199999999999999</v>
      </c>
      <c r="CT520" s="7">
        <v>13000</v>
      </c>
      <c r="CU520" s="7">
        <v>16.600000000000001</v>
      </c>
      <c r="CV520" s="7">
        <v>16000</v>
      </c>
      <c r="CW520" s="7">
        <v>10.199999999999999</v>
      </c>
      <c r="DA520" s="8" t="s">
        <v>674</v>
      </c>
      <c r="DB520" s="8" t="s">
        <v>252</v>
      </c>
      <c r="DC520" s="8">
        <v>754.1</v>
      </c>
      <c r="DD520" s="8">
        <v>8.3000000000000007</v>
      </c>
      <c r="DE520" s="8">
        <v>20.36</v>
      </c>
      <c r="DF520" s="8">
        <v>8.4</v>
      </c>
      <c r="DG520" s="8" t="s">
        <v>858</v>
      </c>
      <c r="DH520" s="8" t="s">
        <v>858</v>
      </c>
      <c r="DI520" s="8">
        <v>37</v>
      </c>
      <c r="DJ520" s="8">
        <v>1.1000000000000001</v>
      </c>
      <c r="DN520" s="9" t="s">
        <v>674</v>
      </c>
      <c r="DO520" s="9" t="s">
        <v>252</v>
      </c>
      <c r="DP520" s="9">
        <v>563.4</v>
      </c>
      <c r="DQ520" s="9">
        <v>12</v>
      </c>
      <c r="DR520" s="9">
        <v>14.89</v>
      </c>
      <c r="DS520" s="9">
        <v>12</v>
      </c>
      <c r="DT520" s="9">
        <v>30270</v>
      </c>
      <c r="DU520" s="9">
        <v>13</v>
      </c>
      <c r="DV520" s="9">
        <v>37.4</v>
      </c>
      <c r="DW520" s="9">
        <v>0.4</v>
      </c>
      <c r="EA520" s="10" t="s">
        <v>674</v>
      </c>
      <c r="EB520" s="10" t="s">
        <v>252</v>
      </c>
      <c r="EC520" s="10">
        <v>32000</v>
      </c>
      <c r="ED520" s="10">
        <v>7.7</v>
      </c>
      <c r="EE520" s="10">
        <f>VLOOKUP(EA520,Sheet1!$C$10:$L$428,10,FALSE)</f>
        <v>244000</v>
      </c>
      <c r="EF520" s="10">
        <v>7.7</v>
      </c>
      <c r="EG520" s="10">
        <v>27000</v>
      </c>
      <c r="EH520" s="10">
        <v>12</v>
      </c>
      <c r="EI520" s="10">
        <v>32000</v>
      </c>
      <c r="EJ520" s="10">
        <v>7.7</v>
      </c>
      <c r="EN520" s="11" t="s">
        <v>674</v>
      </c>
      <c r="EO520" s="11" t="s">
        <v>252</v>
      </c>
      <c r="EP520" s="11">
        <v>1025.4000000000001</v>
      </c>
      <c r="EQ520" s="11">
        <v>5.9</v>
      </c>
      <c r="ER520" s="11">
        <f>VLOOKUP(EN520,Sheet1!$C$10:$L$428,2,FALSE)</f>
        <v>427225.96073157614</v>
      </c>
      <c r="ES520" s="11">
        <v>6.1</v>
      </c>
      <c r="ET520" s="11">
        <v>54224</v>
      </c>
      <c r="EU520" s="11">
        <v>9.6</v>
      </c>
      <c r="EV520" s="11">
        <v>38.9</v>
      </c>
      <c r="EW520" s="11">
        <v>0.8</v>
      </c>
      <c r="EY520" t="b">
        <f t="shared" si="7"/>
        <v>1</v>
      </c>
    </row>
    <row r="521" spans="1:155" x14ac:dyDescent="0.25">
      <c r="A521" s="1" t="s">
        <v>675</v>
      </c>
      <c r="B521" s="1" t="s">
        <v>253</v>
      </c>
      <c r="C521" s="1">
        <v>806.3</v>
      </c>
      <c r="D521" s="1">
        <v>8.5</v>
      </c>
      <c r="E521" s="1">
        <f>VLOOKUP(A521,Sheet1!$C$10:$L$428,6,FALSE)</f>
        <v>275000</v>
      </c>
      <c r="F521" s="1">
        <v>8.6999999999999993</v>
      </c>
      <c r="G521" s="1">
        <v>41948</v>
      </c>
      <c r="H521" s="1">
        <v>11</v>
      </c>
      <c r="I521" s="1">
        <v>37.5</v>
      </c>
      <c r="J521" s="1">
        <v>0.1</v>
      </c>
      <c r="N521" s="2" t="s">
        <v>675</v>
      </c>
      <c r="O521" s="2" t="s">
        <v>253</v>
      </c>
      <c r="P521" s="2">
        <v>50000</v>
      </c>
      <c r="Q521" s="2">
        <v>6</v>
      </c>
      <c r="R521" s="2">
        <v>50000</v>
      </c>
      <c r="S521" s="2">
        <v>6</v>
      </c>
      <c r="T521" s="2">
        <v>43000</v>
      </c>
      <c r="U521" s="2">
        <v>7.3</v>
      </c>
      <c r="V521" s="2">
        <v>50000</v>
      </c>
      <c r="W521" s="2">
        <v>6</v>
      </c>
      <c r="AA521" s="3" t="s">
        <v>675</v>
      </c>
      <c r="AB521" s="3" t="s">
        <v>253</v>
      </c>
      <c r="AC521" s="3">
        <v>793.6</v>
      </c>
      <c r="AD521" s="3">
        <v>3.4</v>
      </c>
      <c r="AE521" s="3">
        <v>20.83</v>
      </c>
      <c r="AF521" s="3">
        <v>3.5</v>
      </c>
      <c r="AG521" s="3">
        <v>43116</v>
      </c>
      <c r="AH521" s="3">
        <v>4.5999999999999996</v>
      </c>
      <c r="AI521" s="3">
        <v>38.1</v>
      </c>
      <c r="AJ521" s="3">
        <v>0.7</v>
      </c>
      <c r="AN521" s="3" t="s">
        <v>675</v>
      </c>
      <c r="AO521" s="3" t="s">
        <v>253</v>
      </c>
      <c r="AP521" s="3">
        <v>662.4</v>
      </c>
      <c r="AQ521" s="3">
        <v>7.1</v>
      </c>
      <c r="AR521" s="3">
        <v>17.399999999999999</v>
      </c>
      <c r="AS521" s="3">
        <v>7.1</v>
      </c>
      <c r="AT521" s="3">
        <v>36472</v>
      </c>
      <c r="AU521" s="3">
        <v>7.5</v>
      </c>
      <c r="AV521" s="3">
        <v>37.5</v>
      </c>
      <c r="AW521" s="3">
        <v>0.1</v>
      </c>
      <c r="BA521" s="4" t="s">
        <v>675</v>
      </c>
      <c r="BB521" s="4" t="s">
        <v>253</v>
      </c>
      <c r="BC521" s="4">
        <v>67000</v>
      </c>
      <c r="BD521" s="4">
        <v>5.0999999999999996</v>
      </c>
      <c r="BE521" s="4">
        <v>67000</v>
      </c>
      <c r="BF521" s="4">
        <v>5.0999999999999996</v>
      </c>
      <c r="BG521" s="4">
        <v>57000</v>
      </c>
      <c r="BH521" s="4">
        <v>8.6</v>
      </c>
      <c r="BI521" s="4">
        <v>67000</v>
      </c>
      <c r="BJ521" s="4">
        <v>5.0999999999999996</v>
      </c>
      <c r="BN521" s="5" t="s">
        <v>675</v>
      </c>
      <c r="BO521" s="5" t="s">
        <v>253</v>
      </c>
      <c r="BP521" s="5">
        <v>650.5</v>
      </c>
      <c r="BQ521" s="5">
        <v>3.7</v>
      </c>
      <c r="BR521" s="5">
        <v>19.7</v>
      </c>
      <c r="BS521" s="5">
        <v>3.3</v>
      </c>
      <c r="BT521" s="5">
        <v>35739</v>
      </c>
      <c r="BU521" s="5">
        <v>7.4</v>
      </c>
      <c r="BV521" s="5">
        <v>33</v>
      </c>
      <c r="BW521" s="5">
        <v>1.5</v>
      </c>
      <c r="CA521" s="6" t="s">
        <v>675</v>
      </c>
      <c r="CB521" s="6" t="s">
        <v>253</v>
      </c>
      <c r="CC521" s="6">
        <v>536.6</v>
      </c>
      <c r="CD521" s="6">
        <v>5.9</v>
      </c>
      <c r="CE521" s="6">
        <v>15.02</v>
      </c>
      <c r="CF521" s="6">
        <v>5.9</v>
      </c>
      <c r="CG521" s="6">
        <v>29181</v>
      </c>
      <c r="CH521" s="6">
        <v>13</v>
      </c>
      <c r="CI521" s="6">
        <v>37</v>
      </c>
      <c r="CJ521" s="6">
        <v>0.4</v>
      </c>
      <c r="CN521" s="7" t="s">
        <v>675</v>
      </c>
      <c r="CO521" s="7" t="s">
        <v>253</v>
      </c>
      <c r="CP521" s="7">
        <v>18000</v>
      </c>
      <c r="CQ521" s="7">
        <v>9.6</v>
      </c>
      <c r="CR521" s="7">
        <v>18000</v>
      </c>
      <c r="CS521" s="7">
        <v>9.6</v>
      </c>
      <c r="CT521" s="7">
        <v>15000</v>
      </c>
      <c r="CU521" s="7">
        <v>11.5</v>
      </c>
      <c r="CV521" s="7">
        <v>18000</v>
      </c>
      <c r="CW521" s="7">
        <v>9.6</v>
      </c>
      <c r="DA521" s="8" t="s">
        <v>675</v>
      </c>
      <c r="DB521" s="8" t="s">
        <v>253</v>
      </c>
      <c r="DC521" s="8">
        <v>656</v>
      </c>
      <c r="DD521" s="8">
        <v>5.9</v>
      </c>
      <c r="DE521" s="8">
        <v>17.55</v>
      </c>
      <c r="DF521" s="8">
        <v>6.1</v>
      </c>
      <c r="DG521" s="8">
        <v>33628</v>
      </c>
      <c r="DH521" s="8">
        <v>8.5</v>
      </c>
      <c r="DI521" s="8">
        <v>37.4</v>
      </c>
      <c r="DJ521" s="8">
        <v>1.3</v>
      </c>
      <c r="DN521" s="9" t="s">
        <v>675</v>
      </c>
      <c r="DO521" s="9" t="s">
        <v>253</v>
      </c>
      <c r="DP521" s="9">
        <v>562.1</v>
      </c>
      <c r="DQ521" s="9">
        <v>5.8</v>
      </c>
      <c r="DR521" s="9">
        <v>15.03</v>
      </c>
      <c r="DS521" s="9">
        <v>6.2</v>
      </c>
      <c r="DT521" s="9">
        <v>28665</v>
      </c>
      <c r="DU521" s="9">
        <v>8.9</v>
      </c>
      <c r="DV521" s="9">
        <v>37</v>
      </c>
      <c r="DW521" s="9">
        <v>0.4</v>
      </c>
      <c r="EA521" s="10" t="s">
        <v>675</v>
      </c>
      <c r="EB521" s="10" t="s">
        <v>253</v>
      </c>
      <c r="EC521" s="10">
        <v>32000</v>
      </c>
      <c r="ED521" s="10">
        <v>7.7</v>
      </c>
      <c r="EE521" s="10">
        <f>VLOOKUP(EA521,Sheet1!$C$10:$L$428,10,FALSE)</f>
        <v>217500</v>
      </c>
      <c r="EF521" s="10">
        <v>7.7</v>
      </c>
      <c r="EG521" s="10">
        <v>28000</v>
      </c>
      <c r="EH521" s="10">
        <v>9.3000000000000007</v>
      </c>
      <c r="EI521" s="10">
        <v>32000</v>
      </c>
      <c r="EJ521" s="10">
        <v>7.7</v>
      </c>
      <c r="EN521" s="11" t="s">
        <v>675</v>
      </c>
      <c r="EO521" s="11" t="s">
        <v>253</v>
      </c>
      <c r="EP521" s="11">
        <v>870.6</v>
      </c>
      <c r="EQ521" s="11">
        <v>4</v>
      </c>
      <c r="ER521" s="11">
        <f>VLOOKUP(EN521,Sheet1!$C$10:$L$428,2,FALSE)</f>
        <v>325399.3059668013</v>
      </c>
      <c r="ES521" s="11">
        <v>4.2</v>
      </c>
      <c r="ET521" s="11">
        <v>48329</v>
      </c>
      <c r="EU521" s="11">
        <v>5.2</v>
      </c>
      <c r="EV521" s="11">
        <v>38.5</v>
      </c>
      <c r="EW521" s="11">
        <v>0.7</v>
      </c>
      <c r="EY521" t="b">
        <f t="shared" si="7"/>
        <v>1</v>
      </c>
    </row>
    <row r="522" spans="1:155" x14ac:dyDescent="0.25">
      <c r="A522" s="1" t="s">
        <v>838</v>
      </c>
      <c r="B522" s="1" t="s">
        <v>417</v>
      </c>
      <c r="C522" s="1">
        <v>674.8</v>
      </c>
      <c r="D522" s="1">
        <v>5.4</v>
      </c>
      <c r="E522" s="1">
        <f>VLOOKUP(A522,Sheet1!$C$10:$L$428,6,FALSE)</f>
        <v>269000</v>
      </c>
      <c r="F522" s="1">
        <v>5.5</v>
      </c>
      <c r="G522" s="1">
        <v>36359</v>
      </c>
      <c r="H522" s="1">
        <v>12</v>
      </c>
      <c r="I522" s="1">
        <v>37.5</v>
      </c>
      <c r="J522" s="1">
        <v>1.6</v>
      </c>
      <c r="N522" s="2" t="s">
        <v>838</v>
      </c>
      <c r="O522" s="2" t="s">
        <v>417</v>
      </c>
      <c r="P522" s="2">
        <v>144000</v>
      </c>
      <c r="Q522" s="2">
        <v>3.5</v>
      </c>
      <c r="R522" s="2">
        <v>144000</v>
      </c>
      <c r="S522" s="2">
        <v>3.5</v>
      </c>
      <c r="T522" s="2">
        <v>127000</v>
      </c>
      <c r="U522" s="2">
        <v>5.8</v>
      </c>
      <c r="V522" s="2">
        <v>144000</v>
      </c>
      <c r="W522" s="2">
        <v>3.5</v>
      </c>
      <c r="AA522" s="3" t="s">
        <v>838</v>
      </c>
      <c r="AB522" s="3" t="s">
        <v>417</v>
      </c>
      <c r="AC522" s="3">
        <v>788.1</v>
      </c>
      <c r="AD522" s="3">
        <v>2.8</v>
      </c>
      <c r="AE522" s="3">
        <v>20.34</v>
      </c>
      <c r="AF522" s="3">
        <v>2.9</v>
      </c>
      <c r="AG522" s="3">
        <v>44968</v>
      </c>
      <c r="AH522" s="3">
        <v>5.8</v>
      </c>
      <c r="AI522" s="3">
        <v>38.799999999999997</v>
      </c>
      <c r="AJ522" s="3">
        <v>0.5</v>
      </c>
      <c r="AN522" s="3" t="s">
        <v>838</v>
      </c>
      <c r="AO522" s="3" t="s">
        <v>417</v>
      </c>
      <c r="AP522" s="3">
        <v>600.1</v>
      </c>
      <c r="AQ522" s="3">
        <v>3.7</v>
      </c>
      <c r="AR522" s="3">
        <v>15.51</v>
      </c>
      <c r="AS522" s="3">
        <v>3.2</v>
      </c>
      <c r="AT522" s="3">
        <v>32258</v>
      </c>
      <c r="AU522" s="3">
        <v>7.7</v>
      </c>
      <c r="AV522" s="3">
        <v>37.5</v>
      </c>
      <c r="AW522" s="3">
        <v>0</v>
      </c>
      <c r="BA522" s="4" t="s">
        <v>838</v>
      </c>
      <c r="BB522" s="4" t="s">
        <v>417</v>
      </c>
      <c r="BC522" s="4">
        <v>196000</v>
      </c>
      <c r="BD522" s="4">
        <v>2.9</v>
      </c>
      <c r="BE522" s="4">
        <v>196000</v>
      </c>
      <c r="BF522" s="4">
        <v>2.9</v>
      </c>
      <c r="BG522" s="4">
        <v>174000</v>
      </c>
      <c r="BH522" s="4">
        <v>4.7</v>
      </c>
      <c r="BI522" s="4">
        <v>196000</v>
      </c>
      <c r="BJ522" s="4">
        <v>2.9</v>
      </c>
      <c r="BN522" s="5" t="s">
        <v>838</v>
      </c>
      <c r="BO522" s="5" t="s">
        <v>417</v>
      </c>
      <c r="BP522" s="5">
        <v>645.4</v>
      </c>
      <c r="BQ522" s="5">
        <v>2.9</v>
      </c>
      <c r="BR522" s="5">
        <v>19.5</v>
      </c>
      <c r="BS522" s="5">
        <v>2.7</v>
      </c>
      <c r="BT522" s="5">
        <v>36713</v>
      </c>
      <c r="BU522" s="5">
        <v>5.2</v>
      </c>
      <c r="BV522" s="5">
        <v>33.1</v>
      </c>
      <c r="BW522" s="5">
        <v>1</v>
      </c>
      <c r="CA522" s="6" t="s">
        <v>838</v>
      </c>
      <c r="CB522" s="6" t="s">
        <v>417</v>
      </c>
      <c r="CC522" s="6">
        <v>491.6</v>
      </c>
      <c r="CD522" s="6">
        <v>3.3</v>
      </c>
      <c r="CE522" s="6">
        <v>13.95</v>
      </c>
      <c r="CF522" s="6">
        <v>3.6</v>
      </c>
      <c r="CG522" s="6">
        <v>25864</v>
      </c>
      <c r="CH522" s="6">
        <v>7.1</v>
      </c>
      <c r="CI522" s="6">
        <v>37</v>
      </c>
      <c r="CJ522" s="6">
        <v>0.4</v>
      </c>
      <c r="CN522" s="7" t="s">
        <v>838</v>
      </c>
      <c r="CO522" s="7" t="s">
        <v>417</v>
      </c>
      <c r="CP522" s="7">
        <v>56000</v>
      </c>
      <c r="CQ522" s="7">
        <v>5.3</v>
      </c>
      <c r="CR522" s="7">
        <v>56000</v>
      </c>
      <c r="CS522" s="7">
        <v>5.3</v>
      </c>
      <c r="CT522" s="7">
        <v>47000</v>
      </c>
      <c r="CU522" s="7">
        <v>7.7</v>
      </c>
      <c r="CV522" s="7">
        <v>56000</v>
      </c>
      <c r="CW522" s="7">
        <v>5.3</v>
      </c>
      <c r="DA522" s="8" t="s">
        <v>838</v>
      </c>
      <c r="DB522" s="8" t="s">
        <v>417</v>
      </c>
      <c r="DC522" s="8">
        <v>616.20000000000005</v>
      </c>
      <c r="DD522" s="8">
        <v>3.3</v>
      </c>
      <c r="DE522" s="8">
        <v>16.43</v>
      </c>
      <c r="DF522" s="8">
        <v>3.3</v>
      </c>
      <c r="DG522" s="8">
        <v>32920</v>
      </c>
      <c r="DH522" s="8">
        <v>5.3</v>
      </c>
      <c r="DI522" s="8">
        <v>37.5</v>
      </c>
      <c r="DJ522" s="8">
        <v>0.7</v>
      </c>
      <c r="DN522" s="9" t="s">
        <v>838</v>
      </c>
      <c r="DO522" s="9" t="s">
        <v>417</v>
      </c>
      <c r="DP522" s="9">
        <v>493</v>
      </c>
      <c r="DQ522" s="9">
        <v>4.5</v>
      </c>
      <c r="DR522" s="9">
        <v>13.33</v>
      </c>
      <c r="DS522" s="9">
        <v>5.4</v>
      </c>
      <c r="DT522" s="9">
        <v>26107</v>
      </c>
      <c r="DU522" s="9">
        <v>7.5</v>
      </c>
      <c r="DV522" s="9">
        <v>37.5</v>
      </c>
      <c r="DW522" s="9">
        <v>0.1</v>
      </c>
      <c r="EA522" s="10" t="s">
        <v>838</v>
      </c>
      <c r="EB522" s="10" t="s">
        <v>417</v>
      </c>
      <c r="EC522" s="10">
        <v>88000</v>
      </c>
      <c r="ED522" s="10">
        <v>4.5</v>
      </c>
      <c r="EE522" s="10">
        <f>VLOOKUP(EA522,Sheet1!$C$10:$L$428,10,FALSE)</f>
        <v>195000</v>
      </c>
      <c r="EF522" s="10">
        <v>4.5</v>
      </c>
      <c r="EG522" s="10">
        <v>80000</v>
      </c>
      <c r="EH522" s="10">
        <v>8.1</v>
      </c>
      <c r="EI522" s="10">
        <v>88000</v>
      </c>
      <c r="EJ522" s="10">
        <v>4.5</v>
      </c>
      <c r="EN522" s="11" t="s">
        <v>838</v>
      </c>
      <c r="EO522" s="11" t="s">
        <v>417</v>
      </c>
      <c r="EP522" s="11">
        <v>898.4</v>
      </c>
      <c r="EQ522" s="11">
        <v>3.7</v>
      </c>
      <c r="ER522" s="11">
        <f>VLOOKUP(EN522,Sheet1!$C$10:$L$428,2,FALSE)</f>
        <v>356520.52360641299</v>
      </c>
      <c r="ES522" s="11">
        <v>3.8</v>
      </c>
      <c r="ET522" s="11">
        <v>52073</v>
      </c>
      <c r="EU522" s="11">
        <v>8</v>
      </c>
      <c r="EV522" s="11">
        <v>39.6</v>
      </c>
      <c r="EW522" s="11">
        <v>0.6</v>
      </c>
      <c r="EY522" t="b">
        <f t="shared" si="7"/>
        <v>1</v>
      </c>
    </row>
    <row r="523" spans="1:155" x14ac:dyDescent="0.25">
      <c r="A523" s="1" t="s">
        <v>839</v>
      </c>
      <c r="B523" s="1" t="s">
        <v>418</v>
      </c>
      <c r="C523" s="1">
        <v>536.9</v>
      </c>
      <c r="D523" s="1">
        <v>5.4</v>
      </c>
      <c r="E523" s="1">
        <f>VLOOKUP(A523,Sheet1!$C$10:$L$428,6,FALSE)</f>
        <v>200000</v>
      </c>
      <c r="F523" s="1">
        <v>5.8</v>
      </c>
      <c r="G523" s="1">
        <v>27327</v>
      </c>
      <c r="H523" s="1">
        <v>6.3</v>
      </c>
      <c r="I523" s="1">
        <v>39</v>
      </c>
      <c r="J523" s="1">
        <v>1.6</v>
      </c>
      <c r="N523" s="2" t="s">
        <v>839</v>
      </c>
      <c r="O523" s="2" t="s">
        <v>418</v>
      </c>
      <c r="P523" s="2">
        <v>112000</v>
      </c>
      <c r="Q523" s="2">
        <v>3.9</v>
      </c>
      <c r="R523" s="2">
        <v>112000</v>
      </c>
      <c r="S523" s="2">
        <v>3.9</v>
      </c>
      <c r="T523" s="2">
        <v>99000</v>
      </c>
      <c r="U523" s="2">
        <v>4.7</v>
      </c>
      <c r="V523" s="2">
        <v>112000</v>
      </c>
      <c r="W523" s="2">
        <v>3.9</v>
      </c>
      <c r="AA523" s="3" t="s">
        <v>839</v>
      </c>
      <c r="AB523" s="3" t="s">
        <v>418</v>
      </c>
      <c r="AC523" s="3">
        <v>614.79999999999995</v>
      </c>
      <c r="AD523" s="3">
        <v>3.2</v>
      </c>
      <c r="AE523" s="3">
        <v>15.87</v>
      </c>
      <c r="AF523" s="3">
        <v>3.3</v>
      </c>
      <c r="AG523" s="3">
        <v>37307</v>
      </c>
      <c r="AH523" s="3">
        <v>19</v>
      </c>
      <c r="AI523" s="3">
        <v>38.799999999999997</v>
      </c>
      <c r="AJ523" s="3">
        <v>0.5</v>
      </c>
      <c r="AN523" s="3" t="s">
        <v>839</v>
      </c>
      <c r="AO523" s="3" t="s">
        <v>418</v>
      </c>
      <c r="AP523" s="3">
        <v>493.8</v>
      </c>
      <c r="AQ523" s="3">
        <v>4.2</v>
      </c>
      <c r="AR523" s="3">
        <v>12.72</v>
      </c>
      <c r="AS523" s="3">
        <v>3.9</v>
      </c>
      <c r="AT523" s="3">
        <v>24930</v>
      </c>
      <c r="AU523" s="3">
        <v>4.4000000000000004</v>
      </c>
      <c r="AV523" s="3">
        <v>37.5</v>
      </c>
      <c r="AW523" s="3">
        <v>1</v>
      </c>
      <c r="BA523" s="4" t="s">
        <v>839</v>
      </c>
      <c r="BB523" s="4" t="s">
        <v>418</v>
      </c>
      <c r="BC523" s="4">
        <v>166000</v>
      </c>
      <c r="BD523" s="4">
        <v>3.1</v>
      </c>
      <c r="BE523" s="4">
        <v>166000</v>
      </c>
      <c r="BF523" s="4">
        <v>3.1</v>
      </c>
      <c r="BG523" s="4">
        <v>144000</v>
      </c>
      <c r="BH523" s="4">
        <v>4</v>
      </c>
      <c r="BI523" s="4">
        <v>166000</v>
      </c>
      <c r="BJ523" s="4">
        <v>3.1</v>
      </c>
      <c r="BN523" s="5" t="s">
        <v>839</v>
      </c>
      <c r="BO523" s="5" t="s">
        <v>418</v>
      </c>
      <c r="BP523" s="5">
        <v>475.7</v>
      </c>
      <c r="BQ523" s="5">
        <v>3.2</v>
      </c>
      <c r="BR523" s="5">
        <v>14.98</v>
      </c>
      <c r="BS523" s="5">
        <v>2.9</v>
      </c>
      <c r="BT523" s="5">
        <v>29059</v>
      </c>
      <c r="BU523" s="5">
        <v>17</v>
      </c>
      <c r="BV523" s="5">
        <v>31.8</v>
      </c>
      <c r="BW523" s="5">
        <v>1.2</v>
      </c>
      <c r="CA523" s="6" t="s">
        <v>839</v>
      </c>
      <c r="CB523" s="6" t="s">
        <v>418</v>
      </c>
      <c r="CC523" s="6">
        <v>383.7</v>
      </c>
      <c r="CD523" s="6">
        <v>3.9</v>
      </c>
      <c r="CE523" s="6">
        <v>11.22</v>
      </c>
      <c r="CF523" s="6">
        <v>3.1</v>
      </c>
      <c r="CG523" s="6">
        <v>20748</v>
      </c>
      <c r="CH523" s="6">
        <v>4.5</v>
      </c>
      <c r="CI523" s="6">
        <v>36.9</v>
      </c>
      <c r="CJ523" s="6">
        <v>1.4</v>
      </c>
      <c r="CN523" s="7" t="s">
        <v>839</v>
      </c>
      <c r="CO523" s="7" t="s">
        <v>418</v>
      </c>
      <c r="CP523" s="7">
        <v>42000</v>
      </c>
      <c r="CQ523" s="7">
        <v>6.2</v>
      </c>
      <c r="CR523" s="7">
        <v>42000</v>
      </c>
      <c r="CS523" s="7">
        <v>6.2</v>
      </c>
      <c r="CT523" s="7">
        <v>37000</v>
      </c>
      <c r="CU523" s="7">
        <v>7.3</v>
      </c>
      <c r="CV523" s="7">
        <v>42000</v>
      </c>
      <c r="CW523" s="7">
        <v>6.2</v>
      </c>
      <c r="DA523" s="8" t="s">
        <v>839</v>
      </c>
      <c r="DB523" s="8" t="s">
        <v>418</v>
      </c>
      <c r="DC523" s="8">
        <v>504.9</v>
      </c>
      <c r="DD523" s="8">
        <v>3.2</v>
      </c>
      <c r="DE523" s="8">
        <v>13.61</v>
      </c>
      <c r="DF523" s="8">
        <v>3.2</v>
      </c>
      <c r="DG523" s="8">
        <v>25995</v>
      </c>
      <c r="DH523" s="8">
        <v>4.5999999999999996</v>
      </c>
      <c r="DI523" s="8">
        <v>37.1</v>
      </c>
      <c r="DJ523" s="8">
        <v>0.6</v>
      </c>
      <c r="DN523" s="9" t="s">
        <v>839</v>
      </c>
      <c r="DO523" s="9" t="s">
        <v>418</v>
      </c>
      <c r="DP523" s="9">
        <v>442.1</v>
      </c>
      <c r="DQ523" s="9">
        <v>4.2</v>
      </c>
      <c r="DR523" s="9">
        <v>12.13</v>
      </c>
      <c r="DS523" s="9">
        <v>4.8</v>
      </c>
      <c r="DT523" s="9">
        <v>22659</v>
      </c>
      <c r="DU523" s="9">
        <v>4.9000000000000004</v>
      </c>
      <c r="DV523" s="9">
        <v>37.4</v>
      </c>
      <c r="DW523" s="9">
        <v>0.3</v>
      </c>
      <c r="EA523" s="10" t="s">
        <v>839</v>
      </c>
      <c r="EB523" s="10" t="s">
        <v>418</v>
      </c>
      <c r="EC523" s="10">
        <v>71000</v>
      </c>
      <c r="ED523" s="10">
        <v>5</v>
      </c>
      <c r="EE523" s="10">
        <f>VLOOKUP(EA523,Sheet1!$C$10:$L$428,10,FALSE)</f>
        <v>148500</v>
      </c>
      <c r="EF523" s="10">
        <v>5</v>
      </c>
      <c r="EG523" s="10">
        <v>63000</v>
      </c>
      <c r="EH523" s="10">
        <v>6.1</v>
      </c>
      <c r="EI523" s="10">
        <v>71000</v>
      </c>
      <c r="EJ523" s="10">
        <v>5</v>
      </c>
      <c r="EN523" s="11" t="s">
        <v>839</v>
      </c>
      <c r="EO523" s="11" t="s">
        <v>418</v>
      </c>
      <c r="EP523" s="11">
        <v>679.6</v>
      </c>
      <c r="EQ523" s="11">
        <v>4.4000000000000004</v>
      </c>
      <c r="ER523" s="11">
        <f>VLOOKUP(EN523,Sheet1!$C$10:$L$428,2,FALSE)</f>
        <v>238639.18336142527</v>
      </c>
      <c r="ES523" s="11">
        <v>4.5</v>
      </c>
      <c r="ET523" s="11" t="s">
        <v>858</v>
      </c>
      <c r="EU523" s="11" t="s">
        <v>858</v>
      </c>
      <c r="EV523" s="11">
        <v>39.700000000000003</v>
      </c>
      <c r="EW523" s="11">
        <v>0.7</v>
      </c>
      <c r="EY523" t="b">
        <f t="shared" si="7"/>
        <v>1</v>
      </c>
    </row>
    <row r="524" spans="1:155" x14ac:dyDescent="0.25">
      <c r="A524" s="1" t="s">
        <v>840</v>
      </c>
      <c r="B524" s="1" t="s">
        <v>419</v>
      </c>
      <c r="C524" s="1">
        <v>627.29999999999995</v>
      </c>
      <c r="D524" s="1">
        <v>2.9</v>
      </c>
      <c r="E524" s="1">
        <f>VLOOKUP(A524,Sheet1!$C$10:$L$428,6,FALSE)</f>
        <v>225000</v>
      </c>
      <c r="F524" s="1">
        <v>2.8</v>
      </c>
      <c r="G524" s="1">
        <v>33403</v>
      </c>
      <c r="H524" s="1">
        <v>4.4000000000000004</v>
      </c>
      <c r="I524" s="1">
        <v>37.9</v>
      </c>
      <c r="J524" s="1">
        <v>1</v>
      </c>
      <c r="N524" s="2" t="s">
        <v>840</v>
      </c>
      <c r="O524" s="2" t="s">
        <v>419</v>
      </c>
      <c r="P524" s="2">
        <v>392000</v>
      </c>
      <c r="Q524" s="2">
        <v>2.1</v>
      </c>
      <c r="R524" s="2">
        <v>392000</v>
      </c>
      <c r="S524" s="2">
        <v>2.1</v>
      </c>
      <c r="T524" s="2">
        <v>348000</v>
      </c>
      <c r="U524" s="2">
        <v>3.1</v>
      </c>
      <c r="V524" s="2">
        <v>392000</v>
      </c>
      <c r="W524" s="2">
        <v>2.1</v>
      </c>
      <c r="AA524" s="3" t="s">
        <v>840</v>
      </c>
      <c r="AB524" s="3" t="s">
        <v>419</v>
      </c>
      <c r="AC524" s="3">
        <v>663.4</v>
      </c>
      <c r="AD524" s="3">
        <v>1.3</v>
      </c>
      <c r="AE524" s="3">
        <v>16.989999999999998</v>
      </c>
      <c r="AF524" s="3">
        <v>1.4</v>
      </c>
      <c r="AG524" s="3">
        <v>35662</v>
      </c>
      <c r="AH524" s="3">
        <v>2.4</v>
      </c>
      <c r="AI524" s="3">
        <v>39</v>
      </c>
      <c r="AJ524" s="3">
        <v>0.3</v>
      </c>
      <c r="AN524" s="3" t="s">
        <v>840</v>
      </c>
      <c r="AO524" s="3" t="s">
        <v>419</v>
      </c>
      <c r="AP524" s="3">
        <v>553</v>
      </c>
      <c r="AQ524" s="3">
        <v>2</v>
      </c>
      <c r="AR524" s="3">
        <v>14.07</v>
      </c>
      <c r="AS524" s="3">
        <v>2.1</v>
      </c>
      <c r="AT524" s="3">
        <v>29255</v>
      </c>
      <c r="AU524" s="3">
        <v>3.1</v>
      </c>
      <c r="AV524" s="3">
        <v>37.5</v>
      </c>
      <c r="AW524" s="3">
        <v>0.8</v>
      </c>
      <c r="BA524" s="4" t="s">
        <v>840</v>
      </c>
      <c r="BB524" s="4" t="s">
        <v>419</v>
      </c>
      <c r="BC524" s="4">
        <v>552000</v>
      </c>
      <c r="BD524" s="4">
        <v>1.7</v>
      </c>
      <c r="BE524" s="4">
        <v>552000</v>
      </c>
      <c r="BF524" s="4">
        <v>1.7</v>
      </c>
      <c r="BG524" s="4">
        <v>485000</v>
      </c>
      <c r="BH524" s="4">
        <v>2.6</v>
      </c>
      <c r="BI524" s="4">
        <v>552000</v>
      </c>
      <c r="BJ524" s="4">
        <v>1.7</v>
      </c>
      <c r="BN524" s="5" t="s">
        <v>840</v>
      </c>
      <c r="BO524" s="5" t="s">
        <v>419</v>
      </c>
      <c r="BP524" s="5">
        <v>534.6</v>
      </c>
      <c r="BQ524" s="5">
        <v>1.4</v>
      </c>
      <c r="BR524" s="5">
        <v>16.309999999999999</v>
      </c>
      <c r="BS524" s="5">
        <v>1.2</v>
      </c>
      <c r="BT524" s="5">
        <v>28964</v>
      </c>
      <c r="BU524" s="5">
        <v>2.4</v>
      </c>
      <c r="BV524" s="5">
        <v>32.799999999999997</v>
      </c>
      <c r="BW524" s="5">
        <v>0.6</v>
      </c>
      <c r="CA524" s="6" t="s">
        <v>840</v>
      </c>
      <c r="CB524" s="6" t="s">
        <v>419</v>
      </c>
      <c r="CC524" s="6">
        <v>445.1</v>
      </c>
      <c r="CD524" s="6">
        <v>2</v>
      </c>
      <c r="CE524" s="6">
        <v>12.73</v>
      </c>
      <c r="CF524" s="6">
        <v>1.7</v>
      </c>
      <c r="CG524" s="6">
        <v>23592</v>
      </c>
      <c r="CH524" s="6">
        <v>3.5</v>
      </c>
      <c r="CI524" s="6">
        <v>37</v>
      </c>
      <c r="CJ524" s="6">
        <v>0</v>
      </c>
      <c r="CN524" s="7" t="s">
        <v>840</v>
      </c>
      <c r="CO524" s="7" t="s">
        <v>419</v>
      </c>
      <c r="CP524" s="7">
        <v>149000</v>
      </c>
      <c r="CQ524" s="7">
        <v>3.3</v>
      </c>
      <c r="CR524" s="7">
        <v>149000</v>
      </c>
      <c r="CS524" s="7">
        <v>3.3</v>
      </c>
      <c r="CT524" s="7">
        <v>129000</v>
      </c>
      <c r="CU524" s="7">
        <v>4.5</v>
      </c>
      <c r="CV524" s="7">
        <v>149000</v>
      </c>
      <c r="CW524" s="7">
        <v>3.3</v>
      </c>
      <c r="DA524" s="8" t="s">
        <v>840</v>
      </c>
      <c r="DB524" s="8" t="s">
        <v>419</v>
      </c>
      <c r="DC524" s="8">
        <v>541.5</v>
      </c>
      <c r="DD524" s="8">
        <v>1.9</v>
      </c>
      <c r="DE524" s="8">
        <v>14.41</v>
      </c>
      <c r="DF524" s="8">
        <v>1.9</v>
      </c>
      <c r="DG524" s="8">
        <v>28556</v>
      </c>
      <c r="DH524" s="8">
        <v>3.1</v>
      </c>
      <c r="DI524" s="8">
        <v>37.6</v>
      </c>
      <c r="DJ524" s="8">
        <v>0.4</v>
      </c>
      <c r="DN524" s="9" t="s">
        <v>840</v>
      </c>
      <c r="DO524" s="9" t="s">
        <v>419</v>
      </c>
      <c r="DP524" s="9">
        <v>468.8</v>
      </c>
      <c r="DQ524" s="9">
        <v>3</v>
      </c>
      <c r="DR524" s="9">
        <v>12.33</v>
      </c>
      <c r="DS524" s="9">
        <v>2.7</v>
      </c>
      <c r="DT524" s="9">
        <v>24221</v>
      </c>
      <c r="DU524" s="9">
        <v>4.7</v>
      </c>
      <c r="DV524" s="9">
        <v>37</v>
      </c>
      <c r="DW524" s="9">
        <v>0.3</v>
      </c>
      <c r="EA524" s="10" t="s">
        <v>840</v>
      </c>
      <c r="EB524" s="10" t="s">
        <v>419</v>
      </c>
      <c r="EC524" s="10">
        <v>244000</v>
      </c>
      <c r="ED524" s="10">
        <v>2.7</v>
      </c>
      <c r="EE524" s="10">
        <f>VLOOKUP(EA524,Sheet1!$C$10:$L$428,10,FALSE)</f>
        <v>167000</v>
      </c>
      <c r="EF524" s="10">
        <v>2.7</v>
      </c>
      <c r="EG524" s="10">
        <v>219000</v>
      </c>
      <c r="EH524" s="10">
        <v>4.2</v>
      </c>
      <c r="EI524" s="10">
        <v>244000</v>
      </c>
      <c r="EJ524" s="10">
        <v>2.7</v>
      </c>
      <c r="EN524" s="11" t="s">
        <v>840</v>
      </c>
      <c r="EO524" s="11" t="s">
        <v>419</v>
      </c>
      <c r="EP524" s="11">
        <v>737.6</v>
      </c>
      <c r="EQ524" s="11">
        <v>1.7</v>
      </c>
      <c r="ER524" s="11">
        <f>VLOOKUP(EN524,Sheet1!$C$10:$L$428,2,FALSE)</f>
        <v>268239.42208995315</v>
      </c>
      <c r="ES524" s="11">
        <v>1.7</v>
      </c>
      <c r="ET524" s="11">
        <v>39841</v>
      </c>
      <c r="EU524" s="11">
        <v>3.1</v>
      </c>
      <c r="EV524" s="11">
        <v>39.9</v>
      </c>
      <c r="EW524" s="11">
        <v>0.4</v>
      </c>
      <c r="EY524" t="b">
        <f t="shared" si="7"/>
        <v>1</v>
      </c>
    </row>
    <row r="525" spans="1:155" x14ac:dyDescent="0.25">
      <c r="A525" s="1" t="s">
        <v>841</v>
      </c>
      <c r="B525" s="1" t="s">
        <v>420</v>
      </c>
      <c r="C525" s="1">
        <v>595</v>
      </c>
      <c r="D525" s="1">
        <v>2.2000000000000002</v>
      </c>
      <c r="E525" s="1">
        <f>VLOOKUP(A525,Sheet1!$C$10:$L$428,6,FALSE)</f>
        <v>190000</v>
      </c>
      <c r="F525" s="1">
        <v>2.4</v>
      </c>
      <c r="G525" s="1">
        <v>31517</v>
      </c>
      <c r="H525" s="1">
        <v>3.1</v>
      </c>
      <c r="I525" s="1">
        <v>38.9</v>
      </c>
      <c r="J525" s="1">
        <v>1.1000000000000001</v>
      </c>
      <c r="N525" s="2" t="s">
        <v>841</v>
      </c>
      <c r="O525" s="2" t="s">
        <v>420</v>
      </c>
      <c r="P525" s="2">
        <v>371000</v>
      </c>
      <c r="Q525" s="2">
        <v>2.1</v>
      </c>
      <c r="R525" s="2">
        <v>371000</v>
      </c>
      <c r="S525" s="2">
        <v>2.1</v>
      </c>
      <c r="T525" s="2">
        <v>326000</v>
      </c>
      <c r="U525" s="2">
        <v>2.7</v>
      </c>
      <c r="V525" s="2">
        <v>371000</v>
      </c>
      <c r="W525" s="2">
        <v>2.1</v>
      </c>
      <c r="AA525" s="3" t="s">
        <v>841</v>
      </c>
      <c r="AB525" s="3" t="s">
        <v>420</v>
      </c>
      <c r="AC525" s="3">
        <v>652</v>
      </c>
      <c r="AD525" s="3">
        <v>1.7</v>
      </c>
      <c r="AE525" s="3">
        <v>16.7</v>
      </c>
      <c r="AF525" s="3">
        <v>1.7</v>
      </c>
      <c r="AG525" s="3">
        <v>36558</v>
      </c>
      <c r="AH525" s="3">
        <v>3</v>
      </c>
      <c r="AI525" s="3">
        <v>39</v>
      </c>
      <c r="AJ525" s="3">
        <v>0.3</v>
      </c>
      <c r="AN525" s="3" t="s">
        <v>841</v>
      </c>
      <c r="AO525" s="3" t="s">
        <v>420</v>
      </c>
      <c r="AP525" s="3">
        <v>538.79999999999995</v>
      </c>
      <c r="AQ525" s="3">
        <v>1.9</v>
      </c>
      <c r="AR525" s="3">
        <v>13.68</v>
      </c>
      <c r="AS525" s="3">
        <v>2</v>
      </c>
      <c r="AT525" s="3">
        <v>28737</v>
      </c>
      <c r="AU525" s="3">
        <v>2.7</v>
      </c>
      <c r="AV525" s="3">
        <v>37.5</v>
      </c>
      <c r="AW525" s="3">
        <v>0.6</v>
      </c>
      <c r="BA525" s="4" t="s">
        <v>841</v>
      </c>
      <c r="BB525" s="4" t="s">
        <v>420</v>
      </c>
      <c r="BC525" s="4">
        <v>512000</v>
      </c>
      <c r="BD525" s="4">
        <v>1.7</v>
      </c>
      <c r="BE525" s="4">
        <v>512000</v>
      </c>
      <c r="BF525" s="4">
        <v>1.7</v>
      </c>
      <c r="BG525" s="4">
        <v>447000</v>
      </c>
      <c r="BH525" s="4">
        <v>2.2999999999999998</v>
      </c>
      <c r="BI525" s="4">
        <v>512000</v>
      </c>
      <c r="BJ525" s="4">
        <v>1.7</v>
      </c>
      <c r="BN525" s="5" t="s">
        <v>841</v>
      </c>
      <c r="BO525" s="5" t="s">
        <v>420</v>
      </c>
      <c r="BP525" s="5">
        <v>526.29999999999995</v>
      </c>
      <c r="BQ525" s="5">
        <v>1.7</v>
      </c>
      <c r="BR525" s="5">
        <v>15.88</v>
      </c>
      <c r="BS525" s="5">
        <v>1.6</v>
      </c>
      <c r="BT525" s="5">
        <v>29475</v>
      </c>
      <c r="BU525" s="5">
        <v>2.9</v>
      </c>
      <c r="BV525" s="5">
        <v>33.1</v>
      </c>
      <c r="BW525" s="5">
        <v>0.6</v>
      </c>
      <c r="CA525" s="6" t="s">
        <v>841</v>
      </c>
      <c r="CB525" s="6" t="s">
        <v>420</v>
      </c>
      <c r="CC525" s="6">
        <v>431.2</v>
      </c>
      <c r="CD525" s="6">
        <v>1.8</v>
      </c>
      <c r="CE525" s="6">
        <v>12.12</v>
      </c>
      <c r="CF525" s="6">
        <v>2</v>
      </c>
      <c r="CG525" s="6">
        <v>23143</v>
      </c>
      <c r="CH525" s="6">
        <v>2.6</v>
      </c>
      <c r="CI525" s="6">
        <v>37</v>
      </c>
      <c r="CJ525" s="6">
        <v>0.5</v>
      </c>
      <c r="CN525" s="7" t="s">
        <v>841</v>
      </c>
      <c r="CO525" s="7" t="s">
        <v>420</v>
      </c>
      <c r="CP525" s="7">
        <v>139000</v>
      </c>
      <c r="CQ525" s="7">
        <v>3.3</v>
      </c>
      <c r="CR525" s="7">
        <v>139000</v>
      </c>
      <c r="CS525" s="7">
        <v>3.3</v>
      </c>
      <c r="CT525" s="7">
        <v>119000</v>
      </c>
      <c r="CU525" s="7">
        <v>4.3</v>
      </c>
      <c r="CV525" s="7">
        <v>139000</v>
      </c>
      <c r="CW525" s="7">
        <v>3.3</v>
      </c>
      <c r="DA525" s="8" t="s">
        <v>841</v>
      </c>
      <c r="DB525" s="8" t="s">
        <v>420</v>
      </c>
      <c r="DC525" s="8">
        <v>525.9</v>
      </c>
      <c r="DD525" s="8">
        <v>1.9</v>
      </c>
      <c r="DE525" s="8">
        <v>14.09</v>
      </c>
      <c r="DF525" s="8">
        <v>1.9</v>
      </c>
      <c r="DG525" s="8">
        <v>28169</v>
      </c>
      <c r="DH525" s="8">
        <v>2.6</v>
      </c>
      <c r="DI525" s="8">
        <v>37.299999999999997</v>
      </c>
      <c r="DJ525" s="8">
        <v>0.4</v>
      </c>
      <c r="DN525" s="9" t="s">
        <v>841</v>
      </c>
      <c r="DO525" s="9" t="s">
        <v>420</v>
      </c>
      <c r="DP525" s="9">
        <v>446.6</v>
      </c>
      <c r="DQ525" s="9">
        <v>3</v>
      </c>
      <c r="DR525" s="9">
        <v>12.16</v>
      </c>
      <c r="DS525" s="9">
        <v>3.6</v>
      </c>
      <c r="DT525" s="9">
        <v>23736</v>
      </c>
      <c r="DU525" s="9">
        <v>4.5</v>
      </c>
      <c r="DV525" s="9">
        <v>37</v>
      </c>
      <c r="DW525" s="9">
        <v>0.3</v>
      </c>
      <c r="EA525" s="10" t="s">
        <v>841</v>
      </c>
      <c r="EB525" s="10" t="s">
        <v>420</v>
      </c>
      <c r="EC525" s="10">
        <v>233000</v>
      </c>
      <c r="ED525" s="10">
        <v>2.7</v>
      </c>
      <c r="EE525" s="10">
        <f>VLOOKUP(EA525,Sheet1!$C$10:$L$428,10,FALSE)</f>
        <v>146000</v>
      </c>
      <c r="EF525" s="10">
        <v>2.7</v>
      </c>
      <c r="EG525" s="10">
        <v>206000</v>
      </c>
      <c r="EH525" s="10">
        <v>3.5</v>
      </c>
      <c r="EI525" s="10">
        <v>233000</v>
      </c>
      <c r="EJ525" s="10">
        <v>2.7</v>
      </c>
      <c r="EN525" s="11" t="s">
        <v>841</v>
      </c>
      <c r="EO525" s="11" t="s">
        <v>420</v>
      </c>
      <c r="EP525" s="11">
        <v>727.1</v>
      </c>
      <c r="EQ525" s="11">
        <v>2.2999999999999998</v>
      </c>
      <c r="ER525" s="11">
        <f>VLOOKUP(EN525,Sheet1!$C$10:$L$428,2,FALSE)</f>
        <v>235112.21118547805</v>
      </c>
      <c r="ES525" s="11">
        <v>2.2999999999999998</v>
      </c>
      <c r="ET525" s="11">
        <v>41402</v>
      </c>
      <c r="EU525" s="11">
        <v>4</v>
      </c>
      <c r="EV525" s="11">
        <v>40.1</v>
      </c>
      <c r="EW525" s="11">
        <v>0.4</v>
      </c>
      <c r="EY525" t="b">
        <f t="shared" ref="EY525:EY588" si="8">IF(A526=N526,(IF(N526=AA526,(IF(AA526=AN526,(IF(AN526=BA526,(IF(BA526=BN526,(IF(CA526=BN526,(IF(CA526=CN526,(IF(CN526=DA526,(IF(DA526=DN526,(IF(DN526=EA526,(IF(EA526=EN526,TRUE,FALSE)),FALSE)),FALSE)),FALSE)),FALSE)),FALSE)),FALSE)),FALSE)),FALSE)),FALSE)),FALSE)</f>
        <v>1</v>
      </c>
    </row>
    <row r="526" spans="1:155" x14ac:dyDescent="0.25">
      <c r="A526" s="1" t="s">
        <v>842</v>
      </c>
      <c r="B526" s="1" t="s">
        <v>421</v>
      </c>
      <c r="C526" s="1">
        <v>610.6</v>
      </c>
      <c r="D526" s="1">
        <v>3.5</v>
      </c>
      <c r="E526" s="1">
        <f>VLOOKUP(A526,Sheet1!$C$10:$L$428,6,FALSE)</f>
        <v>245000</v>
      </c>
      <c r="F526" s="1">
        <v>3.8</v>
      </c>
      <c r="G526" s="1">
        <v>31694</v>
      </c>
      <c r="H526" s="1">
        <v>4.8</v>
      </c>
      <c r="I526" s="1">
        <v>37.700000000000003</v>
      </c>
      <c r="J526" s="1">
        <v>1</v>
      </c>
      <c r="N526" s="2" t="s">
        <v>842</v>
      </c>
      <c r="O526" s="2" t="s">
        <v>421</v>
      </c>
      <c r="P526" s="2">
        <v>193000</v>
      </c>
      <c r="Q526" s="2">
        <v>3</v>
      </c>
      <c r="R526" s="2">
        <v>193000</v>
      </c>
      <c r="S526" s="2">
        <v>3</v>
      </c>
      <c r="T526" s="2">
        <v>171000</v>
      </c>
      <c r="U526" s="2">
        <v>4.3</v>
      </c>
      <c r="V526" s="2">
        <v>193000</v>
      </c>
      <c r="W526" s="2">
        <v>3</v>
      </c>
      <c r="AA526" s="3" t="s">
        <v>842</v>
      </c>
      <c r="AB526" s="3" t="s">
        <v>421</v>
      </c>
      <c r="AC526" s="3">
        <v>673.4</v>
      </c>
      <c r="AD526" s="3">
        <v>2.1</v>
      </c>
      <c r="AE526" s="3">
        <v>17.28</v>
      </c>
      <c r="AF526" s="3">
        <v>2.1</v>
      </c>
      <c r="AG526" s="3">
        <v>36195</v>
      </c>
      <c r="AH526" s="3">
        <v>3.4</v>
      </c>
      <c r="AI526" s="3">
        <v>39</v>
      </c>
      <c r="AJ526" s="3">
        <v>0.4</v>
      </c>
      <c r="AN526" s="3" t="s">
        <v>842</v>
      </c>
      <c r="AO526" s="3" t="s">
        <v>421</v>
      </c>
      <c r="AP526" s="3">
        <v>560.70000000000005</v>
      </c>
      <c r="AQ526" s="3">
        <v>2.6</v>
      </c>
      <c r="AR526" s="3">
        <v>14.28</v>
      </c>
      <c r="AS526" s="3">
        <v>2.7</v>
      </c>
      <c r="AT526" s="3">
        <v>29134</v>
      </c>
      <c r="AU526" s="3">
        <v>4.0999999999999996</v>
      </c>
      <c r="AV526" s="3">
        <v>37.5</v>
      </c>
      <c r="AW526" s="3">
        <v>0.7</v>
      </c>
      <c r="BA526" s="4" t="s">
        <v>842</v>
      </c>
      <c r="BB526" s="4" t="s">
        <v>421</v>
      </c>
      <c r="BC526" s="4">
        <v>266000</v>
      </c>
      <c r="BD526" s="4">
        <v>2.5</v>
      </c>
      <c r="BE526" s="4">
        <v>266000</v>
      </c>
      <c r="BF526" s="4">
        <v>2.5</v>
      </c>
      <c r="BG526" s="4">
        <v>229000</v>
      </c>
      <c r="BH526" s="4">
        <v>3.7</v>
      </c>
      <c r="BI526" s="4">
        <v>266000</v>
      </c>
      <c r="BJ526" s="4">
        <v>2.5</v>
      </c>
      <c r="BN526" s="5" t="s">
        <v>842</v>
      </c>
      <c r="BO526" s="5" t="s">
        <v>421</v>
      </c>
      <c r="BP526" s="5">
        <v>550.1</v>
      </c>
      <c r="BQ526" s="5">
        <v>2.2000000000000002</v>
      </c>
      <c r="BR526" s="5">
        <v>16.68</v>
      </c>
      <c r="BS526" s="5">
        <v>2</v>
      </c>
      <c r="BT526" s="5">
        <v>30708</v>
      </c>
      <c r="BU526" s="5">
        <v>3.7</v>
      </c>
      <c r="BV526" s="5">
        <v>33</v>
      </c>
      <c r="BW526" s="5">
        <v>0.9</v>
      </c>
      <c r="CA526" s="6" t="s">
        <v>842</v>
      </c>
      <c r="CB526" s="6" t="s">
        <v>421</v>
      </c>
      <c r="CC526" s="6">
        <v>457.5</v>
      </c>
      <c r="CD526" s="6">
        <v>2.5</v>
      </c>
      <c r="CE526" s="6">
        <v>13.07</v>
      </c>
      <c r="CF526" s="6">
        <v>2.9</v>
      </c>
      <c r="CG526" s="6">
        <v>24454</v>
      </c>
      <c r="CH526" s="6">
        <v>5.0999999999999996</v>
      </c>
      <c r="CI526" s="6">
        <v>37</v>
      </c>
      <c r="CJ526" s="6">
        <v>0.3</v>
      </c>
      <c r="CN526" s="7" t="s">
        <v>842</v>
      </c>
      <c r="CO526" s="7" t="s">
        <v>421</v>
      </c>
      <c r="CP526" s="7">
        <v>71000</v>
      </c>
      <c r="CQ526" s="7">
        <v>4.8</v>
      </c>
      <c r="CR526" s="7">
        <v>71000</v>
      </c>
      <c r="CS526" s="7">
        <v>4.8</v>
      </c>
      <c r="CT526" s="7">
        <v>61000</v>
      </c>
      <c r="CU526" s="7">
        <v>7.8</v>
      </c>
      <c r="CV526" s="7">
        <v>71000</v>
      </c>
      <c r="CW526" s="7">
        <v>4.8</v>
      </c>
      <c r="DA526" s="8" t="s">
        <v>842</v>
      </c>
      <c r="DB526" s="8" t="s">
        <v>421</v>
      </c>
      <c r="DC526" s="8">
        <v>556.5</v>
      </c>
      <c r="DD526" s="8">
        <v>2.4</v>
      </c>
      <c r="DE526" s="8">
        <v>14.76</v>
      </c>
      <c r="DF526" s="8">
        <v>2.5</v>
      </c>
      <c r="DG526" s="8">
        <v>28964</v>
      </c>
      <c r="DH526" s="8">
        <v>5.0999999999999996</v>
      </c>
      <c r="DI526" s="8">
        <v>37.700000000000003</v>
      </c>
      <c r="DJ526" s="8">
        <v>0.6</v>
      </c>
      <c r="DN526" s="9" t="s">
        <v>842</v>
      </c>
      <c r="DO526" s="9" t="s">
        <v>421</v>
      </c>
      <c r="DP526" s="9">
        <v>491</v>
      </c>
      <c r="DQ526" s="9">
        <v>4.4000000000000004</v>
      </c>
      <c r="DR526" s="9">
        <v>13.36</v>
      </c>
      <c r="DS526" s="9">
        <v>4.5</v>
      </c>
      <c r="DT526" s="9">
        <v>25197</v>
      </c>
      <c r="DU526" s="9">
        <v>8.6</v>
      </c>
      <c r="DV526" s="9">
        <v>37.5</v>
      </c>
      <c r="DW526" s="9">
        <v>0.3</v>
      </c>
      <c r="EA526" s="10" t="s">
        <v>842</v>
      </c>
      <c r="EB526" s="10" t="s">
        <v>421</v>
      </c>
      <c r="EC526" s="10">
        <v>123000</v>
      </c>
      <c r="ED526" s="10">
        <v>3.8</v>
      </c>
      <c r="EE526" s="10">
        <f>VLOOKUP(EA526,Sheet1!$C$10:$L$428,10,FALSE)</f>
        <v>185000</v>
      </c>
      <c r="EF526" s="10">
        <v>3.8</v>
      </c>
      <c r="EG526" s="10">
        <v>110000</v>
      </c>
      <c r="EH526" s="10">
        <v>5.0999999999999996</v>
      </c>
      <c r="EI526" s="10">
        <v>123000</v>
      </c>
      <c r="EJ526" s="10">
        <v>3.8</v>
      </c>
      <c r="EN526" s="11" t="s">
        <v>842</v>
      </c>
      <c r="EO526" s="11" t="s">
        <v>421</v>
      </c>
      <c r="EP526" s="11">
        <v>740.8</v>
      </c>
      <c r="EQ526" s="11">
        <v>2.7</v>
      </c>
      <c r="ER526" s="11">
        <f>VLOOKUP(EN526,Sheet1!$C$10:$L$428,2,FALSE)</f>
        <v>307906.06452392408</v>
      </c>
      <c r="ES526" s="11">
        <v>2.8</v>
      </c>
      <c r="ET526" s="11">
        <v>40184</v>
      </c>
      <c r="EU526" s="11">
        <v>4.0999999999999996</v>
      </c>
      <c r="EV526" s="11">
        <v>39.700000000000003</v>
      </c>
      <c r="EW526" s="11">
        <v>0.5</v>
      </c>
      <c r="EY526" t="b">
        <f t="shared" si="8"/>
        <v>1</v>
      </c>
    </row>
    <row r="527" spans="1:155" x14ac:dyDescent="0.25">
      <c r="A527" s="1" t="s">
        <v>843</v>
      </c>
      <c r="B527" s="1" t="s">
        <v>422</v>
      </c>
      <c r="C527" s="1">
        <v>723.2</v>
      </c>
      <c r="D527" s="1">
        <v>3</v>
      </c>
      <c r="E527" s="1">
        <f>VLOOKUP(A527,Sheet1!$C$10:$L$428,6,FALSE)</f>
        <v>295000</v>
      </c>
      <c r="F527" s="1">
        <v>3.1</v>
      </c>
      <c r="G527" s="1">
        <v>39293</v>
      </c>
      <c r="H527" s="1">
        <v>4.4000000000000004</v>
      </c>
      <c r="I527" s="1">
        <v>37.5</v>
      </c>
      <c r="J527" s="1">
        <v>1</v>
      </c>
      <c r="N527" s="2" t="s">
        <v>843</v>
      </c>
      <c r="O527" s="2" t="s">
        <v>422</v>
      </c>
      <c r="P527" s="2">
        <v>326000</v>
      </c>
      <c r="Q527" s="2">
        <v>2.2999999999999998</v>
      </c>
      <c r="R527" s="2">
        <v>326000</v>
      </c>
      <c r="S527" s="2">
        <v>2.2999999999999998</v>
      </c>
      <c r="T527" s="2">
        <v>289000</v>
      </c>
      <c r="U527" s="2">
        <v>3</v>
      </c>
      <c r="V527" s="2">
        <v>326000</v>
      </c>
      <c r="W527" s="2">
        <v>2.2999999999999998</v>
      </c>
      <c r="AA527" s="3" t="s">
        <v>843</v>
      </c>
      <c r="AB527" s="3" t="s">
        <v>422</v>
      </c>
      <c r="AC527" s="3">
        <v>842.3</v>
      </c>
      <c r="AD527" s="3">
        <v>2.2000000000000002</v>
      </c>
      <c r="AE527" s="3">
        <v>21.76</v>
      </c>
      <c r="AF527" s="3">
        <v>2.2999999999999998</v>
      </c>
      <c r="AG527" s="3">
        <v>50478</v>
      </c>
      <c r="AH527" s="3">
        <v>4.7</v>
      </c>
      <c r="AI527" s="3">
        <v>38.700000000000003</v>
      </c>
      <c r="AJ527" s="3">
        <v>0.3</v>
      </c>
      <c r="AN527" s="3" t="s">
        <v>843</v>
      </c>
      <c r="AO527" s="3" t="s">
        <v>422</v>
      </c>
      <c r="AP527" s="3">
        <v>650.5</v>
      </c>
      <c r="AQ527" s="3">
        <v>2.2000000000000002</v>
      </c>
      <c r="AR527" s="3">
        <v>16.79</v>
      </c>
      <c r="AS527" s="3">
        <v>2</v>
      </c>
      <c r="AT527" s="3">
        <v>34595</v>
      </c>
      <c r="AU527" s="3">
        <v>3</v>
      </c>
      <c r="AV527" s="3">
        <v>37.5</v>
      </c>
      <c r="AW527" s="3">
        <v>0</v>
      </c>
      <c r="BA527" s="4" t="s">
        <v>843</v>
      </c>
      <c r="BB527" s="4" t="s">
        <v>422</v>
      </c>
      <c r="BC527" s="4">
        <v>441000</v>
      </c>
      <c r="BD527" s="4">
        <v>1.9</v>
      </c>
      <c r="BE527" s="4">
        <v>441000</v>
      </c>
      <c r="BF527" s="4">
        <v>1.9</v>
      </c>
      <c r="BG527" s="4">
        <v>387000</v>
      </c>
      <c r="BH527" s="4">
        <v>2.8</v>
      </c>
      <c r="BI527" s="4">
        <v>441000</v>
      </c>
      <c r="BJ527" s="4">
        <v>1.9</v>
      </c>
      <c r="BN527" s="5" t="s">
        <v>843</v>
      </c>
      <c r="BO527" s="5" t="s">
        <v>422</v>
      </c>
      <c r="BP527" s="5">
        <v>686.7</v>
      </c>
      <c r="BQ527" s="5">
        <v>2.2000000000000002</v>
      </c>
      <c r="BR527" s="5">
        <v>20.64</v>
      </c>
      <c r="BS527" s="5">
        <v>2.1</v>
      </c>
      <c r="BT527" s="5">
        <v>41222</v>
      </c>
      <c r="BU527" s="5">
        <v>4.5999999999999996</v>
      </c>
      <c r="BV527" s="5">
        <v>33.299999999999997</v>
      </c>
      <c r="BW527" s="5">
        <v>0.6</v>
      </c>
      <c r="CA527" s="6" t="s">
        <v>843</v>
      </c>
      <c r="CB527" s="6" t="s">
        <v>422</v>
      </c>
      <c r="CC527" s="6">
        <v>536.5</v>
      </c>
      <c r="CD527" s="6">
        <v>2.5</v>
      </c>
      <c r="CE527" s="6">
        <v>15.02</v>
      </c>
      <c r="CF527" s="6">
        <v>2.5</v>
      </c>
      <c r="CG527" s="6">
        <v>28503</v>
      </c>
      <c r="CH527" s="6">
        <v>4</v>
      </c>
      <c r="CI527" s="6">
        <v>36.799999999999997</v>
      </c>
      <c r="CJ527" s="6">
        <v>0.6</v>
      </c>
      <c r="CN527" s="7" t="s">
        <v>843</v>
      </c>
      <c r="CO527" s="7" t="s">
        <v>422</v>
      </c>
      <c r="CP527" s="7">
        <v>125000</v>
      </c>
      <c r="CQ527" s="7">
        <v>3.5</v>
      </c>
      <c r="CR527" s="7">
        <v>125000</v>
      </c>
      <c r="CS527" s="7">
        <v>3.5</v>
      </c>
      <c r="CT527" s="7">
        <v>110000</v>
      </c>
      <c r="CU527" s="7">
        <v>4.5</v>
      </c>
      <c r="CV527" s="7">
        <v>125000</v>
      </c>
      <c r="CW527" s="7">
        <v>3.5</v>
      </c>
      <c r="DA527" s="8" t="s">
        <v>843</v>
      </c>
      <c r="DB527" s="8" t="s">
        <v>422</v>
      </c>
      <c r="DC527" s="8">
        <v>661.8</v>
      </c>
      <c r="DD527" s="8">
        <v>2.4</v>
      </c>
      <c r="DE527" s="8">
        <v>17.649999999999999</v>
      </c>
      <c r="DF527" s="8">
        <v>2.5</v>
      </c>
      <c r="DG527" s="8">
        <v>34917</v>
      </c>
      <c r="DH527" s="8">
        <v>3.3</v>
      </c>
      <c r="DI527" s="8">
        <v>37.5</v>
      </c>
      <c r="DJ527" s="8">
        <v>0.4</v>
      </c>
      <c r="DN527" s="9" t="s">
        <v>843</v>
      </c>
      <c r="DO527" s="9" t="s">
        <v>422</v>
      </c>
      <c r="DP527" s="9">
        <v>555.9</v>
      </c>
      <c r="DQ527" s="9">
        <v>2.8</v>
      </c>
      <c r="DR527" s="9">
        <v>15.03</v>
      </c>
      <c r="DS527" s="9">
        <v>3.3</v>
      </c>
      <c r="DT527" s="9">
        <v>28425</v>
      </c>
      <c r="DU527" s="9">
        <v>5</v>
      </c>
      <c r="DV527" s="9">
        <v>37.4</v>
      </c>
      <c r="DW527" s="9">
        <v>0.3</v>
      </c>
      <c r="EA527" s="10" t="s">
        <v>843</v>
      </c>
      <c r="EB527" s="10" t="s">
        <v>422</v>
      </c>
      <c r="EC527" s="10">
        <v>200000</v>
      </c>
      <c r="ED527" s="10">
        <v>3</v>
      </c>
      <c r="EE527" s="10">
        <f>VLOOKUP(EA527,Sheet1!$C$10:$L$428,10,FALSE)</f>
        <v>220000</v>
      </c>
      <c r="EF527" s="10">
        <v>3</v>
      </c>
      <c r="EG527" s="10">
        <v>178000</v>
      </c>
      <c r="EH527" s="10">
        <v>4</v>
      </c>
      <c r="EI527" s="10">
        <v>200000</v>
      </c>
      <c r="EJ527" s="10">
        <v>3</v>
      </c>
      <c r="EN527" s="11" t="s">
        <v>843</v>
      </c>
      <c r="EO527" s="11" t="s">
        <v>422</v>
      </c>
      <c r="EP527" s="11">
        <v>955</v>
      </c>
      <c r="EQ527" s="11">
        <v>3</v>
      </c>
      <c r="ER527" s="11">
        <f>VLOOKUP(EN527,Sheet1!$C$10:$L$428,2,FALSE)</f>
        <v>394154.75630057906</v>
      </c>
      <c r="ES527" s="11">
        <v>3</v>
      </c>
      <c r="ET527" s="11">
        <v>60118</v>
      </c>
      <c r="EU527" s="11">
        <v>6.1</v>
      </c>
      <c r="EV527" s="11">
        <v>39.5</v>
      </c>
      <c r="EW527" s="11">
        <v>0.4</v>
      </c>
      <c r="EY527" t="b">
        <f t="shared" si="8"/>
        <v>1</v>
      </c>
    </row>
    <row r="528" spans="1:155" x14ac:dyDescent="0.25">
      <c r="A528" s="1" t="s">
        <v>844</v>
      </c>
      <c r="B528" s="1" t="s">
        <v>423</v>
      </c>
      <c r="C528" s="1">
        <v>574.9</v>
      </c>
      <c r="D528" s="1">
        <v>3.3</v>
      </c>
      <c r="E528" s="1">
        <f>VLOOKUP(A528,Sheet1!$C$10:$L$428,6,FALSE)</f>
        <v>222500</v>
      </c>
      <c r="F528" s="1">
        <v>3.3</v>
      </c>
      <c r="G528" s="1">
        <v>30727</v>
      </c>
      <c r="H528" s="1">
        <v>4.2</v>
      </c>
      <c r="I528" s="1">
        <v>38</v>
      </c>
      <c r="J528" s="1">
        <v>1.2</v>
      </c>
      <c r="N528" s="2" t="s">
        <v>844</v>
      </c>
      <c r="O528" s="2" t="s">
        <v>423</v>
      </c>
      <c r="P528" s="2">
        <v>227000</v>
      </c>
      <c r="Q528" s="2">
        <v>2.7</v>
      </c>
      <c r="R528" s="2">
        <v>227000</v>
      </c>
      <c r="S528" s="2">
        <v>2.7</v>
      </c>
      <c r="T528" s="2">
        <v>194000</v>
      </c>
      <c r="U528" s="2">
        <v>3.8</v>
      </c>
      <c r="V528" s="2">
        <v>227000</v>
      </c>
      <c r="W528" s="2">
        <v>2.7</v>
      </c>
      <c r="AA528" s="3" t="s">
        <v>844</v>
      </c>
      <c r="AB528" s="3" t="s">
        <v>423</v>
      </c>
      <c r="AC528" s="3">
        <v>634.20000000000005</v>
      </c>
      <c r="AD528" s="3">
        <v>1.8</v>
      </c>
      <c r="AE528" s="3">
        <v>16.3</v>
      </c>
      <c r="AF528" s="3">
        <v>1.9</v>
      </c>
      <c r="AG528" s="3">
        <v>34293</v>
      </c>
      <c r="AH528" s="3">
        <v>3.2</v>
      </c>
      <c r="AI528" s="3">
        <v>38.9</v>
      </c>
      <c r="AJ528" s="3">
        <v>0.4</v>
      </c>
      <c r="AN528" s="3" t="s">
        <v>844</v>
      </c>
      <c r="AO528" s="3" t="s">
        <v>423</v>
      </c>
      <c r="AP528" s="3">
        <v>516.29999999999995</v>
      </c>
      <c r="AQ528" s="3">
        <v>2.9</v>
      </c>
      <c r="AR528" s="3">
        <v>13</v>
      </c>
      <c r="AS528" s="3">
        <v>2.8</v>
      </c>
      <c r="AT528" s="3">
        <v>27128</v>
      </c>
      <c r="AU528" s="3">
        <v>4</v>
      </c>
      <c r="AV528" s="3">
        <v>37.5</v>
      </c>
      <c r="AW528" s="3">
        <v>0.9</v>
      </c>
      <c r="BA528" s="4" t="s">
        <v>844</v>
      </c>
      <c r="BB528" s="4" t="s">
        <v>423</v>
      </c>
      <c r="BC528" s="4">
        <v>322000</v>
      </c>
      <c r="BD528" s="4">
        <v>2.2000000000000002</v>
      </c>
      <c r="BE528" s="4">
        <v>322000</v>
      </c>
      <c r="BF528" s="4">
        <v>2.2000000000000002</v>
      </c>
      <c r="BG528" s="4">
        <v>277000</v>
      </c>
      <c r="BH528" s="4">
        <v>3.1</v>
      </c>
      <c r="BI528" s="4">
        <v>322000</v>
      </c>
      <c r="BJ528" s="4">
        <v>2.2000000000000002</v>
      </c>
      <c r="BN528" s="5" t="s">
        <v>844</v>
      </c>
      <c r="BO528" s="5" t="s">
        <v>423</v>
      </c>
      <c r="BP528" s="5">
        <v>506.2</v>
      </c>
      <c r="BQ528" s="5">
        <v>1.9</v>
      </c>
      <c r="BR528" s="5">
        <v>15.53</v>
      </c>
      <c r="BS528" s="5">
        <v>1.7</v>
      </c>
      <c r="BT528" s="5">
        <v>27386</v>
      </c>
      <c r="BU528" s="5">
        <v>4.5999999999999996</v>
      </c>
      <c r="BV528" s="5">
        <v>32.6</v>
      </c>
      <c r="BW528" s="5">
        <v>0.8</v>
      </c>
      <c r="CA528" s="6" t="s">
        <v>844</v>
      </c>
      <c r="CB528" s="6" t="s">
        <v>423</v>
      </c>
      <c r="CC528" s="6">
        <v>412.8</v>
      </c>
      <c r="CD528" s="6">
        <v>2.6</v>
      </c>
      <c r="CE528" s="6">
        <v>11.71</v>
      </c>
      <c r="CF528" s="6">
        <v>2.2000000000000002</v>
      </c>
      <c r="CG528" s="6">
        <v>21612</v>
      </c>
      <c r="CH528" s="6">
        <v>3.9</v>
      </c>
      <c r="CI528" s="6">
        <v>36.9</v>
      </c>
      <c r="CJ528" s="6">
        <v>0.6</v>
      </c>
      <c r="CN528" s="7" t="s">
        <v>844</v>
      </c>
      <c r="CO528" s="7" t="s">
        <v>423</v>
      </c>
      <c r="CP528" s="7">
        <v>85000</v>
      </c>
      <c r="CQ528" s="7">
        <v>4.2</v>
      </c>
      <c r="CR528" s="7">
        <v>85000</v>
      </c>
      <c r="CS528" s="7">
        <v>4.2</v>
      </c>
      <c r="CT528" s="7">
        <v>71000</v>
      </c>
      <c r="CU528" s="7">
        <v>7.1</v>
      </c>
      <c r="CV528" s="7">
        <v>85000</v>
      </c>
      <c r="CW528" s="7">
        <v>4.2</v>
      </c>
      <c r="DA528" s="8" t="s">
        <v>844</v>
      </c>
      <c r="DB528" s="8" t="s">
        <v>423</v>
      </c>
      <c r="DC528" s="8">
        <v>509</v>
      </c>
      <c r="DD528" s="8">
        <v>2.2000000000000002</v>
      </c>
      <c r="DE528" s="8">
        <v>13.61</v>
      </c>
      <c r="DF528" s="8">
        <v>2.2999999999999998</v>
      </c>
      <c r="DG528" s="8">
        <v>26201</v>
      </c>
      <c r="DH528" s="8">
        <v>4.9000000000000004</v>
      </c>
      <c r="DI528" s="8">
        <v>37.4</v>
      </c>
      <c r="DJ528" s="8">
        <v>0.5</v>
      </c>
      <c r="DN528" s="9" t="s">
        <v>844</v>
      </c>
      <c r="DO528" s="9" t="s">
        <v>423</v>
      </c>
      <c r="DP528" s="9">
        <v>440.8</v>
      </c>
      <c r="DQ528" s="9">
        <v>3.3</v>
      </c>
      <c r="DR528" s="9">
        <v>11.66</v>
      </c>
      <c r="DS528" s="9">
        <v>3.1</v>
      </c>
      <c r="DT528" s="9">
        <v>22515</v>
      </c>
      <c r="DU528" s="9">
        <v>6.4</v>
      </c>
      <c r="DV528" s="9">
        <v>37.4</v>
      </c>
      <c r="DW528" s="9">
        <v>0.3</v>
      </c>
      <c r="EA528" s="10" t="s">
        <v>844</v>
      </c>
      <c r="EB528" s="10" t="s">
        <v>423</v>
      </c>
      <c r="EC528" s="10">
        <v>142000</v>
      </c>
      <c r="ED528" s="10">
        <v>3.5</v>
      </c>
      <c r="EE528" s="10">
        <f>VLOOKUP(EA528,Sheet1!$C$10:$L$428,10,FALSE)</f>
        <v>168000</v>
      </c>
      <c r="EF528" s="10">
        <v>3.5</v>
      </c>
      <c r="EG528" s="10">
        <v>123000</v>
      </c>
      <c r="EH528" s="10">
        <v>4.3</v>
      </c>
      <c r="EI528" s="10">
        <v>142000</v>
      </c>
      <c r="EJ528" s="10">
        <v>3.5</v>
      </c>
      <c r="EN528" s="11" t="s">
        <v>844</v>
      </c>
      <c r="EO528" s="11" t="s">
        <v>423</v>
      </c>
      <c r="EP528" s="11">
        <v>709.1</v>
      </c>
      <c r="EQ528" s="11">
        <v>2.4</v>
      </c>
      <c r="ER528" s="11">
        <f>VLOOKUP(EN528,Sheet1!$C$10:$L$428,2,FALSE)</f>
        <v>268528.8478714854</v>
      </c>
      <c r="ES528" s="11">
        <v>2.5</v>
      </c>
      <c r="ET528" s="11">
        <v>38932</v>
      </c>
      <c r="EU528" s="11">
        <v>3.8</v>
      </c>
      <c r="EV528" s="11">
        <v>39.799999999999997</v>
      </c>
      <c r="EW528" s="11">
        <v>0.5</v>
      </c>
      <c r="EY528" t="b">
        <f t="shared" si="8"/>
        <v>1</v>
      </c>
    </row>
    <row r="529" spans="1:155" x14ac:dyDescent="0.25">
      <c r="A529" s="1" t="s">
        <v>731</v>
      </c>
      <c r="B529" s="1" t="s">
        <v>309</v>
      </c>
      <c r="C529" s="1">
        <v>552.4</v>
      </c>
      <c r="D529" s="1">
        <v>7.7</v>
      </c>
      <c r="E529" s="1">
        <f>VLOOKUP(A529,Sheet1!$C$10:$L$428,6,FALSE)</f>
        <v>230000</v>
      </c>
      <c r="F529" s="1">
        <v>7.9</v>
      </c>
      <c r="G529" s="1">
        <v>30437</v>
      </c>
      <c r="H529" s="1">
        <v>16</v>
      </c>
      <c r="I529" s="1">
        <v>37.5</v>
      </c>
      <c r="J529" s="1">
        <v>1.6</v>
      </c>
      <c r="N529" s="2" t="s">
        <v>731</v>
      </c>
      <c r="O529" s="2" t="s">
        <v>309</v>
      </c>
      <c r="P529" s="2">
        <v>48000</v>
      </c>
      <c r="Q529" s="2">
        <v>6</v>
      </c>
      <c r="R529" s="2">
        <v>48000</v>
      </c>
      <c r="S529" s="2">
        <v>6</v>
      </c>
      <c r="T529" s="2">
        <v>43000</v>
      </c>
      <c r="U529" s="2">
        <v>9.1999999999999993</v>
      </c>
      <c r="V529" s="2">
        <v>48000</v>
      </c>
      <c r="W529" s="2">
        <v>6</v>
      </c>
      <c r="AA529" s="3" t="s">
        <v>731</v>
      </c>
      <c r="AB529" s="3" t="s">
        <v>309</v>
      </c>
      <c r="AC529" s="3">
        <v>619.5</v>
      </c>
      <c r="AD529" s="3">
        <v>3.9</v>
      </c>
      <c r="AE529" s="3">
        <v>16.05</v>
      </c>
      <c r="AF529" s="3">
        <v>3.9</v>
      </c>
      <c r="AG529" s="3">
        <v>33305</v>
      </c>
      <c r="AH529" s="3">
        <v>6</v>
      </c>
      <c r="AI529" s="3">
        <v>38.6</v>
      </c>
      <c r="AJ529" s="3">
        <v>0.9</v>
      </c>
      <c r="AN529" s="3" t="s">
        <v>731</v>
      </c>
      <c r="AO529" s="3" t="s">
        <v>309</v>
      </c>
      <c r="AP529" s="3">
        <v>508</v>
      </c>
      <c r="AQ529" s="3">
        <v>5.9</v>
      </c>
      <c r="AR529" s="3">
        <v>13.04</v>
      </c>
      <c r="AS529" s="3">
        <v>6.2</v>
      </c>
      <c r="AT529" s="3">
        <v>26853</v>
      </c>
      <c r="AU529" s="3">
        <v>10</v>
      </c>
      <c r="AV529" s="3">
        <v>37.5</v>
      </c>
      <c r="AW529" s="3" t="s">
        <v>858</v>
      </c>
      <c r="BA529" s="4" t="s">
        <v>731</v>
      </c>
      <c r="BB529" s="4" t="s">
        <v>309</v>
      </c>
      <c r="BC529" s="4">
        <v>73000</v>
      </c>
      <c r="BD529" s="4">
        <v>4.8</v>
      </c>
      <c r="BE529" s="4">
        <v>73000</v>
      </c>
      <c r="BF529" s="4">
        <v>4.8</v>
      </c>
      <c r="BG529" s="4">
        <v>62000</v>
      </c>
      <c r="BH529" s="4">
        <v>7</v>
      </c>
      <c r="BI529" s="4">
        <v>73000</v>
      </c>
      <c r="BJ529" s="4">
        <v>4.8</v>
      </c>
      <c r="BN529" s="5" t="s">
        <v>731</v>
      </c>
      <c r="BO529" s="5" t="s">
        <v>309</v>
      </c>
      <c r="BP529" s="5">
        <v>482.8</v>
      </c>
      <c r="BQ529" s="5">
        <v>4</v>
      </c>
      <c r="BR529" s="5">
        <v>15.34</v>
      </c>
      <c r="BS529" s="5">
        <v>3.5</v>
      </c>
      <c r="BT529" s="5">
        <v>26411</v>
      </c>
      <c r="BU529" s="5">
        <v>5.4</v>
      </c>
      <c r="BV529" s="5">
        <v>31.5</v>
      </c>
      <c r="BW529" s="5">
        <v>1.8</v>
      </c>
      <c r="CA529" s="6" t="s">
        <v>731</v>
      </c>
      <c r="CB529" s="6" t="s">
        <v>309</v>
      </c>
      <c r="CC529" s="6">
        <v>392.7</v>
      </c>
      <c r="CD529" s="6">
        <v>5.8</v>
      </c>
      <c r="CE529" s="6">
        <v>11.79</v>
      </c>
      <c r="CF529" s="6">
        <v>5.6</v>
      </c>
      <c r="CG529" s="6">
        <v>21316</v>
      </c>
      <c r="CH529" s="6">
        <v>8</v>
      </c>
      <c r="CI529" s="6">
        <v>36.4</v>
      </c>
      <c r="CJ529" s="6">
        <v>1.4</v>
      </c>
      <c r="CN529" s="7" t="s">
        <v>731</v>
      </c>
      <c r="CO529" s="7" t="s">
        <v>309</v>
      </c>
      <c r="CP529" s="7">
        <v>18000</v>
      </c>
      <c r="CQ529" s="7">
        <v>9.5</v>
      </c>
      <c r="CR529" s="7">
        <v>18000</v>
      </c>
      <c r="CS529" s="7">
        <v>9.5</v>
      </c>
      <c r="CT529" s="7">
        <v>16000</v>
      </c>
      <c r="CU529" s="7">
        <v>11.4</v>
      </c>
      <c r="CV529" s="7">
        <v>18000</v>
      </c>
      <c r="CW529" s="7">
        <v>9.5</v>
      </c>
      <c r="DA529" s="8" t="s">
        <v>731</v>
      </c>
      <c r="DB529" s="8" t="s">
        <v>309</v>
      </c>
      <c r="DC529" s="8">
        <v>514.4</v>
      </c>
      <c r="DD529" s="8">
        <v>5.4</v>
      </c>
      <c r="DE529" s="8">
        <v>13.84</v>
      </c>
      <c r="DF529" s="8">
        <v>5.5</v>
      </c>
      <c r="DG529" s="8">
        <v>26766</v>
      </c>
      <c r="DH529" s="8">
        <v>6.3</v>
      </c>
      <c r="DI529" s="8">
        <v>37.200000000000003</v>
      </c>
      <c r="DJ529" s="8">
        <v>1.2</v>
      </c>
      <c r="DN529" s="9" t="s">
        <v>731</v>
      </c>
      <c r="DO529" s="9" t="s">
        <v>309</v>
      </c>
      <c r="DP529" s="9">
        <v>425</v>
      </c>
      <c r="DQ529" s="9">
        <v>7.7</v>
      </c>
      <c r="DR529" s="9">
        <v>12.08</v>
      </c>
      <c r="DS529" s="9">
        <v>6.7</v>
      </c>
      <c r="DT529" s="9">
        <v>23930</v>
      </c>
      <c r="DU529" s="9">
        <v>7.6</v>
      </c>
      <c r="DV529" s="9">
        <v>37.5</v>
      </c>
      <c r="DW529" s="9">
        <v>0.7</v>
      </c>
      <c r="EA529" s="10" t="s">
        <v>731</v>
      </c>
      <c r="EB529" s="10" t="s">
        <v>309</v>
      </c>
      <c r="EC529" s="10">
        <v>31000</v>
      </c>
      <c r="ED529" s="10">
        <v>7.8</v>
      </c>
      <c r="EE529" s="10">
        <f>VLOOKUP(EA529,Sheet1!$C$10:$L$428,10,FALSE)</f>
        <v>168000</v>
      </c>
      <c r="EF529" s="10">
        <v>7.8</v>
      </c>
      <c r="EG529" s="10">
        <v>27000</v>
      </c>
      <c r="EH529" s="10">
        <v>12.9</v>
      </c>
      <c r="EI529" s="10">
        <v>31000</v>
      </c>
      <c r="EJ529" s="10">
        <v>7.8</v>
      </c>
      <c r="EN529" s="11" t="s">
        <v>731</v>
      </c>
      <c r="EO529" s="11" t="s">
        <v>309</v>
      </c>
      <c r="EP529" s="11">
        <v>680.5</v>
      </c>
      <c r="EQ529" s="11">
        <v>4.9000000000000004</v>
      </c>
      <c r="ER529" s="11">
        <f>VLOOKUP(EN529,Sheet1!$C$10:$L$428,2,FALSE)</f>
        <v>286947.14279606694</v>
      </c>
      <c r="ES529" s="11">
        <v>5</v>
      </c>
      <c r="ET529" s="11">
        <v>37029</v>
      </c>
      <c r="EU529" s="11">
        <v>8.3000000000000007</v>
      </c>
      <c r="EV529" s="11">
        <v>39.4</v>
      </c>
      <c r="EW529" s="11">
        <v>1.2</v>
      </c>
      <c r="EY529" t="b">
        <f t="shared" si="8"/>
        <v>1</v>
      </c>
    </row>
    <row r="530" spans="1:155" x14ac:dyDescent="0.25">
      <c r="A530" s="1" t="s">
        <v>732</v>
      </c>
      <c r="B530" s="1" t="s">
        <v>310</v>
      </c>
      <c r="C530" s="1">
        <v>535.70000000000005</v>
      </c>
      <c r="D530" s="1">
        <v>6.9</v>
      </c>
      <c r="E530" s="1">
        <f>VLOOKUP(A530,Sheet1!$C$10:$L$428,6,FALSE)</f>
        <v>194000</v>
      </c>
      <c r="F530" s="1">
        <v>6.3</v>
      </c>
      <c r="G530" s="1">
        <v>28458</v>
      </c>
      <c r="H530" s="1">
        <v>14</v>
      </c>
      <c r="I530" s="1">
        <v>38</v>
      </c>
      <c r="J530" s="1">
        <v>1.7</v>
      </c>
      <c r="N530" s="2" t="s">
        <v>732</v>
      </c>
      <c r="O530" s="2" t="s">
        <v>310</v>
      </c>
      <c r="P530" s="2">
        <v>53000</v>
      </c>
      <c r="Q530" s="2">
        <v>5.8</v>
      </c>
      <c r="R530" s="2">
        <v>53000</v>
      </c>
      <c r="S530" s="2">
        <v>5.8</v>
      </c>
      <c r="T530" s="2">
        <v>44000</v>
      </c>
      <c r="U530" s="2">
        <v>15.4</v>
      </c>
      <c r="V530" s="2">
        <v>53000</v>
      </c>
      <c r="W530" s="2">
        <v>5.8</v>
      </c>
      <c r="AA530" s="3" t="s">
        <v>732</v>
      </c>
      <c r="AB530" s="3" t="s">
        <v>310</v>
      </c>
      <c r="AC530" s="3">
        <v>561.9</v>
      </c>
      <c r="AD530" s="3">
        <v>3.1</v>
      </c>
      <c r="AE530" s="3">
        <v>14.24</v>
      </c>
      <c r="AF530" s="3">
        <v>3.2</v>
      </c>
      <c r="AG530" s="3">
        <v>29474</v>
      </c>
      <c r="AH530" s="3">
        <v>9.1</v>
      </c>
      <c r="AI530" s="3">
        <v>39.5</v>
      </c>
      <c r="AJ530" s="3">
        <v>0.9</v>
      </c>
      <c r="AN530" s="3" t="s">
        <v>732</v>
      </c>
      <c r="AO530" s="3" t="s">
        <v>310</v>
      </c>
      <c r="AP530" s="3">
        <v>482.1</v>
      </c>
      <c r="AQ530" s="3">
        <v>5.4</v>
      </c>
      <c r="AR530" s="3">
        <v>12.55</v>
      </c>
      <c r="AS530" s="3">
        <v>6.2</v>
      </c>
      <c r="AT530" s="3">
        <v>25755</v>
      </c>
      <c r="AU530" s="3">
        <v>16</v>
      </c>
      <c r="AV530" s="3">
        <v>37.5</v>
      </c>
      <c r="AW530" s="3">
        <v>1.3</v>
      </c>
      <c r="BA530" s="4" t="s">
        <v>732</v>
      </c>
      <c r="BB530" s="4" t="s">
        <v>310</v>
      </c>
      <c r="BC530" s="4">
        <v>73000</v>
      </c>
      <c r="BD530" s="4">
        <v>4.9000000000000004</v>
      </c>
      <c r="BE530" s="4">
        <v>73000</v>
      </c>
      <c r="BF530" s="4">
        <v>4.9000000000000004</v>
      </c>
      <c r="BG530" s="4">
        <v>60000</v>
      </c>
      <c r="BH530" s="4">
        <v>11.8</v>
      </c>
      <c r="BI530" s="4">
        <v>73000</v>
      </c>
      <c r="BJ530" s="4">
        <v>4.9000000000000004</v>
      </c>
      <c r="BN530" s="5" t="s">
        <v>732</v>
      </c>
      <c r="BO530" s="5" t="s">
        <v>310</v>
      </c>
      <c r="BP530" s="5">
        <v>449.3</v>
      </c>
      <c r="BQ530" s="5">
        <v>3.5</v>
      </c>
      <c r="BR530" s="5">
        <v>13.48</v>
      </c>
      <c r="BS530" s="5">
        <v>3</v>
      </c>
      <c r="BT530" s="5">
        <v>23795</v>
      </c>
      <c r="BU530" s="5">
        <v>7.1</v>
      </c>
      <c r="BV530" s="5">
        <v>33.299999999999997</v>
      </c>
      <c r="BW530" s="5">
        <v>1.7</v>
      </c>
      <c r="CA530" s="6" t="s">
        <v>732</v>
      </c>
      <c r="CB530" s="6" t="s">
        <v>310</v>
      </c>
      <c r="CC530" s="6">
        <v>383.3</v>
      </c>
      <c r="CD530" s="6">
        <v>6</v>
      </c>
      <c r="CE530" s="6">
        <v>10.66</v>
      </c>
      <c r="CF530" s="6">
        <v>5</v>
      </c>
      <c r="CG530" s="6">
        <v>20859</v>
      </c>
      <c r="CH530" s="6">
        <v>15</v>
      </c>
      <c r="CI530" s="6">
        <v>37</v>
      </c>
      <c r="CJ530" s="6">
        <v>0.6</v>
      </c>
      <c r="CN530" s="7" t="s">
        <v>732</v>
      </c>
      <c r="CO530" s="7" t="s">
        <v>310</v>
      </c>
      <c r="CP530" s="7">
        <v>18000</v>
      </c>
      <c r="CQ530" s="7">
        <v>9.4</v>
      </c>
      <c r="CR530" s="7">
        <v>18000</v>
      </c>
      <c r="CS530" s="7">
        <v>9.4</v>
      </c>
      <c r="CT530" s="7" t="s">
        <v>858</v>
      </c>
      <c r="CU530" s="7" t="s">
        <v>858</v>
      </c>
      <c r="CV530" s="7">
        <v>18000</v>
      </c>
      <c r="CW530" s="7">
        <v>9.4</v>
      </c>
      <c r="DA530" s="8" t="s">
        <v>732</v>
      </c>
      <c r="DB530" s="8" t="s">
        <v>310</v>
      </c>
      <c r="DC530" s="8">
        <v>498.5</v>
      </c>
      <c r="DD530" s="8">
        <v>5</v>
      </c>
      <c r="DE530" s="8">
        <v>13.18</v>
      </c>
      <c r="DF530" s="8">
        <v>5.2</v>
      </c>
      <c r="DG530" s="8">
        <v>25530</v>
      </c>
      <c r="DH530" s="8">
        <v>15</v>
      </c>
      <c r="DI530" s="8">
        <v>37.799999999999997</v>
      </c>
      <c r="DJ530" s="8">
        <v>1.2</v>
      </c>
      <c r="DN530" s="9" t="s">
        <v>732</v>
      </c>
      <c r="DO530" s="9" t="s">
        <v>310</v>
      </c>
      <c r="DP530" s="9">
        <v>409.5</v>
      </c>
      <c r="DQ530" s="9">
        <v>8.9</v>
      </c>
      <c r="DR530" s="9">
        <v>10.74</v>
      </c>
      <c r="DS530" s="9">
        <v>9.3000000000000007</v>
      </c>
      <c r="DT530" s="9" t="s">
        <v>858</v>
      </c>
      <c r="DU530" s="9" t="s">
        <v>858</v>
      </c>
      <c r="DV530" s="9">
        <v>37.5</v>
      </c>
      <c r="DW530" s="9">
        <v>0.3</v>
      </c>
      <c r="EA530" s="10" t="s">
        <v>732</v>
      </c>
      <c r="EB530" s="10" t="s">
        <v>310</v>
      </c>
      <c r="EC530" s="10">
        <v>35000</v>
      </c>
      <c r="ED530" s="10">
        <v>7.3</v>
      </c>
      <c r="EE530" s="10">
        <f>VLOOKUP(EA530,Sheet1!$C$10:$L$428,10,FALSE)</f>
        <v>148000</v>
      </c>
      <c r="EF530" s="10">
        <v>7.3</v>
      </c>
      <c r="EG530" s="10">
        <v>29000</v>
      </c>
      <c r="EH530" s="10">
        <v>14.8</v>
      </c>
      <c r="EI530" s="10">
        <v>35000</v>
      </c>
      <c r="EJ530" s="10">
        <v>7.3</v>
      </c>
      <c r="EN530" s="11" t="s">
        <v>732</v>
      </c>
      <c r="EO530" s="11" t="s">
        <v>310</v>
      </c>
      <c r="EP530" s="11">
        <v>595</v>
      </c>
      <c r="EQ530" s="11">
        <v>3.7</v>
      </c>
      <c r="ER530" s="11">
        <f>VLOOKUP(EN530,Sheet1!$C$10:$L$428,2,FALSE)</f>
        <v>217560.86692015236</v>
      </c>
      <c r="ES530" s="11">
        <v>3.9</v>
      </c>
      <c r="ET530" s="11">
        <v>31454</v>
      </c>
      <c r="EU530" s="11">
        <v>11</v>
      </c>
      <c r="EV530" s="11">
        <v>40.299999999999997</v>
      </c>
      <c r="EW530" s="11">
        <v>1.2</v>
      </c>
      <c r="EY530" t="b">
        <f t="shared" si="8"/>
        <v>1</v>
      </c>
    </row>
    <row r="531" spans="1:155" x14ac:dyDescent="0.25">
      <c r="A531" s="1" t="s">
        <v>733</v>
      </c>
      <c r="B531" s="1" t="s">
        <v>311</v>
      </c>
      <c r="C531" s="1">
        <v>524.6</v>
      </c>
      <c r="D531" s="1">
        <v>3.3</v>
      </c>
      <c r="E531" s="1">
        <f>VLOOKUP(A531,Sheet1!$C$10:$L$428,6,FALSE)</f>
        <v>170000</v>
      </c>
      <c r="F531" s="1">
        <v>3.6</v>
      </c>
      <c r="G531" s="1">
        <v>27726</v>
      </c>
      <c r="H531" s="1">
        <v>4.3</v>
      </c>
      <c r="I531" s="1">
        <v>37.5</v>
      </c>
      <c r="J531" s="1">
        <v>1</v>
      </c>
      <c r="N531" s="2" t="s">
        <v>733</v>
      </c>
      <c r="O531" s="2" t="s">
        <v>311</v>
      </c>
      <c r="P531" s="2">
        <v>129000</v>
      </c>
      <c r="Q531" s="2">
        <v>3.6</v>
      </c>
      <c r="R531" s="2">
        <v>129000</v>
      </c>
      <c r="S531" s="2">
        <v>3.6</v>
      </c>
      <c r="T531" s="2">
        <v>104000</v>
      </c>
      <c r="U531" s="2">
        <v>4.7</v>
      </c>
      <c r="V531" s="2">
        <v>129000</v>
      </c>
      <c r="W531" s="2">
        <v>3.6</v>
      </c>
      <c r="AA531" s="3" t="s">
        <v>733</v>
      </c>
      <c r="AB531" s="3" t="s">
        <v>311</v>
      </c>
      <c r="AC531" s="3">
        <v>552.5</v>
      </c>
      <c r="AD531" s="3">
        <v>1.9</v>
      </c>
      <c r="AE531" s="3">
        <v>14.28</v>
      </c>
      <c r="AF531" s="3">
        <v>2</v>
      </c>
      <c r="AG531" s="3">
        <v>29271</v>
      </c>
      <c r="AH531" s="3">
        <v>2.9</v>
      </c>
      <c r="AI531" s="3">
        <v>38.700000000000003</v>
      </c>
      <c r="AJ531" s="3">
        <v>0.5</v>
      </c>
      <c r="AN531" s="3" t="s">
        <v>733</v>
      </c>
      <c r="AO531" s="3" t="s">
        <v>311</v>
      </c>
      <c r="AP531" s="3">
        <v>482.4</v>
      </c>
      <c r="AQ531" s="3">
        <v>2.6</v>
      </c>
      <c r="AR531" s="3">
        <v>12.46</v>
      </c>
      <c r="AS531" s="3">
        <v>2.6</v>
      </c>
      <c r="AT531" s="3">
        <v>25481</v>
      </c>
      <c r="AU531" s="3">
        <v>3.5</v>
      </c>
      <c r="AV531" s="3">
        <v>37.5</v>
      </c>
      <c r="AW531" s="3">
        <v>0.9</v>
      </c>
      <c r="BA531" s="4" t="s">
        <v>733</v>
      </c>
      <c r="BB531" s="4" t="s">
        <v>311</v>
      </c>
      <c r="BC531" s="4">
        <v>178000</v>
      </c>
      <c r="BD531" s="4">
        <v>3.1</v>
      </c>
      <c r="BE531" s="4">
        <v>178000</v>
      </c>
      <c r="BF531" s="4">
        <v>3.1</v>
      </c>
      <c r="BG531" s="4">
        <v>146000</v>
      </c>
      <c r="BH531" s="4">
        <v>4</v>
      </c>
      <c r="BI531" s="4">
        <v>178000</v>
      </c>
      <c r="BJ531" s="4">
        <v>3.1</v>
      </c>
      <c r="BN531" s="5" t="s">
        <v>733</v>
      </c>
      <c r="BO531" s="5" t="s">
        <v>311</v>
      </c>
      <c r="BP531" s="5">
        <v>457</v>
      </c>
      <c r="BQ531" s="5">
        <v>2.1</v>
      </c>
      <c r="BR531" s="5">
        <v>13.81</v>
      </c>
      <c r="BS531" s="5">
        <v>1.8</v>
      </c>
      <c r="BT531" s="5">
        <v>23990</v>
      </c>
      <c r="BU531" s="5">
        <v>3</v>
      </c>
      <c r="BV531" s="5">
        <v>33.1</v>
      </c>
      <c r="BW531" s="5">
        <v>1</v>
      </c>
      <c r="CA531" s="6" t="s">
        <v>733</v>
      </c>
      <c r="CB531" s="6" t="s">
        <v>311</v>
      </c>
      <c r="CC531" s="6">
        <v>408</v>
      </c>
      <c r="CD531" s="6">
        <v>3.2</v>
      </c>
      <c r="CE531" s="6">
        <v>11.66</v>
      </c>
      <c r="CF531" s="6">
        <v>2.4</v>
      </c>
      <c r="CG531" s="6">
        <v>21248</v>
      </c>
      <c r="CH531" s="6">
        <v>4.3</v>
      </c>
      <c r="CI531" s="6">
        <v>37</v>
      </c>
      <c r="CJ531" s="6">
        <v>0.8</v>
      </c>
      <c r="CN531" s="7" t="s">
        <v>733</v>
      </c>
      <c r="CO531" s="7" t="s">
        <v>311</v>
      </c>
      <c r="CP531" s="7">
        <v>53000</v>
      </c>
      <c r="CQ531" s="7">
        <v>5.5</v>
      </c>
      <c r="CR531" s="7">
        <v>53000</v>
      </c>
      <c r="CS531" s="7">
        <v>5.5</v>
      </c>
      <c r="CT531" s="7">
        <v>42000</v>
      </c>
      <c r="CU531" s="7">
        <v>7.8</v>
      </c>
      <c r="CV531" s="7">
        <v>53000</v>
      </c>
      <c r="CW531" s="7">
        <v>5.5</v>
      </c>
      <c r="DA531" s="8" t="s">
        <v>733</v>
      </c>
      <c r="DB531" s="8" t="s">
        <v>311</v>
      </c>
      <c r="DC531" s="8">
        <v>502.8</v>
      </c>
      <c r="DD531" s="8">
        <v>2.7</v>
      </c>
      <c r="DE531" s="8">
        <v>13.45</v>
      </c>
      <c r="DF531" s="8">
        <v>2.8</v>
      </c>
      <c r="DG531" s="8">
        <v>26114</v>
      </c>
      <c r="DH531" s="8">
        <v>3.8</v>
      </c>
      <c r="DI531" s="8">
        <v>37.4</v>
      </c>
      <c r="DJ531" s="8">
        <v>0.7</v>
      </c>
      <c r="DN531" s="9" t="s">
        <v>733</v>
      </c>
      <c r="DO531" s="9" t="s">
        <v>311</v>
      </c>
      <c r="DP531" s="9">
        <v>444.8</v>
      </c>
      <c r="DQ531" s="9">
        <v>3.5</v>
      </c>
      <c r="DR531" s="9">
        <v>11.88</v>
      </c>
      <c r="DS531" s="9">
        <v>3.4</v>
      </c>
      <c r="DT531" s="9">
        <v>22802</v>
      </c>
      <c r="DU531" s="9">
        <v>5.5</v>
      </c>
      <c r="DV531" s="9">
        <v>37</v>
      </c>
      <c r="DW531" s="9">
        <v>0.4</v>
      </c>
      <c r="EA531" s="10" t="s">
        <v>733</v>
      </c>
      <c r="EB531" s="10" t="s">
        <v>311</v>
      </c>
      <c r="EC531" s="10">
        <v>76000</v>
      </c>
      <c r="ED531" s="10">
        <v>4.8</v>
      </c>
      <c r="EE531" s="10">
        <f>VLOOKUP(EA531,Sheet1!$C$10:$L$428,10,FALSE)</f>
        <v>133995</v>
      </c>
      <c r="EF531" s="10">
        <v>4.8</v>
      </c>
      <c r="EG531" s="10">
        <v>63000</v>
      </c>
      <c r="EH531" s="10">
        <v>5.9</v>
      </c>
      <c r="EI531" s="10">
        <v>76000</v>
      </c>
      <c r="EJ531" s="10">
        <v>4.8</v>
      </c>
      <c r="EN531" s="11" t="s">
        <v>733</v>
      </c>
      <c r="EO531" s="11" t="s">
        <v>311</v>
      </c>
      <c r="EP531" s="11">
        <v>587.5</v>
      </c>
      <c r="EQ531" s="11">
        <v>2.5</v>
      </c>
      <c r="ER531" s="11">
        <f>VLOOKUP(EN531,Sheet1!$C$10:$L$428,2,FALSE)</f>
        <v>206489.6808324591</v>
      </c>
      <c r="ES531" s="11">
        <v>2.6</v>
      </c>
      <c r="ET531" s="11">
        <v>31360</v>
      </c>
      <c r="EU531" s="11">
        <v>3.9</v>
      </c>
      <c r="EV531" s="11">
        <v>39.6</v>
      </c>
      <c r="EW531" s="11">
        <v>0.7</v>
      </c>
      <c r="EY531" t="b">
        <f t="shared" si="8"/>
        <v>1</v>
      </c>
    </row>
    <row r="532" spans="1:155" x14ac:dyDescent="0.25">
      <c r="A532" s="1" t="s">
        <v>734</v>
      </c>
      <c r="B532" s="1" t="s">
        <v>312</v>
      </c>
      <c r="C532" s="1">
        <v>443.8</v>
      </c>
      <c r="D532" s="1">
        <v>4.5</v>
      </c>
      <c r="E532" s="1">
        <f>VLOOKUP(A532,Sheet1!$C$10:$L$428,6,FALSE)</f>
        <v>185000</v>
      </c>
      <c r="F532" s="1">
        <v>4.3</v>
      </c>
      <c r="G532" s="1">
        <v>24118</v>
      </c>
      <c r="H532" s="1">
        <v>5.9</v>
      </c>
      <c r="I532" s="1">
        <v>40</v>
      </c>
      <c r="J532" s="1">
        <v>0.1</v>
      </c>
      <c r="N532" s="2" t="s">
        <v>734</v>
      </c>
      <c r="O532" s="2" t="s">
        <v>312</v>
      </c>
      <c r="P532" s="2">
        <v>109000</v>
      </c>
      <c r="Q532" s="2">
        <v>3.9</v>
      </c>
      <c r="R532" s="2">
        <v>109000</v>
      </c>
      <c r="S532" s="2">
        <v>3.9</v>
      </c>
      <c r="T532" s="2">
        <v>94000</v>
      </c>
      <c r="U532" s="2">
        <v>4.9000000000000004</v>
      </c>
      <c r="V532" s="2">
        <v>109000</v>
      </c>
      <c r="W532" s="2">
        <v>3.9</v>
      </c>
      <c r="AA532" s="3" t="s">
        <v>734</v>
      </c>
      <c r="AB532" s="3" t="s">
        <v>312</v>
      </c>
      <c r="AC532" s="3">
        <v>492.3</v>
      </c>
      <c r="AD532" s="3">
        <v>2.4</v>
      </c>
      <c r="AE532" s="3">
        <v>12.39</v>
      </c>
      <c r="AF532" s="3">
        <v>2.4</v>
      </c>
      <c r="AG532" s="3">
        <v>26027</v>
      </c>
      <c r="AH532" s="3">
        <v>3.2</v>
      </c>
      <c r="AI532" s="3">
        <v>39.700000000000003</v>
      </c>
      <c r="AJ532" s="3">
        <v>0.6</v>
      </c>
      <c r="AN532" s="3" t="s">
        <v>734</v>
      </c>
      <c r="AO532" s="3" t="s">
        <v>312</v>
      </c>
      <c r="AP532" s="3">
        <v>416.6</v>
      </c>
      <c r="AQ532" s="3">
        <v>3.1</v>
      </c>
      <c r="AR532" s="3">
        <v>10.31</v>
      </c>
      <c r="AS532" s="3">
        <v>3.6</v>
      </c>
      <c r="AT532" s="3">
        <v>22087</v>
      </c>
      <c r="AU532" s="3">
        <v>4.8</v>
      </c>
      <c r="AV532" s="3">
        <v>38.700000000000003</v>
      </c>
      <c r="AW532" s="3">
        <v>1.5</v>
      </c>
      <c r="BA532" s="4" t="s">
        <v>734</v>
      </c>
      <c r="BB532" s="4" t="s">
        <v>312</v>
      </c>
      <c r="BC532" s="4">
        <v>164000</v>
      </c>
      <c r="BD532" s="4">
        <v>3.2</v>
      </c>
      <c r="BE532" s="4">
        <v>164000</v>
      </c>
      <c r="BF532" s="4">
        <v>3.2</v>
      </c>
      <c r="BG532" s="4">
        <v>140000</v>
      </c>
      <c r="BH532" s="4">
        <v>4.2</v>
      </c>
      <c r="BI532" s="4">
        <v>164000</v>
      </c>
      <c r="BJ532" s="4">
        <v>3.2</v>
      </c>
      <c r="BN532" s="5" t="s">
        <v>734</v>
      </c>
      <c r="BO532" s="5" t="s">
        <v>312</v>
      </c>
      <c r="BP532" s="5">
        <v>389.6</v>
      </c>
      <c r="BQ532" s="5">
        <v>2.4</v>
      </c>
      <c r="BR532" s="5">
        <v>11.9</v>
      </c>
      <c r="BS532" s="5">
        <v>2.1</v>
      </c>
      <c r="BT532" s="5">
        <v>20952</v>
      </c>
      <c r="BU532" s="5">
        <v>3.3</v>
      </c>
      <c r="BV532" s="5">
        <v>32.700000000000003</v>
      </c>
      <c r="BW532" s="5">
        <v>1.2</v>
      </c>
      <c r="CA532" s="6" t="s">
        <v>734</v>
      </c>
      <c r="CB532" s="6" t="s">
        <v>312</v>
      </c>
      <c r="CC532" s="6">
        <v>339.7</v>
      </c>
      <c r="CD532" s="6">
        <v>2.6</v>
      </c>
      <c r="CE532" s="6">
        <v>9.36</v>
      </c>
      <c r="CF532" s="6">
        <v>2.4</v>
      </c>
      <c r="CG532" s="6">
        <v>18407</v>
      </c>
      <c r="CH532" s="6">
        <v>4.5</v>
      </c>
      <c r="CI532" s="6">
        <v>37</v>
      </c>
      <c r="CJ532" s="6">
        <v>0.9</v>
      </c>
      <c r="CN532" s="7" t="s">
        <v>734</v>
      </c>
      <c r="CO532" s="7" t="s">
        <v>312</v>
      </c>
      <c r="CP532" s="7">
        <v>42000</v>
      </c>
      <c r="CQ532" s="7">
        <v>6.2</v>
      </c>
      <c r="CR532" s="7">
        <v>42000</v>
      </c>
      <c r="CS532" s="7">
        <v>6.2</v>
      </c>
      <c r="CT532" s="7">
        <v>35000</v>
      </c>
      <c r="CU532" s="7">
        <v>7.5</v>
      </c>
      <c r="CV532" s="7">
        <v>42000</v>
      </c>
      <c r="CW532" s="7">
        <v>6.2</v>
      </c>
      <c r="DA532" s="8" t="s">
        <v>734</v>
      </c>
      <c r="DB532" s="8" t="s">
        <v>312</v>
      </c>
      <c r="DC532" s="8">
        <v>457.9</v>
      </c>
      <c r="DD532" s="8">
        <v>4.5</v>
      </c>
      <c r="DE532" s="8">
        <v>12.1</v>
      </c>
      <c r="DF532" s="8">
        <v>4.5</v>
      </c>
      <c r="DG532" s="8">
        <v>23927</v>
      </c>
      <c r="DH532" s="8">
        <v>6.2</v>
      </c>
      <c r="DI532" s="8">
        <v>37.799999999999997</v>
      </c>
      <c r="DJ532" s="8">
        <v>0.7</v>
      </c>
      <c r="DN532" s="9" t="s">
        <v>734</v>
      </c>
      <c r="DO532" s="9" t="s">
        <v>312</v>
      </c>
      <c r="DP532" s="9">
        <v>381.4</v>
      </c>
      <c r="DQ532" s="9">
        <v>4</v>
      </c>
      <c r="DR532" s="9">
        <v>9.89</v>
      </c>
      <c r="DS532" s="9">
        <v>5.0999999999999996</v>
      </c>
      <c r="DT532" s="9">
        <v>19990</v>
      </c>
      <c r="DU532" s="9">
        <v>5.4</v>
      </c>
      <c r="DV532" s="9">
        <v>37.5</v>
      </c>
      <c r="DW532" s="9">
        <v>0.3</v>
      </c>
      <c r="EA532" s="10" t="s">
        <v>734</v>
      </c>
      <c r="EB532" s="10" t="s">
        <v>312</v>
      </c>
      <c r="EC532" s="10">
        <v>67000</v>
      </c>
      <c r="ED532" s="10">
        <v>5.0999999999999996</v>
      </c>
      <c r="EE532" s="10">
        <f>VLOOKUP(EA532,Sheet1!$C$10:$L$428,10,FALSE)</f>
        <v>141125</v>
      </c>
      <c r="EF532" s="10">
        <v>5.0999999999999996</v>
      </c>
      <c r="EG532" s="10">
        <v>59000</v>
      </c>
      <c r="EH532" s="10">
        <v>6.5</v>
      </c>
      <c r="EI532" s="10">
        <v>67000</v>
      </c>
      <c r="EJ532" s="10">
        <v>5.0999999999999996</v>
      </c>
      <c r="EN532" s="11" t="s">
        <v>734</v>
      </c>
      <c r="EO532" s="11" t="s">
        <v>312</v>
      </c>
      <c r="EP532" s="11">
        <v>513.79999999999995</v>
      </c>
      <c r="EQ532" s="11">
        <v>2.8</v>
      </c>
      <c r="ER532" s="11">
        <f>VLOOKUP(EN532,Sheet1!$C$10:$L$428,2,FALSE)</f>
        <v>220221.68233387396</v>
      </c>
      <c r="ES532" s="11">
        <v>2.8</v>
      </c>
      <c r="ET532" s="11">
        <v>27268</v>
      </c>
      <c r="EU532" s="11">
        <v>3.7</v>
      </c>
      <c r="EV532" s="11">
        <v>40.9</v>
      </c>
      <c r="EW532" s="11">
        <v>0.8</v>
      </c>
      <c r="EY532" t="b">
        <f t="shared" si="8"/>
        <v>1</v>
      </c>
    </row>
    <row r="533" spans="1:155" x14ac:dyDescent="0.25">
      <c r="A533" s="1" t="s">
        <v>735</v>
      </c>
      <c r="B533" s="1" t="s">
        <v>313</v>
      </c>
      <c r="C533" s="1" t="s">
        <v>858</v>
      </c>
      <c r="D533" s="1" t="s">
        <v>858</v>
      </c>
      <c r="E533" s="1">
        <f>VLOOKUP(A533,Sheet1!$C$10:$L$428,6,FALSE)</f>
        <v>340000</v>
      </c>
      <c r="F533" s="1" t="s">
        <v>858</v>
      </c>
      <c r="G533" s="1" t="s">
        <v>858</v>
      </c>
      <c r="H533" s="1" t="s">
        <v>858</v>
      </c>
      <c r="I533" s="1" t="s">
        <v>858</v>
      </c>
      <c r="J533" s="1" t="s">
        <v>858</v>
      </c>
      <c r="N533" s="2" t="s">
        <v>735</v>
      </c>
      <c r="O533" s="2" t="s">
        <v>313</v>
      </c>
      <c r="P533" s="2" t="s">
        <v>858</v>
      </c>
      <c r="Q533" s="2" t="s">
        <v>858</v>
      </c>
      <c r="R533" s="2" t="s">
        <v>858</v>
      </c>
      <c r="S533" s="2" t="s">
        <v>858</v>
      </c>
      <c r="T533" s="2" t="s">
        <v>858</v>
      </c>
      <c r="U533" s="2" t="s">
        <v>858</v>
      </c>
      <c r="V533" s="2" t="s">
        <v>858</v>
      </c>
      <c r="W533" s="2" t="s">
        <v>858</v>
      </c>
      <c r="AA533" s="3" t="s">
        <v>735</v>
      </c>
      <c r="AB533" s="3" t="s">
        <v>313</v>
      </c>
      <c r="AC533" s="3" t="s">
        <v>858</v>
      </c>
      <c r="AD533" s="3" t="s">
        <v>858</v>
      </c>
      <c r="AE533" s="3" t="s">
        <v>858</v>
      </c>
      <c r="AF533" s="3" t="s">
        <v>858</v>
      </c>
      <c r="AG533" s="3" t="s">
        <v>858</v>
      </c>
      <c r="AH533" s="3" t="s">
        <v>858</v>
      </c>
      <c r="AI533" s="3">
        <v>37.9</v>
      </c>
      <c r="AJ533" s="3">
        <v>1.3</v>
      </c>
      <c r="AN533" s="3" t="s">
        <v>735</v>
      </c>
      <c r="AO533" s="3" t="s">
        <v>313</v>
      </c>
      <c r="AP533" s="3" t="s">
        <v>858</v>
      </c>
      <c r="AQ533" s="3" t="s">
        <v>858</v>
      </c>
      <c r="AR533" s="3" t="s">
        <v>858</v>
      </c>
      <c r="AS533" s="3" t="s">
        <v>858</v>
      </c>
      <c r="AT533" s="3" t="s">
        <v>858</v>
      </c>
      <c r="AU533" s="3" t="s">
        <v>858</v>
      </c>
      <c r="AV533" s="3">
        <v>37.299999999999997</v>
      </c>
      <c r="AW533" s="3" t="s">
        <v>858</v>
      </c>
      <c r="BA533" s="4" t="s">
        <v>735</v>
      </c>
      <c r="BB533" s="4" t="s">
        <v>313</v>
      </c>
      <c r="BC533" s="4" t="s">
        <v>858</v>
      </c>
      <c r="BD533" s="4" t="s">
        <v>858</v>
      </c>
      <c r="BE533" s="4" t="s">
        <v>858</v>
      </c>
      <c r="BF533" s="4" t="s">
        <v>858</v>
      </c>
      <c r="BG533" s="4" t="s">
        <v>858</v>
      </c>
      <c r="BH533" s="4" t="s">
        <v>858</v>
      </c>
      <c r="BI533" s="4" t="s">
        <v>858</v>
      </c>
      <c r="BJ533" s="4" t="s">
        <v>858</v>
      </c>
      <c r="BN533" s="5" t="s">
        <v>735</v>
      </c>
      <c r="BO533" s="5" t="s">
        <v>313</v>
      </c>
      <c r="BP533" s="5" t="s">
        <v>858</v>
      </c>
      <c r="BQ533" s="5" t="s">
        <v>858</v>
      </c>
      <c r="BR533" s="5" t="s">
        <v>858</v>
      </c>
      <c r="BS533" s="5" t="s">
        <v>858</v>
      </c>
      <c r="BT533" s="5" t="s">
        <v>858</v>
      </c>
      <c r="BU533" s="5" t="s">
        <v>858</v>
      </c>
      <c r="BV533" s="5">
        <v>37.9</v>
      </c>
      <c r="BW533" s="5">
        <v>1.3</v>
      </c>
      <c r="CA533" s="6" t="s">
        <v>735</v>
      </c>
      <c r="CB533" s="6" t="s">
        <v>313</v>
      </c>
      <c r="CC533" s="6" t="s">
        <v>858</v>
      </c>
      <c r="CD533" s="6" t="s">
        <v>858</v>
      </c>
      <c r="CE533" s="6" t="s">
        <v>858</v>
      </c>
      <c r="CF533" s="6" t="s">
        <v>858</v>
      </c>
      <c r="CG533" s="6" t="s">
        <v>858</v>
      </c>
      <c r="CH533" s="6" t="s">
        <v>858</v>
      </c>
      <c r="CI533" s="6">
        <v>37.299999999999997</v>
      </c>
      <c r="CJ533" s="6" t="s">
        <v>858</v>
      </c>
      <c r="CN533" s="7" t="s">
        <v>735</v>
      </c>
      <c r="CO533" s="7" t="s">
        <v>313</v>
      </c>
      <c r="CP533" s="7" t="s">
        <v>858</v>
      </c>
      <c r="CQ533" s="7" t="s">
        <v>858</v>
      </c>
      <c r="CR533" s="7" t="s">
        <v>858</v>
      </c>
      <c r="CS533" s="7" t="s">
        <v>858</v>
      </c>
      <c r="CT533" s="7" t="s">
        <v>858</v>
      </c>
      <c r="CU533" s="7" t="s">
        <v>858</v>
      </c>
      <c r="CV533" s="7" t="s">
        <v>858</v>
      </c>
      <c r="CW533" s="7" t="s">
        <v>858</v>
      </c>
      <c r="DA533" s="8" t="s">
        <v>735</v>
      </c>
      <c r="DB533" s="8" t="s">
        <v>313</v>
      </c>
      <c r="DC533" s="8" t="s">
        <v>858</v>
      </c>
      <c r="DD533" s="8" t="s">
        <v>858</v>
      </c>
      <c r="DE533" s="8" t="s">
        <v>858</v>
      </c>
      <c r="DF533" s="8" t="s">
        <v>858</v>
      </c>
      <c r="DG533" s="8" t="s">
        <v>858</v>
      </c>
      <c r="DH533" s="8" t="s">
        <v>858</v>
      </c>
      <c r="DI533" s="8" t="s">
        <v>858</v>
      </c>
      <c r="DJ533" s="8" t="s">
        <v>858</v>
      </c>
      <c r="DN533" s="9" t="s">
        <v>735</v>
      </c>
      <c r="DO533" s="9" t="s">
        <v>313</v>
      </c>
      <c r="DP533" s="9" t="s">
        <v>858</v>
      </c>
      <c r="DQ533" s="9" t="s">
        <v>858</v>
      </c>
      <c r="DR533" s="9" t="s">
        <v>858</v>
      </c>
      <c r="DS533" s="9" t="s">
        <v>858</v>
      </c>
      <c r="DT533" s="9" t="s">
        <v>858</v>
      </c>
      <c r="DU533" s="9" t="s">
        <v>858</v>
      </c>
      <c r="DV533" s="9" t="s">
        <v>858</v>
      </c>
      <c r="DW533" s="9" t="s">
        <v>858</v>
      </c>
      <c r="EA533" s="10" t="s">
        <v>735</v>
      </c>
      <c r="EB533" s="10" t="s">
        <v>313</v>
      </c>
      <c r="EC533" s="10" t="s">
        <v>858</v>
      </c>
      <c r="ED533" s="10" t="s">
        <v>858</v>
      </c>
      <c r="EE533" s="10">
        <f>VLOOKUP(EA533,Sheet1!$C$10:$L$428,10,FALSE)</f>
        <v>220000</v>
      </c>
      <c r="EF533" s="10" t="s">
        <v>858</v>
      </c>
      <c r="EG533" s="10" t="s">
        <v>858</v>
      </c>
      <c r="EH533" s="10" t="s">
        <v>858</v>
      </c>
      <c r="EI533" s="10" t="s">
        <v>858</v>
      </c>
      <c r="EJ533" s="10" t="s">
        <v>858</v>
      </c>
      <c r="EN533" s="11" t="s">
        <v>735</v>
      </c>
      <c r="EO533" s="11" t="s">
        <v>313</v>
      </c>
      <c r="EP533" s="11" t="s">
        <v>858</v>
      </c>
      <c r="EQ533" s="11" t="s">
        <v>858</v>
      </c>
      <c r="ER533" s="11">
        <f>VLOOKUP(EN533,Sheet1!$C$10:$L$428,2,FALSE)</f>
        <v>363700.05555555556</v>
      </c>
      <c r="ES533" s="11" t="s">
        <v>858</v>
      </c>
      <c r="ET533" s="11" t="s">
        <v>858</v>
      </c>
      <c r="EU533" s="11" t="s">
        <v>858</v>
      </c>
      <c r="EV533" s="11" t="s">
        <v>858</v>
      </c>
      <c r="EW533" s="11" t="s">
        <v>858</v>
      </c>
      <c r="EY533" t="b">
        <f t="shared" si="8"/>
        <v>1</v>
      </c>
    </row>
    <row r="534" spans="1:155" x14ac:dyDescent="0.25">
      <c r="A534" s="1" t="s">
        <v>736</v>
      </c>
      <c r="B534" s="1" t="s">
        <v>315</v>
      </c>
      <c r="C534" s="1">
        <v>607.29999999999995</v>
      </c>
      <c r="D534" s="1">
        <v>5.0999999999999996</v>
      </c>
      <c r="E534" s="1">
        <f>VLOOKUP(A534,Sheet1!$C$10:$L$428,6,FALSE)</f>
        <v>184725</v>
      </c>
      <c r="F534" s="1">
        <v>8.1999999999999993</v>
      </c>
      <c r="G534" s="1">
        <v>32817</v>
      </c>
      <c r="H534" s="1">
        <v>5.2</v>
      </c>
      <c r="I534" s="1">
        <v>37.5</v>
      </c>
      <c r="J534" s="1">
        <v>1.7</v>
      </c>
      <c r="N534" s="2" t="s">
        <v>736</v>
      </c>
      <c r="O534" s="2" t="s">
        <v>315</v>
      </c>
      <c r="P534" s="2">
        <v>62000</v>
      </c>
      <c r="Q534" s="2">
        <v>5.3</v>
      </c>
      <c r="R534" s="2">
        <v>62000</v>
      </c>
      <c r="S534" s="2">
        <v>5.3</v>
      </c>
      <c r="T534" s="2">
        <v>55000</v>
      </c>
      <c r="U534" s="2">
        <v>6.3</v>
      </c>
      <c r="V534" s="2">
        <v>62000</v>
      </c>
      <c r="W534" s="2">
        <v>5.3</v>
      </c>
      <c r="AA534" s="3" t="s">
        <v>736</v>
      </c>
      <c r="AB534" s="3" t="s">
        <v>315</v>
      </c>
      <c r="AC534" s="3">
        <v>640</v>
      </c>
      <c r="AD534" s="3">
        <v>3.1</v>
      </c>
      <c r="AE534" s="3">
        <v>16.2</v>
      </c>
      <c r="AF534" s="3">
        <v>3.5</v>
      </c>
      <c r="AG534" s="3">
        <v>33539</v>
      </c>
      <c r="AH534" s="3">
        <v>3.9</v>
      </c>
      <c r="AI534" s="3">
        <v>39.5</v>
      </c>
      <c r="AJ534" s="3">
        <v>1.3</v>
      </c>
      <c r="AN534" s="3" t="s">
        <v>736</v>
      </c>
      <c r="AO534" s="3" t="s">
        <v>315</v>
      </c>
      <c r="AP534" s="3">
        <v>561.1</v>
      </c>
      <c r="AQ534" s="3">
        <v>4.8</v>
      </c>
      <c r="AR534" s="3">
        <v>14.02</v>
      </c>
      <c r="AS534" s="3">
        <v>6.3</v>
      </c>
      <c r="AT534" s="3">
        <v>29048</v>
      </c>
      <c r="AU534" s="3">
        <v>5.2</v>
      </c>
      <c r="AV534" s="3">
        <v>37.5</v>
      </c>
      <c r="AW534" s="3">
        <v>0.2</v>
      </c>
      <c r="BA534" s="4" t="s">
        <v>736</v>
      </c>
      <c r="BB534" s="4" t="s">
        <v>315</v>
      </c>
      <c r="BC534" s="4">
        <v>87000</v>
      </c>
      <c r="BD534" s="4">
        <v>4.4000000000000004</v>
      </c>
      <c r="BE534" s="4">
        <v>87000</v>
      </c>
      <c r="BF534" s="4">
        <v>4.4000000000000004</v>
      </c>
      <c r="BG534" s="4">
        <v>76000</v>
      </c>
      <c r="BH534" s="4">
        <v>5.3</v>
      </c>
      <c r="BI534" s="4">
        <v>87000</v>
      </c>
      <c r="BJ534" s="4">
        <v>4.4000000000000004</v>
      </c>
      <c r="BN534" s="5" t="s">
        <v>736</v>
      </c>
      <c r="BO534" s="5" t="s">
        <v>315</v>
      </c>
      <c r="BP534" s="5">
        <v>512.79999999999995</v>
      </c>
      <c r="BQ534" s="5">
        <v>3.4</v>
      </c>
      <c r="BR534" s="5">
        <v>15.32</v>
      </c>
      <c r="BS534" s="5">
        <v>3.1</v>
      </c>
      <c r="BT534" s="5">
        <v>27334</v>
      </c>
      <c r="BU534" s="5">
        <v>4.0999999999999996</v>
      </c>
      <c r="BV534" s="5">
        <v>33.5</v>
      </c>
      <c r="BW534" s="5">
        <v>1.7</v>
      </c>
      <c r="CA534" s="6" t="s">
        <v>736</v>
      </c>
      <c r="CB534" s="6" t="s">
        <v>315</v>
      </c>
      <c r="CC534" s="6">
        <v>426.9</v>
      </c>
      <c r="CD534" s="6">
        <v>5.8</v>
      </c>
      <c r="CE534" s="6">
        <v>11.83</v>
      </c>
      <c r="CF534" s="6">
        <v>4.5999999999999996</v>
      </c>
      <c r="CG534" s="6">
        <v>22922</v>
      </c>
      <c r="CH534" s="6">
        <v>6.6</v>
      </c>
      <c r="CI534" s="6">
        <v>37</v>
      </c>
      <c r="CJ534" s="6">
        <v>0.7</v>
      </c>
      <c r="CN534" s="7" t="s">
        <v>736</v>
      </c>
      <c r="CO534" s="7" t="s">
        <v>315</v>
      </c>
      <c r="CP534" s="7">
        <v>22000</v>
      </c>
      <c r="CQ534" s="7">
        <v>8.6999999999999993</v>
      </c>
      <c r="CR534" s="7">
        <v>22000</v>
      </c>
      <c r="CS534" s="7">
        <v>8.6999999999999993</v>
      </c>
      <c r="CT534" s="7">
        <v>19000</v>
      </c>
      <c r="CU534" s="7">
        <v>10.4</v>
      </c>
      <c r="CV534" s="7">
        <v>22000</v>
      </c>
      <c r="CW534" s="7">
        <v>8.6999999999999993</v>
      </c>
      <c r="DA534" s="8" t="s">
        <v>736</v>
      </c>
      <c r="DB534" s="8" t="s">
        <v>315</v>
      </c>
      <c r="DC534" s="8">
        <v>512.9</v>
      </c>
      <c r="DD534" s="8">
        <v>4.9000000000000004</v>
      </c>
      <c r="DE534" s="8">
        <v>13.73</v>
      </c>
      <c r="DF534" s="8">
        <v>5.0999999999999996</v>
      </c>
      <c r="DG534" s="8">
        <v>26691</v>
      </c>
      <c r="DH534" s="8">
        <v>6.1</v>
      </c>
      <c r="DI534" s="8">
        <v>37.4</v>
      </c>
      <c r="DJ534" s="8">
        <v>0.9</v>
      </c>
      <c r="DN534" s="9" t="s">
        <v>736</v>
      </c>
      <c r="DO534" s="9" t="s">
        <v>315</v>
      </c>
      <c r="DP534" s="9">
        <v>417.7</v>
      </c>
      <c r="DQ534" s="9">
        <v>7.5</v>
      </c>
      <c r="DR534" s="9">
        <v>11.28</v>
      </c>
      <c r="DS534" s="9">
        <v>6.8</v>
      </c>
      <c r="DT534" s="9">
        <v>21697</v>
      </c>
      <c r="DU534" s="9">
        <v>7.7</v>
      </c>
      <c r="DV534" s="9">
        <v>37</v>
      </c>
      <c r="DW534" s="9">
        <v>0.4</v>
      </c>
      <c r="EA534" s="10" t="s">
        <v>736</v>
      </c>
      <c r="EB534" s="10" t="s">
        <v>315</v>
      </c>
      <c r="EC534" s="10">
        <v>41000</v>
      </c>
      <c r="ED534" s="10">
        <v>6.6</v>
      </c>
      <c r="EE534" s="10">
        <f>VLOOKUP(EA534,Sheet1!$C$10:$L$428,10,FALSE)</f>
        <v>145000</v>
      </c>
      <c r="EF534" s="10">
        <v>6.6</v>
      </c>
      <c r="EG534" s="10">
        <v>36000</v>
      </c>
      <c r="EH534" s="10">
        <v>7.8</v>
      </c>
      <c r="EI534" s="10">
        <v>41000</v>
      </c>
      <c r="EJ534" s="10">
        <v>6.6</v>
      </c>
      <c r="EN534" s="11" t="s">
        <v>736</v>
      </c>
      <c r="EO534" s="11" t="s">
        <v>315</v>
      </c>
      <c r="EP534" s="11">
        <v>707.8</v>
      </c>
      <c r="EQ534" s="11">
        <v>3.7</v>
      </c>
      <c r="ER534" s="11">
        <f>VLOOKUP(EN534,Sheet1!$C$10:$L$428,2,FALSE)</f>
        <v>213991.67936507936</v>
      </c>
      <c r="ES534" s="11">
        <v>4.3</v>
      </c>
      <c r="ET534" s="11">
        <v>37046</v>
      </c>
      <c r="EU534" s="11">
        <v>4.7</v>
      </c>
      <c r="EV534" s="11">
        <v>40.700000000000003</v>
      </c>
      <c r="EW534" s="11">
        <v>1.8</v>
      </c>
      <c r="EY534" t="b">
        <f t="shared" si="8"/>
        <v>1</v>
      </c>
    </row>
    <row r="535" spans="1:155" x14ac:dyDescent="0.25">
      <c r="A535" s="1" t="s">
        <v>737</v>
      </c>
      <c r="B535" s="1" t="s">
        <v>316</v>
      </c>
      <c r="C535" s="1">
        <v>483.8</v>
      </c>
      <c r="D535" s="1">
        <v>5.6</v>
      </c>
      <c r="E535" s="1">
        <f>VLOOKUP(A535,Sheet1!$C$10:$L$428,6,FALSE)</f>
        <v>142500</v>
      </c>
      <c r="F535" s="1">
        <v>6.5</v>
      </c>
      <c r="G535" s="1">
        <v>26501</v>
      </c>
      <c r="H535" s="1">
        <v>7.1</v>
      </c>
      <c r="I535" s="1">
        <v>39.1</v>
      </c>
      <c r="J535" s="1">
        <v>0.9</v>
      </c>
      <c r="N535" s="2" t="s">
        <v>737</v>
      </c>
      <c r="O535" s="2" t="s">
        <v>316</v>
      </c>
      <c r="P535" s="2">
        <v>72000</v>
      </c>
      <c r="Q535" s="2">
        <v>4.9000000000000004</v>
      </c>
      <c r="R535" s="2">
        <v>72000</v>
      </c>
      <c r="S535" s="2">
        <v>4.9000000000000004</v>
      </c>
      <c r="T535" s="2">
        <v>63000</v>
      </c>
      <c r="U535" s="2">
        <v>6.8</v>
      </c>
      <c r="V535" s="2">
        <v>72000</v>
      </c>
      <c r="W535" s="2">
        <v>4.9000000000000004</v>
      </c>
      <c r="AA535" s="3" t="s">
        <v>737</v>
      </c>
      <c r="AB535" s="3" t="s">
        <v>316</v>
      </c>
      <c r="AC535" s="3">
        <v>520.5</v>
      </c>
      <c r="AD535" s="3">
        <v>2.4</v>
      </c>
      <c r="AE535" s="3">
        <v>13.21</v>
      </c>
      <c r="AF535" s="3">
        <v>2.4</v>
      </c>
      <c r="AG535" s="3">
        <v>27118</v>
      </c>
      <c r="AH535" s="3">
        <v>3.3</v>
      </c>
      <c r="AI535" s="3">
        <v>39.4</v>
      </c>
      <c r="AJ535" s="3">
        <v>0.7</v>
      </c>
      <c r="AN535" s="3" t="s">
        <v>737</v>
      </c>
      <c r="AO535" s="3" t="s">
        <v>316</v>
      </c>
      <c r="AP535" s="3">
        <v>454.4</v>
      </c>
      <c r="AQ535" s="3">
        <v>3.6</v>
      </c>
      <c r="AR535" s="3">
        <v>11.6</v>
      </c>
      <c r="AS535" s="3">
        <v>4.9000000000000004</v>
      </c>
      <c r="AT535" s="3">
        <v>23995</v>
      </c>
      <c r="AU535" s="3">
        <v>6.5</v>
      </c>
      <c r="AV535" s="3">
        <v>38</v>
      </c>
      <c r="AW535" s="3">
        <v>1</v>
      </c>
      <c r="BA535" s="4" t="s">
        <v>737</v>
      </c>
      <c r="BB535" s="4" t="s">
        <v>316</v>
      </c>
      <c r="BC535" s="4">
        <v>103000</v>
      </c>
      <c r="BD535" s="4">
        <v>4</v>
      </c>
      <c r="BE535" s="4">
        <v>103000</v>
      </c>
      <c r="BF535" s="4">
        <v>4</v>
      </c>
      <c r="BG535" s="4">
        <v>91000</v>
      </c>
      <c r="BH535" s="4">
        <v>5.5</v>
      </c>
      <c r="BI535" s="4">
        <v>103000</v>
      </c>
      <c r="BJ535" s="4">
        <v>4</v>
      </c>
      <c r="BN535" s="5" t="s">
        <v>737</v>
      </c>
      <c r="BO535" s="5" t="s">
        <v>316</v>
      </c>
      <c r="BP535" s="5">
        <v>421.6</v>
      </c>
      <c r="BQ535" s="5">
        <v>2.6</v>
      </c>
      <c r="BR535" s="5">
        <v>12.71</v>
      </c>
      <c r="BS535" s="5">
        <v>2.2000000000000002</v>
      </c>
      <c r="BT535" s="5">
        <v>21978</v>
      </c>
      <c r="BU535" s="5">
        <v>3.4</v>
      </c>
      <c r="BV535" s="5">
        <v>33.200000000000003</v>
      </c>
      <c r="BW535" s="5">
        <v>1.4</v>
      </c>
      <c r="CA535" s="6" t="s">
        <v>737</v>
      </c>
      <c r="CB535" s="6" t="s">
        <v>316</v>
      </c>
      <c r="CC535" s="6">
        <v>369</v>
      </c>
      <c r="CD535" s="6">
        <v>4.5</v>
      </c>
      <c r="CE535" s="6">
        <v>10.24</v>
      </c>
      <c r="CF535" s="6">
        <v>3.8</v>
      </c>
      <c r="CG535" s="6">
        <v>19639</v>
      </c>
      <c r="CH535" s="6">
        <v>6.9</v>
      </c>
      <c r="CI535" s="6">
        <v>37</v>
      </c>
      <c r="CJ535" s="6">
        <v>0.4</v>
      </c>
      <c r="CN535" s="7" t="s">
        <v>737</v>
      </c>
      <c r="CO535" s="7" t="s">
        <v>316</v>
      </c>
      <c r="CP535" s="7">
        <v>27000</v>
      </c>
      <c r="CQ535" s="7">
        <v>7.7</v>
      </c>
      <c r="CR535" s="7">
        <v>27000</v>
      </c>
      <c r="CS535" s="7">
        <v>7.7</v>
      </c>
      <c r="CT535" s="7">
        <v>23000</v>
      </c>
      <c r="CU535" s="7">
        <v>13.6</v>
      </c>
      <c r="CV535" s="7">
        <v>27000</v>
      </c>
      <c r="CW535" s="7">
        <v>7.7</v>
      </c>
      <c r="DA535" s="8" t="s">
        <v>737</v>
      </c>
      <c r="DB535" s="8" t="s">
        <v>316</v>
      </c>
      <c r="DC535" s="8">
        <v>468.6</v>
      </c>
      <c r="DD535" s="8">
        <v>3.8</v>
      </c>
      <c r="DE535" s="8">
        <v>12.53</v>
      </c>
      <c r="DF535" s="8">
        <v>3.8</v>
      </c>
      <c r="DG535" s="8">
        <v>23946</v>
      </c>
      <c r="DH535" s="8">
        <v>5.5</v>
      </c>
      <c r="DI535" s="8">
        <v>37.4</v>
      </c>
      <c r="DJ535" s="8">
        <v>0.9</v>
      </c>
      <c r="DN535" s="9" t="s">
        <v>737</v>
      </c>
      <c r="DO535" s="9" t="s">
        <v>316</v>
      </c>
      <c r="DP535" s="9">
        <v>415.3</v>
      </c>
      <c r="DQ535" s="9">
        <v>5.3</v>
      </c>
      <c r="DR535" s="9">
        <v>11.01</v>
      </c>
      <c r="DS535" s="9">
        <v>5.6</v>
      </c>
      <c r="DT535" s="9">
        <v>21517</v>
      </c>
      <c r="DU535" s="9">
        <v>13</v>
      </c>
      <c r="DV535" s="9">
        <v>37.1</v>
      </c>
      <c r="DW535" s="9">
        <v>0.4</v>
      </c>
      <c r="EA535" s="10" t="s">
        <v>737</v>
      </c>
      <c r="EB535" s="10" t="s">
        <v>316</v>
      </c>
      <c r="EC535" s="10">
        <v>45000</v>
      </c>
      <c r="ED535" s="10">
        <v>6.2</v>
      </c>
      <c r="EE535" s="10">
        <f>VLOOKUP(EA535,Sheet1!$C$10:$L$428,10,FALSE)</f>
        <v>112000</v>
      </c>
      <c r="EF535" s="10">
        <v>6.2</v>
      </c>
      <c r="EG535" s="10">
        <v>40000</v>
      </c>
      <c r="EH535" s="10">
        <v>7.4</v>
      </c>
      <c r="EI535" s="10">
        <v>45000</v>
      </c>
      <c r="EJ535" s="10">
        <v>6.2</v>
      </c>
      <c r="EN535" s="11" t="s">
        <v>737</v>
      </c>
      <c r="EO535" s="11" t="s">
        <v>316</v>
      </c>
      <c r="EP535" s="11">
        <v>551.4</v>
      </c>
      <c r="EQ535" s="11">
        <v>2.9</v>
      </c>
      <c r="ER535" s="11">
        <f>VLOOKUP(EN535,Sheet1!$C$10:$L$428,2,FALSE)</f>
        <v>155763.18175937925</v>
      </c>
      <c r="ES535" s="11">
        <v>3</v>
      </c>
      <c r="ET535" s="11">
        <v>28945</v>
      </c>
      <c r="EU535" s="11">
        <v>3.6</v>
      </c>
      <c r="EV535" s="11">
        <v>40.6</v>
      </c>
      <c r="EW535" s="11">
        <v>0.9</v>
      </c>
      <c r="EY535" t="b">
        <f t="shared" si="8"/>
        <v>1</v>
      </c>
    </row>
    <row r="536" spans="1:155" x14ac:dyDescent="0.25">
      <c r="A536" s="1" t="s">
        <v>738</v>
      </c>
      <c r="B536" s="1" t="s">
        <v>317</v>
      </c>
      <c r="C536" s="1">
        <v>520</v>
      </c>
      <c r="D536" s="1">
        <v>8</v>
      </c>
      <c r="E536" s="1">
        <f>VLOOKUP(A536,Sheet1!$C$10:$L$428,6,FALSE)</f>
        <v>210000</v>
      </c>
      <c r="F536" s="1">
        <v>7.2</v>
      </c>
      <c r="G536" s="1">
        <v>28210</v>
      </c>
      <c r="H536" s="1">
        <v>14</v>
      </c>
      <c r="I536" s="1">
        <v>39.1</v>
      </c>
      <c r="J536" s="1">
        <v>1.6</v>
      </c>
      <c r="N536" s="2" t="s">
        <v>738</v>
      </c>
      <c r="O536" s="2" t="s">
        <v>317</v>
      </c>
      <c r="P536" s="2">
        <v>42000</v>
      </c>
      <c r="Q536" s="2">
        <v>6.4</v>
      </c>
      <c r="R536" s="2">
        <v>42000</v>
      </c>
      <c r="S536" s="2">
        <v>6.4</v>
      </c>
      <c r="T536" s="2">
        <v>37000</v>
      </c>
      <c r="U536" s="2">
        <v>9.1</v>
      </c>
      <c r="V536" s="2">
        <v>42000</v>
      </c>
      <c r="W536" s="2">
        <v>6.4</v>
      </c>
      <c r="AA536" s="3" t="s">
        <v>738</v>
      </c>
      <c r="AB536" s="3" t="s">
        <v>317</v>
      </c>
      <c r="AC536" s="3">
        <v>589.1</v>
      </c>
      <c r="AD536" s="3">
        <v>3.8</v>
      </c>
      <c r="AE536" s="3">
        <v>14.64</v>
      </c>
      <c r="AF536" s="3">
        <v>3.9</v>
      </c>
      <c r="AG536" s="3">
        <v>31771</v>
      </c>
      <c r="AH536" s="3">
        <v>6.8</v>
      </c>
      <c r="AI536" s="3">
        <v>40.200000000000003</v>
      </c>
      <c r="AJ536" s="3">
        <v>1.4</v>
      </c>
      <c r="AN536" s="3" t="s">
        <v>738</v>
      </c>
      <c r="AO536" s="3" t="s">
        <v>317</v>
      </c>
      <c r="AP536" s="3">
        <v>519.9</v>
      </c>
      <c r="AQ536" s="3">
        <v>5.6</v>
      </c>
      <c r="AR536" s="3">
        <v>12.79</v>
      </c>
      <c r="AS536" s="3">
        <v>5.6</v>
      </c>
      <c r="AT536" s="3">
        <v>27641</v>
      </c>
      <c r="AU536" s="3">
        <v>9</v>
      </c>
      <c r="AV536" s="3">
        <v>37.5</v>
      </c>
      <c r="AW536" s="3">
        <v>1.6</v>
      </c>
      <c r="BA536" s="4" t="s">
        <v>738</v>
      </c>
      <c r="BB536" s="4" t="s">
        <v>317</v>
      </c>
      <c r="BC536" s="4">
        <v>61000</v>
      </c>
      <c r="BD536" s="4">
        <v>5.2</v>
      </c>
      <c r="BE536" s="4">
        <v>61000</v>
      </c>
      <c r="BF536" s="4">
        <v>5.2</v>
      </c>
      <c r="BG536" s="4">
        <v>52000</v>
      </c>
      <c r="BH536" s="4">
        <v>8.3000000000000007</v>
      </c>
      <c r="BI536" s="4">
        <v>61000</v>
      </c>
      <c r="BJ536" s="4">
        <v>5.2</v>
      </c>
      <c r="BN536" s="5" t="s">
        <v>738</v>
      </c>
      <c r="BO536" s="5" t="s">
        <v>317</v>
      </c>
      <c r="BP536" s="5">
        <v>458.4</v>
      </c>
      <c r="BQ536" s="5">
        <v>4.0999999999999996</v>
      </c>
      <c r="BR536" s="5">
        <v>13.73</v>
      </c>
      <c r="BS536" s="5">
        <v>3.5</v>
      </c>
      <c r="BT536" s="5">
        <v>25110</v>
      </c>
      <c r="BU536" s="5">
        <v>6.8</v>
      </c>
      <c r="BV536" s="5">
        <v>33.4</v>
      </c>
      <c r="BW536" s="5">
        <v>2.1</v>
      </c>
      <c r="CA536" s="6" t="s">
        <v>738</v>
      </c>
      <c r="CB536" s="6" t="s">
        <v>317</v>
      </c>
      <c r="CC536" s="6">
        <v>387.7</v>
      </c>
      <c r="CD536" s="6">
        <v>6.2</v>
      </c>
      <c r="CE536" s="6">
        <v>10.77</v>
      </c>
      <c r="CF536" s="6">
        <v>5.0999999999999996</v>
      </c>
      <c r="CG536" s="6">
        <v>20993</v>
      </c>
      <c r="CH536" s="6">
        <v>14</v>
      </c>
      <c r="CI536" s="6">
        <v>37</v>
      </c>
      <c r="CJ536" s="6">
        <v>1.4</v>
      </c>
      <c r="CN536" s="7" t="s">
        <v>738</v>
      </c>
      <c r="CO536" s="7" t="s">
        <v>317</v>
      </c>
      <c r="CP536" s="7">
        <v>15000</v>
      </c>
      <c r="CQ536" s="7">
        <v>10.4</v>
      </c>
      <c r="CR536" s="7">
        <v>15000</v>
      </c>
      <c r="CS536" s="7">
        <v>10.4</v>
      </c>
      <c r="CT536" s="7">
        <v>13000</v>
      </c>
      <c r="CU536" s="7">
        <v>12.3</v>
      </c>
      <c r="CV536" s="7">
        <v>15000</v>
      </c>
      <c r="CW536" s="7">
        <v>10.4</v>
      </c>
      <c r="DA536" s="8" t="s">
        <v>738</v>
      </c>
      <c r="DB536" s="8" t="s">
        <v>317</v>
      </c>
      <c r="DC536" s="8">
        <v>533.29999999999995</v>
      </c>
      <c r="DD536" s="8">
        <v>4.9000000000000004</v>
      </c>
      <c r="DE536" s="8">
        <v>13.4</v>
      </c>
      <c r="DF536" s="8">
        <v>5.9</v>
      </c>
      <c r="DG536" s="8">
        <v>27322</v>
      </c>
      <c r="DH536" s="8">
        <v>5.7</v>
      </c>
      <c r="DI536" s="8">
        <v>39.799999999999997</v>
      </c>
      <c r="DJ536" s="8">
        <v>3.2</v>
      </c>
      <c r="DN536" s="9" t="s">
        <v>738</v>
      </c>
      <c r="DO536" s="9" t="s">
        <v>317</v>
      </c>
      <c r="DP536" s="9">
        <v>513.9</v>
      </c>
      <c r="DQ536" s="9">
        <v>9.6</v>
      </c>
      <c r="DR536" s="9">
        <v>12.7</v>
      </c>
      <c r="DS536" s="9">
        <v>9</v>
      </c>
      <c r="DT536" s="9">
        <v>26261</v>
      </c>
      <c r="DU536" s="9">
        <v>11</v>
      </c>
      <c r="DV536" s="9">
        <v>37.5</v>
      </c>
      <c r="DW536" s="9">
        <v>0.3</v>
      </c>
      <c r="EA536" s="10" t="s">
        <v>738</v>
      </c>
      <c r="EB536" s="10" t="s">
        <v>317</v>
      </c>
      <c r="EC536" s="10">
        <v>27000</v>
      </c>
      <c r="ED536" s="10">
        <v>8</v>
      </c>
      <c r="EE536" s="10">
        <f>VLOOKUP(EA536,Sheet1!$C$10:$L$428,10,FALSE)</f>
        <v>170000</v>
      </c>
      <c r="EF536" s="10">
        <v>8</v>
      </c>
      <c r="EG536" s="10">
        <v>24000</v>
      </c>
      <c r="EH536" s="10">
        <v>12.5</v>
      </c>
      <c r="EI536" s="10">
        <v>27000</v>
      </c>
      <c r="EJ536" s="10">
        <v>8</v>
      </c>
      <c r="EN536" s="11" t="s">
        <v>738</v>
      </c>
      <c r="EO536" s="11" t="s">
        <v>317</v>
      </c>
      <c r="EP536" s="11">
        <v>619.20000000000005</v>
      </c>
      <c r="EQ536" s="11">
        <v>5</v>
      </c>
      <c r="ER536" s="11">
        <f>VLOOKUP(EN536,Sheet1!$C$10:$L$428,2,FALSE)</f>
        <v>283398.97805212572</v>
      </c>
      <c r="ES536" s="11">
        <v>4.9000000000000004</v>
      </c>
      <c r="ET536" s="11">
        <v>34231</v>
      </c>
      <c r="EU536" s="11">
        <v>9.6999999999999993</v>
      </c>
      <c r="EV536" s="11">
        <v>40.5</v>
      </c>
      <c r="EW536" s="11">
        <v>1.3</v>
      </c>
      <c r="EY536" t="b">
        <f t="shared" si="8"/>
        <v>1</v>
      </c>
    </row>
    <row r="537" spans="1:155" x14ac:dyDescent="0.25">
      <c r="A537" s="1" t="s">
        <v>739</v>
      </c>
      <c r="B537" s="1" t="s">
        <v>318</v>
      </c>
      <c r="C537" s="1">
        <v>580.20000000000005</v>
      </c>
      <c r="D537" s="1">
        <v>4.9000000000000004</v>
      </c>
      <c r="E537" s="1">
        <f>VLOOKUP(A537,Sheet1!$C$10:$L$428,6,FALSE)</f>
        <v>180000</v>
      </c>
      <c r="F537" s="1">
        <v>5.7</v>
      </c>
      <c r="G537" s="1">
        <v>30723</v>
      </c>
      <c r="H537" s="1">
        <v>4.5</v>
      </c>
      <c r="I537" s="1">
        <v>38.6</v>
      </c>
      <c r="J537" s="1">
        <v>1.6</v>
      </c>
      <c r="N537" s="2" t="s">
        <v>739</v>
      </c>
      <c r="O537" s="2" t="s">
        <v>318</v>
      </c>
      <c r="P537" s="2">
        <v>92000</v>
      </c>
      <c r="Q537" s="2">
        <v>4.3</v>
      </c>
      <c r="R537" s="2">
        <v>92000</v>
      </c>
      <c r="S537" s="2">
        <v>4.3</v>
      </c>
      <c r="T537" s="2">
        <v>82000</v>
      </c>
      <c r="U537" s="2">
        <v>5.4</v>
      </c>
      <c r="V537" s="2">
        <v>92000</v>
      </c>
      <c r="W537" s="2">
        <v>4.3</v>
      </c>
      <c r="AA537" s="3" t="s">
        <v>739</v>
      </c>
      <c r="AB537" s="3" t="s">
        <v>318</v>
      </c>
      <c r="AC537" s="3">
        <v>593.4</v>
      </c>
      <c r="AD537" s="3">
        <v>2.4</v>
      </c>
      <c r="AE537" s="3">
        <v>15.13</v>
      </c>
      <c r="AF537" s="3">
        <v>2.5</v>
      </c>
      <c r="AG537" s="3">
        <v>31706</v>
      </c>
      <c r="AH537" s="3">
        <v>3.3</v>
      </c>
      <c r="AI537" s="3">
        <v>39.200000000000003</v>
      </c>
      <c r="AJ537" s="3">
        <v>0.6</v>
      </c>
      <c r="AN537" s="3" t="s">
        <v>739</v>
      </c>
      <c r="AO537" s="3" t="s">
        <v>318</v>
      </c>
      <c r="AP537" s="3">
        <v>506</v>
      </c>
      <c r="AQ537" s="3">
        <v>4</v>
      </c>
      <c r="AR537" s="3">
        <v>12.97</v>
      </c>
      <c r="AS537" s="3">
        <v>3.8</v>
      </c>
      <c r="AT537" s="3">
        <v>27478</v>
      </c>
      <c r="AU537" s="3">
        <v>4.9000000000000004</v>
      </c>
      <c r="AV537" s="3">
        <v>37.5</v>
      </c>
      <c r="AW537" s="3">
        <v>1</v>
      </c>
      <c r="BA537" s="4" t="s">
        <v>739</v>
      </c>
      <c r="BB537" s="4" t="s">
        <v>318</v>
      </c>
      <c r="BC537" s="4">
        <v>131000</v>
      </c>
      <c r="BD537" s="4">
        <v>3.6</v>
      </c>
      <c r="BE537" s="4">
        <v>131000</v>
      </c>
      <c r="BF537" s="4">
        <v>3.6</v>
      </c>
      <c r="BG537" s="4">
        <v>115000</v>
      </c>
      <c r="BH537" s="4">
        <v>4.5999999999999996</v>
      </c>
      <c r="BI537" s="4">
        <v>131000</v>
      </c>
      <c r="BJ537" s="4">
        <v>3.6</v>
      </c>
      <c r="BN537" s="5" t="s">
        <v>739</v>
      </c>
      <c r="BO537" s="5" t="s">
        <v>318</v>
      </c>
      <c r="BP537" s="5">
        <v>477.4</v>
      </c>
      <c r="BQ537" s="5">
        <v>2.6</v>
      </c>
      <c r="BR537" s="5">
        <v>14.5</v>
      </c>
      <c r="BS537" s="5">
        <v>2.2000000000000002</v>
      </c>
      <c r="BT537" s="5">
        <v>25685</v>
      </c>
      <c r="BU537" s="5">
        <v>3.6</v>
      </c>
      <c r="BV537" s="5">
        <v>32.9</v>
      </c>
      <c r="BW537" s="5">
        <v>1.2</v>
      </c>
      <c r="CA537" s="6" t="s">
        <v>739</v>
      </c>
      <c r="CB537" s="6" t="s">
        <v>318</v>
      </c>
      <c r="CC537" s="6">
        <v>415.5</v>
      </c>
      <c r="CD537" s="6">
        <v>3.9</v>
      </c>
      <c r="CE537" s="6">
        <v>11.71</v>
      </c>
      <c r="CF537" s="6">
        <v>3.4</v>
      </c>
      <c r="CG537" s="6">
        <v>22003</v>
      </c>
      <c r="CH537" s="6">
        <v>4.7</v>
      </c>
      <c r="CI537" s="6">
        <v>37</v>
      </c>
      <c r="CJ537" s="6">
        <v>0.5</v>
      </c>
      <c r="CN537" s="7" t="s">
        <v>739</v>
      </c>
      <c r="CO537" s="7" t="s">
        <v>318</v>
      </c>
      <c r="CP537" s="7">
        <v>31000</v>
      </c>
      <c r="CQ537" s="7">
        <v>7.2</v>
      </c>
      <c r="CR537" s="7">
        <v>31000</v>
      </c>
      <c r="CS537" s="7">
        <v>7.2</v>
      </c>
      <c r="CT537" s="7">
        <v>28000</v>
      </c>
      <c r="CU537" s="7">
        <v>8.3000000000000007</v>
      </c>
      <c r="CV537" s="7">
        <v>31000</v>
      </c>
      <c r="CW537" s="7">
        <v>7.2</v>
      </c>
      <c r="DA537" s="8" t="s">
        <v>739</v>
      </c>
      <c r="DB537" s="8" t="s">
        <v>318</v>
      </c>
      <c r="DC537" s="8">
        <v>478.6</v>
      </c>
      <c r="DD537" s="8">
        <v>3.4</v>
      </c>
      <c r="DE537" s="8">
        <v>12.68</v>
      </c>
      <c r="DF537" s="8">
        <v>3.6</v>
      </c>
      <c r="DG537" s="8">
        <v>25137</v>
      </c>
      <c r="DH537" s="8">
        <v>4.5999999999999996</v>
      </c>
      <c r="DI537" s="8">
        <v>37.700000000000003</v>
      </c>
      <c r="DJ537" s="8">
        <v>1.1000000000000001</v>
      </c>
      <c r="DN537" s="9" t="s">
        <v>739</v>
      </c>
      <c r="DO537" s="9" t="s">
        <v>318</v>
      </c>
      <c r="DP537" s="9">
        <v>422.5</v>
      </c>
      <c r="DQ537" s="9">
        <v>4.7</v>
      </c>
      <c r="DR537" s="9">
        <v>11.19</v>
      </c>
      <c r="DS537" s="9">
        <v>5.5</v>
      </c>
      <c r="DT537" s="9">
        <v>21466</v>
      </c>
      <c r="DU537" s="9">
        <v>5.0999999999999996</v>
      </c>
      <c r="DV537" s="9">
        <v>37</v>
      </c>
      <c r="DW537" s="9">
        <v>0.4</v>
      </c>
      <c r="EA537" s="10" t="s">
        <v>739</v>
      </c>
      <c r="EB537" s="10" t="s">
        <v>318</v>
      </c>
      <c r="EC537" s="10">
        <v>61000</v>
      </c>
      <c r="ED537" s="10">
        <v>5.4</v>
      </c>
      <c r="EE537" s="10">
        <f>VLOOKUP(EA537,Sheet1!$C$10:$L$428,10,FALSE)</f>
        <v>145000</v>
      </c>
      <c r="EF537" s="10">
        <v>5.4</v>
      </c>
      <c r="EG537" s="10">
        <v>54000</v>
      </c>
      <c r="EH537" s="10">
        <v>7</v>
      </c>
      <c r="EI537" s="10">
        <v>61000</v>
      </c>
      <c r="EJ537" s="10">
        <v>5.4</v>
      </c>
      <c r="EN537" s="11" t="s">
        <v>739</v>
      </c>
      <c r="EO537" s="11" t="s">
        <v>318</v>
      </c>
      <c r="EP537" s="11">
        <v>651.1</v>
      </c>
      <c r="EQ537" s="11">
        <v>2.9</v>
      </c>
      <c r="ER537" s="11">
        <f>VLOOKUP(EN537,Sheet1!$C$10:$L$428,2,FALSE)</f>
        <v>206347.16339677904</v>
      </c>
      <c r="ES537" s="11">
        <v>3</v>
      </c>
      <c r="ET537" s="11">
        <v>35178</v>
      </c>
      <c r="EU537" s="11">
        <v>4.0999999999999996</v>
      </c>
      <c r="EV537" s="11">
        <v>40</v>
      </c>
      <c r="EW537" s="11">
        <v>0.7</v>
      </c>
      <c r="EY537" t="b">
        <f t="shared" si="8"/>
        <v>1</v>
      </c>
    </row>
    <row r="538" spans="1:155" x14ac:dyDescent="0.25">
      <c r="A538" s="1" t="s">
        <v>740</v>
      </c>
      <c r="B538" s="1" t="s">
        <v>319</v>
      </c>
      <c r="C538" s="1">
        <v>559.79999999999995</v>
      </c>
      <c r="D538" s="1">
        <v>6.3</v>
      </c>
      <c r="E538" s="1">
        <f>VLOOKUP(A538,Sheet1!$C$10:$L$428,6,FALSE)</f>
        <v>150000</v>
      </c>
      <c r="F538" s="1">
        <v>6.6</v>
      </c>
      <c r="G538" s="1">
        <v>29968</v>
      </c>
      <c r="H538" s="1">
        <v>7.1</v>
      </c>
      <c r="I538" s="1">
        <v>37.5</v>
      </c>
      <c r="J538" s="1">
        <v>1.1000000000000001</v>
      </c>
      <c r="N538" s="2" t="s">
        <v>740</v>
      </c>
      <c r="O538" s="2" t="s">
        <v>319</v>
      </c>
      <c r="P538" s="2">
        <v>69000</v>
      </c>
      <c r="Q538" s="2">
        <v>4.9000000000000004</v>
      </c>
      <c r="R538" s="2">
        <v>69000</v>
      </c>
      <c r="S538" s="2">
        <v>4.9000000000000004</v>
      </c>
      <c r="T538" s="2">
        <v>63000</v>
      </c>
      <c r="U538" s="2">
        <v>6.3</v>
      </c>
      <c r="V538" s="2">
        <v>69000</v>
      </c>
      <c r="W538" s="2">
        <v>4.9000000000000004</v>
      </c>
      <c r="AA538" s="3" t="s">
        <v>740</v>
      </c>
      <c r="AB538" s="3" t="s">
        <v>319</v>
      </c>
      <c r="AC538" s="3">
        <v>590.6</v>
      </c>
      <c r="AD538" s="3">
        <v>3</v>
      </c>
      <c r="AE538" s="3">
        <v>15.25</v>
      </c>
      <c r="AF538" s="3">
        <v>3</v>
      </c>
      <c r="AG538" s="3">
        <v>31725</v>
      </c>
      <c r="AH538" s="3">
        <v>4</v>
      </c>
      <c r="AI538" s="3">
        <v>38.700000000000003</v>
      </c>
      <c r="AJ538" s="3">
        <v>0.6</v>
      </c>
      <c r="AN538" s="3" t="s">
        <v>740</v>
      </c>
      <c r="AO538" s="3" t="s">
        <v>319</v>
      </c>
      <c r="AP538" s="3">
        <v>508.2</v>
      </c>
      <c r="AQ538" s="3">
        <v>4.3</v>
      </c>
      <c r="AR538" s="3">
        <v>12.98</v>
      </c>
      <c r="AS538" s="3">
        <v>4.5</v>
      </c>
      <c r="AT538" s="3">
        <v>26909</v>
      </c>
      <c r="AU538" s="3">
        <v>5.0999999999999996</v>
      </c>
      <c r="AV538" s="3">
        <v>37.5</v>
      </c>
      <c r="AW538" s="3">
        <v>0.1</v>
      </c>
      <c r="BA538" s="4" t="s">
        <v>740</v>
      </c>
      <c r="BB538" s="4" t="s">
        <v>319</v>
      </c>
      <c r="BC538" s="4">
        <v>97000</v>
      </c>
      <c r="BD538" s="4">
        <v>4.0999999999999996</v>
      </c>
      <c r="BE538" s="4">
        <v>97000</v>
      </c>
      <c r="BF538" s="4">
        <v>4.0999999999999996</v>
      </c>
      <c r="BG538" s="4">
        <v>87000</v>
      </c>
      <c r="BH538" s="4">
        <v>5.5</v>
      </c>
      <c r="BI538" s="4">
        <v>97000</v>
      </c>
      <c r="BJ538" s="4">
        <v>4.0999999999999996</v>
      </c>
      <c r="BN538" s="5" t="s">
        <v>740</v>
      </c>
      <c r="BO538" s="5" t="s">
        <v>319</v>
      </c>
      <c r="BP538" s="5">
        <v>472</v>
      </c>
      <c r="BQ538" s="5">
        <v>3.3</v>
      </c>
      <c r="BR538" s="5">
        <v>14.49</v>
      </c>
      <c r="BS538" s="5">
        <v>2.8</v>
      </c>
      <c r="BT538" s="5">
        <v>25548</v>
      </c>
      <c r="BU538" s="5">
        <v>4.5</v>
      </c>
      <c r="BV538" s="5">
        <v>32.6</v>
      </c>
      <c r="BW538" s="5">
        <v>1.4</v>
      </c>
      <c r="CA538" s="6" t="s">
        <v>740</v>
      </c>
      <c r="CB538" s="6" t="s">
        <v>319</v>
      </c>
      <c r="CC538" s="6">
        <v>406</v>
      </c>
      <c r="CD538" s="6">
        <v>5.2</v>
      </c>
      <c r="CE538" s="6">
        <v>11.8</v>
      </c>
      <c r="CF538" s="6">
        <v>3.9</v>
      </c>
      <c r="CG538" s="6">
        <v>21237</v>
      </c>
      <c r="CH538" s="6">
        <v>5.9</v>
      </c>
      <c r="CI538" s="6">
        <v>37</v>
      </c>
      <c r="CJ538" s="6">
        <v>0.6</v>
      </c>
      <c r="CN538" s="7" t="s">
        <v>740</v>
      </c>
      <c r="CO538" s="7" t="s">
        <v>319</v>
      </c>
      <c r="CP538" s="7">
        <v>24000</v>
      </c>
      <c r="CQ538" s="7">
        <v>8</v>
      </c>
      <c r="CR538" s="7">
        <v>24000</v>
      </c>
      <c r="CS538" s="7">
        <v>8</v>
      </c>
      <c r="CT538" s="7">
        <v>22000</v>
      </c>
      <c r="CU538" s="7">
        <v>9.3000000000000007</v>
      </c>
      <c r="CV538" s="7">
        <v>24000</v>
      </c>
      <c r="CW538" s="7">
        <v>8</v>
      </c>
      <c r="DA538" s="8" t="s">
        <v>740</v>
      </c>
      <c r="DB538" s="8" t="s">
        <v>319</v>
      </c>
      <c r="DC538" s="8">
        <v>482.9</v>
      </c>
      <c r="DD538" s="8">
        <v>3.6</v>
      </c>
      <c r="DE538" s="8">
        <v>12.91</v>
      </c>
      <c r="DF538" s="8">
        <v>3.6</v>
      </c>
      <c r="DG538" s="8">
        <v>24677</v>
      </c>
      <c r="DH538" s="8">
        <v>4.5999999999999996</v>
      </c>
      <c r="DI538" s="8">
        <v>37.4</v>
      </c>
      <c r="DJ538" s="8">
        <v>1</v>
      </c>
      <c r="DN538" s="9" t="s">
        <v>740</v>
      </c>
      <c r="DO538" s="9" t="s">
        <v>319</v>
      </c>
      <c r="DP538" s="9">
        <v>441.4</v>
      </c>
      <c r="DQ538" s="9">
        <v>6.3</v>
      </c>
      <c r="DR538" s="9">
        <v>11.95</v>
      </c>
      <c r="DS538" s="9">
        <v>7.6</v>
      </c>
      <c r="DT538" s="9">
        <v>21455</v>
      </c>
      <c r="DU538" s="9">
        <v>8.8000000000000007</v>
      </c>
      <c r="DV538" s="9">
        <v>37</v>
      </c>
      <c r="DW538" s="9">
        <v>0.4</v>
      </c>
      <c r="EA538" s="10" t="s">
        <v>740</v>
      </c>
      <c r="EB538" s="10" t="s">
        <v>319</v>
      </c>
      <c r="EC538" s="10">
        <v>45000</v>
      </c>
      <c r="ED538" s="10">
        <v>6.2</v>
      </c>
      <c r="EE538" s="10">
        <f>VLOOKUP(EA538,Sheet1!$C$10:$L$428,10,FALSE)</f>
        <v>116000</v>
      </c>
      <c r="EF538" s="10">
        <v>6.2</v>
      </c>
      <c r="EG538" s="10">
        <v>41000</v>
      </c>
      <c r="EH538" s="10">
        <v>8.3000000000000007</v>
      </c>
      <c r="EI538" s="10">
        <v>45000</v>
      </c>
      <c r="EJ538" s="10">
        <v>6.2</v>
      </c>
      <c r="EN538" s="11" t="s">
        <v>740</v>
      </c>
      <c r="EO538" s="11" t="s">
        <v>319</v>
      </c>
      <c r="EP538" s="11">
        <v>647.20000000000005</v>
      </c>
      <c r="EQ538" s="11">
        <v>3.8</v>
      </c>
      <c r="ER538" s="11">
        <f>VLOOKUP(EN538,Sheet1!$C$10:$L$428,2,FALSE)</f>
        <v>165848.44533527648</v>
      </c>
      <c r="ES538" s="11">
        <v>3.9</v>
      </c>
      <c r="ET538" s="11">
        <v>35500</v>
      </c>
      <c r="EU538" s="11">
        <v>5.0999999999999996</v>
      </c>
      <c r="EV538" s="11">
        <v>39.4</v>
      </c>
      <c r="EW538" s="11">
        <v>0.8</v>
      </c>
      <c r="EY538" t="b">
        <f t="shared" si="8"/>
        <v>1</v>
      </c>
    </row>
    <row r="539" spans="1:155" x14ac:dyDescent="0.25">
      <c r="A539" s="1" t="s">
        <v>741</v>
      </c>
      <c r="B539" s="1" t="s">
        <v>320</v>
      </c>
      <c r="C539" s="1">
        <v>418.5</v>
      </c>
      <c r="D539" s="1">
        <v>6.1</v>
      </c>
      <c r="E539" s="1">
        <f>VLOOKUP(A539,Sheet1!$C$10:$L$428,6,FALSE)</f>
        <v>161000</v>
      </c>
      <c r="F539" s="1">
        <v>7.1</v>
      </c>
      <c r="G539" s="1">
        <v>21215</v>
      </c>
      <c r="H539" s="1">
        <v>7.7</v>
      </c>
      <c r="I539" s="1">
        <v>39</v>
      </c>
      <c r="J539" s="1">
        <v>1.6</v>
      </c>
      <c r="N539" s="2" t="s">
        <v>741</v>
      </c>
      <c r="O539" s="2" t="s">
        <v>320</v>
      </c>
      <c r="P539" s="2">
        <v>33000</v>
      </c>
      <c r="Q539" s="2">
        <v>7.1</v>
      </c>
      <c r="R539" s="2">
        <v>33000</v>
      </c>
      <c r="S539" s="2">
        <v>7.1</v>
      </c>
      <c r="T539" s="2">
        <v>30000</v>
      </c>
      <c r="U539" s="2">
        <v>8.4</v>
      </c>
      <c r="V539" s="2">
        <v>33000</v>
      </c>
      <c r="W539" s="2">
        <v>7.1</v>
      </c>
      <c r="AA539" s="3" t="s">
        <v>741</v>
      </c>
      <c r="AB539" s="3" t="s">
        <v>320</v>
      </c>
      <c r="AC539" s="3">
        <v>459.4</v>
      </c>
      <c r="AD539" s="3">
        <v>3.7</v>
      </c>
      <c r="AE539" s="3">
        <v>11.75</v>
      </c>
      <c r="AF539" s="3">
        <v>3.9</v>
      </c>
      <c r="AG539" s="3">
        <v>24445</v>
      </c>
      <c r="AH539" s="3">
        <v>4.8</v>
      </c>
      <c r="AI539" s="3">
        <v>39.1</v>
      </c>
      <c r="AJ539" s="3">
        <v>1</v>
      </c>
      <c r="AN539" s="3" t="s">
        <v>741</v>
      </c>
      <c r="AO539" s="3" t="s">
        <v>320</v>
      </c>
      <c r="AP539" s="3">
        <v>407.9</v>
      </c>
      <c r="AQ539" s="3">
        <v>5.2</v>
      </c>
      <c r="AR539" s="3">
        <v>10.25</v>
      </c>
      <c r="AS539" s="3">
        <v>5.4</v>
      </c>
      <c r="AT539" s="3">
        <v>21581</v>
      </c>
      <c r="AU539" s="3">
        <v>5.9</v>
      </c>
      <c r="AV539" s="3">
        <v>37.5</v>
      </c>
      <c r="AW539" s="3">
        <v>1.1000000000000001</v>
      </c>
      <c r="BA539" s="4" t="s">
        <v>741</v>
      </c>
      <c r="BB539" s="4" t="s">
        <v>320</v>
      </c>
      <c r="BC539" s="4">
        <v>50000</v>
      </c>
      <c r="BD539" s="4">
        <v>5.8</v>
      </c>
      <c r="BE539" s="4">
        <v>50000</v>
      </c>
      <c r="BF539" s="4">
        <v>5.8</v>
      </c>
      <c r="BG539" s="4">
        <v>45000</v>
      </c>
      <c r="BH539" s="4">
        <v>6.8</v>
      </c>
      <c r="BI539" s="4">
        <v>50000</v>
      </c>
      <c r="BJ539" s="4">
        <v>5.8</v>
      </c>
      <c r="BN539" s="5" t="s">
        <v>741</v>
      </c>
      <c r="BO539" s="5" t="s">
        <v>320</v>
      </c>
      <c r="BP539" s="5">
        <v>360.8</v>
      </c>
      <c r="BQ539" s="5">
        <v>4.0999999999999996</v>
      </c>
      <c r="BR539" s="5">
        <v>11.33</v>
      </c>
      <c r="BS539" s="5">
        <v>3.5</v>
      </c>
      <c r="BT539" s="5">
        <v>19509</v>
      </c>
      <c r="BU539" s="5">
        <v>5</v>
      </c>
      <c r="BV539" s="5">
        <v>31.9</v>
      </c>
      <c r="BW539" s="5">
        <v>2.2000000000000002</v>
      </c>
      <c r="CA539" s="6" t="s">
        <v>741</v>
      </c>
      <c r="CB539" s="6" t="s">
        <v>320</v>
      </c>
      <c r="CC539" s="6">
        <v>326.7</v>
      </c>
      <c r="CD539" s="6">
        <v>5.3</v>
      </c>
      <c r="CE539" s="6">
        <v>9.11</v>
      </c>
      <c r="CF539" s="6">
        <v>4.8</v>
      </c>
      <c r="CG539" s="6">
        <v>17666</v>
      </c>
      <c r="CH539" s="6">
        <v>5.5</v>
      </c>
      <c r="CI539" s="6">
        <v>37</v>
      </c>
      <c r="CJ539" s="6">
        <v>1.4</v>
      </c>
      <c r="CN539" s="7" t="s">
        <v>741</v>
      </c>
      <c r="CO539" s="7" t="s">
        <v>320</v>
      </c>
      <c r="CP539" s="7">
        <v>12000</v>
      </c>
      <c r="CQ539" s="7">
        <v>11.4</v>
      </c>
      <c r="CR539" s="7">
        <v>12000</v>
      </c>
      <c r="CS539" s="7">
        <v>11.4</v>
      </c>
      <c r="CT539" s="7">
        <v>12000</v>
      </c>
      <c r="CU539" s="7">
        <v>13</v>
      </c>
      <c r="CV539" s="7">
        <v>12000</v>
      </c>
      <c r="CW539" s="7">
        <v>11.4</v>
      </c>
      <c r="DA539" s="8" t="s">
        <v>741</v>
      </c>
      <c r="DB539" s="8" t="s">
        <v>320</v>
      </c>
      <c r="DC539" s="8">
        <v>434.6</v>
      </c>
      <c r="DD539" s="8">
        <v>4.3</v>
      </c>
      <c r="DE539" s="8">
        <v>11.46</v>
      </c>
      <c r="DF539" s="8">
        <v>4.5999999999999996</v>
      </c>
      <c r="DG539" s="8">
        <v>23058</v>
      </c>
      <c r="DH539" s="8">
        <v>4.8</v>
      </c>
      <c r="DI539" s="8">
        <v>37.9</v>
      </c>
      <c r="DJ539" s="8">
        <v>1.6</v>
      </c>
      <c r="DN539" s="9" t="s">
        <v>741</v>
      </c>
      <c r="DO539" s="9" t="s">
        <v>320</v>
      </c>
      <c r="DP539" s="9">
        <v>389.3</v>
      </c>
      <c r="DQ539" s="9">
        <v>8.8000000000000007</v>
      </c>
      <c r="DR539" s="9">
        <v>10.34</v>
      </c>
      <c r="DS539" s="9">
        <v>9.6999999999999993</v>
      </c>
      <c r="DT539" s="9">
        <v>21789</v>
      </c>
      <c r="DU539" s="9">
        <v>7.4</v>
      </c>
      <c r="DV539" s="9">
        <v>37.5</v>
      </c>
      <c r="DW539" s="9">
        <v>0.4</v>
      </c>
      <c r="EA539" s="10" t="s">
        <v>741</v>
      </c>
      <c r="EB539" s="10" t="s">
        <v>320</v>
      </c>
      <c r="EC539" s="10">
        <v>21000</v>
      </c>
      <c r="ED539" s="10">
        <v>9.1999999999999993</v>
      </c>
      <c r="EE539" s="10">
        <f>VLOOKUP(EA539,Sheet1!$C$10:$L$428,10,FALSE)</f>
        <v>124950</v>
      </c>
      <c r="EF539" s="10">
        <v>9.1999999999999993</v>
      </c>
      <c r="EG539" s="10">
        <v>18000</v>
      </c>
      <c r="EH539" s="10">
        <v>11.1</v>
      </c>
      <c r="EI539" s="10">
        <v>21000</v>
      </c>
      <c r="EJ539" s="10">
        <v>9.1999999999999993</v>
      </c>
      <c r="EN539" s="11" t="s">
        <v>741</v>
      </c>
      <c r="EO539" s="11" t="s">
        <v>320</v>
      </c>
      <c r="EP539" s="11">
        <v>474.2</v>
      </c>
      <c r="EQ539" s="11">
        <v>5.2</v>
      </c>
      <c r="ER539" s="11">
        <f>VLOOKUP(EN539,Sheet1!$C$10:$L$428,2,FALSE)</f>
        <v>181885.84498480268</v>
      </c>
      <c r="ES539" s="11">
        <v>5.5</v>
      </c>
      <c r="ET539" s="11">
        <v>25365</v>
      </c>
      <c r="EU539" s="11">
        <v>7.1</v>
      </c>
      <c r="EV539" s="11">
        <v>39.799999999999997</v>
      </c>
      <c r="EW539" s="11">
        <v>1.2</v>
      </c>
      <c r="EY539" t="b">
        <f t="shared" si="8"/>
        <v>1</v>
      </c>
    </row>
    <row r="540" spans="1:155" x14ac:dyDescent="0.25">
      <c r="A540" s="1" t="s">
        <v>742</v>
      </c>
      <c r="B540" s="1" t="s">
        <v>321</v>
      </c>
      <c r="C540" s="1">
        <v>537.9</v>
      </c>
      <c r="D540" s="1">
        <v>4.4000000000000004</v>
      </c>
      <c r="E540" s="1">
        <f>VLOOKUP(A540,Sheet1!$C$10:$L$428,6,FALSE)</f>
        <v>204475</v>
      </c>
      <c r="F540" s="1">
        <v>4.8</v>
      </c>
      <c r="G540" s="1">
        <v>28763</v>
      </c>
      <c r="H540" s="1">
        <v>7.1</v>
      </c>
      <c r="I540" s="1">
        <v>38</v>
      </c>
      <c r="J540" s="1">
        <v>1.1000000000000001</v>
      </c>
      <c r="N540" s="2" t="s">
        <v>742</v>
      </c>
      <c r="O540" s="2" t="s">
        <v>321</v>
      </c>
      <c r="P540" s="2">
        <v>134000</v>
      </c>
      <c r="Q540" s="2">
        <v>3.6</v>
      </c>
      <c r="R540" s="2">
        <v>134000</v>
      </c>
      <c r="S540" s="2">
        <v>3.6</v>
      </c>
      <c r="T540" s="2">
        <v>116000</v>
      </c>
      <c r="U540" s="2">
        <v>5</v>
      </c>
      <c r="V540" s="2">
        <v>134000</v>
      </c>
      <c r="W540" s="2">
        <v>3.6</v>
      </c>
      <c r="AA540" s="3" t="s">
        <v>742</v>
      </c>
      <c r="AB540" s="3" t="s">
        <v>321</v>
      </c>
      <c r="AC540" s="3">
        <v>601.5</v>
      </c>
      <c r="AD540" s="3">
        <v>2.2999999999999998</v>
      </c>
      <c r="AE540" s="3">
        <v>15.48</v>
      </c>
      <c r="AF540" s="3">
        <v>2.4</v>
      </c>
      <c r="AG540" s="3">
        <v>31164</v>
      </c>
      <c r="AH540" s="3">
        <v>3.3</v>
      </c>
      <c r="AI540" s="3">
        <v>38.9</v>
      </c>
      <c r="AJ540" s="3">
        <v>0.5</v>
      </c>
      <c r="AN540" s="3" t="s">
        <v>742</v>
      </c>
      <c r="AO540" s="3" t="s">
        <v>321</v>
      </c>
      <c r="AP540" s="3">
        <v>500.7</v>
      </c>
      <c r="AQ540" s="3">
        <v>3.5</v>
      </c>
      <c r="AR540" s="3">
        <v>12.55</v>
      </c>
      <c r="AS540" s="3">
        <v>3.9</v>
      </c>
      <c r="AT540" s="3">
        <v>25285</v>
      </c>
      <c r="AU540" s="3">
        <v>5.8</v>
      </c>
      <c r="AV540" s="3">
        <v>37.5</v>
      </c>
      <c r="AW540" s="3">
        <v>1</v>
      </c>
      <c r="BA540" s="4" t="s">
        <v>742</v>
      </c>
      <c r="BB540" s="4" t="s">
        <v>321</v>
      </c>
      <c r="BC540" s="4">
        <v>195000</v>
      </c>
      <c r="BD540" s="4">
        <v>2.9</v>
      </c>
      <c r="BE540" s="4">
        <v>195000</v>
      </c>
      <c r="BF540" s="4">
        <v>2.9</v>
      </c>
      <c r="BG540" s="4">
        <v>168000</v>
      </c>
      <c r="BH540" s="4">
        <v>4</v>
      </c>
      <c r="BI540" s="4">
        <v>195000</v>
      </c>
      <c r="BJ540" s="4">
        <v>2.9</v>
      </c>
      <c r="BN540" s="5" t="s">
        <v>742</v>
      </c>
      <c r="BO540" s="5" t="s">
        <v>321</v>
      </c>
      <c r="BP540" s="5">
        <v>468.6</v>
      </c>
      <c r="BQ540" s="5">
        <v>2.5</v>
      </c>
      <c r="BR540" s="5">
        <v>14.61</v>
      </c>
      <c r="BS540" s="5">
        <v>2.2000000000000002</v>
      </c>
      <c r="BT540" s="5">
        <v>24664</v>
      </c>
      <c r="BU540" s="5">
        <v>3.3</v>
      </c>
      <c r="BV540" s="5">
        <v>32.1</v>
      </c>
      <c r="BW540" s="5">
        <v>1.1000000000000001</v>
      </c>
      <c r="CA540" s="6" t="s">
        <v>742</v>
      </c>
      <c r="CB540" s="6" t="s">
        <v>321</v>
      </c>
      <c r="CC540" s="6">
        <v>383.7</v>
      </c>
      <c r="CD540" s="6">
        <v>3.2</v>
      </c>
      <c r="CE540" s="6">
        <v>10.79</v>
      </c>
      <c r="CF540" s="6">
        <v>2.9</v>
      </c>
      <c r="CG540" s="6">
        <v>19719</v>
      </c>
      <c r="CH540" s="6">
        <v>4</v>
      </c>
      <c r="CI540" s="6">
        <v>37</v>
      </c>
      <c r="CJ540" s="6">
        <v>0.4</v>
      </c>
      <c r="CN540" s="7" t="s">
        <v>742</v>
      </c>
      <c r="CO540" s="7" t="s">
        <v>321</v>
      </c>
      <c r="CP540" s="7">
        <v>53000</v>
      </c>
      <c r="CQ540" s="7">
        <v>5.5</v>
      </c>
      <c r="CR540" s="7">
        <v>53000</v>
      </c>
      <c r="CS540" s="7">
        <v>5.5</v>
      </c>
      <c r="CT540" s="7">
        <v>45000</v>
      </c>
      <c r="CU540" s="7">
        <v>6.6</v>
      </c>
      <c r="CV540" s="7">
        <v>53000</v>
      </c>
      <c r="CW540" s="7">
        <v>5.5</v>
      </c>
      <c r="DA540" s="8" t="s">
        <v>742</v>
      </c>
      <c r="DB540" s="8" t="s">
        <v>321</v>
      </c>
      <c r="DC540" s="8">
        <v>519.79999999999995</v>
      </c>
      <c r="DD540" s="8">
        <v>3</v>
      </c>
      <c r="DE540" s="8">
        <v>13.84</v>
      </c>
      <c r="DF540" s="8">
        <v>3.1</v>
      </c>
      <c r="DG540" s="8">
        <v>26347</v>
      </c>
      <c r="DH540" s="8">
        <v>4</v>
      </c>
      <c r="DI540" s="8">
        <v>37.5</v>
      </c>
      <c r="DJ540" s="8">
        <v>0.6</v>
      </c>
      <c r="DN540" s="9" t="s">
        <v>742</v>
      </c>
      <c r="DO540" s="9" t="s">
        <v>321</v>
      </c>
      <c r="DP540" s="9">
        <v>436.6</v>
      </c>
      <c r="DQ540" s="9">
        <v>4.8</v>
      </c>
      <c r="DR540" s="9">
        <v>11.73</v>
      </c>
      <c r="DS540" s="9">
        <v>4.7</v>
      </c>
      <c r="DT540" s="9">
        <v>21000</v>
      </c>
      <c r="DU540" s="9">
        <v>5.6</v>
      </c>
      <c r="DV540" s="9">
        <v>37.4</v>
      </c>
      <c r="DW540" s="9">
        <v>0.3</v>
      </c>
      <c r="EA540" s="10" t="s">
        <v>742</v>
      </c>
      <c r="EB540" s="10" t="s">
        <v>321</v>
      </c>
      <c r="EC540" s="10">
        <v>81000</v>
      </c>
      <c r="ED540" s="10">
        <v>4.7</v>
      </c>
      <c r="EE540" s="10">
        <f>VLOOKUP(EA540,Sheet1!$C$10:$L$428,10,FALSE)</f>
        <v>152500</v>
      </c>
      <c r="EF540" s="10">
        <v>4.7</v>
      </c>
      <c r="EG540" s="10">
        <v>71000</v>
      </c>
      <c r="EH540" s="10">
        <v>7</v>
      </c>
      <c r="EI540" s="10">
        <v>81000</v>
      </c>
      <c r="EJ540" s="10">
        <v>4.7</v>
      </c>
      <c r="EN540" s="11" t="s">
        <v>742</v>
      </c>
      <c r="EO540" s="11" t="s">
        <v>321</v>
      </c>
      <c r="EP540" s="11">
        <v>654.5</v>
      </c>
      <c r="EQ540" s="11">
        <v>3.1</v>
      </c>
      <c r="ER540" s="11">
        <f>VLOOKUP(EN540,Sheet1!$C$10:$L$428,2,FALSE)</f>
        <v>247006.75361842124</v>
      </c>
      <c r="ES540" s="11">
        <v>3.3</v>
      </c>
      <c r="ET540" s="11">
        <v>34263</v>
      </c>
      <c r="EU540" s="11">
        <v>4.5</v>
      </c>
      <c r="EV540" s="11">
        <v>39.700000000000003</v>
      </c>
      <c r="EW540" s="11">
        <v>0.7</v>
      </c>
      <c r="EY540" t="b">
        <f t="shared" si="8"/>
        <v>1</v>
      </c>
    </row>
    <row r="541" spans="1:155" x14ac:dyDescent="0.25">
      <c r="A541" s="1" t="s">
        <v>845</v>
      </c>
      <c r="B541" s="1" t="s">
        <v>424</v>
      </c>
      <c r="C541" s="1">
        <v>471</v>
      </c>
      <c r="D541" s="1">
        <v>3</v>
      </c>
      <c r="E541" s="1">
        <f>VLOOKUP(A541,Sheet1!$C$10:$L$428,6,FALSE)</f>
        <v>195000</v>
      </c>
      <c r="F541" s="1">
        <v>3.3</v>
      </c>
      <c r="G541" s="1">
        <v>24476</v>
      </c>
      <c r="H541" s="1">
        <v>4.2</v>
      </c>
      <c r="I541" s="1">
        <v>39.6</v>
      </c>
      <c r="J541" s="1">
        <v>0.7</v>
      </c>
      <c r="N541" s="2" t="s">
        <v>845</v>
      </c>
      <c r="O541" s="2" t="s">
        <v>424</v>
      </c>
      <c r="P541" s="2">
        <v>179000</v>
      </c>
      <c r="Q541" s="2">
        <v>3.1</v>
      </c>
      <c r="R541" s="2">
        <v>179000</v>
      </c>
      <c r="S541" s="2">
        <v>3.1</v>
      </c>
      <c r="T541" s="2">
        <v>154000</v>
      </c>
      <c r="U541" s="2">
        <v>4.4000000000000004</v>
      </c>
      <c r="V541" s="2">
        <v>179000</v>
      </c>
      <c r="W541" s="2">
        <v>3.1</v>
      </c>
      <c r="AA541" s="3" t="s">
        <v>845</v>
      </c>
      <c r="AB541" s="3" t="s">
        <v>424</v>
      </c>
      <c r="AC541" s="3">
        <v>522.29999999999995</v>
      </c>
      <c r="AD541" s="3">
        <v>1.9</v>
      </c>
      <c r="AE541" s="3">
        <v>13.15</v>
      </c>
      <c r="AF541" s="3">
        <v>2</v>
      </c>
      <c r="AG541" s="3">
        <v>27105</v>
      </c>
      <c r="AH541" s="3">
        <v>2.7</v>
      </c>
      <c r="AI541" s="3">
        <v>39.700000000000003</v>
      </c>
      <c r="AJ541" s="3">
        <v>0.5</v>
      </c>
      <c r="AN541" s="3" t="s">
        <v>845</v>
      </c>
      <c r="AO541" s="3" t="s">
        <v>424</v>
      </c>
      <c r="AP541" s="3">
        <v>443.4</v>
      </c>
      <c r="AQ541" s="3">
        <v>2.5</v>
      </c>
      <c r="AR541" s="3">
        <v>10.86</v>
      </c>
      <c r="AS541" s="3">
        <v>2.8</v>
      </c>
      <c r="AT541" s="3">
        <v>22838</v>
      </c>
      <c r="AU541" s="3">
        <v>3.9</v>
      </c>
      <c r="AV541" s="3">
        <v>38.299999999999997</v>
      </c>
      <c r="AW541" s="3">
        <v>1</v>
      </c>
      <c r="BA541" s="4" t="s">
        <v>845</v>
      </c>
      <c r="BB541" s="4" t="s">
        <v>424</v>
      </c>
      <c r="BC541" s="4">
        <v>282000</v>
      </c>
      <c r="BD541" s="4">
        <v>2.4</v>
      </c>
      <c r="BE541" s="4">
        <v>282000</v>
      </c>
      <c r="BF541" s="4">
        <v>2.4</v>
      </c>
      <c r="BG541" s="4">
        <v>239000</v>
      </c>
      <c r="BH541" s="4">
        <v>3.3</v>
      </c>
      <c r="BI541" s="4">
        <v>282000</v>
      </c>
      <c r="BJ541" s="4">
        <v>2.4</v>
      </c>
      <c r="BN541" s="5" t="s">
        <v>845</v>
      </c>
      <c r="BO541" s="5" t="s">
        <v>424</v>
      </c>
      <c r="BP541" s="5">
        <v>416.3</v>
      </c>
      <c r="BQ541" s="5">
        <v>2.8</v>
      </c>
      <c r="BR541" s="5">
        <v>13.09</v>
      </c>
      <c r="BS541" s="5">
        <v>2.7</v>
      </c>
      <c r="BT541" s="5">
        <v>22214</v>
      </c>
      <c r="BU541" s="5">
        <v>3.7</v>
      </c>
      <c r="BV541" s="5">
        <v>31.8</v>
      </c>
      <c r="BW541" s="5">
        <v>0.9</v>
      </c>
      <c r="CA541" s="6" t="s">
        <v>845</v>
      </c>
      <c r="CB541" s="6" t="s">
        <v>424</v>
      </c>
      <c r="CC541" s="6">
        <v>343.6</v>
      </c>
      <c r="CD541" s="6">
        <v>2.8</v>
      </c>
      <c r="CE541" s="6">
        <v>9.89</v>
      </c>
      <c r="CF541" s="6">
        <v>1.9</v>
      </c>
      <c r="CG541" s="6">
        <v>18514</v>
      </c>
      <c r="CH541" s="6">
        <v>3.8</v>
      </c>
      <c r="CI541" s="6">
        <v>36.700000000000003</v>
      </c>
      <c r="CJ541" s="6">
        <v>1.3</v>
      </c>
      <c r="CN541" s="7" t="s">
        <v>845</v>
      </c>
      <c r="CO541" s="7" t="s">
        <v>424</v>
      </c>
      <c r="CP541" s="7">
        <v>63000</v>
      </c>
      <c r="CQ541" s="7">
        <v>5</v>
      </c>
      <c r="CR541" s="7">
        <v>63000</v>
      </c>
      <c r="CS541" s="7">
        <v>5</v>
      </c>
      <c r="CT541" s="7">
        <v>52000</v>
      </c>
      <c r="CU541" s="7">
        <v>7.1</v>
      </c>
      <c r="CV541" s="7">
        <v>63000</v>
      </c>
      <c r="CW541" s="7">
        <v>5</v>
      </c>
      <c r="DA541" s="8" t="s">
        <v>845</v>
      </c>
      <c r="DB541" s="8" t="s">
        <v>424</v>
      </c>
      <c r="DC541" s="8">
        <v>451.1</v>
      </c>
      <c r="DD541" s="8">
        <v>2.7</v>
      </c>
      <c r="DE541" s="8">
        <v>11.84</v>
      </c>
      <c r="DF541" s="8">
        <v>2.8</v>
      </c>
      <c r="DG541" s="8">
        <v>23906</v>
      </c>
      <c r="DH541" s="8">
        <v>4</v>
      </c>
      <c r="DI541" s="8">
        <v>38.1</v>
      </c>
      <c r="DJ541" s="8">
        <v>0.7</v>
      </c>
      <c r="DN541" s="9" t="s">
        <v>845</v>
      </c>
      <c r="DO541" s="9" t="s">
        <v>424</v>
      </c>
      <c r="DP541" s="9">
        <v>381.4</v>
      </c>
      <c r="DQ541" s="9">
        <v>3.4</v>
      </c>
      <c r="DR541" s="9">
        <v>9.9600000000000009</v>
      </c>
      <c r="DS541" s="9">
        <v>3.9</v>
      </c>
      <c r="DT541" s="9">
        <v>20250</v>
      </c>
      <c r="DU541" s="9">
        <v>5.0999999999999996</v>
      </c>
      <c r="DV541" s="9">
        <v>37.5</v>
      </c>
      <c r="DW541" s="9">
        <v>0.3</v>
      </c>
      <c r="EA541" s="10" t="s">
        <v>845</v>
      </c>
      <c r="EB541" s="10" t="s">
        <v>424</v>
      </c>
      <c r="EC541" s="10">
        <v>116000</v>
      </c>
      <c r="ED541" s="10">
        <v>3.9</v>
      </c>
      <c r="EE541" s="10">
        <f>VLOOKUP(EA541,Sheet1!$C$10:$L$428,10,FALSE)</f>
        <v>150000</v>
      </c>
      <c r="EF541" s="10">
        <v>3.9</v>
      </c>
      <c r="EG541" s="10">
        <v>102000</v>
      </c>
      <c r="EH541" s="10">
        <v>5.5</v>
      </c>
      <c r="EI541" s="10">
        <v>116000</v>
      </c>
      <c r="EJ541" s="10">
        <v>3.9</v>
      </c>
      <c r="EN541" s="11" t="s">
        <v>845</v>
      </c>
      <c r="EO541" s="11" t="s">
        <v>424</v>
      </c>
      <c r="EP541" s="11">
        <v>560.79999999999995</v>
      </c>
      <c r="EQ541" s="11">
        <v>2.5</v>
      </c>
      <c r="ER541" s="11">
        <f>VLOOKUP(EN541,Sheet1!$C$10:$L$428,2,FALSE)</f>
        <v>234726.78111739809</v>
      </c>
      <c r="ES541" s="11">
        <v>2.6</v>
      </c>
      <c r="ET541" s="11">
        <v>28748</v>
      </c>
      <c r="EU541" s="11">
        <v>3.4</v>
      </c>
      <c r="EV541" s="11">
        <v>40.6</v>
      </c>
      <c r="EW541" s="11">
        <v>0.6</v>
      </c>
      <c r="EY541" t="b">
        <f t="shared" si="8"/>
        <v>1</v>
      </c>
    </row>
    <row r="542" spans="1:155" x14ac:dyDescent="0.25">
      <c r="A542" s="1" t="s">
        <v>846</v>
      </c>
      <c r="B542" s="1" t="s">
        <v>425</v>
      </c>
      <c r="C542" s="1">
        <v>533.9</v>
      </c>
      <c r="D542" s="1">
        <v>4.3</v>
      </c>
      <c r="E542" s="1">
        <f>VLOOKUP(A542,Sheet1!$C$10:$L$428,6,FALSE)</f>
        <v>230000</v>
      </c>
      <c r="F542" s="1">
        <v>5.4</v>
      </c>
      <c r="G542" s="1">
        <v>27729</v>
      </c>
      <c r="H542" s="1">
        <v>5.8</v>
      </c>
      <c r="I542" s="1">
        <v>39</v>
      </c>
      <c r="J542" s="1">
        <v>1.6</v>
      </c>
      <c r="N542" s="2" t="s">
        <v>846</v>
      </c>
      <c r="O542" s="2" t="s">
        <v>425</v>
      </c>
      <c r="P542" s="2">
        <v>104000</v>
      </c>
      <c r="Q542" s="2">
        <v>4.0999999999999996</v>
      </c>
      <c r="R542" s="2">
        <v>104000</v>
      </c>
      <c r="S542" s="2">
        <v>4.0999999999999996</v>
      </c>
      <c r="T542" s="2">
        <v>92000</v>
      </c>
      <c r="U542" s="2">
        <v>6.7</v>
      </c>
      <c r="V542" s="2">
        <v>104000</v>
      </c>
      <c r="W542" s="2">
        <v>4.0999999999999996</v>
      </c>
      <c r="AA542" s="3" t="s">
        <v>846</v>
      </c>
      <c r="AB542" s="3" t="s">
        <v>425</v>
      </c>
      <c r="AC542" s="3">
        <v>587.4</v>
      </c>
      <c r="AD542" s="3">
        <v>3</v>
      </c>
      <c r="AE542" s="3">
        <v>15.05</v>
      </c>
      <c r="AF542" s="3">
        <v>3.1</v>
      </c>
      <c r="AG542" s="3">
        <v>31231</v>
      </c>
      <c r="AH542" s="3">
        <v>4.4000000000000004</v>
      </c>
      <c r="AI542" s="3">
        <v>39</v>
      </c>
      <c r="AJ542" s="3">
        <v>0.6</v>
      </c>
      <c r="AN542" s="3" t="s">
        <v>846</v>
      </c>
      <c r="AO542" s="3" t="s">
        <v>425</v>
      </c>
      <c r="AP542" s="3">
        <v>480</v>
      </c>
      <c r="AQ542" s="3">
        <v>3.8</v>
      </c>
      <c r="AR542" s="3">
        <v>12.12</v>
      </c>
      <c r="AS542" s="3">
        <v>3.9</v>
      </c>
      <c r="AT542" s="3">
        <v>24824</v>
      </c>
      <c r="AU542" s="3">
        <v>5.7</v>
      </c>
      <c r="AV542" s="3">
        <v>37.5</v>
      </c>
      <c r="AW542" s="3">
        <v>1</v>
      </c>
      <c r="BA542" s="4" t="s">
        <v>846</v>
      </c>
      <c r="BB542" s="4" t="s">
        <v>425</v>
      </c>
      <c r="BC542" s="4">
        <v>163000</v>
      </c>
      <c r="BD542" s="4">
        <v>3.2</v>
      </c>
      <c r="BE542" s="4">
        <v>163000</v>
      </c>
      <c r="BF542" s="4">
        <v>3.2</v>
      </c>
      <c r="BG542" s="4">
        <v>142000</v>
      </c>
      <c r="BH542" s="4">
        <v>4.9000000000000004</v>
      </c>
      <c r="BI542" s="4">
        <v>163000</v>
      </c>
      <c r="BJ542" s="4">
        <v>3.2</v>
      </c>
      <c r="BN542" s="5" t="s">
        <v>846</v>
      </c>
      <c r="BO542" s="5" t="s">
        <v>425</v>
      </c>
      <c r="BP542" s="5">
        <v>438.5</v>
      </c>
      <c r="BQ542" s="5">
        <v>3</v>
      </c>
      <c r="BR542" s="5">
        <v>14.16</v>
      </c>
      <c r="BS542" s="5">
        <v>2.7</v>
      </c>
      <c r="BT542" s="5">
        <v>23911</v>
      </c>
      <c r="BU542" s="5">
        <v>4.0999999999999996</v>
      </c>
      <c r="BV542" s="5">
        <v>31</v>
      </c>
      <c r="BW542" s="5">
        <v>1.3</v>
      </c>
      <c r="CA542" s="6" t="s">
        <v>846</v>
      </c>
      <c r="CB542" s="6" t="s">
        <v>425</v>
      </c>
      <c r="CC542" s="6">
        <v>357.5</v>
      </c>
      <c r="CD542" s="6">
        <v>3.5</v>
      </c>
      <c r="CE542" s="6">
        <v>10.52</v>
      </c>
      <c r="CF542" s="6">
        <v>3.2</v>
      </c>
      <c r="CG542" s="6">
        <v>19388</v>
      </c>
      <c r="CH542" s="6">
        <v>5.9</v>
      </c>
      <c r="CI542" s="6">
        <v>36.4</v>
      </c>
      <c r="CJ542" s="6">
        <v>1.4</v>
      </c>
      <c r="CN542" s="7" t="s">
        <v>846</v>
      </c>
      <c r="CO542" s="7" t="s">
        <v>425</v>
      </c>
      <c r="CP542" s="7">
        <v>39000</v>
      </c>
      <c r="CQ542" s="7">
        <v>6.4</v>
      </c>
      <c r="CR542" s="7">
        <v>39000</v>
      </c>
      <c r="CS542" s="7">
        <v>6.4</v>
      </c>
      <c r="CT542" s="7">
        <v>35000</v>
      </c>
      <c r="CU542" s="7">
        <v>13.3</v>
      </c>
      <c r="CV542" s="7">
        <v>39000</v>
      </c>
      <c r="CW542" s="7">
        <v>6.4</v>
      </c>
      <c r="DA542" s="8" t="s">
        <v>846</v>
      </c>
      <c r="DB542" s="8" t="s">
        <v>425</v>
      </c>
      <c r="DC542" s="8">
        <v>472.2</v>
      </c>
      <c r="DD542" s="8">
        <v>3.1</v>
      </c>
      <c r="DE542" s="8">
        <v>12.65</v>
      </c>
      <c r="DF542" s="8">
        <v>3.3</v>
      </c>
      <c r="DG542" s="8">
        <v>25002</v>
      </c>
      <c r="DH542" s="8">
        <v>6.4</v>
      </c>
      <c r="DI542" s="8">
        <v>37.299999999999997</v>
      </c>
      <c r="DJ542" s="8">
        <v>0.8</v>
      </c>
      <c r="DN542" s="9" t="s">
        <v>846</v>
      </c>
      <c r="DO542" s="9" t="s">
        <v>425</v>
      </c>
      <c r="DP542" s="9">
        <v>410.9</v>
      </c>
      <c r="DQ542" s="9">
        <v>4.8</v>
      </c>
      <c r="DR542" s="9">
        <v>10.84</v>
      </c>
      <c r="DS542" s="9">
        <v>5.3</v>
      </c>
      <c r="DT542" s="9">
        <v>21107</v>
      </c>
      <c r="DU542" s="9">
        <v>13</v>
      </c>
      <c r="DV542" s="9">
        <v>37</v>
      </c>
      <c r="DW542" s="9">
        <v>0.4</v>
      </c>
      <c r="EA542" s="10" t="s">
        <v>846</v>
      </c>
      <c r="EB542" s="10" t="s">
        <v>425</v>
      </c>
      <c r="EC542" s="10">
        <v>64000</v>
      </c>
      <c r="ED542" s="10">
        <v>5.3</v>
      </c>
      <c r="EE542" s="10">
        <f>VLOOKUP(EA542,Sheet1!$C$10:$L$428,10,FALSE)</f>
        <v>170000</v>
      </c>
      <c r="EF542" s="10">
        <v>5.3</v>
      </c>
      <c r="EG542" s="10">
        <v>58000</v>
      </c>
      <c r="EH542" s="10">
        <v>7</v>
      </c>
      <c r="EI542" s="10">
        <v>64000</v>
      </c>
      <c r="EJ542" s="10">
        <v>5.3</v>
      </c>
      <c r="EN542" s="11" t="s">
        <v>846</v>
      </c>
      <c r="EO542" s="11" t="s">
        <v>425</v>
      </c>
      <c r="EP542" s="11">
        <v>657.7</v>
      </c>
      <c r="EQ542" s="11">
        <v>4</v>
      </c>
      <c r="ER542" s="11">
        <f>VLOOKUP(EN542,Sheet1!$C$10:$L$428,2,FALSE)</f>
        <v>260681.62183143146</v>
      </c>
      <c r="ES542" s="11">
        <v>4.0999999999999996</v>
      </c>
      <c r="ET542" s="11">
        <v>34965</v>
      </c>
      <c r="EU542" s="11">
        <v>5.4</v>
      </c>
      <c r="EV542" s="11">
        <v>40.1</v>
      </c>
      <c r="EW542" s="11">
        <v>0.7</v>
      </c>
      <c r="EY542" t="b">
        <f t="shared" si="8"/>
        <v>1</v>
      </c>
    </row>
    <row r="543" spans="1:155" x14ac:dyDescent="0.25">
      <c r="A543" s="1" t="s">
        <v>847</v>
      </c>
      <c r="B543" s="1" t="s">
        <v>426</v>
      </c>
      <c r="C543" s="1">
        <v>537</v>
      </c>
      <c r="D543" s="1">
        <v>3.7</v>
      </c>
      <c r="E543" s="1">
        <f>VLOOKUP(A543,Sheet1!$C$10:$L$428,6,FALSE)</f>
        <v>180000</v>
      </c>
      <c r="F543" s="1">
        <v>3.5</v>
      </c>
      <c r="G543" s="1">
        <v>29102</v>
      </c>
      <c r="H543" s="1">
        <v>4.8</v>
      </c>
      <c r="I543" s="1">
        <v>37.5</v>
      </c>
      <c r="J543" s="1">
        <v>1</v>
      </c>
      <c r="N543" s="2" t="s">
        <v>847</v>
      </c>
      <c r="O543" s="2" t="s">
        <v>426</v>
      </c>
      <c r="P543" s="2">
        <v>169000</v>
      </c>
      <c r="Q543" s="2">
        <v>3.2</v>
      </c>
      <c r="R543" s="2">
        <v>169000</v>
      </c>
      <c r="S543" s="2">
        <v>3.2</v>
      </c>
      <c r="T543" s="2">
        <v>147000</v>
      </c>
      <c r="U543" s="2">
        <v>4</v>
      </c>
      <c r="V543" s="2">
        <v>169000</v>
      </c>
      <c r="W543" s="2">
        <v>3.2</v>
      </c>
      <c r="AA543" s="3" t="s">
        <v>847</v>
      </c>
      <c r="AB543" s="3" t="s">
        <v>426</v>
      </c>
      <c r="AC543" s="3">
        <v>616.29999999999995</v>
      </c>
      <c r="AD543" s="3">
        <v>2.6</v>
      </c>
      <c r="AE543" s="3">
        <v>15.85</v>
      </c>
      <c r="AF543" s="3">
        <v>2.7</v>
      </c>
      <c r="AG543" s="3">
        <v>34292</v>
      </c>
      <c r="AH543" s="3">
        <v>6.1</v>
      </c>
      <c r="AI543" s="3">
        <v>38.9</v>
      </c>
      <c r="AJ543" s="3">
        <v>0.4</v>
      </c>
      <c r="AN543" s="3" t="s">
        <v>847</v>
      </c>
      <c r="AO543" s="3" t="s">
        <v>426</v>
      </c>
      <c r="AP543" s="3">
        <v>490.8</v>
      </c>
      <c r="AQ543" s="3">
        <v>2.9</v>
      </c>
      <c r="AR543" s="3">
        <v>12.66</v>
      </c>
      <c r="AS543" s="3">
        <v>2.9</v>
      </c>
      <c r="AT543" s="3">
        <v>26431</v>
      </c>
      <c r="AU543" s="3">
        <v>3.1</v>
      </c>
      <c r="AV543" s="3">
        <v>37.5</v>
      </c>
      <c r="AW543" s="3">
        <v>0</v>
      </c>
      <c r="BA543" s="4" t="s">
        <v>847</v>
      </c>
      <c r="BB543" s="4" t="s">
        <v>426</v>
      </c>
      <c r="BC543" s="4">
        <v>246000</v>
      </c>
      <c r="BD543" s="4">
        <v>2.6</v>
      </c>
      <c r="BE543" s="4">
        <v>246000</v>
      </c>
      <c r="BF543" s="4">
        <v>2.6</v>
      </c>
      <c r="BG543" s="4">
        <v>214000</v>
      </c>
      <c r="BH543" s="4">
        <v>3.3</v>
      </c>
      <c r="BI543" s="4">
        <v>246000</v>
      </c>
      <c r="BJ543" s="4">
        <v>2.6</v>
      </c>
      <c r="BN543" s="5" t="s">
        <v>847</v>
      </c>
      <c r="BO543" s="5" t="s">
        <v>426</v>
      </c>
      <c r="BP543" s="5">
        <v>484.5</v>
      </c>
      <c r="BQ543" s="5">
        <v>2.6</v>
      </c>
      <c r="BR543" s="5">
        <v>15.08</v>
      </c>
      <c r="BS543" s="5">
        <v>2.4</v>
      </c>
      <c r="BT543" s="5">
        <v>27088</v>
      </c>
      <c r="BU543" s="5">
        <v>5.5</v>
      </c>
      <c r="BV543" s="5">
        <v>32.1</v>
      </c>
      <c r="BW543" s="5">
        <v>1</v>
      </c>
      <c r="CA543" s="6" t="s">
        <v>847</v>
      </c>
      <c r="CB543" s="6" t="s">
        <v>426</v>
      </c>
      <c r="CC543" s="6">
        <v>399.4</v>
      </c>
      <c r="CD543" s="6">
        <v>2.8</v>
      </c>
      <c r="CE543" s="6">
        <v>11.39</v>
      </c>
      <c r="CF543" s="6">
        <v>2.6</v>
      </c>
      <c r="CG543" s="6">
        <v>21289</v>
      </c>
      <c r="CH543" s="6">
        <v>3.6</v>
      </c>
      <c r="CI543" s="6">
        <v>36.799999999999997</v>
      </c>
      <c r="CJ543" s="6">
        <v>0.3</v>
      </c>
      <c r="CN543" s="7" t="s">
        <v>847</v>
      </c>
      <c r="CO543" s="7" t="s">
        <v>426</v>
      </c>
      <c r="CP543" s="7">
        <v>62000</v>
      </c>
      <c r="CQ543" s="7">
        <v>5.0999999999999996</v>
      </c>
      <c r="CR543" s="7">
        <v>62000</v>
      </c>
      <c r="CS543" s="7">
        <v>5.0999999999999996</v>
      </c>
      <c r="CT543" s="7">
        <v>52000</v>
      </c>
      <c r="CU543" s="7">
        <v>6.6</v>
      </c>
      <c r="CV543" s="7">
        <v>62000</v>
      </c>
      <c r="CW543" s="7">
        <v>5.0999999999999996</v>
      </c>
      <c r="DA543" s="8" t="s">
        <v>847</v>
      </c>
      <c r="DB543" s="8" t="s">
        <v>426</v>
      </c>
      <c r="DC543" s="8">
        <v>507.1</v>
      </c>
      <c r="DD543" s="8">
        <v>3</v>
      </c>
      <c r="DE543" s="8">
        <v>13.52</v>
      </c>
      <c r="DF543" s="8">
        <v>3.1</v>
      </c>
      <c r="DG543" s="8">
        <v>26567</v>
      </c>
      <c r="DH543" s="8">
        <v>4.4000000000000004</v>
      </c>
      <c r="DI543" s="8">
        <v>37.5</v>
      </c>
      <c r="DJ543" s="8">
        <v>0.6</v>
      </c>
      <c r="DN543" s="9" t="s">
        <v>847</v>
      </c>
      <c r="DO543" s="9" t="s">
        <v>426</v>
      </c>
      <c r="DP543" s="9">
        <v>431.6</v>
      </c>
      <c r="DQ543" s="9">
        <v>3.8</v>
      </c>
      <c r="DR543" s="9">
        <v>11.5</v>
      </c>
      <c r="DS543" s="9">
        <v>4.0999999999999996</v>
      </c>
      <c r="DT543" s="9">
        <v>22404</v>
      </c>
      <c r="DU543" s="9">
        <v>5.9</v>
      </c>
      <c r="DV543" s="9">
        <v>37.5</v>
      </c>
      <c r="DW543" s="9">
        <v>0.3</v>
      </c>
      <c r="EA543" s="10" t="s">
        <v>847</v>
      </c>
      <c r="EB543" s="10" t="s">
        <v>426</v>
      </c>
      <c r="EC543" s="10">
        <v>107000</v>
      </c>
      <c r="ED543" s="10">
        <v>4.0999999999999996</v>
      </c>
      <c r="EE543" s="10">
        <f>VLOOKUP(EA543,Sheet1!$C$10:$L$428,10,FALSE)</f>
        <v>135000</v>
      </c>
      <c r="EF543" s="10">
        <v>4.0999999999999996</v>
      </c>
      <c r="EG543" s="10">
        <v>95000</v>
      </c>
      <c r="EH543" s="10">
        <v>5.0999999999999996</v>
      </c>
      <c r="EI543" s="10">
        <v>107000</v>
      </c>
      <c r="EJ543" s="10">
        <v>4.0999999999999996</v>
      </c>
      <c r="EN543" s="11" t="s">
        <v>847</v>
      </c>
      <c r="EO543" s="11" t="s">
        <v>426</v>
      </c>
      <c r="EP543" s="11">
        <v>679.4</v>
      </c>
      <c r="EQ543" s="11">
        <v>3.5</v>
      </c>
      <c r="ER543" s="11">
        <f>VLOOKUP(EN543,Sheet1!$C$10:$L$428,2,FALSE)</f>
        <v>230648.00608771178</v>
      </c>
      <c r="ES543" s="11">
        <v>3.6</v>
      </c>
      <c r="ET543" s="11">
        <v>38567</v>
      </c>
      <c r="EU543" s="11">
        <v>8.1999999999999993</v>
      </c>
      <c r="EV543" s="11">
        <v>39.700000000000003</v>
      </c>
      <c r="EW543" s="11">
        <v>0.6</v>
      </c>
      <c r="EY543" t="b">
        <f t="shared" si="8"/>
        <v>1</v>
      </c>
    </row>
    <row r="544" spans="1:155" x14ac:dyDescent="0.25">
      <c r="A544" s="1" t="s">
        <v>848</v>
      </c>
      <c r="B544" s="1" t="s">
        <v>427</v>
      </c>
      <c r="C544" s="1">
        <v>517</v>
      </c>
      <c r="D544" s="1">
        <v>3.8</v>
      </c>
      <c r="E544" s="1">
        <f>VLOOKUP(A544,Sheet1!$C$10:$L$428,6,FALSE)</f>
        <v>173250</v>
      </c>
      <c r="F544" s="1">
        <v>5.2</v>
      </c>
      <c r="G544" s="1">
        <v>26943</v>
      </c>
      <c r="H544" s="1">
        <v>4.2</v>
      </c>
      <c r="I544" s="1">
        <v>39.9</v>
      </c>
      <c r="J544" s="1">
        <v>0.7</v>
      </c>
      <c r="N544" s="2" t="s">
        <v>848</v>
      </c>
      <c r="O544" s="2" t="s">
        <v>427</v>
      </c>
      <c r="P544" s="2">
        <v>156000</v>
      </c>
      <c r="Q544" s="2">
        <v>3.3</v>
      </c>
      <c r="R544" s="2">
        <v>156000</v>
      </c>
      <c r="S544" s="2">
        <v>3.3</v>
      </c>
      <c r="T544" s="2">
        <v>136000</v>
      </c>
      <c r="U544" s="2">
        <v>4.2</v>
      </c>
      <c r="V544" s="2">
        <v>156000</v>
      </c>
      <c r="W544" s="2">
        <v>3.3</v>
      </c>
      <c r="AA544" s="3" t="s">
        <v>848</v>
      </c>
      <c r="AB544" s="3" t="s">
        <v>427</v>
      </c>
      <c r="AC544" s="3">
        <v>556</v>
      </c>
      <c r="AD544" s="3">
        <v>2.1</v>
      </c>
      <c r="AE544" s="3">
        <v>14.12</v>
      </c>
      <c r="AF544" s="3">
        <v>2.1</v>
      </c>
      <c r="AG544" s="3">
        <v>29783</v>
      </c>
      <c r="AH544" s="3">
        <v>3.4</v>
      </c>
      <c r="AI544" s="3">
        <v>39.4</v>
      </c>
      <c r="AJ544" s="3">
        <v>0.4</v>
      </c>
      <c r="AN544" s="3" t="s">
        <v>848</v>
      </c>
      <c r="AO544" s="3" t="s">
        <v>427</v>
      </c>
      <c r="AP544" s="3">
        <v>463.9</v>
      </c>
      <c r="AQ544" s="3">
        <v>2.9</v>
      </c>
      <c r="AR544" s="3">
        <v>11.42</v>
      </c>
      <c r="AS544" s="3">
        <v>2.7</v>
      </c>
      <c r="AT544" s="3">
        <v>24665</v>
      </c>
      <c r="AU544" s="3">
        <v>3.8</v>
      </c>
      <c r="AV544" s="3">
        <v>37.9</v>
      </c>
      <c r="AW544" s="3">
        <v>0.8</v>
      </c>
      <c r="BA544" s="4" t="s">
        <v>848</v>
      </c>
      <c r="BB544" s="4" t="s">
        <v>427</v>
      </c>
      <c r="BC544" s="4">
        <v>224000</v>
      </c>
      <c r="BD544" s="4">
        <v>2.7</v>
      </c>
      <c r="BE544" s="4">
        <v>224000</v>
      </c>
      <c r="BF544" s="4">
        <v>2.7</v>
      </c>
      <c r="BG544" s="4">
        <v>197000</v>
      </c>
      <c r="BH544" s="4">
        <v>3.6</v>
      </c>
      <c r="BI544" s="4">
        <v>224000</v>
      </c>
      <c r="BJ544" s="4">
        <v>2.7</v>
      </c>
      <c r="BN544" s="5" t="s">
        <v>848</v>
      </c>
      <c r="BO544" s="5" t="s">
        <v>427</v>
      </c>
      <c r="BP544" s="5">
        <v>443</v>
      </c>
      <c r="BQ544" s="5">
        <v>2.2000000000000002</v>
      </c>
      <c r="BR544" s="5">
        <v>13.48</v>
      </c>
      <c r="BS544" s="5">
        <v>1.9</v>
      </c>
      <c r="BT544" s="5">
        <v>23595</v>
      </c>
      <c r="BU544" s="5">
        <v>3.3</v>
      </c>
      <c r="BV544" s="5">
        <v>32.9</v>
      </c>
      <c r="BW544" s="5">
        <v>1</v>
      </c>
      <c r="CA544" s="6" t="s">
        <v>848</v>
      </c>
      <c r="CB544" s="6" t="s">
        <v>427</v>
      </c>
      <c r="CC544" s="6">
        <v>366.5</v>
      </c>
      <c r="CD544" s="6">
        <v>2.6</v>
      </c>
      <c r="CE544" s="6">
        <v>10.199999999999999</v>
      </c>
      <c r="CF544" s="6">
        <v>2.2999999999999998</v>
      </c>
      <c r="CG544" s="6">
        <v>19308</v>
      </c>
      <c r="CH544" s="6">
        <v>4</v>
      </c>
      <c r="CI544" s="6">
        <v>37</v>
      </c>
      <c r="CJ544" s="6">
        <v>0.1</v>
      </c>
      <c r="CN544" s="7" t="s">
        <v>848</v>
      </c>
      <c r="CO544" s="7" t="s">
        <v>427</v>
      </c>
      <c r="CP544" s="7">
        <v>57000</v>
      </c>
      <c r="CQ544" s="7">
        <v>5.3</v>
      </c>
      <c r="CR544" s="7">
        <v>57000</v>
      </c>
      <c r="CS544" s="7">
        <v>5.3</v>
      </c>
      <c r="CT544" s="7">
        <v>48000</v>
      </c>
      <c r="CU544" s="7">
        <v>7.5</v>
      </c>
      <c r="CV544" s="7">
        <v>57000</v>
      </c>
      <c r="CW544" s="7">
        <v>5.3</v>
      </c>
      <c r="DA544" s="8" t="s">
        <v>848</v>
      </c>
      <c r="DB544" s="8" t="s">
        <v>427</v>
      </c>
      <c r="DC544" s="8">
        <v>472.5</v>
      </c>
      <c r="DD544" s="8">
        <v>3.2</v>
      </c>
      <c r="DE544" s="8">
        <v>12.65</v>
      </c>
      <c r="DF544" s="8">
        <v>3.2</v>
      </c>
      <c r="DG544" s="8">
        <v>24113</v>
      </c>
      <c r="DH544" s="8">
        <v>5.3</v>
      </c>
      <c r="DI544" s="8">
        <v>37.299999999999997</v>
      </c>
      <c r="DJ544" s="8">
        <v>0.6</v>
      </c>
      <c r="DN544" s="9" t="s">
        <v>848</v>
      </c>
      <c r="DO544" s="9" t="s">
        <v>427</v>
      </c>
      <c r="DP544" s="9">
        <v>393.1</v>
      </c>
      <c r="DQ544" s="9">
        <v>3.7</v>
      </c>
      <c r="DR544" s="9">
        <v>10.48</v>
      </c>
      <c r="DS544" s="9">
        <v>3.6</v>
      </c>
      <c r="DT544" s="9">
        <v>20230</v>
      </c>
      <c r="DU544" s="9">
        <v>6.7</v>
      </c>
      <c r="DV544" s="9">
        <v>37</v>
      </c>
      <c r="DW544" s="9">
        <v>0.4</v>
      </c>
      <c r="EA544" s="10" t="s">
        <v>848</v>
      </c>
      <c r="EB544" s="10" t="s">
        <v>427</v>
      </c>
      <c r="EC544" s="10">
        <v>99000</v>
      </c>
      <c r="ED544" s="10">
        <v>4.2</v>
      </c>
      <c r="EE544" s="10">
        <f>VLOOKUP(EA544,Sheet1!$C$10:$L$428,10,FALSE)</f>
        <v>135000</v>
      </c>
      <c r="EF544" s="10">
        <v>4.2</v>
      </c>
      <c r="EG544" s="10">
        <v>88000</v>
      </c>
      <c r="EH544" s="10">
        <v>5</v>
      </c>
      <c r="EI544" s="10">
        <v>99000</v>
      </c>
      <c r="EJ544" s="10">
        <v>4.2</v>
      </c>
      <c r="EN544" s="11" t="s">
        <v>848</v>
      </c>
      <c r="EO544" s="11" t="s">
        <v>427</v>
      </c>
      <c r="EP544" s="11">
        <v>603.9</v>
      </c>
      <c r="EQ544" s="11">
        <v>2.6</v>
      </c>
      <c r="ER544" s="11">
        <f>VLOOKUP(EN544,Sheet1!$C$10:$L$428,2,FALSE)</f>
        <v>206247.78821485917</v>
      </c>
      <c r="ES544" s="11">
        <v>2.6</v>
      </c>
      <c r="ET544" s="11">
        <v>32895</v>
      </c>
      <c r="EU544" s="11">
        <v>4</v>
      </c>
      <c r="EV544" s="11">
        <v>40.5</v>
      </c>
      <c r="EW544" s="11">
        <v>0.6</v>
      </c>
      <c r="EY544" t="b">
        <f t="shared" si="8"/>
        <v>1</v>
      </c>
    </row>
    <row r="545" spans="1:155" x14ac:dyDescent="0.25">
      <c r="A545" s="1" t="s">
        <v>768</v>
      </c>
      <c r="B545" s="1" t="s">
        <v>347</v>
      </c>
      <c r="C545" s="1">
        <v>489.6</v>
      </c>
      <c r="D545" s="1">
        <v>6.1</v>
      </c>
      <c r="E545" s="1" t="e">
        <f>VLOOKUP(A545,Sheet1!$C$10:$L$428,6,FALSE)</f>
        <v>#N/A</v>
      </c>
      <c r="F545" s="1">
        <v>6.7</v>
      </c>
      <c r="G545" s="1">
        <v>25236</v>
      </c>
      <c r="H545" s="1">
        <v>8</v>
      </c>
      <c r="I545" s="1">
        <v>40</v>
      </c>
      <c r="J545" s="1">
        <v>2.4</v>
      </c>
      <c r="N545" s="2" t="s">
        <v>768</v>
      </c>
      <c r="O545" s="2" t="s">
        <v>347</v>
      </c>
      <c r="P545" s="2">
        <v>19000</v>
      </c>
      <c r="Q545" s="2">
        <v>9.4</v>
      </c>
      <c r="R545" s="2">
        <v>19000</v>
      </c>
      <c r="S545" s="2">
        <v>9.4</v>
      </c>
      <c r="T545" s="2">
        <v>17000</v>
      </c>
      <c r="U545" s="2">
        <v>10.9</v>
      </c>
      <c r="V545" s="2">
        <v>19000</v>
      </c>
      <c r="W545" s="2">
        <v>9.4</v>
      </c>
      <c r="AA545" s="3" t="s">
        <v>768</v>
      </c>
      <c r="AB545" s="3" t="s">
        <v>347</v>
      </c>
      <c r="AC545" s="3">
        <v>487.7</v>
      </c>
      <c r="AD545" s="3">
        <v>3.5</v>
      </c>
      <c r="AE545" s="3">
        <v>12.57</v>
      </c>
      <c r="AF545" s="3">
        <v>3.7</v>
      </c>
      <c r="AG545" s="3">
        <v>25562</v>
      </c>
      <c r="AH545" s="3">
        <v>4.3</v>
      </c>
      <c r="AI545" s="3">
        <v>38.799999999999997</v>
      </c>
      <c r="AJ545" s="3">
        <v>1.3</v>
      </c>
      <c r="AN545" s="3" t="s">
        <v>768</v>
      </c>
      <c r="AO545" s="3" t="s">
        <v>347</v>
      </c>
      <c r="AP545" s="3">
        <v>453.2</v>
      </c>
      <c r="AQ545" s="3">
        <v>5.8</v>
      </c>
      <c r="AR545" s="3">
        <v>11.79</v>
      </c>
      <c r="AS545" s="3">
        <v>6.4</v>
      </c>
      <c r="AT545" s="3">
        <v>23655</v>
      </c>
      <c r="AU545" s="3">
        <v>7.2</v>
      </c>
      <c r="AV545" s="3">
        <v>37.5</v>
      </c>
      <c r="AW545" s="3">
        <v>2</v>
      </c>
      <c r="BA545" s="4" t="s">
        <v>768</v>
      </c>
      <c r="BB545" s="4" t="s">
        <v>347</v>
      </c>
      <c r="BC545" s="4">
        <v>26000</v>
      </c>
      <c r="BD545" s="4">
        <v>8</v>
      </c>
      <c r="BE545" s="4">
        <v>26000</v>
      </c>
      <c r="BF545" s="4">
        <v>8</v>
      </c>
      <c r="BG545" s="4">
        <v>24000</v>
      </c>
      <c r="BH545" s="4">
        <v>9.3000000000000007</v>
      </c>
      <c r="BI545" s="4">
        <v>26000</v>
      </c>
      <c r="BJ545" s="4">
        <v>8</v>
      </c>
      <c r="BN545" s="5" t="s">
        <v>768</v>
      </c>
      <c r="BO545" s="5" t="s">
        <v>347</v>
      </c>
      <c r="BP545" s="5">
        <v>397.6</v>
      </c>
      <c r="BQ545" s="5">
        <v>4.5</v>
      </c>
      <c r="BR545" s="5">
        <v>12.06</v>
      </c>
      <c r="BS545" s="5">
        <v>3.5</v>
      </c>
      <c r="BT545" s="5">
        <v>21335</v>
      </c>
      <c r="BU545" s="5">
        <v>5.0999999999999996</v>
      </c>
      <c r="BV545" s="5">
        <v>33</v>
      </c>
      <c r="BW545" s="5">
        <v>2.8</v>
      </c>
      <c r="CA545" s="6" t="s">
        <v>768</v>
      </c>
      <c r="CB545" s="6" t="s">
        <v>347</v>
      </c>
      <c r="CC545" s="6">
        <v>401.1</v>
      </c>
      <c r="CD545" s="6">
        <v>7.8</v>
      </c>
      <c r="CE545" s="6">
        <v>10.53</v>
      </c>
      <c r="CF545" s="6">
        <v>7.1</v>
      </c>
      <c r="CG545" s="6">
        <v>20432</v>
      </c>
      <c r="CH545" s="6">
        <v>8.4</v>
      </c>
      <c r="CI545" s="6">
        <v>37</v>
      </c>
      <c r="CJ545" s="6">
        <v>1</v>
      </c>
      <c r="CN545" s="7" t="s">
        <v>768</v>
      </c>
      <c r="CO545" s="7" t="s">
        <v>347</v>
      </c>
      <c r="CP545" s="7">
        <v>8000</v>
      </c>
      <c r="CQ545" s="7">
        <v>14.3</v>
      </c>
      <c r="CR545" s="7">
        <v>8000</v>
      </c>
      <c r="CS545" s="7">
        <v>14.3</v>
      </c>
      <c r="CT545" s="7">
        <v>7000</v>
      </c>
      <c r="CU545" s="7">
        <v>16.600000000000001</v>
      </c>
      <c r="CV545" s="7">
        <v>8000</v>
      </c>
      <c r="CW545" s="7">
        <v>14.3</v>
      </c>
      <c r="DA545" s="8" t="s">
        <v>768</v>
      </c>
      <c r="DB545" s="8" t="s">
        <v>347</v>
      </c>
      <c r="DC545" s="8">
        <v>462.1</v>
      </c>
      <c r="DD545" s="8">
        <v>6</v>
      </c>
      <c r="DE545" s="8">
        <v>12.82</v>
      </c>
      <c r="DF545" s="8">
        <v>6.2</v>
      </c>
      <c r="DG545" s="8">
        <v>23486</v>
      </c>
      <c r="DH545" s="8">
        <v>7.5</v>
      </c>
      <c r="DI545" s="8">
        <v>36</v>
      </c>
      <c r="DJ545" s="8">
        <v>1.3</v>
      </c>
      <c r="DN545" s="9" t="s">
        <v>768</v>
      </c>
      <c r="DO545" s="9" t="s">
        <v>347</v>
      </c>
      <c r="DP545" s="9">
        <v>402.3</v>
      </c>
      <c r="DQ545" s="9">
        <v>12</v>
      </c>
      <c r="DR545" s="9">
        <v>10.69</v>
      </c>
      <c r="DS545" s="9">
        <v>12</v>
      </c>
      <c r="DT545" s="9">
        <v>19167</v>
      </c>
      <c r="DU545" s="9">
        <v>17</v>
      </c>
      <c r="DV545" s="9">
        <v>37</v>
      </c>
      <c r="DW545" s="9">
        <v>0.9</v>
      </c>
      <c r="EA545" s="10" t="s">
        <v>768</v>
      </c>
      <c r="EB545" s="10" t="s">
        <v>347</v>
      </c>
      <c r="EC545" s="10">
        <v>11000</v>
      </c>
      <c r="ED545" s="10">
        <v>12.3</v>
      </c>
      <c r="EE545" s="10" t="e">
        <f>VLOOKUP(EA545,Sheet1!$C$10:$L$428,10,FALSE)</f>
        <v>#N/A</v>
      </c>
      <c r="EF545" s="10">
        <v>12.3</v>
      </c>
      <c r="EG545" s="10">
        <v>10000</v>
      </c>
      <c r="EH545" s="10">
        <v>14.3</v>
      </c>
      <c r="EI545" s="10">
        <v>11000</v>
      </c>
      <c r="EJ545" s="10">
        <v>12.3</v>
      </c>
      <c r="EN545" s="11" t="s">
        <v>768</v>
      </c>
      <c r="EO545" s="11" t="s">
        <v>347</v>
      </c>
      <c r="EP545" s="11">
        <v>505.4</v>
      </c>
      <c r="EQ545" s="11">
        <v>4.0999999999999996</v>
      </c>
      <c r="ER545" s="11" t="e">
        <f>VLOOKUP(EN545,Sheet1!$C$10:$L$428,2,FALSE)</f>
        <v>#N/A</v>
      </c>
      <c r="ES545" s="11">
        <v>4.5999999999999996</v>
      </c>
      <c r="ET545" s="11">
        <v>27001</v>
      </c>
      <c r="EU545" s="11">
        <v>5</v>
      </c>
      <c r="EV545" s="11">
        <v>40.700000000000003</v>
      </c>
      <c r="EW545" s="11">
        <v>1.7</v>
      </c>
      <c r="EY545" t="b">
        <f t="shared" si="8"/>
        <v>1</v>
      </c>
    </row>
    <row r="546" spans="1:155" x14ac:dyDescent="0.25">
      <c r="A546" s="1" t="s">
        <v>769</v>
      </c>
      <c r="B546" s="1" t="s">
        <v>348</v>
      </c>
      <c r="C546" s="1">
        <v>454.5</v>
      </c>
      <c r="D546" s="1">
        <v>10</v>
      </c>
      <c r="E546" s="1" t="e">
        <f>VLOOKUP(A546,Sheet1!$C$10:$L$428,6,FALSE)</f>
        <v>#N/A</v>
      </c>
      <c r="F546" s="1">
        <v>11</v>
      </c>
      <c r="G546" s="1">
        <v>24511</v>
      </c>
      <c r="H546" s="1">
        <v>10</v>
      </c>
      <c r="I546" s="1">
        <v>37.5</v>
      </c>
      <c r="J546" s="1">
        <v>2</v>
      </c>
      <c r="N546" s="2" t="s">
        <v>769</v>
      </c>
      <c r="O546" s="2" t="s">
        <v>348</v>
      </c>
      <c r="P546" s="2">
        <v>28000</v>
      </c>
      <c r="Q546" s="2">
        <v>7.9</v>
      </c>
      <c r="R546" s="2">
        <v>28000</v>
      </c>
      <c r="S546" s="2">
        <v>7.9</v>
      </c>
      <c r="T546" s="2">
        <v>24000</v>
      </c>
      <c r="U546" s="2">
        <v>9.3000000000000007</v>
      </c>
      <c r="V546" s="2">
        <v>28000</v>
      </c>
      <c r="W546" s="2">
        <v>7.9</v>
      </c>
      <c r="AA546" s="3" t="s">
        <v>769</v>
      </c>
      <c r="AB546" s="3" t="s">
        <v>348</v>
      </c>
      <c r="AC546" s="3">
        <v>502.2</v>
      </c>
      <c r="AD546" s="3">
        <v>4</v>
      </c>
      <c r="AE546" s="3">
        <v>13.18</v>
      </c>
      <c r="AF546" s="3">
        <v>4.2</v>
      </c>
      <c r="AG546" s="3">
        <v>25960</v>
      </c>
      <c r="AH546" s="3">
        <v>4.5999999999999996</v>
      </c>
      <c r="AI546" s="3">
        <v>38.1</v>
      </c>
      <c r="AJ546" s="3">
        <v>1.2</v>
      </c>
      <c r="AN546" s="3" t="s">
        <v>769</v>
      </c>
      <c r="AO546" s="3" t="s">
        <v>348</v>
      </c>
      <c r="AP546" s="3">
        <v>428.5</v>
      </c>
      <c r="AQ546" s="3">
        <v>8</v>
      </c>
      <c r="AR546" s="3">
        <v>11.37</v>
      </c>
      <c r="AS546" s="3">
        <v>8.9</v>
      </c>
      <c r="AT546" s="3">
        <v>22900</v>
      </c>
      <c r="AU546" s="3">
        <v>8.5</v>
      </c>
      <c r="AV546" s="3">
        <v>37</v>
      </c>
      <c r="AW546" s="3">
        <v>0.4</v>
      </c>
      <c r="BA546" s="4" t="s">
        <v>769</v>
      </c>
      <c r="BB546" s="4" t="s">
        <v>348</v>
      </c>
      <c r="BC546" s="4">
        <v>44000</v>
      </c>
      <c r="BD546" s="4">
        <v>6.1</v>
      </c>
      <c r="BE546" s="4">
        <v>44000</v>
      </c>
      <c r="BF546" s="4">
        <v>6.1</v>
      </c>
      <c r="BG546" s="4">
        <v>39000</v>
      </c>
      <c r="BH546" s="4">
        <v>7.2</v>
      </c>
      <c r="BI546" s="4">
        <v>44000</v>
      </c>
      <c r="BJ546" s="4">
        <v>6.1</v>
      </c>
      <c r="BN546" s="5" t="s">
        <v>769</v>
      </c>
      <c r="BO546" s="5" t="s">
        <v>348</v>
      </c>
      <c r="BP546" s="5">
        <v>377.4</v>
      </c>
      <c r="BQ546" s="5">
        <v>4.5</v>
      </c>
      <c r="BR546" s="5">
        <v>12.38</v>
      </c>
      <c r="BS546" s="5">
        <v>3.7</v>
      </c>
      <c r="BT546" s="5">
        <v>19897</v>
      </c>
      <c r="BU546" s="5">
        <v>5</v>
      </c>
      <c r="BV546" s="5">
        <v>30.5</v>
      </c>
      <c r="BW546" s="5">
        <v>2.4</v>
      </c>
      <c r="CA546" s="6" t="s">
        <v>769</v>
      </c>
      <c r="CB546" s="6" t="s">
        <v>348</v>
      </c>
      <c r="CC546" s="6">
        <v>318.2</v>
      </c>
      <c r="CD546" s="6">
        <v>8.3000000000000007</v>
      </c>
      <c r="CE546" s="6">
        <v>9.1999999999999993</v>
      </c>
      <c r="CF546" s="6">
        <v>6.6</v>
      </c>
      <c r="CG546" s="6">
        <v>16783</v>
      </c>
      <c r="CH546" s="6">
        <v>10</v>
      </c>
      <c r="CI546" s="6">
        <v>35</v>
      </c>
      <c r="CJ546" s="6">
        <v>3.2</v>
      </c>
      <c r="CN546" s="7" t="s">
        <v>769</v>
      </c>
      <c r="CO546" s="7" t="s">
        <v>348</v>
      </c>
      <c r="CP546" s="7">
        <v>10000</v>
      </c>
      <c r="CQ546" s="7">
        <v>12.6</v>
      </c>
      <c r="CR546" s="7">
        <v>10000</v>
      </c>
      <c r="CS546" s="7">
        <v>12.6</v>
      </c>
      <c r="CT546" s="7">
        <v>9000</v>
      </c>
      <c r="CU546" s="7">
        <v>14.7</v>
      </c>
      <c r="CV546" s="7">
        <v>10000</v>
      </c>
      <c r="CW546" s="7">
        <v>12.6</v>
      </c>
      <c r="DA546" s="8" t="s">
        <v>769</v>
      </c>
      <c r="DB546" s="8" t="s">
        <v>348</v>
      </c>
      <c r="DC546" s="8">
        <v>461.9</v>
      </c>
      <c r="DD546" s="8">
        <v>6.5</v>
      </c>
      <c r="DE546" s="8">
        <v>12.78</v>
      </c>
      <c r="DF546" s="8">
        <v>6.6</v>
      </c>
      <c r="DG546" s="8">
        <v>23127</v>
      </c>
      <c r="DH546" s="8">
        <v>7.5</v>
      </c>
      <c r="DI546" s="8">
        <v>36.1</v>
      </c>
      <c r="DJ546" s="8">
        <v>1.7</v>
      </c>
      <c r="DN546" s="9" t="s">
        <v>769</v>
      </c>
      <c r="DO546" s="9" t="s">
        <v>348</v>
      </c>
      <c r="DP546" s="9">
        <v>381.3</v>
      </c>
      <c r="DQ546" s="9">
        <v>13</v>
      </c>
      <c r="DR546" s="9">
        <v>10.83</v>
      </c>
      <c r="DS546" s="9">
        <v>13</v>
      </c>
      <c r="DT546" s="9">
        <v>19110</v>
      </c>
      <c r="DU546" s="9">
        <v>14</v>
      </c>
      <c r="DV546" s="9">
        <v>36.1</v>
      </c>
      <c r="DW546" s="9">
        <v>1.7</v>
      </c>
      <c r="EA546" s="10" t="s">
        <v>769</v>
      </c>
      <c r="EB546" s="10" t="s">
        <v>348</v>
      </c>
      <c r="EC546" s="10">
        <v>18000</v>
      </c>
      <c r="ED546" s="10">
        <v>10</v>
      </c>
      <c r="EE546" s="10" t="e">
        <f>VLOOKUP(EA546,Sheet1!$C$10:$L$428,10,FALSE)</f>
        <v>#N/A</v>
      </c>
      <c r="EF546" s="10">
        <v>10</v>
      </c>
      <c r="EG546" s="10">
        <v>15000</v>
      </c>
      <c r="EH546" s="10">
        <v>12</v>
      </c>
      <c r="EI546" s="10">
        <v>18000</v>
      </c>
      <c r="EJ546" s="10">
        <v>10</v>
      </c>
      <c r="EN546" s="11" t="s">
        <v>769</v>
      </c>
      <c r="EO546" s="11" t="s">
        <v>348</v>
      </c>
      <c r="EP546" s="11">
        <v>524.79999999999995</v>
      </c>
      <c r="EQ546" s="11">
        <v>4.9000000000000004</v>
      </c>
      <c r="ER546" s="11" t="e">
        <f>VLOOKUP(EN546,Sheet1!$C$10:$L$428,2,FALSE)</f>
        <v>#N/A</v>
      </c>
      <c r="ES546" s="11">
        <v>5.4</v>
      </c>
      <c r="ET546" s="11">
        <v>27617</v>
      </c>
      <c r="EU546" s="11">
        <v>5.7</v>
      </c>
      <c r="EV546" s="11">
        <v>39.200000000000003</v>
      </c>
      <c r="EW546" s="11">
        <v>1.5</v>
      </c>
      <c r="EY546" t="b">
        <f t="shared" si="8"/>
        <v>1</v>
      </c>
    </row>
    <row r="547" spans="1:155" x14ac:dyDescent="0.25">
      <c r="A547" s="1" t="s">
        <v>770</v>
      </c>
      <c r="B547" s="1" t="s">
        <v>349</v>
      </c>
      <c r="C547" s="1">
        <v>467</v>
      </c>
      <c r="D547" s="1">
        <v>9.1999999999999993</v>
      </c>
      <c r="E547" s="1" t="e">
        <f>VLOOKUP(A547,Sheet1!$C$10:$L$428,6,FALSE)</f>
        <v>#N/A</v>
      </c>
      <c r="F547" s="1">
        <v>9.3000000000000007</v>
      </c>
      <c r="G547" s="1">
        <v>25483</v>
      </c>
      <c r="H547" s="1">
        <v>12</v>
      </c>
      <c r="I547" s="1">
        <v>37.5</v>
      </c>
      <c r="J547" s="1">
        <v>2.4</v>
      </c>
      <c r="N547" s="2" t="s">
        <v>770</v>
      </c>
      <c r="O547" s="2" t="s">
        <v>349</v>
      </c>
      <c r="P547" s="2">
        <v>28000</v>
      </c>
      <c r="Q547" s="2">
        <v>7.7</v>
      </c>
      <c r="R547" s="2">
        <v>28000</v>
      </c>
      <c r="S547" s="2">
        <v>7.7</v>
      </c>
      <c r="T547" s="2">
        <v>26000</v>
      </c>
      <c r="U547" s="2">
        <v>8.9</v>
      </c>
      <c r="V547" s="2">
        <v>28000</v>
      </c>
      <c r="W547" s="2">
        <v>7.7</v>
      </c>
      <c r="AA547" s="3" t="s">
        <v>770</v>
      </c>
      <c r="AB547" s="3" t="s">
        <v>349</v>
      </c>
      <c r="AC547" s="3">
        <v>493.1</v>
      </c>
      <c r="AD547" s="3">
        <v>3.3</v>
      </c>
      <c r="AE547" s="3">
        <v>12.84</v>
      </c>
      <c r="AF547" s="3">
        <v>3.5</v>
      </c>
      <c r="AG547" s="3">
        <v>25441</v>
      </c>
      <c r="AH547" s="3">
        <v>4</v>
      </c>
      <c r="AI547" s="3">
        <v>38.4</v>
      </c>
      <c r="AJ547" s="3">
        <v>1.2</v>
      </c>
      <c r="AN547" s="3" t="s">
        <v>770</v>
      </c>
      <c r="AO547" s="3" t="s">
        <v>349</v>
      </c>
      <c r="AP547" s="3">
        <v>447.8</v>
      </c>
      <c r="AQ547" s="3">
        <v>7.3</v>
      </c>
      <c r="AR547" s="3">
        <v>11.34</v>
      </c>
      <c r="AS547" s="3">
        <v>8.6999999999999993</v>
      </c>
      <c r="AT547" s="3">
        <v>22284</v>
      </c>
      <c r="AU547" s="3">
        <v>10</v>
      </c>
      <c r="AV547" s="3">
        <v>37.5</v>
      </c>
      <c r="AW547" s="3">
        <v>0.5</v>
      </c>
      <c r="BA547" s="4" t="s">
        <v>770</v>
      </c>
      <c r="BB547" s="4" t="s">
        <v>349</v>
      </c>
      <c r="BC547" s="4">
        <v>42000</v>
      </c>
      <c r="BD547" s="4">
        <v>6.2</v>
      </c>
      <c r="BE547" s="4">
        <v>42000</v>
      </c>
      <c r="BF547" s="4">
        <v>6.2</v>
      </c>
      <c r="BG547" s="4">
        <v>39000</v>
      </c>
      <c r="BH547" s="4">
        <v>9.4</v>
      </c>
      <c r="BI547" s="4">
        <v>42000</v>
      </c>
      <c r="BJ547" s="4">
        <v>6.2</v>
      </c>
      <c r="BN547" s="5" t="s">
        <v>770</v>
      </c>
      <c r="BO547" s="5" t="s">
        <v>349</v>
      </c>
      <c r="BP547" s="5">
        <v>386.8</v>
      </c>
      <c r="BQ547" s="5">
        <v>3.9</v>
      </c>
      <c r="BR547" s="5">
        <v>12.13</v>
      </c>
      <c r="BS547" s="5">
        <v>3.1</v>
      </c>
      <c r="BT547" s="5">
        <v>20074</v>
      </c>
      <c r="BU547" s="5">
        <v>6.1</v>
      </c>
      <c r="BV547" s="5">
        <v>31.9</v>
      </c>
      <c r="BW547" s="5">
        <v>2.2999999999999998</v>
      </c>
      <c r="CA547" s="6" t="s">
        <v>770</v>
      </c>
      <c r="CB547" s="6" t="s">
        <v>349</v>
      </c>
      <c r="CC547" s="6">
        <v>329.3</v>
      </c>
      <c r="CD547" s="6">
        <v>8.1999999999999993</v>
      </c>
      <c r="CE547" s="6">
        <v>9.6300000000000008</v>
      </c>
      <c r="CF547" s="6">
        <v>6.8</v>
      </c>
      <c r="CG547" s="6">
        <v>17086</v>
      </c>
      <c r="CH547" s="6">
        <v>14</v>
      </c>
      <c r="CI547" s="6">
        <v>37</v>
      </c>
      <c r="CJ547" s="6">
        <v>2.2000000000000002</v>
      </c>
      <c r="CN547" s="7" t="s">
        <v>770</v>
      </c>
      <c r="CO547" s="7" t="s">
        <v>349</v>
      </c>
      <c r="CP547" s="7">
        <v>12000</v>
      </c>
      <c r="CQ547" s="7">
        <v>11.3</v>
      </c>
      <c r="CR547" s="7">
        <v>12000</v>
      </c>
      <c r="CS547" s="7">
        <v>11.3</v>
      </c>
      <c r="CT547" s="7">
        <v>12000</v>
      </c>
      <c r="CU547" s="7">
        <v>12.7</v>
      </c>
      <c r="CV547" s="7">
        <v>12000</v>
      </c>
      <c r="CW547" s="7">
        <v>11.3</v>
      </c>
      <c r="DA547" s="8" t="s">
        <v>770</v>
      </c>
      <c r="DB547" s="8" t="s">
        <v>349</v>
      </c>
      <c r="DC547" s="8">
        <v>481.5</v>
      </c>
      <c r="DD547" s="8">
        <v>5.2</v>
      </c>
      <c r="DE547" s="8">
        <v>13.13</v>
      </c>
      <c r="DF547" s="8">
        <v>5.7</v>
      </c>
      <c r="DG547" s="8">
        <v>23935</v>
      </c>
      <c r="DH547" s="8">
        <v>5.9</v>
      </c>
      <c r="DI547" s="8">
        <v>36.700000000000003</v>
      </c>
      <c r="DJ547" s="8">
        <v>2.2000000000000002</v>
      </c>
      <c r="DN547" s="9" t="s">
        <v>770</v>
      </c>
      <c r="DO547" s="9" t="s">
        <v>349</v>
      </c>
      <c r="DP547" s="9">
        <v>417.7</v>
      </c>
      <c r="DQ547" s="9">
        <v>12</v>
      </c>
      <c r="DR547" s="9">
        <v>10.71</v>
      </c>
      <c r="DS547" s="9">
        <v>14</v>
      </c>
      <c r="DT547" s="9">
        <v>20041</v>
      </c>
      <c r="DU547" s="9">
        <v>15</v>
      </c>
      <c r="DV547" s="9">
        <v>37</v>
      </c>
      <c r="DW547" s="9">
        <v>1.7</v>
      </c>
      <c r="EA547" s="10" t="s">
        <v>770</v>
      </c>
      <c r="EB547" s="10" t="s">
        <v>349</v>
      </c>
      <c r="EC547" s="10">
        <v>16000</v>
      </c>
      <c r="ED547" s="10">
        <v>10.4</v>
      </c>
      <c r="EE547" s="10" t="e">
        <f>VLOOKUP(EA547,Sheet1!$C$10:$L$428,10,FALSE)</f>
        <v>#N/A</v>
      </c>
      <c r="EF547" s="10">
        <v>10.4</v>
      </c>
      <c r="EG547" s="10">
        <v>14000</v>
      </c>
      <c r="EH547" s="10">
        <v>12.5</v>
      </c>
      <c r="EI547" s="10">
        <v>16000</v>
      </c>
      <c r="EJ547" s="10">
        <v>10.4</v>
      </c>
      <c r="EN547" s="11" t="s">
        <v>770</v>
      </c>
      <c r="EO547" s="11" t="s">
        <v>349</v>
      </c>
      <c r="EP547" s="11">
        <v>502</v>
      </c>
      <c r="EQ547" s="11">
        <v>4.2</v>
      </c>
      <c r="ER547" s="11" t="e">
        <f>VLOOKUP(EN547,Sheet1!$C$10:$L$428,2,FALSE)</f>
        <v>#N/A</v>
      </c>
      <c r="ES547" s="11">
        <v>4.3</v>
      </c>
      <c r="ET547" s="11">
        <v>26762</v>
      </c>
      <c r="EU547" s="11">
        <v>5.3</v>
      </c>
      <c r="EV547" s="11">
        <v>39.799999999999997</v>
      </c>
      <c r="EW547" s="11">
        <v>1.3</v>
      </c>
      <c r="EY547" t="b">
        <f t="shared" si="8"/>
        <v>1</v>
      </c>
    </row>
    <row r="548" spans="1:155" x14ac:dyDescent="0.25">
      <c r="A548" s="1" t="s">
        <v>771</v>
      </c>
      <c r="B548" s="1" t="s">
        <v>350</v>
      </c>
      <c r="C548" s="1">
        <v>462.3</v>
      </c>
      <c r="D548" s="1">
        <v>9.5</v>
      </c>
      <c r="E548" s="1" t="e">
        <f>VLOOKUP(A548,Sheet1!$C$10:$L$428,6,FALSE)</f>
        <v>#N/A</v>
      </c>
      <c r="F548" s="1">
        <v>14</v>
      </c>
      <c r="G548" s="1">
        <v>24603</v>
      </c>
      <c r="H548" s="1">
        <v>12</v>
      </c>
      <c r="I548" s="1">
        <v>39.9</v>
      </c>
      <c r="J548" s="1">
        <v>1.6</v>
      </c>
      <c r="N548" s="2" t="s">
        <v>771</v>
      </c>
      <c r="O548" s="2" t="s">
        <v>350</v>
      </c>
      <c r="P548" s="2">
        <v>22000</v>
      </c>
      <c r="Q548" s="2">
        <v>8.6999999999999993</v>
      </c>
      <c r="R548" s="2">
        <v>22000</v>
      </c>
      <c r="S548" s="2">
        <v>8.6999999999999993</v>
      </c>
      <c r="T548" s="2">
        <v>19000</v>
      </c>
      <c r="U548" s="2">
        <v>10.3</v>
      </c>
      <c r="V548" s="2">
        <v>22000</v>
      </c>
      <c r="W548" s="2">
        <v>8.6999999999999993</v>
      </c>
      <c r="AA548" s="3" t="s">
        <v>771</v>
      </c>
      <c r="AB548" s="3" t="s">
        <v>350</v>
      </c>
      <c r="AC548" s="3">
        <v>502.4</v>
      </c>
      <c r="AD548" s="3">
        <v>4.5</v>
      </c>
      <c r="AE548" s="3">
        <v>12.86</v>
      </c>
      <c r="AF548" s="3">
        <v>4.5</v>
      </c>
      <c r="AG548" s="3">
        <v>25591</v>
      </c>
      <c r="AH548" s="3">
        <v>5.6</v>
      </c>
      <c r="AI548" s="3">
        <v>39.1</v>
      </c>
      <c r="AJ548" s="3">
        <v>1.5</v>
      </c>
      <c r="AN548" s="3" t="s">
        <v>771</v>
      </c>
      <c r="AO548" s="3" t="s">
        <v>350</v>
      </c>
      <c r="AP548" s="3">
        <v>433.9</v>
      </c>
      <c r="AQ548" s="3">
        <v>6.3</v>
      </c>
      <c r="AR548" s="3">
        <v>11.09</v>
      </c>
      <c r="AS548" s="3">
        <v>8.5</v>
      </c>
      <c r="AT548" s="3">
        <v>21641</v>
      </c>
      <c r="AU548" s="3">
        <v>8.6</v>
      </c>
      <c r="AV548" s="3">
        <v>37.5</v>
      </c>
      <c r="AW548" s="3">
        <v>1.5</v>
      </c>
      <c r="BA548" s="4" t="s">
        <v>771</v>
      </c>
      <c r="BB548" s="4" t="s">
        <v>350</v>
      </c>
      <c r="BC548" s="4">
        <v>34000</v>
      </c>
      <c r="BD548" s="4">
        <v>7</v>
      </c>
      <c r="BE548" s="4">
        <v>34000</v>
      </c>
      <c r="BF548" s="4">
        <v>7</v>
      </c>
      <c r="BG548" s="4">
        <v>29000</v>
      </c>
      <c r="BH548" s="4">
        <v>8.3000000000000007</v>
      </c>
      <c r="BI548" s="4">
        <v>34000</v>
      </c>
      <c r="BJ548" s="4">
        <v>7</v>
      </c>
      <c r="BN548" s="5" t="s">
        <v>771</v>
      </c>
      <c r="BO548" s="5" t="s">
        <v>350</v>
      </c>
      <c r="BP548" s="5">
        <v>393.5</v>
      </c>
      <c r="BQ548" s="5">
        <v>4.9000000000000004</v>
      </c>
      <c r="BR548" s="5">
        <v>12.2</v>
      </c>
      <c r="BS548" s="5">
        <v>4</v>
      </c>
      <c r="BT548" s="5">
        <v>20449</v>
      </c>
      <c r="BU548" s="5">
        <v>6</v>
      </c>
      <c r="BV548" s="5">
        <v>32.299999999999997</v>
      </c>
      <c r="BW548" s="5">
        <v>2.6</v>
      </c>
      <c r="CA548" s="6" t="s">
        <v>771</v>
      </c>
      <c r="CB548" s="6" t="s">
        <v>350</v>
      </c>
      <c r="CC548" s="6">
        <v>334.7</v>
      </c>
      <c r="CD548" s="6">
        <v>7.8</v>
      </c>
      <c r="CE548" s="6">
        <v>9.31</v>
      </c>
      <c r="CF548" s="6">
        <v>5.9</v>
      </c>
      <c r="CG548" s="6">
        <v>17412</v>
      </c>
      <c r="CH548" s="6">
        <v>9.6999999999999993</v>
      </c>
      <c r="CI548" s="6">
        <v>36.1</v>
      </c>
      <c r="CJ548" s="6">
        <v>3.7</v>
      </c>
      <c r="CN548" s="7" t="s">
        <v>771</v>
      </c>
      <c r="CO548" s="7" t="s">
        <v>350</v>
      </c>
      <c r="CP548" s="7">
        <v>10000</v>
      </c>
      <c r="CQ548" s="7">
        <v>12.8</v>
      </c>
      <c r="CR548" s="7">
        <v>10000</v>
      </c>
      <c r="CS548" s="7">
        <v>12.8</v>
      </c>
      <c r="CT548" s="7">
        <v>9000</v>
      </c>
      <c r="CU548" s="7">
        <v>14.9</v>
      </c>
      <c r="CV548" s="7">
        <v>10000</v>
      </c>
      <c r="CW548" s="7">
        <v>12.8</v>
      </c>
      <c r="DA548" s="8" t="s">
        <v>771</v>
      </c>
      <c r="DB548" s="8" t="s">
        <v>350</v>
      </c>
      <c r="DC548" s="8">
        <v>432</v>
      </c>
      <c r="DD548" s="8">
        <v>5.6</v>
      </c>
      <c r="DE548" s="8">
        <v>11.63</v>
      </c>
      <c r="DF548" s="8">
        <v>5.9</v>
      </c>
      <c r="DG548" s="8">
        <v>21760</v>
      </c>
      <c r="DH548" s="8">
        <v>7.3</v>
      </c>
      <c r="DI548" s="8">
        <v>37.200000000000003</v>
      </c>
      <c r="DJ548" s="8">
        <v>2.5</v>
      </c>
      <c r="DN548" s="9" t="s">
        <v>771</v>
      </c>
      <c r="DO548" s="9" t="s">
        <v>350</v>
      </c>
      <c r="DP548" s="9">
        <v>372.3</v>
      </c>
      <c r="DQ548" s="9">
        <v>9.8000000000000007</v>
      </c>
      <c r="DR548" s="9">
        <v>10.119999999999999</v>
      </c>
      <c r="DS548" s="9">
        <v>11</v>
      </c>
      <c r="DT548" s="9">
        <v>19142</v>
      </c>
      <c r="DU548" s="9">
        <v>11</v>
      </c>
      <c r="DV548" s="9">
        <v>37.4</v>
      </c>
      <c r="DW548" s="9">
        <v>1.7</v>
      </c>
      <c r="EA548" s="10" t="s">
        <v>771</v>
      </c>
      <c r="EB548" s="10" t="s">
        <v>350</v>
      </c>
      <c r="EC548" s="10">
        <v>12000</v>
      </c>
      <c r="ED548" s="10">
        <v>11.8</v>
      </c>
      <c r="EE548" s="10" t="e">
        <f>VLOOKUP(EA548,Sheet1!$C$10:$L$428,10,FALSE)</f>
        <v>#N/A</v>
      </c>
      <c r="EF548" s="10">
        <v>11.8</v>
      </c>
      <c r="EG548" s="10">
        <v>10000</v>
      </c>
      <c r="EH548" s="10">
        <v>14.3</v>
      </c>
      <c r="EI548" s="10">
        <v>12000</v>
      </c>
      <c r="EJ548" s="10">
        <v>11.8</v>
      </c>
      <c r="EN548" s="11" t="s">
        <v>771</v>
      </c>
      <c r="EO548" s="11" t="s">
        <v>350</v>
      </c>
      <c r="EP548" s="11">
        <v>559</v>
      </c>
      <c r="EQ548" s="11">
        <v>6.1</v>
      </c>
      <c r="ER548" s="11" t="e">
        <f>VLOOKUP(EN548,Sheet1!$C$10:$L$428,2,FALSE)</f>
        <v>#N/A</v>
      </c>
      <c r="ES548" s="11">
        <v>6.1</v>
      </c>
      <c r="ET548" s="11">
        <v>28913</v>
      </c>
      <c r="EU548" s="11">
        <v>7.5</v>
      </c>
      <c r="EV548" s="11">
        <v>40.6</v>
      </c>
      <c r="EW548" s="11">
        <v>1.8</v>
      </c>
      <c r="EY548" t="b">
        <f t="shared" si="8"/>
        <v>1</v>
      </c>
    </row>
    <row r="549" spans="1:155" x14ac:dyDescent="0.25">
      <c r="A549" s="1" t="s">
        <v>772</v>
      </c>
      <c r="B549" s="1" t="s">
        <v>351</v>
      </c>
      <c r="C549" s="1">
        <v>545.70000000000005</v>
      </c>
      <c r="D549" s="1">
        <v>6.2</v>
      </c>
      <c r="E549" s="1" t="e">
        <f>VLOOKUP(A549,Sheet1!$C$10:$L$428,6,FALSE)</f>
        <v>#N/A</v>
      </c>
      <c r="F549" s="1">
        <v>7.4</v>
      </c>
      <c r="G549" s="1">
        <v>28430</v>
      </c>
      <c r="H549" s="1">
        <v>12</v>
      </c>
      <c r="I549" s="1">
        <v>39</v>
      </c>
      <c r="J549" s="1">
        <v>1.6</v>
      </c>
      <c r="N549" s="2" t="s">
        <v>772</v>
      </c>
      <c r="O549" s="2" t="s">
        <v>351</v>
      </c>
      <c r="P549" s="2">
        <v>41000</v>
      </c>
      <c r="Q549" s="2">
        <v>6.4</v>
      </c>
      <c r="R549" s="2">
        <v>41000</v>
      </c>
      <c r="S549" s="2">
        <v>6.4</v>
      </c>
      <c r="T549" s="2">
        <v>38000</v>
      </c>
      <c r="U549" s="2">
        <v>9.8000000000000007</v>
      </c>
      <c r="V549" s="2">
        <v>41000</v>
      </c>
      <c r="W549" s="2">
        <v>6.4</v>
      </c>
      <c r="AA549" s="3" t="s">
        <v>772</v>
      </c>
      <c r="AB549" s="3" t="s">
        <v>351</v>
      </c>
      <c r="AC549" s="3">
        <v>534.70000000000005</v>
      </c>
      <c r="AD549" s="3">
        <v>4.4000000000000004</v>
      </c>
      <c r="AE549" s="3">
        <v>13.66</v>
      </c>
      <c r="AF549" s="3">
        <v>4.5</v>
      </c>
      <c r="AG549" s="3">
        <v>28570</v>
      </c>
      <c r="AH549" s="3">
        <v>5.7</v>
      </c>
      <c r="AI549" s="3">
        <v>39.200000000000003</v>
      </c>
      <c r="AJ549" s="3">
        <v>0.9</v>
      </c>
      <c r="AN549" s="3" t="s">
        <v>772</v>
      </c>
      <c r="AO549" s="3" t="s">
        <v>351</v>
      </c>
      <c r="AP549" s="3">
        <v>462.6</v>
      </c>
      <c r="AQ549" s="3">
        <v>5.8</v>
      </c>
      <c r="AR549" s="3">
        <v>12.07</v>
      </c>
      <c r="AS549" s="3">
        <v>6.4</v>
      </c>
      <c r="AT549" s="3">
        <v>25261</v>
      </c>
      <c r="AU549" s="3">
        <v>8.3000000000000007</v>
      </c>
      <c r="AV549" s="3">
        <v>37.5</v>
      </c>
      <c r="AW549" s="3">
        <v>1</v>
      </c>
      <c r="BA549" s="4" t="s">
        <v>772</v>
      </c>
      <c r="BB549" s="4" t="s">
        <v>351</v>
      </c>
      <c r="BC549" s="4">
        <v>61000</v>
      </c>
      <c r="BD549" s="4">
        <v>5.2</v>
      </c>
      <c r="BE549" s="4">
        <v>61000</v>
      </c>
      <c r="BF549" s="4">
        <v>5.2</v>
      </c>
      <c r="BG549" s="4">
        <v>54000</v>
      </c>
      <c r="BH549" s="4">
        <v>7.6</v>
      </c>
      <c r="BI549" s="4">
        <v>61000</v>
      </c>
      <c r="BJ549" s="4">
        <v>5.2</v>
      </c>
      <c r="BN549" s="5" t="s">
        <v>772</v>
      </c>
      <c r="BO549" s="5" t="s">
        <v>351</v>
      </c>
      <c r="BP549" s="5">
        <v>417.3</v>
      </c>
      <c r="BQ549" s="5">
        <v>4.5</v>
      </c>
      <c r="BR549" s="5">
        <v>12.86</v>
      </c>
      <c r="BS549" s="5">
        <v>4</v>
      </c>
      <c r="BT549" s="5">
        <v>22761</v>
      </c>
      <c r="BU549" s="5">
        <v>5.6</v>
      </c>
      <c r="BV549" s="5">
        <v>32.5</v>
      </c>
      <c r="BW549" s="5">
        <v>1.9</v>
      </c>
      <c r="CA549" s="6" t="s">
        <v>772</v>
      </c>
      <c r="CB549" s="6" t="s">
        <v>351</v>
      </c>
      <c r="CC549" s="6">
        <v>372.2</v>
      </c>
      <c r="CD549" s="6">
        <v>5.3</v>
      </c>
      <c r="CE549" s="6">
        <v>10.31</v>
      </c>
      <c r="CF549" s="6">
        <v>4.8</v>
      </c>
      <c r="CG549" s="6">
        <v>19966</v>
      </c>
      <c r="CH549" s="6">
        <v>8.1999999999999993</v>
      </c>
      <c r="CI549" s="6">
        <v>36.9</v>
      </c>
      <c r="CJ549" s="6">
        <v>1.5</v>
      </c>
      <c r="CN549" s="7" t="s">
        <v>772</v>
      </c>
      <c r="CO549" s="7" t="s">
        <v>351</v>
      </c>
      <c r="CP549" s="7">
        <v>17000</v>
      </c>
      <c r="CQ549" s="7">
        <v>9.8000000000000007</v>
      </c>
      <c r="CR549" s="7">
        <v>17000</v>
      </c>
      <c r="CS549" s="7">
        <v>9.8000000000000007</v>
      </c>
      <c r="CT549" s="7">
        <v>15000</v>
      </c>
      <c r="CU549" s="7">
        <v>11.4</v>
      </c>
      <c r="CV549" s="7">
        <v>17000</v>
      </c>
      <c r="CW549" s="7">
        <v>9.8000000000000007</v>
      </c>
      <c r="DA549" s="8" t="s">
        <v>772</v>
      </c>
      <c r="DB549" s="8" t="s">
        <v>351</v>
      </c>
      <c r="DC549" s="8">
        <v>431.6</v>
      </c>
      <c r="DD549" s="8">
        <v>3.5</v>
      </c>
      <c r="DE549" s="8">
        <v>11.61</v>
      </c>
      <c r="DF549" s="8">
        <v>3.9</v>
      </c>
      <c r="DG549" s="8">
        <v>22148</v>
      </c>
      <c r="DH549" s="8">
        <v>4.5999999999999996</v>
      </c>
      <c r="DI549" s="8">
        <v>37.200000000000003</v>
      </c>
      <c r="DJ549" s="8">
        <v>1.3</v>
      </c>
      <c r="DN549" s="9" t="s">
        <v>772</v>
      </c>
      <c r="DO549" s="9" t="s">
        <v>351</v>
      </c>
      <c r="DP549" s="9">
        <v>402.8</v>
      </c>
      <c r="DQ549" s="9">
        <v>7.6</v>
      </c>
      <c r="DR549" s="9">
        <v>10.6</v>
      </c>
      <c r="DS549" s="9">
        <v>8.1</v>
      </c>
      <c r="DT549" s="9">
        <v>20568</v>
      </c>
      <c r="DU549" s="9">
        <v>9</v>
      </c>
      <c r="DV549" s="9">
        <v>37</v>
      </c>
      <c r="DW549" s="9">
        <v>0.5</v>
      </c>
      <c r="EA549" s="10" t="s">
        <v>772</v>
      </c>
      <c r="EB549" s="10" t="s">
        <v>351</v>
      </c>
      <c r="EC549" s="10">
        <v>25000</v>
      </c>
      <c r="ED549" s="10">
        <v>8.4</v>
      </c>
      <c r="EE549" s="10" t="e">
        <f>VLOOKUP(EA549,Sheet1!$C$10:$L$428,10,FALSE)</f>
        <v>#N/A</v>
      </c>
      <c r="EF549" s="10">
        <v>8.4</v>
      </c>
      <c r="EG549" s="10">
        <v>22000</v>
      </c>
      <c r="EH549" s="10">
        <v>14.6</v>
      </c>
      <c r="EI549" s="10">
        <v>25000</v>
      </c>
      <c r="EJ549" s="10">
        <v>8.4</v>
      </c>
      <c r="EN549" s="11" t="s">
        <v>772</v>
      </c>
      <c r="EO549" s="11" t="s">
        <v>351</v>
      </c>
      <c r="EP549" s="11">
        <v>604.5</v>
      </c>
      <c r="EQ549" s="11">
        <v>6</v>
      </c>
      <c r="ER549" s="11" t="e">
        <f>VLOOKUP(EN549,Sheet1!$C$10:$L$428,2,FALSE)</f>
        <v>#N/A</v>
      </c>
      <c r="ES549" s="11">
        <v>6.2</v>
      </c>
      <c r="ET549" s="11">
        <v>32923</v>
      </c>
      <c r="EU549" s="11">
        <v>8.1999999999999993</v>
      </c>
      <c r="EV549" s="11">
        <v>40.5</v>
      </c>
      <c r="EW549" s="11">
        <v>1.2</v>
      </c>
      <c r="EY549" t="b">
        <f t="shared" si="8"/>
        <v>1</v>
      </c>
    </row>
    <row r="550" spans="1:155" x14ac:dyDescent="0.25">
      <c r="A550" s="1" t="s">
        <v>773</v>
      </c>
      <c r="B550" s="1" t="s">
        <v>352</v>
      </c>
      <c r="C550" s="1">
        <v>503.4</v>
      </c>
      <c r="D550" s="1">
        <v>5.6</v>
      </c>
      <c r="E550" s="1" t="e">
        <f>VLOOKUP(A550,Sheet1!$C$10:$L$428,6,FALSE)</f>
        <v>#N/A</v>
      </c>
      <c r="F550" s="1">
        <v>5.8</v>
      </c>
      <c r="G550" s="1">
        <v>25983</v>
      </c>
      <c r="H550" s="1">
        <v>7.3</v>
      </c>
      <c r="I550" s="1">
        <v>40</v>
      </c>
      <c r="J550" s="1">
        <v>1.2</v>
      </c>
      <c r="N550" s="2" t="s">
        <v>773</v>
      </c>
      <c r="O550" s="2" t="s">
        <v>352</v>
      </c>
      <c r="P550" s="2">
        <v>40000</v>
      </c>
      <c r="Q550" s="2">
        <v>6.5</v>
      </c>
      <c r="R550" s="2">
        <v>40000</v>
      </c>
      <c r="S550" s="2">
        <v>6.5</v>
      </c>
      <c r="T550" s="2">
        <v>36000</v>
      </c>
      <c r="U550" s="2">
        <v>7.6</v>
      </c>
      <c r="V550" s="2">
        <v>40000</v>
      </c>
      <c r="W550" s="2">
        <v>6.5</v>
      </c>
      <c r="AA550" s="3" t="s">
        <v>773</v>
      </c>
      <c r="AB550" s="3" t="s">
        <v>352</v>
      </c>
      <c r="AC550" s="3">
        <v>521.6</v>
      </c>
      <c r="AD550" s="3">
        <v>3.2</v>
      </c>
      <c r="AE550" s="3">
        <v>13.21</v>
      </c>
      <c r="AF550" s="3">
        <v>3.3</v>
      </c>
      <c r="AG550" s="3">
        <v>26395</v>
      </c>
      <c r="AH550" s="3">
        <v>3.5</v>
      </c>
      <c r="AI550" s="3">
        <v>39.5</v>
      </c>
      <c r="AJ550" s="3">
        <v>1</v>
      </c>
      <c r="AN550" s="3" t="s">
        <v>773</v>
      </c>
      <c r="AO550" s="3" t="s">
        <v>352</v>
      </c>
      <c r="AP550" s="3">
        <v>465.1</v>
      </c>
      <c r="AQ550" s="3">
        <v>5.0999999999999996</v>
      </c>
      <c r="AR550" s="3">
        <v>11.7</v>
      </c>
      <c r="AS550" s="3">
        <v>5</v>
      </c>
      <c r="AT550" s="3">
        <v>24003</v>
      </c>
      <c r="AU550" s="3">
        <v>5.7</v>
      </c>
      <c r="AV550" s="3">
        <v>37.9</v>
      </c>
      <c r="AW550" s="3">
        <v>1.5</v>
      </c>
      <c r="BA550" s="4" t="s">
        <v>773</v>
      </c>
      <c r="BB550" s="4" t="s">
        <v>352</v>
      </c>
      <c r="BC550" s="4">
        <v>56000</v>
      </c>
      <c r="BD550" s="4">
        <v>5.4</v>
      </c>
      <c r="BE550" s="4">
        <v>56000</v>
      </c>
      <c r="BF550" s="4">
        <v>5.4</v>
      </c>
      <c r="BG550" s="4">
        <v>49000</v>
      </c>
      <c r="BH550" s="4">
        <v>6.5</v>
      </c>
      <c r="BI550" s="4">
        <v>56000</v>
      </c>
      <c r="BJ550" s="4">
        <v>5.4</v>
      </c>
      <c r="BN550" s="5" t="s">
        <v>773</v>
      </c>
      <c r="BO550" s="5" t="s">
        <v>352</v>
      </c>
      <c r="BP550" s="5">
        <v>426.8</v>
      </c>
      <c r="BQ550" s="5">
        <v>3.5</v>
      </c>
      <c r="BR550" s="5">
        <v>12.57</v>
      </c>
      <c r="BS550" s="5">
        <v>3</v>
      </c>
      <c r="BT550" s="5">
        <v>22125</v>
      </c>
      <c r="BU550" s="5">
        <v>3.9</v>
      </c>
      <c r="BV550" s="5">
        <v>33.9</v>
      </c>
      <c r="BW550" s="5">
        <v>1.8</v>
      </c>
      <c r="CA550" s="6" t="s">
        <v>773</v>
      </c>
      <c r="CB550" s="6" t="s">
        <v>352</v>
      </c>
      <c r="CC550" s="6">
        <v>384.9</v>
      </c>
      <c r="CD550" s="6">
        <v>6.6</v>
      </c>
      <c r="CE550" s="6">
        <v>10.47</v>
      </c>
      <c r="CF550" s="6">
        <v>5.2</v>
      </c>
      <c r="CG550" s="6">
        <v>20176</v>
      </c>
      <c r="CH550" s="6">
        <v>7.3</v>
      </c>
      <c r="CI550" s="6">
        <v>37</v>
      </c>
      <c r="CJ550" s="6">
        <v>1</v>
      </c>
      <c r="CN550" s="7" t="s">
        <v>773</v>
      </c>
      <c r="CO550" s="7" t="s">
        <v>352</v>
      </c>
      <c r="CP550" s="7">
        <v>16000</v>
      </c>
      <c r="CQ550" s="7">
        <v>10</v>
      </c>
      <c r="CR550" s="7">
        <v>16000</v>
      </c>
      <c r="CS550" s="7">
        <v>10</v>
      </c>
      <c r="CT550" s="7">
        <v>15000</v>
      </c>
      <c r="CU550" s="7">
        <v>11.5</v>
      </c>
      <c r="CV550" s="7">
        <v>16000</v>
      </c>
      <c r="CW550" s="7">
        <v>10</v>
      </c>
      <c r="DA550" s="8" t="s">
        <v>773</v>
      </c>
      <c r="DB550" s="8" t="s">
        <v>352</v>
      </c>
      <c r="DC550" s="8">
        <v>474.9</v>
      </c>
      <c r="DD550" s="8">
        <v>5.2</v>
      </c>
      <c r="DE550" s="8">
        <v>12.76</v>
      </c>
      <c r="DF550" s="8">
        <v>5.5</v>
      </c>
      <c r="DG550" s="8">
        <v>24246</v>
      </c>
      <c r="DH550" s="8">
        <v>6.2</v>
      </c>
      <c r="DI550" s="8">
        <v>37.200000000000003</v>
      </c>
      <c r="DJ550" s="8">
        <v>1.4</v>
      </c>
      <c r="DN550" s="9" t="s">
        <v>773</v>
      </c>
      <c r="DO550" s="9" t="s">
        <v>352</v>
      </c>
      <c r="DP550" s="9">
        <v>428</v>
      </c>
      <c r="DQ550" s="9">
        <v>9.6999999999999993</v>
      </c>
      <c r="DR550" s="9">
        <v>10.92</v>
      </c>
      <c r="DS550" s="9">
        <v>9.4</v>
      </c>
      <c r="DT550" s="9">
        <v>21082</v>
      </c>
      <c r="DU550" s="9">
        <v>9.6999999999999993</v>
      </c>
      <c r="DV550" s="9">
        <v>37</v>
      </c>
      <c r="DW550" s="9">
        <v>0.5</v>
      </c>
      <c r="EA550" s="10" t="s">
        <v>773</v>
      </c>
      <c r="EB550" s="10" t="s">
        <v>352</v>
      </c>
      <c r="EC550" s="10">
        <v>25000</v>
      </c>
      <c r="ED550" s="10">
        <v>8.4</v>
      </c>
      <c r="EE550" s="10" t="e">
        <f>VLOOKUP(EA550,Sheet1!$C$10:$L$428,10,FALSE)</f>
        <v>#N/A</v>
      </c>
      <c r="EF550" s="10">
        <v>8.4</v>
      </c>
      <c r="EG550" s="10">
        <v>22000</v>
      </c>
      <c r="EH550" s="10">
        <v>10.1</v>
      </c>
      <c r="EI550" s="10">
        <v>25000</v>
      </c>
      <c r="EJ550" s="10">
        <v>8.4</v>
      </c>
      <c r="EN550" s="11" t="s">
        <v>773</v>
      </c>
      <c r="EO550" s="11" t="s">
        <v>352</v>
      </c>
      <c r="EP550" s="11">
        <v>551</v>
      </c>
      <c r="EQ550" s="11">
        <v>4</v>
      </c>
      <c r="ER550" s="11" t="e">
        <f>VLOOKUP(EN550,Sheet1!$C$10:$L$428,2,FALSE)</f>
        <v>#N/A</v>
      </c>
      <c r="ES550" s="11">
        <v>4</v>
      </c>
      <c r="ET550" s="11">
        <v>27857</v>
      </c>
      <c r="EU550" s="11">
        <v>4.2</v>
      </c>
      <c r="EV550" s="11">
        <v>40.9</v>
      </c>
      <c r="EW550" s="11">
        <v>1.3</v>
      </c>
      <c r="EY550" t="b">
        <f t="shared" si="8"/>
        <v>1</v>
      </c>
    </row>
    <row r="551" spans="1:155" x14ac:dyDescent="0.25">
      <c r="A551" s="1" t="s">
        <v>774</v>
      </c>
      <c r="B551" s="1" t="s">
        <v>353</v>
      </c>
      <c r="C551" s="1">
        <v>453.6</v>
      </c>
      <c r="D551" s="1">
        <v>7.4</v>
      </c>
      <c r="E551" s="1" t="e">
        <f>VLOOKUP(A551,Sheet1!$C$10:$L$428,6,FALSE)</f>
        <v>#N/A</v>
      </c>
      <c r="F551" s="1">
        <v>9.1999999999999993</v>
      </c>
      <c r="G551" s="1">
        <v>22820</v>
      </c>
      <c r="H551" s="1">
        <v>10</v>
      </c>
      <c r="I551" s="1">
        <v>38.9</v>
      </c>
      <c r="J551" s="1">
        <v>1.6</v>
      </c>
      <c r="N551" s="2" t="s">
        <v>774</v>
      </c>
      <c r="O551" s="2" t="s">
        <v>353</v>
      </c>
      <c r="P551" s="2">
        <v>28000</v>
      </c>
      <c r="Q551" s="2">
        <v>7.8</v>
      </c>
      <c r="R551" s="2">
        <v>28000</v>
      </c>
      <c r="S551" s="2">
        <v>7.8</v>
      </c>
      <c r="T551" s="2">
        <v>25000</v>
      </c>
      <c r="U551" s="2">
        <v>9.1</v>
      </c>
      <c r="V551" s="2">
        <v>28000</v>
      </c>
      <c r="W551" s="2">
        <v>7.8</v>
      </c>
      <c r="AA551" s="3" t="s">
        <v>774</v>
      </c>
      <c r="AB551" s="3" t="s">
        <v>353</v>
      </c>
      <c r="AC551" s="3">
        <v>488.1</v>
      </c>
      <c r="AD551" s="3">
        <v>4</v>
      </c>
      <c r="AE551" s="3">
        <v>12.25</v>
      </c>
      <c r="AF551" s="3">
        <v>4.2</v>
      </c>
      <c r="AG551" s="3">
        <v>24953</v>
      </c>
      <c r="AH551" s="3">
        <v>5</v>
      </c>
      <c r="AI551" s="3">
        <v>39.9</v>
      </c>
      <c r="AJ551" s="3">
        <v>1.5</v>
      </c>
      <c r="AN551" s="3" t="s">
        <v>774</v>
      </c>
      <c r="AO551" s="3" t="s">
        <v>353</v>
      </c>
      <c r="AP551" s="3">
        <v>412.2</v>
      </c>
      <c r="AQ551" s="3">
        <v>6.4</v>
      </c>
      <c r="AR551" s="3">
        <v>10.06</v>
      </c>
      <c r="AS551" s="3">
        <v>7.2</v>
      </c>
      <c r="AT551" s="3">
        <v>20891</v>
      </c>
      <c r="AU551" s="3">
        <v>9.1999999999999993</v>
      </c>
      <c r="AV551" s="3">
        <v>38</v>
      </c>
      <c r="AW551" s="3">
        <v>1.4</v>
      </c>
      <c r="BA551" s="4" t="s">
        <v>774</v>
      </c>
      <c r="BB551" s="4" t="s">
        <v>353</v>
      </c>
      <c r="BC551" s="4">
        <v>42000</v>
      </c>
      <c r="BD551" s="4">
        <v>6.3</v>
      </c>
      <c r="BE551" s="4">
        <v>42000</v>
      </c>
      <c r="BF551" s="4">
        <v>6.3</v>
      </c>
      <c r="BG551" s="4">
        <v>37000</v>
      </c>
      <c r="BH551" s="4">
        <v>9</v>
      </c>
      <c r="BI551" s="4">
        <v>42000</v>
      </c>
      <c r="BJ551" s="4">
        <v>6.3</v>
      </c>
      <c r="BN551" s="5" t="s">
        <v>774</v>
      </c>
      <c r="BO551" s="5" t="s">
        <v>353</v>
      </c>
      <c r="BP551" s="5">
        <v>385.4</v>
      </c>
      <c r="BQ551" s="5">
        <v>4.3</v>
      </c>
      <c r="BR551" s="5">
        <v>11.93</v>
      </c>
      <c r="BS551" s="5">
        <v>3.6</v>
      </c>
      <c r="BT551" s="5">
        <v>20359</v>
      </c>
      <c r="BU551" s="5">
        <v>6.4</v>
      </c>
      <c r="BV551" s="5">
        <v>32.299999999999997</v>
      </c>
      <c r="BW551" s="5">
        <v>2.6</v>
      </c>
      <c r="CA551" s="6" t="s">
        <v>774</v>
      </c>
      <c r="CB551" s="6" t="s">
        <v>353</v>
      </c>
      <c r="CC551" s="6">
        <v>344.4</v>
      </c>
      <c r="CD551" s="6">
        <v>6.1</v>
      </c>
      <c r="CE551" s="6">
        <v>9.66</v>
      </c>
      <c r="CF551" s="6">
        <v>5.9</v>
      </c>
      <c r="CG551" s="6">
        <v>17519</v>
      </c>
      <c r="CH551" s="6">
        <v>9.9</v>
      </c>
      <c r="CI551" s="6">
        <v>37</v>
      </c>
      <c r="CJ551" s="6">
        <v>2.2999999999999998</v>
      </c>
      <c r="CN551" s="7" t="s">
        <v>774</v>
      </c>
      <c r="CO551" s="7" t="s">
        <v>353</v>
      </c>
      <c r="CP551" s="7">
        <v>11000</v>
      </c>
      <c r="CQ551" s="7">
        <v>11.9</v>
      </c>
      <c r="CR551" s="7">
        <v>11000</v>
      </c>
      <c r="CS551" s="7">
        <v>11.9</v>
      </c>
      <c r="CT551" s="7">
        <v>10000</v>
      </c>
      <c r="CU551" s="7">
        <v>14</v>
      </c>
      <c r="CV551" s="7">
        <v>11000</v>
      </c>
      <c r="CW551" s="7">
        <v>11.9</v>
      </c>
      <c r="DA551" s="8" t="s">
        <v>774</v>
      </c>
      <c r="DB551" s="8" t="s">
        <v>353</v>
      </c>
      <c r="DC551" s="8">
        <v>441.2</v>
      </c>
      <c r="DD551" s="8">
        <v>5.6</v>
      </c>
      <c r="DE551" s="8">
        <v>11.59</v>
      </c>
      <c r="DF551" s="8">
        <v>5.4</v>
      </c>
      <c r="DG551" s="8">
        <v>21195</v>
      </c>
      <c r="DH551" s="8">
        <v>6.4</v>
      </c>
      <c r="DI551" s="8">
        <v>38.1</v>
      </c>
      <c r="DJ551" s="8">
        <v>1.9</v>
      </c>
      <c r="DN551" s="9" t="s">
        <v>774</v>
      </c>
      <c r="DO551" s="9" t="s">
        <v>353</v>
      </c>
      <c r="DP551" s="9">
        <v>376.6</v>
      </c>
      <c r="DQ551" s="9">
        <v>11</v>
      </c>
      <c r="DR551" s="9">
        <v>9.8800000000000008</v>
      </c>
      <c r="DS551" s="9">
        <v>13</v>
      </c>
      <c r="DT551" s="9">
        <v>17884</v>
      </c>
      <c r="DU551" s="9">
        <v>14</v>
      </c>
      <c r="DV551" s="9">
        <v>37.5</v>
      </c>
      <c r="DW551" s="9">
        <v>1.4</v>
      </c>
      <c r="EA551" s="10" t="s">
        <v>774</v>
      </c>
      <c r="EB551" s="10" t="s">
        <v>353</v>
      </c>
      <c r="EC551" s="10">
        <v>16000</v>
      </c>
      <c r="ED551" s="10">
        <v>10.3</v>
      </c>
      <c r="EE551" s="10" t="e">
        <f>VLOOKUP(EA551,Sheet1!$C$10:$L$428,10,FALSE)</f>
        <v>#N/A</v>
      </c>
      <c r="EF551" s="10">
        <v>10.3</v>
      </c>
      <c r="EG551" s="10">
        <v>15000</v>
      </c>
      <c r="EH551" s="10">
        <v>12</v>
      </c>
      <c r="EI551" s="10">
        <v>16000</v>
      </c>
      <c r="EJ551" s="10">
        <v>10.3</v>
      </c>
      <c r="EN551" s="11" t="s">
        <v>774</v>
      </c>
      <c r="EO551" s="11" t="s">
        <v>353</v>
      </c>
      <c r="EP551" s="11">
        <v>520.9</v>
      </c>
      <c r="EQ551" s="11">
        <v>5.3</v>
      </c>
      <c r="ER551" s="11" t="e">
        <f>VLOOKUP(EN551,Sheet1!$C$10:$L$428,2,FALSE)</f>
        <v>#N/A</v>
      </c>
      <c r="ES551" s="11">
        <v>5.8</v>
      </c>
      <c r="ET551" s="11">
        <v>27464</v>
      </c>
      <c r="EU551" s="11">
        <v>6.6</v>
      </c>
      <c r="EV551" s="11">
        <v>41.1</v>
      </c>
      <c r="EW551" s="11">
        <v>2</v>
      </c>
      <c r="EY551" t="b">
        <f t="shared" si="8"/>
        <v>1</v>
      </c>
    </row>
    <row r="552" spans="1:155" x14ac:dyDescent="0.25">
      <c r="A552" s="1" t="s">
        <v>775</v>
      </c>
      <c r="B552" s="1" t="s">
        <v>354</v>
      </c>
      <c r="C552" s="1">
        <v>449.5</v>
      </c>
      <c r="D552" s="1">
        <v>11</v>
      </c>
      <c r="E552" s="1" t="e">
        <f>VLOOKUP(A552,Sheet1!$C$10:$L$428,6,FALSE)</f>
        <v>#N/A</v>
      </c>
      <c r="F552" s="1">
        <v>13</v>
      </c>
      <c r="G552" s="1">
        <v>22760</v>
      </c>
      <c r="H552" s="1">
        <v>11</v>
      </c>
      <c r="I552" s="1">
        <v>37.9</v>
      </c>
      <c r="J552" s="1">
        <v>2</v>
      </c>
      <c r="N552" s="2" t="s">
        <v>775</v>
      </c>
      <c r="O552" s="2" t="s">
        <v>354</v>
      </c>
      <c r="P552" s="2">
        <v>16000</v>
      </c>
      <c r="Q552" s="2">
        <v>10.4</v>
      </c>
      <c r="R552" s="2">
        <v>16000</v>
      </c>
      <c r="S552" s="2">
        <v>10.4</v>
      </c>
      <c r="T552" s="2">
        <v>15000</v>
      </c>
      <c r="U552" s="2">
        <v>11.9</v>
      </c>
      <c r="V552" s="2">
        <v>16000</v>
      </c>
      <c r="W552" s="2">
        <v>10.4</v>
      </c>
      <c r="AA552" s="3" t="s">
        <v>775</v>
      </c>
      <c r="AB552" s="3" t="s">
        <v>354</v>
      </c>
      <c r="AC552" s="3">
        <v>494.2</v>
      </c>
      <c r="AD552" s="3">
        <v>6.5</v>
      </c>
      <c r="AE552" s="3">
        <v>12.91</v>
      </c>
      <c r="AF552" s="3">
        <v>6.7</v>
      </c>
      <c r="AG552" s="3">
        <v>25135</v>
      </c>
      <c r="AH552" s="3">
        <v>7.3</v>
      </c>
      <c r="AI552" s="3">
        <v>38.299999999999997</v>
      </c>
      <c r="AJ552" s="3">
        <v>1.3</v>
      </c>
      <c r="AN552" s="3" t="s">
        <v>775</v>
      </c>
      <c r="AO552" s="3" t="s">
        <v>354</v>
      </c>
      <c r="AP552" s="3">
        <v>416</v>
      </c>
      <c r="AQ552" s="3">
        <v>7.8</v>
      </c>
      <c r="AR552" s="3">
        <v>10.47</v>
      </c>
      <c r="AS552" s="3">
        <v>6.9</v>
      </c>
      <c r="AT552" s="3">
        <v>21354</v>
      </c>
      <c r="AU552" s="3">
        <v>6.8</v>
      </c>
      <c r="AV552" s="3">
        <v>37.5</v>
      </c>
      <c r="AW552" s="3">
        <v>0.5</v>
      </c>
      <c r="BA552" s="4" t="s">
        <v>775</v>
      </c>
      <c r="BB552" s="4" t="s">
        <v>354</v>
      </c>
      <c r="BC552" s="4">
        <v>25000</v>
      </c>
      <c r="BD552" s="4">
        <v>8.1999999999999993</v>
      </c>
      <c r="BE552" s="4">
        <v>25000</v>
      </c>
      <c r="BF552" s="4">
        <v>8.1999999999999993</v>
      </c>
      <c r="BG552" s="4">
        <v>22000</v>
      </c>
      <c r="BH552" s="4">
        <v>11</v>
      </c>
      <c r="BI552" s="4">
        <v>25000</v>
      </c>
      <c r="BJ552" s="4">
        <v>8.1999999999999993</v>
      </c>
      <c r="BN552" s="5" t="s">
        <v>775</v>
      </c>
      <c r="BO552" s="5" t="s">
        <v>354</v>
      </c>
      <c r="BP552" s="5">
        <v>366.6</v>
      </c>
      <c r="BQ552" s="5">
        <v>6.9</v>
      </c>
      <c r="BR552" s="5">
        <v>12.25</v>
      </c>
      <c r="BS552" s="5">
        <v>5.8</v>
      </c>
      <c r="BT552" s="5">
        <v>19444</v>
      </c>
      <c r="BU552" s="5">
        <v>8.1</v>
      </c>
      <c r="BV552" s="5">
        <v>29.9</v>
      </c>
      <c r="BW552" s="5">
        <v>3.6</v>
      </c>
      <c r="CA552" s="6" t="s">
        <v>775</v>
      </c>
      <c r="CB552" s="6" t="s">
        <v>354</v>
      </c>
      <c r="CC552" s="6">
        <v>329.7</v>
      </c>
      <c r="CD552" s="6">
        <v>9.6999999999999993</v>
      </c>
      <c r="CE552" s="6">
        <v>9.48</v>
      </c>
      <c r="CF552" s="6">
        <v>6.1</v>
      </c>
      <c r="CG552" s="6">
        <v>18144</v>
      </c>
      <c r="CH552" s="6">
        <v>13</v>
      </c>
      <c r="CI552" s="6">
        <v>36.5</v>
      </c>
      <c r="CJ552" s="6">
        <v>3.5</v>
      </c>
      <c r="CN552" s="7" t="s">
        <v>775</v>
      </c>
      <c r="CO552" s="7" t="s">
        <v>354</v>
      </c>
      <c r="CP552" s="7">
        <v>6000</v>
      </c>
      <c r="CQ552" s="7">
        <v>15.5</v>
      </c>
      <c r="CR552" s="7">
        <v>6000</v>
      </c>
      <c r="CS552" s="7">
        <v>15.5</v>
      </c>
      <c r="CT552" s="7">
        <v>7000</v>
      </c>
      <c r="CU552" s="7">
        <v>17.3</v>
      </c>
      <c r="CV552" s="7">
        <v>6000</v>
      </c>
      <c r="CW552" s="7">
        <v>15.5</v>
      </c>
      <c r="DA552" s="8" t="s">
        <v>775</v>
      </c>
      <c r="DB552" s="8" t="s">
        <v>354</v>
      </c>
      <c r="DC552" s="8">
        <v>419.6</v>
      </c>
      <c r="DD552" s="8">
        <v>6.9</v>
      </c>
      <c r="DE552" s="8">
        <v>11.4</v>
      </c>
      <c r="DF552" s="8">
        <v>6.8</v>
      </c>
      <c r="DG552" s="8">
        <v>20652</v>
      </c>
      <c r="DH552" s="8">
        <v>7.6</v>
      </c>
      <c r="DI552" s="8">
        <v>36.799999999999997</v>
      </c>
      <c r="DJ552" s="8">
        <v>1.4</v>
      </c>
      <c r="DN552" s="9" t="s">
        <v>775</v>
      </c>
      <c r="DO552" s="9" t="s">
        <v>354</v>
      </c>
      <c r="DP552" s="9">
        <v>371.9</v>
      </c>
      <c r="DQ552" s="9">
        <v>11</v>
      </c>
      <c r="DR552" s="9">
        <v>10.050000000000001</v>
      </c>
      <c r="DS552" s="9">
        <v>11</v>
      </c>
      <c r="DT552" s="9">
        <v>18959</v>
      </c>
      <c r="DU552" s="9">
        <v>11</v>
      </c>
      <c r="DV552" s="9">
        <v>37</v>
      </c>
      <c r="DW552" s="9" t="s">
        <v>858</v>
      </c>
      <c r="EA552" s="10" t="s">
        <v>775</v>
      </c>
      <c r="EB552" s="10" t="s">
        <v>354</v>
      </c>
      <c r="EC552" s="10">
        <v>9000</v>
      </c>
      <c r="ED552" s="10">
        <v>14</v>
      </c>
      <c r="EE552" s="10" t="e">
        <f>VLOOKUP(EA552,Sheet1!$C$10:$L$428,10,FALSE)</f>
        <v>#N/A</v>
      </c>
      <c r="EF552" s="10">
        <v>14</v>
      </c>
      <c r="EG552" s="10">
        <v>8000</v>
      </c>
      <c r="EH552" s="10">
        <v>16.5</v>
      </c>
      <c r="EI552" s="10">
        <v>9000</v>
      </c>
      <c r="EJ552" s="10">
        <v>14</v>
      </c>
      <c r="EN552" s="11" t="s">
        <v>775</v>
      </c>
      <c r="EO552" s="11" t="s">
        <v>354</v>
      </c>
      <c r="EP552" s="11">
        <v>546.70000000000005</v>
      </c>
      <c r="EQ552" s="11">
        <v>9</v>
      </c>
      <c r="ER552" s="11" t="e">
        <f>VLOOKUP(EN552,Sheet1!$C$10:$L$428,2,FALSE)</f>
        <v>#N/A</v>
      </c>
      <c r="ES552" s="11">
        <v>9.6</v>
      </c>
      <c r="ET552" s="11">
        <v>28609</v>
      </c>
      <c r="EU552" s="11">
        <v>10</v>
      </c>
      <c r="EV552" s="11">
        <v>39.299999999999997</v>
      </c>
      <c r="EW552" s="11">
        <v>1.8</v>
      </c>
      <c r="EY552" t="b">
        <f t="shared" si="8"/>
        <v>1</v>
      </c>
    </row>
    <row r="553" spans="1:155" x14ac:dyDescent="0.25">
      <c r="A553" s="1" t="s">
        <v>776</v>
      </c>
      <c r="B553" s="1" t="s">
        <v>355</v>
      </c>
      <c r="C553" s="1">
        <v>443.2</v>
      </c>
      <c r="D553" s="1">
        <v>11</v>
      </c>
      <c r="E553" s="1" t="e">
        <f>VLOOKUP(A553,Sheet1!$C$10:$L$428,6,FALSE)</f>
        <v>#N/A</v>
      </c>
      <c r="F553" s="1">
        <v>9</v>
      </c>
      <c r="G553" s="1">
        <v>24508</v>
      </c>
      <c r="H553" s="1">
        <v>9.8000000000000007</v>
      </c>
      <c r="I553" s="1">
        <v>38.799999999999997</v>
      </c>
      <c r="J553" s="1">
        <v>1.8</v>
      </c>
      <c r="N553" s="2" t="s">
        <v>776</v>
      </c>
      <c r="O553" s="2" t="s">
        <v>355</v>
      </c>
      <c r="P553" s="2">
        <v>26000</v>
      </c>
      <c r="Q553" s="2">
        <v>8</v>
      </c>
      <c r="R553" s="2">
        <v>26000</v>
      </c>
      <c r="S553" s="2">
        <v>8</v>
      </c>
      <c r="T553" s="2">
        <v>22000</v>
      </c>
      <c r="U553" s="2">
        <v>9.6999999999999993</v>
      </c>
      <c r="V553" s="2">
        <v>26000</v>
      </c>
      <c r="W553" s="2">
        <v>8</v>
      </c>
      <c r="AA553" s="3" t="s">
        <v>776</v>
      </c>
      <c r="AB553" s="3" t="s">
        <v>355</v>
      </c>
      <c r="AC553" s="3">
        <v>483.9</v>
      </c>
      <c r="AD553" s="3">
        <v>3.9</v>
      </c>
      <c r="AE553" s="3">
        <v>12.32</v>
      </c>
      <c r="AF553" s="3">
        <v>4</v>
      </c>
      <c r="AG553" s="3">
        <v>25149</v>
      </c>
      <c r="AH553" s="3">
        <v>4.8</v>
      </c>
      <c r="AI553" s="3">
        <v>39.299999999999997</v>
      </c>
      <c r="AJ553" s="3">
        <v>1.3</v>
      </c>
      <c r="AN553" s="3" t="s">
        <v>776</v>
      </c>
      <c r="AO553" s="3" t="s">
        <v>355</v>
      </c>
      <c r="AP553" s="3">
        <v>419.1</v>
      </c>
      <c r="AQ553" s="3">
        <v>7.8</v>
      </c>
      <c r="AR553" s="3">
        <v>10.37</v>
      </c>
      <c r="AS553" s="3">
        <v>6.6</v>
      </c>
      <c r="AT553" s="3">
        <v>22061</v>
      </c>
      <c r="AU553" s="3">
        <v>9.1</v>
      </c>
      <c r="AV553" s="3">
        <v>37.5</v>
      </c>
      <c r="AW553" s="3">
        <v>1.3</v>
      </c>
      <c r="BA553" s="4" t="s">
        <v>776</v>
      </c>
      <c r="BB553" s="4" t="s">
        <v>355</v>
      </c>
      <c r="BC553" s="4">
        <v>40000</v>
      </c>
      <c r="BD553" s="4">
        <v>6.5</v>
      </c>
      <c r="BE553" s="4">
        <v>40000</v>
      </c>
      <c r="BF553" s="4">
        <v>6.5</v>
      </c>
      <c r="BG553" s="4">
        <v>34000</v>
      </c>
      <c r="BH553" s="4">
        <v>7.8</v>
      </c>
      <c r="BI553" s="4">
        <v>40000</v>
      </c>
      <c r="BJ553" s="4">
        <v>6.5</v>
      </c>
      <c r="BN553" s="5" t="s">
        <v>776</v>
      </c>
      <c r="BO553" s="5" t="s">
        <v>355</v>
      </c>
      <c r="BP553" s="5">
        <v>380.9</v>
      </c>
      <c r="BQ553" s="5">
        <v>4.3</v>
      </c>
      <c r="BR553" s="5">
        <v>11.84</v>
      </c>
      <c r="BS553" s="5">
        <v>3.5</v>
      </c>
      <c r="BT553" s="5">
        <v>19646</v>
      </c>
      <c r="BU553" s="5">
        <v>5.3</v>
      </c>
      <c r="BV553" s="5">
        <v>32.200000000000003</v>
      </c>
      <c r="BW553" s="5">
        <v>2.5</v>
      </c>
      <c r="CA553" s="6" t="s">
        <v>776</v>
      </c>
      <c r="CB553" s="6" t="s">
        <v>355</v>
      </c>
      <c r="CC553" s="6">
        <v>329.7</v>
      </c>
      <c r="CD553" s="6">
        <v>5.4</v>
      </c>
      <c r="CE553" s="6">
        <v>9.43</v>
      </c>
      <c r="CF553" s="6">
        <v>5.8</v>
      </c>
      <c r="CG553" s="6">
        <v>17168</v>
      </c>
      <c r="CH553" s="6">
        <v>8.6</v>
      </c>
      <c r="CI553" s="6">
        <v>35</v>
      </c>
      <c r="CJ553" s="6">
        <v>3.3</v>
      </c>
      <c r="CN553" s="7" t="s">
        <v>776</v>
      </c>
      <c r="CO553" s="7" t="s">
        <v>355</v>
      </c>
      <c r="CP553" s="7">
        <v>11000</v>
      </c>
      <c r="CQ553" s="7">
        <v>12.1</v>
      </c>
      <c r="CR553" s="7">
        <v>11000</v>
      </c>
      <c r="CS553" s="7">
        <v>12.1</v>
      </c>
      <c r="CT553" s="7">
        <v>10000</v>
      </c>
      <c r="CU553" s="7">
        <v>14.6</v>
      </c>
      <c r="CV553" s="7">
        <v>11000</v>
      </c>
      <c r="CW553" s="7">
        <v>12.1</v>
      </c>
      <c r="DA553" s="8" t="s">
        <v>776</v>
      </c>
      <c r="DB553" s="8" t="s">
        <v>355</v>
      </c>
      <c r="DC553" s="8">
        <v>434.6</v>
      </c>
      <c r="DD553" s="8">
        <v>5.5</v>
      </c>
      <c r="DE553" s="8">
        <v>11.57</v>
      </c>
      <c r="DF553" s="8">
        <v>6.1</v>
      </c>
      <c r="DG553" s="8">
        <v>22302</v>
      </c>
      <c r="DH553" s="8">
        <v>7.5</v>
      </c>
      <c r="DI553" s="8">
        <v>37.6</v>
      </c>
      <c r="DJ553" s="8">
        <v>1.9</v>
      </c>
      <c r="DN553" s="9" t="s">
        <v>776</v>
      </c>
      <c r="DO553" s="9" t="s">
        <v>355</v>
      </c>
      <c r="DP553" s="9">
        <v>348.8</v>
      </c>
      <c r="DQ553" s="9">
        <v>11</v>
      </c>
      <c r="DR553" s="9">
        <v>9.34</v>
      </c>
      <c r="DS553" s="9">
        <v>9.6</v>
      </c>
      <c r="DT553" s="9">
        <v>17897</v>
      </c>
      <c r="DU553" s="9">
        <v>15</v>
      </c>
      <c r="DV553" s="9">
        <v>37.200000000000003</v>
      </c>
      <c r="DW553" s="9">
        <v>1.9</v>
      </c>
      <c r="EA553" s="10" t="s">
        <v>776</v>
      </c>
      <c r="EB553" s="10" t="s">
        <v>355</v>
      </c>
      <c r="EC553" s="10">
        <v>15000</v>
      </c>
      <c r="ED553" s="10">
        <v>10.7</v>
      </c>
      <c r="EE553" s="10" t="e">
        <f>VLOOKUP(EA553,Sheet1!$C$10:$L$428,10,FALSE)</f>
        <v>#N/A</v>
      </c>
      <c r="EF553" s="10">
        <v>10.7</v>
      </c>
      <c r="EG553" s="10">
        <v>13000</v>
      </c>
      <c r="EH553" s="10">
        <v>13</v>
      </c>
      <c r="EI553" s="10">
        <v>15000</v>
      </c>
      <c r="EJ553" s="10">
        <v>10.7</v>
      </c>
      <c r="EN553" s="11" t="s">
        <v>776</v>
      </c>
      <c r="EO553" s="11" t="s">
        <v>355</v>
      </c>
      <c r="EP553" s="11">
        <v>520.70000000000005</v>
      </c>
      <c r="EQ553" s="11">
        <v>5.2</v>
      </c>
      <c r="ER553" s="11" t="e">
        <f>VLOOKUP(EN553,Sheet1!$C$10:$L$428,2,FALSE)</f>
        <v>#N/A</v>
      </c>
      <c r="ES553" s="11">
        <v>5.3</v>
      </c>
      <c r="ET553" s="11">
        <v>27284</v>
      </c>
      <c r="EU553" s="11">
        <v>5.9</v>
      </c>
      <c r="EV553" s="11">
        <v>40.6</v>
      </c>
      <c r="EW553" s="11">
        <v>1.7</v>
      </c>
      <c r="EY553" t="b">
        <f t="shared" si="8"/>
        <v>1</v>
      </c>
    </row>
    <row r="554" spans="1:155" x14ac:dyDescent="0.25">
      <c r="A554" s="1" t="s">
        <v>777</v>
      </c>
      <c r="B554" s="1" t="s">
        <v>356</v>
      </c>
      <c r="C554" s="1">
        <v>458.2</v>
      </c>
      <c r="D554" s="1">
        <v>7.1</v>
      </c>
      <c r="E554" s="1" t="e">
        <f>VLOOKUP(A554,Sheet1!$C$10:$L$428,6,FALSE)</f>
        <v>#N/A</v>
      </c>
      <c r="F554" s="1">
        <v>6.7</v>
      </c>
      <c r="G554" s="1">
        <v>24450</v>
      </c>
      <c r="H554" s="1">
        <v>9.4</v>
      </c>
      <c r="I554" s="1">
        <v>40</v>
      </c>
      <c r="J554" s="1">
        <v>1.6</v>
      </c>
      <c r="N554" s="2" t="s">
        <v>777</v>
      </c>
      <c r="O554" s="2" t="s">
        <v>356</v>
      </c>
      <c r="P554" s="2">
        <v>37000</v>
      </c>
      <c r="Q554" s="2">
        <v>6.8</v>
      </c>
      <c r="R554" s="2">
        <v>37000</v>
      </c>
      <c r="S554" s="2">
        <v>6.8</v>
      </c>
      <c r="T554" s="2">
        <v>33000</v>
      </c>
      <c r="U554" s="2">
        <v>8</v>
      </c>
      <c r="V554" s="2">
        <v>37000</v>
      </c>
      <c r="W554" s="2">
        <v>6.8</v>
      </c>
      <c r="AA554" s="3" t="s">
        <v>777</v>
      </c>
      <c r="AB554" s="3" t="s">
        <v>356</v>
      </c>
      <c r="AC554" s="3">
        <v>506.4</v>
      </c>
      <c r="AD554" s="3">
        <v>4</v>
      </c>
      <c r="AE554" s="3">
        <v>12.68</v>
      </c>
      <c r="AF554" s="3">
        <v>4.0999999999999996</v>
      </c>
      <c r="AG554" s="3">
        <v>26859</v>
      </c>
      <c r="AH554" s="3">
        <v>5.0999999999999996</v>
      </c>
      <c r="AI554" s="3">
        <v>39.9</v>
      </c>
      <c r="AJ554" s="3">
        <v>1</v>
      </c>
      <c r="AN554" s="3" t="s">
        <v>777</v>
      </c>
      <c r="AO554" s="3" t="s">
        <v>356</v>
      </c>
      <c r="AP554" s="3">
        <v>449.1</v>
      </c>
      <c r="AQ554" s="3">
        <v>5.7</v>
      </c>
      <c r="AR554" s="3">
        <v>11.23</v>
      </c>
      <c r="AS554" s="3">
        <v>5.8</v>
      </c>
      <c r="AT554" s="3">
        <v>23611</v>
      </c>
      <c r="AU554" s="3">
        <v>6.6</v>
      </c>
      <c r="AV554" s="3">
        <v>39</v>
      </c>
      <c r="AW554" s="3">
        <v>1.6</v>
      </c>
      <c r="BA554" s="4" t="s">
        <v>777</v>
      </c>
      <c r="BB554" s="4" t="s">
        <v>356</v>
      </c>
      <c r="BC554" s="4">
        <v>53000</v>
      </c>
      <c r="BD554" s="4">
        <v>5.6</v>
      </c>
      <c r="BE554" s="4">
        <v>53000</v>
      </c>
      <c r="BF554" s="4">
        <v>5.6</v>
      </c>
      <c r="BG554" s="4">
        <v>47000</v>
      </c>
      <c r="BH554" s="4">
        <v>6.6</v>
      </c>
      <c r="BI554" s="4">
        <v>53000</v>
      </c>
      <c r="BJ554" s="4">
        <v>5.6</v>
      </c>
      <c r="BN554" s="5" t="s">
        <v>777</v>
      </c>
      <c r="BO554" s="5" t="s">
        <v>356</v>
      </c>
      <c r="BP554" s="5">
        <v>406.9</v>
      </c>
      <c r="BQ554" s="5">
        <v>4.2</v>
      </c>
      <c r="BR554" s="5">
        <v>12.2</v>
      </c>
      <c r="BS554" s="5">
        <v>3.7</v>
      </c>
      <c r="BT554" s="5">
        <v>22038</v>
      </c>
      <c r="BU554" s="5">
        <v>5.2</v>
      </c>
      <c r="BV554" s="5">
        <v>33.4</v>
      </c>
      <c r="BW554" s="5">
        <v>2</v>
      </c>
      <c r="CA554" s="6" t="s">
        <v>777</v>
      </c>
      <c r="CB554" s="6" t="s">
        <v>356</v>
      </c>
      <c r="CC554" s="6">
        <v>364.3</v>
      </c>
      <c r="CD554" s="6">
        <v>6.1</v>
      </c>
      <c r="CE554" s="6">
        <v>10.09</v>
      </c>
      <c r="CF554" s="6">
        <v>4.5</v>
      </c>
      <c r="CG554" s="6">
        <v>18446</v>
      </c>
      <c r="CH554" s="6">
        <v>6.9</v>
      </c>
      <c r="CI554" s="6">
        <v>37</v>
      </c>
      <c r="CJ554" s="6">
        <v>1</v>
      </c>
      <c r="CN554" s="7" t="s">
        <v>777</v>
      </c>
      <c r="CO554" s="7" t="s">
        <v>356</v>
      </c>
      <c r="CP554" s="7">
        <v>16000</v>
      </c>
      <c r="CQ554" s="7">
        <v>9.9</v>
      </c>
      <c r="CR554" s="7">
        <v>16000</v>
      </c>
      <c r="CS554" s="7">
        <v>9.9</v>
      </c>
      <c r="CT554" s="7">
        <v>14000</v>
      </c>
      <c r="CU554" s="7">
        <v>11.7</v>
      </c>
      <c r="CV554" s="7">
        <v>16000</v>
      </c>
      <c r="CW554" s="7">
        <v>9.9</v>
      </c>
      <c r="DA554" s="8" t="s">
        <v>777</v>
      </c>
      <c r="DB554" s="8" t="s">
        <v>356</v>
      </c>
      <c r="DC554" s="8">
        <v>492.7</v>
      </c>
      <c r="DD554" s="8">
        <v>5.5</v>
      </c>
      <c r="DE554" s="8">
        <v>12.98</v>
      </c>
      <c r="DF554" s="8">
        <v>5.5</v>
      </c>
      <c r="DG554" s="8">
        <v>25739</v>
      </c>
      <c r="DH554" s="8">
        <v>7.4</v>
      </c>
      <c r="DI554" s="8">
        <v>37.9</v>
      </c>
      <c r="DJ554" s="8">
        <v>1.2</v>
      </c>
      <c r="DN554" s="9" t="s">
        <v>777</v>
      </c>
      <c r="DO554" s="9" t="s">
        <v>356</v>
      </c>
      <c r="DP554" s="9">
        <v>423.1</v>
      </c>
      <c r="DQ554" s="9">
        <v>8.1999999999999993</v>
      </c>
      <c r="DR554" s="9">
        <v>11.63</v>
      </c>
      <c r="DS554" s="9">
        <v>9.1999999999999993</v>
      </c>
      <c r="DT554" s="9">
        <v>21257</v>
      </c>
      <c r="DU554" s="9">
        <v>11</v>
      </c>
      <c r="DV554" s="9">
        <v>37.5</v>
      </c>
      <c r="DW554" s="9">
        <v>1</v>
      </c>
      <c r="EA554" s="10" t="s">
        <v>777</v>
      </c>
      <c r="EB554" s="10" t="s">
        <v>356</v>
      </c>
      <c r="EC554" s="10">
        <v>21000</v>
      </c>
      <c r="ED554" s="10">
        <v>9.1999999999999993</v>
      </c>
      <c r="EE554" s="10" t="e">
        <f>VLOOKUP(EA554,Sheet1!$C$10:$L$428,10,FALSE)</f>
        <v>#N/A</v>
      </c>
      <c r="EF554" s="10">
        <v>9.1999999999999993</v>
      </c>
      <c r="EG554" s="10">
        <v>18000</v>
      </c>
      <c r="EH554" s="10">
        <v>10.8</v>
      </c>
      <c r="EI554" s="10">
        <v>21000</v>
      </c>
      <c r="EJ554" s="10">
        <v>9.1999999999999993</v>
      </c>
      <c r="EN554" s="11" t="s">
        <v>777</v>
      </c>
      <c r="EO554" s="11" t="s">
        <v>356</v>
      </c>
      <c r="EP554" s="11">
        <v>516.79999999999995</v>
      </c>
      <c r="EQ554" s="11">
        <v>5.7</v>
      </c>
      <c r="ER554" s="11" t="e">
        <f>VLOOKUP(EN554,Sheet1!$C$10:$L$428,2,FALSE)</f>
        <v>#N/A</v>
      </c>
      <c r="ES554" s="11">
        <v>5.7</v>
      </c>
      <c r="ET554" s="11">
        <v>27726</v>
      </c>
      <c r="EU554" s="11">
        <v>6.9</v>
      </c>
      <c r="EV554" s="11">
        <v>41.4</v>
      </c>
      <c r="EW554" s="11">
        <v>1.4</v>
      </c>
      <c r="EY554" t="b">
        <f t="shared" si="8"/>
        <v>1</v>
      </c>
    </row>
    <row r="555" spans="1:155" x14ac:dyDescent="0.25">
      <c r="A555" s="1" t="s">
        <v>778</v>
      </c>
      <c r="B555" s="1" t="s">
        <v>357</v>
      </c>
      <c r="C555" s="1">
        <v>506.1</v>
      </c>
      <c r="D555" s="1">
        <v>6.8</v>
      </c>
      <c r="E555" s="1" t="e">
        <f>VLOOKUP(A555,Sheet1!$C$10:$L$428,6,FALSE)</f>
        <v>#N/A</v>
      </c>
      <c r="F555" s="1">
        <v>8</v>
      </c>
      <c r="G555" s="1">
        <v>26542</v>
      </c>
      <c r="H555" s="1">
        <v>6.8</v>
      </c>
      <c r="I555" s="1">
        <v>38.5</v>
      </c>
      <c r="J555" s="1">
        <v>1.3</v>
      </c>
      <c r="N555" s="2" t="s">
        <v>778</v>
      </c>
      <c r="O555" s="2" t="s">
        <v>357</v>
      </c>
      <c r="P555" s="2">
        <v>63000</v>
      </c>
      <c r="Q555" s="2">
        <v>5.2</v>
      </c>
      <c r="R555" s="2">
        <v>63000</v>
      </c>
      <c r="S555" s="2">
        <v>5.2</v>
      </c>
      <c r="T555" s="2">
        <v>56000</v>
      </c>
      <c r="U555" s="2">
        <v>6.7</v>
      </c>
      <c r="V555" s="2">
        <v>63000</v>
      </c>
      <c r="W555" s="2">
        <v>5.2</v>
      </c>
      <c r="AA555" s="3" t="s">
        <v>778</v>
      </c>
      <c r="AB555" s="3" t="s">
        <v>357</v>
      </c>
      <c r="AC555" s="3">
        <v>546.1</v>
      </c>
      <c r="AD555" s="3">
        <v>3.4</v>
      </c>
      <c r="AE555" s="3">
        <v>14.16</v>
      </c>
      <c r="AF555" s="3">
        <v>3.5</v>
      </c>
      <c r="AG555" s="3">
        <v>27620</v>
      </c>
      <c r="AH555" s="3">
        <v>3.2</v>
      </c>
      <c r="AI555" s="3">
        <v>38.6</v>
      </c>
      <c r="AJ555" s="3">
        <v>0.7</v>
      </c>
      <c r="AN555" s="3" t="s">
        <v>778</v>
      </c>
      <c r="AO555" s="3" t="s">
        <v>357</v>
      </c>
      <c r="AP555" s="3">
        <v>470.5</v>
      </c>
      <c r="AQ555" s="3">
        <v>6.1</v>
      </c>
      <c r="AR555" s="3">
        <v>12.01</v>
      </c>
      <c r="AS555" s="3">
        <v>6.1</v>
      </c>
      <c r="AT555" s="3">
        <v>25015</v>
      </c>
      <c r="AU555" s="3">
        <v>5.6</v>
      </c>
      <c r="AV555" s="3">
        <v>37.5</v>
      </c>
      <c r="AW555" s="3">
        <v>1</v>
      </c>
      <c r="BA555" s="4" t="s">
        <v>778</v>
      </c>
      <c r="BB555" s="4" t="s">
        <v>357</v>
      </c>
      <c r="BC555" s="4">
        <v>92000</v>
      </c>
      <c r="BD555" s="4">
        <v>4.3</v>
      </c>
      <c r="BE555" s="4">
        <v>92000</v>
      </c>
      <c r="BF555" s="4">
        <v>4.3</v>
      </c>
      <c r="BG555" s="4">
        <v>81000</v>
      </c>
      <c r="BH555" s="4">
        <v>5.4</v>
      </c>
      <c r="BI555" s="4">
        <v>92000</v>
      </c>
      <c r="BJ555" s="4">
        <v>4.3</v>
      </c>
      <c r="BN555" s="5" t="s">
        <v>778</v>
      </c>
      <c r="BO555" s="5" t="s">
        <v>357</v>
      </c>
      <c r="BP555" s="5">
        <v>429</v>
      </c>
      <c r="BQ555" s="5">
        <v>3.5</v>
      </c>
      <c r="BR555" s="5">
        <v>13.37</v>
      </c>
      <c r="BS555" s="5">
        <v>3.1</v>
      </c>
      <c r="BT555" s="5">
        <v>22324</v>
      </c>
      <c r="BU555" s="5">
        <v>3.5</v>
      </c>
      <c r="BV555" s="5">
        <v>32.1</v>
      </c>
      <c r="BW555" s="5">
        <v>1.5</v>
      </c>
      <c r="CA555" s="6" t="s">
        <v>778</v>
      </c>
      <c r="CB555" s="6" t="s">
        <v>357</v>
      </c>
      <c r="CC555" s="6">
        <v>351.7</v>
      </c>
      <c r="CD555" s="6">
        <v>4.5999999999999996</v>
      </c>
      <c r="CE555" s="6">
        <v>10.119999999999999</v>
      </c>
      <c r="CF555" s="6">
        <v>3.7</v>
      </c>
      <c r="CG555" s="6">
        <v>19547</v>
      </c>
      <c r="CH555" s="6">
        <v>6.6</v>
      </c>
      <c r="CI555" s="6">
        <v>37</v>
      </c>
      <c r="CJ555" s="6">
        <v>0.9</v>
      </c>
      <c r="CN555" s="7" t="s">
        <v>778</v>
      </c>
      <c r="CO555" s="7" t="s">
        <v>357</v>
      </c>
      <c r="CP555" s="7">
        <v>24000</v>
      </c>
      <c r="CQ555" s="7">
        <v>8.1</v>
      </c>
      <c r="CR555" s="7">
        <v>24000</v>
      </c>
      <c r="CS555" s="7">
        <v>8.1</v>
      </c>
      <c r="CT555" s="7">
        <v>21000</v>
      </c>
      <c r="CU555" s="7">
        <v>9.6</v>
      </c>
      <c r="CV555" s="7">
        <v>24000</v>
      </c>
      <c r="CW555" s="7">
        <v>8.1</v>
      </c>
      <c r="DA555" s="8" t="s">
        <v>778</v>
      </c>
      <c r="DB555" s="8" t="s">
        <v>357</v>
      </c>
      <c r="DC555" s="8">
        <v>508.1</v>
      </c>
      <c r="DD555" s="8">
        <v>5.5</v>
      </c>
      <c r="DE555" s="8">
        <v>13.71</v>
      </c>
      <c r="DF555" s="8">
        <v>5.7</v>
      </c>
      <c r="DG555" s="8">
        <v>24941</v>
      </c>
      <c r="DH555" s="8">
        <v>3.7</v>
      </c>
      <c r="DI555" s="8">
        <v>37.1</v>
      </c>
      <c r="DJ555" s="8">
        <v>1.1000000000000001</v>
      </c>
      <c r="DN555" s="9" t="s">
        <v>778</v>
      </c>
      <c r="DO555" s="9" t="s">
        <v>357</v>
      </c>
      <c r="DP555" s="9">
        <v>418.5</v>
      </c>
      <c r="DQ555" s="9">
        <v>7.6</v>
      </c>
      <c r="DR555" s="9">
        <v>11.15</v>
      </c>
      <c r="DS555" s="9">
        <v>8.6999999999999993</v>
      </c>
      <c r="DT555" s="9">
        <v>23483</v>
      </c>
      <c r="DU555" s="9">
        <v>8.9</v>
      </c>
      <c r="DV555" s="9">
        <v>37</v>
      </c>
      <c r="DW555" s="9">
        <v>0.4</v>
      </c>
      <c r="EA555" s="10" t="s">
        <v>778</v>
      </c>
      <c r="EB555" s="10" t="s">
        <v>357</v>
      </c>
      <c r="EC555" s="10">
        <v>39000</v>
      </c>
      <c r="ED555" s="10">
        <v>6.8</v>
      </c>
      <c r="EE555" s="10" t="e">
        <f>VLOOKUP(EA555,Sheet1!$C$10:$L$428,10,FALSE)</f>
        <v>#N/A</v>
      </c>
      <c r="EF555" s="10">
        <v>6.8</v>
      </c>
      <c r="EG555" s="10">
        <v>35000</v>
      </c>
      <c r="EH555" s="10">
        <v>9.1</v>
      </c>
      <c r="EI555" s="10">
        <v>39000</v>
      </c>
      <c r="EJ555" s="10">
        <v>6.8</v>
      </c>
      <c r="EN555" s="11" t="s">
        <v>778</v>
      </c>
      <c r="EO555" s="11" t="s">
        <v>357</v>
      </c>
      <c r="EP555" s="11">
        <v>569.5</v>
      </c>
      <c r="EQ555" s="11">
        <v>4.3</v>
      </c>
      <c r="ER555" s="11" t="e">
        <f>VLOOKUP(EN555,Sheet1!$C$10:$L$428,2,FALSE)</f>
        <v>#N/A</v>
      </c>
      <c r="ES555" s="11">
        <v>4.3</v>
      </c>
      <c r="ET555" s="11">
        <v>29240</v>
      </c>
      <c r="EU555" s="11">
        <v>4.4000000000000004</v>
      </c>
      <c r="EV555" s="11">
        <v>39.5</v>
      </c>
      <c r="EW555" s="11">
        <v>0.9</v>
      </c>
      <c r="EY555" t="b">
        <f t="shared" si="8"/>
        <v>1</v>
      </c>
    </row>
    <row r="556" spans="1:155" x14ac:dyDescent="0.25">
      <c r="A556" s="1" t="s">
        <v>779</v>
      </c>
      <c r="B556" s="1" t="s">
        <v>358</v>
      </c>
      <c r="C556" s="1">
        <v>471.5</v>
      </c>
      <c r="D556" s="1">
        <v>8.4</v>
      </c>
      <c r="E556" s="1" t="e">
        <f>VLOOKUP(A556,Sheet1!$C$10:$L$428,6,FALSE)</f>
        <v>#N/A</v>
      </c>
      <c r="F556" s="1">
        <v>7.5</v>
      </c>
      <c r="G556" s="1">
        <v>27107</v>
      </c>
      <c r="H556" s="1">
        <v>9.4</v>
      </c>
      <c r="I556" s="1">
        <v>39</v>
      </c>
      <c r="J556" s="1">
        <v>1.6</v>
      </c>
      <c r="N556" s="2" t="s">
        <v>779</v>
      </c>
      <c r="O556" s="2" t="s">
        <v>358</v>
      </c>
      <c r="P556" s="2">
        <v>37000</v>
      </c>
      <c r="Q556" s="2">
        <v>6.8</v>
      </c>
      <c r="R556" s="2">
        <v>37000</v>
      </c>
      <c r="S556" s="2">
        <v>6.8</v>
      </c>
      <c r="T556" s="2">
        <v>33000</v>
      </c>
      <c r="U556" s="2">
        <v>7.9</v>
      </c>
      <c r="V556" s="2">
        <v>37000</v>
      </c>
      <c r="W556" s="2">
        <v>6.8</v>
      </c>
      <c r="AA556" s="3" t="s">
        <v>779</v>
      </c>
      <c r="AB556" s="3" t="s">
        <v>358</v>
      </c>
      <c r="AC556" s="3">
        <v>500.6</v>
      </c>
      <c r="AD556" s="3">
        <v>3.4</v>
      </c>
      <c r="AE556" s="3">
        <v>12.8</v>
      </c>
      <c r="AF556" s="3">
        <v>3.3</v>
      </c>
      <c r="AG556" s="3">
        <v>26764</v>
      </c>
      <c r="AH556" s="3">
        <v>4</v>
      </c>
      <c r="AI556" s="3">
        <v>39.1</v>
      </c>
      <c r="AJ556" s="3">
        <v>1.3</v>
      </c>
      <c r="AN556" s="3" t="s">
        <v>779</v>
      </c>
      <c r="AO556" s="3" t="s">
        <v>358</v>
      </c>
      <c r="AP556" s="3">
        <v>446</v>
      </c>
      <c r="AQ556" s="3">
        <v>6.3</v>
      </c>
      <c r="AR556" s="3">
        <v>11.26</v>
      </c>
      <c r="AS556" s="3">
        <v>4.9000000000000004</v>
      </c>
      <c r="AT556" s="3">
        <v>23770</v>
      </c>
      <c r="AU556" s="3">
        <v>7.3</v>
      </c>
      <c r="AV556" s="3">
        <v>37.5</v>
      </c>
      <c r="AW556" s="3">
        <v>0.5</v>
      </c>
      <c r="BA556" s="4" t="s">
        <v>779</v>
      </c>
      <c r="BB556" s="4" t="s">
        <v>358</v>
      </c>
      <c r="BC556" s="4">
        <v>52000</v>
      </c>
      <c r="BD556" s="4">
        <v>5.6</v>
      </c>
      <c r="BE556" s="4">
        <v>52000</v>
      </c>
      <c r="BF556" s="4">
        <v>5.6</v>
      </c>
      <c r="BG556" s="4">
        <v>47000</v>
      </c>
      <c r="BH556" s="4">
        <v>7.4</v>
      </c>
      <c r="BI556" s="4">
        <v>52000</v>
      </c>
      <c r="BJ556" s="4">
        <v>5.6</v>
      </c>
      <c r="BN556" s="5" t="s">
        <v>779</v>
      </c>
      <c r="BO556" s="5" t="s">
        <v>358</v>
      </c>
      <c r="BP556" s="5">
        <v>417.8</v>
      </c>
      <c r="BQ556" s="5">
        <v>3.6</v>
      </c>
      <c r="BR556" s="5">
        <v>12.49</v>
      </c>
      <c r="BS556" s="5">
        <v>3</v>
      </c>
      <c r="BT556" s="5">
        <v>22353</v>
      </c>
      <c r="BU556" s="5">
        <v>5.2</v>
      </c>
      <c r="BV556" s="5">
        <v>33.5</v>
      </c>
      <c r="BW556" s="5">
        <v>2</v>
      </c>
      <c r="CA556" s="6" t="s">
        <v>779</v>
      </c>
      <c r="CB556" s="6" t="s">
        <v>358</v>
      </c>
      <c r="CC556" s="6">
        <v>366</v>
      </c>
      <c r="CD556" s="6">
        <v>5.9</v>
      </c>
      <c r="CE556" s="6">
        <v>10.220000000000001</v>
      </c>
      <c r="CF556" s="6">
        <v>5.3</v>
      </c>
      <c r="CG556" s="6">
        <v>19448</v>
      </c>
      <c r="CH556" s="6">
        <v>9.1</v>
      </c>
      <c r="CI556" s="6">
        <v>37</v>
      </c>
      <c r="CJ556" s="6">
        <v>0.4</v>
      </c>
      <c r="CN556" s="7" t="s">
        <v>779</v>
      </c>
      <c r="CO556" s="7" t="s">
        <v>358</v>
      </c>
      <c r="CP556" s="7">
        <v>15000</v>
      </c>
      <c r="CQ556" s="7">
        <v>10.199999999999999</v>
      </c>
      <c r="CR556" s="7">
        <v>15000</v>
      </c>
      <c r="CS556" s="7">
        <v>10.199999999999999</v>
      </c>
      <c r="CT556" s="7">
        <v>14000</v>
      </c>
      <c r="CU556" s="7">
        <v>11.7</v>
      </c>
      <c r="CV556" s="7">
        <v>15000</v>
      </c>
      <c r="CW556" s="7">
        <v>10.199999999999999</v>
      </c>
      <c r="DA556" s="8" t="s">
        <v>779</v>
      </c>
      <c r="DB556" s="8" t="s">
        <v>358</v>
      </c>
      <c r="DC556" s="8">
        <v>439.8</v>
      </c>
      <c r="DD556" s="8">
        <v>4.3</v>
      </c>
      <c r="DE556" s="8">
        <v>11.93</v>
      </c>
      <c r="DF556" s="8">
        <v>4.5999999999999996</v>
      </c>
      <c r="DG556" s="8">
        <v>22312</v>
      </c>
      <c r="DH556" s="8">
        <v>4.9000000000000004</v>
      </c>
      <c r="DI556" s="8">
        <v>36.9</v>
      </c>
      <c r="DJ556" s="8">
        <v>1.4</v>
      </c>
      <c r="DN556" s="9" t="s">
        <v>779</v>
      </c>
      <c r="DO556" s="9" t="s">
        <v>358</v>
      </c>
      <c r="DP556" s="9">
        <v>382.2</v>
      </c>
      <c r="DQ556" s="9">
        <v>9.5</v>
      </c>
      <c r="DR556" s="9">
        <v>10.25</v>
      </c>
      <c r="DS556" s="9">
        <v>8.4</v>
      </c>
      <c r="DT556" s="9">
        <v>20198</v>
      </c>
      <c r="DU556" s="9">
        <v>11</v>
      </c>
      <c r="DV556" s="9">
        <v>37</v>
      </c>
      <c r="DW556" s="9">
        <v>0.5</v>
      </c>
      <c r="EA556" s="10" t="s">
        <v>779</v>
      </c>
      <c r="EB556" s="10" t="s">
        <v>358</v>
      </c>
      <c r="EC556" s="10">
        <v>22000</v>
      </c>
      <c r="ED556" s="10">
        <v>9</v>
      </c>
      <c r="EE556" s="10" t="e">
        <f>VLOOKUP(EA556,Sheet1!$C$10:$L$428,10,FALSE)</f>
        <v>#N/A</v>
      </c>
      <c r="EF556" s="10">
        <v>9</v>
      </c>
      <c r="EG556" s="10">
        <v>19000</v>
      </c>
      <c r="EH556" s="10">
        <v>10.6</v>
      </c>
      <c r="EI556" s="10">
        <v>22000</v>
      </c>
      <c r="EJ556" s="10">
        <v>9</v>
      </c>
      <c r="EN556" s="11" t="s">
        <v>779</v>
      </c>
      <c r="EO556" s="11" t="s">
        <v>358</v>
      </c>
      <c r="EP556" s="11">
        <v>543.4</v>
      </c>
      <c r="EQ556" s="11">
        <v>4.5999999999999996</v>
      </c>
      <c r="ER556" s="11" t="e">
        <f>VLOOKUP(EN556,Sheet1!$C$10:$L$428,2,FALSE)</f>
        <v>#N/A</v>
      </c>
      <c r="ES556" s="11">
        <v>4.4000000000000004</v>
      </c>
      <c r="ET556" s="11">
        <v>30057</v>
      </c>
      <c r="EU556" s="11">
        <v>5.3</v>
      </c>
      <c r="EV556" s="11">
        <v>40.700000000000003</v>
      </c>
      <c r="EW556" s="11">
        <v>1.8</v>
      </c>
      <c r="EY556" t="b">
        <f t="shared" si="8"/>
        <v>1</v>
      </c>
    </row>
    <row r="557" spans="1:155" x14ac:dyDescent="0.25">
      <c r="A557" s="1" t="s">
        <v>780</v>
      </c>
      <c r="B557" s="1" t="s">
        <v>359</v>
      </c>
      <c r="C557" s="1">
        <v>540.29999999999995</v>
      </c>
      <c r="D557" s="1">
        <v>8.1</v>
      </c>
      <c r="E557" s="1" t="e">
        <f>VLOOKUP(A557,Sheet1!$C$10:$L$428,6,FALSE)</f>
        <v>#N/A</v>
      </c>
      <c r="F557" s="1">
        <v>11</v>
      </c>
      <c r="G557" s="1">
        <v>25730</v>
      </c>
      <c r="H557" s="1">
        <v>11</v>
      </c>
      <c r="I557" s="1">
        <v>38.700000000000003</v>
      </c>
      <c r="J557" s="1">
        <v>1.7</v>
      </c>
      <c r="N557" s="2" t="s">
        <v>780</v>
      </c>
      <c r="O557" s="2" t="s">
        <v>359</v>
      </c>
      <c r="P557" s="2">
        <v>36000</v>
      </c>
      <c r="Q557" s="2">
        <v>6.9</v>
      </c>
      <c r="R557" s="2">
        <v>36000</v>
      </c>
      <c r="S557" s="2">
        <v>6.9</v>
      </c>
      <c r="T557" s="2">
        <v>33000</v>
      </c>
      <c r="U557" s="2">
        <v>8.1</v>
      </c>
      <c r="V557" s="2">
        <v>36000</v>
      </c>
      <c r="W557" s="2">
        <v>6.9</v>
      </c>
      <c r="AA557" s="3" t="s">
        <v>780</v>
      </c>
      <c r="AB557" s="3" t="s">
        <v>359</v>
      </c>
      <c r="AC557" s="3">
        <v>542.6</v>
      </c>
      <c r="AD557" s="3">
        <v>3.7</v>
      </c>
      <c r="AE557" s="3">
        <v>14.03</v>
      </c>
      <c r="AF557" s="3">
        <v>3.7</v>
      </c>
      <c r="AG557" s="3">
        <v>27705</v>
      </c>
      <c r="AH557" s="3">
        <v>4.5999999999999996</v>
      </c>
      <c r="AI557" s="3">
        <v>38.700000000000003</v>
      </c>
      <c r="AJ557" s="3">
        <v>1</v>
      </c>
      <c r="AN557" s="3" t="s">
        <v>780</v>
      </c>
      <c r="AO557" s="3" t="s">
        <v>359</v>
      </c>
      <c r="AP557" s="3">
        <v>481.1</v>
      </c>
      <c r="AQ557" s="3">
        <v>8.1</v>
      </c>
      <c r="AR557" s="3">
        <v>12.38</v>
      </c>
      <c r="AS557" s="3">
        <v>7.7</v>
      </c>
      <c r="AT557" s="3">
        <v>23736</v>
      </c>
      <c r="AU557" s="3">
        <v>9.1999999999999993</v>
      </c>
      <c r="AV557" s="3">
        <v>37.5</v>
      </c>
      <c r="AW557" s="3">
        <v>0.1</v>
      </c>
      <c r="BA557" s="4" t="s">
        <v>780</v>
      </c>
      <c r="BB557" s="4" t="s">
        <v>359</v>
      </c>
      <c r="BC557" s="4">
        <v>52000</v>
      </c>
      <c r="BD557" s="4">
        <v>5.6</v>
      </c>
      <c r="BE557" s="4">
        <v>52000</v>
      </c>
      <c r="BF557" s="4">
        <v>5.6</v>
      </c>
      <c r="BG557" s="4">
        <v>45000</v>
      </c>
      <c r="BH557" s="4">
        <v>8</v>
      </c>
      <c r="BI557" s="4">
        <v>52000</v>
      </c>
      <c r="BJ557" s="4">
        <v>5.6</v>
      </c>
      <c r="BN557" s="5" t="s">
        <v>780</v>
      </c>
      <c r="BO557" s="5" t="s">
        <v>359</v>
      </c>
      <c r="BP557" s="5">
        <v>427.7</v>
      </c>
      <c r="BQ557" s="5">
        <v>4.0999999999999996</v>
      </c>
      <c r="BR557" s="5">
        <v>13.1</v>
      </c>
      <c r="BS557" s="5">
        <v>3.4</v>
      </c>
      <c r="BT557" s="5">
        <v>22276</v>
      </c>
      <c r="BU557" s="5">
        <v>6.4</v>
      </c>
      <c r="BV557" s="5">
        <v>32.6</v>
      </c>
      <c r="BW557" s="5">
        <v>1.9</v>
      </c>
      <c r="CA557" s="6" t="s">
        <v>780</v>
      </c>
      <c r="CB557" s="6" t="s">
        <v>359</v>
      </c>
      <c r="CC557" s="6">
        <v>351.2</v>
      </c>
      <c r="CD557" s="6">
        <v>6</v>
      </c>
      <c r="CE557" s="6">
        <v>10.14</v>
      </c>
      <c r="CF557" s="6">
        <v>5.6</v>
      </c>
      <c r="CG557" s="6">
        <v>18432</v>
      </c>
      <c r="CH557" s="6">
        <v>11</v>
      </c>
      <c r="CI557" s="6">
        <v>37</v>
      </c>
      <c r="CJ557" s="6">
        <v>1.5</v>
      </c>
      <c r="CN557" s="7" t="s">
        <v>780</v>
      </c>
      <c r="CO557" s="7" t="s">
        <v>359</v>
      </c>
      <c r="CP557" s="7">
        <v>14000</v>
      </c>
      <c r="CQ557" s="7">
        <v>10.7</v>
      </c>
      <c r="CR557" s="7">
        <v>14000</v>
      </c>
      <c r="CS557" s="7">
        <v>10.7</v>
      </c>
      <c r="CT557" s="7">
        <v>13000</v>
      </c>
      <c r="CU557" s="7">
        <v>12.4</v>
      </c>
      <c r="CV557" s="7">
        <v>14000</v>
      </c>
      <c r="CW557" s="7">
        <v>10.7</v>
      </c>
      <c r="DA557" s="8" t="s">
        <v>780</v>
      </c>
      <c r="DB557" s="8" t="s">
        <v>359</v>
      </c>
      <c r="DC557" s="8">
        <v>468.5</v>
      </c>
      <c r="DD557" s="8">
        <v>5</v>
      </c>
      <c r="DE557" s="8">
        <v>12.93</v>
      </c>
      <c r="DF557" s="8">
        <v>5</v>
      </c>
      <c r="DG557" s="8">
        <v>24147</v>
      </c>
      <c r="DH557" s="8">
        <v>5.8</v>
      </c>
      <c r="DI557" s="8">
        <v>36.200000000000003</v>
      </c>
      <c r="DJ557" s="8">
        <v>0.9</v>
      </c>
      <c r="DN557" s="9" t="s">
        <v>780</v>
      </c>
      <c r="DO557" s="9" t="s">
        <v>359</v>
      </c>
      <c r="DP557" s="9">
        <v>387.4</v>
      </c>
      <c r="DQ557" s="9">
        <v>9.6999999999999993</v>
      </c>
      <c r="DR557" s="9">
        <v>10.84</v>
      </c>
      <c r="DS557" s="9">
        <v>11</v>
      </c>
      <c r="DT557" s="9">
        <v>19732</v>
      </c>
      <c r="DU557" s="9">
        <v>11</v>
      </c>
      <c r="DV557" s="9">
        <v>37</v>
      </c>
      <c r="DW557" s="9">
        <v>0.4</v>
      </c>
      <c r="EA557" s="10" t="s">
        <v>780</v>
      </c>
      <c r="EB557" s="10" t="s">
        <v>359</v>
      </c>
      <c r="EC557" s="10">
        <v>22000</v>
      </c>
      <c r="ED557" s="10">
        <v>8.9</v>
      </c>
      <c r="EE557" s="10" t="e">
        <f>VLOOKUP(EA557,Sheet1!$C$10:$L$428,10,FALSE)</f>
        <v>#N/A</v>
      </c>
      <c r="EF557" s="10">
        <v>8.9</v>
      </c>
      <c r="EG557" s="10">
        <v>20000</v>
      </c>
      <c r="EH557" s="10">
        <v>10.6</v>
      </c>
      <c r="EI557" s="10">
        <v>22000</v>
      </c>
      <c r="EJ557" s="10">
        <v>8.9</v>
      </c>
      <c r="EN557" s="11" t="s">
        <v>780</v>
      </c>
      <c r="EO557" s="11" t="s">
        <v>359</v>
      </c>
      <c r="EP557" s="11">
        <v>589.79999999999995</v>
      </c>
      <c r="EQ557" s="11">
        <v>4.8</v>
      </c>
      <c r="ER557" s="11" t="e">
        <f>VLOOKUP(EN557,Sheet1!$C$10:$L$428,2,FALSE)</f>
        <v>#N/A</v>
      </c>
      <c r="ES557" s="11">
        <v>4.9000000000000004</v>
      </c>
      <c r="ET557" s="11">
        <v>30011</v>
      </c>
      <c r="EU557" s="11">
        <v>6.1</v>
      </c>
      <c r="EV557" s="11">
        <v>40.200000000000003</v>
      </c>
      <c r="EW557" s="11">
        <v>1.4</v>
      </c>
      <c r="EY557" t="b">
        <f t="shared" si="8"/>
        <v>1</v>
      </c>
    </row>
    <row r="558" spans="1:155" x14ac:dyDescent="0.25">
      <c r="A558" s="1" t="s">
        <v>781</v>
      </c>
      <c r="B558" s="1" t="s">
        <v>360</v>
      </c>
      <c r="C558" s="1">
        <v>575.5</v>
      </c>
      <c r="D558" s="1">
        <v>11</v>
      </c>
      <c r="E558" s="1" t="e">
        <f>VLOOKUP(A558,Sheet1!$C$10:$L$428,6,FALSE)</f>
        <v>#N/A</v>
      </c>
      <c r="F558" s="1">
        <v>11</v>
      </c>
      <c r="G558" s="1">
        <v>30208</v>
      </c>
      <c r="H558" s="1">
        <v>12</v>
      </c>
      <c r="I558" s="1">
        <v>38.200000000000003</v>
      </c>
      <c r="J558" s="1">
        <v>1.6</v>
      </c>
      <c r="N558" s="2" t="s">
        <v>781</v>
      </c>
      <c r="O558" s="2" t="s">
        <v>360</v>
      </c>
      <c r="P558" s="2">
        <v>31000</v>
      </c>
      <c r="Q558" s="2">
        <v>7.4</v>
      </c>
      <c r="R558" s="2">
        <v>31000</v>
      </c>
      <c r="S558" s="2">
        <v>7.4</v>
      </c>
      <c r="T558" s="2">
        <v>29000</v>
      </c>
      <c r="U558" s="2">
        <v>10.4</v>
      </c>
      <c r="V558" s="2">
        <v>31000</v>
      </c>
      <c r="W558" s="2">
        <v>7.4</v>
      </c>
      <c r="AA558" s="3" t="s">
        <v>781</v>
      </c>
      <c r="AB558" s="3" t="s">
        <v>360</v>
      </c>
      <c r="AC558" s="3">
        <v>599.1</v>
      </c>
      <c r="AD558" s="3">
        <v>4.7</v>
      </c>
      <c r="AE558" s="3">
        <v>15.66</v>
      </c>
      <c r="AF558" s="3">
        <v>4.7</v>
      </c>
      <c r="AG558" s="3">
        <v>31263</v>
      </c>
      <c r="AH558" s="3">
        <v>6.9</v>
      </c>
      <c r="AI558" s="3">
        <v>38.200000000000003</v>
      </c>
      <c r="AJ558" s="3">
        <v>0.9</v>
      </c>
      <c r="AN558" s="3" t="s">
        <v>781</v>
      </c>
      <c r="AO558" s="3" t="s">
        <v>360</v>
      </c>
      <c r="AP558" s="3">
        <v>514.1</v>
      </c>
      <c r="AQ558" s="3">
        <v>7.6</v>
      </c>
      <c r="AR558" s="3">
        <v>13.64</v>
      </c>
      <c r="AS558" s="3">
        <v>7</v>
      </c>
      <c r="AT558" s="3">
        <v>26245</v>
      </c>
      <c r="AU558" s="3">
        <v>9.3000000000000007</v>
      </c>
      <c r="AV558" s="3">
        <v>37.5</v>
      </c>
      <c r="AW558" s="3">
        <v>0.3</v>
      </c>
      <c r="BA558" s="4" t="s">
        <v>781</v>
      </c>
      <c r="BB558" s="4" t="s">
        <v>360</v>
      </c>
      <c r="BC558" s="4">
        <v>45000</v>
      </c>
      <c r="BD558" s="4">
        <v>6</v>
      </c>
      <c r="BE558" s="4">
        <v>45000</v>
      </c>
      <c r="BF558" s="4">
        <v>6</v>
      </c>
      <c r="BG558" s="4">
        <v>41000</v>
      </c>
      <c r="BH558" s="4">
        <v>8.1999999999999993</v>
      </c>
      <c r="BI558" s="4">
        <v>45000</v>
      </c>
      <c r="BJ558" s="4">
        <v>6</v>
      </c>
      <c r="BN558" s="5" t="s">
        <v>781</v>
      </c>
      <c r="BO558" s="5" t="s">
        <v>360</v>
      </c>
      <c r="BP558" s="5">
        <v>475.2</v>
      </c>
      <c r="BQ558" s="5">
        <v>4.8</v>
      </c>
      <c r="BR558" s="5">
        <v>14.89</v>
      </c>
      <c r="BS558" s="5">
        <v>4.2</v>
      </c>
      <c r="BT558" s="5">
        <v>25212</v>
      </c>
      <c r="BU558" s="5">
        <v>7.3</v>
      </c>
      <c r="BV558" s="5">
        <v>31.9</v>
      </c>
      <c r="BW558" s="5">
        <v>2.1</v>
      </c>
      <c r="CA558" s="6" t="s">
        <v>781</v>
      </c>
      <c r="CB558" s="6" t="s">
        <v>360</v>
      </c>
      <c r="CC558" s="6">
        <v>390.3</v>
      </c>
      <c r="CD558" s="6">
        <v>6.8</v>
      </c>
      <c r="CE558" s="6">
        <v>11.26</v>
      </c>
      <c r="CF558" s="6">
        <v>7.5</v>
      </c>
      <c r="CG558" s="6">
        <v>20406</v>
      </c>
      <c r="CH558" s="6">
        <v>8</v>
      </c>
      <c r="CI558" s="6">
        <v>36.1</v>
      </c>
      <c r="CJ558" s="6">
        <v>1.5</v>
      </c>
      <c r="CN558" s="7" t="s">
        <v>781</v>
      </c>
      <c r="CO558" s="7" t="s">
        <v>360</v>
      </c>
      <c r="CP558" s="7">
        <v>14000</v>
      </c>
      <c r="CQ558" s="7">
        <v>10.7</v>
      </c>
      <c r="CR558" s="7">
        <v>14000</v>
      </c>
      <c r="CS558" s="7">
        <v>10.7</v>
      </c>
      <c r="CT558" s="7">
        <v>13000</v>
      </c>
      <c r="CU558" s="7">
        <v>12.3</v>
      </c>
      <c r="CV558" s="7">
        <v>14000</v>
      </c>
      <c r="CW558" s="7">
        <v>10.7</v>
      </c>
      <c r="DA558" s="8" t="s">
        <v>781</v>
      </c>
      <c r="DB558" s="8" t="s">
        <v>360</v>
      </c>
      <c r="DC558" s="8">
        <v>541.4</v>
      </c>
      <c r="DD558" s="8">
        <v>6.4</v>
      </c>
      <c r="DE558" s="8">
        <v>14.91</v>
      </c>
      <c r="DF558" s="8">
        <v>6.4</v>
      </c>
      <c r="DG558" s="8">
        <v>28221</v>
      </c>
      <c r="DH558" s="8">
        <v>8.4</v>
      </c>
      <c r="DI558" s="8">
        <v>36.299999999999997</v>
      </c>
      <c r="DJ558" s="8">
        <v>1</v>
      </c>
      <c r="DN558" s="9" t="s">
        <v>781</v>
      </c>
      <c r="DO558" s="9" t="s">
        <v>360</v>
      </c>
      <c r="DP558" s="9">
        <v>455.1</v>
      </c>
      <c r="DQ558" s="9">
        <v>9.9</v>
      </c>
      <c r="DR558" s="9">
        <v>12.3</v>
      </c>
      <c r="DS558" s="9">
        <v>10</v>
      </c>
      <c r="DT558" s="9">
        <v>22889</v>
      </c>
      <c r="DU558" s="9">
        <v>13</v>
      </c>
      <c r="DV558" s="9">
        <v>37</v>
      </c>
      <c r="DW558" s="9">
        <v>1.7</v>
      </c>
      <c r="EA558" s="10" t="s">
        <v>781</v>
      </c>
      <c r="EB558" s="10" t="s">
        <v>360</v>
      </c>
      <c r="EC558" s="10">
        <v>17000</v>
      </c>
      <c r="ED558" s="10">
        <v>10.199999999999999</v>
      </c>
      <c r="EE558" s="10" t="e">
        <f>VLOOKUP(EA558,Sheet1!$C$10:$L$428,10,FALSE)</f>
        <v>#N/A</v>
      </c>
      <c r="EF558" s="10">
        <v>10.199999999999999</v>
      </c>
      <c r="EG558" s="10">
        <v>16000</v>
      </c>
      <c r="EH558" s="10">
        <v>15.9</v>
      </c>
      <c r="EI558" s="10">
        <v>17000</v>
      </c>
      <c r="EJ558" s="10">
        <v>10.199999999999999</v>
      </c>
      <c r="EN558" s="11" t="s">
        <v>781</v>
      </c>
      <c r="EO558" s="11" t="s">
        <v>360</v>
      </c>
      <c r="EP558" s="11">
        <v>645.6</v>
      </c>
      <c r="EQ558" s="11">
        <v>6.4</v>
      </c>
      <c r="ER558" s="11" t="e">
        <f>VLOOKUP(EN558,Sheet1!$C$10:$L$428,2,FALSE)</f>
        <v>#N/A</v>
      </c>
      <c r="ES558" s="11">
        <v>6.5</v>
      </c>
      <c r="ET558" s="11">
        <v>33729</v>
      </c>
      <c r="EU558" s="11">
        <v>9.5</v>
      </c>
      <c r="EV558" s="11">
        <v>39.799999999999997</v>
      </c>
      <c r="EW558" s="11">
        <v>1.3</v>
      </c>
      <c r="EY558" t="b">
        <f t="shared" si="8"/>
        <v>1</v>
      </c>
    </row>
    <row r="559" spans="1:155" x14ac:dyDescent="0.25">
      <c r="A559" s="1" t="s">
        <v>782</v>
      </c>
      <c r="B559" s="1" t="s">
        <v>361</v>
      </c>
      <c r="C559" s="1">
        <v>517.20000000000005</v>
      </c>
      <c r="D559" s="1">
        <v>5.0999999999999996</v>
      </c>
      <c r="E559" s="1" t="e">
        <f>VLOOKUP(A559,Sheet1!$C$10:$L$428,6,FALSE)</f>
        <v>#N/A</v>
      </c>
      <c r="F559" s="1">
        <v>5.0999999999999996</v>
      </c>
      <c r="G559" s="1">
        <v>28798</v>
      </c>
      <c r="H559" s="1">
        <v>6.1</v>
      </c>
      <c r="I559" s="1">
        <v>37.5</v>
      </c>
      <c r="J559" s="1">
        <v>1</v>
      </c>
      <c r="N559" s="2" t="s">
        <v>782</v>
      </c>
      <c r="O559" s="2" t="s">
        <v>361</v>
      </c>
      <c r="P559" s="2">
        <v>99000</v>
      </c>
      <c r="Q559" s="2">
        <v>4.2</v>
      </c>
      <c r="R559" s="2">
        <v>99000</v>
      </c>
      <c r="S559" s="2">
        <v>4.2</v>
      </c>
      <c r="T559" s="2">
        <v>86000</v>
      </c>
      <c r="U559" s="2">
        <v>4.9000000000000004</v>
      </c>
      <c r="V559" s="2">
        <v>99000</v>
      </c>
      <c r="W559" s="2">
        <v>4.2</v>
      </c>
      <c r="AA559" s="3" t="s">
        <v>782</v>
      </c>
      <c r="AB559" s="3" t="s">
        <v>361</v>
      </c>
      <c r="AC559" s="3">
        <v>587.79999999999995</v>
      </c>
      <c r="AD559" s="3">
        <v>2.9</v>
      </c>
      <c r="AE559" s="3">
        <v>15.27</v>
      </c>
      <c r="AF559" s="3">
        <v>2.9</v>
      </c>
      <c r="AG559" s="3">
        <v>30357</v>
      </c>
      <c r="AH559" s="3">
        <v>2.6</v>
      </c>
      <c r="AI559" s="3">
        <v>38.5</v>
      </c>
      <c r="AJ559" s="3">
        <v>0.6</v>
      </c>
      <c r="AN559" s="3" t="s">
        <v>782</v>
      </c>
      <c r="AO559" s="3" t="s">
        <v>361</v>
      </c>
      <c r="AP559" s="3">
        <v>494.4</v>
      </c>
      <c r="AQ559" s="3">
        <v>3.7</v>
      </c>
      <c r="AR559" s="3">
        <v>12.91</v>
      </c>
      <c r="AS559" s="3">
        <v>3.9</v>
      </c>
      <c r="AT559" s="3">
        <v>26169</v>
      </c>
      <c r="AU559" s="3">
        <v>4.9000000000000004</v>
      </c>
      <c r="AV559" s="3">
        <v>37.5</v>
      </c>
      <c r="AW559" s="3">
        <v>0.3</v>
      </c>
      <c r="BA559" s="4" t="s">
        <v>782</v>
      </c>
      <c r="BB559" s="4" t="s">
        <v>361</v>
      </c>
      <c r="BC559" s="4">
        <v>135000</v>
      </c>
      <c r="BD559" s="4">
        <v>3.5</v>
      </c>
      <c r="BE559" s="4">
        <v>135000</v>
      </c>
      <c r="BF559" s="4">
        <v>3.5</v>
      </c>
      <c r="BG559" s="4">
        <v>116000</v>
      </c>
      <c r="BH559" s="4">
        <v>4.2</v>
      </c>
      <c r="BI559" s="4">
        <v>135000</v>
      </c>
      <c r="BJ559" s="4">
        <v>3.5</v>
      </c>
      <c r="BN559" s="5" t="s">
        <v>782</v>
      </c>
      <c r="BO559" s="5" t="s">
        <v>361</v>
      </c>
      <c r="BP559" s="5">
        <v>477.6</v>
      </c>
      <c r="BQ559" s="5">
        <v>3</v>
      </c>
      <c r="BR559" s="5">
        <v>14.51</v>
      </c>
      <c r="BS559" s="5">
        <v>2.7</v>
      </c>
      <c r="BT559" s="5">
        <v>25146</v>
      </c>
      <c r="BU559" s="5">
        <v>2.9</v>
      </c>
      <c r="BV559" s="5">
        <v>32.9</v>
      </c>
      <c r="BW559" s="5">
        <v>1.2</v>
      </c>
      <c r="CA559" s="6" t="s">
        <v>782</v>
      </c>
      <c r="CB559" s="6" t="s">
        <v>361</v>
      </c>
      <c r="CC559" s="6">
        <v>400</v>
      </c>
      <c r="CD559" s="6">
        <v>4.3</v>
      </c>
      <c r="CE559" s="6">
        <v>11.1</v>
      </c>
      <c r="CF559" s="6">
        <v>4.3</v>
      </c>
      <c r="CG559" s="6">
        <v>21619</v>
      </c>
      <c r="CH559" s="6">
        <v>4.5</v>
      </c>
      <c r="CI559" s="6">
        <v>37</v>
      </c>
      <c r="CJ559" s="6">
        <v>1.4</v>
      </c>
      <c r="CN559" s="7" t="s">
        <v>782</v>
      </c>
      <c r="CO559" s="7" t="s">
        <v>361</v>
      </c>
      <c r="CP559" s="7">
        <v>40000</v>
      </c>
      <c r="CQ559" s="7">
        <v>6.4</v>
      </c>
      <c r="CR559" s="7">
        <v>40000</v>
      </c>
      <c r="CS559" s="7">
        <v>6.4</v>
      </c>
      <c r="CT559" s="7">
        <v>35000</v>
      </c>
      <c r="CU559" s="7">
        <v>7.6</v>
      </c>
      <c r="CV559" s="7">
        <v>40000</v>
      </c>
      <c r="CW559" s="7">
        <v>6.4</v>
      </c>
      <c r="DA559" s="8" t="s">
        <v>782</v>
      </c>
      <c r="DB559" s="8" t="s">
        <v>361</v>
      </c>
      <c r="DC559" s="8">
        <v>522.79999999999995</v>
      </c>
      <c r="DD559" s="8">
        <v>3.4</v>
      </c>
      <c r="DE559" s="8">
        <v>14.23</v>
      </c>
      <c r="DF559" s="8">
        <v>3.5</v>
      </c>
      <c r="DG559" s="8">
        <v>26832</v>
      </c>
      <c r="DH559" s="8">
        <v>3.7</v>
      </c>
      <c r="DI559" s="8">
        <v>36.700000000000003</v>
      </c>
      <c r="DJ559" s="8">
        <v>0.6</v>
      </c>
      <c r="DN559" s="9" t="s">
        <v>782</v>
      </c>
      <c r="DO559" s="9" t="s">
        <v>361</v>
      </c>
      <c r="DP559" s="9">
        <v>451.6</v>
      </c>
      <c r="DQ559" s="9">
        <v>5.9</v>
      </c>
      <c r="DR559" s="9">
        <v>12.53</v>
      </c>
      <c r="DS559" s="9">
        <v>5.9</v>
      </c>
      <c r="DT559" s="9">
        <v>22994</v>
      </c>
      <c r="DU559" s="9">
        <v>7.5</v>
      </c>
      <c r="DV559" s="9">
        <v>37</v>
      </c>
      <c r="DW559" s="9">
        <v>0.3</v>
      </c>
      <c r="EA559" s="10" t="s">
        <v>782</v>
      </c>
      <c r="EB559" s="10" t="s">
        <v>361</v>
      </c>
      <c r="EC559" s="10">
        <v>59000</v>
      </c>
      <c r="ED559" s="10">
        <v>5.5</v>
      </c>
      <c r="EE559" s="10" t="e">
        <f>VLOOKUP(EA559,Sheet1!$C$10:$L$428,10,FALSE)</f>
        <v>#N/A</v>
      </c>
      <c r="EF559" s="10">
        <v>5.5</v>
      </c>
      <c r="EG559" s="10">
        <v>52000</v>
      </c>
      <c r="EH559" s="10">
        <v>6.5</v>
      </c>
      <c r="EI559" s="10">
        <v>59000</v>
      </c>
      <c r="EJ559" s="10">
        <v>5.5</v>
      </c>
      <c r="EN559" s="11" t="s">
        <v>782</v>
      </c>
      <c r="EO559" s="11" t="s">
        <v>361</v>
      </c>
      <c r="EP559" s="11">
        <v>632</v>
      </c>
      <c r="EQ559" s="11">
        <v>4</v>
      </c>
      <c r="ER559" s="11" t="e">
        <f>VLOOKUP(EN559,Sheet1!$C$10:$L$428,2,FALSE)</f>
        <v>#N/A</v>
      </c>
      <c r="ES559" s="11">
        <v>4.0999999999999996</v>
      </c>
      <c r="ET559" s="11">
        <v>32744</v>
      </c>
      <c r="EU559" s="11">
        <v>3.5</v>
      </c>
      <c r="EV559" s="11">
        <v>39.700000000000003</v>
      </c>
      <c r="EW559" s="11">
        <v>0.9</v>
      </c>
      <c r="EY559" t="b">
        <f t="shared" si="8"/>
        <v>1</v>
      </c>
    </row>
    <row r="560" spans="1:155" x14ac:dyDescent="0.25">
      <c r="A560" s="1" t="s">
        <v>783</v>
      </c>
      <c r="B560" s="1" t="s">
        <v>362</v>
      </c>
      <c r="C560" s="1">
        <v>460.7</v>
      </c>
      <c r="D560" s="1">
        <v>5.0999999999999996</v>
      </c>
      <c r="E560" s="1" t="e">
        <f>VLOOKUP(A560,Sheet1!$C$10:$L$428,6,FALSE)</f>
        <v>#N/A</v>
      </c>
      <c r="F560" s="1">
        <v>5.2</v>
      </c>
      <c r="G560" s="1">
        <v>24575</v>
      </c>
      <c r="H560" s="1">
        <v>5.6</v>
      </c>
      <c r="I560" s="1">
        <v>37.5</v>
      </c>
      <c r="J560" s="1">
        <v>1.1000000000000001</v>
      </c>
      <c r="N560" s="2" t="s">
        <v>783</v>
      </c>
      <c r="O560" s="2" t="s">
        <v>362</v>
      </c>
      <c r="P560" s="2">
        <v>62000</v>
      </c>
      <c r="Q560" s="2">
        <v>5.2</v>
      </c>
      <c r="R560" s="2">
        <v>62000</v>
      </c>
      <c r="S560" s="2">
        <v>5.2</v>
      </c>
      <c r="T560" s="2">
        <v>57000</v>
      </c>
      <c r="U560" s="2">
        <v>6.6</v>
      </c>
      <c r="V560" s="2">
        <v>62000</v>
      </c>
      <c r="W560" s="2">
        <v>5.2</v>
      </c>
      <c r="AA560" s="3" t="s">
        <v>783</v>
      </c>
      <c r="AB560" s="3" t="s">
        <v>362</v>
      </c>
      <c r="AC560" s="3">
        <v>507.3</v>
      </c>
      <c r="AD560" s="3">
        <v>2.2999999999999998</v>
      </c>
      <c r="AE560" s="3">
        <v>13.08</v>
      </c>
      <c r="AF560" s="3">
        <v>2.4</v>
      </c>
      <c r="AG560" s="3">
        <v>26215</v>
      </c>
      <c r="AH560" s="3">
        <v>2.9</v>
      </c>
      <c r="AI560" s="3">
        <v>38.799999999999997</v>
      </c>
      <c r="AJ560" s="3">
        <v>0.8</v>
      </c>
      <c r="AN560" s="3" t="s">
        <v>783</v>
      </c>
      <c r="AO560" s="3" t="s">
        <v>362</v>
      </c>
      <c r="AP560" s="3">
        <v>453.6</v>
      </c>
      <c r="AQ560" s="3">
        <v>4</v>
      </c>
      <c r="AR560" s="3">
        <v>11.63</v>
      </c>
      <c r="AS560" s="3">
        <v>4.5</v>
      </c>
      <c r="AT560" s="3">
        <v>23573</v>
      </c>
      <c r="AU560" s="3">
        <v>5.2</v>
      </c>
      <c r="AV560" s="3">
        <v>37.5</v>
      </c>
      <c r="AW560" s="3">
        <v>0.3</v>
      </c>
      <c r="BA560" s="4" t="s">
        <v>783</v>
      </c>
      <c r="BB560" s="4" t="s">
        <v>362</v>
      </c>
      <c r="BC560" s="4">
        <v>87000</v>
      </c>
      <c r="BD560" s="4">
        <v>4.3</v>
      </c>
      <c r="BE560" s="4">
        <v>87000</v>
      </c>
      <c r="BF560" s="4">
        <v>4.3</v>
      </c>
      <c r="BG560" s="4">
        <v>81000</v>
      </c>
      <c r="BH560" s="4">
        <v>5.3</v>
      </c>
      <c r="BI560" s="4">
        <v>87000</v>
      </c>
      <c r="BJ560" s="4">
        <v>4.3</v>
      </c>
      <c r="BN560" s="5" t="s">
        <v>783</v>
      </c>
      <c r="BO560" s="5" t="s">
        <v>362</v>
      </c>
      <c r="BP560" s="5">
        <v>415.6</v>
      </c>
      <c r="BQ560" s="5">
        <v>2.6</v>
      </c>
      <c r="BR560" s="5">
        <v>12.5</v>
      </c>
      <c r="BS560" s="5">
        <v>2.2000000000000002</v>
      </c>
      <c r="BT560" s="5">
        <v>21353</v>
      </c>
      <c r="BU560" s="5">
        <v>3.2</v>
      </c>
      <c r="BV560" s="5">
        <v>33.299999999999997</v>
      </c>
      <c r="BW560" s="5">
        <v>1.4</v>
      </c>
      <c r="CA560" s="6" t="s">
        <v>783</v>
      </c>
      <c r="CB560" s="6" t="s">
        <v>362</v>
      </c>
      <c r="CC560" s="6">
        <v>374.2</v>
      </c>
      <c r="CD560" s="6">
        <v>4.4000000000000004</v>
      </c>
      <c r="CE560" s="6">
        <v>10.19</v>
      </c>
      <c r="CF560" s="6">
        <v>4.4000000000000004</v>
      </c>
      <c r="CG560" s="6">
        <v>19149</v>
      </c>
      <c r="CH560" s="6">
        <v>4.5</v>
      </c>
      <c r="CI560" s="6">
        <v>37</v>
      </c>
      <c r="CJ560" s="6">
        <v>0.7</v>
      </c>
      <c r="CN560" s="7" t="s">
        <v>783</v>
      </c>
      <c r="CO560" s="7" t="s">
        <v>362</v>
      </c>
      <c r="CP560" s="7">
        <v>23000</v>
      </c>
      <c r="CQ560" s="7">
        <v>8.1999999999999993</v>
      </c>
      <c r="CR560" s="7">
        <v>23000</v>
      </c>
      <c r="CS560" s="7">
        <v>8.1999999999999993</v>
      </c>
      <c r="CT560" s="7">
        <v>21000</v>
      </c>
      <c r="CU560" s="7">
        <v>12</v>
      </c>
      <c r="CV560" s="7">
        <v>23000</v>
      </c>
      <c r="CW560" s="7">
        <v>8.1999999999999993</v>
      </c>
      <c r="DA560" s="8" t="s">
        <v>783</v>
      </c>
      <c r="DB560" s="8" t="s">
        <v>362</v>
      </c>
      <c r="DC560" s="8">
        <v>476.1</v>
      </c>
      <c r="DD560" s="8">
        <v>3.5</v>
      </c>
      <c r="DE560" s="8">
        <v>12.74</v>
      </c>
      <c r="DF560" s="8">
        <v>3.7</v>
      </c>
      <c r="DG560" s="8">
        <v>23581</v>
      </c>
      <c r="DH560" s="8">
        <v>4.8</v>
      </c>
      <c r="DI560" s="8">
        <v>37.4</v>
      </c>
      <c r="DJ560" s="8">
        <v>1.1000000000000001</v>
      </c>
      <c r="DN560" s="9" t="s">
        <v>783</v>
      </c>
      <c r="DO560" s="9" t="s">
        <v>362</v>
      </c>
      <c r="DP560" s="9">
        <v>416.4</v>
      </c>
      <c r="DQ560" s="9">
        <v>7.7</v>
      </c>
      <c r="DR560" s="9">
        <v>11.12</v>
      </c>
      <c r="DS560" s="9">
        <v>7.7</v>
      </c>
      <c r="DT560" s="9">
        <v>20679</v>
      </c>
      <c r="DU560" s="9">
        <v>8.5</v>
      </c>
      <c r="DV560" s="9">
        <v>37</v>
      </c>
      <c r="DW560" s="9">
        <v>0.3</v>
      </c>
      <c r="EA560" s="10" t="s">
        <v>783</v>
      </c>
      <c r="EB560" s="10" t="s">
        <v>362</v>
      </c>
      <c r="EC560" s="10">
        <v>38000</v>
      </c>
      <c r="ED560" s="10">
        <v>6.7</v>
      </c>
      <c r="EE560" s="10" t="e">
        <f>VLOOKUP(EA560,Sheet1!$C$10:$L$428,10,FALSE)</f>
        <v>#N/A</v>
      </c>
      <c r="EF560" s="10">
        <v>6.7</v>
      </c>
      <c r="EG560" s="10">
        <v>36000</v>
      </c>
      <c r="EH560" s="10">
        <v>7.8</v>
      </c>
      <c r="EI560" s="10">
        <v>38000</v>
      </c>
      <c r="EJ560" s="10">
        <v>6.7</v>
      </c>
      <c r="EN560" s="11" t="s">
        <v>783</v>
      </c>
      <c r="EO560" s="11" t="s">
        <v>362</v>
      </c>
      <c r="EP560" s="11">
        <v>526.29999999999995</v>
      </c>
      <c r="EQ560" s="11">
        <v>3</v>
      </c>
      <c r="ER560" s="11" t="e">
        <f>VLOOKUP(EN560,Sheet1!$C$10:$L$428,2,FALSE)</f>
        <v>#N/A</v>
      </c>
      <c r="ES560" s="11">
        <v>3.1</v>
      </c>
      <c r="ET560" s="11">
        <v>27775</v>
      </c>
      <c r="EU560" s="11">
        <v>3.7</v>
      </c>
      <c r="EV560" s="11">
        <v>39.700000000000003</v>
      </c>
      <c r="EW560" s="11">
        <v>1</v>
      </c>
      <c r="EY560" t="b">
        <f t="shared" si="8"/>
        <v>1</v>
      </c>
    </row>
    <row r="561" spans="1:155" x14ac:dyDescent="0.25">
      <c r="A561" s="1" t="s">
        <v>784</v>
      </c>
      <c r="B561" s="1" t="s">
        <v>363</v>
      </c>
      <c r="C561" s="1">
        <v>484.7</v>
      </c>
      <c r="D561" s="1">
        <v>11</v>
      </c>
      <c r="E561" s="1" t="e">
        <f>VLOOKUP(A561,Sheet1!$C$10:$L$428,6,FALSE)</f>
        <v>#N/A</v>
      </c>
      <c r="F561" s="1">
        <v>11</v>
      </c>
      <c r="G561" s="1">
        <v>25185</v>
      </c>
      <c r="H561" s="1">
        <v>12</v>
      </c>
      <c r="I561" s="1">
        <v>39</v>
      </c>
      <c r="J561" s="1">
        <v>2</v>
      </c>
      <c r="N561" s="2" t="s">
        <v>784</v>
      </c>
      <c r="O561" s="2" t="s">
        <v>363</v>
      </c>
      <c r="P561" s="2">
        <v>20000</v>
      </c>
      <c r="Q561" s="2">
        <v>9.1999999999999993</v>
      </c>
      <c r="R561" s="2">
        <v>20000</v>
      </c>
      <c r="S561" s="2">
        <v>9.1999999999999993</v>
      </c>
      <c r="T561" s="2">
        <v>18000</v>
      </c>
      <c r="U561" s="2">
        <v>10.7</v>
      </c>
      <c r="V561" s="2">
        <v>20000</v>
      </c>
      <c r="W561" s="2">
        <v>9.1999999999999993</v>
      </c>
      <c r="AA561" s="3" t="s">
        <v>784</v>
      </c>
      <c r="AB561" s="3" t="s">
        <v>363</v>
      </c>
      <c r="AC561" s="3">
        <v>495.1</v>
      </c>
      <c r="AD561" s="3">
        <v>4.7</v>
      </c>
      <c r="AE561" s="3">
        <v>12.58</v>
      </c>
      <c r="AF561" s="3">
        <v>4.3</v>
      </c>
      <c r="AG561" s="3">
        <v>26055</v>
      </c>
      <c r="AH561" s="3">
        <v>5.5</v>
      </c>
      <c r="AI561" s="3">
        <v>39.4</v>
      </c>
      <c r="AJ561" s="3">
        <v>1.3</v>
      </c>
      <c r="AN561" s="3" t="s">
        <v>784</v>
      </c>
      <c r="AO561" s="3" t="s">
        <v>363</v>
      </c>
      <c r="AP561" s="3">
        <v>412.5</v>
      </c>
      <c r="AQ561" s="3">
        <v>8</v>
      </c>
      <c r="AR561" s="3">
        <v>10.69</v>
      </c>
      <c r="AS561" s="3">
        <v>5.8</v>
      </c>
      <c r="AT561" s="3">
        <v>22047</v>
      </c>
      <c r="AU561" s="3">
        <v>7.8</v>
      </c>
      <c r="AV561" s="3">
        <v>37.5</v>
      </c>
      <c r="AW561" s="3">
        <v>1.7</v>
      </c>
      <c r="BA561" s="4" t="s">
        <v>784</v>
      </c>
      <c r="BB561" s="4" t="s">
        <v>363</v>
      </c>
      <c r="BC561" s="4">
        <v>25000</v>
      </c>
      <c r="BD561" s="4">
        <v>8.1</v>
      </c>
      <c r="BE561" s="4">
        <v>25000</v>
      </c>
      <c r="BF561" s="4">
        <v>8.1</v>
      </c>
      <c r="BG561" s="4">
        <v>22000</v>
      </c>
      <c r="BH561" s="4">
        <v>9.5</v>
      </c>
      <c r="BI561" s="4">
        <v>25000</v>
      </c>
      <c r="BJ561" s="4">
        <v>8.1</v>
      </c>
      <c r="BN561" s="5" t="s">
        <v>784</v>
      </c>
      <c r="BO561" s="5" t="s">
        <v>363</v>
      </c>
      <c r="BP561" s="5">
        <v>433.3</v>
      </c>
      <c r="BQ561" s="5">
        <v>5</v>
      </c>
      <c r="BR561" s="5">
        <v>12.21</v>
      </c>
      <c r="BS561" s="5">
        <v>4</v>
      </c>
      <c r="BT561" s="5">
        <v>23217</v>
      </c>
      <c r="BU561" s="5">
        <v>5.7</v>
      </c>
      <c r="BV561" s="5">
        <v>35.5</v>
      </c>
      <c r="BW561" s="5">
        <v>2.2999999999999998</v>
      </c>
      <c r="CA561" s="6" t="s">
        <v>784</v>
      </c>
      <c r="CB561" s="6" t="s">
        <v>363</v>
      </c>
      <c r="CC561" s="6">
        <v>377.6</v>
      </c>
      <c r="CD561" s="6">
        <v>6.5</v>
      </c>
      <c r="CE561" s="6">
        <v>10.17</v>
      </c>
      <c r="CF561" s="6">
        <v>6.4</v>
      </c>
      <c r="CG561" s="6">
        <v>20445</v>
      </c>
      <c r="CH561" s="6">
        <v>8.9</v>
      </c>
      <c r="CI561" s="6">
        <v>37.4</v>
      </c>
      <c r="CJ561" s="6">
        <v>0.4</v>
      </c>
      <c r="CN561" s="7" t="s">
        <v>784</v>
      </c>
      <c r="CO561" s="7" t="s">
        <v>363</v>
      </c>
      <c r="CP561" s="7">
        <v>8000</v>
      </c>
      <c r="CQ561" s="7">
        <v>13.8</v>
      </c>
      <c r="CR561" s="7">
        <v>8000</v>
      </c>
      <c r="CS561" s="7">
        <v>13.8</v>
      </c>
      <c r="CT561" s="7">
        <v>7000</v>
      </c>
      <c r="CU561" s="7">
        <v>16.600000000000001</v>
      </c>
      <c r="CV561" s="7">
        <v>8000</v>
      </c>
      <c r="CW561" s="7">
        <v>13.8</v>
      </c>
      <c r="DA561" s="8" t="s">
        <v>784</v>
      </c>
      <c r="DB561" s="8" t="s">
        <v>363</v>
      </c>
      <c r="DC561" s="8">
        <v>422</v>
      </c>
      <c r="DD561" s="8">
        <v>6.2</v>
      </c>
      <c r="DE561" s="8">
        <v>11.4</v>
      </c>
      <c r="DF561" s="8">
        <v>6.1</v>
      </c>
      <c r="DG561" s="8">
        <v>22190</v>
      </c>
      <c r="DH561" s="8">
        <v>7.6</v>
      </c>
      <c r="DI561" s="8">
        <v>37</v>
      </c>
      <c r="DJ561" s="8">
        <v>1.4</v>
      </c>
      <c r="DN561" s="9" t="s">
        <v>784</v>
      </c>
      <c r="DO561" s="9" t="s">
        <v>363</v>
      </c>
      <c r="DP561" s="9">
        <v>376.9</v>
      </c>
      <c r="DQ561" s="9">
        <v>6.4</v>
      </c>
      <c r="DR561" s="9">
        <v>10.14</v>
      </c>
      <c r="DS561" s="9">
        <v>6.6</v>
      </c>
      <c r="DT561" s="9">
        <v>20557</v>
      </c>
      <c r="DU561" s="9">
        <v>7.4</v>
      </c>
      <c r="DV561" s="9">
        <v>37.4</v>
      </c>
      <c r="DW561" s="9">
        <v>1.2</v>
      </c>
      <c r="EA561" s="10" t="s">
        <v>784</v>
      </c>
      <c r="EB561" s="10" t="s">
        <v>363</v>
      </c>
      <c r="EC561" s="10">
        <v>12000</v>
      </c>
      <c r="ED561" s="10">
        <v>12.2</v>
      </c>
      <c r="EE561" s="10" t="e">
        <f>VLOOKUP(EA561,Sheet1!$C$10:$L$428,10,FALSE)</f>
        <v>#N/A</v>
      </c>
      <c r="EF561" s="10">
        <v>12.2</v>
      </c>
      <c r="EG561" s="10">
        <v>11000</v>
      </c>
      <c r="EH561" s="10">
        <v>14</v>
      </c>
      <c r="EI561" s="10">
        <v>12000</v>
      </c>
      <c r="EJ561" s="10">
        <v>12.2</v>
      </c>
      <c r="EN561" s="11" t="s">
        <v>784</v>
      </c>
      <c r="EO561" s="11" t="s">
        <v>363</v>
      </c>
      <c r="EP561" s="11">
        <v>545.29999999999995</v>
      </c>
      <c r="EQ561" s="11">
        <v>6.1</v>
      </c>
      <c r="ER561" s="11" t="e">
        <f>VLOOKUP(EN561,Sheet1!$C$10:$L$428,2,FALSE)</f>
        <v>#N/A</v>
      </c>
      <c r="ES561" s="11">
        <v>5.7</v>
      </c>
      <c r="ET561" s="11">
        <v>28471</v>
      </c>
      <c r="EU561" s="11">
        <v>7</v>
      </c>
      <c r="EV561" s="11">
        <v>41</v>
      </c>
      <c r="EW561" s="11">
        <v>1.7</v>
      </c>
      <c r="EY561" t="b">
        <f t="shared" si="8"/>
        <v>1</v>
      </c>
    </row>
    <row r="562" spans="1:155" x14ac:dyDescent="0.25">
      <c r="A562" s="1" t="s">
        <v>785</v>
      </c>
      <c r="B562" s="1" t="s">
        <v>364</v>
      </c>
      <c r="C562" s="1">
        <v>487.2</v>
      </c>
      <c r="D562" s="1">
        <v>7.3</v>
      </c>
      <c r="E562" s="1" t="e">
        <f>VLOOKUP(A562,Sheet1!$C$10:$L$428,6,FALSE)</f>
        <v>#N/A</v>
      </c>
      <c r="F562" s="1">
        <v>6.3</v>
      </c>
      <c r="G562" s="1">
        <v>25228</v>
      </c>
      <c r="H562" s="1">
        <v>7.4</v>
      </c>
      <c r="I562" s="1">
        <v>39</v>
      </c>
      <c r="J562" s="1">
        <v>1.6</v>
      </c>
      <c r="N562" s="2" t="s">
        <v>785</v>
      </c>
      <c r="O562" s="2" t="s">
        <v>364</v>
      </c>
      <c r="P562" s="2">
        <v>51000</v>
      </c>
      <c r="Q562" s="2">
        <v>5.8</v>
      </c>
      <c r="R562" s="2">
        <v>51000</v>
      </c>
      <c r="S562" s="2">
        <v>5.8</v>
      </c>
      <c r="T562" s="2">
        <v>47000</v>
      </c>
      <c r="U562" s="2">
        <v>6.6</v>
      </c>
      <c r="V562" s="2">
        <v>51000</v>
      </c>
      <c r="W562" s="2">
        <v>5.8</v>
      </c>
      <c r="AA562" s="3" t="s">
        <v>785</v>
      </c>
      <c r="AB562" s="3" t="s">
        <v>364</v>
      </c>
      <c r="AC562" s="3">
        <v>502</v>
      </c>
      <c r="AD562" s="3">
        <v>2.8</v>
      </c>
      <c r="AE562" s="3">
        <v>12.95</v>
      </c>
      <c r="AF562" s="3">
        <v>2.9</v>
      </c>
      <c r="AG562" s="3">
        <v>25538</v>
      </c>
      <c r="AH562" s="3">
        <v>3.1</v>
      </c>
      <c r="AI562" s="3">
        <v>38.799999999999997</v>
      </c>
      <c r="AJ562" s="3">
        <v>0.7</v>
      </c>
      <c r="AN562" s="3" t="s">
        <v>785</v>
      </c>
      <c r="AO562" s="3" t="s">
        <v>364</v>
      </c>
      <c r="AP562" s="3">
        <v>437.3</v>
      </c>
      <c r="AQ562" s="3">
        <v>4.5999999999999996</v>
      </c>
      <c r="AR562" s="3">
        <v>11.29</v>
      </c>
      <c r="AS562" s="3">
        <v>4.8</v>
      </c>
      <c r="AT562" s="3">
        <v>22753</v>
      </c>
      <c r="AU562" s="3">
        <v>4.7</v>
      </c>
      <c r="AV562" s="3">
        <v>37.5</v>
      </c>
      <c r="AW562" s="3">
        <v>1</v>
      </c>
      <c r="BA562" s="4" t="s">
        <v>785</v>
      </c>
      <c r="BB562" s="4" t="s">
        <v>364</v>
      </c>
      <c r="BC562" s="4">
        <v>68000</v>
      </c>
      <c r="BD562" s="4">
        <v>4.9000000000000004</v>
      </c>
      <c r="BE562" s="4">
        <v>68000</v>
      </c>
      <c r="BF562" s="4">
        <v>4.9000000000000004</v>
      </c>
      <c r="BG562" s="4">
        <v>62000</v>
      </c>
      <c r="BH562" s="4">
        <v>6.5</v>
      </c>
      <c r="BI562" s="4">
        <v>68000</v>
      </c>
      <c r="BJ562" s="4">
        <v>4.9000000000000004</v>
      </c>
      <c r="BN562" s="5" t="s">
        <v>785</v>
      </c>
      <c r="BO562" s="5" t="s">
        <v>364</v>
      </c>
      <c r="BP562" s="5">
        <v>415.8</v>
      </c>
      <c r="BQ562" s="5">
        <v>3.1</v>
      </c>
      <c r="BR562" s="5">
        <v>12.42</v>
      </c>
      <c r="BS562" s="5">
        <v>2.6</v>
      </c>
      <c r="BT562" s="5">
        <v>21773</v>
      </c>
      <c r="BU562" s="5">
        <v>4.0999999999999996</v>
      </c>
      <c r="BV562" s="5">
        <v>33.5</v>
      </c>
      <c r="BW562" s="5">
        <v>1.5</v>
      </c>
      <c r="CA562" s="6" t="s">
        <v>785</v>
      </c>
      <c r="CB562" s="6" t="s">
        <v>364</v>
      </c>
      <c r="CC562" s="6">
        <v>375.1</v>
      </c>
      <c r="CD562" s="6">
        <v>4.7</v>
      </c>
      <c r="CE562" s="6">
        <v>10.210000000000001</v>
      </c>
      <c r="CF562" s="6">
        <v>3.6</v>
      </c>
      <c r="CG562" s="6">
        <v>20360</v>
      </c>
      <c r="CH562" s="6">
        <v>5.5</v>
      </c>
      <c r="CI562" s="6">
        <v>37</v>
      </c>
      <c r="CJ562" s="6">
        <v>0.3</v>
      </c>
      <c r="CN562" s="7" t="s">
        <v>785</v>
      </c>
      <c r="CO562" s="7" t="s">
        <v>364</v>
      </c>
      <c r="CP562" s="7">
        <v>20000</v>
      </c>
      <c r="CQ562" s="7">
        <v>9</v>
      </c>
      <c r="CR562" s="7">
        <v>20000</v>
      </c>
      <c r="CS562" s="7">
        <v>9</v>
      </c>
      <c r="CT562" s="7">
        <v>19000</v>
      </c>
      <c r="CU562" s="7">
        <v>10.199999999999999</v>
      </c>
      <c r="CV562" s="7">
        <v>20000</v>
      </c>
      <c r="CW562" s="7">
        <v>9</v>
      </c>
      <c r="DA562" s="8" t="s">
        <v>785</v>
      </c>
      <c r="DB562" s="8" t="s">
        <v>364</v>
      </c>
      <c r="DC562" s="8">
        <v>437.2</v>
      </c>
      <c r="DD562" s="8">
        <v>3.5</v>
      </c>
      <c r="DE562" s="8">
        <v>11.87</v>
      </c>
      <c r="DF562" s="8">
        <v>3.6</v>
      </c>
      <c r="DG562" s="8">
        <v>21994</v>
      </c>
      <c r="DH562" s="8">
        <v>4.0999999999999996</v>
      </c>
      <c r="DI562" s="8">
        <v>36.799999999999997</v>
      </c>
      <c r="DJ562" s="8">
        <v>0.9</v>
      </c>
      <c r="DN562" s="9" t="s">
        <v>785</v>
      </c>
      <c r="DO562" s="9" t="s">
        <v>364</v>
      </c>
      <c r="DP562" s="9">
        <v>388</v>
      </c>
      <c r="DQ562" s="9">
        <v>5</v>
      </c>
      <c r="DR562" s="9">
        <v>10.46</v>
      </c>
      <c r="DS562" s="9">
        <v>5.7</v>
      </c>
      <c r="DT562" s="9">
        <v>20187</v>
      </c>
      <c r="DU562" s="9">
        <v>5.6</v>
      </c>
      <c r="DV562" s="9">
        <v>37.200000000000003</v>
      </c>
      <c r="DW562" s="9">
        <v>0.3</v>
      </c>
      <c r="EA562" s="10" t="s">
        <v>785</v>
      </c>
      <c r="EB562" s="10" t="s">
        <v>364</v>
      </c>
      <c r="EC562" s="10">
        <v>31000</v>
      </c>
      <c r="ED562" s="10">
        <v>7.5</v>
      </c>
      <c r="EE562" s="10" t="e">
        <f>VLOOKUP(EA562,Sheet1!$C$10:$L$428,10,FALSE)</f>
        <v>#N/A</v>
      </c>
      <c r="EF562" s="10">
        <v>7.5</v>
      </c>
      <c r="EG562" s="10">
        <v>28000</v>
      </c>
      <c r="EH562" s="10">
        <v>8.6999999999999993</v>
      </c>
      <c r="EI562" s="10">
        <v>31000</v>
      </c>
      <c r="EJ562" s="10">
        <v>7.5</v>
      </c>
      <c r="EN562" s="11" t="s">
        <v>785</v>
      </c>
      <c r="EO562" s="11" t="s">
        <v>364</v>
      </c>
      <c r="EP562" s="11">
        <v>543.70000000000005</v>
      </c>
      <c r="EQ562" s="11">
        <v>3.8</v>
      </c>
      <c r="ER562" s="11" t="e">
        <f>VLOOKUP(EN562,Sheet1!$C$10:$L$428,2,FALSE)</f>
        <v>#N/A</v>
      </c>
      <c r="ES562" s="11">
        <v>3.9</v>
      </c>
      <c r="ET562" s="11">
        <v>27871</v>
      </c>
      <c r="EU562" s="11">
        <v>4.0999999999999996</v>
      </c>
      <c r="EV562" s="11">
        <v>40</v>
      </c>
      <c r="EW562" s="11">
        <v>1</v>
      </c>
      <c r="EY562" t="b">
        <f t="shared" si="8"/>
        <v>1</v>
      </c>
    </row>
    <row r="563" spans="1:155" x14ac:dyDescent="0.25">
      <c r="A563" s="1" t="s">
        <v>786</v>
      </c>
      <c r="B563" s="1" t="s">
        <v>365</v>
      </c>
      <c r="C563" s="1">
        <v>434.3</v>
      </c>
      <c r="D563" s="1">
        <v>6.4</v>
      </c>
      <c r="E563" s="1" t="e">
        <f>VLOOKUP(A563,Sheet1!$C$10:$L$428,6,FALSE)</f>
        <v>#N/A</v>
      </c>
      <c r="F563" s="1">
        <v>7.3</v>
      </c>
      <c r="G563" s="1">
        <v>21041</v>
      </c>
      <c r="H563" s="1">
        <v>9.5</v>
      </c>
      <c r="I563" s="1">
        <v>39</v>
      </c>
      <c r="J563" s="1">
        <v>1.6</v>
      </c>
      <c r="N563" s="2" t="s">
        <v>786</v>
      </c>
      <c r="O563" s="2" t="s">
        <v>365</v>
      </c>
      <c r="P563" s="2">
        <v>19000</v>
      </c>
      <c r="Q563" s="2">
        <v>9.5</v>
      </c>
      <c r="R563" s="2">
        <v>19000</v>
      </c>
      <c r="S563" s="2">
        <v>9.5</v>
      </c>
      <c r="T563" s="2">
        <v>17000</v>
      </c>
      <c r="U563" s="2">
        <v>11</v>
      </c>
      <c r="V563" s="2">
        <v>19000</v>
      </c>
      <c r="W563" s="2">
        <v>9.5</v>
      </c>
      <c r="AA563" s="3" t="s">
        <v>786</v>
      </c>
      <c r="AB563" s="3" t="s">
        <v>365</v>
      </c>
      <c r="AC563" s="3">
        <v>439.6</v>
      </c>
      <c r="AD563" s="3">
        <v>3.5</v>
      </c>
      <c r="AE563" s="3">
        <v>11.09</v>
      </c>
      <c r="AF563" s="3">
        <v>3.2</v>
      </c>
      <c r="AG563" s="3">
        <v>22367</v>
      </c>
      <c r="AH563" s="3">
        <v>3.8</v>
      </c>
      <c r="AI563" s="3">
        <v>39.6</v>
      </c>
      <c r="AJ563" s="3">
        <v>1.4</v>
      </c>
      <c r="AN563" s="3" t="s">
        <v>786</v>
      </c>
      <c r="AO563" s="3" t="s">
        <v>365</v>
      </c>
      <c r="AP563" s="3">
        <v>414.9</v>
      </c>
      <c r="AQ563" s="3">
        <v>7.1</v>
      </c>
      <c r="AR563" s="3">
        <v>10.54</v>
      </c>
      <c r="AS563" s="3">
        <v>5.9</v>
      </c>
      <c r="AT563" s="3">
        <v>20653</v>
      </c>
      <c r="AU563" s="3">
        <v>7.1</v>
      </c>
      <c r="AV563" s="3">
        <v>37.5</v>
      </c>
      <c r="AW563" s="3">
        <v>1.5</v>
      </c>
      <c r="BA563" s="4" t="s">
        <v>786</v>
      </c>
      <c r="BB563" s="4" t="s">
        <v>365</v>
      </c>
      <c r="BC563" s="4">
        <v>24000</v>
      </c>
      <c r="BD563" s="4">
        <v>8.1999999999999993</v>
      </c>
      <c r="BE563" s="4">
        <v>24000</v>
      </c>
      <c r="BF563" s="4">
        <v>8.1999999999999993</v>
      </c>
      <c r="BG563" s="4">
        <v>22000</v>
      </c>
      <c r="BH563" s="4">
        <v>9.6</v>
      </c>
      <c r="BI563" s="4">
        <v>24000</v>
      </c>
      <c r="BJ563" s="4">
        <v>8.1999999999999993</v>
      </c>
      <c r="BN563" s="5" t="s">
        <v>786</v>
      </c>
      <c r="BO563" s="5" t="s">
        <v>365</v>
      </c>
      <c r="BP563" s="5">
        <v>380.6</v>
      </c>
      <c r="BQ563" s="5">
        <v>4</v>
      </c>
      <c r="BR563" s="5">
        <v>10.89</v>
      </c>
      <c r="BS563" s="5">
        <v>3</v>
      </c>
      <c r="BT563" s="5">
        <v>19613</v>
      </c>
      <c r="BU563" s="5">
        <v>4.3</v>
      </c>
      <c r="BV563" s="5">
        <v>34.9</v>
      </c>
      <c r="BW563" s="5">
        <v>2.4</v>
      </c>
      <c r="CA563" s="6" t="s">
        <v>786</v>
      </c>
      <c r="CB563" s="6" t="s">
        <v>365</v>
      </c>
      <c r="CC563" s="6">
        <v>358.5</v>
      </c>
      <c r="CD563" s="6">
        <v>6.2</v>
      </c>
      <c r="CE563" s="6">
        <v>9.74</v>
      </c>
      <c r="CF563" s="6">
        <v>5.8</v>
      </c>
      <c r="CG563" s="6">
        <v>18595</v>
      </c>
      <c r="CH563" s="6">
        <v>6.6</v>
      </c>
      <c r="CI563" s="6">
        <v>37.4</v>
      </c>
      <c r="CJ563" s="6">
        <v>0.4</v>
      </c>
      <c r="CN563" s="7" t="s">
        <v>786</v>
      </c>
      <c r="CO563" s="7" t="s">
        <v>365</v>
      </c>
      <c r="CP563" s="7">
        <v>8000</v>
      </c>
      <c r="CQ563" s="7">
        <v>14.3</v>
      </c>
      <c r="CR563" s="7">
        <v>8000</v>
      </c>
      <c r="CS563" s="7">
        <v>14.3</v>
      </c>
      <c r="CT563" s="7">
        <v>7000</v>
      </c>
      <c r="CU563" s="7">
        <v>16.399999999999999</v>
      </c>
      <c r="CV563" s="7">
        <v>8000</v>
      </c>
      <c r="CW563" s="7">
        <v>14.3</v>
      </c>
      <c r="DA563" s="8" t="s">
        <v>786</v>
      </c>
      <c r="DB563" s="8" t="s">
        <v>365</v>
      </c>
      <c r="DC563" s="8">
        <v>412.8</v>
      </c>
      <c r="DD563" s="8">
        <v>4.9000000000000004</v>
      </c>
      <c r="DE563" s="8">
        <v>10.86</v>
      </c>
      <c r="DF563" s="8">
        <v>5.3</v>
      </c>
      <c r="DG563" s="8">
        <v>20680</v>
      </c>
      <c r="DH563" s="8">
        <v>5.4</v>
      </c>
      <c r="DI563" s="8">
        <v>38</v>
      </c>
      <c r="DJ563" s="8">
        <v>1.4</v>
      </c>
      <c r="DN563" s="9" t="s">
        <v>786</v>
      </c>
      <c r="DO563" s="9" t="s">
        <v>365</v>
      </c>
      <c r="DP563" s="9">
        <v>365.4</v>
      </c>
      <c r="DQ563" s="9">
        <v>10</v>
      </c>
      <c r="DR563" s="9">
        <v>9.98</v>
      </c>
      <c r="DS563" s="9">
        <v>11</v>
      </c>
      <c r="DT563" s="9">
        <v>18645</v>
      </c>
      <c r="DU563" s="9">
        <v>11</v>
      </c>
      <c r="DV563" s="9">
        <v>37.5</v>
      </c>
      <c r="DW563" s="9" t="s">
        <v>858</v>
      </c>
      <c r="EA563" s="10" t="s">
        <v>786</v>
      </c>
      <c r="EB563" s="10" t="s">
        <v>365</v>
      </c>
      <c r="EC563" s="10">
        <v>11000</v>
      </c>
      <c r="ED563" s="10">
        <v>12.6</v>
      </c>
      <c r="EE563" s="10" t="e">
        <f>VLOOKUP(EA563,Sheet1!$C$10:$L$428,10,FALSE)</f>
        <v>#N/A</v>
      </c>
      <c r="EF563" s="10">
        <v>12.6</v>
      </c>
      <c r="EG563" s="10">
        <v>10000</v>
      </c>
      <c r="EH563" s="10">
        <v>14.8</v>
      </c>
      <c r="EI563" s="10">
        <v>11000</v>
      </c>
      <c r="EJ563" s="10">
        <v>12.6</v>
      </c>
      <c r="EN563" s="11" t="s">
        <v>786</v>
      </c>
      <c r="EO563" s="11" t="s">
        <v>365</v>
      </c>
      <c r="EP563" s="11">
        <v>458</v>
      </c>
      <c r="EQ563" s="11">
        <v>4.8</v>
      </c>
      <c r="ER563" s="11" t="e">
        <f>VLOOKUP(EN563,Sheet1!$C$10:$L$428,2,FALSE)</f>
        <v>#N/A</v>
      </c>
      <c r="ES563" s="11">
        <v>4</v>
      </c>
      <c r="ET563" s="11">
        <v>23566</v>
      </c>
      <c r="EU563" s="11">
        <v>5.0999999999999996</v>
      </c>
      <c r="EV563" s="11">
        <v>40.799999999999997</v>
      </c>
      <c r="EW563" s="11">
        <v>2</v>
      </c>
      <c r="EY563" t="b">
        <f t="shared" si="8"/>
        <v>1</v>
      </c>
    </row>
    <row r="564" spans="1:155" x14ac:dyDescent="0.25">
      <c r="A564" s="1" t="s">
        <v>787</v>
      </c>
      <c r="B564" s="1" t="s">
        <v>366</v>
      </c>
      <c r="C564" s="1">
        <v>472</v>
      </c>
      <c r="D564" s="1">
        <v>7.8</v>
      </c>
      <c r="E564" s="1" t="e">
        <f>VLOOKUP(A564,Sheet1!$C$10:$L$428,6,FALSE)</f>
        <v>#N/A</v>
      </c>
      <c r="F564" s="1">
        <v>9.1</v>
      </c>
      <c r="G564" s="1">
        <v>26357</v>
      </c>
      <c r="H564" s="1">
        <v>7.7</v>
      </c>
      <c r="I564" s="1">
        <v>39.1</v>
      </c>
      <c r="J564" s="1">
        <v>1.6</v>
      </c>
      <c r="N564" s="2" t="s">
        <v>787</v>
      </c>
      <c r="O564" s="2" t="s">
        <v>366</v>
      </c>
      <c r="P564" s="2">
        <v>26000</v>
      </c>
      <c r="Q564" s="2">
        <v>8.1999999999999993</v>
      </c>
      <c r="R564" s="2">
        <v>26000</v>
      </c>
      <c r="S564" s="2">
        <v>8.1999999999999993</v>
      </c>
      <c r="T564" s="2">
        <v>23000</v>
      </c>
      <c r="U564" s="2">
        <v>11.6</v>
      </c>
      <c r="V564" s="2">
        <v>26000</v>
      </c>
      <c r="W564" s="2">
        <v>8.1999999999999993</v>
      </c>
      <c r="AA564" s="3" t="s">
        <v>787</v>
      </c>
      <c r="AB564" s="3" t="s">
        <v>366</v>
      </c>
      <c r="AC564" s="3">
        <v>484.2</v>
      </c>
      <c r="AD564" s="3">
        <v>3.9</v>
      </c>
      <c r="AE564" s="3">
        <v>12.33</v>
      </c>
      <c r="AF564" s="3">
        <v>3.9</v>
      </c>
      <c r="AG564" s="3">
        <v>26043</v>
      </c>
      <c r="AH564" s="3">
        <v>4.9000000000000004</v>
      </c>
      <c r="AI564" s="3">
        <v>39.299999999999997</v>
      </c>
      <c r="AJ564" s="3">
        <v>1.2</v>
      </c>
      <c r="AN564" s="3" t="s">
        <v>787</v>
      </c>
      <c r="AO564" s="3" t="s">
        <v>366</v>
      </c>
      <c r="AP564" s="3">
        <v>420.2</v>
      </c>
      <c r="AQ564" s="3">
        <v>5.5</v>
      </c>
      <c r="AR564" s="3">
        <v>10.74</v>
      </c>
      <c r="AS564" s="3">
        <v>6.3</v>
      </c>
      <c r="AT564" s="3">
        <v>23529</v>
      </c>
      <c r="AU564" s="3">
        <v>7.1</v>
      </c>
      <c r="AV564" s="3">
        <v>37.5</v>
      </c>
      <c r="AW564" s="3">
        <v>1.4</v>
      </c>
      <c r="BA564" s="4" t="s">
        <v>787</v>
      </c>
      <c r="BB564" s="4" t="s">
        <v>366</v>
      </c>
      <c r="BC564" s="4">
        <v>34000</v>
      </c>
      <c r="BD564" s="4">
        <v>7</v>
      </c>
      <c r="BE564" s="4">
        <v>34000</v>
      </c>
      <c r="BF564" s="4">
        <v>7</v>
      </c>
      <c r="BG564" s="4">
        <v>31000</v>
      </c>
      <c r="BH564" s="4">
        <v>9.5</v>
      </c>
      <c r="BI564" s="4">
        <v>34000</v>
      </c>
      <c r="BJ564" s="4">
        <v>7</v>
      </c>
      <c r="BN564" s="5" t="s">
        <v>787</v>
      </c>
      <c r="BO564" s="5" t="s">
        <v>366</v>
      </c>
      <c r="BP564" s="5">
        <v>406.9</v>
      </c>
      <c r="BQ564" s="5">
        <v>4.3</v>
      </c>
      <c r="BR564" s="5">
        <v>11.95</v>
      </c>
      <c r="BS564" s="5">
        <v>3.6</v>
      </c>
      <c r="BT564" s="5">
        <v>21747</v>
      </c>
      <c r="BU564" s="5">
        <v>5.7</v>
      </c>
      <c r="BV564" s="5">
        <v>34.1</v>
      </c>
      <c r="BW564" s="5">
        <v>2.2000000000000002</v>
      </c>
      <c r="CA564" s="6" t="s">
        <v>787</v>
      </c>
      <c r="CB564" s="6" t="s">
        <v>366</v>
      </c>
      <c r="CC564" s="6">
        <v>376.9</v>
      </c>
      <c r="CD564" s="6">
        <v>5.7</v>
      </c>
      <c r="CE564" s="6">
        <v>9.92</v>
      </c>
      <c r="CF564" s="6">
        <v>4.9000000000000004</v>
      </c>
      <c r="CG564" s="6">
        <v>20082</v>
      </c>
      <c r="CH564" s="6">
        <v>7.9</v>
      </c>
      <c r="CI564" s="6">
        <v>37</v>
      </c>
      <c r="CJ564" s="6">
        <v>0.4</v>
      </c>
      <c r="CN564" s="7" t="s">
        <v>787</v>
      </c>
      <c r="CO564" s="7" t="s">
        <v>366</v>
      </c>
      <c r="CP564" s="7">
        <v>10000</v>
      </c>
      <c r="CQ564" s="7">
        <v>13.1</v>
      </c>
      <c r="CR564" s="7">
        <v>10000</v>
      </c>
      <c r="CS564" s="7">
        <v>13.1</v>
      </c>
      <c r="CT564" s="7" t="s">
        <v>858</v>
      </c>
      <c r="CU564" s="7" t="s">
        <v>858</v>
      </c>
      <c r="CV564" s="7">
        <v>10000</v>
      </c>
      <c r="CW564" s="7">
        <v>13.1</v>
      </c>
      <c r="DA564" s="8" t="s">
        <v>787</v>
      </c>
      <c r="DB564" s="8" t="s">
        <v>366</v>
      </c>
      <c r="DC564" s="8">
        <v>402</v>
      </c>
      <c r="DD564" s="8">
        <v>4.0999999999999996</v>
      </c>
      <c r="DE564" s="8">
        <v>10.92</v>
      </c>
      <c r="DF564" s="8">
        <v>4.0999999999999996</v>
      </c>
      <c r="DG564" s="8">
        <v>21648</v>
      </c>
      <c r="DH564" s="8">
        <v>12</v>
      </c>
      <c r="DI564" s="8">
        <v>36.799999999999997</v>
      </c>
      <c r="DJ564" s="8">
        <v>1.5</v>
      </c>
      <c r="DN564" s="9" t="s">
        <v>787</v>
      </c>
      <c r="DO564" s="9" t="s">
        <v>366</v>
      </c>
      <c r="DP564" s="9">
        <v>385.3</v>
      </c>
      <c r="DQ564" s="9">
        <v>6.6</v>
      </c>
      <c r="DR564" s="9">
        <v>10.36</v>
      </c>
      <c r="DS564" s="9">
        <v>5.6</v>
      </c>
      <c r="DT564" s="9">
        <v>20611</v>
      </c>
      <c r="DU564" s="9">
        <v>8.8000000000000007</v>
      </c>
      <c r="DV564" s="9">
        <v>37</v>
      </c>
      <c r="DW564" s="9">
        <v>1.7</v>
      </c>
      <c r="EA564" s="10" t="s">
        <v>787</v>
      </c>
      <c r="EB564" s="10" t="s">
        <v>366</v>
      </c>
      <c r="EC564" s="10">
        <v>16000</v>
      </c>
      <c r="ED564" s="10">
        <v>10.5</v>
      </c>
      <c r="EE564" s="10" t="e">
        <f>VLOOKUP(EA564,Sheet1!$C$10:$L$428,10,FALSE)</f>
        <v>#N/A</v>
      </c>
      <c r="EF564" s="10">
        <v>10.5</v>
      </c>
      <c r="EG564" s="10">
        <v>15000</v>
      </c>
      <c r="EH564" s="10">
        <v>12.1</v>
      </c>
      <c r="EI564" s="10">
        <v>16000</v>
      </c>
      <c r="EJ564" s="10">
        <v>10.5</v>
      </c>
      <c r="EN564" s="11" t="s">
        <v>787</v>
      </c>
      <c r="EO564" s="11" t="s">
        <v>366</v>
      </c>
      <c r="EP564" s="11">
        <v>534.70000000000005</v>
      </c>
      <c r="EQ564" s="11">
        <v>5.0999999999999996</v>
      </c>
      <c r="ER564" s="11" t="e">
        <f>VLOOKUP(EN564,Sheet1!$C$10:$L$428,2,FALSE)</f>
        <v>#N/A</v>
      </c>
      <c r="ES564" s="11">
        <v>5.3</v>
      </c>
      <c r="ET564" s="11">
        <v>28433</v>
      </c>
      <c r="EU564" s="11">
        <v>5.7</v>
      </c>
      <c r="EV564" s="11">
        <v>40.799999999999997</v>
      </c>
      <c r="EW564" s="11">
        <v>1.6</v>
      </c>
      <c r="EY564" t="b">
        <f t="shared" si="8"/>
        <v>1</v>
      </c>
    </row>
    <row r="565" spans="1:155" x14ac:dyDescent="0.25">
      <c r="A565" s="1" t="s">
        <v>788</v>
      </c>
      <c r="B565" s="1" t="s">
        <v>367</v>
      </c>
      <c r="C565" s="1">
        <v>602.20000000000005</v>
      </c>
      <c r="D565" s="1">
        <v>11</v>
      </c>
      <c r="E565" s="1" t="e">
        <f>VLOOKUP(A565,Sheet1!$C$10:$L$428,6,FALSE)</f>
        <v>#N/A</v>
      </c>
      <c r="F565" s="1">
        <v>12</v>
      </c>
      <c r="G565" s="1" t="s">
        <v>858</v>
      </c>
      <c r="H565" s="1" t="s">
        <v>858</v>
      </c>
      <c r="I565" s="1">
        <v>37.5</v>
      </c>
      <c r="J565" s="1">
        <v>1.1000000000000001</v>
      </c>
      <c r="N565" s="2" t="s">
        <v>788</v>
      </c>
      <c r="O565" s="2" t="s">
        <v>367</v>
      </c>
      <c r="P565" s="2">
        <v>28000</v>
      </c>
      <c r="Q565" s="2">
        <v>7.9</v>
      </c>
      <c r="R565" s="2">
        <v>28000</v>
      </c>
      <c r="S565" s="2">
        <v>7.9</v>
      </c>
      <c r="T565" s="2">
        <v>25000</v>
      </c>
      <c r="U565" s="2">
        <v>17.2</v>
      </c>
      <c r="V565" s="2">
        <v>28000</v>
      </c>
      <c r="W565" s="2">
        <v>7.9</v>
      </c>
      <c r="AA565" s="3" t="s">
        <v>788</v>
      </c>
      <c r="AB565" s="3" t="s">
        <v>367</v>
      </c>
      <c r="AC565" s="3">
        <v>682.1</v>
      </c>
      <c r="AD565" s="3">
        <v>7.3</v>
      </c>
      <c r="AE565" s="3">
        <v>18.05</v>
      </c>
      <c r="AF565" s="3">
        <v>7.4</v>
      </c>
      <c r="AG565" s="3">
        <v>36879</v>
      </c>
      <c r="AH565" s="3">
        <v>11</v>
      </c>
      <c r="AI565" s="3">
        <v>37.799999999999997</v>
      </c>
      <c r="AJ565" s="3">
        <v>1.1000000000000001</v>
      </c>
      <c r="AN565" s="3" t="s">
        <v>788</v>
      </c>
      <c r="AO565" s="3" t="s">
        <v>367</v>
      </c>
      <c r="AP565" s="3">
        <v>536.9</v>
      </c>
      <c r="AQ565" s="3">
        <v>8.9</v>
      </c>
      <c r="AR565" s="3">
        <v>14.5</v>
      </c>
      <c r="AS565" s="3">
        <v>8.9</v>
      </c>
      <c r="AT565" s="3">
        <v>29572</v>
      </c>
      <c r="AU565" s="3" t="s">
        <v>858</v>
      </c>
      <c r="AV565" s="3">
        <v>37.5</v>
      </c>
      <c r="AW565" s="3">
        <v>0.5</v>
      </c>
      <c r="BA565" s="4" t="s">
        <v>788</v>
      </c>
      <c r="BB565" s="4" t="s">
        <v>367</v>
      </c>
      <c r="BC565" s="4">
        <v>41000</v>
      </c>
      <c r="BD565" s="4">
        <v>6.6</v>
      </c>
      <c r="BE565" s="4">
        <v>41000</v>
      </c>
      <c r="BF565" s="4">
        <v>6.6</v>
      </c>
      <c r="BG565" s="4">
        <v>35000</v>
      </c>
      <c r="BH565" s="4">
        <v>13.1</v>
      </c>
      <c r="BI565" s="4">
        <v>41000</v>
      </c>
      <c r="BJ565" s="4">
        <v>6.6</v>
      </c>
      <c r="BN565" s="5" t="s">
        <v>788</v>
      </c>
      <c r="BO565" s="5" t="s">
        <v>367</v>
      </c>
      <c r="BP565" s="5">
        <v>529.4</v>
      </c>
      <c r="BQ565" s="5">
        <v>7.3</v>
      </c>
      <c r="BR565" s="5">
        <v>16.989999999999998</v>
      </c>
      <c r="BS565" s="5">
        <v>6.7</v>
      </c>
      <c r="BT565" s="5">
        <v>29541</v>
      </c>
      <c r="BU565" s="5">
        <v>9.5</v>
      </c>
      <c r="BV565" s="5">
        <v>31.2</v>
      </c>
      <c r="BW565" s="5">
        <v>2.5</v>
      </c>
      <c r="CA565" s="6" t="s">
        <v>788</v>
      </c>
      <c r="CB565" s="6" t="s">
        <v>367</v>
      </c>
      <c r="CC565" s="6">
        <v>379.1</v>
      </c>
      <c r="CD565" s="6">
        <v>12</v>
      </c>
      <c r="CE565" s="6">
        <v>12.47</v>
      </c>
      <c r="CF565" s="6">
        <v>9.8000000000000007</v>
      </c>
      <c r="CG565" s="6">
        <v>21482</v>
      </c>
      <c r="CH565" s="6">
        <v>18</v>
      </c>
      <c r="CI565" s="6">
        <v>36.5</v>
      </c>
      <c r="CJ565" s="6">
        <v>1.8</v>
      </c>
      <c r="CN565" s="7" t="s">
        <v>788</v>
      </c>
      <c r="CO565" s="7" t="s">
        <v>367</v>
      </c>
      <c r="CP565" s="7">
        <v>12000</v>
      </c>
      <c r="CQ565" s="7">
        <v>12</v>
      </c>
      <c r="CR565" s="7">
        <v>12000</v>
      </c>
      <c r="CS565" s="7">
        <v>12</v>
      </c>
      <c r="CT565" s="7">
        <v>11000</v>
      </c>
      <c r="CU565" s="7">
        <v>18.899999999999999</v>
      </c>
      <c r="CV565" s="7">
        <v>12000</v>
      </c>
      <c r="CW565" s="7">
        <v>12</v>
      </c>
      <c r="DA565" s="8" t="s">
        <v>788</v>
      </c>
      <c r="DB565" s="8" t="s">
        <v>367</v>
      </c>
      <c r="DC565" s="8">
        <v>515.29999999999995</v>
      </c>
      <c r="DD565" s="8">
        <v>6.1</v>
      </c>
      <c r="DE565" s="8">
        <v>14.09</v>
      </c>
      <c r="DF565" s="8">
        <v>6.4</v>
      </c>
      <c r="DG565" s="8">
        <v>26763</v>
      </c>
      <c r="DH565" s="8">
        <v>8.1</v>
      </c>
      <c r="DI565" s="8">
        <v>36.6</v>
      </c>
      <c r="DJ565" s="8">
        <v>2.1</v>
      </c>
      <c r="DN565" s="9" t="s">
        <v>788</v>
      </c>
      <c r="DO565" s="9" t="s">
        <v>367</v>
      </c>
      <c r="DP565" s="9">
        <v>408.2</v>
      </c>
      <c r="DQ565" s="9">
        <v>15</v>
      </c>
      <c r="DR565" s="9">
        <v>12.07</v>
      </c>
      <c r="DS565" s="9">
        <v>16</v>
      </c>
      <c r="DT565" s="9" t="s">
        <v>858</v>
      </c>
      <c r="DU565" s="9" t="s">
        <v>858</v>
      </c>
      <c r="DV565" s="9">
        <v>37</v>
      </c>
      <c r="DW565" s="9">
        <v>1.7</v>
      </c>
      <c r="EA565" s="10" t="s">
        <v>788</v>
      </c>
      <c r="EB565" s="10" t="s">
        <v>367</v>
      </c>
      <c r="EC565" s="10">
        <v>17000</v>
      </c>
      <c r="ED565" s="10">
        <v>10.5</v>
      </c>
      <c r="EE565" s="10" t="e">
        <f>VLOOKUP(EA565,Sheet1!$C$10:$L$428,10,FALSE)</f>
        <v>#N/A</v>
      </c>
      <c r="EF565" s="10">
        <v>10.5</v>
      </c>
      <c r="EG565" s="10" t="s">
        <v>858</v>
      </c>
      <c r="EH565" s="10" t="s">
        <v>858</v>
      </c>
      <c r="EI565" s="10">
        <v>17000</v>
      </c>
      <c r="EJ565" s="10">
        <v>10.5</v>
      </c>
      <c r="EN565" s="11" t="s">
        <v>788</v>
      </c>
      <c r="EO565" s="11" t="s">
        <v>367</v>
      </c>
      <c r="EP565" s="11">
        <v>799.3</v>
      </c>
      <c r="EQ565" s="11">
        <v>10</v>
      </c>
      <c r="ER565" s="11" t="e">
        <f>VLOOKUP(EN565,Sheet1!$C$10:$L$428,2,FALSE)</f>
        <v>#N/A</v>
      </c>
      <c r="ES565" s="11">
        <v>10</v>
      </c>
      <c r="ET565" s="11">
        <v>44388</v>
      </c>
      <c r="EU565" s="11">
        <v>16</v>
      </c>
      <c r="EV565" s="11">
        <v>38.700000000000003</v>
      </c>
      <c r="EW565" s="11">
        <v>1.1000000000000001</v>
      </c>
      <c r="EY565" t="b">
        <f t="shared" si="8"/>
        <v>1</v>
      </c>
    </row>
    <row r="566" spans="1:155" x14ac:dyDescent="0.25">
      <c r="A566" s="1" t="s">
        <v>789</v>
      </c>
      <c r="B566" s="1" t="s">
        <v>368</v>
      </c>
      <c r="C566" s="1">
        <v>501.4</v>
      </c>
      <c r="D566" s="1">
        <v>8.1999999999999993</v>
      </c>
      <c r="E566" s="1" t="e">
        <f>VLOOKUP(A566,Sheet1!$C$10:$L$428,6,FALSE)</f>
        <v>#N/A</v>
      </c>
      <c r="F566" s="1">
        <v>8.1999999999999993</v>
      </c>
      <c r="G566" s="1">
        <v>25660</v>
      </c>
      <c r="H566" s="1">
        <v>10</v>
      </c>
      <c r="I566" s="1">
        <v>39</v>
      </c>
      <c r="J566" s="1">
        <v>1.6</v>
      </c>
      <c r="N566" s="2" t="s">
        <v>789</v>
      </c>
      <c r="O566" s="2" t="s">
        <v>368</v>
      </c>
      <c r="P566" s="2">
        <v>37000</v>
      </c>
      <c r="Q566" s="2">
        <v>6.6</v>
      </c>
      <c r="R566" s="2">
        <v>37000</v>
      </c>
      <c r="S566" s="2">
        <v>6.6</v>
      </c>
      <c r="T566" s="2">
        <v>34000</v>
      </c>
      <c r="U566" s="2">
        <v>7.8</v>
      </c>
      <c r="V566" s="2">
        <v>37000</v>
      </c>
      <c r="W566" s="2">
        <v>6.6</v>
      </c>
      <c r="AA566" s="3" t="s">
        <v>789</v>
      </c>
      <c r="AB566" s="3" t="s">
        <v>368</v>
      </c>
      <c r="AC566" s="3">
        <v>567.29999999999995</v>
      </c>
      <c r="AD566" s="3">
        <v>5.6</v>
      </c>
      <c r="AE566" s="3">
        <v>14.48</v>
      </c>
      <c r="AF566" s="3">
        <v>5.6</v>
      </c>
      <c r="AG566" s="3">
        <v>30085</v>
      </c>
      <c r="AH566" s="3">
        <v>8.3000000000000007</v>
      </c>
      <c r="AI566" s="3">
        <v>39.200000000000003</v>
      </c>
      <c r="AJ566" s="3">
        <v>0.8</v>
      </c>
      <c r="AN566" s="3" t="s">
        <v>789</v>
      </c>
      <c r="AO566" s="3" t="s">
        <v>368</v>
      </c>
      <c r="AP566" s="3">
        <v>441.7</v>
      </c>
      <c r="AQ566" s="3">
        <v>6</v>
      </c>
      <c r="AR566" s="3">
        <v>11.47</v>
      </c>
      <c r="AS566" s="3">
        <v>5.8</v>
      </c>
      <c r="AT566" s="3">
        <v>23844</v>
      </c>
      <c r="AU566" s="3">
        <v>6</v>
      </c>
      <c r="AV566" s="3">
        <v>37.5</v>
      </c>
      <c r="AW566" s="3">
        <v>1.1000000000000001</v>
      </c>
      <c r="BA566" s="4" t="s">
        <v>789</v>
      </c>
      <c r="BB566" s="4" t="s">
        <v>368</v>
      </c>
      <c r="BC566" s="4">
        <v>51000</v>
      </c>
      <c r="BD566" s="4">
        <v>5.6</v>
      </c>
      <c r="BE566" s="4">
        <v>51000</v>
      </c>
      <c r="BF566" s="4">
        <v>5.6</v>
      </c>
      <c r="BG566" s="4">
        <v>45000</v>
      </c>
      <c r="BH566" s="4">
        <v>6.7</v>
      </c>
      <c r="BI566" s="4">
        <v>51000</v>
      </c>
      <c r="BJ566" s="4">
        <v>5.6</v>
      </c>
      <c r="BN566" s="5" t="s">
        <v>789</v>
      </c>
      <c r="BO566" s="5" t="s">
        <v>368</v>
      </c>
      <c r="BP566" s="5">
        <v>456.9</v>
      </c>
      <c r="BQ566" s="5">
        <v>5.6</v>
      </c>
      <c r="BR566" s="5">
        <v>13.69</v>
      </c>
      <c r="BS566" s="5">
        <v>5.2</v>
      </c>
      <c r="BT566" s="5">
        <v>24722</v>
      </c>
      <c r="BU566" s="5">
        <v>8</v>
      </c>
      <c r="BV566" s="5">
        <v>33.4</v>
      </c>
      <c r="BW566" s="5">
        <v>1.9</v>
      </c>
      <c r="CA566" s="6" t="s">
        <v>789</v>
      </c>
      <c r="CB566" s="6" t="s">
        <v>368</v>
      </c>
      <c r="CC566" s="6">
        <v>365.2</v>
      </c>
      <c r="CD566" s="6">
        <v>5.2</v>
      </c>
      <c r="CE566" s="6">
        <v>10.19</v>
      </c>
      <c r="CF566" s="6">
        <v>5</v>
      </c>
      <c r="CG566" s="6">
        <v>19585</v>
      </c>
      <c r="CH566" s="6">
        <v>6.5</v>
      </c>
      <c r="CI566" s="6">
        <v>37</v>
      </c>
      <c r="CJ566" s="6">
        <v>0.4</v>
      </c>
      <c r="CN566" s="7" t="s">
        <v>789</v>
      </c>
      <c r="CO566" s="7" t="s">
        <v>368</v>
      </c>
      <c r="CP566" s="7">
        <v>15000</v>
      </c>
      <c r="CQ566" s="7">
        <v>10.199999999999999</v>
      </c>
      <c r="CR566" s="7">
        <v>15000</v>
      </c>
      <c r="CS566" s="7">
        <v>10.199999999999999</v>
      </c>
      <c r="CT566" s="7">
        <v>13000</v>
      </c>
      <c r="CU566" s="7">
        <v>12.2</v>
      </c>
      <c r="CV566" s="7">
        <v>15000</v>
      </c>
      <c r="CW566" s="7">
        <v>10.199999999999999</v>
      </c>
      <c r="DA566" s="8" t="s">
        <v>789</v>
      </c>
      <c r="DB566" s="8" t="s">
        <v>368</v>
      </c>
      <c r="DC566" s="8">
        <v>474.2</v>
      </c>
      <c r="DD566" s="8">
        <v>5.7</v>
      </c>
      <c r="DE566" s="8">
        <v>12.62</v>
      </c>
      <c r="DF566" s="8">
        <v>5.8</v>
      </c>
      <c r="DG566" s="8">
        <v>24372</v>
      </c>
      <c r="DH566" s="8">
        <v>7.5</v>
      </c>
      <c r="DI566" s="8">
        <v>37.6</v>
      </c>
      <c r="DJ566" s="8">
        <v>1</v>
      </c>
      <c r="DN566" s="9" t="s">
        <v>789</v>
      </c>
      <c r="DO566" s="9" t="s">
        <v>368</v>
      </c>
      <c r="DP566" s="9">
        <v>399.7</v>
      </c>
      <c r="DQ566" s="9">
        <v>6.8</v>
      </c>
      <c r="DR566" s="9">
        <v>10.76</v>
      </c>
      <c r="DS566" s="9">
        <v>6.5</v>
      </c>
      <c r="DT566" s="9">
        <v>21518</v>
      </c>
      <c r="DU566" s="9">
        <v>8.1</v>
      </c>
      <c r="DV566" s="9">
        <v>37.299999999999997</v>
      </c>
      <c r="DW566" s="9">
        <v>0.3</v>
      </c>
      <c r="EA566" s="10" t="s">
        <v>789</v>
      </c>
      <c r="EB566" s="10" t="s">
        <v>368</v>
      </c>
      <c r="EC566" s="10">
        <v>22000</v>
      </c>
      <c r="ED566" s="10">
        <v>8.6999999999999993</v>
      </c>
      <c r="EE566" s="10" t="e">
        <f>VLOOKUP(EA566,Sheet1!$C$10:$L$428,10,FALSE)</f>
        <v>#N/A</v>
      </c>
      <c r="EF566" s="10">
        <v>8.6999999999999993</v>
      </c>
      <c r="EG566" s="10">
        <v>20000</v>
      </c>
      <c r="EH566" s="10">
        <v>10.199999999999999</v>
      </c>
      <c r="EI566" s="10">
        <v>22000</v>
      </c>
      <c r="EJ566" s="10">
        <v>8.6999999999999993</v>
      </c>
      <c r="EN566" s="11" t="s">
        <v>789</v>
      </c>
      <c r="EO566" s="11" t="s">
        <v>368</v>
      </c>
      <c r="EP566" s="11">
        <v>631.1</v>
      </c>
      <c r="EQ566" s="11">
        <v>7.8</v>
      </c>
      <c r="ER566" s="11" t="e">
        <f>VLOOKUP(EN566,Sheet1!$C$10:$L$428,2,FALSE)</f>
        <v>#N/A</v>
      </c>
      <c r="ES566" s="11">
        <v>7.9</v>
      </c>
      <c r="ET566" s="11">
        <v>33809</v>
      </c>
      <c r="EU566" s="11">
        <v>12</v>
      </c>
      <c r="EV566" s="11">
        <v>40.299999999999997</v>
      </c>
      <c r="EW566" s="11">
        <v>1.1000000000000001</v>
      </c>
      <c r="EY566" t="b">
        <f t="shared" si="8"/>
        <v>1</v>
      </c>
    </row>
    <row r="567" spans="1:155" x14ac:dyDescent="0.25">
      <c r="A567" s="1" t="s">
        <v>790</v>
      </c>
      <c r="B567" s="1" t="s">
        <v>369</v>
      </c>
      <c r="C567" s="1">
        <v>574.79999999999995</v>
      </c>
      <c r="D567" s="1">
        <v>5.8</v>
      </c>
      <c r="E567" s="1" t="e">
        <f>VLOOKUP(A567,Sheet1!$C$10:$L$428,6,FALSE)</f>
        <v>#N/A</v>
      </c>
      <c r="F567" s="1">
        <v>5</v>
      </c>
      <c r="G567" s="1">
        <v>31169</v>
      </c>
      <c r="H567" s="1">
        <v>6.5</v>
      </c>
      <c r="I567" s="1">
        <v>39</v>
      </c>
      <c r="J567" s="1">
        <v>1.4</v>
      </c>
      <c r="N567" s="2" t="s">
        <v>790</v>
      </c>
      <c r="O567" s="2" t="s">
        <v>369</v>
      </c>
      <c r="P567" s="2">
        <v>79000</v>
      </c>
      <c r="Q567" s="2">
        <v>4.7</v>
      </c>
      <c r="R567" s="2">
        <v>79000</v>
      </c>
      <c r="S567" s="2">
        <v>4.7</v>
      </c>
      <c r="T567" s="2">
        <v>64000</v>
      </c>
      <c r="U567" s="2">
        <v>5.7</v>
      </c>
      <c r="V567" s="2">
        <v>79000</v>
      </c>
      <c r="W567" s="2">
        <v>4.7</v>
      </c>
      <c r="AA567" s="3" t="s">
        <v>790</v>
      </c>
      <c r="AB567" s="3" t="s">
        <v>369</v>
      </c>
      <c r="AC567" s="3">
        <v>653.70000000000005</v>
      </c>
      <c r="AD567" s="3">
        <v>3.1</v>
      </c>
      <c r="AE567" s="3">
        <v>16.46</v>
      </c>
      <c r="AF567" s="3">
        <v>3.2</v>
      </c>
      <c r="AG567" s="3">
        <v>35719</v>
      </c>
      <c r="AH567" s="3">
        <v>4.5</v>
      </c>
      <c r="AI567" s="3">
        <v>39.700000000000003</v>
      </c>
      <c r="AJ567" s="3">
        <v>0.7</v>
      </c>
      <c r="AN567" s="3" t="s">
        <v>790</v>
      </c>
      <c r="AO567" s="3" t="s">
        <v>369</v>
      </c>
      <c r="AP567" s="3">
        <v>548</v>
      </c>
      <c r="AQ567" s="3">
        <v>3.6</v>
      </c>
      <c r="AR567" s="3">
        <v>13.41</v>
      </c>
      <c r="AS567" s="3">
        <v>3.9</v>
      </c>
      <c r="AT567" s="3">
        <v>28573</v>
      </c>
      <c r="AU567" s="3">
        <v>5.3</v>
      </c>
      <c r="AV567" s="3">
        <v>37.5</v>
      </c>
      <c r="AW567" s="3">
        <v>0.9</v>
      </c>
      <c r="BA567" s="4" t="s">
        <v>790</v>
      </c>
      <c r="BB567" s="4" t="s">
        <v>369</v>
      </c>
      <c r="BC567" s="4">
        <v>108000</v>
      </c>
      <c r="BD567" s="4">
        <v>3.9</v>
      </c>
      <c r="BE567" s="4">
        <v>108000</v>
      </c>
      <c r="BF567" s="4">
        <v>3.9</v>
      </c>
      <c r="BG567" s="4">
        <v>86000</v>
      </c>
      <c r="BH567" s="4">
        <v>5</v>
      </c>
      <c r="BI567" s="4">
        <v>108000</v>
      </c>
      <c r="BJ567" s="4">
        <v>3.9</v>
      </c>
      <c r="BN567" s="5" t="s">
        <v>790</v>
      </c>
      <c r="BO567" s="5" t="s">
        <v>369</v>
      </c>
      <c r="BP567" s="5">
        <v>527.9</v>
      </c>
      <c r="BQ567" s="5">
        <v>3.3</v>
      </c>
      <c r="BR567" s="5">
        <v>15.47</v>
      </c>
      <c r="BS567" s="5">
        <v>3</v>
      </c>
      <c r="BT567" s="5">
        <v>29403</v>
      </c>
      <c r="BU567" s="5">
        <v>4.5999999999999996</v>
      </c>
      <c r="BV567" s="5">
        <v>34.1</v>
      </c>
      <c r="BW567" s="5">
        <v>1.3</v>
      </c>
      <c r="CA567" s="6" t="s">
        <v>790</v>
      </c>
      <c r="CB567" s="6" t="s">
        <v>369</v>
      </c>
      <c r="CC567" s="6">
        <v>430</v>
      </c>
      <c r="CD567" s="6">
        <v>4.5999999999999996</v>
      </c>
      <c r="CE567" s="6">
        <v>11.72</v>
      </c>
      <c r="CF567" s="6">
        <v>4.2</v>
      </c>
      <c r="CG567" s="6">
        <v>22989</v>
      </c>
      <c r="CH567" s="6">
        <v>5.9</v>
      </c>
      <c r="CI567" s="6">
        <v>37.4</v>
      </c>
      <c r="CJ567" s="6">
        <v>0.3</v>
      </c>
      <c r="CN567" s="7" t="s">
        <v>790</v>
      </c>
      <c r="CO567" s="7" t="s">
        <v>369</v>
      </c>
      <c r="CP567" s="7">
        <v>33000</v>
      </c>
      <c r="CQ567" s="7">
        <v>7</v>
      </c>
      <c r="CR567" s="7">
        <v>33000</v>
      </c>
      <c r="CS567" s="7">
        <v>7</v>
      </c>
      <c r="CT567" s="7">
        <v>27000</v>
      </c>
      <c r="CU567" s="7">
        <v>8.6</v>
      </c>
      <c r="CV567" s="7">
        <v>33000</v>
      </c>
      <c r="CW567" s="7">
        <v>7</v>
      </c>
      <c r="DA567" s="8" t="s">
        <v>790</v>
      </c>
      <c r="DB567" s="8" t="s">
        <v>369</v>
      </c>
      <c r="DC567" s="8">
        <v>547.4</v>
      </c>
      <c r="DD567" s="8">
        <v>3.7</v>
      </c>
      <c r="DE567" s="8">
        <v>14.42</v>
      </c>
      <c r="DF567" s="8">
        <v>3.7</v>
      </c>
      <c r="DG567" s="8">
        <v>28313</v>
      </c>
      <c r="DH567" s="8">
        <v>4.8</v>
      </c>
      <c r="DI567" s="8">
        <v>38</v>
      </c>
      <c r="DJ567" s="8">
        <v>0.7</v>
      </c>
      <c r="DN567" s="9" t="s">
        <v>790</v>
      </c>
      <c r="DO567" s="9" t="s">
        <v>369</v>
      </c>
      <c r="DP567" s="9">
        <v>491.2</v>
      </c>
      <c r="DQ567" s="9">
        <v>6.7</v>
      </c>
      <c r="DR567" s="9">
        <v>12.85</v>
      </c>
      <c r="DS567" s="9">
        <v>5.2</v>
      </c>
      <c r="DT567" s="9">
        <v>24831</v>
      </c>
      <c r="DU567" s="9">
        <v>7.6</v>
      </c>
      <c r="DV567" s="9">
        <v>37.5</v>
      </c>
      <c r="DW567" s="9">
        <v>0.1</v>
      </c>
      <c r="EA567" s="10" t="s">
        <v>790</v>
      </c>
      <c r="EB567" s="10" t="s">
        <v>369</v>
      </c>
      <c r="EC567" s="10">
        <v>46000</v>
      </c>
      <c r="ED567" s="10">
        <v>6.2</v>
      </c>
      <c r="EE567" s="10" t="e">
        <f>VLOOKUP(EA567,Sheet1!$C$10:$L$428,10,FALSE)</f>
        <v>#N/A</v>
      </c>
      <c r="EF567" s="10">
        <v>6.2</v>
      </c>
      <c r="EG567" s="10">
        <v>38000</v>
      </c>
      <c r="EH567" s="10">
        <v>7.6</v>
      </c>
      <c r="EI567" s="10">
        <v>46000</v>
      </c>
      <c r="EJ567" s="10">
        <v>6.2</v>
      </c>
      <c r="EN567" s="11" t="s">
        <v>790</v>
      </c>
      <c r="EO567" s="11" t="s">
        <v>369</v>
      </c>
      <c r="EP567" s="11">
        <v>728.7</v>
      </c>
      <c r="EQ567" s="11">
        <v>4.3</v>
      </c>
      <c r="ER567" s="11" t="e">
        <f>VLOOKUP(EN567,Sheet1!$C$10:$L$428,2,FALSE)</f>
        <v>#N/A</v>
      </c>
      <c r="ES567" s="11">
        <v>4.5</v>
      </c>
      <c r="ET567" s="11">
        <v>40955</v>
      </c>
      <c r="EU567" s="11">
        <v>6.1</v>
      </c>
      <c r="EV567" s="11">
        <v>40.9</v>
      </c>
      <c r="EW567" s="11">
        <v>1</v>
      </c>
      <c r="EY567" t="b">
        <f t="shared" si="8"/>
        <v>1</v>
      </c>
    </row>
    <row r="568" spans="1:155" x14ac:dyDescent="0.25">
      <c r="A568" s="1" t="s">
        <v>791</v>
      </c>
      <c r="B568" s="1" t="s">
        <v>370</v>
      </c>
      <c r="C568" s="1">
        <v>600.9</v>
      </c>
      <c r="D568" s="1">
        <v>5.6</v>
      </c>
      <c r="E568" s="1" t="e">
        <f>VLOOKUP(A568,Sheet1!$C$10:$L$428,6,FALSE)</f>
        <v>#N/A</v>
      </c>
      <c r="F568" s="1">
        <v>5.5</v>
      </c>
      <c r="G568" s="1">
        <v>31969</v>
      </c>
      <c r="H568" s="1">
        <v>6.2</v>
      </c>
      <c r="I568" s="1">
        <v>40</v>
      </c>
      <c r="J568" s="1">
        <v>0.7</v>
      </c>
      <c r="N568" s="2" t="s">
        <v>791</v>
      </c>
      <c r="O568" s="2" t="s">
        <v>370</v>
      </c>
      <c r="P568" s="2">
        <v>77000</v>
      </c>
      <c r="Q568" s="2">
        <v>4.8</v>
      </c>
      <c r="R568" s="2">
        <v>77000</v>
      </c>
      <c r="S568" s="2">
        <v>4.8</v>
      </c>
      <c r="T568" s="2">
        <v>66000</v>
      </c>
      <c r="U568" s="2">
        <v>6.1</v>
      </c>
      <c r="V568" s="2">
        <v>77000</v>
      </c>
      <c r="W568" s="2">
        <v>4.8</v>
      </c>
      <c r="AA568" s="3" t="s">
        <v>791</v>
      </c>
      <c r="AB568" s="3" t="s">
        <v>370</v>
      </c>
      <c r="AC568" s="3">
        <v>660.6</v>
      </c>
      <c r="AD568" s="3">
        <v>2.8</v>
      </c>
      <c r="AE568" s="3">
        <v>16.48</v>
      </c>
      <c r="AF568" s="3">
        <v>2.9</v>
      </c>
      <c r="AG568" s="3">
        <v>35292</v>
      </c>
      <c r="AH568" s="3">
        <v>3.6</v>
      </c>
      <c r="AI568" s="3">
        <v>40.1</v>
      </c>
      <c r="AJ568" s="3">
        <v>0.8</v>
      </c>
      <c r="AN568" s="3" t="s">
        <v>791</v>
      </c>
      <c r="AO568" s="3" t="s">
        <v>370</v>
      </c>
      <c r="AP568" s="3">
        <v>545.4</v>
      </c>
      <c r="AQ568" s="3">
        <v>4.5</v>
      </c>
      <c r="AR568" s="3">
        <v>13.67</v>
      </c>
      <c r="AS568" s="3">
        <v>4.7</v>
      </c>
      <c r="AT568" s="3">
        <v>29662</v>
      </c>
      <c r="AU568" s="3">
        <v>6.1</v>
      </c>
      <c r="AV568" s="3">
        <v>38.6</v>
      </c>
      <c r="AW568" s="3">
        <v>1.6</v>
      </c>
      <c r="BA568" s="4" t="s">
        <v>791</v>
      </c>
      <c r="BB568" s="4" t="s">
        <v>370</v>
      </c>
      <c r="BC568" s="4">
        <v>111000</v>
      </c>
      <c r="BD568" s="4">
        <v>3.9</v>
      </c>
      <c r="BE568" s="4">
        <v>111000</v>
      </c>
      <c r="BF568" s="4">
        <v>3.9</v>
      </c>
      <c r="BG568" s="4">
        <v>96000</v>
      </c>
      <c r="BH568" s="4">
        <v>5.3</v>
      </c>
      <c r="BI568" s="4">
        <v>111000</v>
      </c>
      <c r="BJ568" s="4">
        <v>3.9</v>
      </c>
      <c r="BN568" s="5" t="s">
        <v>791</v>
      </c>
      <c r="BO568" s="5" t="s">
        <v>370</v>
      </c>
      <c r="BP568" s="5">
        <v>509.2</v>
      </c>
      <c r="BQ568" s="5">
        <v>3.1</v>
      </c>
      <c r="BR568" s="5">
        <v>15.55</v>
      </c>
      <c r="BS568" s="5">
        <v>2.6</v>
      </c>
      <c r="BT568" s="5">
        <v>27246</v>
      </c>
      <c r="BU568" s="5">
        <v>4.3</v>
      </c>
      <c r="BV568" s="5">
        <v>32.799999999999997</v>
      </c>
      <c r="BW568" s="5">
        <v>1.5</v>
      </c>
      <c r="CA568" s="6" t="s">
        <v>791</v>
      </c>
      <c r="CB568" s="6" t="s">
        <v>370</v>
      </c>
      <c r="CC568" s="6">
        <v>418.3</v>
      </c>
      <c r="CD568" s="6">
        <v>4.7</v>
      </c>
      <c r="CE568" s="6">
        <v>11.55</v>
      </c>
      <c r="CF568" s="6">
        <v>3.8</v>
      </c>
      <c r="CG568" s="6">
        <v>22366</v>
      </c>
      <c r="CH568" s="6">
        <v>6.4</v>
      </c>
      <c r="CI568" s="6">
        <v>37</v>
      </c>
      <c r="CJ568" s="6">
        <v>0.8</v>
      </c>
      <c r="CN568" s="7" t="s">
        <v>791</v>
      </c>
      <c r="CO568" s="7" t="s">
        <v>370</v>
      </c>
      <c r="CP568" s="7">
        <v>28000</v>
      </c>
      <c r="CQ568" s="7">
        <v>7.5</v>
      </c>
      <c r="CR568" s="7">
        <v>28000</v>
      </c>
      <c r="CS568" s="7">
        <v>7.5</v>
      </c>
      <c r="CT568" s="7">
        <v>24000</v>
      </c>
      <c r="CU568" s="7">
        <v>10.9</v>
      </c>
      <c r="CV568" s="7">
        <v>28000</v>
      </c>
      <c r="CW568" s="7">
        <v>7.5</v>
      </c>
      <c r="DA568" s="8" t="s">
        <v>791</v>
      </c>
      <c r="DB568" s="8" t="s">
        <v>370</v>
      </c>
      <c r="DC568" s="8">
        <v>571.29999999999995</v>
      </c>
      <c r="DD568" s="8">
        <v>4.8</v>
      </c>
      <c r="DE568" s="8">
        <v>15.26</v>
      </c>
      <c r="DF568" s="8">
        <v>4.9000000000000004</v>
      </c>
      <c r="DG568" s="8">
        <v>29694</v>
      </c>
      <c r="DH568" s="8">
        <v>5.9</v>
      </c>
      <c r="DI568" s="8">
        <v>37.4</v>
      </c>
      <c r="DJ568" s="8">
        <v>1</v>
      </c>
      <c r="DN568" s="9" t="s">
        <v>791</v>
      </c>
      <c r="DO568" s="9" t="s">
        <v>370</v>
      </c>
      <c r="DP568" s="9">
        <v>469.7</v>
      </c>
      <c r="DQ568" s="9">
        <v>7.4</v>
      </c>
      <c r="DR568" s="9">
        <v>12.3</v>
      </c>
      <c r="DS568" s="9">
        <v>9.3000000000000007</v>
      </c>
      <c r="DT568" s="9">
        <v>23941</v>
      </c>
      <c r="DU568" s="9">
        <v>9</v>
      </c>
      <c r="DV568" s="9">
        <v>37.4</v>
      </c>
      <c r="DW568" s="9">
        <v>0.9</v>
      </c>
      <c r="EA568" s="10" t="s">
        <v>791</v>
      </c>
      <c r="EB568" s="10" t="s">
        <v>370</v>
      </c>
      <c r="EC568" s="10">
        <v>48000</v>
      </c>
      <c r="ED568" s="10">
        <v>6.1</v>
      </c>
      <c r="EE568" s="10" t="e">
        <f>VLOOKUP(EA568,Sheet1!$C$10:$L$428,10,FALSE)</f>
        <v>#N/A</v>
      </c>
      <c r="EF568" s="10">
        <v>6.1</v>
      </c>
      <c r="EG568" s="10">
        <v>42000</v>
      </c>
      <c r="EH568" s="10">
        <v>7.3</v>
      </c>
      <c r="EI568" s="10">
        <v>48000</v>
      </c>
      <c r="EJ568" s="10">
        <v>6.1</v>
      </c>
      <c r="EN568" s="11" t="s">
        <v>791</v>
      </c>
      <c r="EO568" s="11" t="s">
        <v>370</v>
      </c>
      <c r="EP568" s="11">
        <v>713.5</v>
      </c>
      <c r="EQ568" s="11">
        <v>3.3</v>
      </c>
      <c r="ER568" s="11" t="e">
        <f>VLOOKUP(EN568,Sheet1!$C$10:$L$428,2,FALSE)</f>
        <v>#N/A</v>
      </c>
      <c r="ES568" s="11">
        <v>3.5</v>
      </c>
      <c r="ET568" s="11">
        <v>38586</v>
      </c>
      <c r="EU568" s="11">
        <v>4.3</v>
      </c>
      <c r="EV568" s="11">
        <v>41.7</v>
      </c>
      <c r="EW568" s="11">
        <v>1.1000000000000001</v>
      </c>
      <c r="EY568" t="b">
        <f t="shared" si="8"/>
        <v>1</v>
      </c>
    </row>
    <row r="569" spans="1:155" x14ac:dyDescent="0.25">
      <c r="A569" s="1" t="s">
        <v>792</v>
      </c>
      <c r="B569" s="1" t="s">
        <v>371</v>
      </c>
      <c r="C569" s="1">
        <v>508.9</v>
      </c>
      <c r="D569" s="1">
        <v>9.4</v>
      </c>
      <c r="E569" s="1" t="e">
        <f>VLOOKUP(A569,Sheet1!$C$10:$L$428,6,FALSE)</f>
        <v>#N/A</v>
      </c>
      <c r="F569" s="1">
        <v>8.5</v>
      </c>
      <c r="G569" s="1">
        <v>27172</v>
      </c>
      <c r="H569" s="1">
        <v>13</v>
      </c>
      <c r="I569" s="1">
        <v>39.1</v>
      </c>
      <c r="J569" s="1">
        <v>2.6</v>
      </c>
      <c r="N569" s="2" t="s">
        <v>792</v>
      </c>
      <c r="O569" s="2" t="s">
        <v>371</v>
      </c>
      <c r="P569" s="2">
        <v>29000</v>
      </c>
      <c r="Q569" s="2">
        <v>7.7</v>
      </c>
      <c r="R569" s="2">
        <v>29000</v>
      </c>
      <c r="S569" s="2">
        <v>7.7</v>
      </c>
      <c r="T569" s="2">
        <v>26000</v>
      </c>
      <c r="U569" s="2">
        <v>10.3</v>
      </c>
      <c r="V569" s="2">
        <v>29000</v>
      </c>
      <c r="W569" s="2">
        <v>7.7</v>
      </c>
      <c r="AA569" s="3" t="s">
        <v>792</v>
      </c>
      <c r="AB569" s="3" t="s">
        <v>371</v>
      </c>
      <c r="AC569" s="3">
        <v>532</v>
      </c>
      <c r="AD569" s="3">
        <v>4.0999999999999996</v>
      </c>
      <c r="AE569" s="3">
        <v>13.46</v>
      </c>
      <c r="AF569" s="3">
        <v>4.3</v>
      </c>
      <c r="AG569" s="3">
        <v>27522</v>
      </c>
      <c r="AH569" s="3">
        <v>5.0999999999999996</v>
      </c>
      <c r="AI569" s="3">
        <v>39.5</v>
      </c>
      <c r="AJ569" s="3">
        <v>1.1000000000000001</v>
      </c>
      <c r="AN569" s="3" t="s">
        <v>792</v>
      </c>
      <c r="AO569" s="3" t="s">
        <v>371</v>
      </c>
      <c r="AP569" s="3">
        <v>473.1</v>
      </c>
      <c r="AQ569" s="3">
        <v>7.5</v>
      </c>
      <c r="AR569" s="3">
        <v>12</v>
      </c>
      <c r="AS569" s="3">
        <v>6.7</v>
      </c>
      <c r="AT569" s="3">
        <v>24265</v>
      </c>
      <c r="AU569" s="3">
        <v>11</v>
      </c>
      <c r="AV569" s="3">
        <v>37.5</v>
      </c>
      <c r="AW569" s="3">
        <v>1.4</v>
      </c>
      <c r="BA569" s="4" t="s">
        <v>792</v>
      </c>
      <c r="BB569" s="4" t="s">
        <v>371</v>
      </c>
      <c r="BC569" s="4">
        <v>42000</v>
      </c>
      <c r="BD569" s="4">
        <v>6.3</v>
      </c>
      <c r="BE569" s="4">
        <v>42000</v>
      </c>
      <c r="BF569" s="4">
        <v>6.3</v>
      </c>
      <c r="BG569" s="4">
        <v>38000</v>
      </c>
      <c r="BH569" s="4">
        <v>8.1</v>
      </c>
      <c r="BI569" s="4">
        <v>42000</v>
      </c>
      <c r="BJ569" s="4">
        <v>6.3</v>
      </c>
      <c r="BN569" s="5" t="s">
        <v>792</v>
      </c>
      <c r="BO569" s="5" t="s">
        <v>371</v>
      </c>
      <c r="BP569" s="5">
        <v>424.4</v>
      </c>
      <c r="BQ569" s="5">
        <v>4.3</v>
      </c>
      <c r="BR569" s="5">
        <v>12.64</v>
      </c>
      <c r="BS569" s="5">
        <v>3.8</v>
      </c>
      <c r="BT569" s="5">
        <v>22402</v>
      </c>
      <c r="BU569" s="5">
        <v>5</v>
      </c>
      <c r="BV569" s="5">
        <v>33.6</v>
      </c>
      <c r="BW569" s="5">
        <v>2</v>
      </c>
      <c r="CA569" s="6" t="s">
        <v>792</v>
      </c>
      <c r="CB569" s="6" t="s">
        <v>371</v>
      </c>
      <c r="CC569" s="6">
        <v>382.5</v>
      </c>
      <c r="CD569" s="6">
        <v>7.4</v>
      </c>
      <c r="CE569" s="6">
        <v>10.41</v>
      </c>
      <c r="CF569" s="6">
        <v>4.5999999999999996</v>
      </c>
      <c r="CG569" s="6">
        <v>19882</v>
      </c>
      <c r="CH569" s="6">
        <v>8</v>
      </c>
      <c r="CI569" s="6">
        <v>36.4</v>
      </c>
      <c r="CJ569" s="6">
        <v>1.4</v>
      </c>
      <c r="CN569" s="7" t="s">
        <v>792</v>
      </c>
      <c r="CO569" s="7" t="s">
        <v>371</v>
      </c>
      <c r="CP569" s="7">
        <v>11000</v>
      </c>
      <c r="CQ569" s="7">
        <v>11.7</v>
      </c>
      <c r="CR569" s="7">
        <v>11000</v>
      </c>
      <c r="CS569" s="7">
        <v>11.7</v>
      </c>
      <c r="CT569" s="7">
        <v>11000</v>
      </c>
      <c r="CU569" s="7">
        <v>13.5</v>
      </c>
      <c r="CV569" s="7">
        <v>11000</v>
      </c>
      <c r="CW569" s="7">
        <v>11.7</v>
      </c>
      <c r="DA569" s="8" t="s">
        <v>792</v>
      </c>
      <c r="DB569" s="8" t="s">
        <v>371</v>
      </c>
      <c r="DC569" s="8">
        <v>472.1</v>
      </c>
      <c r="DD569" s="8">
        <v>4.3</v>
      </c>
      <c r="DE569" s="8">
        <v>12.78</v>
      </c>
      <c r="DF569" s="8">
        <v>4.4000000000000004</v>
      </c>
      <c r="DG569" s="8">
        <v>23764</v>
      </c>
      <c r="DH569" s="8">
        <v>5</v>
      </c>
      <c r="DI569" s="8">
        <v>36.9</v>
      </c>
      <c r="DJ569" s="8">
        <v>1.2</v>
      </c>
      <c r="DN569" s="9" t="s">
        <v>792</v>
      </c>
      <c r="DO569" s="9" t="s">
        <v>371</v>
      </c>
      <c r="DP569" s="9">
        <v>438.2</v>
      </c>
      <c r="DQ569" s="9">
        <v>9.5</v>
      </c>
      <c r="DR569" s="9">
        <v>11.8</v>
      </c>
      <c r="DS569" s="9">
        <v>10</v>
      </c>
      <c r="DT569" s="9">
        <v>22658</v>
      </c>
      <c r="DU569" s="9">
        <v>11</v>
      </c>
      <c r="DV569" s="9">
        <v>36.9</v>
      </c>
      <c r="DW569" s="9">
        <v>0.9</v>
      </c>
      <c r="EA569" s="10" t="s">
        <v>792</v>
      </c>
      <c r="EB569" s="10" t="s">
        <v>371</v>
      </c>
      <c r="EC569" s="10">
        <v>17000</v>
      </c>
      <c r="ED569" s="10">
        <v>10.3</v>
      </c>
      <c r="EE569" s="10" t="e">
        <f>VLOOKUP(EA569,Sheet1!$C$10:$L$428,10,FALSE)</f>
        <v>#N/A</v>
      </c>
      <c r="EF569" s="10">
        <v>10.3</v>
      </c>
      <c r="EG569" s="10">
        <v>16000</v>
      </c>
      <c r="EH569" s="10">
        <v>14.7</v>
      </c>
      <c r="EI569" s="10">
        <v>17000</v>
      </c>
      <c r="EJ569" s="10">
        <v>10.3</v>
      </c>
      <c r="EN569" s="11" t="s">
        <v>792</v>
      </c>
      <c r="EO569" s="11" t="s">
        <v>371</v>
      </c>
      <c r="EP569" s="11">
        <v>572</v>
      </c>
      <c r="EQ569" s="11">
        <v>5.8</v>
      </c>
      <c r="ER569" s="11" t="e">
        <f>VLOOKUP(EN569,Sheet1!$C$10:$L$428,2,FALSE)</f>
        <v>#N/A</v>
      </c>
      <c r="ES569" s="11">
        <v>6.2</v>
      </c>
      <c r="ET569" s="11">
        <v>30098</v>
      </c>
      <c r="EU569" s="11">
        <v>7.5</v>
      </c>
      <c r="EV569" s="11">
        <v>41.2</v>
      </c>
      <c r="EW569" s="11">
        <v>1.5</v>
      </c>
      <c r="EY569" t="b">
        <f t="shared" si="8"/>
        <v>1</v>
      </c>
    </row>
    <row r="570" spans="1:155" x14ac:dyDescent="0.25">
      <c r="A570" s="1" t="s">
        <v>793</v>
      </c>
      <c r="B570" s="1" t="s">
        <v>372</v>
      </c>
      <c r="C570" s="1">
        <v>530.70000000000005</v>
      </c>
      <c r="D570" s="1">
        <v>14</v>
      </c>
      <c r="E570" s="1" t="e">
        <f>VLOOKUP(A570,Sheet1!$C$10:$L$428,6,FALSE)</f>
        <v>#N/A</v>
      </c>
      <c r="F570" s="1">
        <v>13</v>
      </c>
      <c r="G570" s="1">
        <v>26594</v>
      </c>
      <c r="H570" s="1" t="s">
        <v>858</v>
      </c>
      <c r="I570" s="1">
        <v>39.1</v>
      </c>
      <c r="J570" s="1">
        <v>2.2999999999999998</v>
      </c>
      <c r="N570" s="2" t="s">
        <v>793</v>
      </c>
      <c r="O570" s="2" t="s">
        <v>372</v>
      </c>
      <c r="P570" s="2">
        <v>21000</v>
      </c>
      <c r="Q570" s="2">
        <v>9.1</v>
      </c>
      <c r="R570" s="2">
        <v>21000</v>
      </c>
      <c r="S570" s="2">
        <v>9.1</v>
      </c>
      <c r="T570" s="2">
        <v>19000</v>
      </c>
      <c r="U570" s="2">
        <v>18.8</v>
      </c>
      <c r="V570" s="2">
        <v>21000</v>
      </c>
      <c r="W570" s="2">
        <v>9.1</v>
      </c>
      <c r="AA570" s="3" t="s">
        <v>793</v>
      </c>
      <c r="AB570" s="3" t="s">
        <v>372</v>
      </c>
      <c r="AC570" s="3">
        <v>534.9</v>
      </c>
      <c r="AD570" s="3">
        <v>4.7</v>
      </c>
      <c r="AE570" s="3">
        <v>13.54</v>
      </c>
      <c r="AF570" s="3">
        <v>4.8</v>
      </c>
      <c r="AG570" s="3">
        <v>27184</v>
      </c>
      <c r="AH570" s="3">
        <v>6</v>
      </c>
      <c r="AI570" s="3">
        <v>39.5</v>
      </c>
      <c r="AJ570" s="3">
        <v>1.4</v>
      </c>
      <c r="AN570" s="3" t="s">
        <v>793</v>
      </c>
      <c r="AO570" s="3" t="s">
        <v>372</v>
      </c>
      <c r="AP570" s="3">
        <v>462</v>
      </c>
      <c r="AQ570" s="3">
        <v>11</v>
      </c>
      <c r="AR570" s="3">
        <v>11.57</v>
      </c>
      <c r="AS570" s="3">
        <v>12</v>
      </c>
      <c r="AT570" s="3">
        <v>24435</v>
      </c>
      <c r="AU570" s="3" t="s">
        <v>858</v>
      </c>
      <c r="AV570" s="3">
        <v>37.5</v>
      </c>
      <c r="AW570" s="3">
        <v>1.4</v>
      </c>
      <c r="BA570" s="4" t="s">
        <v>793</v>
      </c>
      <c r="BB570" s="4" t="s">
        <v>372</v>
      </c>
      <c r="BC570" s="4">
        <v>30000</v>
      </c>
      <c r="BD570" s="4">
        <v>7.5</v>
      </c>
      <c r="BE570" s="4">
        <v>30000</v>
      </c>
      <c r="BF570" s="4">
        <v>7.5</v>
      </c>
      <c r="BG570" s="4">
        <v>26000</v>
      </c>
      <c r="BH570" s="4">
        <v>14.1</v>
      </c>
      <c r="BI570" s="4">
        <v>30000</v>
      </c>
      <c r="BJ570" s="4">
        <v>7.5</v>
      </c>
      <c r="BN570" s="5" t="s">
        <v>793</v>
      </c>
      <c r="BO570" s="5" t="s">
        <v>372</v>
      </c>
      <c r="BP570" s="5">
        <v>417.5</v>
      </c>
      <c r="BQ570" s="5">
        <v>5.3</v>
      </c>
      <c r="BR570" s="5">
        <v>12.78</v>
      </c>
      <c r="BS570" s="5">
        <v>4.4000000000000004</v>
      </c>
      <c r="BT570" s="5">
        <v>22241</v>
      </c>
      <c r="BU570" s="5">
        <v>7</v>
      </c>
      <c r="BV570" s="5">
        <v>32.700000000000003</v>
      </c>
      <c r="BW570" s="5">
        <v>2.9</v>
      </c>
      <c r="CA570" s="6" t="s">
        <v>793</v>
      </c>
      <c r="CB570" s="6" t="s">
        <v>372</v>
      </c>
      <c r="CC570" s="6">
        <v>347.8</v>
      </c>
      <c r="CD570" s="6">
        <v>8.6999999999999993</v>
      </c>
      <c r="CE570" s="6">
        <v>9.5399999999999991</v>
      </c>
      <c r="CF570" s="6">
        <v>8.6</v>
      </c>
      <c r="CG570" s="6">
        <v>20326</v>
      </c>
      <c r="CH570" s="6">
        <v>11</v>
      </c>
      <c r="CI570" s="6">
        <v>35.9</v>
      </c>
      <c r="CJ570" s="6">
        <v>1.6</v>
      </c>
      <c r="CN570" s="7" t="s">
        <v>793</v>
      </c>
      <c r="CO570" s="7" t="s">
        <v>372</v>
      </c>
      <c r="CP570" s="7">
        <v>8000</v>
      </c>
      <c r="CQ570" s="7">
        <v>13.7</v>
      </c>
      <c r="CR570" s="7">
        <v>8000</v>
      </c>
      <c r="CS570" s="7">
        <v>13.7</v>
      </c>
      <c r="CT570" s="7">
        <v>8000</v>
      </c>
      <c r="CU570" s="7">
        <v>15.7</v>
      </c>
      <c r="CV570" s="7">
        <v>8000</v>
      </c>
      <c r="CW570" s="7">
        <v>13.7</v>
      </c>
      <c r="DA570" s="8" t="s">
        <v>793</v>
      </c>
      <c r="DB570" s="8" t="s">
        <v>372</v>
      </c>
      <c r="DC570" s="8">
        <v>465.9</v>
      </c>
      <c r="DD570" s="8">
        <v>6.1</v>
      </c>
      <c r="DE570" s="8">
        <v>12.46</v>
      </c>
      <c r="DF570" s="8">
        <v>6.4</v>
      </c>
      <c r="DG570" s="8">
        <v>23239</v>
      </c>
      <c r="DH570" s="8">
        <v>7.3</v>
      </c>
      <c r="DI570" s="8">
        <v>37.4</v>
      </c>
      <c r="DJ570" s="8">
        <v>1.7</v>
      </c>
      <c r="DN570" s="9" t="s">
        <v>793</v>
      </c>
      <c r="DO570" s="9" t="s">
        <v>372</v>
      </c>
      <c r="DP570" s="9">
        <v>393.1</v>
      </c>
      <c r="DQ570" s="9">
        <v>17</v>
      </c>
      <c r="DR570" s="9">
        <v>11.17</v>
      </c>
      <c r="DS570" s="9">
        <v>16</v>
      </c>
      <c r="DT570" s="9">
        <v>20590</v>
      </c>
      <c r="DU570" s="9">
        <v>16</v>
      </c>
      <c r="DV570" s="9">
        <v>37</v>
      </c>
      <c r="DW570" s="9">
        <v>1.7</v>
      </c>
      <c r="EA570" s="10" t="s">
        <v>793</v>
      </c>
      <c r="EB570" s="10" t="s">
        <v>372</v>
      </c>
      <c r="EC570" s="10">
        <v>13000</v>
      </c>
      <c r="ED570" s="10">
        <v>12.1</v>
      </c>
      <c r="EE570" s="10" t="e">
        <f>VLOOKUP(EA570,Sheet1!$C$10:$L$428,10,FALSE)</f>
        <v>#N/A</v>
      </c>
      <c r="EF570" s="10">
        <v>12.1</v>
      </c>
      <c r="EG570" s="10" t="s">
        <v>858</v>
      </c>
      <c r="EH570" s="10" t="s">
        <v>858</v>
      </c>
      <c r="EI570" s="10">
        <v>13000</v>
      </c>
      <c r="EJ570" s="10">
        <v>12.1</v>
      </c>
      <c r="EN570" s="11" t="s">
        <v>793</v>
      </c>
      <c r="EO570" s="11" t="s">
        <v>372</v>
      </c>
      <c r="EP570" s="11">
        <v>581.1</v>
      </c>
      <c r="EQ570" s="11">
        <v>6.3</v>
      </c>
      <c r="ER570" s="11" t="e">
        <f>VLOOKUP(EN570,Sheet1!$C$10:$L$428,2,FALSE)</f>
        <v>#N/A</v>
      </c>
      <c r="ES570" s="11">
        <v>6.4</v>
      </c>
      <c r="ET570" s="11">
        <v>30131</v>
      </c>
      <c r="EU570" s="11">
        <v>8</v>
      </c>
      <c r="EV570" s="11">
        <v>40.9</v>
      </c>
      <c r="EW570" s="11">
        <v>1.8</v>
      </c>
      <c r="EY570" t="b">
        <f t="shared" si="8"/>
        <v>1</v>
      </c>
    </row>
    <row r="571" spans="1:155" x14ac:dyDescent="0.25">
      <c r="A571" s="1" t="s">
        <v>794</v>
      </c>
      <c r="B571" s="1" t="s">
        <v>373</v>
      </c>
      <c r="C571" s="1">
        <v>544.6</v>
      </c>
      <c r="D571" s="1">
        <v>11</v>
      </c>
      <c r="E571" s="1" t="e">
        <f>VLOOKUP(A571,Sheet1!$C$10:$L$428,6,FALSE)</f>
        <v>#N/A</v>
      </c>
      <c r="F571" s="1">
        <v>8.5</v>
      </c>
      <c r="G571" s="1">
        <v>27899</v>
      </c>
      <c r="H571" s="1">
        <v>9.3000000000000007</v>
      </c>
      <c r="I571" s="1">
        <v>38.5</v>
      </c>
      <c r="J571" s="1">
        <v>1.7</v>
      </c>
      <c r="N571" s="2" t="s">
        <v>794</v>
      </c>
      <c r="O571" s="2" t="s">
        <v>373</v>
      </c>
      <c r="P571" s="2">
        <v>17000</v>
      </c>
      <c r="Q571" s="2">
        <v>10</v>
      </c>
      <c r="R571" s="2">
        <v>17000</v>
      </c>
      <c r="S571" s="2">
        <v>10</v>
      </c>
      <c r="T571" s="2">
        <v>15000</v>
      </c>
      <c r="U571" s="2">
        <v>11.6</v>
      </c>
      <c r="V571" s="2">
        <v>17000</v>
      </c>
      <c r="W571" s="2">
        <v>10</v>
      </c>
      <c r="AA571" s="3" t="s">
        <v>794</v>
      </c>
      <c r="AB571" s="3" t="s">
        <v>373</v>
      </c>
      <c r="AC571" s="3">
        <v>541.20000000000005</v>
      </c>
      <c r="AD571" s="3">
        <v>5.0999999999999996</v>
      </c>
      <c r="AE571" s="3">
        <v>13.77</v>
      </c>
      <c r="AF571" s="3">
        <v>5.4</v>
      </c>
      <c r="AG571" s="3">
        <v>28240</v>
      </c>
      <c r="AH571" s="3">
        <v>6.1</v>
      </c>
      <c r="AI571" s="3">
        <v>39.299999999999997</v>
      </c>
      <c r="AJ571" s="3">
        <v>1.5</v>
      </c>
      <c r="AN571" s="3" t="s">
        <v>794</v>
      </c>
      <c r="AO571" s="3" t="s">
        <v>373</v>
      </c>
      <c r="AP571" s="3">
        <v>459.2</v>
      </c>
      <c r="AQ571" s="3">
        <v>7.9</v>
      </c>
      <c r="AR571" s="3">
        <v>11.85</v>
      </c>
      <c r="AS571" s="3">
        <v>7.8</v>
      </c>
      <c r="AT571" s="3">
        <v>24440</v>
      </c>
      <c r="AU571" s="3">
        <v>8.6</v>
      </c>
      <c r="AV571" s="3">
        <v>37.5</v>
      </c>
      <c r="AW571" s="3">
        <v>1.7</v>
      </c>
      <c r="BA571" s="4" t="s">
        <v>794</v>
      </c>
      <c r="BB571" s="4" t="s">
        <v>373</v>
      </c>
      <c r="BC571" s="4">
        <v>24000</v>
      </c>
      <c r="BD571" s="4">
        <v>8.3000000000000007</v>
      </c>
      <c r="BE571" s="4">
        <v>24000</v>
      </c>
      <c r="BF571" s="4">
        <v>8.3000000000000007</v>
      </c>
      <c r="BG571" s="4">
        <v>21000</v>
      </c>
      <c r="BH571" s="4">
        <v>9.9</v>
      </c>
      <c r="BI571" s="4">
        <v>24000</v>
      </c>
      <c r="BJ571" s="4">
        <v>8.3000000000000007</v>
      </c>
      <c r="BN571" s="5" t="s">
        <v>794</v>
      </c>
      <c r="BO571" s="5" t="s">
        <v>373</v>
      </c>
      <c r="BP571" s="5">
        <v>428.3</v>
      </c>
      <c r="BQ571" s="5">
        <v>5.8</v>
      </c>
      <c r="BR571" s="5">
        <v>12.7</v>
      </c>
      <c r="BS571" s="5">
        <v>5</v>
      </c>
      <c r="BT571" s="5">
        <v>23021</v>
      </c>
      <c r="BU571" s="5">
        <v>6.8</v>
      </c>
      <c r="BV571" s="5">
        <v>33.700000000000003</v>
      </c>
      <c r="BW571" s="5">
        <v>2.7</v>
      </c>
      <c r="CA571" s="6" t="s">
        <v>794</v>
      </c>
      <c r="CB571" s="6" t="s">
        <v>373</v>
      </c>
      <c r="CC571" s="6">
        <v>375.4</v>
      </c>
      <c r="CD571" s="6">
        <v>8.5</v>
      </c>
      <c r="CE571" s="6">
        <v>10.14</v>
      </c>
      <c r="CF571" s="6">
        <v>7.5</v>
      </c>
      <c r="CG571" s="6">
        <v>20402</v>
      </c>
      <c r="CH571" s="6">
        <v>9.9</v>
      </c>
      <c r="CI571" s="6">
        <v>36.1</v>
      </c>
      <c r="CJ571" s="6">
        <v>1.7</v>
      </c>
      <c r="CN571" s="7" t="s">
        <v>794</v>
      </c>
      <c r="CO571" s="7" t="s">
        <v>373</v>
      </c>
      <c r="CP571" s="7">
        <v>6000</v>
      </c>
      <c r="CQ571" s="7">
        <v>15.6</v>
      </c>
      <c r="CR571" s="7">
        <v>6000</v>
      </c>
      <c r="CS571" s="7">
        <v>15.6</v>
      </c>
      <c r="CT571" s="7">
        <v>6000</v>
      </c>
      <c r="CU571" s="7">
        <v>17.8</v>
      </c>
      <c r="CV571" s="7">
        <v>6000</v>
      </c>
      <c r="CW571" s="7">
        <v>15.6</v>
      </c>
      <c r="DA571" s="8" t="s">
        <v>794</v>
      </c>
      <c r="DB571" s="8" t="s">
        <v>373</v>
      </c>
      <c r="DC571" s="8">
        <v>412.4</v>
      </c>
      <c r="DD571" s="8">
        <v>6.9</v>
      </c>
      <c r="DE571" s="8">
        <v>10.9</v>
      </c>
      <c r="DF571" s="8">
        <v>7.5</v>
      </c>
      <c r="DG571" s="8">
        <v>21423</v>
      </c>
      <c r="DH571" s="8">
        <v>8</v>
      </c>
      <c r="DI571" s="8">
        <v>37.9</v>
      </c>
      <c r="DJ571" s="8">
        <v>2.1</v>
      </c>
      <c r="DN571" s="9" t="s">
        <v>794</v>
      </c>
      <c r="DO571" s="9" t="s">
        <v>373</v>
      </c>
      <c r="DP571" s="9">
        <v>345.3</v>
      </c>
      <c r="DQ571" s="9">
        <v>9.6</v>
      </c>
      <c r="DR571" s="9">
        <v>9.3699999999999992</v>
      </c>
      <c r="DS571" s="9">
        <v>13</v>
      </c>
      <c r="DT571" s="9">
        <v>19023</v>
      </c>
      <c r="DU571" s="9">
        <v>9.5</v>
      </c>
      <c r="DV571" s="9">
        <v>37.4</v>
      </c>
      <c r="DW571" s="9">
        <v>1.7</v>
      </c>
      <c r="EA571" s="10" t="s">
        <v>794</v>
      </c>
      <c r="EB571" s="10" t="s">
        <v>373</v>
      </c>
      <c r="EC571" s="10">
        <v>11000</v>
      </c>
      <c r="ED571" s="10">
        <v>12.9</v>
      </c>
      <c r="EE571" s="10" t="e">
        <f>VLOOKUP(EA571,Sheet1!$C$10:$L$428,10,FALSE)</f>
        <v>#N/A</v>
      </c>
      <c r="EF571" s="10">
        <v>12.9</v>
      </c>
      <c r="EG571" s="10">
        <v>9000</v>
      </c>
      <c r="EH571" s="10">
        <v>15.3</v>
      </c>
      <c r="EI571" s="10">
        <v>11000</v>
      </c>
      <c r="EJ571" s="10">
        <v>12.9</v>
      </c>
      <c r="EN571" s="11" t="s">
        <v>794</v>
      </c>
      <c r="EO571" s="11" t="s">
        <v>373</v>
      </c>
      <c r="EP571" s="11">
        <v>617.70000000000005</v>
      </c>
      <c r="EQ571" s="11">
        <v>6</v>
      </c>
      <c r="ER571" s="11" t="e">
        <f>VLOOKUP(EN571,Sheet1!$C$10:$L$428,2,FALSE)</f>
        <v>#N/A</v>
      </c>
      <c r="ES571" s="11">
        <v>6.5</v>
      </c>
      <c r="ET571" s="11">
        <v>32585</v>
      </c>
      <c r="EU571" s="11">
        <v>7.3</v>
      </c>
      <c r="EV571" s="11">
        <v>40.200000000000003</v>
      </c>
      <c r="EW571" s="11">
        <v>2</v>
      </c>
      <c r="EY571" t="b">
        <f t="shared" si="8"/>
        <v>1</v>
      </c>
    </row>
    <row r="572" spans="1:155" x14ac:dyDescent="0.25">
      <c r="A572" s="1" t="s">
        <v>795</v>
      </c>
      <c r="B572" s="1" t="s">
        <v>374</v>
      </c>
      <c r="C572" s="1">
        <v>461.4</v>
      </c>
      <c r="D572" s="1">
        <v>8.4</v>
      </c>
      <c r="E572" s="1" t="e">
        <f>VLOOKUP(A572,Sheet1!$C$10:$L$428,6,FALSE)</f>
        <v>#N/A</v>
      </c>
      <c r="F572" s="1">
        <v>6.2</v>
      </c>
      <c r="G572" s="1">
        <v>23612</v>
      </c>
      <c r="H572" s="1">
        <v>9.8000000000000007</v>
      </c>
      <c r="I572" s="1">
        <v>40</v>
      </c>
      <c r="J572" s="1">
        <v>1.1000000000000001</v>
      </c>
      <c r="N572" s="2" t="s">
        <v>795</v>
      </c>
      <c r="O572" s="2" t="s">
        <v>374</v>
      </c>
      <c r="P572" s="2">
        <v>35000</v>
      </c>
      <c r="Q572" s="2">
        <v>6.9</v>
      </c>
      <c r="R572" s="2">
        <v>35000</v>
      </c>
      <c r="S572" s="2">
        <v>6.9</v>
      </c>
      <c r="T572" s="2">
        <v>30000</v>
      </c>
      <c r="U572" s="2">
        <v>8.3000000000000007</v>
      </c>
      <c r="V572" s="2">
        <v>35000</v>
      </c>
      <c r="W572" s="2">
        <v>6.9</v>
      </c>
      <c r="AA572" s="3" t="s">
        <v>795</v>
      </c>
      <c r="AB572" s="3" t="s">
        <v>374</v>
      </c>
      <c r="AC572" s="3">
        <v>532.5</v>
      </c>
      <c r="AD572" s="3">
        <v>5.3</v>
      </c>
      <c r="AE572" s="3">
        <v>13.18</v>
      </c>
      <c r="AF572" s="3">
        <v>5.4</v>
      </c>
      <c r="AG572" s="3">
        <v>27238</v>
      </c>
      <c r="AH572" s="3">
        <v>6.5</v>
      </c>
      <c r="AI572" s="3">
        <v>40.4</v>
      </c>
      <c r="AJ572" s="3">
        <v>1.4</v>
      </c>
      <c r="AN572" s="3" t="s">
        <v>795</v>
      </c>
      <c r="AO572" s="3" t="s">
        <v>374</v>
      </c>
      <c r="AP572" s="3">
        <v>419.6</v>
      </c>
      <c r="AQ572" s="3">
        <v>6.5</v>
      </c>
      <c r="AR572" s="3">
        <v>10.4</v>
      </c>
      <c r="AS572" s="3">
        <v>5.2</v>
      </c>
      <c r="AT572" s="3">
        <v>21798</v>
      </c>
      <c r="AU572" s="3">
        <v>8.8000000000000007</v>
      </c>
      <c r="AV572" s="3">
        <v>38.6</v>
      </c>
      <c r="AW572" s="3">
        <v>1.5</v>
      </c>
      <c r="BA572" s="4" t="s">
        <v>795</v>
      </c>
      <c r="BB572" s="4" t="s">
        <v>374</v>
      </c>
      <c r="BC572" s="4">
        <v>52000</v>
      </c>
      <c r="BD572" s="4">
        <v>5.6</v>
      </c>
      <c r="BE572" s="4">
        <v>52000</v>
      </c>
      <c r="BF572" s="4">
        <v>5.6</v>
      </c>
      <c r="BG572" s="4">
        <v>43000</v>
      </c>
      <c r="BH572" s="4">
        <v>6.9</v>
      </c>
      <c r="BI572" s="4">
        <v>52000</v>
      </c>
      <c r="BJ572" s="4">
        <v>5.6</v>
      </c>
      <c r="BN572" s="5" t="s">
        <v>795</v>
      </c>
      <c r="BO572" s="5" t="s">
        <v>374</v>
      </c>
      <c r="BP572" s="5">
        <v>409.4</v>
      </c>
      <c r="BQ572" s="5">
        <v>5.4</v>
      </c>
      <c r="BR572" s="5">
        <v>12.31</v>
      </c>
      <c r="BS572" s="5">
        <v>4.8</v>
      </c>
      <c r="BT572" s="5">
        <v>21485</v>
      </c>
      <c r="BU572" s="5">
        <v>6.5</v>
      </c>
      <c r="BV572" s="5">
        <v>33.299999999999997</v>
      </c>
      <c r="BW572" s="5">
        <v>2.2000000000000002</v>
      </c>
      <c r="CA572" s="6" t="s">
        <v>795</v>
      </c>
      <c r="CB572" s="6" t="s">
        <v>374</v>
      </c>
      <c r="CC572" s="6">
        <v>319</v>
      </c>
      <c r="CD572" s="6">
        <v>7.7</v>
      </c>
      <c r="CE572" s="6">
        <v>9.15</v>
      </c>
      <c r="CF572" s="6">
        <v>5</v>
      </c>
      <c r="CG572" s="6">
        <v>17149</v>
      </c>
      <c r="CH572" s="6">
        <v>6.2</v>
      </c>
      <c r="CI572" s="6">
        <v>36.9</v>
      </c>
      <c r="CJ572" s="6">
        <v>1.7</v>
      </c>
      <c r="CN572" s="7" t="s">
        <v>795</v>
      </c>
      <c r="CO572" s="7" t="s">
        <v>374</v>
      </c>
      <c r="CP572" s="7">
        <v>14000</v>
      </c>
      <c r="CQ572" s="7">
        <v>10.4</v>
      </c>
      <c r="CR572" s="7">
        <v>14000</v>
      </c>
      <c r="CS572" s="7">
        <v>10.4</v>
      </c>
      <c r="CT572" s="7">
        <v>12000</v>
      </c>
      <c r="CU572" s="7">
        <v>12.6</v>
      </c>
      <c r="CV572" s="7">
        <v>14000</v>
      </c>
      <c r="CW572" s="7">
        <v>10.4</v>
      </c>
      <c r="DA572" s="8" t="s">
        <v>795</v>
      </c>
      <c r="DB572" s="8" t="s">
        <v>374</v>
      </c>
      <c r="DC572" s="8">
        <v>441.2</v>
      </c>
      <c r="DD572" s="8">
        <v>6.4</v>
      </c>
      <c r="DE572" s="8">
        <v>11.79</v>
      </c>
      <c r="DF572" s="8">
        <v>6.5</v>
      </c>
      <c r="DG572" s="8">
        <v>23056</v>
      </c>
      <c r="DH572" s="8">
        <v>8.1999999999999993</v>
      </c>
      <c r="DI572" s="8">
        <v>37.4</v>
      </c>
      <c r="DJ572" s="8">
        <v>1.4</v>
      </c>
      <c r="DN572" s="9" t="s">
        <v>795</v>
      </c>
      <c r="DO572" s="9" t="s">
        <v>374</v>
      </c>
      <c r="DP572" s="9">
        <v>360.9</v>
      </c>
      <c r="DQ572" s="9">
        <v>9.6</v>
      </c>
      <c r="DR572" s="9">
        <v>9.48</v>
      </c>
      <c r="DS572" s="9">
        <v>11</v>
      </c>
      <c r="DT572" s="9">
        <v>18155</v>
      </c>
      <c r="DU572" s="9">
        <v>12</v>
      </c>
      <c r="DV572" s="9">
        <v>37.5</v>
      </c>
      <c r="DW572" s="9">
        <v>1.5</v>
      </c>
      <c r="EA572" s="10" t="s">
        <v>795</v>
      </c>
      <c r="EB572" s="10" t="s">
        <v>374</v>
      </c>
      <c r="EC572" s="10">
        <v>21000</v>
      </c>
      <c r="ED572" s="10">
        <v>9.1</v>
      </c>
      <c r="EE572" s="10" t="e">
        <f>VLOOKUP(EA572,Sheet1!$C$10:$L$428,10,FALSE)</f>
        <v>#N/A</v>
      </c>
      <c r="EF572" s="10">
        <v>9.1</v>
      </c>
      <c r="EG572" s="10">
        <v>18000</v>
      </c>
      <c r="EH572" s="10">
        <v>11</v>
      </c>
      <c r="EI572" s="10">
        <v>21000</v>
      </c>
      <c r="EJ572" s="10">
        <v>9.1</v>
      </c>
      <c r="EN572" s="11" t="s">
        <v>795</v>
      </c>
      <c r="EO572" s="11" t="s">
        <v>374</v>
      </c>
      <c r="EP572" s="11">
        <v>595.4</v>
      </c>
      <c r="EQ572" s="11">
        <v>7.2</v>
      </c>
      <c r="ER572" s="11" t="e">
        <f>VLOOKUP(EN572,Sheet1!$C$10:$L$428,2,FALSE)</f>
        <v>#N/A</v>
      </c>
      <c r="ES572" s="11">
        <v>7.4</v>
      </c>
      <c r="ET572" s="11">
        <v>30058</v>
      </c>
      <c r="EU572" s="11">
        <v>8.6999999999999993</v>
      </c>
      <c r="EV572" s="11">
        <v>42.5</v>
      </c>
      <c r="EW572" s="11">
        <v>1.9</v>
      </c>
      <c r="EY572" t="b">
        <f t="shared" si="8"/>
        <v>1</v>
      </c>
    </row>
    <row r="573" spans="1:155" x14ac:dyDescent="0.25">
      <c r="A573" s="1" t="s">
        <v>796</v>
      </c>
      <c r="B573" s="1" t="s">
        <v>375</v>
      </c>
      <c r="C573" s="1">
        <v>476.2</v>
      </c>
      <c r="D573" s="1">
        <v>7.1</v>
      </c>
      <c r="E573" s="1" t="e">
        <f>VLOOKUP(A573,Sheet1!$C$10:$L$428,6,FALSE)</f>
        <v>#N/A</v>
      </c>
      <c r="F573" s="1">
        <v>8.5</v>
      </c>
      <c r="G573" s="1">
        <v>23288</v>
      </c>
      <c r="H573" s="1">
        <v>8.6</v>
      </c>
      <c r="I573" s="1">
        <v>37.700000000000003</v>
      </c>
      <c r="J573" s="1">
        <v>2</v>
      </c>
      <c r="N573" s="2" t="s">
        <v>796</v>
      </c>
      <c r="O573" s="2" t="s">
        <v>375</v>
      </c>
      <c r="P573" s="2">
        <v>41000</v>
      </c>
      <c r="Q573" s="2">
        <v>6.4</v>
      </c>
      <c r="R573" s="2">
        <v>41000</v>
      </c>
      <c r="S573" s="2">
        <v>6.4</v>
      </c>
      <c r="T573" s="2">
        <v>36000</v>
      </c>
      <c r="U573" s="2">
        <v>7.5</v>
      </c>
      <c r="V573" s="2">
        <v>41000</v>
      </c>
      <c r="W573" s="2">
        <v>6.4</v>
      </c>
      <c r="AA573" s="3" t="s">
        <v>796</v>
      </c>
      <c r="AB573" s="3" t="s">
        <v>375</v>
      </c>
      <c r="AC573" s="3">
        <v>511.2</v>
      </c>
      <c r="AD573" s="3">
        <v>3.8</v>
      </c>
      <c r="AE573" s="3">
        <v>13.34</v>
      </c>
      <c r="AF573" s="3">
        <v>3.8</v>
      </c>
      <c r="AG573" s="3">
        <v>25852</v>
      </c>
      <c r="AH573" s="3">
        <v>4.5</v>
      </c>
      <c r="AI573" s="3">
        <v>38.299999999999997</v>
      </c>
      <c r="AJ573" s="3">
        <v>0.7</v>
      </c>
      <c r="AN573" s="3" t="s">
        <v>796</v>
      </c>
      <c r="AO573" s="3" t="s">
        <v>375</v>
      </c>
      <c r="AP573" s="3">
        <v>432.2</v>
      </c>
      <c r="AQ573" s="3">
        <v>6</v>
      </c>
      <c r="AR573" s="3">
        <v>11.15</v>
      </c>
      <c r="AS573" s="3">
        <v>5.9</v>
      </c>
      <c r="AT573" s="3">
        <v>21904</v>
      </c>
      <c r="AU573" s="3">
        <v>5.8</v>
      </c>
      <c r="AV573" s="3">
        <v>37.5</v>
      </c>
      <c r="AW573" s="3">
        <v>0.6</v>
      </c>
      <c r="BA573" s="4" t="s">
        <v>796</v>
      </c>
      <c r="BB573" s="4" t="s">
        <v>375</v>
      </c>
      <c r="BC573" s="4">
        <v>58000</v>
      </c>
      <c r="BD573" s="4">
        <v>5.3</v>
      </c>
      <c r="BE573" s="4">
        <v>58000</v>
      </c>
      <c r="BF573" s="4">
        <v>5.3</v>
      </c>
      <c r="BG573" s="4">
        <v>52000</v>
      </c>
      <c r="BH573" s="4">
        <v>8.9</v>
      </c>
      <c r="BI573" s="4">
        <v>58000</v>
      </c>
      <c r="BJ573" s="4">
        <v>5.3</v>
      </c>
      <c r="BN573" s="5" t="s">
        <v>796</v>
      </c>
      <c r="BO573" s="5" t="s">
        <v>375</v>
      </c>
      <c r="BP573" s="5">
        <v>410.3</v>
      </c>
      <c r="BQ573" s="5">
        <v>4</v>
      </c>
      <c r="BR573" s="5">
        <v>12.66</v>
      </c>
      <c r="BS573" s="5">
        <v>3.4</v>
      </c>
      <c r="BT573" s="5">
        <v>20743</v>
      </c>
      <c r="BU573" s="5">
        <v>6.7</v>
      </c>
      <c r="BV573" s="5">
        <v>32.4</v>
      </c>
      <c r="BW573" s="5">
        <v>1.8</v>
      </c>
      <c r="CA573" s="6" t="s">
        <v>796</v>
      </c>
      <c r="CB573" s="6" t="s">
        <v>375</v>
      </c>
      <c r="CC573" s="6">
        <v>359.3</v>
      </c>
      <c r="CD573" s="6">
        <v>4.7</v>
      </c>
      <c r="CE573" s="6">
        <v>10.029999999999999</v>
      </c>
      <c r="CF573" s="6">
        <v>3.6</v>
      </c>
      <c r="CG573" s="6">
        <v>18264</v>
      </c>
      <c r="CH573" s="6">
        <v>11</v>
      </c>
      <c r="CI573" s="6">
        <v>36.200000000000003</v>
      </c>
      <c r="CJ573" s="6">
        <v>0.7</v>
      </c>
      <c r="CN573" s="7" t="s">
        <v>796</v>
      </c>
      <c r="CO573" s="7" t="s">
        <v>375</v>
      </c>
      <c r="CP573" s="7">
        <v>18000</v>
      </c>
      <c r="CQ573" s="7">
        <v>9.4</v>
      </c>
      <c r="CR573" s="7">
        <v>18000</v>
      </c>
      <c r="CS573" s="7">
        <v>9.4</v>
      </c>
      <c r="CT573" s="7">
        <v>16000</v>
      </c>
      <c r="CU573" s="7">
        <v>10.9</v>
      </c>
      <c r="CV573" s="7">
        <v>18000</v>
      </c>
      <c r="CW573" s="7">
        <v>9.4</v>
      </c>
      <c r="DA573" s="8" t="s">
        <v>796</v>
      </c>
      <c r="DB573" s="8" t="s">
        <v>375</v>
      </c>
      <c r="DC573" s="8">
        <v>470</v>
      </c>
      <c r="DD573" s="8">
        <v>4.4000000000000004</v>
      </c>
      <c r="DE573" s="8">
        <v>12.71</v>
      </c>
      <c r="DF573" s="8">
        <v>4.3</v>
      </c>
      <c r="DG573" s="8">
        <v>22824</v>
      </c>
      <c r="DH573" s="8">
        <v>5.4</v>
      </c>
      <c r="DI573" s="8">
        <v>37</v>
      </c>
      <c r="DJ573" s="8">
        <v>0.9</v>
      </c>
      <c r="DN573" s="9" t="s">
        <v>796</v>
      </c>
      <c r="DO573" s="9" t="s">
        <v>375</v>
      </c>
      <c r="DP573" s="9">
        <v>399.6</v>
      </c>
      <c r="DQ573" s="9">
        <v>7.8</v>
      </c>
      <c r="DR573" s="9">
        <v>11.15</v>
      </c>
      <c r="DS573" s="9">
        <v>6.9</v>
      </c>
      <c r="DT573" s="9">
        <v>19740</v>
      </c>
      <c r="DU573" s="9">
        <v>7.8</v>
      </c>
      <c r="DV573" s="9">
        <v>37</v>
      </c>
      <c r="DW573" s="9">
        <v>0.9</v>
      </c>
      <c r="EA573" s="10" t="s">
        <v>796</v>
      </c>
      <c r="EB573" s="10" t="s">
        <v>375</v>
      </c>
      <c r="EC573" s="10">
        <v>23000</v>
      </c>
      <c r="ED573" s="10">
        <v>8.6</v>
      </c>
      <c r="EE573" s="10" t="e">
        <f>VLOOKUP(EA573,Sheet1!$C$10:$L$428,10,FALSE)</f>
        <v>#N/A</v>
      </c>
      <c r="EF573" s="10">
        <v>8.6</v>
      </c>
      <c r="EG573" s="10">
        <v>20000</v>
      </c>
      <c r="EH573" s="10">
        <v>10.4</v>
      </c>
      <c r="EI573" s="10">
        <v>23000</v>
      </c>
      <c r="EJ573" s="10">
        <v>8.6</v>
      </c>
      <c r="EN573" s="11" t="s">
        <v>796</v>
      </c>
      <c r="EO573" s="11" t="s">
        <v>375</v>
      </c>
      <c r="EP573" s="11">
        <v>541.9</v>
      </c>
      <c r="EQ573" s="11">
        <v>5.5</v>
      </c>
      <c r="ER573" s="11" t="e">
        <f>VLOOKUP(EN573,Sheet1!$C$10:$L$428,2,FALSE)</f>
        <v>#N/A</v>
      </c>
      <c r="ES573" s="11">
        <v>5.6</v>
      </c>
      <c r="ET573" s="11">
        <v>28307</v>
      </c>
      <c r="EU573" s="11">
        <v>6.4</v>
      </c>
      <c r="EV573" s="11">
        <v>39.299999999999997</v>
      </c>
      <c r="EW573" s="11">
        <v>1</v>
      </c>
      <c r="EY573" t="b">
        <f t="shared" si="8"/>
        <v>1</v>
      </c>
    </row>
    <row r="574" spans="1:155" x14ac:dyDescent="0.25">
      <c r="A574" s="1" t="s">
        <v>797</v>
      </c>
      <c r="B574" s="1" t="s">
        <v>376</v>
      </c>
      <c r="C574" s="1">
        <v>499.6</v>
      </c>
      <c r="D574" s="1">
        <v>7.4</v>
      </c>
      <c r="E574" s="1" t="e">
        <f>VLOOKUP(A574,Sheet1!$C$10:$L$428,6,FALSE)</f>
        <v>#N/A</v>
      </c>
      <c r="F574" s="1">
        <v>7.3</v>
      </c>
      <c r="G574" s="1">
        <v>26962</v>
      </c>
      <c r="H574" s="1">
        <v>10</v>
      </c>
      <c r="I574" s="1">
        <v>39</v>
      </c>
      <c r="J574" s="1">
        <v>1.6</v>
      </c>
      <c r="N574" s="2" t="s">
        <v>797</v>
      </c>
      <c r="O574" s="2" t="s">
        <v>376</v>
      </c>
      <c r="P574" s="2">
        <v>35000</v>
      </c>
      <c r="Q574" s="2">
        <v>6.9</v>
      </c>
      <c r="R574" s="2">
        <v>35000</v>
      </c>
      <c r="S574" s="2">
        <v>6.9</v>
      </c>
      <c r="T574" s="2">
        <v>32000</v>
      </c>
      <c r="U574" s="2">
        <v>8.1</v>
      </c>
      <c r="V574" s="2">
        <v>35000</v>
      </c>
      <c r="W574" s="2">
        <v>6.9</v>
      </c>
      <c r="AA574" s="3" t="s">
        <v>797</v>
      </c>
      <c r="AB574" s="3" t="s">
        <v>376</v>
      </c>
      <c r="AC574" s="3">
        <v>549.5</v>
      </c>
      <c r="AD574" s="3">
        <v>3.3</v>
      </c>
      <c r="AE574" s="3">
        <v>14.08</v>
      </c>
      <c r="AF574" s="3">
        <v>3.4</v>
      </c>
      <c r="AG574" s="3">
        <v>27667</v>
      </c>
      <c r="AH574" s="3">
        <v>4.0999999999999996</v>
      </c>
      <c r="AI574" s="3">
        <v>39</v>
      </c>
      <c r="AJ574" s="3">
        <v>1.1000000000000001</v>
      </c>
      <c r="AN574" s="3" t="s">
        <v>797</v>
      </c>
      <c r="AO574" s="3" t="s">
        <v>376</v>
      </c>
      <c r="AP574" s="3">
        <v>489.5</v>
      </c>
      <c r="AQ574" s="3">
        <v>5.6</v>
      </c>
      <c r="AR574" s="3">
        <v>12.61</v>
      </c>
      <c r="AS574" s="3">
        <v>6.5</v>
      </c>
      <c r="AT574" s="3">
        <v>26030</v>
      </c>
      <c r="AU574" s="3">
        <v>7.3</v>
      </c>
      <c r="AV574" s="3">
        <v>37.5</v>
      </c>
      <c r="AW574" s="3">
        <v>0.7</v>
      </c>
      <c r="BA574" s="4" t="s">
        <v>797</v>
      </c>
      <c r="BB574" s="4" t="s">
        <v>376</v>
      </c>
      <c r="BC574" s="4">
        <v>50000</v>
      </c>
      <c r="BD574" s="4">
        <v>5.8</v>
      </c>
      <c r="BE574" s="4">
        <v>50000</v>
      </c>
      <c r="BF574" s="4">
        <v>5.8</v>
      </c>
      <c r="BG574" s="4">
        <v>44000</v>
      </c>
      <c r="BH574" s="4">
        <v>6.7</v>
      </c>
      <c r="BI574" s="4">
        <v>50000</v>
      </c>
      <c r="BJ574" s="4">
        <v>5.8</v>
      </c>
      <c r="BN574" s="5" t="s">
        <v>797</v>
      </c>
      <c r="BO574" s="5" t="s">
        <v>376</v>
      </c>
      <c r="BP574" s="5">
        <v>441.1</v>
      </c>
      <c r="BQ574" s="5">
        <v>3.8</v>
      </c>
      <c r="BR574" s="5">
        <v>13.34</v>
      </c>
      <c r="BS574" s="5">
        <v>3.1</v>
      </c>
      <c r="BT574" s="5">
        <v>22345</v>
      </c>
      <c r="BU574" s="5">
        <v>4.5999999999999996</v>
      </c>
      <c r="BV574" s="5">
        <v>33.1</v>
      </c>
      <c r="BW574" s="5">
        <v>2</v>
      </c>
      <c r="CA574" s="6" t="s">
        <v>797</v>
      </c>
      <c r="CB574" s="6" t="s">
        <v>376</v>
      </c>
      <c r="CC574" s="6">
        <v>387.9</v>
      </c>
      <c r="CD574" s="6">
        <v>6.6</v>
      </c>
      <c r="CE574" s="6">
        <v>10.68</v>
      </c>
      <c r="CF574" s="6">
        <v>6.5</v>
      </c>
      <c r="CG574" s="6">
        <v>18361</v>
      </c>
      <c r="CH574" s="6">
        <v>8.9</v>
      </c>
      <c r="CI574" s="6">
        <v>35.299999999999997</v>
      </c>
      <c r="CJ574" s="6">
        <v>1.5</v>
      </c>
      <c r="CN574" s="7" t="s">
        <v>797</v>
      </c>
      <c r="CO574" s="7" t="s">
        <v>376</v>
      </c>
      <c r="CP574" s="7">
        <v>13000</v>
      </c>
      <c r="CQ574" s="7">
        <v>11</v>
      </c>
      <c r="CR574" s="7">
        <v>13000</v>
      </c>
      <c r="CS574" s="7">
        <v>11</v>
      </c>
      <c r="CT574" s="7">
        <v>12000</v>
      </c>
      <c r="CU574" s="7">
        <v>12.7</v>
      </c>
      <c r="CV574" s="7">
        <v>13000</v>
      </c>
      <c r="CW574" s="7">
        <v>11</v>
      </c>
      <c r="DA574" s="8" t="s">
        <v>797</v>
      </c>
      <c r="DB574" s="8" t="s">
        <v>376</v>
      </c>
      <c r="DC574" s="8">
        <v>517.20000000000005</v>
      </c>
      <c r="DD574" s="8">
        <v>5.0999999999999996</v>
      </c>
      <c r="DE574" s="8">
        <v>14.28</v>
      </c>
      <c r="DF574" s="8">
        <v>5.0999999999999996</v>
      </c>
      <c r="DG574" s="8">
        <v>25160</v>
      </c>
      <c r="DH574" s="8">
        <v>6.1</v>
      </c>
      <c r="DI574" s="8">
        <v>36.200000000000003</v>
      </c>
      <c r="DJ574" s="8">
        <v>1.4</v>
      </c>
      <c r="DN574" s="9" t="s">
        <v>797</v>
      </c>
      <c r="DO574" s="9" t="s">
        <v>376</v>
      </c>
      <c r="DP574" s="9">
        <v>473.3</v>
      </c>
      <c r="DQ574" s="9">
        <v>11</v>
      </c>
      <c r="DR574" s="9">
        <v>12.84</v>
      </c>
      <c r="DS574" s="9">
        <v>11</v>
      </c>
      <c r="DT574" s="9">
        <v>23300</v>
      </c>
      <c r="DU574" s="9">
        <v>13</v>
      </c>
      <c r="DV574" s="9">
        <v>35.200000000000003</v>
      </c>
      <c r="DW574" s="9">
        <v>1.7</v>
      </c>
      <c r="EA574" s="10" t="s">
        <v>797</v>
      </c>
      <c r="EB574" s="10" t="s">
        <v>376</v>
      </c>
      <c r="EC574" s="10">
        <v>23000</v>
      </c>
      <c r="ED574" s="10">
        <v>8.8000000000000007</v>
      </c>
      <c r="EE574" s="10" t="e">
        <f>VLOOKUP(EA574,Sheet1!$C$10:$L$428,10,FALSE)</f>
        <v>#N/A</v>
      </c>
      <c r="EF574" s="10">
        <v>8.8000000000000007</v>
      </c>
      <c r="EG574" s="10">
        <v>20000</v>
      </c>
      <c r="EH574" s="10">
        <v>10.4</v>
      </c>
      <c r="EI574" s="10">
        <v>23000</v>
      </c>
      <c r="EJ574" s="10">
        <v>8.8000000000000007</v>
      </c>
      <c r="EN574" s="11" t="s">
        <v>797</v>
      </c>
      <c r="EO574" s="11" t="s">
        <v>376</v>
      </c>
      <c r="EP574" s="11">
        <v>568</v>
      </c>
      <c r="EQ574" s="11">
        <v>4.2</v>
      </c>
      <c r="ER574" s="11" t="e">
        <f>VLOOKUP(EN574,Sheet1!$C$10:$L$428,2,FALSE)</f>
        <v>#N/A</v>
      </c>
      <c r="ES574" s="11">
        <v>4.4000000000000004</v>
      </c>
      <c r="ET574" s="11">
        <v>29182</v>
      </c>
      <c r="EU574" s="11">
        <v>5.4</v>
      </c>
      <c r="EV574" s="11">
        <v>40.6</v>
      </c>
      <c r="EW574" s="11">
        <v>1.3</v>
      </c>
      <c r="EY574" t="b">
        <f t="shared" si="8"/>
        <v>1</v>
      </c>
    </row>
    <row r="575" spans="1:155" x14ac:dyDescent="0.25">
      <c r="A575" s="1" t="s">
        <v>798</v>
      </c>
      <c r="B575" s="1" t="s">
        <v>377</v>
      </c>
      <c r="C575" s="1">
        <v>628.79999999999995</v>
      </c>
      <c r="D575" s="1">
        <v>10</v>
      </c>
      <c r="E575" s="1" t="e">
        <f>VLOOKUP(A575,Sheet1!$C$10:$L$428,6,FALSE)</f>
        <v>#N/A</v>
      </c>
      <c r="F575" s="1">
        <v>8.1999999999999993</v>
      </c>
      <c r="G575" s="1">
        <v>30262</v>
      </c>
      <c r="H575" s="1">
        <v>12</v>
      </c>
      <c r="I575" s="1">
        <v>39</v>
      </c>
      <c r="J575" s="1">
        <v>1.6</v>
      </c>
      <c r="N575" s="2" t="s">
        <v>798</v>
      </c>
      <c r="O575" s="2" t="s">
        <v>377</v>
      </c>
      <c r="P575" s="2">
        <v>31000</v>
      </c>
      <c r="Q575" s="2">
        <v>7.4</v>
      </c>
      <c r="R575" s="2">
        <v>31000</v>
      </c>
      <c r="S575" s="2">
        <v>7.4</v>
      </c>
      <c r="T575" s="2">
        <v>29000</v>
      </c>
      <c r="U575" s="2">
        <v>8.6</v>
      </c>
      <c r="V575" s="2">
        <v>31000</v>
      </c>
      <c r="W575" s="2">
        <v>7.4</v>
      </c>
      <c r="AA575" s="3" t="s">
        <v>798</v>
      </c>
      <c r="AB575" s="3" t="s">
        <v>377</v>
      </c>
      <c r="AC575" s="3">
        <v>691.9</v>
      </c>
      <c r="AD575" s="3">
        <v>5.0999999999999996</v>
      </c>
      <c r="AE575" s="3">
        <v>17.91</v>
      </c>
      <c r="AF575" s="3">
        <v>5.0999999999999996</v>
      </c>
      <c r="AG575" s="3">
        <v>36255</v>
      </c>
      <c r="AH575" s="3">
        <v>6.3</v>
      </c>
      <c r="AI575" s="3">
        <v>38.6</v>
      </c>
      <c r="AJ575" s="3">
        <v>1.2</v>
      </c>
      <c r="AN575" s="3" t="s">
        <v>798</v>
      </c>
      <c r="AO575" s="3" t="s">
        <v>377</v>
      </c>
      <c r="AP575" s="3">
        <v>581.1</v>
      </c>
      <c r="AQ575" s="3">
        <v>5.9</v>
      </c>
      <c r="AR575" s="3">
        <v>15.57</v>
      </c>
      <c r="AS575" s="3">
        <v>6.1</v>
      </c>
      <c r="AT575" s="3">
        <v>29559</v>
      </c>
      <c r="AU575" s="3">
        <v>6.9</v>
      </c>
      <c r="AV575" s="3">
        <v>37.5</v>
      </c>
      <c r="AW575" s="3">
        <v>0.7</v>
      </c>
      <c r="BA575" s="4" t="s">
        <v>798</v>
      </c>
      <c r="BB575" s="4" t="s">
        <v>377</v>
      </c>
      <c r="BC575" s="4">
        <v>45000</v>
      </c>
      <c r="BD575" s="4">
        <v>6.1</v>
      </c>
      <c r="BE575" s="4">
        <v>45000</v>
      </c>
      <c r="BF575" s="4">
        <v>6.1</v>
      </c>
      <c r="BG575" s="4">
        <v>42000</v>
      </c>
      <c r="BH575" s="4">
        <v>7</v>
      </c>
      <c r="BI575" s="4">
        <v>45000</v>
      </c>
      <c r="BJ575" s="4">
        <v>6.1</v>
      </c>
      <c r="BN575" s="5" t="s">
        <v>798</v>
      </c>
      <c r="BO575" s="5" t="s">
        <v>377</v>
      </c>
      <c r="BP575" s="5">
        <v>553.29999999999995</v>
      </c>
      <c r="BQ575" s="5">
        <v>5.2</v>
      </c>
      <c r="BR575" s="5">
        <v>16.899999999999999</v>
      </c>
      <c r="BS575" s="5">
        <v>4.5999999999999996</v>
      </c>
      <c r="BT575" s="5">
        <v>29007</v>
      </c>
      <c r="BU575" s="5">
        <v>6.2</v>
      </c>
      <c r="BV575" s="5">
        <v>32.700000000000003</v>
      </c>
      <c r="BW575" s="5">
        <v>2.1</v>
      </c>
      <c r="CA575" s="6" t="s">
        <v>798</v>
      </c>
      <c r="CB575" s="6" t="s">
        <v>377</v>
      </c>
      <c r="CC575" s="6">
        <v>468.4</v>
      </c>
      <c r="CD575" s="6">
        <v>6.2</v>
      </c>
      <c r="CE575" s="6">
        <v>13.88</v>
      </c>
      <c r="CF575" s="6">
        <v>6.8</v>
      </c>
      <c r="CG575" s="6">
        <v>23071</v>
      </c>
      <c r="CH575" s="6">
        <v>7.6</v>
      </c>
      <c r="CI575" s="6">
        <v>35</v>
      </c>
      <c r="CJ575" s="6">
        <v>1.8</v>
      </c>
      <c r="CN575" s="7" t="s">
        <v>798</v>
      </c>
      <c r="CO575" s="7" t="s">
        <v>377</v>
      </c>
      <c r="CP575" s="7">
        <v>14000</v>
      </c>
      <c r="CQ575" s="7">
        <v>10.8</v>
      </c>
      <c r="CR575" s="7">
        <v>14000</v>
      </c>
      <c r="CS575" s="7">
        <v>10.8</v>
      </c>
      <c r="CT575" s="7">
        <v>13000</v>
      </c>
      <c r="CU575" s="7">
        <v>12.2</v>
      </c>
      <c r="CV575" s="7">
        <v>14000</v>
      </c>
      <c r="CW575" s="7">
        <v>10.8</v>
      </c>
      <c r="DA575" s="8" t="s">
        <v>798</v>
      </c>
      <c r="DB575" s="8" t="s">
        <v>377</v>
      </c>
      <c r="DC575" s="8">
        <v>557</v>
      </c>
      <c r="DD575" s="8">
        <v>4.2</v>
      </c>
      <c r="DE575" s="8">
        <v>15.11</v>
      </c>
      <c r="DF575" s="8">
        <v>4.4000000000000004</v>
      </c>
      <c r="DG575" s="8">
        <v>29150</v>
      </c>
      <c r="DH575" s="8">
        <v>5.2</v>
      </c>
      <c r="DI575" s="8">
        <v>36.9</v>
      </c>
      <c r="DJ575" s="8">
        <v>1.3</v>
      </c>
      <c r="DN575" s="9" t="s">
        <v>798</v>
      </c>
      <c r="DO575" s="9" t="s">
        <v>377</v>
      </c>
      <c r="DP575" s="9">
        <v>532.1</v>
      </c>
      <c r="DQ575" s="9">
        <v>9.4</v>
      </c>
      <c r="DR575" s="9">
        <v>14.89</v>
      </c>
      <c r="DS575" s="9">
        <v>8.6</v>
      </c>
      <c r="DT575" s="9">
        <v>27751</v>
      </c>
      <c r="DU575" s="9">
        <v>11</v>
      </c>
      <c r="DV575" s="9">
        <v>35.9</v>
      </c>
      <c r="DW575" s="9">
        <v>1.8</v>
      </c>
      <c r="EA575" s="10" t="s">
        <v>798</v>
      </c>
      <c r="EB575" s="10" t="s">
        <v>377</v>
      </c>
      <c r="EC575" s="10">
        <v>18000</v>
      </c>
      <c r="ED575" s="10">
        <v>10.199999999999999</v>
      </c>
      <c r="EE575" s="10" t="e">
        <f>VLOOKUP(EA575,Sheet1!$C$10:$L$428,10,FALSE)</f>
        <v>#N/A</v>
      </c>
      <c r="EF575" s="10">
        <v>10.199999999999999</v>
      </c>
      <c r="EG575" s="10">
        <v>16000</v>
      </c>
      <c r="EH575" s="10">
        <v>12.1</v>
      </c>
      <c r="EI575" s="10">
        <v>18000</v>
      </c>
      <c r="EJ575" s="10">
        <v>10.199999999999999</v>
      </c>
      <c r="EN575" s="11" t="s">
        <v>798</v>
      </c>
      <c r="EO575" s="11" t="s">
        <v>377</v>
      </c>
      <c r="EP575" s="11">
        <v>797.3</v>
      </c>
      <c r="EQ575" s="11">
        <v>7.3</v>
      </c>
      <c r="ER575" s="11" t="e">
        <f>VLOOKUP(EN575,Sheet1!$C$10:$L$428,2,FALSE)</f>
        <v>#N/A</v>
      </c>
      <c r="ES575" s="11">
        <v>7.3</v>
      </c>
      <c r="ET575" s="11">
        <v>42388</v>
      </c>
      <c r="EU575" s="11">
        <v>9.1999999999999993</v>
      </c>
      <c r="EV575" s="11">
        <v>40</v>
      </c>
      <c r="EW575" s="11">
        <v>1.8</v>
      </c>
      <c r="EY575" t="b">
        <f t="shared" si="8"/>
        <v>1</v>
      </c>
    </row>
    <row r="576" spans="1:155" x14ac:dyDescent="0.25">
      <c r="A576" s="1" t="s">
        <v>799</v>
      </c>
      <c r="B576" s="1" t="s">
        <v>378</v>
      </c>
      <c r="C576" s="1">
        <v>512.5</v>
      </c>
      <c r="D576" s="1">
        <v>9.1999999999999993</v>
      </c>
      <c r="E576" s="1" t="e">
        <f>VLOOKUP(A576,Sheet1!$C$10:$L$428,6,FALSE)</f>
        <v>#N/A</v>
      </c>
      <c r="F576" s="1">
        <v>8.4</v>
      </c>
      <c r="G576" s="1">
        <v>27287</v>
      </c>
      <c r="H576" s="1">
        <v>8.6</v>
      </c>
      <c r="I576" s="1">
        <v>39</v>
      </c>
      <c r="J576" s="1">
        <v>1.6</v>
      </c>
      <c r="N576" s="2" t="s">
        <v>799</v>
      </c>
      <c r="O576" s="2" t="s">
        <v>378</v>
      </c>
      <c r="P576" s="2">
        <v>34000</v>
      </c>
      <c r="Q576" s="2">
        <v>7.1</v>
      </c>
      <c r="R576" s="2">
        <v>34000</v>
      </c>
      <c r="S576" s="2">
        <v>7.1</v>
      </c>
      <c r="T576" s="2">
        <v>30000</v>
      </c>
      <c r="U576" s="2">
        <v>8.4</v>
      </c>
      <c r="V576" s="2">
        <v>34000</v>
      </c>
      <c r="W576" s="2">
        <v>7.1</v>
      </c>
      <c r="AA576" s="3" t="s">
        <v>799</v>
      </c>
      <c r="AB576" s="3" t="s">
        <v>378</v>
      </c>
      <c r="AC576" s="3">
        <v>602</v>
      </c>
      <c r="AD576" s="3">
        <v>4.4000000000000004</v>
      </c>
      <c r="AE576" s="3">
        <v>15.43</v>
      </c>
      <c r="AF576" s="3">
        <v>4.5999999999999996</v>
      </c>
      <c r="AG576" s="3">
        <v>32233</v>
      </c>
      <c r="AH576" s="3">
        <v>7.3</v>
      </c>
      <c r="AI576" s="3">
        <v>39</v>
      </c>
      <c r="AJ576" s="3">
        <v>1.1000000000000001</v>
      </c>
      <c r="AN576" s="3" t="s">
        <v>799</v>
      </c>
      <c r="AO576" s="3" t="s">
        <v>378</v>
      </c>
      <c r="AP576" s="3">
        <v>512.29999999999995</v>
      </c>
      <c r="AQ576" s="3">
        <v>5.5</v>
      </c>
      <c r="AR576" s="3">
        <v>13.06</v>
      </c>
      <c r="AS576" s="3">
        <v>6.8</v>
      </c>
      <c r="AT576" s="3">
        <v>26573</v>
      </c>
      <c r="AU576" s="3">
        <v>6.1</v>
      </c>
      <c r="AV576" s="3">
        <v>37.5</v>
      </c>
      <c r="AW576" s="3">
        <v>1</v>
      </c>
      <c r="BA576" s="4" t="s">
        <v>799</v>
      </c>
      <c r="BB576" s="4" t="s">
        <v>378</v>
      </c>
      <c r="BC576" s="4">
        <v>49000</v>
      </c>
      <c r="BD576" s="4">
        <v>5.9</v>
      </c>
      <c r="BE576" s="4">
        <v>49000</v>
      </c>
      <c r="BF576" s="4">
        <v>5.9</v>
      </c>
      <c r="BG576" s="4">
        <v>43000</v>
      </c>
      <c r="BH576" s="4">
        <v>7.7</v>
      </c>
      <c r="BI576" s="4">
        <v>49000</v>
      </c>
      <c r="BJ576" s="4">
        <v>5.9</v>
      </c>
      <c r="BN576" s="5" t="s">
        <v>799</v>
      </c>
      <c r="BO576" s="5" t="s">
        <v>378</v>
      </c>
      <c r="BP576" s="5">
        <v>477</v>
      </c>
      <c r="BQ576" s="5">
        <v>4.5999999999999996</v>
      </c>
      <c r="BR576" s="5">
        <v>14.48</v>
      </c>
      <c r="BS576" s="5">
        <v>4.2</v>
      </c>
      <c r="BT576" s="5">
        <v>26049</v>
      </c>
      <c r="BU576" s="5">
        <v>7.7</v>
      </c>
      <c r="BV576" s="5">
        <v>32.9</v>
      </c>
      <c r="BW576" s="5">
        <v>2.1</v>
      </c>
      <c r="CA576" s="6" t="s">
        <v>799</v>
      </c>
      <c r="CB576" s="6" t="s">
        <v>378</v>
      </c>
      <c r="CC576" s="6">
        <v>414.8</v>
      </c>
      <c r="CD576" s="6">
        <v>7</v>
      </c>
      <c r="CE576" s="6">
        <v>11.23</v>
      </c>
      <c r="CF576" s="6">
        <v>6.4</v>
      </c>
      <c r="CG576" s="6">
        <v>21477</v>
      </c>
      <c r="CH576" s="6">
        <v>9.9</v>
      </c>
      <c r="CI576" s="6">
        <v>36</v>
      </c>
      <c r="CJ576" s="6">
        <v>1.6</v>
      </c>
      <c r="CN576" s="7" t="s">
        <v>799</v>
      </c>
      <c r="CO576" s="7" t="s">
        <v>378</v>
      </c>
      <c r="CP576" s="7">
        <v>13000</v>
      </c>
      <c r="CQ576" s="7">
        <v>11.3</v>
      </c>
      <c r="CR576" s="7">
        <v>13000</v>
      </c>
      <c r="CS576" s="7">
        <v>11.3</v>
      </c>
      <c r="CT576" s="7">
        <v>11000</v>
      </c>
      <c r="CU576" s="7">
        <v>13.3</v>
      </c>
      <c r="CV576" s="7">
        <v>13000</v>
      </c>
      <c r="CW576" s="7">
        <v>11.3</v>
      </c>
      <c r="DA576" s="8" t="s">
        <v>799</v>
      </c>
      <c r="DB576" s="8" t="s">
        <v>378</v>
      </c>
      <c r="DC576" s="8">
        <v>545.29999999999995</v>
      </c>
      <c r="DD576" s="8">
        <v>4.7</v>
      </c>
      <c r="DE576" s="8">
        <v>14.82</v>
      </c>
      <c r="DF576" s="8">
        <v>4.5999999999999996</v>
      </c>
      <c r="DG576" s="8">
        <v>27525</v>
      </c>
      <c r="DH576" s="8">
        <v>6.4</v>
      </c>
      <c r="DI576" s="8">
        <v>36.799999999999997</v>
      </c>
      <c r="DJ576" s="8">
        <v>1.4</v>
      </c>
      <c r="DN576" s="9" t="s">
        <v>799</v>
      </c>
      <c r="DO576" s="9" t="s">
        <v>378</v>
      </c>
      <c r="DP576" s="9">
        <v>511.8</v>
      </c>
      <c r="DQ576" s="9">
        <v>9.3000000000000007</v>
      </c>
      <c r="DR576" s="9">
        <v>13.68</v>
      </c>
      <c r="DS576" s="9">
        <v>9.9</v>
      </c>
      <c r="DT576" s="9">
        <v>25398</v>
      </c>
      <c r="DU576" s="9">
        <v>12</v>
      </c>
      <c r="DV576" s="9">
        <v>37</v>
      </c>
      <c r="DW576" s="9">
        <v>1.7</v>
      </c>
      <c r="EA576" s="10" t="s">
        <v>799</v>
      </c>
      <c r="EB576" s="10" t="s">
        <v>378</v>
      </c>
      <c r="EC576" s="10">
        <v>21000</v>
      </c>
      <c r="ED576" s="10">
        <v>9.1</v>
      </c>
      <c r="EE576" s="10" t="e">
        <f>VLOOKUP(EA576,Sheet1!$C$10:$L$428,10,FALSE)</f>
        <v>#N/A</v>
      </c>
      <c r="EF576" s="10">
        <v>9.1</v>
      </c>
      <c r="EG576" s="10">
        <v>19000</v>
      </c>
      <c r="EH576" s="10">
        <v>10.7</v>
      </c>
      <c r="EI576" s="10">
        <v>21000</v>
      </c>
      <c r="EJ576" s="10">
        <v>9.1</v>
      </c>
      <c r="EN576" s="11" t="s">
        <v>799</v>
      </c>
      <c r="EO576" s="11" t="s">
        <v>378</v>
      </c>
      <c r="EP576" s="11">
        <v>636.1</v>
      </c>
      <c r="EQ576" s="11">
        <v>6.2</v>
      </c>
      <c r="ER576" s="11" t="e">
        <f>VLOOKUP(EN576,Sheet1!$C$10:$L$428,2,FALSE)</f>
        <v>#N/A</v>
      </c>
      <c r="ES576" s="11">
        <v>6.6</v>
      </c>
      <c r="ET576" s="11">
        <v>34987</v>
      </c>
      <c r="EU576" s="11">
        <v>10</v>
      </c>
      <c r="EV576" s="11">
        <v>40.4</v>
      </c>
      <c r="EW576" s="11">
        <v>1.5</v>
      </c>
      <c r="EY576" t="b">
        <f t="shared" si="8"/>
        <v>1</v>
      </c>
    </row>
    <row r="577" spans="1:155" x14ac:dyDescent="0.25">
      <c r="A577" s="1" t="s">
        <v>800</v>
      </c>
      <c r="B577" s="1" t="s">
        <v>379</v>
      </c>
      <c r="C577" s="1">
        <v>655.4</v>
      </c>
      <c r="D577" s="1">
        <v>9</v>
      </c>
      <c r="E577" s="1" t="e">
        <f>VLOOKUP(A577,Sheet1!$C$10:$L$428,6,FALSE)</f>
        <v>#N/A</v>
      </c>
      <c r="F577" s="1">
        <v>12</v>
      </c>
      <c r="G577" s="1">
        <v>31895</v>
      </c>
      <c r="H577" s="1">
        <v>11</v>
      </c>
      <c r="I577" s="1">
        <v>37.5</v>
      </c>
      <c r="J577" s="1">
        <v>1.1000000000000001</v>
      </c>
      <c r="N577" s="2" t="s">
        <v>800</v>
      </c>
      <c r="O577" s="2" t="s">
        <v>379</v>
      </c>
      <c r="P577" s="2">
        <v>27000</v>
      </c>
      <c r="Q577" s="2">
        <v>8.1</v>
      </c>
      <c r="R577" s="2">
        <v>27000</v>
      </c>
      <c r="S577" s="2">
        <v>8.1</v>
      </c>
      <c r="T577" s="2">
        <v>25000</v>
      </c>
      <c r="U577" s="2">
        <v>9.1999999999999993</v>
      </c>
      <c r="V577" s="2">
        <v>27000</v>
      </c>
      <c r="W577" s="2">
        <v>8.1</v>
      </c>
      <c r="AA577" s="3" t="s">
        <v>800</v>
      </c>
      <c r="AB577" s="3" t="s">
        <v>379</v>
      </c>
      <c r="AC577" s="3">
        <v>688.4</v>
      </c>
      <c r="AD577" s="3">
        <v>4.8</v>
      </c>
      <c r="AE577" s="3">
        <v>18.09</v>
      </c>
      <c r="AF577" s="3">
        <v>4.8</v>
      </c>
      <c r="AG577" s="3">
        <v>35827</v>
      </c>
      <c r="AH577" s="3">
        <v>6</v>
      </c>
      <c r="AI577" s="3">
        <v>38.1</v>
      </c>
      <c r="AJ577" s="3">
        <v>0.9</v>
      </c>
      <c r="AN577" s="3" t="s">
        <v>800</v>
      </c>
      <c r="AO577" s="3" t="s">
        <v>379</v>
      </c>
      <c r="AP577" s="3">
        <v>593.4</v>
      </c>
      <c r="AQ577" s="3">
        <v>7.8</v>
      </c>
      <c r="AR577" s="3">
        <v>15.35</v>
      </c>
      <c r="AS577" s="3">
        <v>9.5</v>
      </c>
      <c r="AT577" s="3">
        <v>29940</v>
      </c>
      <c r="AU577" s="3">
        <v>8.1999999999999993</v>
      </c>
      <c r="AV577" s="3">
        <v>37.5</v>
      </c>
      <c r="AW577" s="3">
        <v>0.5</v>
      </c>
      <c r="BA577" s="4" t="s">
        <v>800</v>
      </c>
      <c r="BB577" s="4" t="s">
        <v>379</v>
      </c>
      <c r="BC577" s="4">
        <v>38000</v>
      </c>
      <c r="BD577" s="4">
        <v>6.7</v>
      </c>
      <c r="BE577" s="4">
        <v>38000</v>
      </c>
      <c r="BF577" s="4">
        <v>6.7</v>
      </c>
      <c r="BG577" s="4">
        <v>34000</v>
      </c>
      <c r="BH577" s="4">
        <v>7.8</v>
      </c>
      <c r="BI577" s="4">
        <v>38000</v>
      </c>
      <c r="BJ577" s="4">
        <v>6.7</v>
      </c>
      <c r="BN577" s="5" t="s">
        <v>800</v>
      </c>
      <c r="BO577" s="5" t="s">
        <v>379</v>
      </c>
      <c r="BP577" s="5">
        <v>560.79999999999995</v>
      </c>
      <c r="BQ577" s="5">
        <v>5</v>
      </c>
      <c r="BR577" s="5">
        <v>17.48</v>
      </c>
      <c r="BS577" s="5">
        <v>4.4000000000000004</v>
      </c>
      <c r="BT577" s="5">
        <v>30147</v>
      </c>
      <c r="BU577" s="5">
        <v>6</v>
      </c>
      <c r="BV577" s="5">
        <v>32.1</v>
      </c>
      <c r="BW577" s="5">
        <v>2.2000000000000002</v>
      </c>
      <c r="CA577" s="6" t="s">
        <v>800</v>
      </c>
      <c r="CB577" s="6" t="s">
        <v>379</v>
      </c>
      <c r="CC577" s="6">
        <v>466.5</v>
      </c>
      <c r="CD577" s="6">
        <v>9.1999999999999993</v>
      </c>
      <c r="CE577" s="6">
        <v>14.39</v>
      </c>
      <c r="CF577" s="6">
        <v>8.8000000000000007</v>
      </c>
      <c r="CG577" s="6">
        <v>25055</v>
      </c>
      <c r="CH577" s="6">
        <v>8.8000000000000007</v>
      </c>
      <c r="CI577" s="6">
        <v>35</v>
      </c>
      <c r="CJ577" s="6">
        <v>1.7</v>
      </c>
      <c r="CN577" s="7" t="s">
        <v>800</v>
      </c>
      <c r="CO577" s="7" t="s">
        <v>379</v>
      </c>
      <c r="CP577" s="7">
        <v>11000</v>
      </c>
      <c r="CQ577" s="7">
        <v>12.1</v>
      </c>
      <c r="CR577" s="7">
        <v>11000</v>
      </c>
      <c r="CS577" s="7">
        <v>12.1</v>
      </c>
      <c r="CT577" s="7">
        <v>10000</v>
      </c>
      <c r="CU577" s="7">
        <v>13.8</v>
      </c>
      <c r="CV577" s="7">
        <v>11000</v>
      </c>
      <c r="CW577" s="7">
        <v>12.1</v>
      </c>
      <c r="DA577" s="8" t="s">
        <v>800</v>
      </c>
      <c r="DB577" s="8" t="s">
        <v>379</v>
      </c>
      <c r="DC577" s="8">
        <v>568</v>
      </c>
      <c r="DD577" s="8">
        <v>5.2</v>
      </c>
      <c r="DE577" s="8">
        <v>15.3</v>
      </c>
      <c r="DF577" s="8">
        <v>5.3</v>
      </c>
      <c r="DG577" s="8">
        <v>28639</v>
      </c>
      <c r="DH577" s="8">
        <v>6.1</v>
      </c>
      <c r="DI577" s="8">
        <v>37.1</v>
      </c>
      <c r="DJ577" s="8">
        <v>1.3</v>
      </c>
      <c r="DN577" s="9" t="s">
        <v>800</v>
      </c>
      <c r="DO577" s="9" t="s">
        <v>379</v>
      </c>
      <c r="DP577" s="9">
        <v>552</v>
      </c>
      <c r="DQ577" s="9">
        <v>12</v>
      </c>
      <c r="DR577" s="9">
        <v>13.65</v>
      </c>
      <c r="DS577" s="9">
        <v>13</v>
      </c>
      <c r="DT577" s="9">
        <v>25227</v>
      </c>
      <c r="DU577" s="9">
        <v>14</v>
      </c>
      <c r="DV577" s="9">
        <v>37.1</v>
      </c>
      <c r="DW577" s="9">
        <v>1.7</v>
      </c>
      <c r="EA577" s="10" t="s">
        <v>800</v>
      </c>
      <c r="EB577" s="10" t="s">
        <v>379</v>
      </c>
      <c r="EC577" s="10">
        <v>16000</v>
      </c>
      <c r="ED577" s="10">
        <v>10.8</v>
      </c>
      <c r="EE577" s="10" t="e">
        <f>VLOOKUP(EA577,Sheet1!$C$10:$L$428,10,FALSE)</f>
        <v>#N/A</v>
      </c>
      <c r="EF577" s="10">
        <v>10.8</v>
      </c>
      <c r="EG577" s="10">
        <v>15000</v>
      </c>
      <c r="EH577" s="10">
        <v>12.4</v>
      </c>
      <c r="EI577" s="10">
        <v>16000</v>
      </c>
      <c r="EJ577" s="10">
        <v>10.8</v>
      </c>
      <c r="EN577" s="11" t="s">
        <v>800</v>
      </c>
      <c r="EO577" s="11" t="s">
        <v>379</v>
      </c>
      <c r="EP577" s="11">
        <v>768.9</v>
      </c>
      <c r="EQ577" s="11">
        <v>6.5</v>
      </c>
      <c r="ER577" s="11" t="e">
        <f>VLOOKUP(EN577,Sheet1!$C$10:$L$428,2,FALSE)</f>
        <v>#N/A</v>
      </c>
      <c r="ES577" s="11">
        <v>6.6</v>
      </c>
      <c r="ET577" s="11">
        <v>40730</v>
      </c>
      <c r="EU577" s="11">
        <v>8.1</v>
      </c>
      <c r="EV577" s="11">
        <v>38.700000000000003</v>
      </c>
      <c r="EW577" s="11">
        <v>1.3</v>
      </c>
      <c r="EY577" t="b">
        <f t="shared" si="8"/>
        <v>1</v>
      </c>
    </row>
    <row r="578" spans="1:155" x14ac:dyDescent="0.25">
      <c r="A578" s="1" t="s">
        <v>801</v>
      </c>
      <c r="B578" s="1" t="s">
        <v>380</v>
      </c>
      <c r="C578" s="1">
        <v>563.29999999999995</v>
      </c>
      <c r="D578" s="1">
        <v>3.3</v>
      </c>
      <c r="E578" s="1" t="e">
        <f>VLOOKUP(A578,Sheet1!$C$10:$L$428,6,FALSE)</f>
        <v>#N/A</v>
      </c>
      <c r="F578" s="1">
        <v>4.7</v>
      </c>
      <c r="G578" s="1">
        <v>30000</v>
      </c>
      <c r="H578" s="1">
        <v>6</v>
      </c>
      <c r="I578" s="1">
        <v>37.5</v>
      </c>
      <c r="J578" s="1">
        <v>0.1</v>
      </c>
      <c r="N578" s="2" t="s">
        <v>801</v>
      </c>
      <c r="O578" s="2" t="s">
        <v>380</v>
      </c>
      <c r="P578" s="2">
        <v>150000</v>
      </c>
      <c r="Q578" s="2">
        <v>3.4</v>
      </c>
      <c r="R578" s="2">
        <v>150000</v>
      </c>
      <c r="S578" s="2">
        <v>3.4</v>
      </c>
      <c r="T578" s="2">
        <v>125000</v>
      </c>
      <c r="U578" s="2">
        <v>4.5999999999999996</v>
      </c>
      <c r="V578" s="2">
        <v>150000</v>
      </c>
      <c r="W578" s="2">
        <v>3.4</v>
      </c>
      <c r="AA578" s="3" t="s">
        <v>801</v>
      </c>
      <c r="AB578" s="3" t="s">
        <v>380</v>
      </c>
      <c r="AC578" s="3">
        <v>648.1</v>
      </c>
      <c r="AD578" s="3">
        <v>2.2999999999999998</v>
      </c>
      <c r="AE578" s="3">
        <v>17.07</v>
      </c>
      <c r="AF578" s="3">
        <v>2.2999999999999998</v>
      </c>
      <c r="AG578" s="3">
        <v>35037</v>
      </c>
      <c r="AH578" s="3">
        <v>3.7</v>
      </c>
      <c r="AI578" s="3">
        <v>38</v>
      </c>
      <c r="AJ578" s="3">
        <v>0.4</v>
      </c>
      <c r="AN578" s="3" t="s">
        <v>801</v>
      </c>
      <c r="AO578" s="3" t="s">
        <v>380</v>
      </c>
      <c r="AP578" s="3">
        <v>537.5</v>
      </c>
      <c r="AQ578" s="3">
        <v>3.1</v>
      </c>
      <c r="AR578" s="3">
        <v>14.13</v>
      </c>
      <c r="AS578" s="3">
        <v>3.1</v>
      </c>
      <c r="AT578" s="3">
        <v>28471</v>
      </c>
      <c r="AU578" s="3">
        <v>4.7</v>
      </c>
      <c r="AV578" s="3">
        <v>37.5</v>
      </c>
      <c r="AW578" s="3">
        <v>0</v>
      </c>
      <c r="BA578" s="4" t="s">
        <v>801</v>
      </c>
      <c r="BB578" s="4" t="s">
        <v>380</v>
      </c>
      <c r="BC578" s="4">
        <v>198000</v>
      </c>
      <c r="BD578" s="4">
        <v>2.9</v>
      </c>
      <c r="BE578" s="4">
        <v>198000</v>
      </c>
      <c r="BF578" s="4">
        <v>2.9</v>
      </c>
      <c r="BG578" s="4">
        <v>163000</v>
      </c>
      <c r="BH578" s="4">
        <v>3.9</v>
      </c>
      <c r="BI578" s="4">
        <v>198000</v>
      </c>
      <c r="BJ578" s="4">
        <v>2.9</v>
      </c>
      <c r="BN578" s="5" t="s">
        <v>801</v>
      </c>
      <c r="BO578" s="5" t="s">
        <v>380</v>
      </c>
      <c r="BP578" s="5">
        <v>536.6</v>
      </c>
      <c r="BQ578" s="5">
        <v>2.4</v>
      </c>
      <c r="BR578" s="5">
        <v>16.3</v>
      </c>
      <c r="BS578" s="5">
        <v>2.2000000000000002</v>
      </c>
      <c r="BT578" s="5">
        <v>29319</v>
      </c>
      <c r="BU578" s="5">
        <v>3.5</v>
      </c>
      <c r="BV578" s="5">
        <v>32.9</v>
      </c>
      <c r="BW578" s="5">
        <v>0.9</v>
      </c>
      <c r="CA578" s="6" t="s">
        <v>801</v>
      </c>
      <c r="CB578" s="6" t="s">
        <v>380</v>
      </c>
      <c r="CC578" s="6">
        <v>444.3</v>
      </c>
      <c r="CD578" s="6">
        <v>3.4</v>
      </c>
      <c r="CE578" s="6">
        <v>13.04</v>
      </c>
      <c r="CF578" s="6">
        <v>2.8</v>
      </c>
      <c r="CG578" s="6">
        <v>23772</v>
      </c>
      <c r="CH578" s="6">
        <v>4.8</v>
      </c>
      <c r="CI578" s="6">
        <v>35.299999999999997</v>
      </c>
      <c r="CJ578" s="6">
        <v>1</v>
      </c>
      <c r="CN578" s="7" t="s">
        <v>801</v>
      </c>
      <c r="CO578" s="7" t="s">
        <v>380</v>
      </c>
      <c r="CP578" s="7">
        <v>62000</v>
      </c>
      <c r="CQ578" s="7">
        <v>5.0999999999999996</v>
      </c>
      <c r="CR578" s="7">
        <v>62000</v>
      </c>
      <c r="CS578" s="7">
        <v>5.0999999999999996</v>
      </c>
      <c r="CT578" s="7">
        <v>50000</v>
      </c>
      <c r="CU578" s="7">
        <v>7.2</v>
      </c>
      <c r="CV578" s="7">
        <v>62000</v>
      </c>
      <c r="CW578" s="7">
        <v>5.0999999999999996</v>
      </c>
      <c r="DA578" s="8" t="s">
        <v>801</v>
      </c>
      <c r="DB578" s="8" t="s">
        <v>380</v>
      </c>
      <c r="DC578" s="8">
        <v>584.9</v>
      </c>
      <c r="DD578" s="8">
        <v>3</v>
      </c>
      <c r="DE578" s="8">
        <v>15.76</v>
      </c>
      <c r="DF578" s="8">
        <v>3.1</v>
      </c>
      <c r="DG578" s="8">
        <v>30625</v>
      </c>
      <c r="DH578" s="8">
        <v>4.8</v>
      </c>
      <c r="DI578" s="8">
        <v>37.1</v>
      </c>
      <c r="DJ578" s="8">
        <v>0.6</v>
      </c>
      <c r="DN578" s="9" t="s">
        <v>801</v>
      </c>
      <c r="DO578" s="9" t="s">
        <v>380</v>
      </c>
      <c r="DP578" s="9">
        <v>505.2</v>
      </c>
      <c r="DQ578" s="9">
        <v>3.9</v>
      </c>
      <c r="DR578" s="9">
        <v>13.58</v>
      </c>
      <c r="DS578" s="9">
        <v>5.0999999999999996</v>
      </c>
      <c r="DT578" s="9">
        <v>26678</v>
      </c>
      <c r="DU578" s="9">
        <v>7.4</v>
      </c>
      <c r="DV578" s="9">
        <v>36.9</v>
      </c>
      <c r="DW578" s="9">
        <v>1.1000000000000001</v>
      </c>
      <c r="EA578" s="10" t="s">
        <v>801</v>
      </c>
      <c r="EB578" s="10" t="s">
        <v>380</v>
      </c>
      <c r="EC578" s="10">
        <v>88000</v>
      </c>
      <c r="ED578" s="10">
        <v>4.5</v>
      </c>
      <c r="EE578" s="10" t="e">
        <f>VLOOKUP(EA578,Sheet1!$C$10:$L$428,10,FALSE)</f>
        <v>#N/A</v>
      </c>
      <c r="EF578" s="10">
        <v>4.5</v>
      </c>
      <c r="EG578" s="10">
        <v>75000</v>
      </c>
      <c r="EH578" s="10">
        <v>6</v>
      </c>
      <c r="EI578" s="10">
        <v>88000</v>
      </c>
      <c r="EJ578" s="10">
        <v>4.5</v>
      </c>
      <c r="EN578" s="11" t="s">
        <v>801</v>
      </c>
      <c r="EO578" s="11" t="s">
        <v>380</v>
      </c>
      <c r="EP578" s="11">
        <v>692.4</v>
      </c>
      <c r="EQ578" s="11">
        <v>3.1</v>
      </c>
      <c r="ER578" s="11" t="e">
        <f>VLOOKUP(EN578,Sheet1!$C$10:$L$428,2,FALSE)</f>
        <v>#N/A</v>
      </c>
      <c r="ES578" s="11">
        <v>3.2</v>
      </c>
      <c r="ET578" s="11">
        <v>37982</v>
      </c>
      <c r="EU578" s="11">
        <v>5.0999999999999996</v>
      </c>
      <c r="EV578" s="11">
        <v>38.6</v>
      </c>
      <c r="EW578" s="11">
        <v>0.5</v>
      </c>
      <c r="EY578" t="b">
        <f t="shared" si="8"/>
        <v>1</v>
      </c>
    </row>
    <row r="579" spans="1:155" x14ac:dyDescent="0.25">
      <c r="A579" s="1" t="s">
        <v>802</v>
      </c>
      <c r="B579" s="1" t="s">
        <v>381</v>
      </c>
      <c r="C579" s="1">
        <v>446.7</v>
      </c>
      <c r="D579" s="1">
        <v>15</v>
      </c>
      <c r="E579" s="1" t="e">
        <f>VLOOKUP(A579,Sheet1!$C$10:$L$428,6,FALSE)</f>
        <v>#N/A</v>
      </c>
      <c r="F579" s="1">
        <v>19</v>
      </c>
      <c r="G579" s="1">
        <v>27433</v>
      </c>
      <c r="H579" s="1">
        <v>19</v>
      </c>
      <c r="I579" s="1">
        <v>37.5</v>
      </c>
      <c r="J579" s="1">
        <v>2.7</v>
      </c>
      <c r="N579" s="2" t="s">
        <v>802</v>
      </c>
      <c r="O579" s="2" t="s">
        <v>381</v>
      </c>
      <c r="P579" s="2">
        <v>6000</v>
      </c>
      <c r="Q579" s="2">
        <v>17.2</v>
      </c>
      <c r="R579" s="2">
        <v>6000</v>
      </c>
      <c r="S579" s="2">
        <v>17.2</v>
      </c>
      <c r="T579" s="2" t="s">
        <v>858</v>
      </c>
      <c r="U579" s="2" t="s">
        <v>858</v>
      </c>
      <c r="V579" s="2">
        <v>6000</v>
      </c>
      <c r="W579" s="2">
        <v>17.2</v>
      </c>
      <c r="AA579" s="3" t="s">
        <v>802</v>
      </c>
      <c r="AB579" s="3" t="s">
        <v>381</v>
      </c>
      <c r="AC579" s="3">
        <v>503.9</v>
      </c>
      <c r="AD579" s="3">
        <v>6.9</v>
      </c>
      <c r="AE579" s="3">
        <v>13.31</v>
      </c>
      <c r="AF579" s="3">
        <v>7.3</v>
      </c>
      <c r="AG579" s="3">
        <v>26740</v>
      </c>
      <c r="AH579" s="3">
        <v>7.5</v>
      </c>
      <c r="AI579" s="3">
        <v>37.9</v>
      </c>
      <c r="AJ579" s="3">
        <v>1.8</v>
      </c>
      <c r="AN579" s="3" t="s">
        <v>802</v>
      </c>
      <c r="AO579" s="3" t="s">
        <v>381</v>
      </c>
      <c r="AP579" s="3">
        <v>438.3</v>
      </c>
      <c r="AQ579" s="3">
        <v>12</v>
      </c>
      <c r="AR579" s="3">
        <v>11.42</v>
      </c>
      <c r="AS579" s="3">
        <v>13</v>
      </c>
      <c r="AT579" s="3">
        <v>25209</v>
      </c>
      <c r="AU579" s="3">
        <v>12</v>
      </c>
      <c r="AV579" s="3">
        <v>37.5</v>
      </c>
      <c r="AW579" s="3">
        <v>2</v>
      </c>
      <c r="BA579" s="4" t="s">
        <v>802</v>
      </c>
      <c r="BB579" s="4" t="s">
        <v>381</v>
      </c>
      <c r="BC579" s="4">
        <v>9000</v>
      </c>
      <c r="BD579" s="4">
        <v>13</v>
      </c>
      <c r="BE579" s="4">
        <v>9000</v>
      </c>
      <c r="BF579" s="4">
        <v>13</v>
      </c>
      <c r="BG579" s="4" t="s">
        <v>858</v>
      </c>
      <c r="BH579" s="4" t="s">
        <v>858</v>
      </c>
      <c r="BI579" s="4">
        <v>9000</v>
      </c>
      <c r="BJ579" s="4">
        <v>13</v>
      </c>
      <c r="BN579" s="5" t="s">
        <v>802</v>
      </c>
      <c r="BO579" s="5" t="s">
        <v>381</v>
      </c>
      <c r="BP579" s="5">
        <v>387</v>
      </c>
      <c r="BQ579" s="5">
        <v>7.7</v>
      </c>
      <c r="BR579" s="5">
        <v>12.98</v>
      </c>
      <c r="BS579" s="5">
        <v>6.1</v>
      </c>
      <c r="BT579" s="5">
        <v>20450</v>
      </c>
      <c r="BU579" s="5">
        <v>12</v>
      </c>
      <c r="BV579" s="5">
        <v>29.8</v>
      </c>
      <c r="BW579" s="5">
        <v>5.0999999999999996</v>
      </c>
      <c r="CA579" s="6" t="s">
        <v>802</v>
      </c>
      <c r="CB579" s="6" t="s">
        <v>381</v>
      </c>
      <c r="CC579" s="6">
        <v>361</v>
      </c>
      <c r="CD579" s="6">
        <v>14</v>
      </c>
      <c r="CE579" s="6">
        <v>11.09</v>
      </c>
      <c r="CF579" s="6">
        <v>13</v>
      </c>
      <c r="CG579" s="6" t="s">
        <v>858</v>
      </c>
      <c r="CH579" s="6" t="s">
        <v>858</v>
      </c>
      <c r="CI579" s="6">
        <v>35</v>
      </c>
      <c r="CJ579" s="6">
        <v>8.6999999999999993</v>
      </c>
      <c r="CN579" s="7" t="s">
        <v>802</v>
      </c>
      <c r="CO579" s="7" t="s">
        <v>381</v>
      </c>
      <c r="CP579" s="7" t="s">
        <v>858</v>
      </c>
      <c r="CQ579" s="7" t="s">
        <v>858</v>
      </c>
      <c r="CR579" s="7" t="s">
        <v>858</v>
      </c>
      <c r="CS579" s="7" t="s">
        <v>858</v>
      </c>
      <c r="CT579" s="7" t="s">
        <v>858</v>
      </c>
      <c r="CU579" s="7" t="s">
        <v>858</v>
      </c>
      <c r="CV579" s="7" t="s">
        <v>858</v>
      </c>
      <c r="CW579" s="7" t="s">
        <v>858</v>
      </c>
      <c r="DA579" s="8" t="s">
        <v>802</v>
      </c>
      <c r="DB579" s="8" t="s">
        <v>381</v>
      </c>
      <c r="DC579" s="8">
        <v>477.8</v>
      </c>
      <c r="DD579" s="8">
        <v>11</v>
      </c>
      <c r="DE579" s="8">
        <v>12.53</v>
      </c>
      <c r="DF579" s="8">
        <v>11</v>
      </c>
      <c r="DG579" s="8">
        <v>23963</v>
      </c>
      <c r="DH579" s="8">
        <v>12</v>
      </c>
      <c r="DI579" s="8">
        <v>38.1</v>
      </c>
      <c r="DJ579" s="8">
        <v>3.3</v>
      </c>
      <c r="DN579" s="9" t="s">
        <v>802</v>
      </c>
      <c r="DO579" s="9" t="s">
        <v>381</v>
      </c>
      <c r="DP579" s="9">
        <v>381.9</v>
      </c>
      <c r="DQ579" s="9">
        <v>19</v>
      </c>
      <c r="DR579" s="9">
        <v>10.59</v>
      </c>
      <c r="DS579" s="9" t="s">
        <v>858</v>
      </c>
      <c r="DT579" s="9">
        <v>21290</v>
      </c>
      <c r="DU579" s="9" t="s">
        <v>858</v>
      </c>
      <c r="DV579" s="9">
        <v>37.1</v>
      </c>
      <c r="DW579" s="9">
        <v>6.1</v>
      </c>
      <c r="EA579" s="10" t="s">
        <v>802</v>
      </c>
      <c r="EB579" s="10" t="s">
        <v>381</v>
      </c>
      <c r="EC579" s="10" t="s">
        <v>858</v>
      </c>
      <c r="ED579" s="10" t="s">
        <v>858</v>
      </c>
      <c r="EE579" s="10" t="e">
        <f>VLOOKUP(EA579,Sheet1!$C$10:$L$428,10,FALSE)</f>
        <v>#N/A</v>
      </c>
      <c r="EF579" s="10" t="s">
        <v>858</v>
      </c>
      <c r="EG579" s="10" t="s">
        <v>858</v>
      </c>
      <c r="EH579" s="10" t="s">
        <v>858</v>
      </c>
      <c r="EI579" s="10" t="s">
        <v>858</v>
      </c>
      <c r="EJ579" s="10" t="s">
        <v>858</v>
      </c>
      <c r="EN579" s="11" t="s">
        <v>802</v>
      </c>
      <c r="EO579" s="11" t="s">
        <v>381</v>
      </c>
      <c r="EP579" s="11">
        <v>518.79999999999995</v>
      </c>
      <c r="EQ579" s="11">
        <v>8.6999999999999993</v>
      </c>
      <c r="ER579" s="11" t="e">
        <f>VLOOKUP(EN579,Sheet1!$C$10:$L$428,2,FALSE)</f>
        <v>#N/A</v>
      </c>
      <c r="ES579" s="11">
        <v>9.6</v>
      </c>
      <c r="ET579" s="11">
        <v>28482</v>
      </c>
      <c r="EU579" s="11">
        <v>9</v>
      </c>
      <c r="EV579" s="11">
        <v>37.700000000000003</v>
      </c>
      <c r="EW579" s="11">
        <v>2.1</v>
      </c>
      <c r="EY579" t="b">
        <f t="shared" si="8"/>
        <v>1</v>
      </c>
    </row>
    <row r="580" spans="1:155" x14ac:dyDescent="0.25">
      <c r="A580" s="1" t="s">
        <v>803</v>
      </c>
      <c r="B580" s="1" t="s">
        <v>382</v>
      </c>
      <c r="C580" s="1">
        <v>527.5</v>
      </c>
      <c r="D580" s="1">
        <v>6.9</v>
      </c>
      <c r="E580" s="1" t="e">
        <f>VLOOKUP(A580,Sheet1!$C$10:$L$428,6,FALSE)</f>
        <v>#N/A</v>
      </c>
      <c r="F580" s="1">
        <v>5.9</v>
      </c>
      <c r="G580" s="1">
        <v>27269</v>
      </c>
      <c r="H580" s="1">
        <v>8.3000000000000007</v>
      </c>
      <c r="I580" s="1">
        <v>39</v>
      </c>
      <c r="J580" s="1">
        <v>1.6</v>
      </c>
      <c r="N580" s="2" t="s">
        <v>803</v>
      </c>
      <c r="O580" s="2" t="s">
        <v>382</v>
      </c>
      <c r="P580" s="2">
        <v>46000</v>
      </c>
      <c r="Q580" s="2">
        <v>6</v>
      </c>
      <c r="R580" s="2">
        <v>46000</v>
      </c>
      <c r="S580" s="2">
        <v>6</v>
      </c>
      <c r="T580" s="2">
        <v>43000</v>
      </c>
      <c r="U580" s="2">
        <v>6.9</v>
      </c>
      <c r="V580" s="2">
        <v>46000</v>
      </c>
      <c r="W580" s="2">
        <v>6</v>
      </c>
      <c r="AA580" s="3" t="s">
        <v>803</v>
      </c>
      <c r="AB580" s="3" t="s">
        <v>382</v>
      </c>
      <c r="AC580" s="3">
        <v>553.20000000000005</v>
      </c>
      <c r="AD580" s="3">
        <v>3.2</v>
      </c>
      <c r="AE580" s="3">
        <v>14.21</v>
      </c>
      <c r="AF580" s="3">
        <v>3.2</v>
      </c>
      <c r="AG580" s="3">
        <v>30182</v>
      </c>
      <c r="AH580" s="3">
        <v>8.1999999999999993</v>
      </c>
      <c r="AI580" s="3">
        <v>38.9</v>
      </c>
      <c r="AJ580" s="3">
        <v>0.8</v>
      </c>
      <c r="AN580" s="3" t="s">
        <v>803</v>
      </c>
      <c r="AO580" s="3" t="s">
        <v>382</v>
      </c>
      <c r="AP580" s="3">
        <v>479.8</v>
      </c>
      <c r="AQ580" s="3">
        <v>4.8</v>
      </c>
      <c r="AR580" s="3">
        <v>12.35</v>
      </c>
      <c r="AS580" s="3">
        <v>5.0999999999999996</v>
      </c>
      <c r="AT580" s="3">
        <v>24694</v>
      </c>
      <c r="AU580" s="3">
        <v>5.9</v>
      </c>
      <c r="AV580" s="3">
        <v>37.5</v>
      </c>
      <c r="AW580" s="3">
        <v>0.9</v>
      </c>
      <c r="BA580" s="4" t="s">
        <v>803</v>
      </c>
      <c r="BB580" s="4" t="s">
        <v>382</v>
      </c>
      <c r="BC580" s="4">
        <v>63000</v>
      </c>
      <c r="BD580" s="4">
        <v>5</v>
      </c>
      <c r="BE580" s="4">
        <v>63000</v>
      </c>
      <c r="BF580" s="4">
        <v>5</v>
      </c>
      <c r="BG580" s="4">
        <v>57000</v>
      </c>
      <c r="BH580" s="4">
        <v>5.9</v>
      </c>
      <c r="BI580" s="4">
        <v>63000</v>
      </c>
      <c r="BJ580" s="4">
        <v>5</v>
      </c>
      <c r="BN580" s="5" t="s">
        <v>803</v>
      </c>
      <c r="BO580" s="5" t="s">
        <v>382</v>
      </c>
      <c r="BP580" s="5">
        <v>460.7</v>
      </c>
      <c r="BQ580" s="5">
        <v>3.4</v>
      </c>
      <c r="BR580" s="5">
        <v>13.55</v>
      </c>
      <c r="BS580" s="5">
        <v>2.9</v>
      </c>
      <c r="BT580" s="5">
        <v>25793</v>
      </c>
      <c r="BU580" s="5">
        <v>7.6</v>
      </c>
      <c r="BV580" s="5">
        <v>34</v>
      </c>
      <c r="BW580" s="5">
        <v>1.5</v>
      </c>
      <c r="CA580" s="6" t="s">
        <v>803</v>
      </c>
      <c r="CB580" s="6" t="s">
        <v>382</v>
      </c>
      <c r="CC580" s="6">
        <v>410.3</v>
      </c>
      <c r="CD580" s="6">
        <v>5.3</v>
      </c>
      <c r="CE580" s="6">
        <v>11.19</v>
      </c>
      <c r="CF580" s="6">
        <v>4.5</v>
      </c>
      <c r="CG580" s="6">
        <v>21642</v>
      </c>
      <c r="CH580" s="6">
        <v>6.5</v>
      </c>
      <c r="CI580" s="6">
        <v>37</v>
      </c>
      <c r="CJ580" s="6">
        <v>1</v>
      </c>
      <c r="CN580" s="7" t="s">
        <v>803</v>
      </c>
      <c r="CO580" s="7" t="s">
        <v>382</v>
      </c>
      <c r="CP580" s="7">
        <v>21000</v>
      </c>
      <c r="CQ580" s="7">
        <v>8.6</v>
      </c>
      <c r="CR580" s="7">
        <v>21000</v>
      </c>
      <c r="CS580" s="7">
        <v>8.6</v>
      </c>
      <c r="CT580" s="7">
        <v>19000</v>
      </c>
      <c r="CU580" s="7">
        <v>10</v>
      </c>
      <c r="CV580" s="7">
        <v>21000</v>
      </c>
      <c r="CW580" s="7">
        <v>8.6</v>
      </c>
      <c r="DA580" s="8" t="s">
        <v>803</v>
      </c>
      <c r="DB580" s="8" t="s">
        <v>382</v>
      </c>
      <c r="DC580" s="8">
        <v>490.5</v>
      </c>
      <c r="DD580" s="8">
        <v>4</v>
      </c>
      <c r="DE580" s="8">
        <v>13.27</v>
      </c>
      <c r="DF580" s="8">
        <v>4.0999999999999996</v>
      </c>
      <c r="DG580" s="8">
        <v>25115</v>
      </c>
      <c r="DH580" s="8">
        <v>4.7</v>
      </c>
      <c r="DI580" s="8">
        <v>37</v>
      </c>
      <c r="DJ580" s="8">
        <v>0.7</v>
      </c>
      <c r="DN580" s="9" t="s">
        <v>803</v>
      </c>
      <c r="DO580" s="9" t="s">
        <v>382</v>
      </c>
      <c r="DP580" s="9">
        <v>428.7</v>
      </c>
      <c r="DQ580" s="9">
        <v>7.2</v>
      </c>
      <c r="DR580" s="9">
        <v>11.31</v>
      </c>
      <c r="DS580" s="9">
        <v>6.7</v>
      </c>
      <c r="DT580" s="9">
        <v>22383</v>
      </c>
      <c r="DU580" s="9">
        <v>8.4</v>
      </c>
      <c r="DV580" s="9">
        <v>37</v>
      </c>
      <c r="DW580" s="9">
        <v>1.1000000000000001</v>
      </c>
      <c r="EA580" s="10" t="s">
        <v>803</v>
      </c>
      <c r="EB580" s="10" t="s">
        <v>382</v>
      </c>
      <c r="EC580" s="10">
        <v>26000</v>
      </c>
      <c r="ED580" s="10">
        <v>8.1999999999999993</v>
      </c>
      <c r="EE580" s="10" t="e">
        <f>VLOOKUP(EA580,Sheet1!$C$10:$L$428,10,FALSE)</f>
        <v>#N/A</v>
      </c>
      <c r="EF580" s="10">
        <v>8.1999999999999993</v>
      </c>
      <c r="EG580" s="10">
        <v>24000</v>
      </c>
      <c r="EH580" s="10">
        <v>9.4</v>
      </c>
      <c r="EI580" s="10">
        <v>26000</v>
      </c>
      <c r="EJ580" s="10">
        <v>8.1999999999999993</v>
      </c>
      <c r="EN580" s="11" t="s">
        <v>803</v>
      </c>
      <c r="EO580" s="11" t="s">
        <v>382</v>
      </c>
      <c r="EP580" s="11">
        <v>603.5</v>
      </c>
      <c r="EQ580" s="11">
        <v>4.5</v>
      </c>
      <c r="ER580" s="11" t="e">
        <f>VLOOKUP(EN580,Sheet1!$C$10:$L$428,2,FALSE)</f>
        <v>#N/A</v>
      </c>
      <c r="ES580" s="11">
        <v>4.5999999999999996</v>
      </c>
      <c r="ET580" s="11">
        <v>34173</v>
      </c>
      <c r="EU580" s="11">
        <v>13</v>
      </c>
      <c r="EV580" s="11">
        <v>40.5</v>
      </c>
      <c r="EW580" s="11">
        <v>1.1000000000000001</v>
      </c>
      <c r="EY580" t="b">
        <f t="shared" si="8"/>
        <v>1</v>
      </c>
    </row>
    <row r="581" spans="1:155" x14ac:dyDescent="0.25">
      <c r="A581" s="1" t="s">
        <v>804</v>
      </c>
      <c r="B581" s="1" t="s">
        <v>383</v>
      </c>
      <c r="C581" s="1">
        <v>548.5</v>
      </c>
      <c r="D581" s="1">
        <v>3.9</v>
      </c>
      <c r="E581" s="1" t="e">
        <f>VLOOKUP(A581,Sheet1!$C$10:$L$428,6,FALSE)</f>
        <v>#N/A</v>
      </c>
      <c r="F581" s="1">
        <v>4.9000000000000004</v>
      </c>
      <c r="G581" s="1">
        <v>28487</v>
      </c>
      <c r="H581" s="1">
        <v>4.5999999999999996</v>
      </c>
      <c r="I581" s="1">
        <v>38</v>
      </c>
      <c r="J581" s="1">
        <v>1.5</v>
      </c>
      <c r="N581" s="2" t="s">
        <v>804</v>
      </c>
      <c r="O581" s="2" t="s">
        <v>383</v>
      </c>
      <c r="P581" s="2">
        <v>104000</v>
      </c>
      <c r="Q581" s="2">
        <v>4</v>
      </c>
      <c r="R581" s="2">
        <v>104000</v>
      </c>
      <c r="S581" s="2">
        <v>4</v>
      </c>
      <c r="T581" s="2">
        <v>94000</v>
      </c>
      <c r="U581" s="2">
        <v>4.9000000000000004</v>
      </c>
      <c r="V581" s="2">
        <v>104000</v>
      </c>
      <c r="W581" s="2">
        <v>4</v>
      </c>
      <c r="AA581" s="3" t="s">
        <v>804</v>
      </c>
      <c r="AB581" s="3" t="s">
        <v>383</v>
      </c>
      <c r="AC581" s="3">
        <v>556.29999999999995</v>
      </c>
      <c r="AD581" s="3">
        <v>2.2000000000000002</v>
      </c>
      <c r="AE581" s="3">
        <v>14.39</v>
      </c>
      <c r="AF581" s="3">
        <v>2.2000000000000002</v>
      </c>
      <c r="AG581" s="3">
        <v>28859</v>
      </c>
      <c r="AH581" s="3">
        <v>2.8</v>
      </c>
      <c r="AI581" s="3">
        <v>38.700000000000003</v>
      </c>
      <c r="AJ581" s="3">
        <v>0.6</v>
      </c>
      <c r="AN581" s="3" t="s">
        <v>804</v>
      </c>
      <c r="AO581" s="3" t="s">
        <v>383</v>
      </c>
      <c r="AP581" s="3">
        <v>499.3</v>
      </c>
      <c r="AQ581" s="3">
        <v>4.0999999999999996</v>
      </c>
      <c r="AR581" s="3">
        <v>12.54</v>
      </c>
      <c r="AS581" s="3">
        <v>3.5</v>
      </c>
      <c r="AT581" s="3">
        <v>25792</v>
      </c>
      <c r="AU581" s="3">
        <v>4.5</v>
      </c>
      <c r="AV581" s="3">
        <v>37.5</v>
      </c>
      <c r="AW581" s="3">
        <v>0.1</v>
      </c>
      <c r="BA581" s="4" t="s">
        <v>804</v>
      </c>
      <c r="BB581" s="4" t="s">
        <v>383</v>
      </c>
      <c r="BC581" s="4">
        <v>147000</v>
      </c>
      <c r="BD581" s="4">
        <v>3.3</v>
      </c>
      <c r="BE581" s="4">
        <v>147000</v>
      </c>
      <c r="BF581" s="4">
        <v>3.3</v>
      </c>
      <c r="BG581" s="4">
        <v>129000</v>
      </c>
      <c r="BH581" s="4">
        <v>4.2</v>
      </c>
      <c r="BI581" s="4">
        <v>147000</v>
      </c>
      <c r="BJ581" s="4">
        <v>3.3</v>
      </c>
      <c r="BN581" s="5" t="s">
        <v>804</v>
      </c>
      <c r="BO581" s="5" t="s">
        <v>383</v>
      </c>
      <c r="BP581" s="5">
        <v>447</v>
      </c>
      <c r="BQ581" s="5">
        <v>2.4</v>
      </c>
      <c r="BR581" s="5">
        <v>13.63</v>
      </c>
      <c r="BS581" s="5">
        <v>2</v>
      </c>
      <c r="BT581" s="5">
        <v>23747</v>
      </c>
      <c r="BU581" s="5">
        <v>3</v>
      </c>
      <c r="BV581" s="5">
        <v>32.799999999999997</v>
      </c>
      <c r="BW581" s="5">
        <v>1.1000000000000001</v>
      </c>
      <c r="CA581" s="6" t="s">
        <v>804</v>
      </c>
      <c r="CB581" s="6" t="s">
        <v>383</v>
      </c>
      <c r="CC581" s="6">
        <v>383.3</v>
      </c>
      <c r="CD581" s="6">
        <v>3.6</v>
      </c>
      <c r="CE581" s="6">
        <v>11.15</v>
      </c>
      <c r="CF581" s="6">
        <v>3.6</v>
      </c>
      <c r="CG581" s="6">
        <v>20581</v>
      </c>
      <c r="CH581" s="6">
        <v>5</v>
      </c>
      <c r="CI581" s="6">
        <v>36</v>
      </c>
      <c r="CJ581" s="6">
        <v>0.7</v>
      </c>
      <c r="CN581" s="7" t="s">
        <v>804</v>
      </c>
      <c r="CO581" s="7" t="s">
        <v>383</v>
      </c>
      <c r="CP581" s="7">
        <v>44000</v>
      </c>
      <c r="CQ581" s="7">
        <v>6</v>
      </c>
      <c r="CR581" s="7">
        <v>44000</v>
      </c>
      <c r="CS581" s="7">
        <v>6</v>
      </c>
      <c r="CT581" s="7">
        <v>40000</v>
      </c>
      <c r="CU581" s="7">
        <v>6.9</v>
      </c>
      <c r="CV581" s="7">
        <v>44000</v>
      </c>
      <c r="CW581" s="7">
        <v>6</v>
      </c>
      <c r="DA581" s="8" t="s">
        <v>804</v>
      </c>
      <c r="DB581" s="8" t="s">
        <v>383</v>
      </c>
      <c r="DC581" s="8">
        <v>471.1</v>
      </c>
      <c r="DD581" s="8">
        <v>2.7</v>
      </c>
      <c r="DE581" s="8">
        <v>12.81</v>
      </c>
      <c r="DF581" s="8">
        <v>2.8</v>
      </c>
      <c r="DG581" s="8">
        <v>24086</v>
      </c>
      <c r="DH581" s="8">
        <v>3.3</v>
      </c>
      <c r="DI581" s="8">
        <v>36.799999999999997</v>
      </c>
      <c r="DJ581" s="8">
        <v>0.8</v>
      </c>
      <c r="DN581" s="9" t="s">
        <v>804</v>
      </c>
      <c r="DO581" s="9" t="s">
        <v>383</v>
      </c>
      <c r="DP581" s="9">
        <v>409.8</v>
      </c>
      <c r="DQ581" s="9">
        <v>5.6</v>
      </c>
      <c r="DR581" s="9">
        <v>11.18</v>
      </c>
      <c r="DS581" s="9">
        <v>5.6</v>
      </c>
      <c r="DT581" s="9">
        <v>20963</v>
      </c>
      <c r="DU581" s="9">
        <v>6.4</v>
      </c>
      <c r="DV581" s="9">
        <v>36</v>
      </c>
      <c r="DW581" s="9">
        <v>0.7</v>
      </c>
      <c r="EA581" s="10" t="s">
        <v>804</v>
      </c>
      <c r="EB581" s="10" t="s">
        <v>383</v>
      </c>
      <c r="EC581" s="10">
        <v>60000</v>
      </c>
      <c r="ED581" s="10">
        <v>5.4</v>
      </c>
      <c r="EE581" s="10" t="e">
        <f>VLOOKUP(EA581,Sheet1!$C$10:$L$428,10,FALSE)</f>
        <v>#N/A</v>
      </c>
      <c r="EF581" s="10">
        <v>5.4</v>
      </c>
      <c r="EG581" s="10">
        <v>53000</v>
      </c>
      <c r="EH581" s="10">
        <v>6.8</v>
      </c>
      <c r="EI581" s="10">
        <v>60000</v>
      </c>
      <c r="EJ581" s="10">
        <v>5.4</v>
      </c>
      <c r="EN581" s="11" t="s">
        <v>804</v>
      </c>
      <c r="EO581" s="11" t="s">
        <v>383</v>
      </c>
      <c r="EP581" s="11">
        <v>618.9</v>
      </c>
      <c r="EQ581" s="11">
        <v>3</v>
      </c>
      <c r="ER581" s="11" t="e">
        <f>VLOOKUP(EN581,Sheet1!$C$10:$L$428,2,FALSE)</f>
        <v>#N/A</v>
      </c>
      <c r="ES581" s="11">
        <v>3.1</v>
      </c>
      <c r="ET581" s="11">
        <v>32436</v>
      </c>
      <c r="EU581" s="11">
        <v>3.8</v>
      </c>
      <c r="EV581" s="11">
        <v>40.1</v>
      </c>
      <c r="EW581" s="11">
        <v>0.8</v>
      </c>
      <c r="EY581" t="b">
        <f t="shared" si="8"/>
        <v>1</v>
      </c>
    </row>
    <row r="582" spans="1:155" x14ac:dyDescent="0.25">
      <c r="A582" s="1" t="s">
        <v>805</v>
      </c>
      <c r="B582" s="1" t="s">
        <v>384</v>
      </c>
      <c r="C582" s="1">
        <v>507.4</v>
      </c>
      <c r="D582" s="1">
        <v>3.3</v>
      </c>
      <c r="E582" s="1" t="e">
        <f>VLOOKUP(A582,Sheet1!$C$10:$L$428,6,FALSE)</f>
        <v>#N/A</v>
      </c>
      <c r="F582" s="1">
        <v>4.2</v>
      </c>
      <c r="G582" s="1">
        <v>26633</v>
      </c>
      <c r="H582" s="1">
        <v>5.7</v>
      </c>
      <c r="I582" s="1">
        <v>37.5</v>
      </c>
      <c r="J582" s="1">
        <v>1</v>
      </c>
      <c r="N582" s="2" t="s">
        <v>805</v>
      </c>
      <c r="O582" s="2" t="s">
        <v>384</v>
      </c>
      <c r="P582" s="2">
        <v>164000</v>
      </c>
      <c r="Q582" s="2">
        <v>3.2</v>
      </c>
      <c r="R582" s="2">
        <v>164000</v>
      </c>
      <c r="S582" s="2">
        <v>3.2</v>
      </c>
      <c r="T582" s="2">
        <v>139000</v>
      </c>
      <c r="U582" s="2">
        <v>4.2</v>
      </c>
      <c r="V582" s="2">
        <v>164000</v>
      </c>
      <c r="W582" s="2">
        <v>3.2</v>
      </c>
      <c r="AA582" s="3" t="s">
        <v>805</v>
      </c>
      <c r="AB582" s="3" t="s">
        <v>384</v>
      </c>
      <c r="AC582" s="3">
        <v>571.5</v>
      </c>
      <c r="AD582" s="3">
        <v>5</v>
      </c>
      <c r="AE582" s="3">
        <v>14.86</v>
      </c>
      <c r="AF582" s="3">
        <v>5</v>
      </c>
      <c r="AG582" s="3">
        <v>30137</v>
      </c>
      <c r="AH582" s="3">
        <v>6.9</v>
      </c>
      <c r="AI582" s="3">
        <v>38.5</v>
      </c>
      <c r="AJ582" s="3">
        <v>0.4</v>
      </c>
      <c r="AN582" s="3" t="s">
        <v>805</v>
      </c>
      <c r="AO582" s="3" t="s">
        <v>384</v>
      </c>
      <c r="AP582" s="3">
        <v>474.9</v>
      </c>
      <c r="AQ582" s="3">
        <v>2.7</v>
      </c>
      <c r="AR582" s="3">
        <v>12.17</v>
      </c>
      <c r="AS582" s="3">
        <v>2.9</v>
      </c>
      <c r="AT582" s="3">
        <v>24447</v>
      </c>
      <c r="AU582" s="3">
        <v>3.3</v>
      </c>
      <c r="AV582" s="3">
        <v>37.5</v>
      </c>
      <c r="AW582" s="3">
        <v>0</v>
      </c>
      <c r="BA582" s="4" t="s">
        <v>805</v>
      </c>
      <c r="BB582" s="4" t="s">
        <v>384</v>
      </c>
      <c r="BC582" s="4">
        <v>226000</v>
      </c>
      <c r="BD582" s="4">
        <v>2.7</v>
      </c>
      <c r="BE582" s="4">
        <v>226000</v>
      </c>
      <c r="BF582" s="4">
        <v>2.7</v>
      </c>
      <c r="BG582" s="4">
        <v>194000</v>
      </c>
      <c r="BH582" s="4">
        <v>3.4</v>
      </c>
      <c r="BI582" s="4">
        <v>226000</v>
      </c>
      <c r="BJ582" s="4">
        <v>2.7</v>
      </c>
      <c r="BN582" s="5" t="s">
        <v>805</v>
      </c>
      <c r="BO582" s="5" t="s">
        <v>384</v>
      </c>
      <c r="BP582" s="5">
        <v>464.2</v>
      </c>
      <c r="BQ582" s="5">
        <v>4.5999999999999996</v>
      </c>
      <c r="BR582" s="5">
        <v>14.04</v>
      </c>
      <c r="BS582" s="5">
        <v>4.5</v>
      </c>
      <c r="BT582" s="5">
        <v>24477</v>
      </c>
      <c r="BU582" s="5">
        <v>6.2</v>
      </c>
      <c r="BV582" s="5">
        <v>33.1</v>
      </c>
      <c r="BW582" s="5">
        <v>0.8</v>
      </c>
      <c r="CA582" s="6" t="s">
        <v>805</v>
      </c>
      <c r="CB582" s="6" t="s">
        <v>384</v>
      </c>
      <c r="CC582" s="6">
        <v>384.3</v>
      </c>
      <c r="CD582" s="6">
        <v>3.3</v>
      </c>
      <c r="CE582" s="6">
        <v>10.88</v>
      </c>
      <c r="CF582" s="6">
        <v>2.2999999999999998</v>
      </c>
      <c r="CG582" s="6">
        <v>19998</v>
      </c>
      <c r="CH582" s="6">
        <v>3.4</v>
      </c>
      <c r="CI582" s="6">
        <v>35.9</v>
      </c>
      <c r="CJ582" s="6">
        <v>1.4</v>
      </c>
      <c r="CN582" s="7" t="s">
        <v>805</v>
      </c>
      <c r="CO582" s="7" t="s">
        <v>384</v>
      </c>
      <c r="CP582" s="7">
        <v>70000</v>
      </c>
      <c r="CQ582" s="7">
        <v>4.7</v>
      </c>
      <c r="CR582" s="7">
        <v>70000</v>
      </c>
      <c r="CS582" s="7">
        <v>4.7</v>
      </c>
      <c r="CT582" s="7">
        <v>61000</v>
      </c>
      <c r="CU582" s="7">
        <v>5.6</v>
      </c>
      <c r="CV582" s="7">
        <v>70000</v>
      </c>
      <c r="CW582" s="7">
        <v>4.7</v>
      </c>
      <c r="DA582" s="8" t="s">
        <v>805</v>
      </c>
      <c r="DB582" s="8" t="s">
        <v>384</v>
      </c>
      <c r="DC582" s="8">
        <v>496.4</v>
      </c>
      <c r="DD582" s="8">
        <v>2.8</v>
      </c>
      <c r="DE582" s="8">
        <v>13.3</v>
      </c>
      <c r="DF582" s="8">
        <v>2.8</v>
      </c>
      <c r="DG582" s="8">
        <v>25651</v>
      </c>
      <c r="DH582" s="8">
        <v>3.5</v>
      </c>
      <c r="DI582" s="8">
        <v>37.299999999999997</v>
      </c>
      <c r="DJ582" s="8">
        <v>0.5</v>
      </c>
      <c r="DN582" s="9" t="s">
        <v>805</v>
      </c>
      <c r="DO582" s="9" t="s">
        <v>384</v>
      </c>
      <c r="DP582" s="9">
        <v>432.7</v>
      </c>
      <c r="DQ582" s="9">
        <v>3.9</v>
      </c>
      <c r="DR582" s="9">
        <v>11.69</v>
      </c>
      <c r="DS582" s="9">
        <v>4</v>
      </c>
      <c r="DT582" s="9">
        <v>22308</v>
      </c>
      <c r="DU582" s="9">
        <v>4.3</v>
      </c>
      <c r="DV582" s="9">
        <v>37</v>
      </c>
      <c r="DW582" s="9">
        <v>0.8</v>
      </c>
      <c r="EA582" s="10" t="s">
        <v>805</v>
      </c>
      <c r="EB582" s="10" t="s">
        <v>384</v>
      </c>
      <c r="EC582" s="10">
        <v>93000</v>
      </c>
      <c r="ED582" s="10">
        <v>4.3</v>
      </c>
      <c r="EE582" s="10" t="e">
        <f>VLOOKUP(EA582,Sheet1!$C$10:$L$428,10,FALSE)</f>
        <v>#N/A</v>
      </c>
      <c r="EF582" s="10">
        <v>4.3</v>
      </c>
      <c r="EG582" s="10">
        <v>78000</v>
      </c>
      <c r="EH582" s="10">
        <v>6</v>
      </c>
      <c r="EI582" s="10">
        <v>93000</v>
      </c>
      <c r="EJ582" s="10">
        <v>4.3</v>
      </c>
      <c r="EN582" s="11" t="s">
        <v>805</v>
      </c>
      <c r="EO582" s="11" t="s">
        <v>384</v>
      </c>
      <c r="EP582" s="11">
        <v>628</v>
      </c>
      <c r="EQ582" s="11">
        <v>7.8</v>
      </c>
      <c r="ER582" s="11" t="e">
        <f>VLOOKUP(EN582,Sheet1!$C$10:$L$428,2,FALSE)</f>
        <v>#N/A</v>
      </c>
      <c r="ES582" s="11">
        <v>7.8</v>
      </c>
      <c r="ET582" s="11">
        <v>33651</v>
      </c>
      <c r="EU582" s="11">
        <v>11</v>
      </c>
      <c r="EV582" s="11">
        <v>39.299999999999997</v>
      </c>
      <c r="EW582" s="11">
        <v>0.6</v>
      </c>
      <c r="EY582" t="b">
        <f t="shared" si="8"/>
        <v>1</v>
      </c>
    </row>
    <row r="583" spans="1:155" x14ac:dyDescent="0.25">
      <c r="A583" s="1" t="s">
        <v>806</v>
      </c>
      <c r="B583" s="1" t="s">
        <v>385</v>
      </c>
      <c r="C583" s="1">
        <v>512.20000000000005</v>
      </c>
      <c r="D583" s="1">
        <v>5.4</v>
      </c>
      <c r="E583" s="1" t="e">
        <f>VLOOKUP(A583,Sheet1!$C$10:$L$428,6,FALSE)</f>
        <v>#N/A</v>
      </c>
      <c r="F583" s="1">
        <v>6.2</v>
      </c>
      <c r="G583" s="1">
        <v>26029</v>
      </c>
      <c r="H583" s="1">
        <v>7.4</v>
      </c>
      <c r="I583" s="1">
        <v>40</v>
      </c>
      <c r="J583" s="1">
        <v>0.7</v>
      </c>
      <c r="N583" s="2" t="s">
        <v>806</v>
      </c>
      <c r="O583" s="2" t="s">
        <v>385</v>
      </c>
      <c r="P583" s="2">
        <v>66000</v>
      </c>
      <c r="Q583" s="2">
        <v>5.0999999999999996</v>
      </c>
      <c r="R583" s="2">
        <v>66000</v>
      </c>
      <c r="S583" s="2">
        <v>5.0999999999999996</v>
      </c>
      <c r="T583" s="2">
        <v>58000</v>
      </c>
      <c r="U583" s="2">
        <v>6.9</v>
      </c>
      <c r="V583" s="2">
        <v>66000</v>
      </c>
      <c r="W583" s="2">
        <v>5.0999999999999996</v>
      </c>
      <c r="AA583" s="3" t="s">
        <v>806</v>
      </c>
      <c r="AB583" s="3" t="s">
        <v>385</v>
      </c>
      <c r="AC583" s="3">
        <v>539.79999999999995</v>
      </c>
      <c r="AD583" s="3">
        <v>3.1</v>
      </c>
      <c r="AE583" s="3">
        <v>13.53</v>
      </c>
      <c r="AF583" s="3">
        <v>3.1</v>
      </c>
      <c r="AG583" s="3">
        <v>27596</v>
      </c>
      <c r="AH583" s="3">
        <v>4</v>
      </c>
      <c r="AI583" s="3">
        <v>39.9</v>
      </c>
      <c r="AJ583" s="3">
        <v>0.8</v>
      </c>
      <c r="AN583" s="3" t="s">
        <v>806</v>
      </c>
      <c r="AO583" s="3" t="s">
        <v>385</v>
      </c>
      <c r="AP583" s="3">
        <v>472.4</v>
      </c>
      <c r="AQ583" s="3">
        <v>3.9</v>
      </c>
      <c r="AR583" s="3">
        <v>11.52</v>
      </c>
      <c r="AS583" s="3">
        <v>3.7</v>
      </c>
      <c r="AT583" s="3">
        <v>24259</v>
      </c>
      <c r="AU583" s="3">
        <v>4.8</v>
      </c>
      <c r="AV583" s="3">
        <v>38.5</v>
      </c>
      <c r="AW583" s="3">
        <v>1.2</v>
      </c>
      <c r="BA583" s="4" t="s">
        <v>806</v>
      </c>
      <c r="BB583" s="4" t="s">
        <v>385</v>
      </c>
      <c r="BC583" s="4">
        <v>94000</v>
      </c>
      <c r="BD583" s="4">
        <v>4.2</v>
      </c>
      <c r="BE583" s="4">
        <v>94000</v>
      </c>
      <c r="BF583" s="4">
        <v>4.2</v>
      </c>
      <c r="BG583" s="4">
        <v>83000</v>
      </c>
      <c r="BH583" s="4">
        <v>5.7</v>
      </c>
      <c r="BI583" s="4">
        <v>94000</v>
      </c>
      <c r="BJ583" s="4">
        <v>4.2</v>
      </c>
      <c r="BN583" s="5" t="s">
        <v>806</v>
      </c>
      <c r="BO583" s="5" t="s">
        <v>385</v>
      </c>
      <c r="BP583" s="5">
        <v>430.9</v>
      </c>
      <c r="BQ583" s="5">
        <v>3.3</v>
      </c>
      <c r="BR583" s="5">
        <v>13.04</v>
      </c>
      <c r="BS583" s="5">
        <v>2.8</v>
      </c>
      <c r="BT583" s="5">
        <v>22471</v>
      </c>
      <c r="BU583" s="5">
        <v>4</v>
      </c>
      <c r="BV583" s="5">
        <v>33</v>
      </c>
      <c r="BW583" s="5">
        <v>1.6</v>
      </c>
      <c r="CA583" s="6" t="s">
        <v>806</v>
      </c>
      <c r="CB583" s="6" t="s">
        <v>385</v>
      </c>
      <c r="CC583" s="6">
        <v>377.8</v>
      </c>
      <c r="CD583" s="6">
        <v>4.4000000000000004</v>
      </c>
      <c r="CE583" s="6">
        <v>10.67</v>
      </c>
      <c r="CF583" s="6">
        <v>3.6</v>
      </c>
      <c r="CG583" s="6">
        <v>19687</v>
      </c>
      <c r="CH583" s="6">
        <v>5.4</v>
      </c>
      <c r="CI583" s="6">
        <v>37</v>
      </c>
      <c r="CJ583" s="6">
        <v>1.7</v>
      </c>
      <c r="CN583" s="7" t="s">
        <v>806</v>
      </c>
      <c r="CO583" s="7" t="s">
        <v>385</v>
      </c>
      <c r="CP583" s="7">
        <v>26000</v>
      </c>
      <c r="CQ583" s="7">
        <v>7.8</v>
      </c>
      <c r="CR583" s="7">
        <v>26000</v>
      </c>
      <c r="CS583" s="7">
        <v>7.8</v>
      </c>
      <c r="CT583" s="7">
        <v>23000</v>
      </c>
      <c r="CU583" s="7">
        <v>9.1</v>
      </c>
      <c r="CV583" s="7">
        <v>26000</v>
      </c>
      <c r="CW583" s="7">
        <v>7.8</v>
      </c>
      <c r="DA583" s="8" t="s">
        <v>806</v>
      </c>
      <c r="DB583" s="8" t="s">
        <v>385</v>
      </c>
      <c r="DC583" s="8">
        <v>437.4</v>
      </c>
      <c r="DD583" s="8">
        <v>3.5</v>
      </c>
      <c r="DE583" s="8">
        <v>11.73</v>
      </c>
      <c r="DF583" s="8">
        <v>3.6</v>
      </c>
      <c r="DG583" s="8">
        <v>22271</v>
      </c>
      <c r="DH583" s="8">
        <v>4.0999999999999996</v>
      </c>
      <c r="DI583" s="8">
        <v>37.299999999999997</v>
      </c>
      <c r="DJ583" s="8">
        <v>0.9</v>
      </c>
      <c r="DN583" s="9" t="s">
        <v>806</v>
      </c>
      <c r="DO583" s="9" t="s">
        <v>385</v>
      </c>
      <c r="DP583" s="9">
        <v>400.4</v>
      </c>
      <c r="DQ583" s="9">
        <v>6.3</v>
      </c>
      <c r="DR583" s="9">
        <v>10.66</v>
      </c>
      <c r="DS583" s="9">
        <v>6.5</v>
      </c>
      <c r="DT583" s="9">
        <v>19788</v>
      </c>
      <c r="DU583" s="9">
        <v>6.9</v>
      </c>
      <c r="DV583" s="9">
        <v>37.299999999999997</v>
      </c>
      <c r="DW583" s="9">
        <v>1</v>
      </c>
      <c r="EA583" s="10" t="s">
        <v>806</v>
      </c>
      <c r="EB583" s="10" t="s">
        <v>385</v>
      </c>
      <c r="EC583" s="10">
        <v>40000</v>
      </c>
      <c r="ED583" s="10">
        <v>6.7</v>
      </c>
      <c r="EE583" s="10" t="e">
        <f>VLOOKUP(EA583,Sheet1!$C$10:$L$428,10,FALSE)</f>
        <v>#N/A</v>
      </c>
      <c r="EF583" s="10">
        <v>6.7</v>
      </c>
      <c r="EG583" s="10">
        <v>35000</v>
      </c>
      <c r="EH583" s="10">
        <v>9.8000000000000007</v>
      </c>
      <c r="EI583" s="10">
        <v>40000</v>
      </c>
      <c r="EJ583" s="10">
        <v>6.7</v>
      </c>
      <c r="EN583" s="11" t="s">
        <v>806</v>
      </c>
      <c r="EO583" s="11" t="s">
        <v>385</v>
      </c>
      <c r="EP583" s="11">
        <v>605.6</v>
      </c>
      <c r="EQ583" s="11">
        <v>4.2</v>
      </c>
      <c r="ER583" s="11" t="e">
        <f>VLOOKUP(EN583,Sheet1!$C$10:$L$428,2,FALSE)</f>
        <v>#N/A</v>
      </c>
      <c r="ES583" s="11">
        <v>4.2</v>
      </c>
      <c r="ET583" s="11">
        <v>31109</v>
      </c>
      <c r="EU583" s="11">
        <v>5.4</v>
      </c>
      <c r="EV583" s="11">
        <v>41.6</v>
      </c>
      <c r="EW583" s="11">
        <v>1.1000000000000001</v>
      </c>
      <c r="EY583" t="b">
        <f t="shared" si="8"/>
        <v>1</v>
      </c>
    </row>
    <row r="584" spans="1:155" x14ac:dyDescent="0.25">
      <c r="A584" s="1" t="s">
        <v>807</v>
      </c>
      <c r="B584" s="1" t="s">
        <v>386</v>
      </c>
      <c r="C584" s="1">
        <v>476.4</v>
      </c>
      <c r="D584" s="1">
        <v>9.1</v>
      </c>
      <c r="E584" s="1" t="e">
        <f>VLOOKUP(A584,Sheet1!$C$10:$L$428,6,FALSE)</f>
        <v>#N/A</v>
      </c>
      <c r="F584" s="1">
        <v>8.5</v>
      </c>
      <c r="G584" s="1">
        <v>24926</v>
      </c>
      <c r="H584" s="1">
        <v>11</v>
      </c>
      <c r="I584" s="1">
        <v>37.5</v>
      </c>
      <c r="J584" s="1">
        <v>2.1</v>
      </c>
      <c r="N584" s="2" t="s">
        <v>807</v>
      </c>
      <c r="O584" s="2" t="s">
        <v>386</v>
      </c>
      <c r="P584" s="2">
        <v>22000</v>
      </c>
      <c r="Q584" s="2">
        <v>8.6999999999999993</v>
      </c>
      <c r="R584" s="2">
        <v>22000</v>
      </c>
      <c r="S584" s="2">
        <v>8.6999999999999993</v>
      </c>
      <c r="T584" s="2">
        <v>19000</v>
      </c>
      <c r="U584" s="2">
        <v>10.5</v>
      </c>
      <c r="V584" s="2">
        <v>22000</v>
      </c>
      <c r="W584" s="2">
        <v>8.6999999999999993</v>
      </c>
      <c r="AA584" s="3" t="s">
        <v>807</v>
      </c>
      <c r="AB584" s="3" t="s">
        <v>386</v>
      </c>
      <c r="AC584" s="3">
        <v>533.79999999999995</v>
      </c>
      <c r="AD584" s="3">
        <v>5.9</v>
      </c>
      <c r="AE584" s="3">
        <v>13.8</v>
      </c>
      <c r="AF584" s="3">
        <v>5.8</v>
      </c>
      <c r="AG584" s="3">
        <v>28082</v>
      </c>
      <c r="AH584" s="3">
        <v>7.5</v>
      </c>
      <c r="AI584" s="3">
        <v>38.700000000000003</v>
      </c>
      <c r="AJ584" s="3">
        <v>1.1000000000000001</v>
      </c>
      <c r="AN584" s="3" t="s">
        <v>807</v>
      </c>
      <c r="AO584" s="3" t="s">
        <v>386</v>
      </c>
      <c r="AP584" s="3">
        <v>451.5</v>
      </c>
      <c r="AQ584" s="3">
        <v>7.2</v>
      </c>
      <c r="AR584" s="3">
        <v>11.69</v>
      </c>
      <c r="AS584" s="3">
        <v>7.6</v>
      </c>
      <c r="AT584" s="3">
        <v>23951</v>
      </c>
      <c r="AU584" s="3">
        <v>7.7</v>
      </c>
      <c r="AV584" s="3">
        <v>37.5</v>
      </c>
      <c r="AW584" s="3">
        <v>1.4</v>
      </c>
      <c r="BA584" s="4" t="s">
        <v>807</v>
      </c>
      <c r="BB584" s="4" t="s">
        <v>386</v>
      </c>
      <c r="BC584" s="4">
        <v>33000</v>
      </c>
      <c r="BD584" s="4">
        <v>7</v>
      </c>
      <c r="BE584" s="4">
        <v>33000</v>
      </c>
      <c r="BF584" s="4">
        <v>7</v>
      </c>
      <c r="BG584" s="4">
        <v>28000</v>
      </c>
      <c r="BH584" s="4">
        <v>8.4</v>
      </c>
      <c r="BI584" s="4">
        <v>33000</v>
      </c>
      <c r="BJ584" s="4">
        <v>7</v>
      </c>
      <c r="BN584" s="5" t="s">
        <v>807</v>
      </c>
      <c r="BO584" s="5" t="s">
        <v>386</v>
      </c>
      <c r="BP584" s="5">
        <v>416.3</v>
      </c>
      <c r="BQ584" s="5">
        <v>5.8</v>
      </c>
      <c r="BR584" s="5">
        <v>13.16</v>
      </c>
      <c r="BS584" s="5">
        <v>5</v>
      </c>
      <c r="BT584" s="5">
        <v>22185</v>
      </c>
      <c r="BU584" s="5">
        <v>7.1</v>
      </c>
      <c r="BV584" s="5">
        <v>31.6</v>
      </c>
      <c r="BW584" s="5">
        <v>2.6</v>
      </c>
      <c r="CA584" s="6" t="s">
        <v>807</v>
      </c>
      <c r="CB584" s="6" t="s">
        <v>386</v>
      </c>
      <c r="CC584" s="6">
        <v>351.5</v>
      </c>
      <c r="CD584" s="6">
        <v>6.6</v>
      </c>
      <c r="CE584" s="6">
        <v>10.41</v>
      </c>
      <c r="CF584" s="6">
        <v>7.6</v>
      </c>
      <c r="CG584" s="6">
        <v>18825</v>
      </c>
      <c r="CH584" s="6">
        <v>8.1</v>
      </c>
      <c r="CI584" s="6">
        <v>36</v>
      </c>
      <c r="CJ584" s="6">
        <v>2.1</v>
      </c>
      <c r="CN584" s="7" t="s">
        <v>807</v>
      </c>
      <c r="CO584" s="7" t="s">
        <v>386</v>
      </c>
      <c r="CP584" s="7">
        <v>10000</v>
      </c>
      <c r="CQ584" s="7">
        <v>12.5</v>
      </c>
      <c r="CR584" s="7">
        <v>10000</v>
      </c>
      <c r="CS584" s="7">
        <v>12.5</v>
      </c>
      <c r="CT584" s="7">
        <v>9000</v>
      </c>
      <c r="CU584" s="7">
        <v>15.3</v>
      </c>
      <c r="CV584" s="7">
        <v>10000</v>
      </c>
      <c r="CW584" s="7">
        <v>12.5</v>
      </c>
      <c r="DA584" s="8" t="s">
        <v>807</v>
      </c>
      <c r="DB584" s="8" t="s">
        <v>386</v>
      </c>
      <c r="DC584" s="8">
        <v>483.2</v>
      </c>
      <c r="DD584" s="8">
        <v>7.5</v>
      </c>
      <c r="DE584" s="8">
        <v>12.93</v>
      </c>
      <c r="DF584" s="8">
        <v>7.3</v>
      </c>
      <c r="DG584" s="8">
        <v>25712</v>
      </c>
      <c r="DH584" s="8">
        <v>9.1999999999999993</v>
      </c>
      <c r="DI584" s="8">
        <v>37.4</v>
      </c>
      <c r="DJ584" s="8">
        <v>1.3</v>
      </c>
      <c r="DN584" s="9" t="s">
        <v>807</v>
      </c>
      <c r="DO584" s="9" t="s">
        <v>386</v>
      </c>
      <c r="DP584" s="9">
        <v>388.7</v>
      </c>
      <c r="DQ584" s="9">
        <v>12</v>
      </c>
      <c r="DR584" s="9">
        <v>10.65</v>
      </c>
      <c r="DS584" s="9">
        <v>12</v>
      </c>
      <c r="DT584" s="9">
        <v>21914</v>
      </c>
      <c r="DU584" s="9">
        <v>12</v>
      </c>
      <c r="DV584" s="9">
        <v>37</v>
      </c>
      <c r="DW584" s="9">
        <v>0.8</v>
      </c>
      <c r="EA584" s="10" t="s">
        <v>807</v>
      </c>
      <c r="EB584" s="10" t="s">
        <v>386</v>
      </c>
      <c r="EC584" s="10">
        <v>11000</v>
      </c>
      <c r="ED584" s="10">
        <v>12.2</v>
      </c>
      <c r="EE584" s="10" t="e">
        <f>VLOOKUP(EA584,Sheet1!$C$10:$L$428,10,FALSE)</f>
        <v>#N/A</v>
      </c>
      <c r="EF584" s="10">
        <v>12.2</v>
      </c>
      <c r="EG584" s="10">
        <v>10000</v>
      </c>
      <c r="EH584" s="10">
        <v>14.5</v>
      </c>
      <c r="EI584" s="10">
        <v>11000</v>
      </c>
      <c r="EJ584" s="10">
        <v>12.2</v>
      </c>
      <c r="EN584" s="11" t="s">
        <v>807</v>
      </c>
      <c r="EO584" s="11" t="s">
        <v>386</v>
      </c>
      <c r="EP584" s="11">
        <v>580.4</v>
      </c>
      <c r="EQ584" s="11">
        <v>8.5</v>
      </c>
      <c r="ER584" s="11" t="e">
        <f>VLOOKUP(EN584,Sheet1!$C$10:$L$428,2,FALSE)</f>
        <v>#N/A</v>
      </c>
      <c r="ES584" s="11">
        <v>8.6</v>
      </c>
      <c r="ET584" s="11">
        <v>30115</v>
      </c>
      <c r="EU584" s="11">
        <v>11</v>
      </c>
      <c r="EV584" s="11">
        <v>39.9</v>
      </c>
      <c r="EW584" s="11">
        <v>1.6</v>
      </c>
      <c r="EY584" t="b">
        <f t="shared" si="8"/>
        <v>1</v>
      </c>
    </row>
    <row r="585" spans="1:155" x14ac:dyDescent="0.25">
      <c r="A585" s="1" t="s">
        <v>808</v>
      </c>
      <c r="B585" s="1" t="s">
        <v>387</v>
      </c>
      <c r="C585" s="1">
        <v>469</v>
      </c>
      <c r="D585" s="1">
        <v>9.6999999999999993</v>
      </c>
      <c r="E585" s="1" t="e">
        <f>VLOOKUP(A585,Sheet1!$C$10:$L$428,6,FALSE)</f>
        <v>#N/A</v>
      </c>
      <c r="F585" s="1">
        <v>9.5</v>
      </c>
      <c r="G585" s="1">
        <v>25021</v>
      </c>
      <c r="H585" s="1">
        <v>9.6</v>
      </c>
      <c r="I585" s="1">
        <v>39</v>
      </c>
      <c r="J585" s="1">
        <v>1.7</v>
      </c>
      <c r="N585" s="2" t="s">
        <v>808</v>
      </c>
      <c r="O585" s="2" t="s">
        <v>387</v>
      </c>
      <c r="P585" s="2">
        <v>27000</v>
      </c>
      <c r="Q585" s="2">
        <v>7.8</v>
      </c>
      <c r="R585" s="2">
        <v>27000</v>
      </c>
      <c r="S585" s="2">
        <v>7.8</v>
      </c>
      <c r="T585" s="2">
        <v>26000</v>
      </c>
      <c r="U585" s="2">
        <v>10.8</v>
      </c>
      <c r="V585" s="2">
        <v>27000</v>
      </c>
      <c r="W585" s="2">
        <v>7.8</v>
      </c>
      <c r="AA585" s="3" t="s">
        <v>808</v>
      </c>
      <c r="AB585" s="3" t="s">
        <v>387</v>
      </c>
      <c r="AC585" s="3">
        <v>546.1</v>
      </c>
      <c r="AD585" s="3">
        <v>4.4000000000000004</v>
      </c>
      <c r="AE585" s="3">
        <v>14.14</v>
      </c>
      <c r="AF585" s="3">
        <v>4.5</v>
      </c>
      <c r="AG585" s="3">
        <v>28909</v>
      </c>
      <c r="AH585" s="3">
        <v>14</v>
      </c>
      <c r="AI585" s="3">
        <v>38.6</v>
      </c>
      <c r="AJ585" s="3">
        <v>1</v>
      </c>
      <c r="AN585" s="3" t="s">
        <v>808</v>
      </c>
      <c r="AO585" s="3" t="s">
        <v>387</v>
      </c>
      <c r="AP585" s="3">
        <v>454.6</v>
      </c>
      <c r="AQ585" s="3">
        <v>6.9</v>
      </c>
      <c r="AR585" s="3">
        <v>11.58</v>
      </c>
      <c r="AS585" s="3">
        <v>7.2</v>
      </c>
      <c r="AT585" s="3">
        <v>23462</v>
      </c>
      <c r="AU585" s="3">
        <v>7.6</v>
      </c>
      <c r="AV585" s="3">
        <v>37.5</v>
      </c>
      <c r="AW585" s="3">
        <v>1.3</v>
      </c>
      <c r="BA585" s="4" t="s">
        <v>808</v>
      </c>
      <c r="BB585" s="4" t="s">
        <v>387</v>
      </c>
      <c r="BC585" s="4">
        <v>40000</v>
      </c>
      <c r="BD585" s="4">
        <v>6.4</v>
      </c>
      <c r="BE585" s="4">
        <v>40000</v>
      </c>
      <c r="BF585" s="4">
        <v>6.4</v>
      </c>
      <c r="BG585" s="4">
        <v>35000</v>
      </c>
      <c r="BH585" s="4">
        <v>8.8000000000000007</v>
      </c>
      <c r="BI585" s="4">
        <v>40000</v>
      </c>
      <c r="BJ585" s="4">
        <v>6.4</v>
      </c>
      <c r="BN585" s="5" t="s">
        <v>808</v>
      </c>
      <c r="BO585" s="5" t="s">
        <v>387</v>
      </c>
      <c r="BP585" s="5">
        <v>432.3</v>
      </c>
      <c r="BQ585" s="5">
        <v>4.8</v>
      </c>
      <c r="BR585" s="5">
        <v>13.29</v>
      </c>
      <c r="BS585" s="5">
        <v>4.0999999999999996</v>
      </c>
      <c r="BT585" s="5">
        <v>23909</v>
      </c>
      <c r="BU585" s="5">
        <v>13</v>
      </c>
      <c r="BV585" s="5">
        <v>32.5</v>
      </c>
      <c r="BW585" s="5">
        <v>2.2999999999999998</v>
      </c>
      <c r="CA585" s="6" t="s">
        <v>808</v>
      </c>
      <c r="CB585" s="6" t="s">
        <v>387</v>
      </c>
      <c r="CC585" s="6">
        <v>366.7</v>
      </c>
      <c r="CD585" s="6">
        <v>6.7</v>
      </c>
      <c r="CE585" s="6">
        <v>10.51</v>
      </c>
      <c r="CF585" s="6">
        <v>5.5</v>
      </c>
      <c r="CG585" s="6">
        <v>20148</v>
      </c>
      <c r="CH585" s="6">
        <v>8.5</v>
      </c>
      <c r="CI585" s="6">
        <v>36</v>
      </c>
      <c r="CJ585" s="6">
        <v>1.4</v>
      </c>
      <c r="CN585" s="7" t="s">
        <v>808</v>
      </c>
      <c r="CO585" s="7" t="s">
        <v>387</v>
      </c>
      <c r="CP585" s="7">
        <v>11000</v>
      </c>
      <c r="CQ585" s="7">
        <v>12</v>
      </c>
      <c r="CR585" s="7">
        <v>11000</v>
      </c>
      <c r="CS585" s="7">
        <v>12</v>
      </c>
      <c r="CT585" s="7">
        <v>10000</v>
      </c>
      <c r="CU585" s="7">
        <v>13.8</v>
      </c>
      <c r="CV585" s="7">
        <v>11000</v>
      </c>
      <c r="CW585" s="7">
        <v>12</v>
      </c>
      <c r="DA585" s="8" t="s">
        <v>808</v>
      </c>
      <c r="DB585" s="8" t="s">
        <v>387</v>
      </c>
      <c r="DC585" s="8">
        <v>477.6</v>
      </c>
      <c r="DD585" s="8">
        <v>6</v>
      </c>
      <c r="DE585" s="8">
        <v>13.14</v>
      </c>
      <c r="DF585" s="8">
        <v>6</v>
      </c>
      <c r="DG585" s="8">
        <v>24039</v>
      </c>
      <c r="DH585" s="8">
        <v>7</v>
      </c>
      <c r="DI585" s="8">
        <v>36.299999999999997</v>
      </c>
      <c r="DJ585" s="8">
        <v>1</v>
      </c>
      <c r="DN585" s="9" t="s">
        <v>808</v>
      </c>
      <c r="DO585" s="9" t="s">
        <v>387</v>
      </c>
      <c r="DP585" s="9">
        <v>404.9</v>
      </c>
      <c r="DQ585" s="9">
        <v>11</v>
      </c>
      <c r="DR585" s="9">
        <v>11.4</v>
      </c>
      <c r="DS585" s="9">
        <v>12</v>
      </c>
      <c r="DT585" s="9">
        <v>21617</v>
      </c>
      <c r="DU585" s="9">
        <v>12</v>
      </c>
      <c r="DV585" s="9">
        <v>36.299999999999997</v>
      </c>
      <c r="DW585" s="9">
        <v>1.4</v>
      </c>
      <c r="EA585" s="10" t="s">
        <v>808</v>
      </c>
      <c r="EB585" s="10" t="s">
        <v>387</v>
      </c>
      <c r="EC585" s="10">
        <v>17000</v>
      </c>
      <c r="ED585" s="10">
        <v>10.199999999999999</v>
      </c>
      <c r="EE585" s="10" t="e">
        <f>VLOOKUP(EA585,Sheet1!$C$10:$L$428,10,FALSE)</f>
        <v>#N/A</v>
      </c>
      <c r="EF585" s="10">
        <v>10.199999999999999</v>
      </c>
      <c r="EG585" s="10">
        <v>16000</v>
      </c>
      <c r="EH585" s="10">
        <v>15.4</v>
      </c>
      <c r="EI585" s="10">
        <v>17000</v>
      </c>
      <c r="EJ585" s="10">
        <v>10.199999999999999</v>
      </c>
      <c r="EN585" s="11" t="s">
        <v>808</v>
      </c>
      <c r="EO585" s="11" t="s">
        <v>387</v>
      </c>
      <c r="EP585" s="11">
        <v>589.6</v>
      </c>
      <c r="EQ585" s="11">
        <v>5.8</v>
      </c>
      <c r="ER585" s="11" t="e">
        <f>VLOOKUP(EN585,Sheet1!$C$10:$L$428,2,FALSE)</f>
        <v>#N/A</v>
      </c>
      <c r="ES585" s="11">
        <v>6.1</v>
      </c>
      <c r="ET585" s="11">
        <v>32056</v>
      </c>
      <c r="EU585" s="11">
        <v>19</v>
      </c>
      <c r="EV585" s="11">
        <v>40.1</v>
      </c>
      <c r="EW585" s="11">
        <v>1.4</v>
      </c>
      <c r="EY585" t="b">
        <f t="shared" si="8"/>
        <v>1</v>
      </c>
    </row>
    <row r="586" spans="1:155" x14ac:dyDescent="0.25">
      <c r="A586" s="1" t="s">
        <v>809</v>
      </c>
      <c r="B586" s="1" t="s">
        <v>388</v>
      </c>
      <c r="C586" s="1">
        <v>550.29999999999995</v>
      </c>
      <c r="D586" s="1">
        <v>11</v>
      </c>
      <c r="E586" s="1" t="e">
        <f>VLOOKUP(A586,Sheet1!$C$10:$L$428,6,FALSE)</f>
        <v>#N/A</v>
      </c>
      <c r="F586" s="1">
        <v>11</v>
      </c>
      <c r="G586" s="1">
        <v>25991</v>
      </c>
      <c r="H586" s="1">
        <v>12</v>
      </c>
      <c r="I586" s="1">
        <v>40</v>
      </c>
      <c r="J586" s="1">
        <v>3.7</v>
      </c>
      <c r="N586" s="2" t="s">
        <v>809</v>
      </c>
      <c r="O586" s="2" t="s">
        <v>388</v>
      </c>
      <c r="P586" s="2">
        <v>23000</v>
      </c>
      <c r="Q586" s="2">
        <v>8.5</v>
      </c>
      <c r="R586" s="2">
        <v>23000</v>
      </c>
      <c r="S586" s="2">
        <v>8.5</v>
      </c>
      <c r="T586" s="2">
        <v>21000</v>
      </c>
      <c r="U586" s="2">
        <v>12.4</v>
      </c>
      <c r="V586" s="2">
        <v>23000</v>
      </c>
      <c r="W586" s="2">
        <v>8.5</v>
      </c>
      <c r="AA586" s="3" t="s">
        <v>809</v>
      </c>
      <c r="AB586" s="3" t="s">
        <v>388</v>
      </c>
      <c r="AC586" s="3">
        <v>524.6</v>
      </c>
      <c r="AD586" s="3">
        <v>4.2</v>
      </c>
      <c r="AE586" s="3">
        <v>13.17</v>
      </c>
      <c r="AF586" s="3">
        <v>3.8</v>
      </c>
      <c r="AG586" s="3">
        <v>26284</v>
      </c>
      <c r="AH586" s="3">
        <v>5.2</v>
      </c>
      <c r="AI586" s="3">
        <v>39.799999999999997</v>
      </c>
      <c r="AJ586" s="3">
        <v>1.4</v>
      </c>
      <c r="AN586" s="3" t="s">
        <v>809</v>
      </c>
      <c r="AO586" s="3" t="s">
        <v>388</v>
      </c>
      <c r="AP586" s="3">
        <v>453.4</v>
      </c>
      <c r="AQ586" s="3">
        <v>9.4</v>
      </c>
      <c r="AR586" s="3">
        <v>11.37</v>
      </c>
      <c r="AS586" s="3">
        <v>8.8000000000000007</v>
      </c>
      <c r="AT586" s="3">
        <v>23301</v>
      </c>
      <c r="AU586" s="3">
        <v>17</v>
      </c>
      <c r="AV586" s="3">
        <v>38</v>
      </c>
      <c r="AW586" s="3">
        <v>1.3</v>
      </c>
      <c r="BA586" s="4" t="s">
        <v>809</v>
      </c>
      <c r="BB586" s="4" t="s">
        <v>388</v>
      </c>
      <c r="BC586" s="4">
        <v>37000</v>
      </c>
      <c r="BD586" s="4">
        <v>6.7</v>
      </c>
      <c r="BE586" s="4">
        <v>37000</v>
      </c>
      <c r="BF586" s="4">
        <v>6.7</v>
      </c>
      <c r="BG586" s="4">
        <v>34000</v>
      </c>
      <c r="BH586" s="4">
        <v>9.8000000000000007</v>
      </c>
      <c r="BI586" s="4">
        <v>37000</v>
      </c>
      <c r="BJ586" s="4">
        <v>6.7</v>
      </c>
      <c r="BN586" s="5" t="s">
        <v>809</v>
      </c>
      <c r="BO586" s="5" t="s">
        <v>388</v>
      </c>
      <c r="BP586" s="5">
        <v>404.9</v>
      </c>
      <c r="BQ586" s="5">
        <v>4.5999999999999996</v>
      </c>
      <c r="BR586" s="5">
        <v>12.53</v>
      </c>
      <c r="BS586" s="5">
        <v>3.5</v>
      </c>
      <c r="BT586" s="5">
        <v>20775</v>
      </c>
      <c r="BU586" s="5">
        <v>5.4</v>
      </c>
      <c r="BV586" s="5">
        <v>32.299999999999997</v>
      </c>
      <c r="BW586" s="5">
        <v>2.6</v>
      </c>
      <c r="CA586" s="6" t="s">
        <v>809</v>
      </c>
      <c r="CB586" s="6" t="s">
        <v>388</v>
      </c>
      <c r="CC586" s="6">
        <v>333.4</v>
      </c>
      <c r="CD586" s="6">
        <v>7.8</v>
      </c>
      <c r="CE586" s="6">
        <v>9.65</v>
      </c>
      <c r="CF586" s="6">
        <v>6.3</v>
      </c>
      <c r="CG586" s="6">
        <v>17516</v>
      </c>
      <c r="CH586" s="6">
        <v>11</v>
      </c>
      <c r="CI586" s="6">
        <v>35.1</v>
      </c>
      <c r="CJ586" s="6">
        <v>2.7</v>
      </c>
      <c r="CN586" s="7" t="s">
        <v>809</v>
      </c>
      <c r="CO586" s="7" t="s">
        <v>388</v>
      </c>
      <c r="CP586" s="7">
        <v>10000</v>
      </c>
      <c r="CQ586" s="7">
        <v>12.8</v>
      </c>
      <c r="CR586" s="7">
        <v>10000</v>
      </c>
      <c r="CS586" s="7">
        <v>12.8</v>
      </c>
      <c r="CT586" s="7" t="s">
        <v>858</v>
      </c>
      <c r="CU586" s="7" t="s">
        <v>858</v>
      </c>
      <c r="CV586" s="7">
        <v>10000</v>
      </c>
      <c r="CW586" s="7">
        <v>12.8</v>
      </c>
      <c r="DA586" s="8" t="s">
        <v>809</v>
      </c>
      <c r="DB586" s="8" t="s">
        <v>388</v>
      </c>
      <c r="DC586" s="8">
        <v>413.9</v>
      </c>
      <c r="DD586" s="8">
        <v>5.7</v>
      </c>
      <c r="DE586" s="8">
        <v>11.3</v>
      </c>
      <c r="DF586" s="8">
        <v>5.8</v>
      </c>
      <c r="DG586" s="8">
        <v>21106</v>
      </c>
      <c r="DH586" s="8">
        <v>7.6</v>
      </c>
      <c r="DI586" s="8">
        <v>36.6</v>
      </c>
      <c r="DJ586" s="8">
        <v>1.4</v>
      </c>
      <c r="DN586" s="9" t="s">
        <v>809</v>
      </c>
      <c r="DO586" s="9" t="s">
        <v>388</v>
      </c>
      <c r="DP586" s="9">
        <v>345.6</v>
      </c>
      <c r="DQ586" s="9">
        <v>10</v>
      </c>
      <c r="DR586" s="9">
        <v>9.48</v>
      </c>
      <c r="DS586" s="9">
        <v>9.1</v>
      </c>
      <c r="DT586" s="9">
        <v>17773</v>
      </c>
      <c r="DU586" s="9" t="s">
        <v>858</v>
      </c>
      <c r="DV586" s="9">
        <v>36.200000000000003</v>
      </c>
      <c r="DW586" s="9">
        <v>1.7</v>
      </c>
      <c r="EA586" s="10" t="s">
        <v>809</v>
      </c>
      <c r="EB586" s="10" t="s">
        <v>388</v>
      </c>
      <c r="EC586" s="10">
        <v>14000</v>
      </c>
      <c r="ED586" s="10">
        <v>11.4</v>
      </c>
      <c r="EE586" s="10" t="e">
        <f>VLOOKUP(EA586,Sheet1!$C$10:$L$428,10,FALSE)</f>
        <v>#N/A</v>
      </c>
      <c r="EF586" s="10">
        <v>11.4</v>
      </c>
      <c r="EG586" s="10">
        <v>13000</v>
      </c>
      <c r="EH586" s="10">
        <v>13.1</v>
      </c>
      <c r="EI586" s="10">
        <v>14000</v>
      </c>
      <c r="EJ586" s="10">
        <v>11.4</v>
      </c>
      <c r="EN586" s="11" t="s">
        <v>809</v>
      </c>
      <c r="EO586" s="11" t="s">
        <v>388</v>
      </c>
      <c r="EP586" s="11">
        <v>604.4</v>
      </c>
      <c r="EQ586" s="11">
        <v>5</v>
      </c>
      <c r="ER586" s="11" t="e">
        <f>VLOOKUP(EN586,Sheet1!$C$10:$L$428,2,FALSE)</f>
        <v>#N/A</v>
      </c>
      <c r="ES586" s="11">
        <v>4.7</v>
      </c>
      <c r="ET586" s="11">
        <v>29793</v>
      </c>
      <c r="EU586" s="11">
        <v>5.4</v>
      </c>
      <c r="EV586" s="11">
        <v>42.2</v>
      </c>
      <c r="EW586" s="11">
        <v>1.9</v>
      </c>
      <c r="EY586" t="b">
        <f t="shared" si="8"/>
        <v>1</v>
      </c>
    </row>
    <row r="587" spans="1:155" x14ac:dyDescent="0.25">
      <c r="A587" s="1" t="s">
        <v>810</v>
      </c>
      <c r="B587" s="1" t="s">
        <v>389</v>
      </c>
      <c r="C587" s="1">
        <v>520.70000000000005</v>
      </c>
      <c r="D587" s="1">
        <v>10</v>
      </c>
      <c r="E587" s="1" t="e">
        <f>VLOOKUP(A587,Sheet1!$C$10:$L$428,6,FALSE)</f>
        <v>#N/A</v>
      </c>
      <c r="F587" s="1">
        <v>10</v>
      </c>
      <c r="G587" s="1">
        <v>28467</v>
      </c>
      <c r="H587" s="1">
        <v>8.5</v>
      </c>
      <c r="I587" s="1">
        <v>38.4</v>
      </c>
      <c r="J587" s="1">
        <v>1.6</v>
      </c>
      <c r="N587" s="2" t="s">
        <v>810</v>
      </c>
      <c r="O587" s="2" t="s">
        <v>389</v>
      </c>
      <c r="P587" s="2">
        <v>38000</v>
      </c>
      <c r="Q587" s="2">
        <v>6.6</v>
      </c>
      <c r="R587" s="2">
        <v>38000</v>
      </c>
      <c r="S587" s="2">
        <v>6.6</v>
      </c>
      <c r="T587" s="2">
        <v>34000</v>
      </c>
      <c r="U587" s="2">
        <v>7.8</v>
      </c>
      <c r="V587" s="2">
        <v>38000</v>
      </c>
      <c r="W587" s="2">
        <v>6.6</v>
      </c>
      <c r="AA587" s="3" t="s">
        <v>810</v>
      </c>
      <c r="AB587" s="3" t="s">
        <v>389</v>
      </c>
      <c r="AC587" s="3">
        <v>541.70000000000005</v>
      </c>
      <c r="AD587" s="3">
        <v>3.9</v>
      </c>
      <c r="AE587" s="3">
        <v>13.98</v>
      </c>
      <c r="AF587" s="3">
        <v>3.8</v>
      </c>
      <c r="AG587" s="3">
        <v>28036</v>
      </c>
      <c r="AH587" s="3">
        <v>4.4000000000000004</v>
      </c>
      <c r="AI587" s="3">
        <v>38.799999999999997</v>
      </c>
      <c r="AJ587" s="3">
        <v>1</v>
      </c>
      <c r="AN587" s="3" t="s">
        <v>810</v>
      </c>
      <c r="AO587" s="3" t="s">
        <v>389</v>
      </c>
      <c r="AP587" s="3">
        <v>459.2</v>
      </c>
      <c r="AQ587" s="3">
        <v>6.8</v>
      </c>
      <c r="AR587" s="3">
        <v>11.85</v>
      </c>
      <c r="AS587" s="3">
        <v>7.2</v>
      </c>
      <c r="AT587" s="3">
        <v>24940</v>
      </c>
      <c r="AU587" s="3">
        <v>7.3</v>
      </c>
      <c r="AV587" s="3">
        <v>37.5</v>
      </c>
      <c r="AW587" s="3">
        <v>0.7</v>
      </c>
      <c r="BA587" s="4" t="s">
        <v>810</v>
      </c>
      <c r="BB587" s="4" t="s">
        <v>389</v>
      </c>
      <c r="BC587" s="4">
        <v>53000</v>
      </c>
      <c r="BD587" s="4">
        <v>5.6</v>
      </c>
      <c r="BE587" s="4">
        <v>53000</v>
      </c>
      <c r="BF587" s="4">
        <v>5.6</v>
      </c>
      <c r="BG587" s="4">
        <v>45000</v>
      </c>
      <c r="BH587" s="4">
        <v>8</v>
      </c>
      <c r="BI587" s="4">
        <v>53000</v>
      </c>
      <c r="BJ587" s="4">
        <v>5.6</v>
      </c>
      <c r="BN587" s="5" t="s">
        <v>810</v>
      </c>
      <c r="BO587" s="5" t="s">
        <v>389</v>
      </c>
      <c r="BP587" s="5">
        <v>444.8</v>
      </c>
      <c r="BQ587" s="5">
        <v>4</v>
      </c>
      <c r="BR587" s="5">
        <v>13.36</v>
      </c>
      <c r="BS587" s="5">
        <v>3.5</v>
      </c>
      <c r="BT587" s="5">
        <v>24210</v>
      </c>
      <c r="BU587" s="5">
        <v>6.1</v>
      </c>
      <c r="BV587" s="5">
        <v>33.299999999999997</v>
      </c>
      <c r="BW587" s="5">
        <v>1.8</v>
      </c>
      <c r="CA587" s="6" t="s">
        <v>810</v>
      </c>
      <c r="CB587" s="6" t="s">
        <v>389</v>
      </c>
      <c r="CC587" s="6">
        <v>373.6</v>
      </c>
      <c r="CD587" s="6">
        <v>5.0999999999999996</v>
      </c>
      <c r="CE587" s="6">
        <v>10.64</v>
      </c>
      <c r="CF587" s="6">
        <v>5.0999999999999996</v>
      </c>
      <c r="CG587" s="6">
        <v>20958</v>
      </c>
      <c r="CH587" s="6">
        <v>9.5</v>
      </c>
      <c r="CI587" s="6">
        <v>35.9</v>
      </c>
      <c r="CJ587" s="6">
        <v>1.4</v>
      </c>
      <c r="CN587" s="7" t="s">
        <v>810</v>
      </c>
      <c r="CO587" s="7" t="s">
        <v>389</v>
      </c>
      <c r="CP587" s="7">
        <v>16000</v>
      </c>
      <c r="CQ587" s="7">
        <v>9.8000000000000007</v>
      </c>
      <c r="CR587" s="7">
        <v>16000</v>
      </c>
      <c r="CS587" s="7">
        <v>9.8000000000000007</v>
      </c>
      <c r="CT587" s="7">
        <v>14000</v>
      </c>
      <c r="CU587" s="7">
        <v>11.7</v>
      </c>
      <c r="CV587" s="7">
        <v>16000</v>
      </c>
      <c r="CW587" s="7">
        <v>9.8000000000000007</v>
      </c>
      <c r="DA587" s="8" t="s">
        <v>810</v>
      </c>
      <c r="DB587" s="8" t="s">
        <v>389</v>
      </c>
      <c r="DC587" s="8">
        <v>488.1</v>
      </c>
      <c r="DD587" s="8">
        <v>7</v>
      </c>
      <c r="DE587" s="8">
        <v>13.19</v>
      </c>
      <c r="DF587" s="8">
        <v>7</v>
      </c>
      <c r="DG587" s="8">
        <v>25060</v>
      </c>
      <c r="DH587" s="8">
        <v>8.4</v>
      </c>
      <c r="DI587" s="8">
        <v>37</v>
      </c>
      <c r="DJ587" s="8">
        <v>0.9</v>
      </c>
      <c r="DN587" s="9" t="s">
        <v>810</v>
      </c>
      <c r="DO587" s="9" t="s">
        <v>389</v>
      </c>
      <c r="DP587" s="9">
        <v>396.4</v>
      </c>
      <c r="DQ587" s="9">
        <v>6.7</v>
      </c>
      <c r="DR587" s="9">
        <v>10.97</v>
      </c>
      <c r="DS587" s="9">
        <v>8</v>
      </c>
      <c r="DT587" s="9">
        <v>21341</v>
      </c>
      <c r="DU587" s="9">
        <v>9.6</v>
      </c>
      <c r="DV587" s="9">
        <v>36.9</v>
      </c>
      <c r="DW587" s="9">
        <v>1.7</v>
      </c>
      <c r="EA587" s="10" t="s">
        <v>810</v>
      </c>
      <c r="EB587" s="10" t="s">
        <v>389</v>
      </c>
      <c r="EC587" s="10">
        <v>22000</v>
      </c>
      <c r="ED587" s="10">
        <v>9</v>
      </c>
      <c r="EE587" s="10" t="e">
        <f>VLOOKUP(EA587,Sheet1!$C$10:$L$428,10,FALSE)</f>
        <v>#N/A</v>
      </c>
      <c r="EF587" s="10">
        <v>9</v>
      </c>
      <c r="EG587" s="10">
        <v>20000</v>
      </c>
      <c r="EH587" s="10">
        <v>10.4</v>
      </c>
      <c r="EI587" s="10">
        <v>22000</v>
      </c>
      <c r="EJ587" s="10">
        <v>9</v>
      </c>
      <c r="EN587" s="11" t="s">
        <v>810</v>
      </c>
      <c r="EO587" s="11" t="s">
        <v>389</v>
      </c>
      <c r="EP587" s="11">
        <v>581.6</v>
      </c>
      <c r="EQ587" s="11">
        <v>4.5</v>
      </c>
      <c r="ER587" s="11" t="e">
        <f>VLOOKUP(EN587,Sheet1!$C$10:$L$428,2,FALSE)</f>
        <v>#N/A</v>
      </c>
      <c r="ES587" s="11">
        <v>4.4000000000000004</v>
      </c>
      <c r="ET587" s="11">
        <v>30143</v>
      </c>
      <c r="EU587" s="11">
        <v>4.9000000000000004</v>
      </c>
      <c r="EV587" s="11">
        <v>40.1</v>
      </c>
      <c r="EW587" s="11">
        <v>1.4</v>
      </c>
      <c r="EY587" t="b">
        <f t="shared" si="8"/>
        <v>1</v>
      </c>
    </row>
    <row r="588" spans="1:155" x14ac:dyDescent="0.25">
      <c r="A588" s="1" t="s">
        <v>811</v>
      </c>
      <c r="B588" s="1" t="s">
        <v>390</v>
      </c>
      <c r="C588" s="1">
        <v>518.4</v>
      </c>
      <c r="D588" s="1">
        <v>4.0999999999999996</v>
      </c>
      <c r="E588" s="1" t="e">
        <f>VLOOKUP(A588,Sheet1!$C$10:$L$428,6,FALSE)</f>
        <v>#N/A</v>
      </c>
      <c r="F588" s="1">
        <v>4</v>
      </c>
      <c r="G588" s="1">
        <v>26997</v>
      </c>
      <c r="H588" s="1">
        <v>5.7</v>
      </c>
      <c r="I588" s="1">
        <v>38.9</v>
      </c>
      <c r="J588" s="1">
        <v>1.1000000000000001</v>
      </c>
      <c r="N588" s="2" t="s">
        <v>811</v>
      </c>
      <c r="O588" s="2" t="s">
        <v>390</v>
      </c>
      <c r="P588" s="2">
        <v>109000</v>
      </c>
      <c r="Q588" s="2">
        <v>3.9</v>
      </c>
      <c r="R588" s="2">
        <v>109000</v>
      </c>
      <c r="S588" s="2">
        <v>3.9</v>
      </c>
      <c r="T588" s="2">
        <v>99000</v>
      </c>
      <c r="U588" s="2">
        <v>4.9000000000000004</v>
      </c>
      <c r="V588" s="2">
        <v>109000</v>
      </c>
      <c r="W588" s="2">
        <v>3.9</v>
      </c>
      <c r="AA588" s="3" t="s">
        <v>811</v>
      </c>
      <c r="AB588" s="3" t="s">
        <v>390</v>
      </c>
      <c r="AC588" s="3">
        <v>526.9</v>
      </c>
      <c r="AD588" s="3">
        <v>1.8</v>
      </c>
      <c r="AE588" s="3">
        <v>13.45</v>
      </c>
      <c r="AF588" s="3">
        <v>2</v>
      </c>
      <c r="AG588" s="3">
        <v>26988</v>
      </c>
      <c r="AH588" s="3">
        <v>2.4</v>
      </c>
      <c r="AI588" s="3">
        <v>39.200000000000003</v>
      </c>
      <c r="AJ588" s="3">
        <v>0.7</v>
      </c>
      <c r="AN588" s="3" t="s">
        <v>811</v>
      </c>
      <c r="AO588" s="3" t="s">
        <v>390</v>
      </c>
      <c r="AP588" s="3">
        <v>483.5</v>
      </c>
      <c r="AQ588" s="3">
        <v>3.6</v>
      </c>
      <c r="AR588" s="3">
        <v>12.2</v>
      </c>
      <c r="AS588" s="3">
        <v>3.6</v>
      </c>
      <c r="AT588" s="3">
        <v>24778</v>
      </c>
      <c r="AU588" s="3">
        <v>4.7</v>
      </c>
      <c r="AV588" s="3">
        <v>37.5</v>
      </c>
      <c r="AW588" s="3">
        <v>0.4</v>
      </c>
      <c r="BA588" s="4" t="s">
        <v>811</v>
      </c>
      <c r="BB588" s="4" t="s">
        <v>390</v>
      </c>
      <c r="BC588" s="4">
        <v>149000</v>
      </c>
      <c r="BD588" s="4">
        <v>3.3</v>
      </c>
      <c r="BE588" s="4">
        <v>149000</v>
      </c>
      <c r="BF588" s="4">
        <v>3.3</v>
      </c>
      <c r="BG588" s="4">
        <v>133000</v>
      </c>
      <c r="BH588" s="4">
        <v>4.3</v>
      </c>
      <c r="BI588" s="4">
        <v>149000</v>
      </c>
      <c r="BJ588" s="4">
        <v>3.3</v>
      </c>
      <c r="BN588" s="5" t="s">
        <v>811</v>
      </c>
      <c r="BO588" s="5" t="s">
        <v>390</v>
      </c>
      <c r="BP588" s="5">
        <v>436.2</v>
      </c>
      <c r="BQ588" s="5">
        <v>2.1</v>
      </c>
      <c r="BR588" s="5">
        <v>12.89</v>
      </c>
      <c r="BS588" s="5">
        <v>1.8</v>
      </c>
      <c r="BT588" s="5">
        <v>22817</v>
      </c>
      <c r="BU588" s="5">
        <v>2.6</v>
      </c>
      <c r="BV588" s="5">
        <v>33.799999999999997</v>
      </c>
      <c r="BW588" s="5">
        <v>1.1000000000000001</v>
      </c>
      <c r="CA588" s="6" t="s">
        <v>811</v>
      </c>
      <c r="CB588" s="6" t="s">
        <v>390</v>
      </c>
      <c r="CC588" s="6">
        <v>390</v>
      </c>
      <c r="CD588" s="6">
        <v>3.9</v>
      </c>
      <c r="CE588" s="6">
        <v>10.71</v>
      </c>
      <c r="CF588" s="6">
        <v>2.7</v>
      </c>
      <c r="CG588" s="6">
        <v>20360</v>
      </c>
      <c r="CH588" s="6">
        <v>4.7</v>
      </c>
      <c r="CI588" s="6">
        <v>36.799999999999997</v>
      </c>
      <c r="CJ588" s="6">
        <v>1.4</v>
      </c>
      <c r="CN588" s="7" t="s">
        <v>811</v>
      </c>
      <c r="CO588" s="7" t="s">
        <v>390</v>
      </c>
      <c r="CP588" s="7">
        <v>44000</v>
      </c>
      <c r="CQ588" s="7">
        <v>6</v>
      </c>
      <c r="CR588" s="7">
        <v>44000</v>
      </c>
      <c r="CS588" s="7">
        <v>6</v>
      </c>
      <c r="CT588" s="7">
        <v>40000</v>
      </c>
      <c r="CU588" s="7">
        <v>6.9</v>
      </c>
      <c r="CV588" s="7">
        <v>44000</v>
      </c>
      <c r="CW588" s="7">
        <v>6</v>
      </c>
      <c r="DA588" s="8" t="s">
        <v>811</v>
      </c>
      <c r="DB588" s="8" t="s">
        <v>390</v>
      </c>
      <c r="DC588" s="8">
        <v>479.2</v>
      </c>
      <c r="DD588" s="8">
        <v>2.7</v>
      </c>
      <c r="DE588" s="8">
        <v>12.82</v>
      </c>
      <c r="DF588" s="8">
        <v>3</v>
      </c>
      <c r="DG588" s="8">
        <v>23950</v>
      </c>
      <c r="DH588" s="8">
        <v>3.1</v>
      </c>
      <c r="DI588" s="8">
        <v>37.4</v>
      </c>
      <c r="DJ588" s="8">
        <v>1.3</v>
      </c>
      <c r="DN588" s="9" t="s">
        <v>811</v>
      </c>
      <c r="DO588" s="9" t="s">
        <v>390</v>
      </c>
      <c r="DP588" s="9">
        <v>419.6</v>
      </c>
      <c r="DQ588" s="9">
        <v>5.8</v>
      </c>
      <c r="DR588" s="9">
        <v>11.31</v>
      </c>
      <c r="DS588" s="9">
        <v>5.8</v>
      </c>
      <c r="DT588" s="9">
        <v>21173</v>
      </c>
      <c r="DU588" s="9">
        <v>5.7</v>
      </c>
      <c r="DV588" s="9">
        <v>37</v>
      </c>
      <c r="DW588" s="9">
        <v>1.6</v>
      </c>
      <c r="EA588" s="10" t="s">
        <v>811</v>
      </c>
      <c r="EB588" s="10" t="s">
        <v>390</v>
      </c>
      <c r="EC588" s="10">
        <v>66000</v>
      </c>
      <c r="ED588" s="10">
        <v>5.0999999999999996</v>
      </c>
      <c r="EE588" s="10" t="e">
        <f>VLOOKUP(EA588,Sheet1!$C$10:$L$428,10,FALSE)</f>
        <v>#N/A</v>
      </c>
      <c r="EF588" s="10">
        <v>5.0999999999999996</v>
      </c>
      <c r="EG588" s="10">
        <v>59000</v>
      </c>
      <c r="EH588" s="10">
        <v>6.8</v>
      </c>
      <c r="EI588" s="10">
        <v>66000</v>
      </c>
      <c r="EJ588" s="10">
        <v>5.0999999999999996</v>
      </c>
      <c r="EN588" s="11" t="s">
        <v>811</v>
      </c>
      <c r="EO588" s="11" t="s">
        <v>390</v>
      </c>
      <c r="EP588" s="11">
        <v>558.70000000000005</v>
      </c>
      <c r="EQ588" s="11">
        <v>2.4</v>
      </c>
      <c r="ER588" s="11" t="e">
        <f>VLOOKUP(EN588,Sheet1!$C$10:$L$428,2,FALSE)</f>
        <v>#N/A</v>
      </c>
      <c r="ES588" s="11">
        <v>2.5</v>
      </c>
      <c r="ET588" s="11">
        <v>29070</v>
      </c>
      <c r="EU588" s="11">
        <v>3.4</v>
      </c>
      <c r="EV588" s="11">
        <v>40.4</v>
      </c>
      <c r="EW588" s="11">
        <v>0.8</v>
      </c>
      <c r="EY588" t="b">
        <f t="shared" si="8"/>
        <v>1</v>
      </c>
    </row>
    <row r="589" spans="1:155" x14ac:dyDescent="0.25">
      <c r="A589" s="1" t="s">
        <v>812</v>
      </c>
      <c r="B589" s="1" t="s">
        <v>391</v>
      </c>
      <c r="C589" s="1" t="s">
        <v>858</v>
      </c>
      <c r="D589" s="1" t="s">
        <v>858</v>
      </c>
      <c r="E589" s="1" t="e">
        <f>VLOOKUP(A589,Sheet1!$C$10:$L$428,6,FALSE)</f>
        <v>#N/A</v>
      </c>
      <c r="F589" s="1" t="s">
        <v>858</v>
      </c>
      <c r="G589" s="1" t="s">
        <v>858</v>
      </c>
      <c r="H589" s="1" t="s">
        <v>858</v>
      </c>
      <c r="I589" s="1">
        <v>40</v>
      </c>
      <c r="J589" s="1">
        <v>3.6</v>
      </c>
      <c r="N589" s="2" t="s">
        <v>812</v>
      </c>
      <c r="O589" s="2" t="s">
        <v>391</v>
      </c>
      <c r="P589" s="2">
        <v>6000</v>
      </c>
      <c r="Q589" s="2">
        <v>16.399999999999999</v>
      </c>
      <c r="R589" s="2">
        <v>6000</v>
      </c>
      <c r="S589" s="2">
        <v>16.399999999999999</v>
      </c>
      <c r="T589" s="2">
        <v>6000</v>
      </c>
      <c r="U589" s="2">
        <v>19.2</v>
      </c>
      <c r="V589" s="2">
        <v>6000</v>
      </c>
      <c r="W589" s="2">
        <v>16.399999999999999</v>
      </c>
      <c r="AA589" s="3" t="s">
        <v>812</v>
      </c>
      <c r="AB589" s="3" t="s">
        <v>391</v>
      </c>
      <c r="AC589" s="3">
        <v>569.4</v>
      </c>
      <c r="AD589" s="3">
        <v>7.8</v>
      </c>
      <c r="AE589" s="3">
        <v>14.61</v>
      </c>
      <c r="AF589" s="3">
        <v>8.4</v>
      </c>
      <c r="AG589" s="3">
        <v>29732</v>
      </c>
      <c r="AH589" s="3">
        <v>9.8000000000000007</v>
      </c>
      <c r="AI589" s="3">
        <v>39</v>
      </c>
      <c r="AJ589" s="3">
        <v>2.7</v>
      </c>
      <c r="AN589" s="3" t="s">
        <v>812</v>
      </c>
      <c r="AO589" s="3" t="s">
        <v>391</v>
      </c>
      <c r="AP589" s="3">
        <v>480.9</v>
      </c>
      <c r="AQ589" s="3">
        <v>18</v>
      </c>
      <c r="AR589" s="3">
        <v>12.23</v>
      </c>
      <c r="AS589" s="3">
        <v>18</v>
      </c>
      <c r="AT589" s="3" t="s">
        <v>858</v>
      </c>
      <c r="AU589" s="3" t="s">
        <v>858</v>
      </c>
      <c r="AV589" s="3">
        <v>37.5</v>
      </c>
      <c r="AW589" s="3">
        <v>3.6</v>
      </c>
      <c r="BA589" s="4" t="s">
        <v>812</v>
      </c>
      <c r="BB589" s="4" t="s">
        <v>391</v>
      </c>
      <c r="BC589" s="4">
        <v>11000</v>
      </c>
      <c r="BD589" s="4">
        <v>12.4</v>
      </c>
      <c r="BE589" s="4">
        <v>11000</v>
      </c>
      <c r="BF589" s="4">
        <v>12.4</v>
      </c>
      <c r="BG589" s="4">
        <v>10000</v>
      </c>
      <c r="BH589" s="4">
        <v>14.4</v>
      </c>
      <c r="BI589" s="4">
        <v>11000</v>
      </c>
      <c r="BJ589" s="4">
        <v>12.4</v>
      </c>
      <c r="BN589" s="5" t="s">
        <v>812</v>
      </c>
      <c r="BO589" s="5" t="s">
        <v>391</v>
      </c>
      <c r="BP589" s="5">
        <v>404.9</v>
      </c>
      <c r="BQ589" s="5">
        <v>9.1999999999999993</v>
      </c>
      <c r="BR589" s="5">
        <v>13.79</v>
      </c>
      <c r="BS589" s="5">
        <v>7.2</v>
      </c>
      <c r="BT589" s="5">
        <v>21224</v>
      </c>
      <c r="BU589" s="5">
        <v>11</v>
      </c>
      <c r="BV589" s="5">
        <v>29.4</v>
      </c>
      <c r="BW589" s="5">
        <v>6</v>
      </c>
      <c r="CA589" s="6" t="s">
        <v>812</v>
      </c>
      <c r="CB589" s="6" t="s">
        <v>391</v>
      </c>
      <c r="CC589" s="6">
        <v>326.2</v>
      </c>
      <c r="CD589" s="6">
        <v>17</v>
      </c>
      <c r="CE589" s="6">
        <v>11.2</v>
      </c>
      <c r="CF589" s="6">
        <v>11</v>
      </c>
      <c r="CG589" s="6" t="s">
        <v>858</v>
      </c>
      <c r="CH589" s="6" t="s">
        <v>858</v>
      </c>
      <c r="CI589" s="6">
        <v>35</v>
      </c>
      <c r="CJ589" s="6" t="s">
        <v>858</v>
      </c>
      <c r="CN589" s="7" t="s">
        <v>812</v>
      </c>
      <c r="CO589" s="7" t="s">
        <v>391</v>
      </c>
      <c r="CP589" s="7" t="s">
        <v>858</v>
      </c>
      <c r="CQ589" s="7" t="s">
        <v>858</v>
      </c>
      <c r="CR589" s="7" t="s">
        <v>858</v>
      </c>
      <c r="CS589" s="7" t="s">
        <v>858</v>
      </c>
      <c r="CT589" s="7" t="s">
        <v>858</v>
      </c>
      <c r="CU589" s="7" t="s">
        <v>858</v>
      </c>
      <c r="CV589" s="7" t="s">
        <v>858</v>
      </c>
      <c r="CW589" s="7" t="s">
        <v>858</v>
      </c>
      <c r="DA589" s="8" t="s">
        <v>812</v>
      </c>
      <c r="DB589" s="8" t="s">
        <v>391</v>
      </c>
      <c r="DC589" s="8">
        <v>538.9</v>
      </c>
      <c r="DD589" s="8">
        <v>12</v>
      </c>
      <c r="DE589" s="8">
        <v>14.73</v>
      </c>
      <c r="DF589" s="8">
        <v>13</v>
      </c>
      <c r="DG589" s="8">
        <v>27870</v>
      </c>
      <c r="DH589" s="8">
        <v>15</v>
      </c>
      <c r="DI589" s="8">
        <v>36.6</v>
      </c>
      <c r="DJ589" s="8">
        <v>2.1</v>
      </c>
      <c r="DN589" s="9" t="s">
        <v>812</v>
      </c>
      <c r="DO589" s="9" t="s">
        <v>391</v>
      </c>
      <c r="DP589" s="9" t="s">
        <v>858</v>
      </c>
      <c r="DQ589" s="9" t="s">
        <v>858</v>
      </c>
      <c r="DR589" s="9">
        <v>12.01</v>
      </c>
      <c r="DS589" s="9" t="s">
        <v>858</v>
      </c>
      <c r="DT589" s="9" t="s">
        <v>858</v>
      </c>
      <c r="DU589" s="9" t="s">
        <v>858</v>
      </c>
      <c r="DV589" s="9">
        <v>35</v>
      </c>
      <c r="DW589" s="9">
        <v>3.7</v>
      </c>
      <c r="EA589" s="10" t="s">
        <v>812</v>
      </c>
      <c r="EB589" s="10" t="s">
        <v>391</v>
      </c>
      <c r="EC589" s="10" t="s">
        <v>858</v>
      </c>
      <c r="ED589" s="10" t="s">
        <v>858</v>
      </c>
      <c r="EE589" s="10" t="e">
        <f>VLOOKUP(EA589,Sheet1!$C$10:$L$428,10,FALSE)</f>
        <v>#N/A</v>
      </c>
      <c r="EF589" s="10" t="s">
        <v>858</v>
      </c>
      <c r="EG589" s="10" t="s">
        <v>858</v>
      </c>
      <c r="EH589" s="10" t="s">
        <v>858</v>
      </c>
      <c r="EI589" s="10" t="s">
        <v>858</v>
      </c>
      <c r="EJ589" s="10" t="s">
        <v>858</v>
      </c>
      <c r="EN589" s="11" t="s">
        <v>812</v>
      </c>
      <c r="EO589" s="11" t="s">
        <v>391</v>
      </c>
      <c r="EP589" s="11">
        <v>592.4</v>
      </c>
      <c r="EQ589" s="11">
        <v>10</v>
      </c>
      <c r="ER589" s="11" t="e">
        <f>VLOOKUP(EN589,Sheet1!$C$10:$L$428,2,FALSE)</f>
        <v>#N/A</v>
      </c>
      <c r="ES589" s="11">
        <v>11</v>
      </c>
      <c r="ET589" s="11">
        <v>31282</v>
      </c>
      <c r="EU589" s="11">
        <v>13</v>
      </c>
      <c r="EV589" s="11">
        <v>40.799999999999997</v>
      </c>
      <c r="EW589" s="11">
        <v>4</v>
      </c>
      <c r="EY589" t="b">
        <f t="shared" ref="EY589:EY598" si="9">IF(A590=N590,(IF(N590=AA590,(IF(AA590=AN590,(IF(AN590=BA590,(IF(BA590=BN590,(IF(CA590=BN590,(IF(CA590=CN590,(IF(CN590=DA590,(IF(DA590=DN590,(IF(DN590=EA590,(IF(EA590=EN590,TRUE,FALSE)),FALSE)),FALSE)),FALSE)),FALSE)),FALSE)),FALSE)),FALSE)),FALSE)),FALSE)),FALSE)</f>
        <v>1</v>
      </c>
    </row>
    <row r="590" spans="1:155" x14ac:dyDescent="0.25">
      <c r="A590" s="1" t="s">
        <v>813</v>
      </c>
      <c r="B590" s="1" t="s">
        <v>392</v>
      </c>
      <c r="C590" s="1">
        <v>527.20000000000005</v>
      </c>
      <c r="D590" s="1">
        <v>5.9</v>
      </c>
      <c r="E590" s="1" t="e">
        <f>VLOOKUP(A590,Sheet1!$C$10:$L$428,6,FALSE)</f>
        <v>#N/A</v>
      </c>
      <c r="F590" s="1">
        <v>7.6</v>
      </c>
      <c r="G590" s="1">
        <v>27404</v>
      </c>
      <c r="H590" s="1">
        <v>12</v>
      </c>
      <c r="I590" s="1">
        <v>39.4</v>
      </c>
      <c r="J590" s="1">
        <v>1.6</v>
      </c>
      <c r="N590" s="2" t="s">
        <v>813</v>
      </c>
      <c r="O590" s="2" t="s">
        <v>392</v>
      </c>
      <c r="P590" s="2">
        <v>46000</v>
      </c>
      <c r="Q590" s="2">
        <v>6.1</v>
      </c>
      <c r="R590" s="2">
        <v>46000</v>
      </c>
      <c r="S590" s="2">
        <v>6.1</v>
      </c>
      <c r="T590" s="2">
        <v>40000</v>
      </c>
      <c r="U590" s="2">
        <v>8.4</v>
      </c>
      <c r="V590" s="2">
        <v>46000</v>
      </c>
      <c r="W590" s="2">
        <v>6.1</v>
      </c>
      <c r="AA590" s="3" t="s">
        <v>813</v>
      </c>
      <c r="AB590" s="3" t="s">
        <v>392</v>
      </c>
      <c r="AC590" s="3">
        <v>565.5</v>
      </c>
      <c r="AD590" s="3">
        <v>3.7</v>
      </c>
      <c r="AE590" s="3">
        <v>14.45</v>
      </c>
      <c r="AF590" s="3">
        <v>3.7</v>
      </c>
      <c r="AG590" s="3">
        <v>29467</v>
      </c>
      <c r="AH590" s="3">
        <v>4.7</v>
      </c>
      <c r="AI590" s="3">
        <v>39.1</v>
      </c>
      <c r="AJ590" s="3">
        <v>1</v>
      </c>
      <c r="AN590" s="3" t="s">
        <v>813</v>
      </c>
      <c r="AO590" s="3" t="s">
        <v>392</v>
      </c>
      <c r="AP590" s="3">
        <v>492.6</v>
      </c>
      <c r="AQ590" s="3">
        <v>5.9</v>
      </c>
      <c r="AR590" s="3">
        <v>12.32</v>
      </c>
      <c r="AS590" s="3">
        <v>6.5</v>
      </c>
      <c r="AT590" s="3">
        <v>26064</v>
      </c>
      <c r="AU590" s="3">
        <v>6.8</v>
      </c>
      <c r="AV590" s="3">
        <v>37.5</v>
      </c>
      <c r="AW590" s="3">
        <v>1</v>
      </c>
      <c r="BA590" s="4" t="s">
        <v>813</v>
      </c>
      <c r="BB590" s="4" t="s">
        <v>392</v>
      </c>
      <c r="BC590" s="4">
        <v>66000</v>
      </c>
      <c r="BD590" s="4">
        <v>5</v>
      </c>
      <c r="BE590" s="4">
        <v>66000</v>
      </c>
      <c r="BF590" s="4">
        <v>5</v>
      </c>
      <c r="BG590" s="4">
        <v>58000</v>
      </c>
      <c r="BH590" s="4">
        <v>6.9</v>
      </c>
      <c r="BI590" s="4">
        <v>66000</v>
      </c>
      <c r="BJ590" s="4">
        <v>5</v>
      </c>
      <c r="BN590" s="5" t="s">
        <v>813</v>
      </c>
      <c r="BO590" s="5" t="s">
        <v>392</v>
      </c>
      <c r="BP590" s="5">
        <v>453.9</v>
      </c>
      <c r="BQ590" s="5">
        <v>3.8</v>
      </c>
      <c r="BR590" s="5">
        <v>13.81</v>
      </c>
      <c r="BS590" s="5">
        <v>3.3</v>
      </c>
      <c r="BT590" s="5">
        <v>23985</v>
      </c>
      <c r="BU590" s="5">
        <v>4.7</v>
      </c>
      <c r="BV590" s="5">
        <v>32.9</v>
      </c>
      <c r="BW590" s="5">
        <v>1.8</v>
      </c>
      <c r="CA590" s="6" t="s">
        <v>813</v>
      </c>
      <c r="CB590" s="6" t="s">
        <v>392</v>
      </c>
      <c r="CC590" s="6">
        <v>386.8</v>
      </c>
      <c r="CD590" s="6">
        <v>5.7</v>
      </c>
      <c r="CE590" s="6">
        <v>10.98</v>
      </c>
      <c r="CF590" s="6">
        <v>5.2</v>
      </c>
      <c r="CG590" s="6">
        <v>20235</v>
      </c>
      <c r="CH590" s="6">
        <v>7.4</v>
      </c>
      <c r="CI590" s="6">
        <v>35.9</v>
      </c>
      <c r="CJ590" s="6">
        <v>1.4</v>
      </c>
      <c r="CN590" s="7" t="s">
        <v>813</v>
      </c>
      <c r="CO590" s="7" t="s">
        <v>392</v>
      </c>
      <c r="CP590" s="7">
        <v>19000</v>
      </c>
      <c r="CQ590" s="7">
        <v>9</v>
      </c>
      <c r="CR590" s="7">
        <v>19000</v>
      </c>
      <c r="CS590" s="7">
        <v>9</v>
      </c>
      <c r="CT590" s="7">
        <v>18000</v>
      </c>
      <c r="CU590" s="7">
        <v>10.5</v>
      </c>
      <c r="CV590" s="7">
        <v>19000</v>
      </c>
      <c r="CW590" s="7">
        <v>9</v>
      </c>
      <c r="DA590" s="8" t="s">
        <v>813</v>
      </c>
      <c r="DB590" s="8" t="s">
        <v>392</v>
      </c>
      <c r="DC590" s="8">
        <v>514.5</v>
      </c>
      <c r="DD590" s="8">
        <v>4.8</v>
      </c>
      <c r="DE590" s="8">
        <v>14.28</v>
      </c>
      <c r="DF590" s="8">
        <v>4.9000000000000004</v>
      </c>
      <c r="DG590" s="8">
        <v>26352</v>
      </c>
      <c r="DH590" s="8">
        <v>5.4</v>
      </c>
      <c r="DI590" s="8">
        <v>36</v>
      </c>
      <c r="DJ590" s="8">
        <v>0.7</v>
      </c>
      <c r="DN590" s="9" t="s">
        <v>813</v>
      </c>
      <c r="DO590" s="9" t="s">
        <v>392</v>
      </c>
      <c r="DP590" s="9">
        <v>428.9</v>
      </c>
      <c r="DQ590" s="9">
        <v>11</v>
      </c>
      <c r="DR590" s="9">
        <v>11.96</v>
      </c>
      <c r="DS590" s="9">
        <v>11</v>
      </c>
      <c r="DT590" s="9">
        <v>22257</v>
      </c>
      <c r="DU590" s="9">
        <v>12</v>
      </c>
      <c r="DV590" s="9">
        <v>36</v>
      </c>
      <c r="DW590" s="9">
        <v>1.4</v>
      </c>
      <c r="EA590" s="10" t="s">
        <v>813</v>
      </c>
      <c r="EB590" s="10" t="s">
        <v>392</v>
      </c>
      <c r="EC590" s="10">
        <v>26000</v>
      </c>
      <c r="ED590" s="10">
        <v>8.1999999999999993</v>
      </c>
      <c r="EE590" s="10" t="e">
        <f>VLOOKUP(EA590,Sheet1!$C$10:$L$428,10,FALSE)</f>
        <v>#N/A</v>
      </c>
      <c r="EF590" s="10">
        <v>8.1999999999999993</v>
      </c>
      <c r="EG590" s="10">
        <v>22000</v>
      </c>
      <c r="EH590" s="10">
        <v>12.5</v>
      </c>
      <c r="EI590" s="10">
        <v>26000</v>
      </c>
      <c r="EJ590" s="10">
        <v>8.1999999999999993</v>
      </c>
      <c r="EN590" s="11" t="s">
        <v>813</v>
      </c>
      <c r="EO590" s="11" t="s">
        <v>392</v>
      </c>
      <c r="EP590" s="11">
        <v>603.20000000000005</v>
      </c>
      <c r="EQ590" s="11">
        <v>5.0999999999999996</v>
      </c>
      <c r="ER590" s="11" t="e">
        <f>VLOOKUP(EN590,Sheet1!$C$10:$L$428,2,FALSE)</f>
        <v>#N/A</v>
      </c>
      <c r="ES590" s="11">
        <v>5.3</v>
      </c>
      <c r="ET590" s="11">
        <v>31949</v>
      </c>
      <c r="EU590" s="11">
        <v>7</v>
      </c>
      <c r="EV590" s="11">
        <v>41.4</v>
      </c>
      <c r="EW590" s="11">
        <v>1.5</v>
      </c>
      <c r="EY590" t="b">
        <f t="shared" si="9"/>
        <v>1</v>
      </c>
    </row>
    <row r="591" spans="1:155" x14ac:dyDescent="0.25">
      <c r="A591" s="1" t="s">
        <v>814</v>
      </c>
      <c r="B591" s="1" t="s">
        <v>393</v>
      </c>
      <c r="C591" s="1">
        <v>550.9</v>
      </c>
      <c r="D591" s="1">
        <v>5.6</v>
      </c>
      <c r="E591" s="1" t="e">
        <f>VLOOKUP(A591,Sheet1!$C$10:$L$428,6,FALSE)</f>
        <v>#N/A</v>
      </c>
      <c r="F591" s="1">
        <v>6.2</v>
      </c>
      <c r="G591" s="1">
        <v>29926</v>
      </c>
      <c r="H591" s="1">
        <v>6.5</v>
      </c>
      <c r="I591" s="1">
        <v>37.5</v>
      </c>
      <c r="J591" s="1">
        <v>1</v>
      </c>
      <c r="N591" s="2" t="s">
        <v>814</v>
      </c>
      <c r="O591" s="2" t="s">
        <v>393</v>
      </c>
      <c r="P591" s="2">
        <v>58000</v>
      </c>
      <c r="Q591" s="2">
        <v>5.4</v>
      </c>
      <c r="R591" s="2">
        <v>58000</v>
      </c>
      <c r="S591" s="2">
        <v>5.4</v>
      </c>
      <c r="T591" s="2">
        <v>51000</v>
      </c>
      <c r="U591" s="2">
        <v>6.4</v>
      </c>
      <c r="V591" s="2">
        <v>58000</v>
      </c>
      <c r="W591" s="2">
        <v>5.4</v>
      </c>
      <c r="AA591" s="3" t="s">
        <v>814</v>
      </c>
      <c r="AB591" s="3" t="s">
        <v>393</v>
      </c>
      <c r="AC591" s="3">
        <v>583.1</v>
      </c>
      <c r="AD591" s="3">
        <v>3.4</v>
      </c>
      <c r="AE591" s="3">
        <v>15.21</v>
      </c>
      <c r="AF591" s="3">
        <v>3.3</v>
      </c>
      <c r="AG591" s="3">
        <v>31013</v>
      </c>
      <c r="AH591" s="3">
        <v>4</v>
      </c>
      <c r="AI591" s="3">
        <v>38.299999999999997</v>
      </c>
      <c r="AJ591" s="3">
        <v>0.7</v>
      </c>
      <c r="AN591" s="3" t="s">
        <v>814</v>
      </c>
      <c r="AO591" s="3" t="s">
        <v>393</v>
      </c>
      <c r="AP591" s="3">
        <v>507.1</v>
      </c>
      <c r="AQ591" s="3">
        <v>4.4000000000000004</v>
      </c>
      <c r="AR591" s="3">
        <v>13.2</v>
      </c>
      <c r="AS591" s="3">
        <v>4.8</v>
      </c>
      <c r="AT591" s="3">
        <v>27411</v>
      </c>
      <c r="AU591" s="3">
        <v>5.4</v>
      </c>
      <c r="AV591" s="3">
        <v>37.5</v>
      </c>
      <c r="AW591" s="3">
        <v>0.3</v>
      </c>
      <c r="BA591" s="4" t="s">
        <v>814</v>
      </c>
      <c r="BB591" s="4" t="s">
        <v>393</v>
      </c>
      <c r="BC591" s="4">
        <v>80000</v>
      </c>
      <c r="BD591" s="4">
        <v>4.5999999999999996</v>
      </c>
      <c r="BE591" s="4">
        <v>80000</v>
      </c>
      <c r="BF591" s="4">
        <v>4.5999999999999996</v>
      </c>
      <c r="BG591" s="4">
        <v>71000</v>
      </c>
      <c r="BH591" s="4">
        <v>5.4</v>
      </c>
      <c r="BI591" s="4">
        <v>80000</v>
      </c>
      <c r="BJ591" s="4">
        <v>4.5999999999999996</v>
      </c>
      <c r="BN591" s="5" t="s">
        <v>814</v>
      </c>
      <c r="BO591" s="5" t="s">
        <v>393</v>
      </c>
      <c r="BP591" s="5">
        <v>477.9</v>
      </c>
      <c r="BQ591" s="5">
        <v>3.5</v>
      </c>
      <c r="BR591" s="5">
        <v>14.43</v>
      </c>
      <c r="BS591" s="5">
        <v>3</v>
      </c>
      <c r="BT591" s="5">
        <v>25691</v>
      </c>
      <c r="BU591" s="5">
        <v>4.0999999999999996</v>
      </c>
      <c r="BV591" s="5">
        <v>33.1</v>
      </c>
      <c r="BW591" s="5">
        <v>1.5</v>
      </c>
      <c r="CA591" s="6" t="s">
        <v>814</v>
      </c>
      <c r="CB591" s="6" t="s">
        <v>393</v>
      </c>
      <c r="CC591" s="6">
        <v>414.4</v>
      </c>
      <c r="CD591" s="6">
        <v>5.3</v>
      </c>
      <c r="CE591" s="6">
        <v>11.44</v>
      </c>
      <c r="CF591" s="6">
        <v>4.7</v>
      </c>
      <c r="CG591" s="6">
        <v>21909</v>
      </c>
      <c r="CH591" s="6">
        <v>6.2</v>
      </c>
      <c r="CI591" s="6">
        <v>36.6</v>
      </c>
      <c r="CJ591" s="6">
        <v>1.4</v>
      </c>
      <c r="CN591" s="7" t="s">
        <v>814</v>
      </c>
      <c r="CO591" s="7" t="s">
        <v>393</v>
      </c>
      <c r="CP591" s="7">
        <v>25000</v>
      </c>
      <c r="CQ591" s="7">
        <v>8</v>
      </c>
      <c r="CR591" s="7">
        <v>25000</v>
      </c>
      <c r="CS591" s="7">
        <v>8</v>
      </c>
      <c r="CT591" s="7">
        <v>22000</v>
      </c>
      <c r="CU591" s="7">
        <v>9.4</v>
      </c>
      <c r="CV591" s="7">
        <v>25000</v>
      </c>
      <c r="CW591" s="7">
        <v>8</v>
      </c>
      <c r="DA591" s="8" t="s">
        <v>814</v>
      </c>
      <c r="DB591" s="8" t="s">
        <v>393</v>
      </c>
      <c r="DC591" s="8">
        <v>512.29999999999995</v>
      </c>
      <c r="DD591" s="8">
        <v>4.9000000000000004</v>
      </c>
      <c r="DE591" s="8">
        <v>13.74</v>
      </c>
      <c r="DF591" s="8">
        <v>4.8</v>
      </c>
      <c r="DG591" s="8">
        <v>26927</v>
      </c>
      <c r="DH591" s="8">
        <v>5.5</v>
      </c>
      <c r="DI591" s="8">
        <v>37.299999999999997</v>
      </c>
      <c r="DJ591" s="8">
        <v>1</v>
      </c>
      <c r="DN591" s="9" t="s">
        <v>814</v>
      </c>
      <c r="DO591" s="9" t="s">
        <v>393</v>
      </c>
      <c r="DP591" s="9">
        <v>451.1</v>
      </c>
      <c r="DQ591" s="9">
        <v>7.6</v>
      </c>
      <c r="DR591" s="9">
        <v>11.86</v>
      </c>
      <c r="DS591" s="9">
        <v>7.7</v>
      </c>
      <c r="DT591" s="9">
        <v>23002</v>
      </c>
      <c r="DU591" s="9">
        <v>8.5</v>
      </c>
      <c r="DV591" s="9">
        <v>37.200000000000003</v>
      </c>
      <c r="DW591" s="9">
        <v>1.7</v>
      </c>
      <c r="EA591" s="10" t="s">
        <v>814</v>
      </c>
      <c r="EB591" s="10" t="s">
        <v>393</v>
      </c>
      <c r="EC591" s="10">
        <v>33000</v>
      </c>
      <c r="ED591" s="10">
        <v>7.3</v>
      </c>
      <c r="EE591" s="10" t="e">
        <f>VLOOKUP(EA591,Sheet1!$C$10:$L$428,10,FALSE)</f>
        <v>#N/A</v>
      </c>
      <c r="EF591" s="10">
        <v>7.3</v>
      </c>
      <c r="EG591" s="10">
        <v>29000</v>
      </c>
      <c r="EH591" s="10">
        <v>8.6</v>
      </c>
      <c r="EI591" s="10">
        <v>33000</v>
      </c>
      <c r="EJ591" s="10">
        <v>7.3</v>
      </c>
      <c r="EN591" s="11" t="s">
        <v>814</v>
      </c>
      <c r="EO591" s="11" t="s">
        <v>393</v>
      </c>
      <c r="EP591" s="11">
        <v>635.1</v>
      </c>
      <c r="EQ591" s="11">
        <v>4.5</v>
      </c>
      <c r="ER591" s="11" t="e">
        <f>VLOOKUP(EN591,Sheet1!$C$10:$L$428,2,FALSE)</f>
        <v>#N/A</v>
      </c>
      <c r="ES591" s="11">
        <v>4.4000000000000004</v>
      </c>
      <c r="ET591" s="11">
        <v>34134</v>
      </c>
      <c r="EU591" s="11">
        <v>5.4</v>
      </c>
      <c r="EV591" s="11">
        <v>39.1</v>
      </c>
      <c r="EW591" s="11">
        <v>0.9</v>
      </c>
      <c r="EY591" t="b">
        <f t="shared" si="9"/>
        <v>1</v>
      </c>
    </row>
    <row r="592" spans="1:155" x14ac:dyDescent="0.25">
      <c r="A592" s="1" t="s">
        <v>815</v>
      </c>
      <c r="B592" s="1" t="s">
        <v>394</v>
      </c>
      <c r="C592" s="1">
        <v>469.2</v>
      </c>
      <c r="D592" s="1">
        <v>7.2</v>
      </c>
      <c r="E592" s="1" t="e">
        <f>VLOOKUP(A592,Sheet1!$C$10:$L$428,6,FALSE)</f>
        <v>#N/A</v>
      </c>
      <c r="F592" s="1">
        <v>8.1999999999999993</v>
      </c>
      <c r="G592" s="1">
        <v>24830</v>
      </c>
      <c r="H592" s="1">
        <v>8.1999999999999993</v>
      </c>
      <c r="I592" s="1">
        <v>39</v>
      </c>
      <c r="J592" s="1">
        <v>1.7</v>
      </c>
      <c r="N592" s="2" t="s">
        <v>815</v>
      </c>
      <c r="O592" s="2" t="s">
        <v>394</v>
      </c>
      <c r="P592" s="2">
        <v>32000</v>
      </c>
      <c r="Q592" s="2">
        <v>7.4</v>
      </c>
      <c r="R592" s="2">
        <v>32000</v>
      </c>
      <c r="S592" s="2">
        <v>7.4</v>
      </c>
      <c r="T592" s="2">
        <v>28000</v>
      </c>
      <c r="U592" s="2">
        <v>10.4</v>
      </c>
      <c r="V592" s="2">
        <v>32000</v>
      </c>
      <c r="W592" s="2">
        <v>7.4</v>
      </c>
      <c r="AA592" s="3" t="s">
        <v>815</v>
      </c>
      <c r="AB592" s="3" t="s">
        <v>394</v>
      </c>
      <c r="AC592" s="3">
        <v>548.79999999999995</v>
      </c>
      <c r="AD592" s="3">
        <v>5.2</v>
      </c>
      <c r="AE592" s="3">
        <v>14</v>
      </c>
      <c r="AF592" s="3">
        <v>5.5</v>
      </c>
      <c r="AG592" s="3">
        <v>29237</v>
      </c>
      <c r="AH592" s="3">
        <v>7.5</v>
      </c>
      <c r="AI592" s="3">
        <v>39.200000000000003</v>
      </c>
      <c r="AJ592" s="3">
        <v>1.3</v>
      </c>
      <c r="AN592" s="3" t="s">
        <v>815</v>
      </c>
      <c r="AO592" s="3" t="s">
        <v>394</v>
      </c>
      <c r="AP592" s="3">
        <v>449.5</v>
      </c>
      <c r="AQ592" s="3">
        <v>7</v>
      </c>
      <c r="AR592" s="3">
        <v>11.11</v>
      </c>
      <c r="AS592" s="3">
        <v>7.3</v>
      </c>
      <c r="AT592" s="3">
        <v>23773</v>
      </c>
      <c r="AU592" s="3">
        <v>10</v>
      </c>
      <c r="AV592" s="3">
        <v>37.5</v>
      </c>
      <c r="AW592" s="3">
        <v>1.1000000000000001</v>
      </c>
      <c r="BA592" s="4" t="s">
        <v>815</v>
      </c>
      <c r="BB592" s="4" t="s">
        <v>394</v>
      </c>
      <c r="BC592" s="4">
        <v>48000</v>
      </c>
      <c r="BD592" s="4">
        <v>5.9</v>
      </c>
      <c r="BE592" s="4">
        <v>48000</v>
      </c>
      <c r="BF592" s="4">
        <v>5.9</v>
      </c>
      <c r="BG592" s="4">
        <v>43000</v>
      </c>
      <c r="BH592" s="4">
        <v>7.8</v>
      </c>
      <c r="BI592" s="4">
        <v>48000</v>
      </c>
      <c r="BJ592" s="4">
        <v>5.9</v>
      </c>
      <c r="BN592" s="5" t="s">
        <v>815</v>
      </c>
      <c r="BO592" s="5" t="s">
        <v>394</v>
      </c>
      <c r="BP592" s="5">
        <v>430.3</v>
      </c>
      <c r="BQ592" s="5">
        <v>5.0999999999999996</v>
      </c>
      <c r="BR592" s="5">
        <v>13.24</v>
      </c>
      <c r="BS592" s="5">
        <v>4.7</v>
      </c>
      <c r="BT592" s="5">
        <v>22827</v>
      </c>
      <c r="BU592" s="5">
        <v>6.9</v>
      </c>
      <c r="BV592" s="5">
        <v>32.5</v>
      </c>
      <c r="BW592" s="5">
        <v>2.1</v>
      </c>
      <c r="CA592" s="6" t="s">
        <v>815</v>
      </c>
      <c r="CB592" s="6" t="s">
        <v>394</v>
      </c>
      <c r="CC592" s="6">
        <v>342.7</v>
      </c>
      <c r="CD592" s="6">
        <v>6.4</v>
      </c>
      <c r="CE592" s="6">
        <v>10.07</v>
      </c>
      <c r="CF592" s="6">
        <v>5.0999999999999996</v>
      </c>
      <c r="CG592" s="6">
        <v>18453</v>
      </c>
      <c r="CH592" s="6">
        <v>7.9</v>
      </c>
      <c r="CI592" s="6">
        <v>35</v>
      </c>
      <c r="CJ592" s="6">
        <v>1.7</v>
      </c>
      <c r="CN592" s="7" t="s">
        <v>815</v>
      </c>
      <c r="CO592" s="7" t="s">
        <v>394</v>
      </c>
      <c r="CP592" s="7">
        <v>10000</v>
      </c>
      <c r="CQ592" s="7">
        <v>12.6</v>
      </c>
      <c r="CR592" s="7">
        <v>10000</v>
      </c>
      <c r="CS592" s="7">
        <v>12.6</v>
      </c>
      <c r="CT592" s="7" t="s">
        <v>858</v>
      </c>
      <c r="CU592" s="7" t="s">
        <v>858</v>
      </c>
      <c r="CV592" s="7">
        <v>10000</v>
      </c>
      <c r="CW592" s="7">
        <v>12.6</v>
      </c>
      <c r="DA592" s="8" t="s">
        <v>815</v>
      </c>
      <c r="DB592" s="8" t="s">
        <v>394</v>
      </c>
      <c r="DC592" s="8">
        <v>487.6</v>
      </c>
      <c r="DD592" s="8">
        <v>6.9</v>
      </c>
      <c r="DE592" s="8">
        <v>13.33</v>
      </c>
      <c r="DF592" s="8">
        <v>7.7</v>
      </c>
      <c r="DG592" s="8">
        <v>25156</v>
      </c>
      <c r="DH592" s="8">
        <v>7.9</v>
      </c>
      <c r="DI592" s="8">
        <v>36.6</v>
      </c>
      <c r="DJ592" s="8">
        <v>2.8</v>
      </c>
      <c r="DN592" s="9" t="s">
        <v>815</v>
      </c>
      <c r="DO592" s="9" t="s">
        <v>394</v>
      </c>
      <c r="DP592" s="9">
        <v>383.7</v>
      </c>
      <c r="DQ592" s="9">
        <v>13</v>
      </c>
      <c r="DR592" s="9">
        <v>10.68</v>
      </c>
      <c r="DS592" s="9">
        <v>14</v>
      </c>
      <c r="DT592" s="9">
        <v>20092</v>
      </c>
      <c r="DU592" s="9" t="s">
        <v>858</v>
      </c>
      <c r="DV592" s="9">
        <v>35.299999999999997</v>
      </c>
      <c r="DW592" s="9">
        <v>1.8</v>
      </c>
      <c r="EA592" s="10" t="s">
        <v>815</v>
      </c>
      <c r="EB592" s="10" t="s">
        <v>394</v>
      </c>
      <c r="EC592" s="10">
        <v>22000</v>
      </c>
      <c r="ED592" s="10">
        <v>9</v>
      </c>
      <c r="EE592" s="10" t="e">
        <f>VLOOKUP(EA592,Sheet1!$C$10:$L$428,10,FALSE)</f>
        <v>#N/A</v>
      </c>
      <c r="EF592" s="10">
        <v>9</v>
      </c>
      <c r="EG592" s="10">
        <v>19000</v>
      </c>
      <c r="EH592" s="10">
        <v>10.6</v>
      </c>
      <c r="EI592" s="10">
        <v>22000</v>
      </c>
      <c r="EJ592" s="10">
        <v>9</v>
      </c>
      <c r="EN592" s="11" t="s">
        <v>815</v>
      </c>
      <c r="EO592" s="11" t="s">
        <v>394</v>
      </c>
      <c r="EP592" s="11">
        <v>576.70000000000005</v>
      </c>
      <c r="EQ592" s="11">
        <v>6.7</v>
      </c>
      <c r="ER592" s="11" t="e">
        <f>VLOOKUP(EN592,Sheet1!$C$10:$L$428,2,FALSE)</f>
        <v>#N/A</v>
      </c>
      <c r="ES592" s="11">
        <v>6.9</v>
      </c>
      <c r="ET592" s="11">
        <v>31087</v>
      </c>
      <c r="EU592" s="11">
        <v>9.6</v>
      </c>
      <c r="EV592" s="11">
        <v>40.4</v>
      </c>
      <c r="EW592" s="11">
        <v>1.4</v>
      </c>
      <c r="EY592" t="b">
        <f t="shared" si="9"/>
        <v>1</v>
      </c>
    </row>
    <row r="593" spans="1:155" x14ac:dyDescent="0.25">
      <c r="A593" s="1" t="s">
        <v>816</v>
      </c>
      <c r="B593" s="1" t="s">
        <v>395</v>
      </c>
      <c r="C593" s="1">
        <v>576.4</v>
      </c>
      <c r="D593" s="1">
        <v>11</v>
      </c>
      <c r="E593" s="1" t="e">
        <f>VLOOKUP(A593,Sheet1!$C$10:$L$428,6,FALSE)</f>
        <v>#N/A</v>
      </c>
      <c r="F593" s="1">
        <v>13</v>
      </c>
      <c r="G593" s="1">
        <v>29122</v>
      </c>
      <c r="H593" s="1">
        <v>12</v>
      </c>
      <c r="I593" s="1">
        <v>40</v>
      </c>
      <c r="J593" s="1">
        <v>5.5</v>
      </c>
      <c r="N593" s="2" t="s">
        <v>816</v>
      </c>
      <c r="O593" s="2" t="s">
        <v>395</v>
      </c>
      <c r="P593" s="2">
        <v>8000</v>
      </c>
      <c r="Q593" s="2">
        <v>14.8</v>
      </c>
      <c r="R593" s="2">
        <v>8000</v>
      </c>
      <c r="S593" s="2">
        <v>14.8</v>
      </c>
      <c r="T593" s="2">
        <v>7000</v>
      </c>
      <c r="U593" s="2">
        <v>17.399999999999999</v>
      </c>
      <c r="V593" s="2">
        <v>8000</v>
      </c>
      <c r="W593" s="2">
        <v>14.8</v>
      </c>
      <c r="AA593" s="3" t="s">
        <v>816</v>
      </c>
      <c r="AB593" s="3" t="s">
        <v>395</v>
      </c>
      <c r="AC593" s="3">
        <v>631</v>
      </c>
      <c r="AD593" s="3">
        <v>7.1</v>
      </c>
      <c r="AE593" s="3">
        <v>15.93</v>
      </c>
      <c r="AF593" s="3">
        <v>7.2</v>
      </c>
      <c r="AG593" s="3">
        <v>31906</v>
      </c>
      <c r="AH593" s="3">
        <v>8.1</v>
      </c>
      <c r="AI593" s="3">
        <v>39.6</v>
      </c>
      <c r="AJ593" s="3">
        <v>3</v>
      </c>
      <c r="AN593" s="3" t="s">
        <v>816</v>
      </c>
      <c r="AO593" s="3" t="s">
        <v>395</v>
      </c>
      <c r="AP593" s="3">
        <v>546.1</v>
      </c>
      <c r="AQ593" s="3">
        <v>11</v>
      </c>
      <c r="AR593" s="3">
        <v>13.01</v>
      </c>
      <c r="AS593" s="3">
        <v>10</v>
      </c>
      <c r="AT593" s="3">
        <v>28058</v>
      </c>
      <c r="AU593" s="3">
        <v>12</v>
      </c>
      <c r="AV593" s="3">
        <v>37</v>
      </c>
      <c r="AW593" s="3">
        <v>3.6</v>
      </c>
      <c r="BA593" s="4" t="s">
        <v>816</v>
      </c>
      <c r="BB593" s="4" t="s">
        <v>395</v>
      </c>
      <c r="BC593" s="4">
        <v>11000</v>
      </c>
      <c r="BD593" s="4">
        <v>12.3</v>
      </c>
      <c r="BE593" s="4">
        <v>11000</v>
      </c>
      <c r="BF593" s="4">
        <v>12.3</v>
      </c>
      <c r="BG593" s="4">
        <v>10000</v>
      </c>
      <c r="BH593" s="4">
        <v>14.2</v>
      </c>
      <c r="BI593" s="4">
        <v>11000</v>
      </c>
      <c r="BJ593" s="4">
        <v>12.3</v>
      </c>
      <c r="BN593" s="5" t="s">
        <v>816</v>
      </c>
      <c r="BO593" s="5" t="s">
        <v>395</v>
      </c>
      <c r="BP593" s="5">
        <v>489.9</v>
      </c>
      <c r="BQ593" s="5">
        <v>8.6</v>
      </c>
      <c r="BR593" s="5">
        <v>15.24</v>
      </c>
      <c r="BS593" s="5">
        <v>6.7</v>
      </c>
      <c r="BT593" s="5">
        <v>24190</v>
      </c>
      <c r="BU593" s="5">
        <v>10</v>
      </c>
      <c r="BV593" s="5">
        <v>32.1</v>
      </c>
      <c r="BW593" s="5">
        <v>5.5</v>
      </c>
      <c r="CA593" s="6" t="s">
        <v>816</v>
      </c>
      <c r="CB593" s="6" t="s">
        <v>395</v>
      </c>
      <c r="CC593" s="6">
        <v>464.5</v>
      </c>
      <c r="CD593" s="6">
        <v>13</v>
      </c>
      <c r="CE593" s="6">
        <v>12.32</v>
      </c>
      <c r="CF593" s="6">
        <v>7.1</v>
      </c>
      <c r="CG593" s="6">
        <v>23071</v>
      </c>
      <c r="CH593" s="6">
        <v>17</v>
      </c>
      <c r="CI593" s="6">
        <v>35.799999999999997</v>
      </c>
      <c r="CJ593" s="6">
        <v>5.4</v>
      </c>
      <c r="CN593" s="7" t="s">
        <v>816</v>
      </c>
      <c r="CO593" s="7" t="s">
        <v>395</v>
      </c>
      <c r="CP593" s="7" t="s">
        <v>858</v>
      </c>
      <c r="CQ593" s="7" t="s">
        <v>858</v>
      </c>
      <c r="CR593" s="7" t="s">
        <v>858</v>
      </c>
      <c r="CS593" s="7" t="s">
        <v>858</v>
      </c>
      <c r="CT593" s="7" t="s">
        <v>858</v>
      </c>
      <c r="CU593" s="7" t="s">
        <v>858</v>
      </c>
      <c r="CV593" s="7" t="s">
        <v>858</v>
      </c>
      <c r="CW593" s="7" t="s">
        <v>858</v>
      </c>
      <c r="DA593" s="8" t="s">
        <v>816</v>
      </c>
      <c r="DB593" s="8" t="s">
        <v>395</v>
      </c>
      <c r="DC593" s="8">
        <v>551.5</v>
      </c>
      <c r="DD593" s="8">
        <v>11</v>
      </c>
      <c r="DE593" s="8">
        <v>15.9</v>
      </c>
      <c r="DF593" s="8">
        <v>13</v>
      </c>
      <c r="DG593" s="8">
        <v>29067</v>
      </c>
      <c r="DH593" s="8">
        <v>13</v>
      </c>
      <c r="DI593" s="8">
        <v>34.700000000000003</v>
      </c>
      <c r="DJ593" s="8">
        <v>3.7</v>
      </c>
      <c r="DN593" s="9" t="s">
        <v>816</v>
      </c>
      <c r="DO593" s="9" t="s">
        <v>395</v>
      </c>
      <c r="DP593" s="9" t="s">
        <v>858</v>
      </c>
      <c r="DQ593" s="9" t="s">
        <v>858</v>
      </c>
      <c r="DR593" s="9" t="s">
        <v>858</v>
      </c>
      <c r="DS593" s="9" t="s">
        <v>858</v>
      </c>
      <c r="DT593" s="9" t="s">
        <v>858</v>
      </c>
      <c r="DU593" s="9" t="s">
        <v>858</v>
      </c>
      <c r="DV593" s="9">
        <v>35</v>
      </c>
      <c r="DW593" s="9">
        <v>6.7</v>
      </c>
      <c r="EA593" s="10" t="s">
        <v>816</v>
      </c>
      <c r="EB593" s="10" t="s">
        <v>395</v>
      </c>
      <c r="EC593" s="10">
        <v>5000</v>
      </c>
      <c r="ED593" s="10">
        <v>18.899999999999999</v>
      </c>
      <c r="EE593" s="10" t="e">
        <f>VLOOKUP(EA593,Sheet1!$C$10:$L$428,10,FALSE)</f>
        <v>#N/A</v>
      </c>
      <c r="EF593" s="10">
        <v>18.899999999999999</v>
      </c>
      <c r="EG593" s="10" t="s">
        <v>858</v>
      </c>
      <c r="EH593" s="10" t="s">
        <v>858</v>
      </c>
      <c r="EI593" s="10">
        <v>5000</v>
      </c>
      <c r="EJ593" s="10">
        <v>18.899999999999999</v>
      </c>
      <c r="EN593" s="11" t="s">
        <v>816</v>
      </c>
      <c r="EO593" s="11" t="s">
        <v>395</v>
      </c>
      <c r="EP593" s="11">
        <v>678</v>
      </c>
      <c r="EQ593" s="11">
        <v>8.6999999999999993</v>
      </c>
      <c r="ER593" s="11" t="e">
        <f>VLOOKUP(EN593,Sheet1!$C$10:$L$428,2,FALSE)</f>
        <v>#N/A</v>
      </c>
      <c r="ES593" s="11">
        <v>8.8000000000000007</v>
      </c>
      <c r="ET593" s="11">
        <v>33692</v>
      </c>
      <c r="EU593" s="11">
        <v>10</v>
      </c>
      <c r="EV593" s="11">
        <v>42.5</v>
      </c>
      <c r="EW593" s="11">
        <v>3.6</v>
      </c>
      <c r="EY593" t="b">
        <f t="shared" si="9"/>
        <v>1</v>
      </c>
    </row>
    <row r="594" spans="1:155" x14ac:dyDescent="0.25">
      <c r="A594" s="1" t="s">
        <v>817</v>
      </c>
      <c r="B594" s="1" t="s">
        <v>396</v>
      </c>
      <c r="C594" s="1">
        <v>570.70000000000005</v>
      </c>
      <c r="D594" s="1">
        <v>8.4</v>
      </c>
      <c r="E594" s="1" t="e">
        <f>VLOOKUP(A594,Sheet1!$C$10:$L$428,6,FALSE)</f>
        <v>#N/A</v>
      </c>
      <c r="F594" s="1">
        <v>8</v>
      </c>
      <c r="G594" s="1">
        <v>29758</v>
      </c>
      <c r="H594" s="1">
        <v>6.8</v>
      </c>
      <c r="I594" s="1">
        <v>37.700000000000003</v>
      </c>
      <c r="J594" s="1">
        <v>1.4</v>
      </c>
      <c r="N594" s="2" t="s">
        <v>817</v>
      </c>
      <c r="O594" s="2" t="s">
        <v>396</v>
      </c>
      <c r="P594" s="2">
        <v>32000</v>
      </c>
      <c r="Q594" s="2">
        <v>7.2</v>
      </c>
      <c r="R594" s="2">
        <v>32000</v>
      </c>
      <c r="S594" s="2">
        <v>7.2</v>
      </c>
      <c r="T594" s="2">
        <v>28000</v>
      </c>
      <c r="U594" s="2">
        <v>10.3</v>
      </c>
      <c r="V594" s="2">
        <v>32000</v>
      </c>
      <c r="W594" s="2">
        <v>7.2</v>
      </c>
      <c r="AA594" s="3" t="s">
        <v>817</v>
      </c>
      <c r="AB594" s="3" t="s">
        <v>396</v>
      </c>
      <c r="AC594" s="3">
        <v>622.5</v>
      </c>
      <c r="AD594" s="3">
        <v>4.3</v>
      </c>
      <c r="AE594" s="3">
        <v>16.190000000000001</v>
      </c>
      <c r="AF594" s="3">
        <v>4.3</v>
      </c>
      <c r="AG594" s="3">
        <v>32213</v>
      </c>
      <c r="AH594" s="3">
        <v>5.4</v>
      </c>
      <c r="AI594" s="3">
        <v>38.5</v>
      </c>
      <c r="AJ594" s="3">
        <v>1.1000000000000001</v>
      </c>
      <c r="AN594" s="3" t="s">
        <v>817</v>
      </c>
      <c r="AO594" s="3" t="s">
        <v>396</v>
      </c>
      <c r="AP594" s="3">
        <v>559.79999999999995</v>
      </c>
      <c r="AQ594" s="3">
        <v>7.2</v>
      </c>
      <c r="AR594" s="3">
        <v>14.27</v>
      </c>
      <c r="AS594" s="3">
        <v>6.1</v>
      </c>
      <c r="AT594" s="3">
        <v>28934</v>
      </c>
      <c r="AU594" s="3">
        <v>5.9</v>
      </c>
      <c r="AV594" s="3">
        <v>37.5</v>
      </c>
      <c r="AW594" s="3">
        <v>0.7</v>
      </c>
      <c r="BA594" s="4" t="s">
        <v>817</v>
      </c>
      <c r="BB594" s="4" t="s">
        <v>396</v>
      </c>
      <c r="BC594" s="4">
        <v>44000</v>
      </c>
      <c r="BD594" s="4">
        <v>6.2</v>
      </c>
      <c r="BE594" s="4">
        <v>44000</v>
      </c>
      <c r="BF594" s="4">
        <v>6.2</v>
      </c>
      <c r="BG594" s="4">
        <v>38000</v>
      </c>
      <c r="BH594" s="4">
        <v>9.1</v>
      </c>
      <c r="BI594" s="4">
        <v>44000</v>
      </c>
      <c r="BJ594" s="4">
        <v>6.2</v>
      </c>
      <c r="BN594" s="5" t="s">
        <v>817</v>
      </c>
      <c r="BO594" s="5" t="s">
        <v>396</v>
      </c>
      <c r="BP594" s="5">
        <v>503.9</v>
      </c>
      <c r="BQ594" s="5">
        <v>4.5999999999999996</v>
      </c>
      <c r="BR594" s="5">
        <v>15.17</v>
      </c>
      <c r="BS594" s="5">
        <v>4.0999999999999996</v>
      </c>
      <c r="BT594" s="5">
        <v>26633</v>
      </c>
      <c r="BU594" s="5">
        <v>6.3</v>
      </c>
      <c r="BV594" s="5">
        <v>33.200000000000003</v>
      </c>
      <c r="BW594" s="5">
        <v>2</v>
      </c>
      <c r="CA594" s="6" t="s">
        <v>817</v>
      </c>
      <c r="CB594" s="6" t="s">
        <v>396</v>
      </c>
      <c r="CC594" s="6">
        <v>428.6</v>
      </c>
      <c r="CD594" s="6">
        <v>9.1999999999999993</v>
      </c>
      <c r="CE594" s="6">
        <v>12.19</v>
      </c>
      <c r="CF594" s="6">
        <v>7.2</v>
      </c>
      <c r="CG594" s="6">
        <v>23925</v>
      </c>
      <c r="CH594" s="6">
        <v>11</v>
      </c>
      <c r="CI594" s="6">
        <v>36</v>
      </c>
      <c r="CJ594" s="6">
        <v>1.4</v>
      </c>
      <c r="CN594" s="7" t="s">
        <v>817</v>
      </c>
      <c r="CO594" s="7" t="s">
        <v>396</v>
      </c>
      <c r="CP594" s="7">
        <v>13000</v>
      </c>
      <c r="CQ594" s="7">
        <v>11</v>
      </c>
      <c r="CR594" s="7">
        <v>13000</v>
      </c>
      <c r="CS594" s="7">
        <v>11</v>
      </c>
      <c r="CT594" s="7">
        <v>12000</v>
      </c>
      <c r="CU594" s="7">
        <v>18.8</v>
      </c>
      <c r="CV594" s="7">
        <v>13000</v>
      </c>
      <c r="CW594" s="7">
        <v>11</v>
      </c>
      <c r="DA594" s="8" t="s">
        <v>817</v>
      </c>
      <c r="DB594" s="8" t="s">
        <v>396</v>
      </c>
      <c r="DC594" s="8">
        <v>581.70000000000005</v>
      </c>
      <c r="DD594" s="8">
        <v>7.4</v>
      </c>
      <c r="DE594" s="8">
        <v>15.87</v>
      </c>
      <c r="DF594" s="8">
        <v>7.1</v>
      </c>
      <c r="DG594" s="8">
        <v>29703</v>
      </c>
      <c r="DH594" s="8">
        <v>9.1</v>
      </c>
      <c r="DI594" s="8">
        <v>36.700000000000003</v>
      </c>
      <c r="DJ594" s="8">
        <v>1.2</v>
      </c>
      <c r="DN594" s="9" t="s">
        <v>817</v>
      </c>
      <c r="DO594" s="9" t="s">
        <v>396</v>
      </c>
      <c r="DP594" s="9">
        <v>533</v>
      </c>
      <c r="DQ594" s="9">
        <v>13</v>
      </c>
      <c r="DR594" s="9">
        <v>15.42</v>
      </c>
      <c r="DS594" s="9">
        <v>11</v>
      </c>
      <c r="DT594" s="9">
        <v>27389</v>
      </c>
      <c r="DU594" s="9">
        <v>14</v>
      </c>
      <c r="DV594" s="9">
        <v>36.9</v>
      </c>
      <c r="DW594" s="9">
        <v>1.7</v>
      </c>
      <c r="EA594" s="10" t="s">
        <v>817</v>
      </c>
      <c r="EB594" s="10" t="s">
        <v>396</v>
      </c>
      <c r="EC594" s="10">
        <v>19000</v>
      </c>
      <c r="ED594" s="10">
        <v>9.6</v>
      </c>
      <c r="EE594" s="10" t="e">
        <f>VLOOKUP(EA594,Sheet1!$C$10:$L$428,10,FALSE)</f>
        <v>#N/A</v>
      </c>
      <c r="EF594" s="10">
        <v>9.6</v>
      </c>
      <c r="EG594" s="10">
        <v>17000</v>
      </c>
      <c r="EH594" s="10">
        <v>11.4</v>
      </c>
      <c r="EI594" s="10">
        <v>19000</v>
      </c>
      <c r="EJ594" s="10">
        <v>9.6</v>
      </c>
      <c r="EN594" s="11" t="s">
        <v>817</v>
      </c>
      <c r="EO594" s="11" t="s">
        <v>396</v>
      </c>
      <c r="EP594" s="11">
        <v>651.20000000000005</v>
      </c>
      <c r="EQ594" s="11">
        <v>5.2</v>
      </c>
      <c r="ER594" s="11" t="e">
        <f>VLOOKUP(EN594,Sheet1!$C$10:$L$428,2,FALSE)</f>
        <v>#N/A</v>
      </c>
      <c r="ES594" s="11">
        <v>5.5</v>
      </c>
      <c r="ET594" s="11">
        <v>33993</v>
      </c>
      <c r="EU594" s="11">
        <v>6.7</v>
      </c>
      <c r="EV594" s="11">
        <v>39.700000000000003</v>
      </c>
      <c r="EW594" s="11">
        <v>1.5</v>
      </c>
      <c r="EY594" t="b">
        <f t="shared" si="9"/>
        <v>1</v>
      </c>
    </row>
    <row r="595" spans="1:155" x14ac:dyDescent="0.25">
      <c r="A595" s="1" t="s">
        <v>818</v>
      </c>
      <c r="B595" s="1" t="s">
        <v>397</v>
      </c>
      <c r="C595" s="1">
        <v>550.6</v>
      </c>
      <c r="D595" s="1">
        <v>4.5999999999999996</v>
      </c>
      <c r="E595" s="1" t="e">
        <f>VLOOKUP(A595,Sheet1!$C$10:$L$428,6,FALSE)</f>
        <v>#N/A</v>
      </c>
      <c r="F595" s="1">
        <v>4.5999999999999996</v>
      </c>
      <c r="G595" s="1">
        <v>28024</v>
      </c>
      <c r="H595" s="1">
        <v>4.9000000000000004</v>
      </c>
      <c r="I595" s="1">
        <v>38.5</v>
      </c>
      <c r="J595" s="1">
        <v>1.4</v>
      </c>
      <c r="N595" s="2" t="s">
        <v>818</v>
      </c>
      <c r="O595" s="2" t="s">
        <v>397</v>
      </c>
      <c r="P595" s="2">
        <v>100000</v>
      </c>
      <c r="Q595" s="2">
        <v>4.0999999999999996</v>
      </c>
      <c r="R595" s="2">
        <v>100000</v>
      </c>
      <c r="S595" s="2">
        <v>4.0999999999999996</v>
      </c>
      <c r="T595" s="2">
        <v>92000</v>
      </c>
      <c r="U595" s="2">
        <v>4.9000000000000004</v>
      </c>
      <c r="V595" s="2">
        <v>100000</v>
      </c>
      <c r="W595" s="2">
        <v>4.0999999999999996</v>
      </c>
      <c r="AA595" s="3" t="s">
        <v>818</v>
      </c>
      <c r="AB595" s="3" t="s">
        <v>397</v>
      </c>
      <c r="AC595" s="3">
        <v>569</v>
      </c>
      <c r="AD595" s="3">
        <v>2.1</v>
      </c>
      <c r="AE595" s="3">
        <v>14.66</v>
      </c>
      <c r="AF595" s="3">
        <v>2.1</v>
      </c>
      <c r="AG595" s="3">
        <v>29920</v>
      </c>
      <c r="AH595" s="3">
        <v>2.6</v>
      </c>
      <c r="AI595" s="3">
        <v>38.799999999999997</v>
      </c>
      <c r="AJ595" s="3">
        <v>0.6</v>
      </c>
      <c r="AN595" s="3" t="s">
        <v>818</v>
      </c>
      <c r="AO595" s="3" t="s">
        <v>397</v>
      </c>
      <c r="AP595" s="3">
        <v>505.5</v>
      </c>
      <c r="AQ595" s="3">
        <v>3.5</v>
      </c>
      <c r="AR595" s="3">
        <v>12.93</v>
      </c>
      <c r="AS595" s="3">
        <v>3.7</v>
      </c>
      <c r="AT595" s="3">
        <v>26193</v>
      </c>
      <c r="AU595" s="3">
        <v>4</v>
      </c>
      <c r="AV595" s="3">
        <v>37.5</v>
      </c>
      <c r="AW595" s="3">
        <v>0.2</v>
      </c>
      <c r="BA595" s="4" t="s">
        <v>818</v>
      </c>
      <c r="BB595" s="4" t="s">
        <v>397</v>
      </c>
      <c r="BC595" s="4">
        <v>136000</v>
      </c>
      <c r="BD595" s="4">
        <v>3.5</v>
      </c>
      <c r="BE595" s="4">
        <v>136000</v>
      </c>
      <c r="BF595" s="4">
        <v>3.5</v>
      </c>
      <c r="BG595" s="4">
        <v>122000</v>
      </c>
      <c r="BH595" s="4">
        <v>4.2</v>
      </c>
      <c r="BI595" s="4">
        <v>136000</v>
      </c>
      <c r="BJ595" s="4">
        <v>3.5</v>
      </c>
      <c r="BN595" s="5" t="s">
        <v>818</v>
      </c>
      <c r="BO595" s="5" t="s">
        <v>397</v>
      </c>
      <c r="BP595" s="5">
        <v>470.7</v>
      </c>
      <c r="BQ595" s="5">
        <v>2.2999999999999998</v>
      </c>
      <c r="BR595" s="5">
        <v>13.94</v>
      </c>
      <c r="BS595" s="5">
        <v>2</v>
      </c>
      <c r="BT595" s="5">
        <v>25180</v>
      </c>
      <c r="BU595" s="5">
        <v>2.7</v>
      </c>
      <c r="BV595" s="5">
        <v>33.799999999999997</v>
      </c>
      <c r="BW595" s="5">
        <v>1.1000000000000001</v>
      </c>
      <c r="CA595" s="6" t="s">
        <v>818</v>
      </c>
      <c r="CB595" s="6" t="s">
        <v>397</v>
      </c>
      <c r="CC595" s="6">
        <v>418.4</v>
      </c>
      <c r="CD595" s="6">
        <v>3.9</v>
      </c>
      <c r="CE595" s="6">
        <v>11.63</v>
      </c>
      <c r="CF595" s="6">
        <v>3.2</v>
      </c>
      <c r="CG595" s="6">
        <v>22556</v>
      </c>
      <c r="CH595" s="6">
        <v>4.0999999999999996</v>
      </c>
      <c r="CI595" s="6">
        <v>35.5</v>
      </c>
      <c r="CJ595" s="6">
        <v>1.4</v>
      </c>
      <c r="CN595" s="7" t="s">
        <v>818</v>
      </c>
      <c r="CO595" s="7" t="s">
        <v>397</v>
      </c>
      <c r="CP595" s="7">
        <v>42000</v>
      </c>
      <c r="CQ595" s="7">
        <v>6.1</v>
      </c>
      <c r="CR595" s="7">
        <v>42000</v>
      </c>
      <c r="CS595" s="7">
        <v>6.1</v>
      </c>
      <c r="CT595" s="7">
        <v>39000</v>
      </c>
      <c r="CU595" s="7">
        <v>7.7</v>
      </c>
      <c r="CV595" s="7">
        <v>42000</v>
      </c>
      <c r="CW595" s="7">
        <v>6.1</v>
      </c>
      <c r="DA595" s="8" t="s">
        <v>818</v>
      </c>
      <c r="DB595" s="8" t="s">
        <v>397</v>
      </c>
      <c r="DC595" s="8">
        <v>508.3</v>
      </c>
      <c r="DD595" s="8">
        <v>3.1</v>
      </c>
      <c r="DE595" s="8">
        <v>13.81</v>
      </c>
      <c r="DF595" s="8">
        <v>3.1</v>
      </c>
      <c r="DG595" s="8">
        <v>27318</v>
      </c>
      <c r="DH595" s="8">
        <v>3.9</v>
      </c>
      <c r="DI595" s="8">
        <v>36.799999999999997</v>
      </c>
      <c r="DJ595" s="8">
        <v>0.6</v>
      </c>
      <c r="DN595" s="9" t="s">
        <v>818</v>
      </c>
      <c r="DO595" s="9" t="s">
        <v>397</v>
      </c>
      <c r="DP595" s="9">
        <v>447</v>
      </c>
      <c r="DQ595" s="9">
        <v>5.6</v>
      </c>
      <c r="DR595" s="9">
        <v>12.43</v>
      </c>
      <c r="DS595" s="9">
        <v>6</v>
      </c>
      <c r="DT595" s="9">
        <v>23981</v>
      </c>
      <c r="DU595" s="9">
        <v>5.9</v>
      </c>
      <c r="DV595" s="9">
        <v>35.5</v>
      </c>
      <c r="DW595" s="9">
        <v>1.4</v>
      </c>
      <c r="EA595" s="10" t="s">
        <v>818</v>
      </c>
      <c r="EB595" s="10" t="s">
        <v>397</v>
      </c>
      <c r="EC595" s="10">
        <v>58000</v>
      </c>
      <c r="ED595" s="10">
        <v>5.5</v>
      </c>
      <c r="EE595" s="10" t="e">
        <f>VLOOKUP(EA595,Sheet1!$C$10:$L$428,10,FALSE)</f>
        <v>#N/A</v>
      </c>
      <c r="EF595" s="10">
        <v>5.5</v>
      </c>
      <c r="EG595" s="10">
        <v>53000</v>
      </c>
      <c r="EH595" s="10">
        <v>6.4</v>
      </c>
      <c r="EI595" s="10">
        <v>58000</v>
      </c>
      <c r="EJ595" s="10">
        <v>5.5</v>
      </c>
      <c r="EN595" s="11" t="s">
        <v>818</v>
      </c>
      <c r="EO595" s="11" t="s">
        <v>397</v>
      </c>
      <c r="EP595" s="11">
        <v>613.4</v>
      </c>
      <c r="EQ595" s="11">
        <v>2.8</v>
      </c>
      <c r="ER595" s="11" t="e">
        <f>VLOOKUP(EN595,Sheet1!$C$10:$L$428,2,FALSE)</f>
        <v>#N/A</v>
      </c>
      <c r="ES595" s="11">
        <v>2.9</v>
      </c>
      <c r="ET595" s="11">
        <v>31839</v>
      </c>
      <c r="EU595" s="11">
        <v>3.4</v>
      </c>
      <c r="EV595" s="11">
        <v>40.299999999999997</v>
      </c>
      <c r="EW595" s="11">
        <v>0.8</v>
      </c>
      <c r="EY595" t="b">
        <f t="shared" si="9"/>
        <v>1</v>
      </c>
    </row>
    <row r="596" spans="1:155" x14ac:dyDescent="0.25">
      <c r="A596" s="1" t="s">
        <v>819</v>
      </c>
      <c r="B596" s="1" t="s">
        <v>398</v>
      </c>
      <c r="C596" s="1">
        <v>555.1</v>
      </c>
      <c r="D596" s="1">
        <v>11</v>
      </c>
      <c r="E596" s="1" t="e">
        <f>VLOOKUP(A596,Sheet1!$C$10:$L$428,6,FALSE)</f>
        <v>#N/A</v>
      </c>
      <c r="F596" s="1">
        <v>7.7</v>
      </c>
      <c r="G596" s="1">
        <v>28100</v>
      </c>
      <c r="H596" s="1">
        <v>17</v>
      </c>
      <c r="I596" s="1">
        <v>37.799999999999997</v>
      </c>
      <c r="J596" s="1">
        <v>2</v>
      </c>
      <c r="N596" s="2" t="s">
        <v>819</v>
      </c>
      <c r="O596" s="2" t="s">
        <v>398</v>
      </c>
      <c r="P596" s="2">
        <v>23000</v>
      </c>
      <c r="Q596" s="2">
        <v>8.6</v>
      </c>
      <c r="R596" s="2">
        <v>23000</v>
      </c>
      <c r="S596" s="2">
        <v>8.6</v>
      </c>
      <c r="T596" s="2">
        <v>21000</v>
      </c>
      <c r="U596" s="2">
        <v>12</v>
      </c>
      <c r="V596" s="2">
        <v>23000</v>
      </c>
      <c r="W596" s="2">
        <v>8.6</v>
      </c>
      <c r="AA596" s="3" t="s">
        <v>819</v>
      </c>
      <c r="AB596" s="3" t="s">
        <v>398</v>
      </c>
      <c r="AC596" s="3">
        <v>770.4</v>
      </c>
      <c r="AD596" s="3">
        <v>9</v>
      </c>
      <c r="AE596" s="3">
        <v>20.02</v>
      </c>
      <c r="AF596" s="3">
        <v>9.1</v>
      </c>
      <c r="AG596" s="3">
        <v>42699</v>
      </c>
      <c r="AH596" s="3">
        <v>13</v>
      </c>
      <c r="AI596" s="3">
        <v>38.5</v>
      </c>
      <c r="AJ596" s="3">
        <v>1.1000000000000001</v>
      </c>
      <c r="AN596" s="3" t="s">
        <v>819</v>
      </c>
      <c r="AO596" s="3" t="s">
        <v>398</v>
      </c>
      <c r="AP596" s="3">
        <v>550.29999999999995</v>
      </c>
      <c r="AQ596" s="3">
        <v>8.5</v>
      </c>
      <c r="AR596" s="3">
        <v>13.54</v>
      </c>
      <c r="AS596" s="3">
        <v>7.2</v>
      </c>
      <c r="AT596" s="3">
        <v>27716</v>
      </c>
      <c r="AU596" s="3">
        <v>12</v>
      </c>
      <c r="AV596" s="3">
        <v>37.5</v>
      </c>
      <c r="AW596" s="3">
        <v>1.4</v>
      </c>
      <c r="BA596" s="4" t="s">
        <v>819</v>
      </c>
      <c r="BB596" s="4" t="s">
        <v>398</v>
      </c>
      <c r="BC596" s="4">
        <v>33000</v>
      </c>
      <c r="BD596" s="4">
        <v>7.1</v>
      </c>
      <c r="BE596" s="4">
        <v>33000</v>
      </c>
      <c r="BF596" s="4">
        <v>7.1</v>
      </c>
      <c r="BG596" s="4">
        <v>29000</v>
      </c>
      <c r="BH596" s="4">
        <v>9.5</v>
      </c>
      <c r="BI596" s="4">
        <v>33000</v>
      </c>
      <c r="BJ596" s="4">
        <v>7.1</v>
      </c>
      <c r="BN596" s="5" t="s">
        <v>819</v>
      </c>
      <c r="BO596" s="5" t="s">
        <v>398</v>
      </c>
      <c r="BP596" s="5">
        <v>616.20000000000005</v>
      </c>
      <c r="BQ596" s="5">
        <v>8.5</v>
      </c>
      <c r="BR596" s="5">
        <v>18.77</v>
      </c>
      <c r="BS596" s="5">
        <v>8.1</v>
      </c>
      <c r="BT596" s="5">
        <v>33868</v>
      </c>
      <c r="BU596" s="5">
        <v>12</v>
      </c>
      <c r="BV596" s="5">
        <v>32.799999999999997</v>
      </c>
      <c r="BW596" s="5">
        <v>2.2000000000000002</v>
      </c>
      <c r="CA596" s="6" t="s">
        <v>819</v>
      </c>
      <c r="CB596" s="6" t="s">
        <v>398</v>
      </c>
      <c r="CC596" s="6">
        <v>419.7</v>
      </c>
      <c r="CD596" s="6">
        <v>9.3000000000000007</v>
      </c>
      <c r="CE596" s="6">
        <v>12.97</v>
      </c>
      <c r="CF596" s="6">
        <v>7.1</v>
      </c>
      <c r="CG596" s="6">
        <v>22950</v>
      </c>
      <c r="CH596" s="6">
        <v>10</v>
      </c>
      <c r="CI596" s="6">
        <v>36</v>
      </c>
      <c r="CJ596" s="6">
        <v>1.4</v>
      </c>
      <c r="CN596" s="7" t="s">
        <v>819</v>
      </c>
      <c r="CO596" s="7" t="s">
        <v>398</v>
      </c>
      <c r="CP596" s="7">
        <v>9000</v>
      </c>
      <c r="CQ596" s="7">
        <v>13.3</v>
      </c>
      <c r="CR596" s="7">
        <v>9000</v>
      </c>
      <c r="CS596" s="7">
        <v>13.3</v>
      </c>
      <c r="CT596" s="7">
        <v>8000</v>
      </c>
      <c r="CU596" s="7">
        <v>16.100000000000001</v>
      </c>
      <c r="CV596" s="7">
        <v>9000</v>
      </c>
      <c r="CW596" s="7">
        <v>13.3</v>
      </c>
      <c r="DA596" s="8" t="s">
        <v>819</v>
      </c>
      <c r="DB596" s="8" t="s">
        <v>398</v>
      </c>
      <c r="DC596" s="8">
        <v>624.1</v>
      </c>
      <c r="DD596" s="8">
        <v>9.1999999999999993</v>
      </c>
      <c r="DE596" s="8">
        <v>16.82</v>
      </c>
      <c r="DF596" s="8">
        <v>9.1999999999999993</v>
      </c>
      <c r="DG596" s="8">
        <v>34409</v>
      </c>
      <c r="DH596" s="8">
        <v>11</v>
      </c>
      <c r="DI596" s="8">
        <v>37.1</v>
      </c>
      <c r="DJ596" s="8">
        <v>1</v>
      </c>
      <c r="DN596" s="9" t="s">
        <v>819</v>
      </c>
      <c r="DO596" s="9" t="s">
        <v>398</v>
      </c>
      <c r="DP596" s="9">
        <v>517.1</v>
      </c>
      <c r="DQ596" s="9">
        <v>12</v>
      </c>
      <c r="DR596" s="9">
        <v>13.41</v>
      </c>
      <c r="DS596" s="9">
        <v>15</v>
      </c>
      <c r="DT596" s="9">
        <v>27079</v>
      </c>
      <c r="DU596" s="9">
        <v>19</v>
      </c>
      <c r="DV596" s="9">
        <v>37</v>
      </c>
      <c r="DW596" s="9">
        <v>1.1000000000000001</v>
      </c>
      <c r="EA596" s="10" t="s">
        <v>819</v>
      </c>
      <c r="EB596" s="10" t="s">
        <v>398</v>
      </c>
      <c r="EC596" s="10">
        <v>14000</v>
      </c>
      <c r="ED596" s="10">
        <v>11.3</v>
      </c>
      <c r="EE596" s="10" t="e">
        <f>VLOOKUP(EA596,Sheet1!$C$10:$L$428,10,FALSE)</f>
        <v>#N/A</v>
      </c>
      <c r="EF596" s="10">
        <v>11.3</v>
      </c>
      <c r="EG596" s="10">
        <v>13000</v>
      </c>
      <c r="EH596" s="10">
        <v>16.5</v>
      </c>
      <c r="EI596" s="10">
        <v>14000</v>
      </c>
      <c r="EJ596" s="10">
        <v>11.3</v>
      </c>
      <c r="EN596" s="11" t="s">
        <v>819</v>
      </c>
      <c r="EO596" s="11" t="s">
        <v>398</v>
      </c>
      <c r="EP596" s="11">
        <v>863.5</v>
      </c>
      <c r="EQ596" s="11">
        <v>12</v>
      </c>
      <c r="ER596" s="11" t="e">
        <f>VLOOKUP(EN596,Sheet1!$C$10:$L$428,2,FALSE)</f>
        <v>#N/A</v>
      </c>
      <c r="ES596" s="11">
        <v>13</v>
      </c>
      <c r="ET596" s="11">
        <v>47582</v>
      </c>
      <c r="EU596" s="11">
        <v>18</v>
      </c>
      <c r="EV596" s="11">
        <v>39.299999999999997</v>
      </c>
      <c r="EW596" s="11">
        <v>1.6</v>
      </c>
      <c r="EY596" t="b">
        <f t="shared" si="9"/>
        <v>1</v>
      </c>
    </row>
    <row r="597" spans="1:155" x14ac:dyDescent="0.25">
      <c r="A597" s="1" t="s">
        <v>820</v>
      </c>
      <c r="B597" s="1" t="s">
        <v>399</v>
      </c>
      <c r="C597" s="1">
        <v>516.4</v>
      </c>
      <c r="D597" s="1">
        <v>11</v>
      </c>
      <c r="E597" s="1" t="e">
        <f>VLOOKUP(A597,Sheet1!$C$10:$L$428,6,FALSE)</f>
        <v>#N/A</v>
      </c>
      <c r="F597" s="1">
        <v>9</v>
      </c>
      <c r="G597" s="1">
        <v>27238</v>
      </c>
      <c r="H597" s="1">
        <v>10</v>
      </c>
      <c r="I597" s="1">
        <v>38.4</v>
      </c>
      <c r="J597" s="1">
        <v>1.7</v>
      </c>
      <c r="N597" s="2" t="s">
        <v>820</v>
      </c>
      <c r="O597" s="2" t="s">
        <v>399</v>
      </c>
      <c r="P597" s="2">
        <v>26000</v>
      </c>
      <c r="Q597" s="2">
        <v>7.9</v>
      </c>
      <c r="R597" s="2">
        <v>26000</v>
      </c>
      <c r="S597" s="2">
        <v>7.9</v>
      </c>
      <c r="T597" s="2">
        <v>24000</v>
      </c>
      <c r="U597" s="2">
        <v>9.4</v>
      </c>
      <c r="V597" s="2">
        <v>26000</v>
      </c>
      <c r="W597" s="2">
        <v>7.9</v>
      </c>
      <c r="AA597" s="3" t="s">
        <v>820</v>
      </c>
      <c r="AB597" s="3" t="s">
        <v>399</v>
      </c>
      <c r="AC597" s="3">
        <v>553.9</v>
      </c>
      <c r="AD597" s="3">
        <v>4.9000000000000004</v>
      </c>
      <c r="AE597" s="3">
        <v>14.27</v>
      </c>
      <c r="AF597" s="3">
        <v>4.8</v>
      </c>
      <c r="AG597" s="3">
        <v>29132</v>
      </c>
      <c r="AH597" s="3">
        <v>7.8</v>
      </c>
      <c r="AI597" s="3">
        <v>38.799999999999997</v>
      </c>
      <c r="AJ597" s="3">
        <v>1.2</v>
      </c>
      <c r="AN597" s="3" t="s">
        <v>820</v>
      </c>
      <c r="AO597" s="3" t="s">
        <v>399</v>
      </c>
      <c r="AP597" s="3">
        <v>479.5</v>
      </c>
      <c r="AQ597" s="3">
        <v>8.4</v>
      </c>
      <c r="AR597" s="3">
        <v>12.4</v>
      </c>
      <c r="AS597" s="3">
        <v>7.2</v>
      </c>
      <c r="AT597" s="3">
        <v>24581</v>
      </c>
      <c r="AU597" s="3">
        <v>8.8000000000000007</v>
      </c>
      <c r="AV597" s="3">
        <v>37.5</v>
      </c>
      <c r="AW597" s="3">
        <v>1.2</v>
      </c>
      <c r="BA597" s="4" t="s">
        <v>820</v>
      </c>
      <c r="BB597" s="4" t="s">
        <v>399</v>
      </c>
      <c r="BC597" s="4">
        <v>38000</v>
      </c>
      <c r="BD597" s="4">
        <v>6.6</v>
      </c>
      <c r="BE597" s="4">
        <v>38000</v>
      </c>
      <c r="BF597" s="4">
        <v>6.6</v>
      </c>
      <c r="BG597" s="4">
        <v>33000</v>
      </c>
      <c r="BH597" s="4">
        <v>8.6</v>
      </c>
      <c r="BI597" s="4">
        <v>38000</v>
      </c>
      <c r="BJ597" s="4">
        <v>6.6</v>
      </c>
      <c r="BN597" s="5" t="s">
        <v>820</v>
      </c>
      <c r="BO597" s="5" t="s">
        <v>399</v>
      </c>
      <c r="BP597" s="5">
        <v>438.5</v>
      </c>
      <c r="BQ597" s="5">
        <v>5.2</v>
      </c>
      <c r="BR597" s="5">
        <v>13.38</v>
      </c>
      <c r="BS597" s="5">
        <v>4.4000000000000004</v>
      </c>
      <c r="BT597" s="5">
        <v>23338</v>
      </c>
      <c r="BU597" s="5">
        <v>7.8</v>
      </c>
      <c r="BV597" s="5">
        <v>32.799999999999997</v>
      </c>
      <c r="BW597" s="5">
        <v>2.2999999999999998</v>
      </c>
      <c r="CA597" s="6" t="s">
        <v>820</v>
      </c>
      <c r="CB597" s="6" t="s">
        <v>399</v>
      </c>
      <c r="CC597" s="6">
        <v>366</v>
      </c>
      <c r="CD597" s="6">
        <v>6.3</v>
      </c>
      <c r="CE597" s="6">
        <v>10.18</v>
      </c>
      <c r="CF597" s="6">
        <v>6.5</v>
      </c>
      <c r="CG597" s="6">
        <v>19456</v>
      </c>
      <c r="CH597" s="6">
        <v>9.8000000000000007</v>
      </c>
      <c r="CI597" s="6">
        <v>35</v>
      </c>
      <c r="CJ597" s="6">
        <v>1.5</v>
      </c>
      <c r="CN597" s="7" t="s">
        <v>820</v>
      </c>
      <c r="CO597" s="7" t="s">
        <v>399</v>
      </c>
      <c r="CP597" s="7">
        <v>10000</v>
      </c>
      <c r="CQ597" s="7">
        <v>12.1</v>
      </c>
      <c r="CR597" s="7">
        <v>10000</v>
      </c>
      <c r="CS597" s="7">
        <v>12.1</v>
      </c>
      <c r="CT597" s="7">
        <v>9000</v>
      </c>
      <c r="CU597" s="7">
        <v>14.3</v>
      </c>
      <c r="CV597" s="7">
        <v>10000</v>
      </c>
      <c r="CW597" s="7">
        <v>12.1</v>
      </c>
      <c r="DA597" s="8" t="s">
        <v>820</v>
      </c>
      <c r="DB597" s="8" t="s">
        <v>399</v>
      </c>
      <c r="DC597" s="8">
        <v>467.6</v>
      </c>
      <c r="DD597" s="8">
        <v>4.7</v>
      </c>
      <c r="DE597" s="8">
        <v>12.79</v>
      </c>
      <c r="DF597" s="8">
        <v>4.7</v>
      </c>
      <c r="DG597" s="8">
        <v>22612</v>
      </c>
      <c r="DH597" s="8">
        <v>6.3</v>
      </c>
      <c r="DI597" s="8">
        <v>36.5</v>
      </c>
      <c r="DJ597" s="8">
        <v>1.1000000000000001</v>
      </c>
      <c r="DN597" s="9" t="s">
        <v>820</v>
      </c>
      <c r="DO597" s="9" t="s">
        <v>399</v>
      </c>
      <c r="DP597" s="9">
        <v>422.1</v>
      </c>
      <c r="DQ597" s="9">
        <v>14</v>
      </c>
      <c r="DR597" s="9">
        <v>11.16</v>
      </c>
      <c r="DS597" s="9">
        <v>10</v>
      </c>
      <c r="DT597" s="9">
        <v>20495</v>
      </c>
      <c r="DU597" s="9">
        <v>12</v>
      </c>
      <c r="DV597" s="9">
        <v>35</v>
      </c>
      <c r="DW597" s="9">
        <v>1.8</v>
      </c>
      <c r="EA597" s="10" t="s">
        <v>820</v>
      </c>
      <c r="EB597" s="10" t="s">
        <v>399</v>
      </c>
      <c r="EC597" s="10">
        <v>16000</v>
      </c>
      <c r="ED597" s="10">
        <v>10.4</v>
      </c>
      <c r="EE597" s="10" t="e">
        <f>VLOOKUP(EA597,Sheet1!$C$10:$L$428,10,FALSE)</f>
        <v>#N/A</v>
      </c>
      <c r="EF597" s="10">
        <v>10.4</v>
      </c>
      <c r="EG597" s="10">
        <v>14000</v>
      </c>
      <c r="EH597" s="10">
        <v>12.4</v>
      </c>
      <c r="EI597" s="10">
        <v>16000</v>
      </c>
      <c r="EJ597" s="10">
        <v>10.4</v>
      </c>
      <c r="EN597" s="11" t="s">
        <v>820</v>
      </c>
      <c r="EO597" s="11" t="s">
        <v>399</v>
      </c>
      <c r="EP597" s="11">
        <v>609.1</v>
      </c>
      <c r="EQ597" s="11">
        <v>6.7</v>
      </c>
      <c r="ER597" s="11" t="e">
        <f>VLOOKUP(EN597,Sheet1!$C$10:$L$428,2,FALSE)</f>
        <v>#N/A</v>
      </c>
      <c r="ES597" s="11">
        <v>6.7</v>
      </c>
      <c r="ET597" s="11">
        <v>33409</v>
      </c>
      <c r="EU597" s="11">
        <v>11</v>
      </c>
      <c r="EV597" s="11">
        <v>40.299999999999997</v>
      </c>
      <c r="EW597" s="11">
        <v>1.7</v>
      </c>
      <c r="EY597" t="b">
        <f t="shared" si="9"/>
        <v>1</v>
      </c>
    </row>
    <row r="598" spans="1:155" x14ac:dyDescent="0.25">
      <c r="A598" s="1" t="s">
        <v>821</v>
      </c>
      <c r="B598" s="1" t="s">
        <v>400</v>
      </c>
      <c r="C598" s="1">
        <v>513.70000000000005</v>
      </c>
      <c r="D598" s="1">
        <v>5.6</v>
      </c>
      <c r="E598" s="1" t="e">
        <f>VLOOKUP(A598,Sheet1!$C$10:$L$428,6,FALSE)</f>
        <v>#N/A</v>
      </c>
      <c r="F598" s="1">
        <v>4.5</v>
      </c>
      <c r="G598" s="1">
        <v>27605</v>
      </c>
      <c r="H598" s="1">
        <v>6.8</v>
      </c>
      <c r="I598" s="1">
        <v>38.9</v>
      </c>
      <c r="J598" s="1">
        <v>1.5</v>
      </c>
      <c r="N598" s="2" t="s">
        <v>821</v>
      </c>
      <c r="O598" s="2" t="s">
        <v>400</v>
      </c>
      <c r="P598" s="2">
        <v>56000</v>
      </c>
      <c r="Q598" s="2">
        <v>5.4</v>
      </c>
      <c r="R598" s="2">
        <v>56000</v>
      </c>
      <c r="S598" s="2">
        <v>5.4</v>
      </c>
      <c r="T598" s="2">
        <v>51000</v>
      </c>
      <c r="U598" s="2">
        <v>6.3</v>
      </c>
      <c r="V598" s="2">
        <v>56000</v>
      </c>
      <c r="W598" s="2">
        <v>5.4</v>
      </c>
      <c r="AA598" s="3" t="s">
        <v>821</v>
      </c>
      <c r="AB598" s="3" t="s">
        <v>400</v>
      </c>
      <c r="AC598" s="3">
        <v>642</v>
      </c>
      <c r="AD598" s="3">
        <v>12</v>
      </c>
      <c r="AE598" s="3">
        <v>16.440000000000001</v>
      </c>
      <c r="AF598" s="3">
        <v>12</v>
      </c>
      <c r="AG598" s="3">
        <v>34811</v>
      </c>
      <c r="AH598" s="3">
        <v>15</v>
      </c>
      <c r="AI598" s="3">
        <v>39.1</v>
      </c>
      <c r="AJ598" s="3">
        <v>0.7</v>
      </c>
      <c r="AN598" s="3" t="s">
        <v>821</v>
      </c>
      <c r="AO598" s="3" t="s">
        <v>400</v>
      </c>
      <c r="AP598" s="3">
        <v>489.7</v>
      </c>
      <c r="AQ598" s="3">
        <v>4.5</v>
      </c>
      <c r="AR598" s="3">
        <v>12.31</v>
      </c>
      <c r="AS598" s="3">
        <v>3.5</v>
      </c>
      <c r="AT598" s="3">
        <v>25752</v>
      </c>
      <c r="AU598" s="3">
        <v>4.8</v>
      </c>
      <c r="AV598" s="3">
        <v>37.5</v>
      </c>
      <c r="AW598" s="3">
        <v>1</v>
      </c>
      <c r="BA598" s="4" t="s">
        <v>821</v>
      </c>
      <c r="BB598" s="4" t="s">
        <v>400</v>
      </c>
      <c r="BC598" s="4">
        <v>73000</v>
      </c>
      <c r="BD598" s="4">
        <v>4.7</v>
      </c>
      <c r="BE598" s="4">
        <v>73000</v>
      </c>
      <c r="BF598" s="4">
        <v>4.7</v>
      </c>
      <c r="BG598" s="4">
        <v>66000</v>
      </c>
      <c r="BH598" s="4">
        <v>5.5</v>
      </c>
      <c r="BI598" s="4">
        <v>73000</v>
      </c>
      <c r="BJ598" s="4">
        <v>4.7</v>
      </c>
      <c r="BN598" s="5" t="s">
        <v>821</v>
      </c>
      <c r="BO598" s="5" t="s">
        <v>400</v>
      </c>
      <c r="BP598" s="5">
        <v>535.5</v>
      </c>
      <c r="BQ598" s="5">
        <v>11</v>
      </c>
      <c r="BR598" s="5">
        <v>15.6</v>
      </c>
      <c r="BS598" s="5">
        <v>11</v>
      </c>
      <c r="BT598" s="5">
        <v>29276</v>
      </c>
      <c r="BU598" s="5">
        <v>14</v>
      </c>
      <c r="BV598" s="5">
        <v>34.299999999999997</v>
      </c>
      <c r="BW598" s="5">
        <v>1.4</v>
      </c>
      <c r="CA598" s="6" t="s">
        <v>821</v>
      </c>
      <c r="CB598" s="6" t="s">
        <v>400</v>
      </c>
      <c r="CC598" s="6">
        <v>409.7</v>
      </c>
      <c r="CD598" s="6">
        <v>4</v>
      </c>
      <c r="CE598" s="6">
        <v>11.44</v>
      </c>
      <c r="CF598" s="6">
        <v>4.5999999999999996</v>
      </c>
      <c r="CG598" s="6">
        <v>22329</v>
      </c>
      <c r="CH598" s="6">
        <v>4.9000000000000004</v>
      </c>
      <c r="CI598" s="6">
        <v>37.4</v>
      </c>
      <c r="CJ598" s="6">
        <v>0.9</v>
      </c>
      <c r="CN598" s="7" t="s">
        <v>821</v>
      </c>
      <c r="CO598" s="7" t="s">
        <v>400</v>
      </c>
      <c r="CP598" s="7">
        <v>20000</v>
      </c>
      <c r="CQ598" s="7">
        <v>8.6999999999999993</v>
      </c>
      <c r="CR598" s="7">
        <v>20000</v>
      </c>
      <c r="CS598" s="7">
        <v>8.6999999999999993</v>
      </c>
      <c r="CT598" s="7">
        <v>19000</v>
      </c>
      <c r="CU598" s="7">
        <v>9.9</v>
      </c>
      <c r="CV598" s="7">
        <v>20000</v>
      </c>
      <c r="CW598" s="7">
        <v>8.6999999999999993</v>
      </c>
      <c r="DA598" s="8" t="s">
        <v>821</v>
      </c>
      <c r="DB598" s="8" t="s">
        <v>400</v>
      </c>
      <c r="DC598" s="8">
        <v>520</v>
      </c>
      <c r="DD598" s="8">
        <v>5.9</v>
      </c>
      <c r="DE598" s="8">
        <v>13.93</v>
      </c>
      <c r="DF598" s="8">
        <v>6</v>
      </c>
      <c r="DG598" s="8">
        <v>26808</v>
      </c>
      <c r="DH598" s="8">
        <v>7.5</v>
      </c>
      <c r="DI598" s="8">
        <v>37.299999999999997</v>
      </c>
      <c r="DJ598" s="8">
        <v>1.1000000000000001</v>
      </c>
      <c r="DN598" s="9" t="s">
        <v>821</v>
      </c>
      <c r="DO598" s="9" t="s">
        <v>400</v>
      </c>
      <c r="DP598" s="9">
        <v>437.8</v>
      </c>
      <c r="DQ598" s="9">
        <v>8</v>
      </c>
      <c r="DR598" s="9">
        <v>11.91</v>
      </c>
      <c r="DS598" s="9">
        <v>7.8</v>
      </c>
      <c r="DT598" s="9">
        <v>22597</v>
      </c>
      <c r="DU598" s="9">
        <v>8.6</v>
      </c>
      <c r="DV598" s="9">
        <v>37.5</v>
      </c>
      <c r="DW598" s="9">
        <v>0.7</v>
      </c>
      <c r="EA598" s="10" t="s">
        <v>821</v>
      </c>
      <c r="EB598" s="10" t="s">
        <v>400</v>
      </c>
      <c r="EC598" s="10">
        <v>36000</v>
      </c>
      <c r="ED598" s="10">
        <v>6.9</v>
      </c>
      <c r="EE598" s="10" t="e">
        <f>VLOOKUP(EA598,Sheet1!$C$10:$L$428,10,FALSE)</f>
        <v>#N/A</v>
      </c>
      <c r="EF598" s="10">
        <v>6.9</v>
      </c>
      <c r="EG598" s="10">
        <v>32000</v>
      </c>
      <c r="EH598" s="10">
        <v>8.1999999999999993</v>
      </c>
      <c r="EI598" s="10">
        <v>36000</v>
      </c>
      <c r="EJ598" s="10">
        <v>6.9</v>
      </c>
      <c r="EN598" s="11" t="s">
        <v>821</v>
      </c>
      <c r="EO598" s="11" t="s">
        <v>400</v>
      </c>
      <c r="EP598" s="11">
        <v>711.2</v>
      </c>
      <c r="EQ598" s="11">
        <v>17</v>
      </c>
      <c r="ER598" s="11" t="e">
        <f>VLOOKUP(EN598,Sheet1!$C$10:$L$428,2,FALSE)</f>
        <v>#N/A</v>
      </c>
      <c r="ES598" s="11">
        <v>17</v>
      </c>
      <c r="ET598" s="11" t="s">
        <v>858</v>
      </c>
      <c r="EU598" s="11" t="s">
        <v>858</v>
      </c>
      <c r="EV598" s="11">
        <v>40</v>
      </c>
      <c r="EW598" s="11">
        <v>0.9</v>
      </c>
      <c r="EY598" t="b">
        <f t="shared" si="9"/>
        <v>1</v>
      </c>
    </row>
    <row r="603" spans="1:155" x14ac:dyDescent="0.25">
      <c r="A603" s="1" t="s">
        <v>79</v>
      </c>
      <c r="B603" s="1" t="s">
        <v>428</v>
      </c>
      <c r="N603" s="2" t="s">
        <v>79</v>
      </c>
      <c r="O603" s="2" t="s">
        <v>428</v>
      </c>
      <c r="AA603" s="3" t="s">
        <v>79</v>
      </c>
      <c r="AB603" s="3" t="s">
        <v>428</v>
      </c>
      <c r="AN603" s="3" t="s">
        <v>79</v>
      </c>
      <c r="AO603" s="3" t="s">
        <v>428</v>
      </c>
      <c r="BA603" s="4" t="s">
        <v>79</v>
      </c>
      <c r="BB603" s="4" t="s">
        <v>428</v>
      </c>
      <c r="BN603" s="5" t="s">
        <v>79</v>
      </c>
      <c r="BO603" s="5" t="s">
        <v>428</v>
      </c>
      <c r="CA603" s="6" t="s">
        <v>79</v>
      </c>
      <c r="CB603" s="6" t="s">
        <v>428</v>
      </c>
      <c r="CN603" s="7" t="s">
        <v>79</v>
      </c>
      <c r="CO603" s="7" t="s">
        <v>428</v>
      </c>
      <c r="DA603" s="8" t="s">
        <v>79</v>
      </c>
      <c r="DB603" s="8" t="s">
        <v>428</v>
      </c>
      <c r="DN603" s="9" t="s">
        <v>79</v>
      </c>
      <c r="DO603" s="9" t="s">
        <v>428</v>
      </c>
      <c r="EA603" s="10" t="s">
        <v>79</v>
      </c>
      <c r="EB603" s="10" t="s">
        <v>428</v>
      </c>
      <c r="EN603" s="11" t="s">
        <v>79</v>
      </c>
      <c r="EO603" s="11" t="s">
        <v>428</v>
      </c>
    </row>
    <row r="606" spans="1:155" x14ac:dyDescent="0.25">
      <c r="A606" s="1" t="s">
        <v>314</v>
      </c>
      <c r="B606" s="1" t="s">
        <v>429</v>
      </c>
      <c r="O606" s="2" t="s">
        <v>432</v>
      </c>
      <c r="AB606" s="3" t="s">
        <v>432</v>
      </c>
      <c r="AN606" s="3" t="s">
        <v>40</v>
      </c>
      <c r="AO606" s="3" t="s">
        <v>431</v>
      </c>
      <c r="BB606" s="4" t="s">
        <v>432</v>
      </c>
      <c r="BO606" s="5" t="s">
        <v>432</v>
      </c>
      <c r="CA606" s="6" t="s">
        <v>40</v>
      </c>
      <c r="CB606" s="6" t="s">
        <v>431</v>
      </c>
      <c r="CN606" s="7" t="s">
        <v>314</v>
      </c>
      <c r="CO606" s="7" t="s">
        <v>429</v>
      </c>
      <c r="DA606" s="8" t="s">
        <v>314</v>
      </c>
      <c r="DB606" s="8" t="s">
        <v>429</v>
      </c>
      <c r="DN606" s="9" t="s">
        <v>314</v>
      </c>
      <c r="DO606" s="9" t="s">
        <v>429</v>
      </c>
      <c r="EA606" s="10" t="s">
        <v>314</v>
      </c>
      <c r="EB606" s="10" t="s">
        <v>429</v>
      </c>
      <c r="EN606" s="11" t="s">
        <v>314</v>
      </c>
      <c r="EO606" s="11" t="s">
        <v>429</v>
      </c>
    </row>
    <row r="607" spans="1:155" x14ac:dyDescent="0.25">
      <c r="A607" s="1" t="s">
        <v>430</v>
      </c>
      <c r="B607" s="1" t="s">
        <v>429</v>
      </c>
      <c r="O607" s="2" t="s">
        <v>433</v>
      </c>
      <c r="AB607" s="3" t="s">
        <v>433</v>
      </c>
      <c r="BB607" s="4" t="s">
        <v>433</v>
      </c>
      <c r="BO607" s="5" t="s">
        <v>433</v>
      </c>
      <c r="CN607" s="7" t="s">
        <v>430</v>
      </c>
      <c r="CO607" s="7" t="s">
        <v>429</v>
      </c>
      <c r="DA607" s="8" t="s">
        <v>430</v>
      </c>
      <c r="DB607" s="8" t="s">
        <v>429</v>
      </c>
      <c r="DN607" s="9" t="s">
        <v>430</v>
      </c>
      <c r="DO607" s="9" t="s">
        <v>429</v>
      </c>
      <c r="EA607" s="10" t="s">
        <v>430</v>
      </c>
      <c r="EB607" s="10" t="s">
        <v>429</v>
      </c>
      <c r="EN607" s="11" t="s">
        <v>430</v>
      </c>
      <c r="EO607" s="11" t="s">
        <v>429</v>
      </c>
    </row>
    <row r="608" spans="1:155" x14ac:dyDescent="0.25">
      <c r="O608" s="2" t="s">
        <v>434</v>
      </c>
      <c r="AB608" s="3" t="s">
        <v>434</v>
      </c>
      <c r="BB608" s="4" t="s">
        <v>434</v>
      </c>
      <c r="BO608" s="5" t="s">
        <v>434</v>
      </c>
    </row>
    <row r="609" spans="1:145" x14ac:dyDescent="0.25">
      <c r="O609" s="2" t="s">
        <v>434</v>
      </c>
      <c r="AB609" s="3" t="s">
        <v>434</v>
      </c>
      <c r="AO609" s="3" t="s">
        <v>432</v>
      </c>
      <c r="BB609" s="4" t="s">
        <v>434</v>
      </c>
      <c r="BO609" s="5" t="s">
        <v>434</v>
      </c>
      <c r="CB609" s="6" t="s">
        <v>432</v>
      </c>
    </row>
    <row r="610" spans="1:145" x14ac:dyDescent="0.25">
      <c r="A610" s="1" t="s">
        <v>40</v>
      </c>
      <c r="B610" s="1" t="s">
        <v>431</v>
      </c>
      <c r="AO610" s="3" t="s">
        <v>433</v>
      </c>
      <c r="CB610" s="6" t="s">
        <v>433</v>
      </c>
      <c r="CO610" s="7" t="s">
        <v>432</v>
      </c>
      <c r="DB610" s="8" t="s">
        <v>432</v>
      </c>
      <c r="DN610" s="9" t="s">
        <v>40</v>
      </c>
      <c r="DO610" s="9" t="s">
        <v>431</v>
      </c>
      <c r="EB610" s="10" t="s">
        <v>432</v>
      </c>
      <c r="EO610" s="11" t="s">
        <v>432</v>
      </c>
    </row>
    <row r="611" spans="1:145" x14ac:dyDescent="0.25">
      <c r="AO611" s="3" t="s">
        <v>434</v>
      </c>
      <c r="CB611" s="6" t="s">
        <v>434</v>
      </c>
      <c r="CO611" s="7" t="s">
        <v>433</v>
      </c>
      <c r="DB611" s="8" t="s">
        <v>433</v>
      </c>
      <c r="EB611" s="10" t="s">
        <v>433</v>
      </c>
      <c r="EO611" s="11" t="s">
        <v>433</v>
      </c>
    </row>
    <row r="612" spans="1:145" x14ac:dyDescent="0.25">
      <c r="O612" s="2" t="s">
        <v>435</v>
      </c>
      <c r="AB612" s="3" t="s">
        <v>435</v>
      </c>
      <c r="AO612" s="3" t="s">
        <v>434</v>
      </c>
      <c r="BB612" s="4" t="s">
        <v>435</v>
      </c>
      <c r="BO612" s="5" t="s">
        <v>435</v>
      </c>
      <c r="CB612" s="6" t="s">
        <v>434</v>
      </c>
      <c r="CO612" s="7" t="s">
        <v>434</v>
      </c>
      <c r="DB612" s="8" t="s">
        <v>434</v>
      </c>
      <c r="EB612" s="10" t="s">
        <v>434</v>
      </c>
      <c r="EO612" s="11" t="s">
        <v>434</v>
      </c>
    </row>
    <row r="613" spans="1:145" x14ac:dyDescent="0.25">
      <c r="B613" s="1" t="s">
        <v>432</v>
      </c>
      <c r="O613" s="2" t="s">
        <v>436</v>
      </c>
      <c r="AB613" s="3" t="s">
        <v>436</v>
      </c>
      <c r="BB613" s="4" t="s">
        <v>436</v>
      </c>
      <c r="BO613" s="5" t="s">
        <v>436</v>
      </c>
      <c r="CO613" s="7" t="s">
        <v>434</v>
      </c>
      <c r="DB613" s="8" t="s">
        <v>434</v>
      </c>
      <c r="DO613" s="9" t="s">
        <v>432</v>
      </c>
      <c r="EB613" s="10" t="s">
        <v>434</v>
      </c>
      <c r="EO613" s="11" t="s">
        <v>434</v>
      </c>
    </row>
    <row r="614" spans="1:145" x14ac:dyDescent="0.25">
      <c r="B614" s="1" t="s">
        <v>433</v>
      </c>
      <c r="O614" s="2" t="s">
        <v>436</v>
      </c>
      <c r="AB614" s="3" t="s">
        <v>436</v>
      </c>
      <c r="BB614" s="4" t="s">
        <v>436</v>
      </c>
      <c r="BO614" s="5" t="s">
        <v>436</v>
      </c>
      <c r="DO614" s="9" t="s">
        <v>433</v>
      </c>
    </row>
    <row r="615" spans="1:145" x14ac:dyDescent="0.25">
      <c r="B615" s="1" t="s">
        <v>434</v>
      </c>
      <c r="AO615" s="3" t="s">
        <v>435</v>
      </c>
      <c r="CB615" s="6" t="s">
        <v>435</v>
      </c>
      <c r="DO615" s="9" t="s">
        <v>434</v>
      </c>
    </row>
    <row r="616" spans="1:145" x14ac:dyDescent="0.25">
      <c r="B616" s="1" t="s">
        <v>434</v>
      </c>
      <c r="AO616" s="3" t="s">
        <v>436</v>
      </c>
      <c r="CB616" s="6" t="s">
        <v>436</v>
      </c>
      <c r="CO616" s="7" t="s">
        <v>435</v>
      </c>
      <c r="DB616" s="8" t="s">
        <v>435</v>
      </c>
      <c r="DO616" s="9" t="s">
        <v>434</v>
      </c>
      <c r="EB616" s="10" t="s">
        <v>435</v>
      </c>
      <c r="EO616" s="11" t="s">
        <v>435</v>
      </c>
    </row>
    <row r="617" spans="1:145" x14ac:dyDescent="0.25">
      <c r="O617" s="2" t="s">
        <v>437</v>
      </c>
      <c r="AB617" s="3" t="s">
        <v>437</v>
      </c>
      <c r="AO617" s="3" t="s">
        <v>436</v>
      </c>
      <c r="BB617" s="4" t="s">
        <v>437</v>
      </c>
      <c r="BO617" s="5" t="s">
        <v>437</v>
      </c>
      <c r="CB617" s="6" t="s">
        <v>436</v>
      </c>
      <c r="CO617" s="7" t="s">
        <v>436</v>
      </c>
      <c r="DB617" s="8" t="s">
        <v>436</v>
      </c>
      <c r="EB617" s="10" t="s">
        <v>436</v>
      </c>
      <c r="EO617" s="11" t="s">
        <v>436</v>
      </c>
    </row>
    <row r="618" spans="1:145" x14ac:dyDescent="0.25">
      <c r="O618" s="2" t="s">
        <v>438</v>
      </c>
      <c r="AB618" s="3" t="s">
        <v>438</v>
      </c>
      <c r="BB618" s="4" t="s">
        <v>438</v>
      </c>
      <c r="BO618" s="5" t="s">
        <v>438</v>
      </c>
      <c r="CO618" s="7" t="s">
        <v>436</v>
      </c>
      <c r="DB618" s="8" t="s">
        <v>436</v>
      </c>
      <c r="EB618" s="10" t="s">
        <v>436</v>
      </c>
      <c r="EO618" s="11" t="s">
        <v>436</v>
      </c>
    </row>
    <row r="619" spans="1:145" x14ac:dyDescent="0.25">
      <c r="B619" s="1" t="s">
        <v>435</v>
      </c>
      <c r="O619" s="2" t="s">
        <v>439</v>
      </c>
      <c r="AB619" s="3" t="s">
        <v>439</v>
      </c>
      <c r="BB619" s="4" t="s">
        <v>439</v>
      </c>
      <c r="BO619" s="5" t="s">
        <v>439</v>
      </c>
      <c r="DO619" s="9" t="s">
        <v>435</v>
      </c>
    </row>
    <row r="620" spans="1:145" x14ac:dyDescent="0.25">
      <c r="B620" s="1" t="s">
        <v>436</v>
      </c>
      <c r="O620" s="2" t="s">
        <v>440</v>
      </c>
      <c r="AB620" s="3" t="s">
        <v>440</v>
      </c>
      <c r="AO620" s="3" t="s">
        <v>437</v>
      </c>
      <c r="BB620" s="4" t="s">
        <v>440</v>
      </c>
      <c r="BO620" s="5" t="s">
        <v>440</v>
      </c>
      <c r="CB620" s="6" t="s">
        <v>437</v>
      </c>
      <c r="DO620" s="9" t="s">
        <v>436</v>
      </c>
    </row>
    <row r="621" spans="1:145" x14ac:dyDescent="0.25">
      <c r="B621" s="1" t="s">
        <v>436</v>
      </c>
      <c r="O621" s="2" t="s">
        <v>440</v>
      </c>
      <c r="AB621" s="3" t="s">
        <v>440</v>
      </c>
      <c r="AO621" s="3" t="s">
        <v>438</v>
      </c>
      <c r="BB621" s="4" t="s">
        <v>440</v>
      </c>
      <c r="BO621" s="5" t="s">
        <v>440</v>
      </c>
      <c r="CB621" s="6" t="s">
        <v>438</v>
      </c>
      <c r="CO621" s="7" t="s">
        <v>437</v>
      </c>
      <c r="DB621" s="8" t="s">
        <v>437</v>
      </c>
      <c r="DO621" s="9" t="s">
        <v>436</v>
      </c>
      <c r="EB621" s="10" t="s">
        <v>437</v>
      </c>
      <c r="EO621" s="11" t="s">
        <v>437</v>
      </c>
    </row>
    <row r="622" spans="1:145" x14ac:dyDescent="0.25">
      <c r="AO622" s="3" t="s">
        <v>439</v>
      </c>
      <c r="CB622" s="6" t="s">
        <v>439</v>
      </c>
      <c r="CO622" s="7" t="s">
        <v>438</v>
      </c>
      <c r="DB622" s="8" t="s">
        <v>438</v>
      </c>
      <c r="EB622" s="10" t="s">
        <v>438</v>
      </c>
      <c r="EO622" s="11" t="s">
        <v>438</v>
      </c>
    </row>
    <row r="623" spans="1:145" x14ac:dyDescent="0.25">
      <c r="AO623" s="3" t="s">
        <v>440</v>
      </c>
      <c r="CB623" s="6" t="s">
        <v>440</v>
      </c>
      <c r="CO623" s="7" t="s">
        <v>439</v>
      </c>
      <c r="DB623" s="8" t="s">
        <v>439</v>
      </c>
      <c r="EB623" s="10" t="s">
        <v>439</v>
      </c>
      <c r="EO623" s="11" t="s">
        <v>439</v>
      </c>
    </row>
    <row r="624" spans="1:145" x14ac:dyDescent="0.25">
      <c r="B624" s="1" t="s">
        <v>437</v>
      </c>
      <c r="AO624" s="3" t="s">
        <v>440</v>
      </c>
      <c r="CB624" s="6" t="s">
        <v>440</v>
      </c>
      <c r="CO624" s="7" t="s">
        <v>440</v>
      </c>
      <c r="DB624" s="8" t="s">
        <v>440</v>
      </c>
      <c r="DO624" s="9" t="s">
        <v>437</v>
      </c>
      <c r="EB624" s="10" t="s">
        <v>440</v>
      </c>
      <c r="EO624" s="11" t="s">
        <v>440</v>
      </c>
    </row>
    <row r="625" spans="2:145" x14ac:dyDescent="0.25">
      <c r="B625" s="1" t="s">
        <v>438</v>
      </c>
      <c r="CO625" s="7" t="s">
        <v>440</v>
      </c>
      <c r="DB625" s="8" t="s">
        <v>440</v>
      </c>
      <c r="DO625" s="9" t="s">
        <v>438</v>
      </c>
      <c r="EB625" s="10" t="s">
        <v>440</v>
      </c>
      <c r="EO625" s="11" t="s">
        <v>440</v>
      </c>
    </row>
    <row r="626" spans="2:145" x14ac:dyDescent="0.25">
      <c r="B626" s="1" t="s">
        <v>439</v>
      </c>
      <c r="DO626" s="9" t="s">
        <v>439</v>
      </c>
    </row>
    <row r="627" spans="2:145" x14ac:dyDescent="0.25">
      <c r="B627" s="1" t="s">
        <v>440</v>
      </c>
      <c r="DO627" s="9" t="s">
        <v>440</v>
      </c>
    </row>
    <row r="628" spans="2:145" x14ac:dyDescent="0.25">
      <c r="B628" s="1" t="s">
        <v>440</v>
      </c>
      <c r="DO628" s="9" t="s">
        <v>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93"/>
  <sheetViews>
    <sheetView zoomScale="85" zoomScaleNormal="85" workbookViewId="0">
      <selection activeCell="A525" sqref="A1:XFD1048576"/>
    </sheetView>
  </sheetViews>
  <sheetFormatPr defaultRowHeight="15" x14ac:dyDescent="0.25"/>
  <cols>
    <col min="1" max="1" width="29" style="14" customWidth="1"/>
    <col min="2" max="2" width="15.28515625" style="14" bestFit="1" customWidth="1"/>
    <col min="3" max="3" width="15.28515625" style="14" customWidth="1"/>
    <col min="4" max="4" width="25.7109375" style="14" bestFit="1" customWidth="1"/>
    <col min="5" max="5" width="25.7109375" style="14" customWidth="1"/>
    <col min="6" max="6" width="20.140625" style="14" bestFit="1" customWidth="1"/>
    <col min="7" max="7" width="20.140625" style="14" customWidth="1"/>
    <col min="8" max="10" width="0.85546875" style="12" customWidth="1"/>
    <col min="11" max="11" width="20.85546875" bestFit="1" customWidth="1"/>
    <col min="12" max="12" width="23.5703125" bestFit="1" customWidth="1"/>
    <col min="13" max="13" width="25.7109375" bestFit="1" customWidth="1"/>
    <col min="14" max="14" width="5.85546875" bestFit="1" customWidth="1"/>
    <col min="15" max="15" width="18.140625" bestFit="1" customWidth="1"/>
    <col min="17" max="17" width="18.28515625" bestFit="1" customWidth="1"/>
    <col min="18" max="18" width="19.28515625" bestFit="1" customWidth="1"/>
    <col min="19" max="19" width="20.140625" bestFit="1" customWidth="1"/>
  </cols>
  <sheetData>
    <row r="1" spans="1:15" x14ac:dyDescent="0.25">
      <c r="A1" s="14" t="s">
        <v>445</v>
      </c>
      <c r="B1" s="14" t="s">
        <v>8</v>
      </c>
      <c r="C1" s="14">
        <v>2</v>
      </c>
      <c r="D1" s="14" t="s">
        <v>6</v>
      </c>
      <c r="E1" s="14">
        <v>2</v>
      </c>
      <c r="F1" s="14" t="s">
        <v>13</v>
      </c>
    </row>
    <row r="2" spans="1:15" x14ac:dyDescent="0.25">
      <c r="A2" s="14" t="s">
        <v>849</v>
      </c>
      <c r="B2" s="14" t="s">
        <v>441</v>
      </c>
      <c r="C2" s="14">
        <v>3</v>
      </c>
      <c r="D2" s="14" t="s">
        <v>442</v>
      </c>
      <c r="E2" s="14">
        <v>3</v>
      </c>
      <c r="F2" s="14" t="s">
        <v>15</v>
      </c>
    </row>
    <row r="3" spans="1:15" x14ac:dyDescent="0.25">
      <c r="A3" s="14" t="s">
        <v>446</v>
      </c>
      <c r="B3" s="14" t="s">
        <v>888</v>
      </c>
      <c r="C3" s="14">
        <v>4</v>
      </c>
      <c r="D3" s="14" t="s">
        <v>443</v>
      </c>
      <c r="E3" s="14">
        <v>4</v>
      </c>
      <c r="F3" s="14" t="s">
        <v>16</v>
      </c>
    </row>
    <row r="4" spans="1:15" x14ac:dyDescent="0.25">
      <c r="A4" s="14" t="s">
        <v>447</v>
      </c>
      <c r="D4" s="14" t="s">
        <v>444</v>
      </c>
      <c r="E4" s="14">
        <v>5</v>
      </c>
      <c r="F4" s="14" t="s">
        <v>17</v>
      </c>
      <c r="K4" s="13" t="s">
        <v>13</v>
      </c>
      <c r="L4" s="13" t="s">
        <v>6</v>
      </c>
      <c r="M4" s="13" t="s">
        <v>442</v>
      </c>
      <c r="N4" s="13" t="s">
        <v>443</v>
      </c>
      <c r="O4" s="13" t="s">
        <v>444</v>
      </c>
    </row>
    <row r="5" spans="1:15" x14ac:dyDescent="0.25">
      <c r="A5" s="14" t="s">
        <v>448</v>
      </c>
      <c r="K5" s="13" t="s">
        <v>8</v>
      </c>
      <c r="L5" s="13">
        <v>3</v>
      </c>
      <c r="M5" s="13">
        <v>120</v>
      </c>
      <c r="N5" s="13">
        <v>81</v>
      </c>
      <c r="O5" s="13">
        <v>42</v>
      </c>
    </row>
    <row r="6" spans="1:15" x14ac:dyDescent="0.25">
      <c r="A6" s="14" t="s">
        <v>449</v>
      </c>
      <c r="K6" s="13" t="s">
        <v>441</v>
      </c>
      <c r="L6" s="13">
        <v>146</v>
      </c>
      <c r="M6" s="13">
        <v>107</v>
      </c>
      <c r="N6" s="13">
        <v>68</v>
      </c>
      <c r="O6" s="13">
        <v>29</v>
      </c>
    </row>
    <row r="7" spans="1:15" x14ac:dyDescent="0.25">
      <c r="A7" s="14" t="s">
        <v>450</v>
      </c>
      <c r="K7" s="13" t="s">
        <v>888</v>
      </c>
      <c r="L7" s="13">
        <v>133</v>
      </c>
      <c r="M7" s="13">
        <v>94</v>
      </c>
      <c r="N7" s="13">
        <v>55</v>
      </c>
      <c r="O7" s="13">
        <v>16</v>
      </c>
    </row>
    <row r="8" spans="1:15" x14ac:dyDescent="0.25">
      <c r="A8" s="14" t="s">
        <v>451</v>
      </c>
    </row>
    <row r="9" spans="1:15" x14ac:dyDescent="0.25">
      <c r="A9" s="14" t="s">
        <v>452</v>
      </c>
      <c r="K9" s="13" t="s">
        <v>15</v>
      </c>
      <c r="L9" s="13" t="s">
        <v>6</v>
      </c>
      <c r="M9" s="13" t="s">
        <v>442</v>
      </c>
      <c r="N9" s="13" t="s">
        <v>443</v>
      </c>
      <c r="O9" s="13" t="s">
        <v>444</v>
      </c>
    </row>
    <row r="10" spans="1:15" x14ac:dyDescent="0.25">
      <c r="A10" s="14" t="s">
        <v>453</v>
      </c>
      <c r="B10" s="14" t="str">
        <f>'Front Page'!B10</f>
        <v>Median</v>
      </c>
      <c r="D10" s="14" t="str">
        <f>'Front Page'!D10</f>
        <v>Male Full Time Workers</v>
      </c>
      <c r="F10" s="14" t="str">
        <f>'Front Page'!F10</f>
        <v>Hourly pay - gross</v>
      </c>
      <c r="K10" s="13" t="s">
        <v>8</v>
      </c>
      <c r="L10" s="13">
        <v>5</v>
      </c>
      <c r="M10" s="13">
        <v>122</v>
      </c>
      <c r="N10" s="13">
        <v>83</v>
      </c>
      <c r="O10" s="13">
        <v>44</v>
      </c>
    </row>
    <row r="11" spans="1:15" x14ac:dyDescent="0.25">
      <c r="A11" s="14" t="s">
        <v>454</v>
      </c>
      <c r="K11" s="13" t="s">
        <v>441</v>
      </c>
      <c r="L11" s="13">
        <v>148</v>
      </c>
      <c r="M11" s="13">
        <v>109</v>
      </c>
      <c r="N11" s="13">
        <v>70</v>
      </c>
      <c r="O11" s="13">
        <v>31</v>
      </c>
    </row>
    <row r="12" spans="1:15" x14ac:dyDescent="0.25">
      <c r="A12" s="14" t="s">
        <v>455</v>
      </c>
      <c r="B12" s="14">
        <f>IF(F10=F1,INDEX(K4:O7,VLOOKUP(B10,B1:C3,2,FALSE),VLOOKUP(D10,D1:E4,2,FALSE)),(IF(F10=F2,INDEX(K9:O12,VLOOKUP(B10,B1:C3,2,FALSE),VLOOKUP(D10,D1:E4,2,FALSE)),(IF(F10=F3,INDEX(K14:O17,VLOOKUP(B10,B1:C3,2,FALSE),VLOOKUP(D10,D1:E4,2,FALSE)),(IF(F10=F4,INDEX(K19:O22,VLOOKUP(B10,B1:C3,2,FALSE),VLOOKUP(D10,D1:E4,2,FALSE)),"error")))))))</f>
        <v>5</v>
      </c>
      <c r="K12" s="13" t="s">
        <v>888</v>
      </c>
      <c r="L12" s="13">
        <v>135</v>
      </c>
      <c r="M12" s="13">
        <v>96</v>
      </c>
      <c r="N12" s="13">
        <v>57</v>
      </c>
      <c r="O12" s="13">
        <v>18</v>
      </c>
    </row>
    <row r="13" spans="1:15" x14ac:dyDescent="0.25">
      <c r="A13" s="14" t="s">
        <v>456</v>
      </c>
    </row>
    <row r="14" spans="1:15" x14ac:dyDescent="0.25">
      <c r="A14" s="14" t="s">
        <v>457</v>
      </c>
      <c r="K14" s="13" t="s">
        <v>16</v>
      </c>
      <c r="L14" s="13" t="s">
        <v>6</v>
      </c>
      <c r="M14" s="13" t="s">
        <v>442</v>
      </c>
      <c r="N14" s="13" t="s">
        <v>443</v>
      </c>
      <c r="O14" s="13" t="s">
        <v>444</v>
      </c>
    </row>
    <row r="15" spans="1:15" x14ac:dyDescent="0.25">
      <c r="A15" s="14" t="s">
        <v>458</v>
      </c>
      <c r="K15" s="13" t="s">
        <v>8</v>
      </c>
      <c r="L15" s="13">
        <v>7</v>
      </c>
      <c r="M15" s="13">
        <v>124</v>
      </c>
      <c r="N15" s="13">
        <v>85</v>
      </c>
      <c r="O15" s="13">
        <v>46</v>
      </c>
    </row>
    <row r="16" spans="1:15" x14ac:dyDescent="0.25">
      <c r="A16" s="14" t="s">
        <v>459</v>
      </c>
      <c r="K16" s="13" t="s">
        <v>441</v>
      </c>
      <c r="L16" s="13">
        <v>150</v>
      </c>
      <c r="M16" s="13">
        <v>111</v>
      </c>
      <c r="N16" s="13">
        <v>72</v>
      </c>
      <c r="O16" s="13">
        <v>33</v>
      </c>
    </row>
    <row r="17" spans="1:15" x14ac:dyDescent="0.25">
      <c r="A17" s="14" t="s">
        <v>460</v>
      </c>
      <c r="B17" s="14" t="str">
        <f>'Front Page'!B17</f>
        <v>West Dorset</v>
      </c>
      <c r="K17" s="13" t="s">
        <v>888</v>
      </c>
      <c r="L17" s="13">
        <v>137</v>
      </c>
      <c r="M17" s="13">
        <v>98</v>
      </c>
      <c r="N17" s="13">
        <v>59</v>
      </c>
      <c r="O17" s="13">
        <v>20</v>
      </c>
    </row>
    <row r="18" spans="1:15" x14ac:dyDescent="0.25">
      <c r="A18" s="14" t="s">
        <v>461</v>
      </c>
    </row>
    <row r="19" spans="1:15" x14ac:dyDescent="0.25">
      <c r="A19" s="14" t="s">
        <v>462</v>
      </c>
      <c r="B19" s="19">
        <f>VLOOKUP(B17,'average earnings resident 2012'!A12:EW598,lists!B12,FALSE)</f>
        <v>235000</v>
      </c>
      <c r="D19" s="14" t="str">
        <f>K566</f>
        <v>Predominantly Urban</v>
      </c>
      <c r="E19" s="19">
        <f>M566</f>
        <v>189892.14583333334</v>
      </c>
      <c r="K19" s="13" t="s">
        <v>17</v>
      </c>
      <c r="L19" s="13" t="s">
        <v>6</v>
      </c>
      <c r="M19" s="13" t="s">
        <v>442</v>
      </c>
      <c r="N19" s="13" t="s">
        <v>443</v>
      </c>
      <c r="O19" s="13" t="s">
        <v>444</v>
      </c>
    </row>
    <row r="20" spans="1:15" x14ac:dyDescent="0.25">
      <c r="A20" s="14" t="s">
        <v>463</v>
      </c>
      <c r="D20" s="14" t="str">
        <f t="shared" ref="D20:D21" si="0">K567</f>
        <v>Significant Rural</v>
      </c>
      <c r="E20" s="19">
        <f t="shared" ref="E20:E21" si="1">M567</f>
        <v>188743.63636363635</v>
      </c>
      <c r="K20" s="13" t="s">
        <v>8</v>
      </c>
      <c r="L20" s="13">
        <v>9</v>
      </c>
      <c r="M20" s="13">
        <v>126</v>
      </c>
      <c r="N20" s="13">
        <v>87</v>
      </c>
      <c r="O20" s="13">
        <v>48</v>
      </c>
    </row>
    <row r="21" spans="1:15" x14ac:dyDescent="0.25">
      <c r="A21" s="14" t="s">
        <v>464</v>
      </c>
      <c r="D21" s="14" t="str">
        <f t="shared" si="0"/>
        <v>Predominantly Rural</v>
      </c>
      <c r="E21" s="19">
        <f t="shared" si="1"/>
        <v>193168.53398058252</v>
      </c>
      <c r="K21" s="13" t="s">
        <v>441</v>
      </c>
      <c r="L21" s="13">
        <v>152</v>
      </c>
      <c r="M21" s="13">
        <v>113</v>
      </c>
      <c r="N21" s="13">
        <v>74</v>
      </c>
      <c r="O21" s="13">
        <v>35</v>
      </c>
    </row>
    <row r="22" spans="1:15" x14ac:dyDescent="0.25">
      <c r="A22" s="14" t="s">
        <v>465</v>
      </c>
      <c r="K22" s="13" t="s">
        <v>888</v>
      </c>
      <c r="L22" s="13">
        <v>139</v>
      </c>
      <c r="M22" s="13">
        <v>100</v>
      </c>
      <c r="N22" s="13">
        <v>61</v>
      </c>
      <c r="O22" s="13">
        <v>22</v>
      </c>
    </row>
    <row r="23" spans="1:15" x14ac:dyDescent="0.25">
      <c r="A23" s="14" t="s">
        <v>466</v>
      </c>
    </row>
    <row r="24" spans="1:15" x14ac:dyDescent="0.25">
      <c r="A24" s="14" t="s">
        <v>467</v>
      </c>
    </row>
    <row r="25" spans="1:15" x14ac:dyDescent="0.25">
      <c r="A25" s="14" t="s">
        <v>468</v>
      </c>
    </row>
    <row r="26" spans="1:15" x14ac:dyDescent="0.25">
      <c r="A26" s="14" t="s">
        <v>469</v>
      </c>
    </row>
    <row r="27" spans="1:15" x14ac:dyDescent="0.25">
      <c r="A27" s="14" t="s">
        <v>470</v>
      </c>
    </row>
    <row r="28" spans="1:15" x14ac:dyDescent="0.25">
      <c r="A28" s="14" t="s">
        <v>471</v>
      </c>
    </row>
    <row r="29" spans="1:15" x14ac:dyDescent="0.25">
      <c r="A29" s="14" t="s">
        <v>472</v>
      </c>
    </row>
    <row r="30" spans="1:15" x14ac:dyDescent="0.25">
      <c r="A30" s="14" t="s">
        <v>473</v>
      </c>
    </row>
    <row r="31" spans="1:15" x14ac:dyDescent="0.25">
      <c r="A31" s="14" t="s">
        <v>474</v>
      </c>
    </row>
    <row r="32" spans="1:15" x14ac:dyDescent="0.25">
      <c r="A32" s="14" t="s">
        <v>475</v>
      </c>
    </row>
    <row r="33" spans="1:1" x14ac:dyDescent="0.25">
      <c r="A33" s="14" t="s">
        <v>476</v>
      </c>
    </row>
    <row r="34" spans="1:1" x14ac:dyDescent="0.25">
      <c r="A34" s="14" t="s">
        <v>477</v>
      </c>
    </row>
    <row r="35" spans="1:1" x14ac:dyDescent="0.25">
      <c r="A35" s="14" t="s">
        <v>478</v>
      </c>
    </row>
    <row r="36" spans="1:1" x14ac:dyDescent="0.25">
      <c r="A36" s="14" t="s">
        <v>479</v>
      </c>
    </row>
    <row r="37" spans="1:1" x14ac:dyDescent="0.25">
      <c r="A37" s="14" t="s">
        <v>480</v>
      </c>
    </row>
    <row r="38" spans="1:1" x14ac:dyDescent="0.25">
      <c r="A38" s="14" t="s">
        <v>481</v>
      </c>
    </row>
    <row r="39" spans="1:1" x14ac:dyDescent="0.25">
      <c r="A39" s="14" t="s">
        <v>482</v>
      </c>
    </row>
    <row r="40" spans="1:1" x14ac:dyDescent="0.25">
      <c r="A40" s="14" t="s">
        <v>483</v>
      </c>
    </row>
    <row r="41" spans="1:1" x14ac:dyDescent="0.25">
      <c r="A41" s="14" t="s">
        <v>484</v>
      </c>
    </row>
    <row r="42" spans="1:1" x14ac:dyDescent="0.25">
      <c r="A42" s="14" t="s">
        <v>485</v>
      </c>
    </row>
    <row r="43" spans="1:1" x14ac:dyDescent="0.25">
      <c r="A43" s="14" t="s">
        <v>486</v>
      </c>
    </row>
    <row r="44" spans="1:1" x14ac:dyDescent="0.25">
      <c r="A44" s="14" t="s">
        <v>487</v>
      </c>
    </row>
    <row r="45" spans="1:1" x14ac:dyDescent="0.25">
      <c r="A45" s="14" t="s">
        <v>488</v>
      </c>
    </row>
    <row r="46" spans="1:1" x14ac:dyDescent="0.25">
      <c r="A46" s="14" t="s">
        <v>489</v>
      </c>
    </row>
    <row r="47" spans="1:1" x14ac:dyDescent="0.25">
      <c r="A47" s="14" t="s">
        <v>490</v>
      </c>
    </row>
    <row r="48" spans="1:1" x14ac:dyDescent="0.25">
      <c r="A48" s="14" t="s">
        <v>491</v>
      </c>
    </row>
    <row r="49" spans="1:1" x14ac:dyDescent="0.25">
      <c r="A49" s="14" t="s">
        <v>492</v>
      </c>
    </row>
    <row r="50" spans="1:1" x14ac:dyDescent="0.25">
      <c r="A50" s="14" t="s">
        <v>493</v>
      </c>
    </row>
    <row r="51" spans="1:1" x14ac:dyDescent="0.25">
      <c r="A51" s="14" t="s">
        <v>494</v>
      </c>
    </row>
    <row r="52" spans="1:1" x14ac:dyDescent="0.25">
      <c r="A52" s="14" t="s">
        <v>495</v>
      </c>
    </row>
    <row r="53" spans="1:1" x14ac:dyDescent="0.25">
      <c r="A53" s="14" t="s">
        <v>496</v>
      </c>
    </row>
    <row r="54" spans="1:1" x14ac:dyDescent="0.25">
      <c r="A54" s="14" t="s">
        <v>497</v>
      </c>
    </row>
    <row r="55" spans="1:1" x14ac:dyDescent="0.25">
      <c r="A55" s="14" t="s">
        <v>498</v>
      </c>
    </row>
    <row r="56" spans="1:1" x14ac:dyDescent="0.25">
      <c r="A56" s="14" t="s">
        <v>499</v>
      </c>
    </row>
    <row r="57" spans="1:1" x14ac:dyDescent="0.25">
      <c r="A57" s="14" t="s">
        <v>500</v>
      </c>
    </row>
    <row r="58" spans="1:1" x14ac:dyDescent="0.25">
      <c r="A58" s="14" t="s">
        <v>501</v>
      </c>
    </row>
    <row r="59" spans="1:1" x14ac:dyDescent="0.25">
      <c r="A59" s="14" t="s">
        <v>502</v>
      </c>
    </row>
    <row r="60" spans="1:1" x14ac:dyDescent="0.25">
      <c r="A60" s="14" t="s">
        <v>503</v>
      </c>
    </row>
    <row r="61" spans="1:1" x14ac:dyDescent="0.25">
      <c r="A61" s="14" t="s">
        <v>504</v>
      </c>
    </row>
    <row r="62" spans="1:1" x14ac:dyDescent="0.25">
      <c r="A62" s="14" t="s">
        <v>505</v>
      </c>
    </row>
    <row r="63" spans="1:1" x14ac:dyDescent="0.25">
      <c r="A63" s="14" t="s">
        <v>506</v>
      </c>
    </row>
    <row r="64" spans="1:1" x14ac:dyDescent="0.25">
      <c r="A64" s="14" t="s">
        <v>507</v>
      </c>
    </row>
    <row r="65" spans="1:1" x14ac:dyDescent="0.25">
      <c r="A65" s="14" t="s">
        <v>508</v>
      </c>
    </row>
    <row r="66" spans="1:1" x14ac:dyDescent="0.25">
      <c r="A66" s="14" t="s">
        <v>509</v>
      </c>
    </row>
    <row r="67" spans="1:1" x14ac:dyDescent="0.25">
      <c r="A67" s="14" t="s">
        <v>510</v>
      </c>
    </row>
    <row r="68" spans="1:1" x14ac:dyDescent="0.25">
      <c r="A68" s="14" t="s">
        <v>511</v>
      </c>
    </row>
    <row r="69" spans="1:1" x14ac:dyDescent="0.25">
      <c r="A69" s="14" t="s">
        <v>512</v>
      </c>
    </row>
    <row r="70" spans="1:1" x14ac:dyDescent="0.25">
      <c r="A70" s="14" t="s">
        <v>513</v>
      </c>
    </row>
    <row r="71" spans="1:1" x14ac:dyDescent="0.25">
      <c r="A71" s="14" t="s">
        <v>514</v>
      </c>
    </row>
    <row r="72" spans="1:1" x14ac:dyDescent="0.25">
      <c r="A72" s="14" t="s">
        <v>515</v>
      </c>
    </row>
    <row r="73" spans="1:1" x14ac:dyDescent="0.25">
      <c r="A73" s="14" t="s">
        <v>516</v>
      </c>
    </row>
    <row r="74" spans="1:1" x14ac:dyDescent="0.25">
      <c r="A74" s="14" t="s">
        <v>517</v>
      </c>
    </row>
    <row r="75" spans="1:1" x14ac:dyDescent="0.25">
      <c r="A75" s="14" t="s">
        <v>518</v>
      </c>
    </row>
    <row r="76" spans="1:1" x14ac:dyDescent="0.25">
      <c r="A76" s="14" t="s">
        <v>519</v>
      </c>
    </row>
    <row r="77" spans="1:1" x14ac:dyDescent="0.25">
      <c r="A77" s="14" t="s">
        <v>520</v>
      </c>
    </row>
    <row r="78" spans="1:1" x14ac:dyDescent="0.25">
      <c r="A78" s="14" t="s">
        <v>521</v>
      </c>
    </row>
    <row r="79" spans="1:1" x14ac:dyDescent="0.25">
      <c r="A79" s="14" t="s">
        <v>522</v>
      </c>
    </row>
    <row r="80" spans="1:1" x14ac:dyDescent="0.25">
      <c r="A80" s="14" t="s">
        <v>523</v>
      </c>
    </row>
    <row r="81" spans="1:1" x14ac:dyDescent="0.25">
      <c r="A81" s="14" t="s">
        <v>524</v>
      </c>
    </row>
    <row r="82" spans="1:1" x14ac:dyDescent="0.25">
      <c r="A82" s="14" t="s">
        <v>525</v>
      </c>
    </row>
    <row r="83" spans="1:1" x14ac:dyDescent="0.25">
      <c r="A83" s="14" t="s">
        <v>526</v>
      </c>
    </row>
    <row r="84" spans="1:1" x14ac:dyDescent="0.25">
      <c r="A84" s="14" t="s">
        <v>527</v>
      </c>
    </row>
    <row r="85" spans="1:1" x14ac:dyDescent="0.25">
      <c r="A85" s="14" t="s">
        <v>528</v>
      </c>
    </row>
    <row r="86" spans="1:1" x14ac:dyDescent="0.25">
      <c r="A86" s="14" t="s">
        <v>529</v>
      </c>
    </row>
    <row r="87" spans="1:1" x14ac:dyDescent="0.25">
      <c r="A87" s="14" t="s">
        <v>530</v>
      </c>
    </row>
    <row r="88" spans="1:1" x14ac:dyDescent="0.25">
      <c r="A88" s="14" t="s">
        <v>531</v>
      </c>
    </row>
    <row r="89" spans="1:1" x14ac:dyDescent="0.25">
      <c r="A89" s="14" t="s">
        <v>532</v>
      </c>
    </row>
    <row r="90" spans="1:1" x14ac:dyDescent="0.25">
      <c r="A90" s="14" t="s">
        <v>533</v>
      </c>
    </row>
    <row r="91" spans="1:1" x14ac:dyDescent="0.25">
      <c r="A91" s="14" t="s">
        <v>534</v>
      </c>
    </row>
    <row r="92" spans="1:1" x14ac:dyDescent="0.25">
      <c r="A92" s="14" t="s">
        <v>535</v>
      </c>
    </row>
    <row r="93" spans="1:1" x14ac:dyDescent="0.25">
      <c r="A93" s="14" t="s">
        <v>536</v>
      </c>
    </row>
    <row r="94" spans="1:1" x14ac:dyDescent="0.25">
      <c r="A94" s="14" t="s">
        <v>537</v>
      </c>
    </row>
    <row r="95" spans="1:1" x14ac:dyDescent="0.25">
      <c r="A95" s="14" t="s">
        <v>538</v>
      </c>
    </row>
    <row r="96" spans="1:1" x14ac:dyDescent="0.25">
      <c r="A96" s="14" t="s">
        <v>539</v>
      </c>
    </row>
    <row r="97" spans="1:1" x14ac:dyDescent="0.25">
      <c r="A97" s="14" t="s">
        <v>540</v>
      </c>
    </row>
    <row r="98" spans="1:1" x14ac:dyDescent="0.25">
      <c r="A98" s="14" t="s">
        <v>541</v>
      </c>
    </row>
    <row r="99" spans="1:1" x14ac:dyDescent="0.25">
      <c r="A99" s="14" t="s">
        <v>542</v>
      </c>
    </row>
    <row r="100" spans="1:1" x14ac:dyDescent="0.25">
      <c r="A100" s="14" t="s">
        <v>543</v>
      </c>
    </row>
    <row r="101" spans="1:1" x14ac:dyDescent="0.25">
      <c r="A101" s="14" t="s">
        <v>544</v>
      </c>
    </row>
    <row r="102" spans="1:1" x14ac:dyDescent="0.25">
      <c r="A102" s="14" t="s">
        <v>545</v>
      </c>
    </row>
    <row r="103" spans="1:1" x14ac:dyDescent="0.25">
      <c r="A103" s="14" t="s">
        <v>546</v>
      </c>
    </row>
    <row r="104" spans="1:1" x14ac:dyDescent="0.25">
      <c r="A104" s="14" t="s">
        <v>547</v>
      </c>
    </row>
    <row r="105" spans="1:1" x14ac:dyDescent="0.25">
      <c r="A105" s="14" t="s">
        <v>548</v>
      </c>
    </row>
    <row r="106" spans="1:1" x14ac:dyDescent="0.25">
      <c r="A106" s="14" t="s">
        <v>549</v>
      </c>
    </row>
    <row r="107" spans="1:1" x14ac:dyDescent="0.25">
      <c r="A107" s="14" t="s">
        <v>550</v>
      </c>
    </row>
    <row r="108" spans="1:1" x14ac:dyDescent="0.25">
      <c r="A108" s="14" t="s">
        <v>551</v>
      </c>
    </row>
    <row r="109" spans="1:1" x14ac:dyDescent="0.25">
      <c r="A109" s="14" t="s">
        <v>552</v>
      </c>
    </row>
    <row r="110" spans="1:1" x14ac:dyDescent="0.25">
      <c r="A110" s="14" t="s">
        <v>553</v>
      </c>
    </row>
    <row r="111" spans="1:1" x14ac:dyDescent="0.25">
      <c r="A111" s="14" t="s">
        <v>554</v>
      </c>
    </row>
    <row r="112" spans="1:1" x14ac:dyDescent="0.25">
      <c r="A112" s="14" t="s">
        <v>555</v>
      </c>
    </row>
    <row r="113" spans="1:1" x14ac:dyDescent="0.25">
      <c r="A113" s="14" t="s">
        <v>856</v>
      </c>
    </row>
    <row r="114" spans="1:1" x14ac:dyDescent="0.25">
      <c r="A114" s="14" t="s">
        <v>556</v>
      </c>
    </row>
    <row r="115" spans="1:1" x14ac:dyDescent="0.25">
      <c r="A115" s="14" t="s">
        <v>557</v>
      </c>
    </row>
    <row r="116" spans="1:1" x14ac:dyDescent="0.25">
      <c r="A116" s="14" t="s">
        <v>558</v>
      </c>
    </row>
    <row r="117" spans="1:1" x14ac:dyDescent="0.25">
      <c r="A117" s="14" t="s">
        <v>559</v>
      </c>
    </row>
    <row r="118" spans="1:1" x14ac:dyDescent="0.25">
      <c r="A118" s="14" t="s">
        <v>560</v>
      </c>
    </row>
    <row r="119" spans="1:1" x14ac:dyDescent="0.25">
      <c r="A119" s="14" t="s">
        <v>561</v>
      </c>
    </row>
    <row r="120" spans="1:1" x14ac:dyDescent="0.25">
      <c r="A120" s="14" t="s">
        <v>562</v>
      </c>
    </row>
    <row r="121" spans="1:1" x14ac:dyDescent="0.25">
      <c r="A121" s="14" t="s">
        <v>563</v>
      </c>
    </row>
    <row r="122" spans="1:1" x14ac:dyDescent="0.25">
      <c r="A122" s="14" t="s">
        <v>564</v>
      </c>
    </row>
    <row r="123" spans="1:1" x14ac:dyDescent="0.25">
      <c r="A123" s="14" t="s">
        <v>565</v>
      </c>
    </row>
    <row r="124" spans="1:1" x14ac:dyDescent="0.25">
      <c r="A124" s="14" t="s">
        <v>566</v>
      </c>
    </row>
    <row r="125" spans="1:1" x14ac:dyDescent="0.25">
      <c r="A125" s="14" t="s">
        <v>567</v>
      </c>
    </row>
    <row r="126" spans="1:1" x14ac:dyDescent="0.25">
      <c r="A126" s="14" t="s">
        <v>568</v>
      </c>
    </row>
    <row r="127" spans="1:1" x14ac:dyDescent="0.25">
      <c r="A127" s="14" t="s">
        <v>569</v>
      </c>
    </row>
    <row r="128" spans="1:1" x14ac:dyDescent="0.25">
      <c r="A128" s="14" t="s">
        <v>570</v>
      </c>
    </row>
    <row r="129" spans="1:1" x14ac:dyDescent="0.25">
      <c r="A129" s="14" t="s">
        <v>571</v>
      </c>
    </row>
    <row r="130" spans="1:1" x14ac:dyDescent="0.25">
      <c r="A130" s="14" t="s">
        <v>572</v>
      </c>
    </row>
    <row r="131" spans="1:1" x14ac:dyDescent="0.25">
      <c r="A131" s="14" t="s">
        <v>573</v>
      </c>
    </row>
    <row r="132" spans="1:1" x14ac:dyDescent="0.25">
      <c r="A132" s="14" t="s">
        <v>574</v>
      </c>
    </row>
    <row r="133" spans="1:1" x14ac:dyDescent="0.25">
      <c r="A133" s="14" t="s">
        <v>575</v>
      </c>
    </row>
    <row r="134" spans="1:1" x14ac:dyDescent="0.25">
      <c r="A134" s="14" t="s">
        <v>576</v>
      </c>
    </row>
    <row r="135" spans="1:1" x14ac:dyDescent="0.25">
      <c r="A135" s="14" t="s">
        <v>577</v>
      </c>
    </row>
    <row r="136" spans="1:1" x14ac:dyDescent="0.25">
      <c r="A136" s="14" t="s">
        <v>578</v>
      </c>
    </row>
    <row r="137" spans="1:1" x14ac:dyDescent="0.25">
      <c r="A137" s="14" t="s">
        <v>579</v>
      </c>
    </row>
    <row r="138" spans="1:1" x14ac:dyDescent="0.25">
      <c r="A138" s="14" t="s">
        <v>580</v>
      </c>
    </row>
    <row r="139" spans="1:1" x14ac:dyDescent="0.25">
      <c r="A139" s="14" t="s">
        <v>581</v>
      </c>
    </row>
    <row r="140" spans="1:1" x14ac:dyDescent="0.25">
      <c r="A140" s="14" t="s">
        <v>582</v>
      </c>
    </row>
    <row r="141" spans="1:1" x14ac:dyDescent="0.25">
      <c r="A141" s="14" t="s">
        <v>583</v>
      </c>
    </row>
    <row r="142" spans="1:1" x14ac:dyDescent="0.25">
      <c r="A142" s="14" t="s">
        <v>584</v>
      </c>
    </row>
    <row r="143" spans="1:1" x14ac:dyDescent="0.25">
      <c r="A143" s="14" t="s">
        <v>585</v>
      </c>
    </row>
    <row r="144" spans="1:1" x14ac:dyDescent="0.25">
      <c r="A144" s="14" t="s">
        <v>586</v>
      </c>
    </row>
    <row r="145" spans="1:1" x14ac:dyDescent="0.25">
      <c r="A145" s="14" t="s">
        <v>587</v>
      </c>
    </row>
    <row r="146" spans="1:1" x14ac:dyDescent="0.25">
      <c r="A146" s="14" t="s">
        <v>588</v>
      </c>
    </row>
    <row r="147" spans="1:1" x14ac:dyDescent="0.25">
      <c r="A147" s="14" t="s">
        <v>589</v>
      </c>
    </row>
    <row r="148" spans="1:1" x14ac:dyDescent="0.25">
      <c r="A148" s="14" t="s">
        <v>590</v>
      </c>
    </row>
    <row r="149" spans="1:1" x14ac:dyDescent="0.25">
      <c r="A149" s="14" t="s">
        <v>591</v>
      </c>
    </row>
    <row r="150" spans="1:1" x14ac:dyDescent="0.25">
      <c r="A150" s="14" t="s">
        <v>592</v>
      </c>
    </row>
    <row r="151" spans="1:1" x14ac:dyDescent="0.25">
      <c r="A151" s="14" t="s">
        <v>593</v>
      </c>
    </row>
    <row r="152" spans="1:1" x14ac:dyDescent="0.25">
      <c r="A152" s="14" t="s">
        <v>594</v>
      </c>
    </row>
    <row r="153" spans="1:1" x14ac:dyDescent="0.25">
      <c r="A153" s="14" t="s">
        <v>595</v>
      </c>
    </row>
    <row r="154" spans="1:1" x14ac:dyDescent="0.25">
      <c r="A154" s="14" t="s">
        <v>596</v>
      </c>
    </row>
    <row r="155" spans="1:1" x14ac:dyDescent="0.25">
      <c r="A155" s="14" t="s">
        <v>597</v>
      </c>
    </row>
    <row r="156" spans="1:1" x14ac:dyDescent="0.25">
      <c r="A156" s="14" t="s">
        <v>598</v>
      </c>
    </row>
    <row r="157" spans="1:1" x14ac:dyDescent="0.25">
      <c r="A157" s="14" t="s">
        <v>599</v>
      </c>
    </row>
    <row r="158" spans="1:1" x14ac:dyDescent="0.25">
      <c r="A158" s="14" t="s">
        <v>600</v>
      </c>
    </row>
    <row r="159" spans="1:1" x14ac:dyDescent="0.25">
      <c r="A159" s="14" t="s">
        <v>601</v>
      </c>
    </row>
    <row r="160" spans="1:1" x14ac:dyDescent="0.25">
      <c r="A160" s="14" t="s">
        <v>602</v>
      </c>
    </row>
    <row r="161" spans="1:1" x14ac:dyDescent="0.25">
      <c r="A161" s="14" t="s">
        <v>603</v>
      </c>
    </row>
    <row r="162" spans="1:1" x14ac:dyDescent="0.25">
      <c r="A162" s="14" t="s">
        <v>604</v>
      </c>
    </row>
    <row r="163" spans="1:1" x14ac:dyDescent="0.25">
      <c r="A163" s="14" t="s">
        <v>605</v>
      </c>
    </row>
    <row r="164" spans="1:1" x14ac:dyDescent="0.25">
      <c r="A164" s="14" t="s">
        <v>606</v>
      </c>
    </row>
    <row r="165" spans="1:1" x14ac:dyDescent="0.25">
      <c r="A165" s="14" t="s">
        <v>607</v>
      </c>
    </row>
    <row r="166" spans="1:1" x14ac:dyDescent="0.25">
      <c r="A166" s="14" t="s">
        <v>608</v>
      </c>
    </row>
    <row r="167" spans="1:1" x14ac:dyDescent="0.25">
      <c r="A167" s="14" t="s">
        <v>609</v>
      </c>
    </row>
    <row r="168" spans="1:1" x14ac:dyDescent="0.25">
      <c r="A168" s="14" t="s">
        <v>610</v>
      </c>
    </row>
    <row r="169" spans="1:1" x14ac:dyDescent="0.25">
      <c r="A169" s="14" t="s">
        <v>611</v>
      </c>
    </row>
    <row r="170" spans="1:1" x14ac:dyDescent="0.25">
      <c r="A170" s="14" t="s">
        <v>612</v>
      </c>
    </row>
    <row r="171" spans="1:1" x14ac:dyDescent="0.25">
      <c r="A171" s="14" t="s">
        <v>613</v>
      </c>
    </row>
    <row r="172" spans="1:1" x14ac:dyDescent="0.25">
      <c r="A172" s="14" t="s">
        <v>614</v>
      </c>
    </row>
    <row r="173" spans="1:1" x14ac:dyDescent="0.25">
      <c r="A173" s="14" t="s">
        <v>615</v>
      </c>
    </row>
    <row r="174" spans="1:1" x14ac:dyDescent="0.25">
      <c r="A174" s="14" t="s">
        <v>616</v>
      </c>
    </row>
    <row r="175" spans="1:1" x14ac:dyDescent="0.25">
      <c r="A175" s="14" t="s">
        <v>617</v>
      </c>
    </row>
    <row r="176" spans="1:1" x14ac:dyDescent="0.25">
      <c r="A176" s="14" t="s">
        <v>618</v>
      </c>
    </row>
    <row r="177" spans="1:1" x14ac:dyDescent="0.25">
      <c r="A177" s="14" t="s">
        <v>619</v>
      </c>
    </row>
    <row r="178" spans="1:1" x14ac:dyDescent="0.25">
      <c r="A178" s="14" t="s">
        <v>620</v>
      </c>
    </row>
    <row r="179" spans="1:1" x14ac:dyDescent="0.25">
      <c r="A179" s="14" t="s">
        <v>857</v>
      </c>
    </row>
    <row r="180" spans="1:1" x14ac:dyDescent="0.25">
      <c r="A180" s="14" t="s">
        <v>621</v>
      </c>
    </row>
    <row r="181" spans="1:1" x14ac:dyDescent="0.25">
      <c r="A181" s="14" t="s">
        <v>622</v>
      </c>
    </row>
    <row r="182" spans="1:1" x14ac:dyDescent="0.25">
      <c r="A182" s="14" t="s">
        <v>623</v>
      </c>
    </row>
    <row r="183" spans="1:1" x14ac:dyDescent="0.25">
      <c r="A183" s="14" t="s">
        <v>624</v>
      </c>
    </row>
    <row r="184" spans="1:1" x14ac:dyDescent="0.25">
      <c r="A184" s="14" t="s">
        <v>625</v>
      </c>
    </row>
    <row r="185" spans="1:1" x14ac:dyDescent="0.25">
      <c r="A185" s="14" t="s">
        <v>626</v>
      </c>
    </row>
    <row r="186" spans="1:1" x14ac:dyDescent="0.25">
      <c r="A186" s="14" t="s">
        <v>627</v>
      </c>
    </row>
    <row r="187" spans="1:1" x14ac:dyDescent="0.25">
      <c r="A187" s="14" t="s">
        <v>628</v>
      </c>
    </row>
    <row r="188" spans="1:1" x14ac:dyDescent="0.25">
      <c r="A188" s="14" t="s">
        <v>629</v>
      </c>
    </row>
    <row r="189" spans="1:1" x14ac:dyDescent="0.25">
      <c r="A189" s="14" t="s">
        <v>630</v>
      </c>
    </row>
    <row r="190" spans="1:1" x14ac:dyDescent="0.25">
      <c r="A190" s="14" t="s">
        <v>631</v>
      </c>
    </row>
    <row r="191" spans="1:1" x14ac:dyDescent="0.25">
      <c r="A191" s="14" t="s">
        <v>632</v>
      </c>
    </row>
    <row r="192" spans="1:1" x14ac:dyDescent="0.25">
      <c r="A192" s="14" t="s">
        <v>633</v>
      </c>
    </row>
    <row r="193" spans="1:1" x14ac:dyDescent="0.25">
      <c r="A193" s="14" t="s">
        <v>634</v>
      </c>
    </row>
    <row r="194" spans="1:1" x14ac:dyDescent="0.25">
      <c r="A194" s="14" t="s">
        <v>635</v>
      </c>
    </row>
    <row r="195" spans="1:1" x14ac:dyDescent="0.25">
      <c r="A195" s="14" t="s">
        <v>636</v>
      </c>
    </row>
    <row r="196" spans="1:1" x14ac:dyDescent="0.25">
      <c r="A196" s="14" t="s">
        <v>637</v>
      </c>
    </row>
    <row r="197" spans="1:1" x14ac:dyDescent="0.25">
      <c r="A197" s="14" t="s">
        <v>638</v>
      </c>
    </row>
    <row r="198" spans="1:1" x14ac:dyDescent="0.25">
      <c r="A198" s="14" t="s">
        <v>639</v>
      </c>
    </row>
    <row r="199" spans="1:1" x14ac:dyDescent="0.25">
      <c r="A199" s="14" t="s">
        <v>640</v>
      </c>
    </row>
    <row r="200" spans="1:1" x14ac:dyDescent="0.25">
      <c r="A200" s="14" t="s">
        <v>641</v>
      </c>
    </row>
    <row r="201" spans="1:1" x14ac:dyDescent="0.25">
      <c r="A201" s="14" t="s">
        <v>642</v>
      </c>
    </row>
    <row r="202" spans="1:1" x14ac:dyDescent="0.25">
      <c r="A202" s="14" t="s">
        <v>643</v>
      </c>
    </row>
    <row r="203" spans="1:1" x14ac:dyDescent="0.25">
      <c r="A203" s="14" t="s">
        <v>644</v>
      </c>
    </row>
    <row r="204" spans="1:1" x14ac:dyDescent="0.25">
      <c r="A204" s="14" t="s">
        <v>645</v>
      </c>
    </row>
    <row r="205" spans="1:1" x14ac:dyDescent="0.25">
      <c r="A205" s="14" t="s">
        <v>646</v>
      </c>
    </row>
    <row r="206" spans="1:1" x14ac:dyDescent="0.25">
      <c r="A206" s="14" t="s">
        <v>647</v>
      </c>
    </row>
    <row r="207" spans="1:1" x14ac:dyDescent="0.25">
      <c r="A207" s="14" t="s">
        <v>648</v>
      </c>
    </row>
    <row r="208" spans="1:1" x14ac:dyDescent="0.25">
      <c r="A208" s="14" t="s">
        <v>649</v>
      </c>
    </row>
    <row r="209" spans="1:1" x14ac:dyDescent="0.25">
      <c r="A209" s="14" t="s">
        <v>650</v>
      </c>
    </row>
    <row r="210" spans="1:1" x14ac:dyDescent="0.25">
      <c r="A210" s="14" t="s">
        <v>651</v>
      </c>
    </row>
    <row r="211" spans="1:1" x14ac:dyDescent="0.25">
      <c r="A211" s="14" t="s">
        <v>652</v>
      </c>
    </row>
    <row r="212" spans="1:1" x14ac:dyDescent="0.25">
      <c r="A212" s="14" t="s">
        <v>653</v>
      </c>
    </row>
    <row r="213" spans="1:1" x14ac:dyDescent="0.25">
      <c r="A213" s="14" t="s">
        <v>654</v>
      </c>
    </row>
    <row r="214" spans="1:1" x14ac:dyDescent="0.25">
      <c r="A214" s="14" t="s">
        <v>655</v>
      </c>
    </row>
    <row r="215" spans="1:1" x14ac:dyDescent="0.25">
      <c r="A215" s="14" t="s">
        <v>656</v>
      </c>
    </row>
    <row r="216" spans="1:1" x14ac:dyDescent="0.25">
      <c r="A216" s="14" t="s">
        <v>657</v>
      </c>
    </row>
    <row r="217" spans="1:1" x14ac:dyDescent="0.25">
      <c r="A217" s="14" t="s">
        <v>658</v>
      </c>
    </row>
    <row r="218" spans="1:1" x14ac:dyDescent="0.25">
      <c r="A218" s="14" t="s">
        <v>659</v>
      </c>
    </row>
    <row r="219" spans="1:1" x14ac:dyDescent="0.25">
      <c r="A219" s="14" t="s">
        <v>660</v>
      </c>
    </row>
    <row r="220" spans="1:1" x14ac:dyDescent="0.25">
      <c r="A220" s="14" t="s">
        <v>661</v>
      </c>
    </row>
    <row r="221" spans="1:1" x14ac:dyDescent="0.25">
      <c r="A221" s="14" t="s">
        <v>662</v>
      </c>
    </row>
    <row r="222" spans="1:1" x14ac:dyDescent="0.25">
      <c r="A222" s="14" t="s">
        <v>663</v>
      </c>
    </row>
    <row r="223" spans="1:1" x14ac:dyDescent="0.25">
      <c r="A223" s="14" t="s">
        <v>664</v>
      </c>
    </row>
    <row r="224" spans="1:1" x14ac:dyDescent="0.25">
      <c r="A224" s="14" t="s">
        <v>665</v>
      </c>
    </row>
    <row r="225" spans="1:1" x14ac:dyDescent="0.25">
      <c r="A225" s="14" t="s">
        <v>666</v>
      </c>
    </row>
    <row r="226" spans="1:1" x14ac:dyDescent="0.25">
      <c r="A226" s="14" t="s">
        <v>667</v>
      </c>
    </row>
    <row r="227" spans="1:1" x14ac:dyDescent="0.25">
      <c r="A227" s="14" t="s">
        <v>668</v>
      </c>
    </row>
    <row r="228" spans="1:1" x14ac:dyDescent="0.25">
      <c r="A228" s="14" t="s">
        <v>669</v>
      </c>
    </row>
    <row r="229" spans="1:1" x14ac:dyDescent="0.25">
      <c r="A229" s="14" t="s">
        <v>670</v>
      </c>
    </row>
    <row r="230" spans="1:1" x14ac:dyDescent="0.25">
      <c r="A230" s="14" t="s">
        <v>671</v>
      </c>
    </row>
    <row r="231" spans="1:1" x14ac:dyDescent="0.25">
      <c r="A231" s="14" t="s">
        <v>672</v>
      </c>
    </row>
    <row r="232" spans="1:1" x14ac:dyDescent="0.25">
      <c r="A232" s="14" t="s">
        <v>673</v>
      </c>
    </row>
    <row r="233" spans="1:1" x14ac:dyDescent="0.25">
      <c r="A233" s="14" t="s">
        <v>674</v>
      </c>
    </row>
    <row r="234" spans="1:1" x14ac:dyDescent="0.25">
      <c r="A234" s="14" t="s">
        <v>675</v>
      </c>
    </row>
    <row r="235" spans="1:1" x14ac:dyDescent="0.25">
      <c r="A235" s="14" t="s">
        <v>676</v>
      </c>
    </row>
    <row r="236" spans="1:1" x14ac:dyDescent="0.25">
      <c r="A236" s="14" t="s">
        <v>677</v>
      </c>
    </row>
    <row r="237" spans="1:1" x14ac:dyDescent="0.25">
      <c r="A237" s="14" t="s">
        <v>678</v>
      </c>
    </row>
    <row r="238" spans="1:1" x14ac:dyDescent="0.25">
      <c r="A238" s="14" t="s">
        <v>679</v>
      </c>
    </row>
    <row r="239" spans="1:1" x14ac:dyDescent="0.25">
      <c r="A239" s="14" t="s">
        <v>680</v>
      </c>
    </row>
    <row r="240" spans="1:1" x14ac:dyDescent="0.25">
      <c r="A240" s="14" t="s">
        <v>681</v>
      </c>
    </row>
    <row r="241" spans="1:1" x14ac:dyDescent="0.25">
      <c r="A241" s="14" t="s">
        <v>682</v>
      </c>
    </row>
    <row r="242" spans="1:1" x14ac:dyDescent="0.25">
      <c r="A242" s="14" t="s">
        <v>683</v>
      </c>
    </row>
    <row r="243" spans="1:1" x14ac:dyDescent="0.25">
      <c r="A243" s="14" t="s">
        <v>684</v>
      </c>
    </row>
    <row r="244" spans="1:1" x14ac:dyDescent="0.25">
      <c r="A244" s="14" t="s">
        <v>685</v>
      </c>
    </row>
    <row r="245" spans="1:1" x14ac:dyDescent="0.25">
      <c r="A245" s="14" t="s">
        <v>686</v>
      </c>
    </row>
    <row r="246" spans="1:1" x14ac:dyDescent="0.25">
      <c r="A246" s="14" t="s">
        <v>687</v>
      </c>
    </row>
    <row r="247" spans="1:1" x14ac:dyDescent="0.25">
      <c r="A247" s="14" t="s">
        <v>688</v>
      </c>
    </row>
    <row r="248" spans="1:1" x14ac:dyDescent="0.25">
      <c r="A248" s="14" t="s">
        <v>689</v>
      </c>
    </row>
    <row r="249" spans="1:1" x14ac:dyDescent="0.25">
      <c r="A249" s="14" t="s">
        <v>690</v>
      </c>
    </row>
    <row r="250" spans="1:1" x14ac:dyDescent="0.25">
      <c r="A250" s="14" t="s">
        <v>691</v>
      </c>
    </row>
    <row r="251" spans="1:1" x14ac:dyDescent="0.25">
      <c r="A251" s="14" t="s">
        <v>692</v>
      </c>
    </row>
    <row r="252" spans="1:1" x14ac:dyDescent="0.25">
      <c r="A252" s="14" t="s">
        <v>693</v>
      </c>
    </row>
    <row r="253" spans="1:1" x14ac:dyDescent="0.25">
      <c r="A253" s="14" t="s">
        <v>694</v>
      </c>
    </row>
    <row r="254" spans="1:1" x14ac:dyDescent="0.25">
      <c r="A254" s="14" t="s">
        <v>695</v>
      </c>
    </row>
    <row r="255" spans="1:1" x14ac:dyDescent="0.25">
      <c r="A255" s="14" t="s">
        <v>696</v>
      </c>
    </row>
    <row r="256" spans="1:1" x14ac:dyDescent="0.25">
      <c r="A256" s="14" t="s">
        <v>697</v>
      </c>
    </row>
    <row r="257" spans="1:1" x14ac:dyDescent="0.25">
      <c r="A257" s="14" t="s">
        <v>698</v>
      </c>
    </row>
    <row r="258" spans="1:1" x14ac:dyDescent="0.25">
      <c r="A258" s="14" t="s">
        <v>699</v>
      </c>
    </row>
    <row r="259" spans="1:1" x14ac:dyDescent="0.25">
      <c r="A259" s="14" t="s">
        <v>700</v>
      </c>
    </row>
    <row r="260" spans="1:1" x14ac:dyDescent="0.25">
      <c r="A260" s="14" t="s">
        <v>701</v>
      </c>
    </row>
    <row r="261" spans="1:1" x14ac:dyDescent="0.25">
      <c r="A261" s="14" t="s">
        <v>702</v>
      </c>
    </row>
    <row r="262" spans="1:1" x14ac:dyDescent="0.25">
      <c r="A262" s="14" t="s">
        <v>703</v>
      </c>
    </row>
    <row r="263" spans="1:1" x14ac:dyDescent="0.25">
      <c r="A263" s="14" t="s">
        <v>704</v>
      </c>
    </row>
    <row r="264" spans="1:1" x14ac:dyDescent="0.25">
      <c r="A264" s="14" t="s">
        <v>705</v>
      </c>
    </row>
    <row r="265" spans="1:1" x14ac:dyDescent="0.25">
      <c r="A265" s="14" t="s">
        <v>706</v>
      </c>
    </row>
    <row r="266" spans="1:1" x14ac:dyDescent="0.25">
      <c r="A266" s="14" t="s">
        <v>707</v>
      </c>
    </row>
    <row r="267" spans="1:1" x14ac:dyDescent="0.25">
      <c r="A267" s="14" t="s">
        <v>708</v>
      </c>
    </row>
    <row r="268" spans="1:1" x14ac:dyDescent="0.25">
      <c r="A268" s="14" t="s">
        <v>709</v>
      </c>
    </row>
    <row r="269" spans="1:1" x14ac:dyDescent="0.25">
      <c r="A269" s="14" t="s">
        <v>710</v>
      </c>
    </row>
    <row r="270" spans="1:1" x14ac:dyDescent="0.25">
      <c r="A270" s="14" t="s">
        <v>711</v>
      </c>
    </row>
    <row r="271" spans="1:1" x14ac:dyDescent="0.25">
      <c r="A271" s="14" t="s">
        <v>712</v>
      </c>
    </row>
    <row r="272" spans="1:1" x14ac:dyDescent="0.25">
      <c r="A272" s="14" t="s">
        <v>713</v>
      </c>
    </row>
    <row r="273" spans="1:1" x14ac:dyDescent="0.25">
      <c r="A273" s="14" t="s">
        <v>714</v>
      </c>
    </row>
    <row r="274" spans="1:1" x14ac:dyDescent="0.25">
      <c r="A274" s="14" t="s">
        <v>715</v>
      </c>
    </row>
    <row r="275" spans="1:1" x14ac:dyDescent="0.25">
      <c r="A275" s="14" t="s">
        <v>716</v>
      </c>
    </row>
    <row r="276" spans="1:1" x14ac:dyDescent="0.25">
      <c r="A276" s="14" t="s">
        <v>717</v>
      </c>
    </row>
    <row r="277" spans="1:1" x14ac:dyDescent="0.25">
      <c r="A277" s="14" t="s">
        <v>718</v>
      </c>
    </row>
    <row r="278" spans="1:1" x14ac:dyDescent="0.25">
      <c r="A278" s="14" t="s">
        <v>719</v>
      </c>
    </row>
    <row r="279" spans="1:1" x14ac:dyDescent="0.25">
      <c r="A279" s="14" t="s">
        <v>720</v>
      </c>
    </row>
    <row r="280" spans="1:1" x14ac:dyDescent="0.25">
      <c r="A280" s="14" t="s">
        <v>721</v>
      </c>
    </row>
    <row r="281" spans="1:1" x14ac:dyDescent="0.25">
      <c r="A281" s="14" t="s">
        <v>722</v>
      </c>
    </row>
    <row r="282" spans="1:1" x14ac:dyDescent="0.25">
      <c r="A282" s="14" t="s">
        <v>723</v>
      </c>
    </row>
    <row r="283" spans="1:1" x14ac:dyDescent="0.25">
      <c r="A283" s="14" t="s">
        <v>724</v>
      </c>
    </row>
    <row r="284" spans="1:1" x14ac:dyDescent="0.25">
      <c r="A284" s="14" t="s">
        <v>725</v>
      </c>
    </row>
    <row r="285" spans="1:1" x14ac:dyDescent="0.25">
      <c r="A285" s="14" t="s">
        <v>726</v>
      </c>
    </row>
    <row r="286" spans="1:1" x14ac:dyDescent="0.25">
      <c r="A286" s="14" t="s">
        <v>727</v>
      </c>
    </row>
    <row r="287" spans="1:1" x14ac:dyDescent="0.25">
      <c r="A287" s="14" t="s">
        <v>728</v>
      </c>
    </row>
    <row r="288" spans="1:1" x14ac:dyDescent="0.25">
      <c r="A288" s="14" t="s">
        <v>729</v>
      </c>
    </row>
    <row r="289" spans="1:1" x14ac:dyDescent="0.25">
      <c r="A289" s="14" t="s">
        <v>730</v>
      </c>
    </row>
    <row r="290" spans="1:1" x14ac:dyDescent="0.25">
      <c r="A290" s="14" t="s">
        <v>731</v>
      </c>
    </row>
    <row r="291" spans="1:1" x14ac:dyDescent="0.25">
      <c r="A291" s="14" t="s">
        <v>732</v>
      </c>
    </row>
    <row r="292" spans="1:1" x14ac:dyDescent="0.25">
      <c r="A292" s="14" t="s">
        <v>733</v>
      </c>
    </row>
    <row r="293" spans="1:1" x14ac:dyDescent="0.25">
      <c r="A293" s="14" t="s">
        <v>734</v>
      </c>
    </row>
    <row r="294" spans="1:1" x14ac:dyDescent="0.25">
      <c r="A294" s="14" t="s">
        <v>735</v>
      </c>
    </row>
    <row r="295" spans="1:1" x14ac:dyDescent="0.25">
      <c r="A295" s="14" t="s">
        <v>736</v>
      </c>
    </row>
    <row r="296" spans="1:1" x14ac:dyDescent="0.25">
      <c r="A296" s="14" t="s">
        <v>737</v>
      </c>
    </row>
    <row r="297" spans="1:1" x14ac:dyDescent="0.25">
      <c r="A297" s="14" t="s">
        <v>738</v>
      </c>
    </row>
    <row r="298" spans="1:1" x14ac:dyDescent="0.25">
      <c r="A298" s="14" t="s">
        <v>739</v>
      </c>
    </row>
    <row r="299" spans="1:1" x14ac:dyDescent="0.25">
      <c r="A299" s="14" t="s">
        <v>740</v>
      </c>
    </row>
    <row r="300" spans="1:1" x14ac:dyDescent="0.25">
      <c r="A300" s="14" t="s">
        <v>741</v>
      </c>
    </row>
    <row r="301" spans="1:1" x14ac:dyDescent="0.25">
      <c r="A301" s="14" t="s">
        <v>742</v>
      </c>
    </row>
    <row r="302" spans="1:1" x14ac:dyDescent="0.25">
      <c r="A302" s="14" t="s">
        <v>743</v>
      </c>
    </row>
    <row r="303" spans="1:1" x14ac:dyDescent="0.25">
      <c r="A303" s="14" t="s">
        <v>744</v>
      </c>
    </row>
    <row r="304" spans="1:1" x14ac:dyDescent="0.25">
      <c r="A304" s="14" t="s">
        <v>745</v>
      </c>
    </row>
    <row r="305" spans="1:1" x14ac:dyDescent="0.25">
      <c r="A305" s="14" t="s">
        <v>746</v>
      </c>
    </row>
    <row r="306" spans="1:1" x14ac:dyDescent="0.25">
      <c r="A306" s="14" t="s">
        <v>747</v>
      </c>
    </row>
    <row r="307" spans="1:1" x14ac:dyDescent="0.25">
      <c r="A307" s="14" t="s">
        <v>748</v>
      </c>
    </row>
    <row r="308" spans="1:1" x14ac:dyDescent="0.25">
      <c r="A308" s="14" t="s">
        <v>749</v>
      </c>
    </row>
    <row r="309" spans="1:1" x14ac:dyDescent="0.25">
      <c r="A309" s="14" t="s">
        <v>750</v>
      </c>
    </row>
    <row r="310" spans="1:1" x14ac:dyDescent="0.25">
      <c r="A310" s="14" t="s">
        <v>751</v>
      </c>
    </row>
    <row r="311" spans="1:1" x14ac:dyDescent="0.25">
      <c r="A311" s="14" t="s">
        <v>752</v>
      </c>
    </row>
    <row r="312" spans="1:1" x14ac:dyDescent="0.25">
      <c r="A312" s="14" t="s">
        <v>753</v>
      </c>
    </row>
    <row r="313" spans="1:1" x14ac:dyDescent="0.25">
      <c r="A313" s="14" t="s">
        <v>754</v>
      </c>
    </row>
    <row r="314" spans="1:1" x14ac:dyDescent="0.25">
      <c r="A314" s="14" t="s">
        <v>755</v>
      </c>
    </row>
    <row r="315" spans="1:1" x14ac:dyDescent="0.25">
      <c r="A315" s="14" t="s">
        <v>756</v>
      </c>
    </row>
    <row r="316" spans="1:1" x14ac:dyDescent="0.25">
      <c r="A316" s="14" t="s">
        <v>757</v>
      </c>
    </row>
    <row r="317" spans="1:1" x14ac:dyDescent="0.25">
      <c r="A317" s="14" t="s">
        <v>758</v>
      </c>
    </row>
    <row r="318" spans="1:1" x14ac:dyDescent="0.25">
      <c r="A318" s="14" t="s">
        <v>759</v>
      </c>
    </row>
    <row r="319" spans="1:1" x14ac:dyDescent="0.25">
      <c r="A319" s="14" t="s">
        <v>760</v>
      </c>
    </row>
    <row r="320" spans="1:1" x14ac:dyDescent="0.25">
      <c r="A320" s="14" t="s">
        <v>761</v>
      </c>
    </row>
    <row r="321" spans="1:1" x14ac:dyDescent="0.25">
      <c r="A321" s="14" t="s">
        <v>762</v>
      </c>
    </row>
    <row r="322" spans="1:1" x14ac:dyDescent="0.25">
      <c r="A322" s="14" t="s">
        <v>763</v>
      </c>
    </row>
    <row r="323" spans="1:1" x14ac:dyDescent="0.25">
      <c r="A323" s="14" t="s">
        <v>764</v>
      </c>
    </row>
    <row r="324" spans="1:1" x14ac:dyDescent="0.25">
      <c r="A324" s="14" t="s">
        <v>765</v>
      </c>
    </row>
    <row r="325" spans="1:1" x14ac:dyDescent="0.25">
      <c r="A325" s="14" t="s">
        <v>766</v>
      </c>
    </row>
    <row r="326" spans="1:1" x14ac:dyDescent="0.25">
      <c r="A326" s="14" t="s">
        <v>767</v>
      </c>
    </row>
    <row r="327" spans="1:1" x14ac:dyDescent="0.25">
      <c r="A327" s="14" t="s">
        <v>768</v>
      </c>
    </row>
    <row r="328" spans="1:1" x14ac:dyDescent="0.25">
      <c r="A328" s="14" t="s">
        <v>769</v>
      </c>
    </row>
    <row r="329" spans="1:1" x14ac:dyDescent="0.25">
      <c r="A329" s="14" t="s">
        <v>770</v>
      </c>
    </row>
    <row r="330" spans="1:1" x14ac:dyDescent="0.25">
      <c r="A330" s="14" t="s">
        <v>771</v>
      </c>
    </row>
    <row r="331" spans="1:1" x14ac:dyDescent="0.25">
      <c r="A331" s="14" t="s">
        <v>772</v>
      </c>
    </row>
    <row r="332" spans="1:1" x14ac:dyDescent="0.25">
      <c r="A332" s="14" t="s">
        <v>773</v>
      </c>
    </row>
    <row r="333" spans="1:1" x14ac:dyDescent="0.25">
      <c r="A333" s="14" t="s">
        <v>774</v>
      </c>
    </row>
    <row r="334" spans="1:1" x14ac:dyDescent="0.25">
      <c r="A334" s="14" t="s">
        <v>775</v>
      </c>
    </row>
    <row r="335" spans="1:1" x14ac:dyDescent="0.25">
      <c r="A335" s="14" t="s">
        <v>776</v>
      </c>
    </row>
    <row r="336" spans="1:1" x14ac:dyDescent="0.25">
      <c r="A336" s="14" t="s">
        <v>777</v>
      </c>
    </row>
    <row r="337" spans="1:1" x14ac:dyDescent="0.25">
      <c r="A337" s="14" t="s">
        <v>778</v>
      </c>
    </row>
    <row r="338" spans="1:1" x14ac:dyDescent="0.25">
      <c r="A338" s="14" t="s">
        <v>779</v>
      </c>
    </row>
    <row r="339" spans="1:1" x14ac:dyDescent="0.25">
      <c r="A339" s="14" t="s">
        <v>780</v>
      </c>
    </row>
    <row r="340" spans="1:1" x14ac:dyDescent="0.25">
      <c r="A340" s="14" t="s">
        <v>781</v>
      </c>
    </row>
    <row r="341" spans="1:1" x14ac:dyDescent="0.25">
      <c r="A341" s="14" t="s">
        <v>782</v>
      </c>
    </row>
    <row r="342" spans="1:1" x14ac:dyDescent="0.25">
      <c r="A342" s="14" t="s">
        <v>783</v>
      </c>
    </row>
    <row r="343" spans="1:1" x14ac:dyDescent="0.25">
      <c r="A343" s="14" t="s">
        <v>784</v>
      </c>
    </row>
    <row r="344" spans="1:1" x14ac:dyDescent="0.25">
      <c r="A344" s="14" t="s">
        <v>785</v>
      </c>
    </row>
    <row r="345" spans="1:1" x14ac:dyDescent="0.25">
      <c r="A345" s="14" t="s">
        <v>786</v>
      </c>
    </row>
    <row r="346" spans="1:1" x14ac:dyDescent="0.25">
      <c r="A346" s="14" t="s">
        <v>787</v>
      </c>
    </row>
    <row r="347" spans="1:1" x14ac:dyDescent="0.25">
      <c r="A347" s="14" t="s">
        <v>788</v>
      </c>
    </row>
    <row r="348" spans="1:1" x14ac:dyDescent="0.25">
      <c r="A348" s="14" t="s">
        <v>789</v>
      </c>
    </row>
    <row r="349" spans="1:1" x14ac:dyDescent="0.25">
      <c r="A349" s="14" t="s">
        <v>790</v>
      </c>
    </row>
    <row r="350" spans="1:1" x14ac:dyDescent="0.25">
      <c r="A350" s="14" t="s">
        <v>791</v>
      </c>
    </row>
    <row r="351" spans="1:1" x14ac:dyDescent="0.25">
      <c r="A351" s="14" t="s">
        <v>792</v>
      </c>
    </row>
    <row r="352" spans="1:1" x14ac:dyDescent="0.25">
      <c r="A352" s="14" t="s">
        <v>793</v>
      </c>
    </row>
    <row r="353" spans="1:1" x14ac:dyDescent="0.25">
      <c r="A353" s="14" t="s">
        <v>794</v>
      </c>
    </row>
    <row r="354" spans="1:1" x14ac:dyDescent="0.25">
      <c r="A354" s="14" t="s">
        <v>795</v>
      </c>
    </row>
    <row r="355" spans="1:1" x14ac:dyDescent="0.25">
      <c r="A355" s="14" t="s">
        <v>796</v>
      </c>
    </row>
    <row r="356" spans="1:1" x14ac:dyDescent="0.25">
      <c r="A356" s="14" t="s">
        <v>797</v>
      </c>
    </row>
    <row r="357" spans="1:1" x14ac:dyDescent="0.25">
      <c r="A357" s="14" t="s">
        <v>798</v>
      </c>
    </row>
    <row r="358" spans="1:1" x14ac:dyDescent="0.25">
      <c r="A358" s="14" t="s">
        <v>799</v>
      </c>
    </row>
    <row r="359" spans="1:1" x14ac:dyDescent="0.25">
      <c r="A359" s="14" t="s">
        <v>800</v>
      </c>
    </row>
    <row r="360" spans="1:1" x14ac:dyDescent="0.25">
      <c r="A360" s="14" t="s">
        <v>801</v>
      </c>
    </row>
    <row r="361" spans="1:1" x14ac:dyDescent="0.25">
      <c r="A361" s="14" t="s">
        <v>802</v>
      </c>
    </row>
    <row r="362" spans="1:1" x14ac:dyDescent="0.25">
      <c r="A362" s="14" t="s">
        <v>803</v>
      </c>
    </row>
    <row r="363" spans="1:1" x14ac:dyDescent="0.25">
      <c r="A363" s="14" t="s">
        <v>804</v>
      </c>
    </row>
    <row r="364" spans="1:1" x14ac:dyDescent="0.25">
      <c r="A364" s="14" t="s">
        <v>805</v>
      </c>
    </row>
    <row r="365" spans="1:1" x14ac:dyDescent="0.25">
      <c r="A365" s="14" t="s">
        <v>806</v>
      </c>
    </row>
    <row r="366" spans="1:1" x14ac:dyDescent="0.25">
      <c r="A366" s="14" t="s">
        <v>807</v>
      </c>
    </row>
    <row r="367" spans="1:1" x14ac:dyDescent="0.25">
      <c r="A367" s="14" t="s">
        <v>808</v>
      </c>
    </row>
    <row r="368" spans="1:1" x14ac:dyDescent="0.25">
      <c r="A368" s="14" t="s">
        <v>809</v>
      </c>
    </row>
    <row r="369" spans="1:1" x14ac:dyDescent="0.25">
      <c r="A369" s="14" t="s">
        <v>810</v>
      </c>
    </row>
    <row r="370" spans="1:1" x14ac:dyDescent="0.25">
      <c r="A370" s="14" t="s">
        <v>811</v>
      </c>
    </row>
    <row r="371" spans="1:1" x14ac:dyDescent="0.25">
      <c r="A371" s="14" t="s">
        <v>812</v>
      </c>
    </row>
    <row r="372" spans="1:1" x14ac:dyDescent="0.25">
      <c r="A372" s="14" t="s">
        <v>813</v>
      </c>
    </row>
    <row r="373" spans="1:1" x14ac:dyDescent="0.25">
      <c r="A373" s="14" t="s">
        <v>814</v>
      </c>
    </row>
    <row r="374" spans="1:1" x14ac:dyDescent="0.25">
      <c r="A374" s="14" t="s">
        <v>815</v>
      </c>
    </row>
    <row r="375" spans="1:1" x14ac:dyDescent="0.25">
      <c r="A375" s="14" t="s">
        <v>816</v>
      </c>
    </row>
    <row r="376" spans="1:1" x14ac:dyDescent="0.25">
      <c r="A376" s="14" t="s">
        <v>817</v>
      </c>
    </row>
    <row r="377" spans="1:1" x14ac:dyDescent="0.25">
      <c r="A377" s="14" t="s">
        <v>818</v>
      </c>
    </row>
    <row r="378" spans="1:1" x14ac:dyDescent="0.25">
      <c r="A378" s="14" t="s">
        <v>819</v>
      </c>
    </row>
    <row r="379" spans="1:1" x14ac:dyDescent="0.25">
      <c r="A379" s="14" t="s">
        <v>820</v>
      </c>
    </row>
    <row r="380" spans="1:1" x14ac:dyDescent="0.25">
      <c r="A380" s="14" t="s">
        <v>821</v>
      </c>
    </row>
    <row r="381" spans="1:1" x14ac:dyDescent="0.25">
      <c r="A381" s="14" t="s">
        <v>445</v>
      </c>
    </row>
    <row r="382" spans="1:1" x14ac:dyDescent="0.25">
      <c r="A382" s="14" t="s">
        <v>849</v>
      </c>
    </row>
    <row r="383" spans="1:1" x14ac:dyDescent="0.25">
      <c r="A383" s="14" t="s">
        <v>446</v>
      </c>
    </row>
    <row r="384" spans="1:1" x14ac:dyDescent="0.25">
      <c r="A384" s="14" t="s">
        <v>447</v>
      </c>
    </row>
    <row r="385" spans="1:1" x14ac:dyDescent="0.25">
      <c r="A385" s="14" t="s">
        <v>448</v>
      </c>
    </row>
    <row r="386" spans="1:1" x14ac:dyDescent="0.25">
      <c r="A386" s="14" t="s">
        <v>449</v>
      </c>
    </row>
    <row r="387" spans="1:1" x14ac:dyDescent="0.25">
      <c r="A387" s="14" t="s">
        <v>450</v>
      </c>
    </row>
    <row r="388" spans="1:1" x14ac:dyDescent="0.25">
      <c r="A388" s="14" t="s">
        <v>451</v>
      </c>
    </row>
    <row r="389" spans="1:1" x14ac:dyDescent="0.25">
      <c r="A389" s="14" t="s">
        <v>452</v>
      </c>
    </row>
    <row r="390" spans="1:1" x14ac:dyDescent="0.25">
      <c r="A390" s="14" t="s">
        <v>453</v>
      </c>
    </row>
    <row r="391" spans="1:1" x14ac:dyDescent="0.25">
      <c r="A391" s="14" t="s">
        <v>454</v>
      </c>
    </row>
    <row r="392" spans="1:1" x14ac:dyDescent="0.25">
      <c r="A392" s="14" t="s">
        <v>455</v>
      </c>
    </row>
    <row r="393" spans="1:1" x14ac:dyDescent="0.25">
      <c r="A393" s="14" t="s">
        <v>456</v>
      </c>
    </row>
    <row r="394" spans="1:1" x14ac:dyDescent="0.25">
      <c r="A394" s="14" t="s">
        <v>457</v>
      </c>
    </row>
    <row r="395" spans="1:1" x14ac:dyDescent="0.25">
      <c r="A395" s="14" t="s">
        <v>458</v>
      </c>
    </row>
    <row r="396" spans="1:1" x14ac:dyDescent="0.25">
      <c r="A396" s="14" t="s">
        <v>459</v>
      </c>
    </row>
    <row r="397" spans="1:1" x14ac:dyDescent="0.25">
      <c r="A397" s="14" t="s">
        <v>460</v>
      </c>
    </row>
    <row r="398" spans="1:1" x14ac:dyDescent="0.25">
      <c r="A398" s="14" t="s">
        <v>461</v>
      </c>
    </row>
    <row r="399" spans="1:1" x14ac:dyDescent="0.25">
      <c r="A399" s="14" t="s">
        <v>822</v>
      </c>
    </row>
    <row r="400" spans="1:1" x14ac:dyDescent="0.25">
      <c r="A400" s="14" t="s">
        <v>468</v>
      </c>
    </row>
    <row r="401" spans="1:1" x14ac:dyDescent="0.25">
      <c r="A401" s="14" t="s">
        <v>469</v>
      </c>
    </row>
    <row r="402" spans="1:1" x14ac:dyDescent="0.25">
      <c r="A402" s="14" t="s">
        <v>470</v>
      </c>
    </row>
    <row r="403" spans="1:1" x14ac:dyDescent="0.25">
      <c r="A403" s="14" t="s">
        <v>471</v>
      </c>
    </row>
    <row r="404" spans="1:1" x14ac:dyDescent="0.25">
      <c r="A404" s="14" t="s">
        <v>472</v>
      </c>
    </row>
    <row r="405" spans="1:1" x14ac:dyDescent="0.25">
      <c r="A405" s="14" t="s">
        <v>473</v>
      </c>
    </row>
    <row r="406" spans="1:1" x14ac:dyDescent="0.25">
      <c r="A406" s="14" t="s">
        <v>474</v>
      </c>
    </row>
    <row r="407" spans="1:1" x14ac:dyDescent="0.25">
      <c r="A407" s="14" t="s">
        <v>475</v>
      </c>
    </row>
    <row r="408" spans="1:1" x14ac:dyDescent="0.25">
      <c r="A408" s="14" t="s">
        <v>476</v>
      </c>
    </row>
    <row r="409" spans="1:1" x14ac:dyDescent="0.25">
      <c r="A409" s="14" t="s">
        <v>477</v>
      </c>
    </row>
    <row r="410" spans="1:1" x14ac:dyDescent="0.25">
      <c r="A410" s="14" t="s">
        <v>823</v>
      </c>
    </row>
    <row r="411" spans="1:1" x14ac:dyDescent="0.25">
      <c r="A411" s="14" t="s">
        <v>490</v>
      </c>
    </row>
    <row r="412" spans="1:1" x14ac:dyDescent="0.25">
      <c r="A412" s="14" t="s">
        <v>491</v>
      </c>
    </row>
    <row r="413" spans="1:1" x14ac:dyDescent="0.25">
      <c r="A413" s="14" t="s">
        <v>492</v>
      </c>
    </row>
    <row r="414" spans="1:1" x14ac:dyDescent="0.25">
      <c r="A414" s="14" t="s">
        <v>493</v>
      </c>
    </row>
    <row r="415" spans="1:1" x14ac:dyDescent="0.25">
      <c r="A415" s="14" t="s">
        <v>494</v>
      </c>
    </row>
    <row r="416" spans="1:1" x14ac:dyDescent="0.25">
      <c r="A416" s="14" t="s">
        <v>495</v>
      </c>
    </row>
    <row r="417" spans="1:1" x14ac:dyDescent="0.25">
      <c r="A417" s="14" t="s">
        <v>496</v>
      </c>
    </row>
    <row r="418" spans="1:1" x14ac:dyDescent="0.25">
      <c r="A418" s="14" t="s">
        <v>497</v>
      </c>
    </row>
    <row r="419" spans="1:1" x14ac:dyDescent="0.25">
      <c r="A419" s="14" t="s">
        <v>498</v>
      </c>
    </row>
    <row r="420" spans="1:1" x14ac:dyDescent="0.25">
      <c r="A420" s="14" t="s">
        <v>499</v>
      </c>
    </row>
    <row r="421" spans="1:1" x14ac:dyDescent="0.25">
      <c r="A421" s="14" t="s">
        <v>824</v>
      </c>
    </row>
    <row r="422" spans="1:1" x14ac:dyDescent="0.25">
      <c r="A422" s="14" t="s">
        <v>507</v>
      </c>
    </row>
    <row r="423" spans="1:1" x14ac:dyDescent="0.25">
      <c r="A423" s="14" t="s">
        <v>508</v>
      </c>
    </row>
    <row r="424" spans="1:1" x14ac:dyDescent="0.25">
      <c r="A424" s="14" t="s">
        <v>509</v>
      </c>
    </row>
    <row r="425" spans="1:1" x14ac:dyDescent="0.25">
      <c r="A425" s="14" t="s">
        <v>510</v>
      </c>
    </row>
    <row r="426" spans="1:1" x14ac:dyDescent="0.25">
      <c r="A426" s="14" t="s">
        <v>511</v>
      </c>
    </row>
    <row r="427" spans="1:1" x14ac:dyDescent="0.25">
      <c r="A427" s="14" t="s">
        <v>512</v>
      </c>
    </row>
    <row r="428" spans="1:1" x14ac:dyDescent="0.25">
      <c r="A428" s="14" t="s">
        <v>513</v>
      </c>
    </row>
    <row r="429" spans="1:1" x14ac:dyDescent="0.25">
      <c r="A429" s="14" t="s">
        <v>514</v>
      </c>
    </row>
    <row r="430" spans="1:1" x14ac:dyDescent="0.25">
      <c r="A430" s="14" t="s">
        <v>515</v>
      </c>
    </row>
    <row r="431" spans="1:1" x14ac:dyDescent="0.25">
      <c r="A431" s="14" t="s">
        <v>516</v>
      </c>
    </row>
    <row r="432" spans="1:1" x14ac:dyDescent="0.25">
      <c r="A432" s="14" t="s">
        <v>517</v>
      </c>
    </row>
    <row r="433" spans="1:1" x14ac:dyDescent="0.25">
      <c r="A433" s="14" t="s">
        <v>518</v>
      </c>
    </row>
    <row r="434" spans="1:1" x14ac:dyDescent="0.25">
      <c r="A434" s="14" t="s">
        <v>519</v>
      </c>
    </row>
    <row r="435" spans="1:1" x14ac:dyDescent="0.25">
      <c r="A435" s="14" t="s">
        <v>825</v>
      </c>
    </row>
    <row r="436" spans="1:1" x14ac:dyDescent="0.25">
      <c r="A436" s="14" t="s">
        <v>826</v>
      </c>
    </row>
    <row r="437" spans="1:1" x14ac:dyDescent="0.25">
      <c r="A437" s="14" t="s">
        <v>827</v>
      </c>
    </row>
    <row r="438" spans="1:1" x14ac:dyDescent="0.25">
      <c r="A438" s="14" t="s">
        <v>828</v>
      </c>
    </row>
    <row r="439" spans="1:1" x14ac:dyDescent="0.25">
      <c r="A439" s="14" t="s">
        <v>829</v>
      </c>
    </row>
    <row r="440" spans="1:1" x14ac:dyDescent="0.25">
      <c r="A440" s="14" t="s">
        <v>856</v>
      </c>
    </row>
    <row r="441" spans="1:1" x14ac:dyDescent="0.25">
      <c r="A441" s="14" t="s">
        <v>556</v>
      </c>
    </row>
    <row r="442" spans="1:1" x14ac:dyDescent="0.25">
      <c r="A442" s="14" t="s">
        <v>557</v>
      </c>
    </row>
    <row r="443" spans="1:1" x14ac:dyDescent="0.25">
      <c r="A443" s="14" t="s">
        <v>558</v>
      </c>
    </row>
    <row r="444" spans="1:1" x14ac:dyDescent="0.25">
      <c r="A444" s="14" t="s">
        <v>830</v>
      </c>
    </row>
    <row r="445" spans="1:1" x14ac:dyDescent="0.25">
      <c r="A445" s="14" t="s">
        <v>831</v>
      </c>
    </row>
    <row r="446" spans="1:1" x14ac:dyDescent="0.25">
      <c r="A446" s="14" t="s">
        <v>572</v>
      </c>
    </row>
    <row r="447" spans="1:1" x14ac:dyDescent="0.25">
      <c r="A447" s="14" t="s">
        <v>573</v>
      </c>
    </row>
    <row r="448" spans="1:1" x14ac:dyDescent="0.25">
      <c r="A448" s="14" t="s">
        <v>574</v>
      </c>
    </row>
    <row r="449" spans="1:1" x14ac:dyDescent="0.25">
      <c r="A449" s="14" t="s">
        <v>575</v>
      </c>
    </row>
    <row r="450" spans="1:1" x14ac:dyDescent="0.25">
      <c r="A450" s="14" t="s">
        <v>576</v>
      </c>
    </row>
    <row r="451" spans="1:1" x14ac:dyDescent="0.25">
      <c r="A451" s="14" t="s">
        <v>577</v>
      </c>
    </row>
    <row r="452" spans="1:1" x14ac:dyDescent="0.25">
      <c r="A452" s="14" t="s">
        <v>578</v>
      </c>
    </row>
    <row r="453" spans="1:1" x14ac:dyDescent="0.25">
      <c r="A453" s="14" t="s">
        <v>832</v>
      </c>
    </row>
    <row r="454" spans="1:1" x14ac:dyDescent="0.25">
      <c r="A454" s="14" t="s">
        <v>585</v>
      </c>
    </row>
    <row r="455" spans="1:1" x14ac:dyDescent="0.25">
      <c r="A455" s="14" t="s">
        <v>586</v>
      </c>
    </row>
    <row r="456" spans="1:1" x14ac:dyDescent="0.25">
      <c r="A456" s="14" t="s">
        <v>587</v>
      </c>
    </row>
    <row r="457" spans="1:1" x14ac:dyDescent="0.25">
      <c r="A457" s="14" t="s">
        <v>588</v>
      </c>
    </row>
    <row r="458" spans="1:1" x14ac:dyDescent="0.25">
      <c r="A458" s="14" t="s">
        <v>589</v>
      </c>
    </row>
    <row r="459" spans="1:1" x14ac:dyDescent="0.25">
      <c r="A459" s="14" t="s">
        <v>590</v>
      </c>
    </row>
    <row r="460" spans="1:1" x14ac:dyDescent="0.25">
      <c r="A460" s="14" t="s">
        <v>833</v>
      </c>
    </row>
    <row r="461" spans="1:1" x14ac:dyDescent="0.25">
      <c r="A461" s="14" t="s">
        <v>834</v>
      </c>
    </row>
    <row r="462" spans="1:1" x14ac:dyDescent="0.25">
      <c r="A462" s="14" t="s">
        <v>835</v>
      </c>
    </row>
    <row r="463" spans="1:1" x14ac:dyDescent="0.25">
      <c r="A463" s="14" t="s">
        <v>836</v>
      </c>
    </row>
    <row r="464" spans="1:1" x14ac:dyDescent="0.25">
      <c r="A464" s="14" t="s">
        <v>837</v>
      </c>
    </row>
    <row r="465" spans="1:1" x14ac:dyDescent="0.25">
      <c r="A465" s="14" t="s">
        <v>631</v>
      </c>
    </row>
    <row r="466" spans="1:1" x14ac:dyDescent="0.25">
      <c r="A466" s="14" t="s">
        <v>632</v>
      </c>
    </row>
    <row r="467" spans="1:1" x14ac:dyDescent="0.25">
      <c r="A467" s="14" t="s">
        <v>633</v>
      </c>
    </row>
    <row r="468" spans="1:1" x14ac:dyDescent="0.25">
      <c r="A468" s="14" t="s">
        <v>634</v>
      </c>
    </row>
    <row r="469" spans="1:1" x14ac:dyDescent="0.25">
      <c r="A469" s="14" t="s">
        <v>635</v>
      </c>
    </row>
    <row r="470" spans="1:1" x14ac:dyDescent="0.25">
      <c r="A470" s="14" t="s">
        <v>636</v>
      </c>
    </row>
    <row r="471" spans="1:1" x14ac:dyDescent="0.25">
      <c r="A471" s="14" t="s">
        <v>637</v>
      </c>
    </row>
    <row r="472" spans="1:1" x14ac:dyDescent="0.25">
      <c r="A472" s="14" t="s">
        <v>638</v>
      </c>
    </row>
    <row r="473" spans="1:1" x14ac:dyDescent="0.25">
      <c r="A473" s="14" t="s">
        <v>639</v>
      </c>
    </row>
    <row r="474" spans="1:1" x14ac:dyDescent="0.25">
      <c r="A474" s="14" t="s">
        <v>640</v>
      </c>
    </row>
    <row r="475" spans="1:1" x14ac:dyDescent="0.25">
      <c r="A475" s="14" t="s">
        <v>641</v>
      </c>
    </row>
    <row r="476" spans="1:1" x14ac:dyDescent="0.25">
      <c r="A476" s="14" t="s">
        <v>642</v>
      </c>
    </row>
    <row r="477" spans="1:1" x14ac:dyDescent="0.25">
      <c r="A477" s="14" t="s">
        <v>643</v>
      </c>
    </row>
    <row r="478" spans="1:1" x14ac:dyDescent="0.25">
      <c r="A478" s="14" t="s">
        <v>644</v>
      </c>
    </row>
    <row r="479" spans="1:1" x14ac:dyDescent="0.25">
      <c r="A479" s="14" t="s">
        <v>645</v>
      </c>
    </row>
    <row r="480" spans="1:1" x14ac:dyDescent="0.25">
      <c r="A480" s="14" t="s">
        <v>646</v>
      </c>
    </row>
    <row r="481" spans="1:1" x14ac:dyDescent="0.25">
      <c r="A481" s="14" t="s">
        <v>647</v>
      </c>
    </row>
    <row r="482" spans="1:1" x14ac:dyDescent="0.25">
      <c r="A482" s="14" t="s">
        <v>648</v>
      </c>
    </row>
    <row r="483" spans="1:1" x14ac:dyDescent="0.25">
      <c r="A483" s="14" t="s">
        <v>649</v>
      </c>
    </row>
    <row r="484" spans="1:1" x14ac:dyDescent="0.25">
      <c r="A484" s="14" t="s">
        <v>650</v>
      </c>
    </row>
    <row r="485" spans="1:1" x14ac:dyDescent="0.25">
      <c r="A485" s="14" t="s">
        <v>651</v>
      </c>
    </row>
    <row r="486" spans="1:1" x14ac:dyDescent="0.25">
      <c r="A486" s="14" t="s">
        <v>652</v>
      </c>
    </row>
    <row r="487" spans="1:1" x14ac:dyDescent="0.25">
      <c r="A487" s="14" t="s">
        <v>653</v>
      </c>
    </row>
    <row r="488" spans="1:1" x14ac:dyDescent="0.25">
      <c r="A488" s="14" t="s">
        <v>654</v>
      </c>
    </row>
    <row r="489" spans="1:1" x14ac:dyDescent="0.25">
      <c r="A489" s="14" t="s">
        <v>655</v>
      </c>
    </row>
    <row r="490" spans="1:1" x14ac:dyDescent="0.25">
      <c r="A490" s="14" t="s">
        <v>656</v>
      </c>
    </row>
    <row r="491" spans="1:1" x14ac:dyDescent="0.25">
      <c r="A491" s="14" t="s">
        <v>657</v>
      </c>
    </row>
    <row r="492" spans="1:1" x14ac:dyDescent="0.25">
      <c r="A492" s="14" t="s">
        <v>658</v>
      </c>
    </row>
    <row r="493" spans="1:1" x14ac:dyDescent="0.25">
      <c r="A493" s="14" t="s">
        <v>659</v>
      </c>
    </row>
    <row r="494" spans="1:1" x14ac:dyDescent="0.25">
      <c r="A494" s="14" t="s">
        <v>660</v>
      </c>
    </row>
    <row r="495" spans="1:1" x14ac:dyDescent="0.25">
      <c r="A495" s="14" t="s">
        <v>661</v>
      </c>
    </row>
    <row r="496" spans="1:1" x14ac:dyDescent="0.25">
      <c r="A496" s="14" t="s">
        <v>662</v>
      </c>
    </row>
    <row r="497" spans="1:1" x14ac:dyDescent="0.25">
      <c r="A497" s="14" t="s">
        <v>663</v>
      </c>
    </row>
    <row r="498" spans="1:1" x14ac:dyDescent="0.25">
      <c r="A498" s="14" t="s">
        <v>664</v>
      </c>
    </row>
    <row r="499" spans="1:1" x14ac:dyDescent="0.25">
      <c r="A499" s="14" t="s">
        <v>665</v>
      </c>
    </row>
    <row r="500" spans="1:1" x14ac:dyDescent="0.25">
      <c r="A500" s="14" t="s">
        <v>666</v>
      </c>
    </row>
    <row r="501" spans="1:1" x14ac:dyDescent="0.25">
      <c r="A501" s="14" t="s">
        <v>667</v>
      </c>
    </row>
    <row r="502" spans="1:1" x14ac:dyDescent="0.25">
      <c r="A502" s="14" t="s">
        <v>668</v>
      </c>
    </row>
    <row r="503" spans="1:1" x14ac:dyDescent="0.25">
      <c r="A503" s="14" t="s">
        <v>669</v>
      </c>
    </row>
    <row r="504" spans="1:1" x14ac:dyDescent="0.25">
      <c r="A504" s="14" t="s">
        <v>670</v>
      </c>
    </row>
    <row r="505" spans="1:1" x14ac:dyDescent="0.25">
      <c r="A505" s="14" t="s">
        <v>671</v>
      </c>
    </row>
    <row r="506" spans="1:1" x14ac:dyDescent="0.25">
      <c r="A506" s="14" t="s">
        <v>672</v>
      </c>
    </row>
    <row r="507" spans="1:1" x14ac:dyDescent="0.25">
      <c r="A507" s="14" t="s">
        <v>673</v>
      </c>
    </row>
    <row r="508" spans="1:1" x14ac:dyDescent="0.25">
      <c r="A508" s="14" t="s">
        <v>674</v>
      </c>
    </row>
    <row r="509" spans="1:1" x14ac:dyDescent="0.25">
      <c r="A509" s="14" t="s">
        <v>675</v>
      </c>
    </row>
    <row r="510" spans="1:1" x14ac:dyDescent="0.25">
      <c r="A510" s="14" t="s">
        <v>838</v>
      </c>
    </row>
    <row r="511" spans="1:1" x14ac:dyDescent="0.25">
      <c r="A511" s="14" t="s">
        <v>839</v>
      </c>
    </row>
    <row r="512" spans="1:1" x14ac:dyDescent="0.25">
      <c r="A512" s="14" t="s">
        <v>840</v>
      </c>
    </row>
    <row r="513" spans="1:1" x14ac:dyDescent="0.25">
      <c r="A513" s="14" t="s">
        <v>841</v>
      </c>
    </row>
    <row r="514" spans="1:1" x14ac:dyDescent="0.25">
      <c r="A514" s="14" t="s">
        <v>842</v>
      </c>
    </row>
    <row r="515" spans="1:1" x14ac:dyDescent="0.25">
      <c r="A515" s="14" t="s">
        <v>843</v>
      </c>
    </row>
    <row r="516" spans="1:1" x14ac:dyDescent="0.25">
      <c r="A516" s="14" t="s">
        <v>844</v>
      </c>
    </row>
    <row r="517" spans="1:1" x14ac:dyDescent="0.25">
      <c r="A517" s="14" t="s">
        <v>731</v>
      </c>
    </row>
    <row r="518" spans="1:1" x14ac:dyDescent="0.25">
      <c r="A518" s="14" t="s">
        <v>732</v>
      </c>
    </row>
    <row r="519" spans="1:1" x14ac:dyDescent="0.25">
      <c r="A519" s="14" t="s">
        <v>733</v>
      </c>
    </row>
    <row r="520" spans="1:1" x14ac:dyDescent="0.25">
      <c r="A520" s="14" t="s">
        <v>734</v>
      </c>
    </row>
    <row r="521" spans="1:1" x14ac:dyDescent="0.25">
      <c r="A521" s="14" t="s">
        <v>735</v>
      </c>
    </row>
    <row r="522" spans="1:1" x14ac:dyDescent="0.25">
      <c r="A522" s="14" t="s">
        <v>736</v>
      </c>
    </row>
    <row r="523" spans="1:1" x14ac:dyDescent="0.25">
      <c r="A523" s="14" t="s">
        <v>737</v>
      </c>
    </row>
    <row r="524" spans="1:1" x14ac:dyDescent="0.25">
      <c r="A524" s="14" t="s">
        <v>738</v>
      </c>
    </row>
    <row r="525" spans="1:1" x14ac:dyDescent="0.25">
      <c r="A525" s="14" t="s">
        <v>739</v>
      </c>
    </row>
    <row r="526" spans="1:1" x14ac:dyDescent="0.25">
      <c r="A526" s="14" t="s">
        <v>740</v>
      </c>
    </row>
    <row r="527" spans="1:1" x14ac:dyDescent="0.25">
      <c r="A527" s="14" t="s">
        <v>741</v>
      </c>
    </row>
    <row r="528" spans="1:1" x14ac:dyDescent="0.25">
      <c r="A528" s="14" t="s">
        <v>742</v>
      </c>
    </row>
    <row r="529" spans="1:5" x14ac:dyDescent="0.25">
      <c r="A529" s="14" t="s">
        <v>845</v>
      </c>
    </row>
    <row r="530" spans="1:5" x14ac:dyDescent="0.25">
      <c r="A530" s="14" t="s">
        <v>846</v>
      </c>
    </row>
    <row r="531" spans="1:5" x14ac:dyDescent="0.25">
      <c r="A531" s="14" t="s">
        <v>847</v>
      </c>
    </row>
    <row r="532" spans="1:5" x14ac:dyDescent="0.25">
      <c r="A532" s="14" t="s">
        <v>848</v>
      </c>
    </row>
    <row r="540" spans="1:5" x14ac:dyDescent="0.25">
      <c r="A540" s="15" t="s">
        <v>724</v>
      </c>
      <c r="B540" s="16" t="s">
        <v>850</v>
      </c>
      <c r="C540" s="16"/>
      <c r="D540" s="14">
        <f>VLOOKUP(A540,'average earnings resident 2012'!$A$12:$EW$598,lists!$B$12,FALSE)</f>
        <v>200000</v>
      </c>
      <c r="E540" s="14" t="str">
        <f>IF(D540="&amp;^%","no data",B540)</f>
        <v>LU</v>
      </c>
    </row>
    <row r="541" spans="1:5" x14ac:dyDescent="0.25">
      <c r="A541" s="15" t="s">
        <v>462</v>
      </c>
      <c r="B541" s="16" t="s">
        <v>851</v>
      </c>
      <c r="C541" s="16"/>
      <c r="D541" s="14">
        <f>VLOOKUP(A541,'average earnings resident 2012'!$A$12:$EW$598,lists!$B$12,FALSE)</f>
        <v>129500</v>
      </c>
      <c r="E541" s="14" t="str">
        <f t="shared" ref="E541:E604" si="2">IF(D541="&amp;^%","no data",B541)</f>
        <v>R80</v>
      </c>
    </row>
    <row r="542" spans="1:5" x14ac:dyDescent="0.25">
      <c r="A542" s="15" t="s">
        <v>520</v>
      </c>
      <c r="B542" s="17" t="s">
        <v>852</v>
      </c>
      <c r="C542" s="17"/>
      <c r="D542" s="14">
        <f>VLOOKUP(A542,'average earnings resident 2012'!$A$12:$EW$598,lists!$B$12,FALSE)</f>
        <v>125000</v>
      </c>
      <c r="E542" s="14" t="str">
        <f t="shared" si="2"/>
        <v>SR</v>
      </c>
    </row>
    <row r="543" spans="1:5" x14ac:dyDescent="0.25">
      <c r="A543" s="15" t="s">
        <v>725</v>
      </c>
      <c r="B543" s="16" t="s">
        <v>850</v>
      </c>
      <c r="C543" s="16"/>
      <c r="D543" s="14">
        <f>VLOOKUP(A543,'average earnings resident 2012'!$A$12:$EW$598,lists!$B$12,FALSE)</f>
        <v>200000</v>
      </c>
      <c r="E543" s="14" t="str">
        <f t="shared" si="2"/>
        <v>LU</v>
      </c>
    </row>
    <row r="544" spans="1:5" x14ac:dyDescent="0.25">
      <c r="A544" s="15" t="s">
        <v>549</v>
      </c>
      <c r="B544" s="16" t="s">
        <v>853</v>
      </c>
      <c r="C544" s="16"/>
      <c r="D544" s="14">
        <f>VLOOKUP(A544,'average earnings resident 2012'!$A$12:$EW$598,lists!$B$12,FALSE)</f>
        <v>110000</v>
      </c>
      <c r="E544" s="14" t="str">
        <f t="shared" si="2"/>
        <v>OU</v>
      </c>
    </row>
    <row r="545" spans="1:5" x14ac:dyDescent="0.25">
      <c r="A545" s="15" t="s">
        <v>696</v>
      </c>
      <c r="B545" s="17" t="s">
        <v>852</v>
      </c>
      <c r="C545" s="17"/>
      <c r="D545" s="14">
        <f>VLOOKUP(A545,'average earnings resident 2012'!$A$12:$EW$598,lists!$B$12,FALSE)</f>
        <v>178000</v>
      </c>
      <c r="E545" s="14" t="str">
        <f t="shared" si="2"/>
        <v>SR</v>
      </c>
    </row>
    <row r="546" spans="1:5" x14ac:dyDescent="0.25">
      <c r="A546" s="15" t="s">
        <v>676</v>
      </c>
      <c r="B546" s="16" t="s">
        <v>854</v>
      </c>
      <c r="C546" s="16"/>
      <c r="D546" s="14">
        <f>VLOOKUP(A546,'average earnings resident 2012'!$A$12:$EW$598,lists!$B$12,FALSE)</f>
        <v>230000</v>
      </c>
      <c r="E546" s="14" t="str">
        <f t="shared" si="2"/>
        <v>R50</v>
      </c>
    </row>
    <row r="547" spans="1:5" x14ac:dyDescent="0.25">
      <c r="A547" s="15" t="s">
        <v>624</v>
      </c>
      <c r="B547" s="16" t="s">
        <v>851</v>
      </c>
      <c r="C547" s="16"/>
      <c r="D547" s="14">
        <f>VLOOKUP(A547,'average earnings resident 2012'!$A$12:$EW$598,lists!$B$12,FALSE)</f>
        <v>190000</v>
      </c>
      <c r="E547" s="14" t="str">
        <f t="shared" si="2"/>
        <v>R80</v>
      </c>
    </row>
    <row r="548" spans="1:5" x14ac:dyDescent="0.25">
      <c r="A548" s="15" t="s">
        <v>645</v>
      </c>
      <c r="B548" s="16" t="s">
        <v>855</v>
      </c>
      <c r="C548" s="16"/>
      <c r="D548" s="14">
        <f>VLOOKUP(A548,'average earnings resident 2012'!$A$12:$EW$598,lists!$B$12,FALSE)</f>
        <v>170000</v>
      </c>
      <c r="E548" s="14" t="str">
        <f t="shared" si="2"/>
        <v>MU</v>
      </c>
    </row>
    <row r="549" spans="1:5" x14ac:dyDescent="0.25">
      <c r="A549" s="15" t="s">
        <v>646</v>
      </c>
      <c r="B549" s="16" t="s">
        <v>855</v>
      </c>
      <c r="C549" s="16"/>
      <c r="D549" s="14">
        <f>VLOOKUP(A549,'average earnings resident 2012'!$A$12:$EW$598,lists!$B$12,FALSE)</f>
        <v>325000</v>
      </c>
      <c r="E549" s="14" t="str">
        <f t="shared" si="2"/>
        <v>MU</v>
      </c>
    </row>
    <row r="550" spans="1:5" x14ac:dyDescent="0.25">
      <c r="A550" s="15" t="s">
        <v>507</v>
      </c>
      <c r="B550" s="16" t="s">
        <v>853</v>
      </c>
      <c r="C550" s="16"/>
      <c r="D550" s="14">
        <f>VLOOKUP(A550,'average earnings resident 2012'!$A$12:$EW$598,lists!$B$12,FALSE)</f>
        <v>105000</v>
      </c>
      <c r="E550" s="14" t="str">
        <f t="shared" si="2"/>
        <v>OU</v>
      </c>
    </row>
    <row r="551" spans="1:5" x14ac:dyDescent="0.25">
      <c r="A551" s="15" t="s">
        <v>463</v>
      </c>
      <c r="B551" s="16" t="s">
        <v>853</v>
      </c>
      <c r="C551" s="16"/>
      <c r="D551" s="14">
        <f>VLOOKUP(A551,'average earnings resident 2012'!$A$12:$EW$598,lists!$B$12,FALSE)</f>
        <v>95000</v>
      </c>
      <c r="E551" s="14" t="str">
        <f t="shared" si="2"/>
        <v>OU</v>
      </c>
    </row>
    <row r="552" spans="1:5" x14ac:dyDescent="0.25">
      <c r="A552" s="15" t="s">
        <v>596</v>
      </c>
      <c r="B552" s="16" t="s">
        <v>853</v>
      </c>
      <c r="C552" s="16"/>
      <c r="D552" s="14">
        <f>VLOOKUP(A552,'average earnings resident 2012'!$A$12:$EW$598,lists!$B$12,FALSE)</f>
        <v>180500</v>
      </c>
      <c r="E552" s="14" t="str">
        <f t="shared" si="2"/>
        <v>OU</v>
      </c>
    </row>
    <row r="553" spans="1:5" x14ac:dyDescent="0.25">
      <c r="A553" s="15" t="s">
        <v>685</v>
      </c>
      <c r="B553" s="17" t="s">
        <v>852</v>
      </c>
      <c r="C553" s="17"/>
      <c r="D553" s="14">
        <f>VLOOKUP(A553,'average earnings resident 2012'!$A$12:$EW$598,lists!$B$12,FALSE)</f>
        <v>212000</v>
      </c>
      <c r="E553" s="14" t="str">
        <f t="shared" si="2"/>
        <v>SR</v>
      </c>
    </row>
    <row r="554" spans="1:5" x14ac:dyDescent="0.25">
      <c r="A554" s="15" t="s">
        <v>550</v>
      </c>
      <c r="B554" s="16" t="s">
        <v>854</v>
      </c>
      <c r="C554" s="16"/>
      <c r="D554" s="14">
        <f>VLOOKUP(A554,'average earnings resident 2012'!$A$12:$EW$598,lists!$B$12,FALSE)</f>
        <v>123600</v>
      </c>
      <c r="E554" s="14" t="str">
        <f t="shared" si="2"/>
        <v>R50</v>
      </c>
    </row>
    <row r="555" spans="1:5" x14ac:dyDescent="0.25">
      <c r="A555" s="15" t="s">
        <v>731</v>
      </c>
      <c r="B555" s="17" t="s">
        <v>852</v>
      </c>
      <c r="C555" s="17"/>
      <c r="D555" s="14">
        <f>VLOOKUP(A555,'average earnings resident 2012'!$A$12:$EW$598,lists!$B$12,FALSE)</f>
        <v>230000</v>
      </c>
      <c r="E555" s="14" t="str">
        <f t="shared" si="2"/>
        <v>SR</v>
      </c>
    </row>
    <row r="556" spans="1:5" x14ac:dyDescent="0.25">
      <c r="A556" s="15" t="s">
        <v>585</v>
      </c>
      <c r="B556" s="17" t="s">
        <v>852</v>
      </c>
      <c r="C556" s="17"/>
      <c r="D556" s="14">
        <f>VLOOKUP(A556,'average earnings resident 2012'!$A$12:$EW$598,lists!$B$12,FALSE)</f>
        <v>179950</v>
      </c>
      <c r="E556" s="14" t="str">
        <f t="shared" si="2"/>
        <v>SR</v>
      </c>
    </row>
    <row r="557" spans="1:5" x14ac:dyDescent="0.25">
      <c r="A557" s="15" t="s">
        <v>647</v>
      </c>
      <c r="B557" s="16" t="s">
        <v>855</v>
      </c>
      <c r="C557" s="16"/>
      <c r="D557" s="14">
        <f>VLOOKUP(A557,'average earnings resident 2012'!$A$12:$EW$598,lists!$B$12,FALSE)</f>
        <v>215000</v>
      </c>
      <c r="E557" s="14" t="str">
        <f t="shared" si="2"/>
        <v>MU</v>
      </c>
    </row>
    <row r="558" spans="1:5" x14ac:dyDescent="0.25">
      <c r="A558" s="15" t="s">
        <v>572</v>
      </c>
      <c r="B558" s="16" t="s">
        <v>855</v>
      </c>
      <c r="C558" s="16"/>
      <c r="D558" s="14">
        <f>VLOOKUP(A558,'average earnings resident 2012'!$A$12:$EW$598,lists!$B$12,FALSE)</f>
        <v>125000</v>
      </c>
      <c r="E558" s="14" t="str">
        <f t="shared" si="2"/>
        <v>MU</v>
      </c>
    </row>
    <row r="559" spans="1:5" x14ac:dyDescent="0.25">
      <c r="A559" s="15" t="s">
        <v>528</v>
      </c>
      <c r="B559" s="16" t="s">
        <v>850</v>
      </c>
      <c r="C559" s="16"/>
      <c r="D559" s="14">
        <f>VLOOKUP(A559,'average earnings resident 2012'!$A$12:$EW$598,lists!$B$12,FALSE)</f>
        <v>155000</v>
      </c>
      <c r="E559" s="14" t="str">
        <f t="shared" si="2"/>
        <v>LU</v>
      </c>
    </row>
    <row r="560" spans="1:5" x14ac:dyDescent="0.25">
      <c r="A560" s="15" t="s">
        <v>456</v>
      </c>
      <c r="B560" s="16" t="s">
        <v>853</v>
      </c>
      <c r="C560" s="16"/>
      <c r="D560" s="14">
        <f>VLOOKUP(A560,'average earnings resident 2012'!$A$12:$EW$598,lists!$B$12,FALSE)</f>
        <v>92500</v>
      </c>
      <c r="E560" s="14" t="str">
        <f t="shared" si="2"/>
        <v>OU</v>
      </c>
    </row>
    <row r="561" spans="1:13" x14ac:dyDescent="0.25">
      <c r="A561" s="15" t="s">
        <v>457</v>
      </c>
      <c r="B561" s="16" t="s">
        <v>850</v>
      </c>
      <c r="C561" s="16"/>
      <c r="D561" s="14">
        <f>VLOOKUP(A561,'average earnings resident 2012'!$A$12:$EW$598,lists!$B$12,FALSE)</f>
        <v>97000</v>
      </c>
      <c r="E561" s="14" t="str">
        <f t="shared" si="2"/>
        <v>LU</v>
      </c>
    </row>
    <row r="562" spans="1:13" x14ac:dyDescent="0.25">
      <c r="A562" s="15" t="s">
        <v>521</v>
      </c>
      <c r="B562" s="17" t="s">
        <v>852</v>
      </c>
      <c r="C562" s="17"/>
      <c r="D562" s="14">
        <f>VLOOKUP(A562,'average earnings resident 2012'!$A$12:$EW$598,lists!$B$12,FALSE)</f>
        <v>95000</v>
      </c>
      <c r="E562" s="14" t="str">
        <f t="shared" si="2"/>
        <v>SR</v>
      </c>
    </row>
    <row r="563" spans="1:13" x14ac:dyDescent="0.25">
      <c r="A563" s="15" t="s">
        <v>468</v>
      </c>
      <c r="B563" s="16" t="s">
        <v>855</v>
      </c>
      <c r="C563" s="16"/>
      <c r="D563" s="14">
        <f>VLOOKUP(A563,'average earnings resident 2012'!$A$12:$EW$598,lists!$B$12,FALSE)</f>
        <v>105000</v>
      </c>
      <c r="E563" s="14" t="str">
        <f t="shared" si="2"/>
        <v>MU</v>
      </c>
    </row>
    <row r="564" spans="1:13" x14ac:dyDescent="0.25">
      <c r="A564" s="15" t="s">
        <v>535</v>
      </c>
      <c r="B564" s="17" t="s">
        <v>852</v>
      </c>
      <c r="C564" s="17"/>
      <c r="D564" s="14">
        <f>VLOOKUP(A564,'average earnings resident 2012'!$A$12:$EW$598,lists!$B$12,FALSE)</f>
        <v>120000</v>
      </c>
      <c r="E564" s="14" t="str">
        <f t="shared" si="2"/>
        <v>SR</v>
      </c>
    </row>
    <row r="565" spans="1:13" x14ac:dyDescent="0.25">
      <c r="A565" s="15" t="s">
        <v>732</v>
      </c>
      <c r="B565" s="16" t="s">
        <v>850</v>
      </c>
      <c r="C565" s="16"/>
      <c r="D565" s="14">
        <f>VLOOKUP(A565,'average earnings resident 2012'!$A$12:$EW$598,lists!$B$12,FALSE)</f>
        <v>194000</v>
      </c>
      <c r="E565" s="14" t="str">
        <f t="shared" si="2"/>
        <v>LU</v>
      </c>
    </row>
    <row r="566" spans="1:13" x14ac:dyDescent="0.25">
      <c r="A566" s="15" t="s">
        <v>664</v>
      </c>
      <c r="B566" s="16" t="s">
        <v>850</v>
      </c>
      <c r="C566" s="16"/>
      <c r="D566" s="14">
        <f>VLOOKUP(A566,'average earnings resident 2012'!$A$12:$EW$598,lists!$B$12,FALSE)</f>
        <v>224950</v>
      </c>
      <c r="E566" s="14" t="str">
        <f t="shared" si="2"/>
        <v>LU</v>
      </c>
      <c r="K566" t="s">
        <v>859</v>
      </c>
      <c r="L566">
        <f>SUMIF(B540:B865,"LU",D540:D865)+SUMIF(B540:B865,"MU",D540:D865)+SUMIF(B540:B865,"OU",D540:D865)</f>
        <v>31901880.5</v>
      </c>
      <c r="M566" s="25">
        <f>L566/(COUNTIF(E540:E865,"LU")+COUNTIF(E540:E865,"MU")+COUNTIF(E540:E865,"OU"))</f>
        <v>189892.14583333334</v>
      </c>
    </row>
    <row r="567" spans="1:13" x14ac:dyDescent="0.25">
      <c r="A567" s="15" t="s">
        <v>511</v>
      </c>
      <c r="B567" s="16" t="s">
        <v>855</v>
      </c>
      <c r="C567" s="16"/>
      <c r="D567" s="14">
        <f>VLOOKUP(A567,'average earnings resident 2012'!$A$12:$EW$598,lists!$B$12,FALSE)</f>
        <v>118000</v>
      </c>
      <c r="E567" s="14" t="str">
        <f t="shared" si="2"/>
        <v>MU</v>
      </c>
      <c r="K567" t="s">
        <v>860</v>
      </c>
      <c r="L567">
        <f>SUMIF(B540:B865,"SR",D540:D865)</f>
        <v>10380900</v>
      </c>
      <c r="M567" s="25">
        <f>L567/(COUNTIF(E540:E865,"SR"))</f>
        <v>188743.63636363635</v>
      </c>
    </row>
    <row r="568" spans="1:13" x14ac:dyDescent="0.25">
      <c r="A568" s="15" t="s">
        <v>597</v>
      </c>
      <c r="B568" s="16" t="s">
        <v>854</v>
      </c>
      <c r="C568" s="16"/>
      <c r="D568" s="14">
        <f>VLOOKUP(A568,'average earnings resident 2012'!$A$12:$EW$598,lists!$B$12,FALSE)</f>
        <v>185000</v>
      </c>
      <c r="E568" s="14" t="str">
        <f t="shared" si="2"/>
        <v>R50</v>
      </c>
      <c r="K568" t="s">
        <v>861</v>
      </c>
      <c r="L568">
        <f>SUMIF(B540:B865,"R50",D540:D865)+SUMIF(B540:B865,"R80",D540:D865)</f>
        <v>19896359</v>
      </c>
      <c r="M568" s="25">
        <f>L568/(COUNTIF(E540:E865,"R50")+COUNTIF(E540:E865,"R80"))</f>
        <v>193168.53398058252</v>
      </c>
    </row>
    <row r="569" spans="1:13" x14ac:dyDescent="0.25">
      <c r="A569" s="15" t="s">
        <v>618</v>
      </c>
      <c r="B569" s="16" t="s">
        <v>851</v>
      </c>
      <c r="C569" s="16"/>
      <c r="D569" s="14">
        <f>VLOOKUP(A569,'average earnings resident 2012'!$A$12:$EW$598,lists!$B$12,FALSE)</f>
        <v>150000</v>
      </c>
      <c r="E569" s="14" t="str">
        <f t="shared" si="2"/>
        <v>R80</v>
      </c>
      <c r="L569" s="18">
        <f>SUM(L566:L568)</f>
        <v>62179139.5</v>
      </c>
    </row>
    <row r="570" spans="1:13" x14ac:dyDescent="0.25">
      <c r="A570" s="15" t="s">
        <v>648</v>
      </c>
      <c r="B570" s="16" t="s">
        <v>855</v>
      </c>
      <c r="C570" s="16"/>
      <c r="D570" s="14">
        <f>VLOOKUP(A570,'average earnings resident 2012'!$A$12:$EW$598,lists!$B$12,FALSE)</f>
        <v>300000</v>
      </c>
      <c r="E570" s="14" t="str">
        <f t="shared" si="2"/>
        <v>MU</v>
      </c>
    </row>
    <row r="571" spans="1:13" x14ac:dyDescent="0.25">
      <c r="A571" s="15" t="s">
        <v>598</v>
      </c>
      <c r="B571" s="17" t="s">
        <v>852</v>
      </c>
      <c r="C571" s="17"/>
      <c r="D571" s="14">
        <f>VLOOKUP(A571,'average earnings resident 2012'!$A$12:$EW$598,lists!$B$12,FALSE)</f>
        <v>250000</v>
      </c>
      <c r="E571" s="14" t="str">
        <f t="shared" si="2"/>
        <v>SR</v>
      </c>
    </row>
    <row r="572" spans="1:13" x14ac:dyDescent="0.25">
      <c r="A572" s="15" t="s">
        <v>665</v>
      </c>
      <c r="B572" s="16" t="s">
        <v>850</v>
      </c>
      <c r="C572" s="16"/>
      <c r="D572" s="14">
        <f>VLOOKUP(A572,'average earnings resident 2012'!$A$12:$EW$598,lists!$B$12,FALSE)</f>
        <v>240000</v>
      </c>
      <c r="E572" s="14" t="str">
        <f t="shared" si="2"/>
        <v>LU</v>
      </c>
    </row>
    <row r="573" spans="1:13" x14ac:dyDescent="0.25">
      <c r="A573" s="15" t="s">
        <v>733</v>
      </c>
      <c r="B573" s="16" t="s">
        <v>850</v>
      </c>
      <c r="C573" s="16"/>
      <c r="D573" s="14">
        <f>VLOOKUP(A573,'average earnings resident 2012'!$A$12:$EW$598,lists!$B$12,FALSE)</f>
        <v>170000</v>
      </c>
      <c r="E573" s="14" t="str">
        <f t="shared" si="2"/>
        <v>LU</v>
      </c>
    </row>
    <row r="574" spans="1:13" x14ac:dyDescent="0.25">
      <c r="A574" s="15" t="s">
        <v>619</v>
      </c>
      <c r="B574" s="17" t="s">
        <v>852</v>
      </c>
      <c r="C574" s="17"/>
      <c r="D574" s="14">
        <f>VLOOKUP(A574,'average earnings resident 2012'!$A$12:$EW$598,lists!$B$12,FALSE)</f>
        <v>168000</v>
      </c>
      <c r="E574" s="14" t="str">
        <f t="shared" si="2"/>
        <v>SR</v>
      </c>
    </row>
    <row r="575" spans="1:13" x14ac:dyDescent="0.25">
      <c r="A575" s="15" t="s">
        <v>649</v>
      </c>
      <c r="B575" s="16" t="s">
        <v>855</v>
      </c>
      <c r="C575" s="16"/>
      <c r="D575" s="14">
        <f>VLOOKUP(A575,'average earnings resident 2012'!$A$12:$EW$598,lists!$B$12,FALSE)</f>
        <v>275000</v>
      </c>
      <c r="E575" s="14" t="str">
        <f t="shared" si="2"/>
        <v>MU</v>
      </c>
    </row>
    <row r="576" spans="1:13" x14ac:dyDescent="0.25">
      <c r="A576" s="15" t="s">
        <v>579</v>
      </c>
      <c r="B576" s="17" t="s">
        <v>852</v>
      </c>
      <c r="C576" s="17"/>
      <c r="D576" s="14">
        <f>VLOOKUP(A576,'average earnings resident 2012'!$A$12:$EW$598,lists!$B$12,FALSE)</f>
        <v>202000</v>
      </c>
      <c r="E576" s="14" t="str">
        <f t="shared" si="2"/>
        <v>SR</v>
      </c>
    </row>
    <row r="577" spans="1:5" x14ac:dyDescent="0.25">
      <c r="A577" s="15" t="s">
        <v>608</v>
      </c>
      <c r="B577" s="16" t="s">
        <v>855</v>
      </c>
      <c r="C577" s="16"/>
      <c r="D577" s="14">
        <f>VLOOKUP(A577,'average earnings resident 2012'!$A$12:$EW$598,lists!$B$12,FALSE)</f>
        <v>220000</v>
      </c>
      <c r="E577" s="14" t="str">
        <f t="shared" si="2"/>
        <v>MU</v>
      </c>
    </row>
    <row r="578" spans="1:5" x14ac:dyDescent="0.25">
      <c r="A578" s="15" t="s">
        <v>551</v>
      </c>
      <c r="B578" s="16" t="s">
        <v>850</v>
      </c>
      <c r="C578" s="16"/>
      <c r="D578" s="14">
        <f>VLOOKUP(A578,'average earnings resident 2012'!$A$12:$EW$598,lists!$B$12,FALSE)</f>
        <v>130000</v>
      </c>
      <c r="E578" s="14" t="str">
        <f t="shared" si="2"/>
        <v>LU</v>
      </c>
    </row>
    <row r="579" spans="1:5" x14ac:dyDescent="0.25">
      <c r="A579" s="15" t="s">
        <v>478</v>
      </c>
      <c r="B579" s="16" t="s">
        <v>853</v>
      </c>
      <c r="C579" s="16"/>
      <c r="D579" s="14">
        <f>VLOOKUP(A579,'average earnings resident 2012'!$A$12:$EW$598,lists!$B$12,FALSE)</f>
        <v>75000</v>
      </c>
      <c r="E579" s="14" t="str">
        <f t="shared" si="2"/>
        <v>OU</v>
      </c>
    </row>
    <row r="580" spans="1:5" x14ac:dyDescent="0.25">
      <c r="A580" s="15" t="s">
        <v>469</v>
      </c>
      <c r="B580" s="16" t="s">
        <v>855</v>
      </c>
      <c r="C580" s="16"/>
      <c r="D580" s="14">
        <f>VLOOKUP(A580,'average earnings resident 2012'!$A$12:$EW$598,lists!$B$12,FALSE)</f>
        <v>120000</v>
      </c>
      <c r="E580" s="14" t="str">
        <f t="shared" si="2"/>
        <v>MU</v>
      </c>
    </row>
    <row r="581" spans="1:5" x14ac:dyDescent="0.25">
      <c r="A581" s="15" t="s">
        <v>512</v>
      </c>
      <c r="B581" s="17" t="s">
        <v>852</v>
      </c>
      <c r="C581" s="17"/>
      <c r="D581" s="14">
        <f>VLOOKUP(A581,'average earnings resident 2012'!$A$12:$EW$598,lists!$B$12,FALSE)</f>
        <v>117000</v>
      </c>
      <c r="E581" s="14" t="str">
        <f t="shared" si="2"/>
        <v>SR</v>
      </c>
    </row>
    <row r="582" spans="1:5" x14ac:dyDescent="0.25">
      <c r="A582" s="15" t="s">
        <v>591</v>
      </c>
      <c r="B582" s="16" t="s">
        <v>853</v>
      </c>
      <c r="C582" s="16"/>
      <c r="D582" s="14">
        <f>VLOOKUP(A582,'average earnings resident 2012'!$A$12:$EW$598,lists!$B$12,FALSE)</f>
        <v>263000</v>
      </c>
      <c r="E582" s="14" t="str">
        <f t="shared" si="2"/>
        <v>OU</v>
      </c>
    </row>
    <row r="583" spans="1:5" x14ac:dyDescent="0.25">
      <c r="A583" s="15" t="s">
        <v>631</v>
      </c>
      <c r="B583" s="16" t="s">
        <v>855</v>
      </c>
      <c r="C583" s="16"/>
      <c r="D583" s="14">
        <f>VLOOKUP(A583,'average earnings resident 2012'!$A$12:$EW$598,lists!$B$12,FALSE)</f>
        <v>480000</v>
      </c>
      <c r="E583" s="14" t="str">
        <f t="shared" si="2"/>
        <v>MU</v>
      </c>
    </row>
    <row r="584" spans="1:5" x14ac:dyDescent="0.25">
      <c r="A584" s="15" t="s">
        <v>559</v>
      </c>
      <c r="B584" s="17" t="s">
        <v>852</v>
      </c>
      <c r="C584" s="17"/>
      <c r="D584" s="14">
        <f>VLOOKUP(A584,'average earnings resident 2012'!$A$12:$EW$598,lists!$B$12,FALSE)</f>
        <v>123500</v>
      </c>
      <c r="E584" s="14" t="str">
        <f t="shared" si="2"/>
        <v>SR</v>
      </c>
    </row>
    <row r="585" spans="1:5" x14ac:dyDescent="0.25">
      <c r="A585" s="15" t="s">
        <v>697</v>
      </c>
      <c r="B585" s="16" t="s">
        <v>853</v>
      </c>
      <c r="C585" s="16"/>
      <c r="D585" s="14">
        <f>VLOOKUP(A585,'average earnings resident 2012'!$A$12:$EW$598,lists!$B$12,FALSE)</f>
        <v>200000</v>
      </c>
      <c r="E585" s="14" t="str">
        <f t="shared" si="2"/>
        <v>OU</v>
      </c>
    </row>
    <row r="586" spans="1:5" x14ac:dyDescent="0.25">
      <c r="A586" s="15" t="s">
        <v>464</v>
      </c>
      <c r="B586" s="17" t="s">
        <v>852</v>
      </c>
      <c r="C586" s="17"/>
      <c r="D586" s="14">
        <f>VLOOKUP(A586,'average earnings resident 2012'!$A$12:$EW$598,lists!$B$12,FALSE)</f>
        <v>120000</v>
      </c>
      <c r="E586" s="14" t="str">
        <f t="shared" si="2"/>
        <v>SR</v>
      </c>
    </row>
    <row r="587" spans="1:5" x14ac:dyDescent="0.25">
      <c r="A587" s="15" t="s">
        <v>599</v>
      </c>
      <c r="B587" s="16" t="s">
        <v>850</v>
      </c>
      <c r="C587" s="16"/>
      <c r="D587" s="14">
        <f>VLOOKUP(A587,'average earnings resident 2012'!$A$12:$EW$598,lists!$B$12,FALSE)</f>
        <v>192000</v>
      </c>
      <c r="E587" s="14" t="str">
        <f t="shared" si="2"/>
        <v>LU</v>
      </c>
    </row>
    <row r="588" spans="1:5" x14ac:dyDescent="0.25">
      <c r="A588" s="14" t="s">
        <v>586</v>
      </c>
      <c r="B588" s="17" t="s">
        <v>854</v>
      </c>
      <c r="C588" s="17"/>
      <c r="D588" s="14">
        <f>VLOOKUP(A588,'average earnings resident 2012'!$A$12:$EW$598,lists!$B$12,FALSE)</f>
        <v>189951</v>
      </c>
      <c r="E588" s="14" t="str">
        <f t="shared" si="2"/>
        <v>R50</v>
      </c>
    </row>
    <row r="589" spans="1:5" x14ac:dyDescent="0.25">
      <c r="A589" s="15" t="s">
        <v>529</v>
      </c>
      <c r="B589" s="16" t="s">
        <v>853</v>
      </c>
      <c r="C589" s="16"/>
      <c r="D589" s="14">
        <f>VLOOKUP(A589,'average earnings resident 2012'!$A$12:$EW$598,lists!$B$12,FALSE)</f>
        <v>154000</v>
      </c>
      <c r="E589" s="14" t="str">
        <f t="shared" si="2"/>
        <v>OU</v>
      </c>
    </row>
    <row r="590" spans="1:5" x14ac:dyDescent="0.25">
      <c r="A590" s="15" t="s">
        <v>600</v>
      </c>
      <c r="B590" s="16" t="s">
        <v>853</v>
      </c>
      <c r="C590" s="16"/>
      <c r="D590" s="14">
        <f>VLOOKUP(A590,'average earnings resident 2012'!$A$12:$EW$598,lists!$B$12,FALSE)</f>
        <v>220000</v>
      </c>
      <c r="E590" s="14" t="str">
        <f t="shared" si="2"/>
        <v>OU</v>
      </c>
    </row>
    <row r="591" spans="1:5" x14ac:dyDescent="0.25">
      <c r="A591" s="15" t="s">
        <v>757</v>
      </c>
      <c r="B591" s="16" t="s">
        <v>853</v>
      </c>
      <c r="C591" s="16"/>
      <c r="D591" s="14">
        <f>VLOOKUP(A591,'average earnings resident 2012'!$A$12:$EW$598,lists!$B$12,FALSE)</f>
        <v>193000</v>
      </c>
      <c r="E591" s="14" t="str">
        <f t="shared" si="2"/>
        <v>OU</v>
      </c>
    </row>
    <row r="592" spans="1:5" x14ac:dyDescent="0.25">
      <c r="A592" s="15" t="s">
        <v>708</v>
      </c>
      <c r="B592" s="17" t="s">
        <v>852</v>
      </c>
      <c r="C592" s="17"/>
      <c r="D592" s="14">
        <f>VLOOKUP(A592,'average earnings resident 2012'!$A$12:$EW$598,lists!$B$12,FALSE)</f>
        <v>210000</v>
      </c>
      <c r="E592" s="14" t="str">
        <f t="shared" si="2"/>
        <v>SR</v>
      </c>
    </row>
    <row r="593" spans="1:5" x14ac:dyDescent="0.25">
      <c r="A593" s="14" t="s">
        <v>458</v>
      </c>
      <c r="B593" s="17" t="s">
        <v>854</v>
      </c>
      <c r="C593" s="17"/>
      <c r="D593" s="14">
        <f>VLOOKUP(A593,'average earnings resident 2012'!$A$12:$EW$598,lists!$B$12,FALSE)</f>
        <v>170000</v>
      </c>
      <c r="E593" s="14" t="str">
        <f t="shared" si="2"/>
        <v>R50</v>
      </c>
    </row>
    <row r="594" spans="1:5" x14ac:dyDescent="0.25">
      <c r="A594" s="14" t="s">
        <v>459</v>
      </c>
      <c r="B594" s="17" t="s">
        <v>852</v>
      </c>
      <c r="C594" s="17"/>
      <c r="D594" s="14">
        <f>VLOOKUP(A594,'average earnings resident 2012'!$A$12:$EW$598,lists!$B$12,FALSE)</f>
        <v>155000</v>
      </c>
      <c r="E594" s="14" t="str">
        <f t="shared" si="2"/>
        <v>SR</v>
      </c>
    </row>
    <row r="595" spans="1:5" x14ac:dyDescent="0.25">
      <c r="A595" s="15" t="s">
        <v>522</v>
      </c>
      <c r="B595" s="16" t="s">
        <v>853</v>
      </c>
      <c r="C595" s="16"/>
      <c r="D595" s="14">
        <f>VLOOKUP(A595,'average earnings resident 2012'!$A$12:$EW$598,lists!$B$12,FALSE)</f>
        <v>117500</v>
      </c>
      <c r="E595" s="14" t="str">
        <f t="shared" si="2"/>
        <v>OU</v>
      </c>
    </row>
    <row r="596" spans="1:5" x14ac:dyDescent="0.25">
      <c r="A596" s="15" t="s">
        <v>726</v>
      </c>
      <c r="B596" s="16" t="s">
        <v>851</v>
      </c>
      <c r="C596" s="16"/>
      <c r="D596" s="14">
        <f>VLOOKUP(A596,'average earnings resident 2012'!$A$12:$EW$598,lists!$B$12,FALSE)</f>
        <v>265750</v>
      </c>
      <c r="E596" s="14" t="str">
        <f t="shared" si="2"/>
        <v>R80</v>
      </c>
    </row>
    <row r="597" spans="1:5" x14ac:dyDescent="0.25">
      <c r="A597" s="15" t="s">
        <v>677</v>
      </c>
      <c r="B597" s="17" t="s">
        <v>852</v>
      </c>
      <c r="C597" s="17"/>
      <c r="D597" s="14">
        <f>VLOOKUP(A597,'average earnings resident 2012'!$A$12:$EW$598,lists!$B$12,FALSE)</f>
        <v>360000</v>
      </c>
      <c r="E597" s="14" t="str">
        <f t="shared" si="2"/>
        <v>SR</v>
      </c>
    </row>
    <row r="598" spans="1:5" x14ac:dyDescent="0.25">
      <c r="A598" s="15" t="s">
        <v>479</v>
      </c>
      <c r="B598" s="17" t="s">
        <v>852</v>
      </c>
      <c r="C598" s="17"/>
      <c r="D598" s="14">
        <f>VLOOKUP(A598,'average earnings resident 2012'!$A$12:$EW$598,lists!$B$12,FALSE)</f>
        <v>145950</v>
      </c>
      <c r="E598" s="14" t="str">
        <f t="shared" si="2"/>
        <v>SR</v>
      </c>
    </row>
    <row r="599" spans="1:5" x14ac:dyDescent="0.25">
      <c r="A599" s="15" t="s">
        <v>751</v>
      </c>
      <c r="B599" s="16" t="s">
        <v>850</v>
      </c>
      <c r="C599" s="16"/>
      <c r="D599" s="14">
        <f>VLOOKUP(A599,'average earnings resident 2012'!$A$12:$EW$598,lists!$B$12,FALSE)</f>
        <v>246250</v>
      </c>
      <c r="E599" s="14" t="str">
        <f t="shared" si="2"/>
        <v>LU</v>
      </c>
    </row>
    <row r="600" spans="1:5" x14ac:dyDescent="0.25">
      <c r="A600" s="15" t="s">
        <v>632</v>
      </c>
      <c r="B600" s="16" t="s">
        <v>855</v>
      </c>
      <c r="C600" s="16"/>
      <c r="D600" s="14">
        <f>VLOOKUP(A600,'average earnings resident 2012'!$A$12:$EW$598,lists!$B$12,FALSE)</f>
        <v>465000</v>
      </c>
      <c r="E600" s="14" t="str">
        <f t="shared" si="2"/>
        <v>MU</v>
      </c>
    </row>
    <row r="601" spans="1:5" x14ac:dyDescent="0.25">
      <c r="A601" s="15" t="s">
        <v>601</v>
      </c>
      <c r="B601" s="17" t="s">
        <v>852</v>
      </c>
      <c r="C601" s="17"/>
      <c r="D601" s="14">
        <f>VLOOKUP(A601,'average earnings resident 2012'!$A$12:$EW$598,lists!$B$12,FALSE)</f>
        <v>177500</v>
      </c>
      <c r="E601" s="14" t="str">
        <f t="shared" si="2"/>
        <v>SR</v>
      </c>
    </row>
    <row r="602" spans="1:5" x14ac:dyDescent="0.25">
      <c r="A602" s="15" t="s">
        <v>465</v>
      </c>
      <c r="B602" s="16" t="s">
        <v>851</v>
      </c>
      <c r="C602" s="16"/>
      <c r="D602" s="14">
        <f>VLOOKUP(A602,'average earnings resident 2012'!$A$12:$EW$598,lists!$B$12,FALSE)</f>
        <v>112995</v>
      </c>
      <c r="E602" s="14" t="str">
        <f t="shared" si="2"/>
        <v>R80</v>
      </c>
    </row>
    <row r="603" spans="1:5" x14ac:dyDescent="0.25">
      <c r="A603" s="15" t="s">
        <v>542</v>
      </c>
      <c r="B603" s="16" t="s">
        <v>853</v>
      </c>
      <c r="C603" s="16"/>
      <c r="D603" s="14">
        <f>VLOOKUP(A603,'average earnings resident 2012'!$A$12:$EW$598,lists!$B$12,FALSE)</f>
        <v>119997.5</v>
      </c>
      <c r="E603" s="14" t="str">
        <f t="shared" si="2"/>
        <v>OU</v>
      </c>
    </row>
    <row r="604" spans="1:5" x14ac:dyDescent="0.25">
      <c r="A604" s="14" t="s">
        <v>734</v>
      </c>
      <c r="B604" s="17" t="s">
        <v>851</v>
      </c>
      <c r="C604" s="17"/>
      <c r="D604" s="14">
        <f>VLOOKUP(A604,'average earnings resident 2012'!$A$12:$EW$598,lists!$B$12,FALSE)</f>
        <v>185000</v>
      </c>
      <c r="E604" s="14" t="str">
        <f t="shared" si="2"/>
        <v>R80</v>
      </c>
    </row>
    <row r="605" spans="1:5" x14ac:dyDescent="0.25">
      <c r="A605" s="15" t="s">
        <v>758</v>
      </c>
      <c r="B605" s="16" t="s">
        <v>851</v>
      </c>
      <c r="C605" s="16"/>
      <c r="D605" s="14">
        <f>VLOOKUP(A605,'average earnings resident 2012'!$A$12:$EW$598,lists!$B$12,FALSE)</f>
        <v>250000</v>
      </c>
      <c r="E605" s="14" t="str">
        <f t="shared" ref="E605:E668" si="3">IF(D605="&amp;^%","no data",B605)</f>
        <v>R80</v>
      </c>
    </row>
    <row r="606" spans="1:5" x14ac:dyDescent="0.25">
      <c r="A606" s="15" t="s">
        <v>573</v>
      </c>
      <c r="B606" s="16" t="s">
        <v>850</v>
      </c>
      <c r="C606" s="16"/>
      <c r="D606" s="14">
        <f>VLOOKUP(A606,'average earnings resident 2012'!$A$12:$EW$598,lists!$B$12,FALSE)</f>
        <v>122000</v>
      </c>
      <c r="E606" s="14" t="str">
        <f t="shared" si="3"/>
        <v>LU</v>
      </c>
    </row>
    <row r="607" spans="1:5" x14ac:dyDescent="0.25">
      <c r="A607" s="15" t="s">
        <v>500</v>
      </c>
      <c r="B607" s="16" t="s">
        <v>851</v>
      </c>
      <c r="C607" s="16"/>
      <c r="D607" s="14">
        <f>VLOOKUP(A607,'average earnings resident 2012'!$A$12:$EW$598,lists!$B$12,FALSE)</f>
        <v>175000</v>
      </c>
      <c r="E607" s="14" t="str">
        <f t="shared" si="3"/>
        <v>R80</v>
      </c>
    </row>
    <row r="608" spans="1:5" x14ac:dyDescent="0.25">
      <c r="A608" s="15" t="s">
        <v>727</v>
      </c>
      <c r="B608" s="16" t="s">
        <v>853</v>
      </c>
      <c r="C608" s="16"/>
      <c r="D608" s="14">
        <f>VLOOKUP(A608,'average earnings resident 2012'!$A$12:$EW$598,lists!$B$12,FALSE)</f>
        <v>181725</v>
      </c>
      <c r="E608" s="14" t="str">
        <f t="shared" si="3"/>
        <v>OU</v>
      </c>
    </row>
    <row r="609" spans="1:5" x14ac:dyDescent="0.25">
      <c r="A609" s="15" t="s">
        <v>650</v>
      </c>
      <c r="B609" s="16" t="s">
        <v>855</v>
      </c>
      <c r="C609" s="16"/>
      <c r="D609" s="14">
        <f>VLOOKUP(A609,'average earnings resident 2012'!$A$12:$EW$598,lists!$B$12,FALSE)</f>
        <v>220000</v>
      </c>
      <c r="E609" s="14" t="str">
        <f t="shared" si="3"/>
        <v>MU</v>
      </c>
    </row>
    <row r="610" spans="1:5" x14ac:dyDescent="0.25">
      <c r="A610" s="15" t="s">
        <v>609</v>
      </c>
      <c r="B610" s="17" t="s">
        <v>852</v>
      </c>
      <c r="C610" s="17"/>
      <c r="D610" s="14">
        <f>VLOOKUP(A610,'average earnings resident 2012'!$A$12:$EW$598,lists!$B$12,FALSE)</f>
        <v>242000</v>
      </c>
      <c r="E610" s="14" t="str">
        <f t="shared" si="3"/>
        <v>SR</v>
      </c>
    </row>
    <row r="611" spans="1:5" x14ac:dyDescent="0.25">
      <c r="A611" s="15" t="s">
        <v>445</v>
      </c>
      <c r="B611" s="16" t="s">
        <v>853</v>
      </c>
      <c r="C611" s="16"/>
      <c r="D611" s="14">
        <f>VLOOKUP(A611,'average earnings resident 2012'!$A$12:$EW$598,lists!$B$12,FALSE)</f>
        <v>120000</v>
      </c>
      <c r="E611" s="14" t="str">
        <f t="shared" si="3"/>
        <v>OU</v>
      </c>
    </row>
    <row r="612" spans="1:5" x14ac:dyDescent="0.25">
      <c r="A612" s="15" t="s">
        <v>698</v>
      </c>
      <c r="B612" s="16" t="s">
        <v>855</v>
      </c>
      <c r="C612" s="16"/>
      <c r="D612" s="14">
        <f>VLOOKUP(A612,'average earnings resident 2012'!$A$12:$EW$598,lists!$B$12,FALSE)</f>
        <v>185000</v>
      </c>
      <c r="E612" s="14" t="str">
        <f t="shared" si="3"/>
        <v>MU</v>
      </c>
    </row>
    <row r="613" spans="1:5" x14ac:dyDescent="0.25">
      <c r="A613" s="15" t="s">
        <v>543</v>
      </c>
      <c r="B613" s="16" t="s">
        <v>851</v>
      </c>
      <c r="C613" s="16"/>
      <c r="D613" s="14">
        <f>VLOOKUP(A613,'average earnings resident 2012'!$A$12:$EW$598,lists!$B$12,FALSE)</f>
        <v>175000</v>
      </c>
      <c r="E613" s="14" t="str">
        <f t="shared" si="3"/>
        <v>R80</v>
      </c>
    </row>
    <row r="614" spans="1:5" x14ac:dyDescent="0.25">
      <c r="A614" s="15" t="s">
        <v>516</v>
      </c>
      <c r="B614" s="16" t="s">
        <v>853</v>
      </c>
      <c r="C614" s="16"/>
      <c r="D614" s="14">
        <f>VLOOKUP(A614,'average earnings resident 2012'!$A$12:$EW$598,lists!$B$12,FALSE)</f>
        <v>119000</v>
      </c>
      <c r="E614" s="14" t="str">
        <f t="shared" si="3"/>
        <v>OU</v>
      </c>
    </row>
    <row r="615" spans="1:5" x14ac:dyDescent="0.25">
      <c r="A615" s="15" t="s">
        <v>523</v>
      </c>
      <c r="B615" s="16" t="s">
        <v>851</v>
      </c>
      <c r="C615" s="16"/>
      <c r="D615" s="14">
        <f>VLOOKUP(A615,'average earnings resident 2012'!$A$12:$EW$598,lists!$B$12,FALSE)</f>
        <v>200000</v>
      </c>
      <c r="E615" s="14" t="str">
        <f t="shared" si="3"/>
        <v>R80</v>
      </c>
    </row>
    <row r="616" spans="1:5" x14ac:dyDescent="0.25">
      <c r="A616" s="15" t="s">
        <v>508</v>
      </c>
      <c r="B616" s="16" t="s">
        <v>853</v>
      </c>
      <c r="C616" s="16"/>
      <c r="D616" s="14">
        <f>VLOOKUP(A616,'average earnings resident 2012'!$A$12:$EW$598,lists!$B$12,FALSE)</f>
        <v>110000</v>
      </c>
      <c r="E616" s="14" t="str">
        <f t="shared" si="3"/>
        <v>OU</v>
      </c>
    </row>
    <row r="617" spans="1:5" x14ac:dyDescent="0.25">
      <c r="A617" s="15" t="s">
        <v>699</v>
      </c>
      <c r="B617" s="16" t="s">
        <v>854</v>
      </c>
      <c r="C617" s="16"/>
      <c r="D617" s="14">
        <f>VLOOKUP(A617,'average earnings resident 2012'!$A$12:$EW$598,lists!$B$12,FALSE)</f>
        <v>157000</v>
      </c>
      <c r="E617" s="14" t="str">
        <f t="shared" si="3"/>
        <v>R50</v>
      </c>
    </row>
    <row r="618" spans="1:5" x14ac:dyDescent="0.25">
      <c r="A618" s="15" t="s">
        <v>574</v>
      </c>
      <c r="B618" s="16" t="s">
        <v>855</v>
      </c>
      <c r="C618" s="16"/>
      <c r="D618" s="14">
        <f>VLOOKUP(A618,'average earnings resident 2012'!$A$12:$EW$598,lists!$B$12,FALSE)</f>
        <v>126750</v>
      </c>
      <c r="E618" s="14" t="str">
        <f t="shared" si="3"/>
        <v>MU</v>
      </c>
    </row>
    <row r="619" spans="1:5" x14ac:dyDescent="0.25">
      <c r="A619" s="14" t="s">
        <v>849</v>
      </c>
      <c r="B619" s="17" t="s">
        <v>854</v>
      </c>
      <c r="C619" s="17"/>
      <c r="D619" s="14">
        <f>VLOOKUP(A619,'average earnings resident 2012'!$A$12:$EW$598,lists!$B$12,FALSE)</f>
        <v>100000</v>
      </c>
      <c r="E619" s="14" t="str">
        <f t="shared" si="3"/>
        <v>R50</v>
      </c>
    </row>
    <row r="620" spans="1:5" x14ac:dyDescent="0.25">
      <c r="A620" s="15" t="s">
        <v>651</v>
      </c>
      <c r="B620" s="16" t="s">
        <v>855</v>
      </c>
      <c r="C620" s="16"/>
      <c r="D620" s="14">
        <f>VLOOKUP(A620,'average earnings resident 2012'!$A$12:$EW$598,lists!$B$12,FALSE)</f>
        <v>293000</v>
      </c>
      <c r="E620" s="14" t="str">
        <f t="shared" si="3"/>
        <v>MU</v>
      </c>
    </row>
    <row r="621" spans="1:5" x14ac:dyDescent="0.25">
      <c r="A621" s="15" t="s">
        <v>592</v>
      </c>
      <c r="B621" s="16" t="s">
        <v>851</v>
      </c>
      <c r="C621" s="16"/>
      <c r="D621" s="14">
        <f>VLOOKUP(A621,'average earnings resident 2012'!$A$12:$EW$598,lists!$B$12,FALSE)</f>
        <v>185000</v>
      </c>
      <c r="E621" s="14" t="str">
        <f t="shared" si="3"/>
        <v>R80</v>
      </c>
    </row>
    <row r="622" spans="1:5" x14ac:dyDescent="0.25">
      <c r="A622" s="15" t="s">
        <v>743</v>
      </c>
      <c r="B622" s="16" t="s">
        <v>854</v>
      </c>
      <c r="C622" s="16"/>
      <c r="D622" s="14">
        <f>VLOOKUP(A622,'average earnings resident 2012'!$A$12:$EW$598,lists!$B$12,FALSE)</f>
        <v>225000</v>
      </c>
      <c r="E622" s="14" t="str">
        <f t="shared" si="3"/>
        <v>R50</v>
      </c>
    </row>
    <row r="623" spans="1:5" x14ac:dyDescent="0.25">
      <c r="A623" s="15" t="s">
        <v>752</v>
      </c>
      <c r="B623" s="16" t="s">
        <v>854</v>
      </c>
      <c r="C623" s="16"/>
      <c r="D623" s="14">
        <f>VLOOKUP(A623,'average earnings resident 2012'!$A$12:$EW$598,lists!$B$12,FALSE)</f>
        <v>255000</v>
      </c>
      <c r="E623" s="14" t="str">
        <f t="shared" si="3"/>
        <v>R50</v>
      </c>
    </row>
    <row r="624" spans="1:5" x14ac:dyDescent="0.25">
      <c r="A624" s="15" t="s">
        <v>686</v>
      </c>
      <c r="B624" s="16" t="s">
        <v>854</v>
      </c>
      <c r="C624" s="16"/>
      <c r="D624" s="14">
        <f>VLOOKUP(A624,'average earnings resident 2012'!$A$12:$EW$598,lists!$B$12,FALSE)</f>
        <v>260000</v>
      </c>
      <c r="E624" s="14" t="str">
        <f t="shared" si="3"/>
        <v>R50</v>
      </c>
    </row>
    <row r="625" spans="1:5" x14ac:dyDescent="0.25">
      <c r="A625" s="15" t="s">
        <v>610</v>
      </c>
      <c r="B625" s="17" t="s">
        <v>852</v>
      </c>
      <c r="C625" s="17"/>
      <c r="D625" s="14">
        <f>VLOOKUP(A625,'average earnings resident 2012'!$A$12:$EW$598,lists!$B$12,FALSE)</f>
        <v>260000</v>
      </c>
      <c r="E625" s="14" t="str">
        <f t="shared" si="3"/>
        <v>SR</v>
      </c>
    </row>
    <row r="626" spans="1:5" x14ac:dyDescent="0.25">
      <c r="A626" s="15" t="s">
        <v>536</v>
      </c>
      <c r="B626" s="16" t="s">
        <v>851</v>
      </c>
      <c r="C626" s="16"/>
      <c r="D626" s="14">
        <f>VLOOKUP(A626,'average earnings resident 2012'!$A$12:$EW$598,lists!$B$12,FALSE)</f>
        <v>130290</v>
      </c>
      <c r="E626" s="14" t="str">
        <f t="shared" si="3"/>
        <v>R80</v>
      </c>
    </row>
    <row r="627" spans="1:5" x14ac:dyDescent="0.25">
      <c r="A627" s="15" t="s">
        <v>544</v>
      </c>
      <c r="B627" s="16" t="s">
        <v>854</v>
      </c>
      <c r="C627" s="16"/>
      <c r="D627" s="14">
        <f>VLOOKUP(A627,'average earnings resident 2012'!$A$12:$EW$598,lists!$B$12,FALSE)</f>
        <v>154000</v>
      </c>
      <c r="E627" s="14" t="str">
        <f t="shared" si="3"/>
        <v>R50</v>
      </c>
    </row>
    <row r="628" spans="1:5" x14ac:dyDescent="0.25">
      <c r="A628" s="15" t="s">
        <v>495</v>
      </c>
      <c r="B628" s="16" t="s">
        <v>854</v>
      </c>
      <c r="C628" s="16"/>
      <c r="D628" s="14">
        <f>VLOOKUP(A628,'average earnings resident 2012'!$A$12:$EW$598,lists!$B$12,FALSE)</f>
        <v>138000</v>
      </c>
      <c r="E628" s="14" t="str">
        <f t="shared" si="3"/>
        <v>R50</v>
      </c>
    </row>
    <row r="629" spans="1:5" x14ac:dyDescent="0.25">
      <c r="A629" s="15" t="s">
        <v>560</v>
      </c>
      <c r="B629" s="17" t="s">
        <v>852</v>
      </c>
      <c r="C629" s="17"/>
      <c r="D629" s="14">
        <f>VLOOKUP(A629,'average earnings resident 2012'!$A$12:$EW$598,lists!$B$12,FALSE)</f>
        <v>134000</v>
      </c>
      <c r="E629" s="14" t="str">
        <f t="shared" si="3"/>
        <v>SR</v>
      </c>
    </row>
    <row r="630" spans="1:5" x14ac:dyDescent="0.25">
      <c r="A630" s="15" t="s">
        <v>680</v>
      </c>
      <c r="B630" s="16" t="s">
        <v>853</v>
      </c>
      <c r="C630" s="16"/>
      <c r="D630" s="14">
        <f>VLOOKUP(A630,'average earnings resident 2012'!$A$12:$EW$598,lists!$B$12,FALSE)</f>
        <v>173500</v>
      </c>
      <c r="E630" s="14" t="str">
        <f t="shared" si="3"/>
        <v>OU</v>
      </c>
    </row>
    <row r="631" spans="1:5" x14ac:dyDescent="0.25">
      <c r="A631" s="15" t="s">
        <v>687</v>
      </c>
      <c r="B631" s="17" t="s">
        <v>852</v>
      </c>
      <c r="C631" s="17"/>
      <c r="D631" s="14">
        <f>VLOOKUP(A631,'average earnings resident 2012'!$A$12:$EW$598,lists!$B$12,FALSE)</f>
        <v>200000</v>
      </c>
      <c r="E631" s="14" t="str">
        <f t="shared" si="3"/>
        <v>SR</v>
      </c>
    </row>
    <row r="632" spans="1:5" x14ac:dyDescent="0.25">
      <c r="A632" s="15" t="s">
        <v>466</v>
      </c>
      <c r="B632" s="16" t="s">
        <v>851</v>
      </c>
      <c r="C632" s="16"/>
      <c r="D632" s="14">
        <f>VLOOKUP(A632,'average earnings resident 2012'!$A$12:$EW$598,lists!$B$12,FALSE)</f>
        <v>170000</v>
      </c>
      <c r="E632" s="14" t="str">
        <f t="shared" si="3"/>
        <v>R80</v>
      </c>
    </row>
    <row r="633" spans="1:5" x14ac:dyDescent="0.25">
      <c r="A633" s="15" t="s">
        <v>713</v>
      </c>
      <c r="B633" s="16" t="s">
        <v>855</v>
      </c>
      <c r="C633" s="16"/>
      <c r="D633" s="14">
        <f>VLOOKUP(A633,'average earnings resident 2012'!$A$12:$EW$598,lists!$B$12,FALSE)</f>
        <v>393950</v>
      </c>
      <c r="E633" s="14" t="str">
        <f t="shared" si="3"/>
        <v>MU</v>
      </c>
    </row>
    <row r="634" spans="1:5" x14ac:dyDescent="0.25">
      <c r="A634" s="15" t="s">
        <v>652</v>
      </c>
      <c r="B634" s="16" t="s">
        <v>855</v>
      </c>
      <c r="C634" s="16"/>
      <c r="D634" s="14">
        <f>VLOOKUP(A634,'average earnings resident 2012'!$A$12:$EW$598,lists!$B$12,FALSE)</f>
        <v>240000</v>
      </c>
      <c r="E634" s="14" t="str">
        <f t="shared" si="3"/>
        <v>MU</v>
      </c>
    </row>
    <row r="635" spans="1:5" x14ac:dyDescent="0.25">
      <c r="A635" s="15" t="s">
        <v>602</v>
      </c>
      <c r="B635" s="17" t="s">
        <v>852</v>
      </c>
      <c r="C635" s="17"/>
      <c r="D635" s="14">
        <f>VLOOKUP(A635,'average earnings resident 2012'!$A$12:$EW$598,lists!$B$12,FALSE)</f>
        <v>280000</v>
      </c>
      <c r="E635" s="14" t="str">
        <f t="shared" si="3"/>
        <v>SR</v>
      </c>
    </row>
    <row r="636" spans="1:5" x14ac:dyDescent="0.25">
      <c r="A636" s="15" t="s">
        <v>714</v>
      </c>
      <c r="B636" s="16" t="s">
        <v>855</v>
      </c>
      <c r="C636" s="16"/>
      <c r="D636" s="14">
        <f>VLOOKUP(A636,'average earnings resident 2012'!$A$12:$EW$598,lists!$B$12,FALSE)</f>
        <v>320000</v>
      </c>
      <c r="E636" s="14" t="str">
        <f t="shared" si="3"/>
        <v>MU</v>
      </c>
    </row>
    <row r="637" spans="1:5" x14ac:dyDescent="0.25">
      <c r="A637" s="15" t="s">
        <v>524</v>
      </c>
      <c r="B637" s="16" t="s">
        <v>850</v>
      </c>
      <c r="C637" s="16"/>
      <c r="D637" s="14">
        <f>VLOOKUP(A637,'average earnings resident 2012'!$A$12:$EW$598,lists!$B$12,FALSE)</f>
        <v>117500</v>
      </c>
      <c r="E637" s="14" t="str">
        <f t="shared" si="3"/>
        <v>LU</v>
      </c>
    </row>
    <row r="638" spans="1:5" x14ac:dyDescent="0.25">
      <c r="A638" s="15" t="s">
        <v>744</v>
      </c>
      <c r="B638" s="16" t="s">
        <v>853</v>
      </c>
      <c r="C638" s="16"/>
      <c r="D638" s="14">
        <f>VLOOKUP(A638,'average earnings resident 2012'!$A$12:$EW$598,lists!$B$12,FALSE)</f>
        <v>182500</v>
      </c>
      <c r="E638" s="14" t="str">
        <f t="shared" si="3"/>
        <v>OU</v>
      </c>
    </row>
    <row r="639" spans="1:5" x14ac:dyDescent="0.25">
      <c r="A639" s="15" t="s">
        <v>688</v>
      </c>
      <c r="B639" s="16" t="s">
        <v>850</v>
      </c>
      <c r="C639" s="16"/>
      <c r="D639" s="14">
        <f>VLOOKUP(A639,'average earnings resident 2012'!$A$12:$EW$598,lists!$B$12,FALSE)</f>
        <v>204000</v>
      </c>
      <c r="E639" s="14" t="str">
        <f t="shared" si="3"/>
        <v>LU</v>
      </c>
    </row>
    <row r="640" spans="1:5" x14ac:dyDescent="0.25">
      <c r="A640" s="15" t="s">
        <v>593</v>
      </c>
      <c r="B640" s="16" t="s">
        <v>851</v>
      </c>
      <c r="C640" s="16"/>
      <c r="D640" s="14">
        <f>VLOOKUP(A640,'average earnings resident 2012'!$A$12:$EW$598,lists!$B$12,FALSE)</f>
        <v>132000</v>
      </c>
      <c r="E640" s="14" t="str">
        <f t="shared" si="3"/>
        <v>R80</v>
      </c>
    </row>
    <row r="641" spans="1:5" x14ac:dyDescent="0.25">
      <c r="A641" s="15" t="s">
        <v>625</v>
      </c>
      <c r="B641" s="16" t="s">
        <v>851</v>
      </c>
      <c r="C641" s="16"/>
      <c r="D641" s="14">
        <f>VLOOKUP(A641,'average earnings resident 2012'!$A$12:$EW$598,lists!$B$12,FALSE)</f>
        <v>150000</v>
      </c>
      <c r="E641" s="14" t="str">
        <f t="shared" si="3"/>
        <v>R80</v>
      </c>
    </row>
    <row r="642" spans="1:5" x14ac:dyDescent="0.25">
      <c r="A642" s="15" t="s">
        <v>759</v>
      </c>
      <c r="B642" s="16" t="s">
        <v>851</v>
      </c>
      <c r="C642" s="16"/>
      <c r="D642" s="14">
        <f>VLOOKUP(A642,'average earnings resident 2012'!$A$12:$EW$598,lists!$B$12,FALSE)</f>
        <v>170000</v>
      </c>
      <c r="E642" s="14" t="str">
        <f t="shared" si="3"/>
        <v>R80</v>
      </c>
    </row>
    <row r="643" spans="1:5" x14ac:dyDescent="0.25">
      <c r="A643" s="15" t="s">
        <v>480</v>
      </c>
      <c r="B643" s="17" t="s">
        <v>852</v>
      </c>
      <c r="C643" s="17"/>
      <c r="D643" s="14">
        <f>VLOOKUP(A643,'average earnings resident 2012'!$A$12:$EW$598,lists!$B$12,FALSE)</f>
        <v>155000</v>
      </c>
      <c r="E643" s="14" t="str">
        <f t="shared" si="3"/>
        <v>SR</v>
      </c>
    </row>
    <row r="644" spans="1:5" x14ac:dyDescent="0.25">
      <c r="A644" s="15" t="s">
        <v>451</v>
      </c>
      <c r="B644" s="16" t="s">
        <v>855</v>
      </c>
      <c r="C644" s="16"/>
      <c r="D644" s="14">
        <f>VLOOKUP(A644,'average earnings resident 2012'!$A$12:$EW$598,lists!$B$12,FALSE)</f>
        <v>116000</v>
      </c>
      <c r="E644" s="14" t="str">
        <f t="shared" si="3"/>
        <v>MU</v>
      </c>
    </row>
    <row r="645" spans="1:5" x14ac:dyDescent="0.25">
      <c r="A645" s="15" t="s">
        <v>552</v>
      </c>
      <c r="B645" s="16" t="s">
        <v>850</v>
      </c>
      <c r="C645" s="16"/>
      <c r="D645" s="14">
        <f>VLOOKUP(A645,'average earnings resident 2012'!$A$12:$EW$598,lists!$B$12,FALSE)</f>
        <v>130000</v>
      </c>
      <c r="E645" s="14" t="str">
        <f t="shared" si="3"/>
        <v>LU</v>
      </c>
    </row>
    <row r="646" spans="1:5" x14ac:dyDescent="0.25">
      <c r="A646" s="15" t="s">
        <v>760</v>
      </c>
      <c r="B646" s="16" t="s">
        <v>853</v>
      </c>
      <c r="C646" s="16"/>
      <c r="D646" s="14">
        <f>VLOOKUP(A646,'average earnings resident 2012'!$A$12:$EW$598,lists!$B$12,FALSE)</f>
        <v>140000</v>
      </c>
      <c r="E646" s="14" t="str">
        <f t="shared" si="3"/>
        <v>OU</v>
      </c>
    </row>
    <row r="647" spans="1:5" x14ac:dyDescent="0.25">
      <c r="A647" s="15" t="s">
        <v>689</v>
      </c>
      <c r="B647" s="16" t="s">
        <v>850</v>
      </c>
      <c r="C647" s="16"/>
      <c r="D647" s="14">
        <f>VLOOKUP(A647,'average earnings resident 2012'!$A$12:$EW$598,lists!$B$12,FALSE)</f>
        <v>143000</v>
      </c>
      <c r="E647" s="14" t="str">
        <f t="shared" si="3"/>
        <v>LU</v>
      </c>
    </row>
    <row r="648" spans="1:5" x14ac:dyDescent="0.25">
      <c r="A648" s="15" t="s">
        <v>700</v>
      </c>
      <c r="B648" s="16" t="s">
        <v>855</v>
      </c>
      <c r="C648" s="16"/>
      <c r="D648" s="14">
        <f>VLOOKUP(A648,'average earnings resident 2012'!$A$12:$EW$598,lists!$B$12,FALSE)</f>
        <v>180000</v>
      </c>
      <c r="E648" s="14" t="str">
        <f t="shared" si="3"/>
        <v>MU</v>
      </c>
    </row>
    <row r="649" spans="1:5" x14ac:dyDescent="0.25">
      <c r="A649" s="15" t="s">
        <v>620</v>
      </c>
      <c r="B649" s="17" t="s">
        <v>852</v>
      </c>
      <c r="C649" s="17"/>
      <c r="D649" s="14">
        <f>VLOOKUP(A649,'average earnings resident 2012'!$A$12:$EW$598,lists!$B$12,FALSE)</f>
        <v>128000</v>
      </c>
      <c r="E649" s="14" t="str">
        <f t="shared" si="3"/>
        <v>SR</v>
      </c>
    </row>
    <row r="650" spans="1:5" x14ac:dyDescent="0.25">
      <c r="A650" s="15" t="s">
        <v>653</v>
      </c>
      <c r="B650" s="16" t="s">
        <v>855</v>
      </c>
      <c r="C650" s="16"/>
      <c r="D650" s="14">
        <f>VLOOKUP(A650,'average earnings resident 2012'!$A$12:$EW$598,lists!$B$12,FALSE)</f>
        <v>249950</v>
      </c>
      <c r="E650" s="14" t="str">
        <f t="shared" si="3"/>
        <v>MU</v>
      </c>
    </row>
    <row r="651" spans="1:5" x14ac:dyDescent="0.25">
      <c r="A651" s="15" t="s">
        <v>715</v>
      </c>
      <c r="B651" s="17" t="s">
        <v>852</v>
      </c>
      <c r="C651" s="17"/>
      <c r="D651" s="14">
        <f>VLOOKUP(A651,'average earnings resident 2012'!$A$12:$EW$598,lists!$B$12,FALSE)</f>
        <v>295000</v>
      </c>
      <c r="E651" s="14" t="str">
        <f t="shared" si="3"/>
        <v>SR</v>
      </c>
    </row>
    <row r="652" spans="1:5" x14ac:dyDescent="0.25">
      <c r="A652" s="15" t="s">
        <v>633</v>
      </c>
      <c r="B652" s="16" t="s">
        <v>855</v>
      </c>
      <c r="C652" s="16"/>
      <c r="D652" s="14">
        <f>VLOOKUP(A652,'average earnings resident 2012'!$A$12:$EW$598,lists!$B$12,FALSE)</f>
        <v>312000</v>
      </c>
      <c r="E652" s="14" t="str">
        <f t="shared" si="3"/>
        <v>MU</v>
      </c>
    </row>
    <row r="653" spans="1:5" x14ac:dyDescent="0.25">
      <c r="A653" s="15" t="s">
        <v>460</v>
      </c>
      <c r="B653" s="16" t="s">
        <v>853</v>
      </c>
      <c r="C653" s="16"/>
      <c r="D653" s="14">
        <f>VLOOKUP(A653,'average earnings resident 2012'!$A$12:$EW$598,lists!$B$12,FALSE)</f>
        <v>115000</v>
      </c>
      <c r="E653" s="14" t="str">
        <f t="shared" si="3"/>
        <v>OU</v>
      </c>
    </row>
    <row r="654" spans="1:5" x14ac:dyDescent="0.25">
      <c r="A654" s="15" t="s">
        <v>501</v>
      </c>
      <c r="B654" s="16" t="s">
        <v>851</v>
      </c>
      <c r="C654" s="16"/>
      <c r="D654" s="14">
        <f>VLOOKUP(A654,'average earnings resident 2012'!$A$12:$EW$598,lists!$B$12,FALSE)</f>
        <v>200000</v>
      </c>
      <c r="E654" s="14" t="str">
        <f t="shared" si="3"/>
        <v>R80</v>
      </c>
    </row>
    <row r="655" spans="1:5" x14ac:dyDescent="0.25">
      <c r="A655" s="15" t="s">
        <v>634</v>
      </c>
      <c r="B655" s="16" t="s">
        <v>855</v>
      </c>
      <c r="C655" s="16"/>
      <c r="D655" s="14">
        <f>VLOOKUP(A655,'average earnings resident 2012'!$A$12:$EW$598,lists!$B$12,FALSE)</f>
        <v>464250</v>
      </c>
      <c r="E655" s="14" t="str">
        <f t="shared" si="3"/>
        <v>MU</v>
      </c>
    </row>
    <row r="656" spans="1:5" x14ac:dyDescent="0.25">
      <c r="A656" s="15" t="s">
        <v>530</v>
      </c>
      <c r="B656" s="16" t="s">
        <v>851</v>
      </c>
      <c r="C656" s="16"/>
      <c r="D656" s="14">
        <f>VLOOKUP(A656,'average earnings resident 2012'!$A$12:$EW$598,lists!$B$12,FALSE)</f>
        <v>186500</v>
      </c>
      <c r="E656" s="14" t="str">
        <f t="shared" si="3"/>
        <v>R80</v>
      </c>
    </row>
    <row r="657" spans="1:5" x14ac:dyDescent="0.25">
      <c r="A657" s="15" t="s">
        <v>635</v>
      </c>
      <c r="B657" s="16" t="s">
        <v>855</v>
      </c>
      <c r="C657" s="16"/>
      <c r="D657" s="14">
        <f>VLOOKUP(A657,'average earnings resident 2012'!$A$12:$EW$598,lists!$B$12,FALSE)</f>
        <v>305000</v>
      </c>
      <c r="E657" s="14" t="str">
        <f t="shared" si="3"/>
        <v>MU</v>
      </c>
    </row>
    <row r="658" spans="1:5" x14ac:dyDescent="0.25">
      <c r="A658" s="15" t="s">
        <v>603</v>
      </c>
      <c r="B658" s="16" t="s">
        <v>853</v>
      </c>
      <c r="C658" s="16"/>
      <c r="D658" s="14">
        <f>VLOOKUP(A658,'average earnings resident 2012'!$A$12:$EW$598,lists!$B$12,FALSE)</f>
        <v>172650</v>
      </c>
      <c r="E658" s="14" t="str">
        <f t="shared" si="3"/>
        <v>OU</v>
      </c>
    </row>
    <row r="659" spans="1:5" x14ac:dyDescent="0.25">
      <c r="A659" s="15" t="s">
        <v>502</v>
      </c>
      <c r="B659" s="17" t="s">
        <v>852</v>
      </c>
      <c r="C659" s="17"/>
      <c r="D659" s="14">
        <f>VLOOKUP(A659,'average earnings resident 2012'!$A$12:$EW$598,lists!$B$12,FALSE)</f>
        <v>215000</v>
      </c>
      <c r="E659" s="14" t="str">
        <f t="shared" si="3"/>
        <v>SR</v>
      </c>
    </row>
    <row r="660" spans="1:5" x14ac:dyDescent="0.25">
      <c r="A660" s="15" t="s">
        <v>654</v>
      </c>
      <c r="B660" s="16" t="s">
        <v>855</v>
      </c>
      <c r="C660" s="16"/>
      <c r="D660" s="14">
        <f>VLOOKUP(A660,'average earnings resident 2012'!$A$12:$EW$598,lists!$B$12,FALSE)</f>
        <v>293500</v>
      </c>
      <c r="E660" s="14" t="str">
        <f t="shared" si="3"/>
        <v>MU</v>
      </c>
    </row>
    <row r="661" spans="1:5" x14ac:dyDescent="0.25">
      <c r="A661" s="15" t="s">
        <v>690</v>
      </c>
      <c r="B661" s="17" t="s">
        <v>852</v>
      </c>
      <c r="C661" s="17"/>
      <c r="D661" s="14">
        <f>VLOOKUP(A661,'average earnings resident 2012'!$A$12:$EW$598,lists!$B$12,FALSE)</f>
        <v>285000</v>
      </c>
      <c r="E661" s="14" t="str">
        <f t="shared" si="3"/>
        <v>SR</v>
      </c>
    </row>
    <row r="662" spans="1:5" x14ac:dyDescent="0.25">
      <c r="A662" s="15" t="s">
        <v>446</v>
      </c>
      <c r="B662" s="16" t="s">
        <v>853</v>
      </c>
      <c r="C662" s="16"/>
      <c r="D662" s="14">
        <f>VLOOKUP(A662,'average earnings resident 2012'!$A$12:$EW$598,lists!$B$12,FALSE)</f>
        <v>104995</v>
      </c>
      <c r="E662" s="14" t="str">
        <f t="shared" si="3"/>
        <v>OU</v>
      </c>
    </row>
    <row r="663" spans="1:5" x14ac:dyDescent="0.25">
      <c r="A663" s="15" t="s">
        <v>681</v>
      </c>
      <c r="B663" s="16" t="s">
        <v>853</v>
      </c>
      <c r="C663" s="16"/>
      <c r="D663" s="14">
        <f>VLOOKUP(A663,'average earnings resident 2012'!$A$12:$EW$598,lists!$B$12,FALSE)</f>
        <v>145000</v>
      </c>
      <c r="E663" s="14" t="str">
        <f t="shared" si="3"/>
        <v>OU</v>
      </c>
    </row>
    <row r="664" spans="1:5" x14ac:dyDescent="0.25">
      <c r="A664" s="15" t="s">
        <v>691</v>
      </c>
      <c r="B664" s="16" t="s">
        <v>850</v>
      </c>
      <c r="C664" s="16"/>
      <c r="D664" s="14">
        <f>VLOOKUP(A664,'average earnings resident 2012'!$A$12:$EW$598,lists!$B$12,FALSE)</f>
        <v>184750</v>
      </c>
      <c r="E664" s="14" t="str">
        <f t="shared" si="3"/>
        <v>LU</v>
      </c>
    </row>
    <row r="665" spans="1:5" x14ac:dyDescent="0.25">
      <c r="A665" s="15" t="s">
        <v>655</v>
      </c>
      <c r="B665" s="16" t="s">
        <v>855</v>
      </c>
      <c r="C665" s="16"/>
      <c r="D665" s="14">
        <f>VLOOKUP(A665,'average earnings resident 2012'!$A$12:$EW$598,lists!$B$12,FALSE)</f>
        <v>220000</v>
      </c>
      <c r="E665" s="14" t="str">
        <f t="shared" si="3"/>
        <v>MU</v>
      </c>
    </row>
    <row r="666" spans="1:5" x14ac:dyDescent="0.25">
      <c r="A666" s="15" t="s">
        <v>856</v>
      </c>
      <c r="B666" s="16" t="s">
        <v>854</v>
      </c>
      <c r="C666" s="16"/>
      <c r="D666" s="14">
        <f>VLOOKUP(A666,'average earnings resident 2012'!$A$12:$EW$598,lists!$B$12,FALSE)</f>
        <v>180000</v>
      </c>
      <c r="E666" s="14" t="str">
        <f t="shared" si="3"/>
        <v>R50</v>
      </c>
    </row>
    <row r="667" spans="1:5" x14ac:dyDescent="0.25">
      <c r="A667" s="15" t="s">
        <v>611</v>
      </c>
      <c r="B667" s="17" t="s">
        <v>852</v>
      </c>
      <c r="C667" s="17"/>
      <c r="D667" s="14">
        <f>VLOOKUP(A667,'average earnings resident 2012'!$A$12:$EW$598,lists!$B$12,FALSE)</f>
        <v>280000</v>
      </c>
      <c r="E667" s="14" t="str">
        <f t="shared" si="3"/>
        <v>SR</v>
      </c>
    </row>
    <row r="668" spans="1:5" x14ac:dyDescent="0.25">
      <c r="A668" s="15" t="s">
        <v>525</v>
      </c>
      <c r="B668" s="16" t="s">
        <v>854</v>
      </c>
      <c r="C668" s="16"/>
      <c r="D668" s="14">
        <f>VLOOKUP(A668,'average earnings resident 2012'!$A$12:$EW$598,lists!$B$12,FALSE)</f>
        <v>149950</v>
      </c>
      <c r="E668" s="14" t="str">
        <f t="shared" si="3"/>
        <v>R50</v>
      </c>
    </row>
    <row r="669" spans="1:5" x14ac:dyDescent="0.25">
      <c r="A669" s="15" t="s">
        <v>656</v>
      </c>
      <c r="B669" s="16" t="s">
        <v>855</v>
      </c>
      <c r="C669" s="16"/>
      <c r="D669" s="14">
        <f>VLOOKUP(A669,'average earnings resident 2012'!$A$12:$EW$598,lists!$B$12,FALSE)</f>
        <v>249950</v>
      </c>
      <c r="E669" s="14" t="str">
        <f t="shared" ref="E669:E732" si="4">IF(D669="&amp;^%","no data",B669)</f>
        <v>MU</v>
      </c>
    </row>
    <row r="670" spans="1:5" x14ac:dyDescent="0.25">
      <c r="A670" s="15" t="s">
        <v>531</v>
      </c>
      <c r="B670" s="17" t="s">
        <v>852</v>
      </c>
      <c r="C670" s="17"/>
      <c r="D670" s="14">
        <f>VLOOKUP(A670,'average earnings resident 2012'!$A$12:$EW$598,lists!$B$12,FALSE)</f>
        <v>149000</v>
      </c>
      <c r="E670" s="14" t="str">
        <f t="shared" si="4"/>
        <v>SR</v>
      </c>
    </row>
    <row r="671" spans="1:5" x14ac:dyDescent="0.25">
      <c r="A671" s="15" t="s">
        <v>728</v>
      </c>
      <c r="B671" s="16" t="s">
        <v>854</v>
      </c>
      <c r="C671" s="16"/>
      <c r="D671" s="14">
        <f>VLOOKUP(A671,'average earnings resident 2012'!$A$12:$EW$598,lists!$B$12,FALSE)</f>
        <v>269000</v>
      </c>
      <c r="E671" s="14" t="str">
        <f t="shared" si="4"/>
        <v>R50</v>
      </c>
    </row>
    <row r="672" spans="1:5" x14ac:dyDescent="0.25">
      <c r="A672" s="15" t="s">
        <v>657</v>
      </c>
      <c r="B672" s="16" t="s">
        <v>855</v>
      </c>
      <c r="C672" s="16"/>
      <c r="D672" s="14">
        <f>VLOOKUP(A672,'average earnings resident 2012'!$A$12:$EW$598,lists!$B$12,FALSE)</f>
        <v>250000</v>
      </c>
      <c r="E672" s="14" t="str">
        <f t="shared" si="4"/>
        <v>MU</v>
      </c>
    </row>
    <row r="673" spans="1:5" x14ac:dyDescent="0.25">
      <c r="A673" s="15" t="s">
        <v>594</v>
      </c>
      <c r="B673" s="16" t="s">
        <v>851</v>
      </c>
      <c r="C673" s="16"/>
      <c r="D673" s="14">
        <f>VLOOKUP(A673,'average earnings resident 2012'!$A$12:$EW$598,lists!$B$12,FALSE)</f>
        <v>175000</v>
      </c>
      <c r="E673" s="14" t="str">
        <f t="shared" si="4"/>
        <v>R80</v>
      </c>
    </row>
    <row r="674" spans="1:5" x14ac:dyDescent="0.25">
      <c r="A674" s="15" t="s">
        <v>481</v>
      </c>
      <c r="B674" s="16" t="s">
        <v>853</v>
      </c>
      <c r="C674" s="16"/>
      <c r="D674" s="14">
        <f>VLOOKUP(A674,'average earnings resident 2012'!$A$12:$EW$598,lists!$B$12,FALSE)</f>
        <v>85000</v>
      </c>
      <c r="E674" s="14" t="str">
        <f t="shared" si="4"/>
        <v>OU</v>
      </c>
    </row>
    <row r="675" spans="1:5" x14ac:dyDescent="0.25">
      <c r="A675" s="15" t="s">
        <v>626</v>
      </c>
      <c r="B675" s="16" t="s">
        <v>853</v>
      </c>
      <c r="C675" s="16"/>
      <c r="D675" s="14">
        <f>VLOOKUP(A675,'average earnings resident 2012'!$A$12:$EW$598,lists!$B$12,FALSE)</f>
        <v>130000</v>
      </c>
      <c r="E675" s="14" t="str">
        <f t="shared" si="4"/>
        <v>OU</v>
      </c>
    </row>
    <row r="676" spans="1:5" x14ac:dyDescent="0.25">
      <c r="A676" s="15" t="s">
        <v>666</v>
      </c>
      <c r="B676" s="16" t="s">
        <v>851</v>
      </c>
      <c r="C676" s="16"/>
      <c r="D676" s="14">
        <f>VLOOKUP(A676,'average earnings resident 2012'!$A$12:$EW$598,lists!$B$12,FALSE)</f>
        <v>170000</v>
      </c>
      <c r="E676" s="14" t="str">
        <f t="shared" si="4"/>
        <v>R80</v>
      </c>
    </row>
    <row r="677" spans="1:5" x14ac:dyDescent="0.25">
      <c r="A677" s="15" t="s">
        <v>735</v>
      </c>
      <c r="B677" s="16" t="s">
        <v>851</v>
      </c>
      <c r="C677" s="16"/>
      <c r="D677" s="14">
        <f>VLOOKUP(A677,'average earnings resident 2012'!$A$12:$EW$598,lists!$B$12,FALSE)</f>
        <v>340000</v>
      </c>
      <c r="E677" s="14" t="str">
        <f t="shared" si="4"/>
        <v>R80</v>
      </c>
    </row>
    <row r="678" spans="1:5" x14ac:dyDescent="0.25">
      <c r="A678" s="15" t="s">
        <v>636</v>
      </c>
      <c r="B678" s="16" t="s">
        <v>855</v>
      </c>
      <c r="C678" s="16"/>
      <c r="D678" s="14">
        <f>VLOOKUP(A678,'average earnings resident 2012'!$A$12:$EW$598,lists!$B$12,FALSE)</f>
        <v>397725</v>
      </c>
      <c r="E678" s="14" t="str">
        <f t="shared" si="4"/>
        <v>MU</v>
      </c>
    </row>
    <row r="679" spans="1:5" x14ac:dyDescent="0.25">
      <c r="A679" s="15" t="s">
        <v>637</v>
      </c>
      <c r="B679" s="16" t="s">
        <v>855</v>
      </c>
      <c r="C679" s="16"/>
      <c r="D679" s="14">
        <f>VLOOKUP(A679,'average earnings resident 2012'!$A$12:$EW$598,lists!$B$12,FALSE)</f>
        <v>795000</v>
      </c>
      <c r="E679" s="14" t="str">
        <f t="shared" si="4"/>
        <v>MU</v>
      </c>
    </row>
    <row r="680" spans="1:5" x14ac:dyDescent="0.25">
      <c r="A680" s="15" t="s">
        <v>545</v>
      </c>
      <c r="B680" s="17" t="s">
        <v>852</v>
      </c>
      <c r="C680" s="17"/>
      <c r="D680" s="14">
        <f>VLOOKUP(A680,'average earnings resident 2012'!$A$12:$EW$598,lists!$B$12,FALSE)</f>
        <v>128000</v>
      </c>
      <c r="E680" s="14" t="str">
        <f t="shared" si="4"/>
        <v>SR</v>
      </c>
    </row>
    <row r="681" spans="1:5" x14ac:dyDescent="0.25">
      <c r="A681" s="15" t="s">
        <v>857</v>
      </c>
      <c r="B681" s="16" t="s">
        <v>854</v>
      </c>
      <c r="C681" s="16"/>
      <c r="D681" s="14">
        <f>VLOOKUP(A681,'average earnings resident 2012'!$A$12:$EW$598,lists!$B$12,FALSE)</f>
        <v>150000</v>
      </c>
      <c r="E681" s="14" t="str">
        <f t="shared" si="4"/>
        <v>R50</v>
      </c>
    </row>
    <row r="682" spans="1:5" x14ac:dyDescent="0.25">
      <c r="A682" s="15" t="s">
        <v>496</v>
      </c>
      <c r="B682" s="16" t="s">
        <v>850</v>
      </c>
      <c r="C682" s="16"/>
      <c r="D682" s="14">
        <f>VLOOKUP(A682,'average earnings resident 2012'!$A$12:$EW$598,lists!$B$12,FALSE)</f>
        <v>88000</v>
      </c>
      <c r="E682" s="14" t="str">
        <f t="shared" si="4"/>
        <v>LU</v>
      </c>
    </row>
    <row r="683" spans="1:5" x14ac:dyDescent="0.25">
      <c r="A683" s="15" t="s">
        <v>658</v>
      </c>
      <c r="B683" s="16" t="s">
        <v>855</v>
      </c>
      <c r="C683" s="16"/>
      <c r="D683" s="14">
        <f>VLOOKUP(A683,'average earnings resident 2012'!$A$12:$EW$598,lists!$B$12,FALSE)</f>
        <v>299950</v>
      </c>
      <c r="E683" s="14" t="str">
        <f t="shared" si="4"/>
        <v>MU</v>
      </c>
    </row>
    <row r="684" spans="1:5" x14ac:dyDescent="0.25">
      <c r="A684" s="15" t="s">
        <v>513</v>
      </c>
      <c r="B684" s="16" t="s">
        <v>855</v>
      </c>
      <c r="C684" s="16"/>
      <c r="D684" s="14">
        <f>VLOOKUP(A684,'average earnings resident 2012'!$A$12:$EW$598,lists!$B$12,FALSE)</f>
        <v>123000</v>
      </c>
      <c r="E684" s="14" t="str">
        <f t="shared" si="4"/>
        <v>MU</v>
      </c>
    </row>
    <row r="685" spans="1:5" x14ac:dyDescent="0.25">
      <c r="A685" s="15" t="s">
        <v>490</v>
      </c>
      <c r="B685" s="16" t="s">
        <v>855</v>
      </c>
      <c r="C685" s="16"/>
      <c r="D685" s="14">
        <f>VLOOKUP(A685,'average earnings resident 2012'!$A$12:$EW$598,lists!$B$12,FALSE)</f>
        <v>105000</v>
      </c>
      <c r="E685" s="14" t="str">
        <f t="shared" si="4"/>
        <v>MU</v>
      </c>
    </row>
    <row r="686" spans="1:5" x14ac:dyDescent="0.25">
      <c r="A686" s="15" t="s">
        <v>638</v>
      </c>
      <c r="B686" s="16" t="s">
        <v>855</v>
      </c>
      <c r="C686" s="16"/>
      <c r="D686" s="14">
        <f>VLOOKUP(A686,'average earnings resident 2012'!$A$12:$EW$598,lists!$B$12,FALSE)</f>
        <v>310000</v>
      </c>
      <c r="E686" s="14" t="str">
        <f t="shared" si="4"/>
        <v>MU</v>
      </c>
    </row>
    <row r="687" spans="1:5" x14ac:dyDescent="0.25">
      <c r="A687" s="15" t="s">
        <v>482</v>
      </c>
      <c r="B687" s="17" t="s">
        <v>852</v>
      </c>
      <c r="C687" s="17"/>
      <c r="D687" s="14">
        <f>VLOOKUP(A687,'average earnings resident 2012'!$A$12:$EW$598,lists!$B$12,FALSE)</f>
        <v>125000</v>
      </c>
      <c r="E687" s="14" t="str">
        <f t="shared" si="4"/>
        <v>SR</v>
      </c>
    </row>
    <row r="688" spans="1:5" x14ac:dyDescent="0.25">
      <c r="A688" s="15" t="s">
        <v>514</v>
      </c>
      <c r="B688" s="16" t="s">
        <v>855</v>
      </c>
      <c r="C688" s="16"/>
      <c r="D688" s="14">
        <f>VLOOKUP(A688,'average earnings resident 2012'!$A$12:$EW$598,lists!$B$12,FALSE)</f>
        <v>140000</v>
      </c>
      <c r="E688" s="14" t="str">
        <f t="shared" si="4"/>
        <v>MU</v>
      </c>
    </row>
    <row r="689" spans="1:5" x14ac:dyDescent="0.25">
      <c r="A689" s="15" t="s">
        <v>517</v>
      </c>
      <c r="B689" s="16" t="s">
        <v>850</v>
      </c>
      <c r="C689" s="16"/>
      <c r="D689" s="14">
        <f>VLOOKUP(A689,'average earnings resident 2012'!$A$12:$EW$598,lists!$B$12,FALSE)</f>
        <v>122500</v>
      </c>
      <c r="E689" s="14" t="str">
        <f t="shared" si="4"/>
        <v>LU</v>
      </c>
    </row>
    <row r="690" spans="1:5" x14ac:dyDescent="0.25">
      <c r="A690" s="15" t="s">
        <v>682</v>
      </c>
      <c r="B690" s="16" t="s">
        <v>854</v>
      </c>
      <c r="C690" s="16"/>
      <c r="D690" s="14">
        <f>VLOOKUP(A690,'average earnings resident 2012'!$A$12:$EW$598,lists!$B$12,FALSE)</f>
        <v>230000</v>
      </c>
      <c r="E690" s="14" t="str">
        <f t="shared" si="4"/>
        <v>R50</v>
      </c>
    </row>
    <row r="691" spans="1:5" x14ac:dyDescent="0.25">
      <c r="A691" s="15" t="s">
        <v>639</v>
      </c>
      <c r="B691" s="16" t="s">
        <v>855</v>
      </c>
      <c r="C691" s="16"/>
      <c r="D691" s="14">
        <f>VLOOKUP(A691,'average earnings resident 2012'!$A$12:$EW$598,lists!$B$12,FALSE)</f>
        <v>240000</v>
      </c>
      <c r="E691" s="14" t="str">
        <f t="shared" si="4"/>
        <v>MU</v>
      </c>
    </row>
    <row r="692" spans="1:5" x14ac:dyDescent="0.25">
      <c r="A692" s="15" t="s">
        <v>561</v>
      </c>
      <c r="B692" s="16" t="s">
        <v>854</v>
      </c>
      <c r="C692" s="16"/>
      <c r="D692" s="14">
        <f>VLOOKUP(A692,'average earnings resident 2012'!$A$12:$EW$598,lists!$B$12,FALSE)</f>
        <v>175000</v>
      </c>
      <c r="E692" s="14" t="str">
        <f t="shared" si="4"/>
        <v>R50</v>
      </c>
    </row>
    <row r="693" spans="1:5" x14ac:dyDescent="0.25">
      <c r="A693" s="15" t="s">
        <v>537</v>
      </c>
      <c r="B693" s="16" t="s">
        <v>853</v>
      </c>
      <c r="C693" s="16"/>
      <c r="D693" s="14">
        <f>VLOOKUP(A693,'average earnings resident 2012'!$A$12:$EW$598,lists!$B$12,FALSE)</f>
        <v>119000</v>
      </c>
      <c r="E693" s="14" t="str">
        <f t="shared" si="4"/>
        <v>OU</v>
      </c>
    </row>
    <row r="694" spans="1:5" x14ac:dyDescent="0.25">
      <c r="A694" s="15" t="s">
        <v>491</v>
      </c>
      <c r="B694" s="16" t="s">
        <v>855</v>
      </c>
      <c r="C694" s="16"/>
      <c r="D694" s="14">
        <f>VLOOKUP(A694,'average earnings resident 2012'!$A$12:$EW$598,lists!$B$12,FALSE)</f>
        <v>110850</v>
      </c>
      <c r="E694" s="14" t="str">
        <f t="shared" si="4"/>
        <v>MU</v>
      </c>
    </row>
    <row r="695" spans="1:5" x14ac:dyDescent="0.25">
      <c r="A695" s="15" t="s">
        <v>587</v>
      </c>
      <c r="B695" s="16" t="s">
        <v>853</v>
      </c>
      <c r="C695" s="16"/>
      <c r="D695" s="14">
        <f>VLOOKUP(A695,'average earnings resident 2012'!$A$12:$EW$598,lists!$B$12,FALSE)</f>
        <v>150000</v>
      </c>
      <c r="E695" s="14" t="str">
        <f t="shared" si="4"/>
        <v>OU</v>
      </c>
    </row>
    <row r="696" spans="1:5" x14ac:dyDescent="0.25">
      <c r="A696" s="15" t="s">
        <v>701</v>
      </c>
      <c r="B696" s="17" t="s">
        <v>852</v>
      </c>
      <c r="C696" s="17"/>
      <c r="D696" s="14">
        <f>VLOOKUP(A696,'average earnings resident 2012'!$A$12:$EW$598,lists!$B$12,FALSE)</f>
        <v>197000</v>
      </c>
      <c r="E696" s="14" t="str">
        <f t="shared" si="4"/>
        <v>SR</v>
      </c>
    </row>
    <row r="697" spans="1:5" x14ac:dyDescent="0.25">
      <c r="A697" s="15" t="s">
        <v>604</v>
      </c>
      <c r="B697" s="16" t="s">
        <v>851</v>
      </c>
      <c r="C697" s="16"/>
      <c r="D697" s="14">
        <f>VLOOKUP(A697,'average earnings resident 2012'!$A$12:$EW$598,lists!$B$12,FALSE)</f>
        <v>215000</v>
      </c>
      <c r="E697" s="14" t="str">
        <f t="shared" si="4"/>
        <v>R80</v>
      </c>
    </row>
    <row r="698" spans="1:5" x14ac:dyDescent="0.25">
      <c r="A698" s="15" t="s">
        <v>580</v>
      </c>
      <c r="B698" s="16" t="s">
        <v>854</v>
      </c>
      <c r="C698" s="16"/>
      <c r="D698" s="14">
        <f>VLOOKUP(A698,'average earnings resident 2012'!$A$12:$EW$598,lists!$B$12,FALSE)</f>
        <v>208997.5</v>
      </c>
      <c r="E698" s="14" t="str">
        <f t="shared" si="4"/>
        <v>R50</v>
      </c>
    </row>
    <row r="699" spans="1:5" x14ac:dyDescent="0.25">
      <c r="A699" s="15" t="s">
        <v>470</v>
      </c>
      <c r="B699" s="16" t="s">
        <v>855</v>
      </c>
      <c r="C699" s="16"/>
      <c r="D699" s="14">
        <f>VLOOKUP(A699,'average earnings resident 2012'!$A$12:$EW$598,lists!$B$12,FALSE)</f>
        <v>128000</v>
      </c>
      <c r="E699" s="14" t="str">
        <f t="shared" si="4"/>
        <v>MU</v>
      </c>
    </row>
    <row r="700" spans="1:5" x14ac:dyDescent="0.25">
      <c r="A700" s="15" t="s">
        <v>553</v>
      </c>
      <c r="B700" s="16" t="s">
        <v>853</v>
      </c>
      <c r="C700" s="16"/>
      <c r="D700" s="14">
        <f>VLOOKUP(A700,'average earnings resident 2012'!$A$12:$EW$598,lists!$B$12,FALSE)</f>
        <v>105000</v>
      </c>
      <c r="E700" s="14" t="str">
        <f t="shared" si="4"/>
        <v>OU</v>
      </c>
    </row>
    <row r="701" spans="1:5" x14ac:dyDescent="0.25">
      <c r="A701" s="15" t="s">
        <v>667</v>
      </c>
      <c r="B701" s="16" t="s">
        <v>853</v>
      </c>
      <c r="C701" s="16"/>
      <c r="D701" s="14">
        <f>VLOOKUP(A701,'average earnings resident 2012'!$A$12:$EW$598,lists!$B$12,FALSE)</f>
        <v>149739</v>
      </c>
      <c r="E701" s="14" t="str">
        <f t="shared" si="4"/>
        <v>OU</v>
      </c>
    </row>
    <row r="702" spans="1:5" x14ac:dyDescent="0.25">
      <c r="A702" s="15" t="s">
        <v>532</v>
      </c>
      <c r="B702" s="16" t="s">
        <v>851</v>
      </c>
      <c r="C702" s="16"/>
      <c r="D702" s="14">
        <f>VLOOKUP(A702,'average earnings resident 2012'!$A$12:$EW$598,lists!$B$12,FALSE)</f>
        <v>157500</v>
      </c>
      <c r="E702" s="14" t="str">
        <f t="shared" si="4"/>
        <v>R80</v>
      </c>
    </row>
    <row r="703" spans="1:5" x14ac:dyDescent="0.25">
      <c r="A703" s="15" t="s">
        <v>763</v>
      </c>
      <c r="B703" s="16" t="s">
        <v>851</v>
      </c>
      <c r="C703" s="16"/>
      <c r="D703" s="14">
        <f>VLOOKUP(A703,'average earnings resident 2012'!$A$12:$EW$598,lists!$B$12,FALSE)</f>
        <v>179997.5</v>
      </c>
      <c r="E703" s="14" t="str">
        <f t="shared" si="4"/>
        <v>R80</v>
      </c>
    </row>
    <row r="704" spans="1:5" x14ac:dyDescent="0.25">
      <c r="A704" s="15" t="s">
        <v>659</v>
      </c>
      <c r="B704" s="16" t="s">
        <v>855</v>
      </c>
      <c r="C704" s="16"/>
      <c r="D704" s="14">
        <f>VLOOKUP(A704,'average earnings resident 2012'!$A$12:$EW$598,lists!$B$12,FALSE)</f>
        <v>295000</v>
      </c>
      <c r="E704" s="14" t="str">
        <f t="shared" si="4"/>
        <v>MU</v>
      </c>
    </row>
    <row r="705" spans="1:5" x14ac:dyDescent="0.25">
      <c r="A705" s="15" t="s">
        <v>745</v>
      </c>
      <c r="B705" s="16" t="s">
        <v>851</v>
      </c>
      <c r="C705" s="16"/>
      <c r="D705" s="14">
        <f>VLOOKUP(A705,'average earnings resident 2012'!$A$12:$EW$598,lists!$B$12,FALSE)</f>
        <v>183500</v>
      </c>
      <c r="E705" s="14" t="str">
        <f t="shared" si="4"/>
        <v>R80</v>
      </c>
    </row>
    <row r="706" spans="1:5" x14ac:dyDescent="0.25">
      <c r="A706" s="15" t="s">
        <v>627</v>
      </c>
      <c r="B706" s="16" t="s">
        <v>851</v>
      </c>
      <c r="C706" s="16"/>
      <c r="D706" s="14">
        <f>VLOOKUP(A706,'average earnings resident 2012'!$A$12:$EW$598,lists!$B$12,FALSE)</f>
        <v>176000</v>
      </c>
      <c r="E706" s="14" t="str">
        <f t="shared" si="4"/>
        <v>R80</v>
      </c>
    </row>
    <row r="707" spans="1:5" x14ac:dyDescent="0.25">
      <c r="A707" s="15" t="s">
        <v>729</v>
      </c>
      <c r="B707" s="16" t="s">
        <v>851</v>
      </c>
      <c r="C707" s="16"/>
      <c r="D707" s="14">
        <f>VLOOKUP(A707,'average earnings resident 2012'!$A$12:$EW$598,lists!$B$12,FALSE)</f>
        <v>249950</v>
      </c>
      <c r="E707" s="14" t="str">
        <f t="shared" si="4"/>
        <v>R80</v>
      </c>
    </row>
    <row r="708" spans="1:5" x14ac:dyDescent="0.25">
      <c r="A708" s="15" t="s">
        <v>447</v>
      </c>
      <c r="B708" s="16" t="s">
        <v>850</v>
      </c>
      <c r="C708" s="16"/>
      <c r="D708" s="14">
        <f>VLOOKUP(A708,'average earnings resident 2012'!$A$12:$EW$598,lists!$B$12,FALSE)</f>
        <v>102500</v>
      </c>
      <c r="E708" s="14" t="str">
        <f t="shared" si="4"/>
        <v>LU</v>
      </c>
    </row>
    <row r="709" spans="1:5" x14ac:dyDescent="0.25">
      <c r="A709" s="15" t="s">
        <v>668</v>
      </c>
      <c r="B709" s="16" t="s">
        <v>853</v>
      </c>
      <c r="C709" s="16"/>
      <c r="D709" s="14">
        <f>VLOOKUP(A709,'average earnings resident 2012'!$A$12:$EW$598,lists!$B$12,FALSE)</f>
        <v>175000</v>
      </c>
      <c r="E709" s="14" t="str">
        <f t="shared" si="4"/>
        <v>OU</v>
      </c>
    </row>
    <row r="710" spans="1:5" x14ac:dyDescent="0.25">
      <c r="A710" s="15" t="s">
        <v>716</v>
      </c>
      <c r="B710" s="17" t="s">
        <v>852</v>
      </c>
      <c r="C710" s="17"/>
      <c r="D710" s="14">
        <f>VLOOKUP(A710,'average earnings resident 2012'!$A$12:$EW$598,lists!$B$12,FALSE)</f>
        <v>340000</v>
      </c>
      <c r="E710" s="14" t="str">
        <f t="shared" si="4"/>
        <v>SR</v>
      </c>
    </row>
    <row r="711" spans="1:5" x14ac:dyDescent="0.25">
      <c r="A711" s="15" t="s">
        <v>692</v>
      </c>
      <c r="B711" s="17" t="s">
        <v>852</v>
      </c>
      <c r="C711" s="17"/>
      <c r="D711" s="14">
        <f>VLOOKUP(A711,'average earnings resident 2012'!$A$12:$EW$598,lists!$B$12,FALSE)</f>
        <v>243000</v>
      </c>
      <c r="E711" s="14" t="str">
        <f t="shared" si="4"/>
        <v>SR</v>
      </c>
    </row>
    <row r="712" spans="1:5" x14ac:dyDescent="0.25">
      <c r="A712" s="15" t="s">
        <v>554</v>
      </c>
      <c r="B712" s="16" t="s">
        <v>854</v>
      </c>
      <c r="C712" s="16"/>
      <c r="D712" s="14">
        <f>VLOOKUP(A712,'average earnings resident 2012'!$A$12:$EW$598,lists!$B$12,FALSE)</f>
        <v>138500</v>
      </c>
      <c r="E712" s="14" t="str">
        <f t="shared" si="4"/>
        <v>R50</v>
      </c>
    </row>
    <row r="713" spans="1:5" x14ac:dyDescent="0.25">
      <c r="A713" s="15" t="s">
        <v>452</v>
      </c>
      <c r="B713" s="16" t="s">
        <v>855</v>
      </c>
      <c r="C713" s="16"/>
      <c r="D713" s="14">
        <f>VLOOKUP(A713,'average earnings resident 2012'!$A$12:$EW$598,lists!$B$12,FALSE)</f>
        <v>130000</v>
      </c>
      <c r="E713" s="14" t="str">
        <f t="shared" si="4"/>
        <v>MU</v>
      </c>
    </row>
    <row r="714" spans="1:5" x14ac:dyDescent="0.25">
      <c r="A714" s="15" t="s">
        <v>562</v>
      </c>
      <c r="B714" s="16" t="s">
        <v>850</v>
      </c>
      <c r="C714" s="16"/>
      <c r="D714" s="14">
        <f>VLOOKUP(A714,'average earnings resident 2012'!$A$12:$EW$598,lists!$B$12,FALSE)</f>
        <v>121250</v>
      </c>
      <c r="E714" s="14" t="str">
        <f t="shared" si="4"/>
        <v>LU</v>
      </c>
    </row>
    <row r="715" spans="1:5" x14ac:dyDescent="0.25">
      <c r="A715" s="15" t="s">
        <v>640</v>
      </c>
      <c r="B715" s="16" t="s">
        <v>855</v>
      </c>
      <c r="C715" s="16"/>
      <c r="D715" s="14">
        <f>VLOOKUP(A715,'average earnings resident 2012'!$A$12:$EW$598,lists!$B$12,FALSE)</f>
        <v>219000</v>
      </c>
      <c r="E715" s="14" t="str">
        <f t="shared" si="4"/>
        <v>MU</v>
      </c>
    </row>
    <row r="716" spans="1:5" x14ac:dyDescent="0.25">
      <c r="A716" s="15" t="s">
        <v>746</v>
      </c>
      <c r="B716" s="16" t="s">
        <v>854</v>
      </c>
      <c r="C716" s="16"/>
      <c r="D716" s="14">
        <f>VLOOKUP(A716,'average earnings resident 2012'!$A$12:$EW$598,lists!$B$12,FALSE)</f>
        <v>185000</v>
      </c>
      <c r="E716" s="14" t="str">
        <f t="shared" si="4"/>
        <v>R50</v>
      </c>
    </row>
    <row r="717" spans="1:5" x14ac:dyDescent="0.25">
      <c r="A717" s="15" t="s">
        <v>753</v>
      </c>
      <c r="B717" s="16" t="s">
        <v>851</v>
      </c>
      <c r="C717" s="16"/>
      <c r="D717" s="14">
        <f>VLOOKUP(A717,'average earnings resident 2012'!$A$12:$EW$598,lists!$B$12,FALSE)</f>
        <v>195000</v>
      </c>
      <c r="E717" s="14" t="str">
        <f t="shared" si="4"/>
        <v>R80</v>
      </c>
    </row>
    <row r="718" spans="1:5" x14ac:dyDescent="0.25">
      <c r="A718" s="15" t="s">
        <v>526</v>
      </c>
      <c r="B718" s="16" t="s">
        <v>854</v>
      </c>
      <c r="C718" s="16"/>
      <c r="D718" s="14">
        <f>VLOOKUP(A718,'average earnings resident 2012'!$A$12:$EW$598,lists!$B$12,FALSE)</f>
        <v>142258</v>
      </c>
      <c r="E718" s="14" t="str">
        <f t="shared" si="4"/>
        <v>R50</v>
      </c>
    </row>
    <row r="719" spans="1:5" x14ac:dyDescent="0.25">
      <c r="A719" s="15" t="s">
        <v>497</v>
      </c>
      <c r="B719" s="16" t="s">
        <v>853</v>
      </c>
      <c r="C719" s="16"/>
      <c r="D719" s="14">
        <f>VLOOKUP(A719,'average earnings resident 2012'!$A$12:$EW$598,lists!$B$12,FALSE)</f>
        <v>110000</v>
      </c>
      <c r="E719" s="14" t="str">
        <f t="shared" si="4"/>
        <v>OU</v>
      </c>
    </row>
    <row r="720" spans="1:5" x14ac:dyDescent="0.25">
      <c r="A720" s="15" t="s">
        <v>612</v>
      </c>
      <c r="B720" s="17" t="s">
        <v>852</v>
      </c>
      <c r="C720" s="17"/>
      <c r="D720" s="14">
        <f>VLOOKUP(A720,'average earnings resident 2012'!$A$12:$EW$598,lists!$B$12,FALSE)</f>
        <v>220000</v>
      </c>
      <c r="E720" s="14" t="str">
        <f t="shared" si="4"/>
        <v>SR</v>
      </c>
    </row>
    <row r="721" spans="1:5" x14ac:dyDescent="0.25">
      <c r="A721" s="15" t="s">
        <v>538</v>
      </c>
      <c r="B721" s="16" t="s">
        <v>851</v>
      </c>
      <c r="C721" s="16"/>
      <c r="D721" s="14">
        <f>VLOOKUP(A721,'average earnings resident 2012'!$A$12:$EW$598,lists!$B$12,FALSE)</f>
        <v>144000</v>
      </c>
      <c r="E721" s="14" t="str">
        <f t="shared" si="4"/>
        <v>R80</v>
      </c>
    </row>
    <row r="722" spans="1:5" x14ac:dyDescent="0.25">
      <c r="A722" s="15" t="s">
        <v>498</v>
      </c>
      <c r="B722" s="16" t="s">
        <v>854</v>
      </c>
      <c r="C722" s="16"/>
      <c r="D722" s="14">
        <f>VLOOKUP(A722,'average earnings resident 2012'!$A$12:$EW$598,lists!$B$12,FALSE)</f>
        <v>112000</v>
      </c>
      <c r="E722" s="14" t="str">
        <f t="shared" si="4"/>
        <v>R50</v>
      </c>
    </row>
    <row r="723" spans="1:5" x14ac:dyDescent="0.25">
      <c r="A723" s="15" t="s">
        <v>621</v>
      </c>
      <c r="B723" s="16" t="s">
        <v>851</v>
      </c>
      <c r="C723" s="16"/>
      <c r="D723" s="14">
        <f>VLOOKUP(A723,'average earnings resident 2012'!$A$12:$EW$598,lists!$B$12,FALSE)</f>
        <v>172000</v>
      </c>
      <c r="E723" s="14" t="str">
        <f t="shared" si="4"/>
        <v>R80</v>
      </c>
    </row>
    <row r="724" spans="1:5" x14ac:dyDescent="0.25">
      <c r="A724" s="15" t="s">
        <v>736</v>
      </c>
      <c r="B724" s="16" t="s">
        <v>854</v>
      </c>
      <c r="C724" s="16"/>
      <c r="D724" s="14">
        <f>VLOOKUP(A724,'average earnings resident 2012'!$A$12:$EW$598,lists!$B$12,FALSE)</f>
        <v>184725</v>
      </c>
      <c r="E724" s="14" t="str">
        <f t="shared" si="4"/>
        <v>R50</v>
      </c>
    </row>
    <row r="725" spans="1:5" x14ac:dyDescent="0.25">
      <c r="A725" s="15" t="s">
        <v>453</v>
      </c>
      <c r="B725" s="16" t="s">
        <v>855</v>
      </c>
      <c r="C725" s="16"/>
      <c r="D725" s="14">
        <f>VLOOKUP(A725,'average earnings resident 2012'!$A$12:$EW$598,lists!$B$12,FALSE)</f>
        <v>130000</v>
      </c>
      <c r="E725" s="14" t="str">
        <f t="shared" si="4"/>
        <v>MU</v>
      </c>
    </row>
    <row r="726" spans="1:5" x14ac:dyDescent="0.25">
      <c r="A726" s="15" t="s">
        <v>567</v>
      </c>
      <c r="B726" s="16" t="s">
        <v>854</v>
      </c>
      <c r="C726" s="16"/>
      <c r="D726" s="14">
        <f>VLOOKUP(A726,'average earnings resident 2012'!$A$12:$EW$598,lists!$B$12,FALSE)</f>
        <v>142000</v>
      </c>
      <c r="E726" s="14" t="str">
        <f t="shared" si="4"/>
        <v>R50</v>
      </c>
    </row>
    <row r="727" spans="1:5" x14ac:dyDescent="0.25">
      <c r="A727" s="15" t="s">
        <v>533</v>
      </c>
      <c r="B727" s="16" t="s">
        <v>854</v>
      </c>
      <c r="C727" s="16"/>
      <c r="D727" s="14">
        <f>VLOOKUP(A727,'average earnings resident 2012'!$A$12:$EW$598,lists!$B$12,FALSE)</f>
        <v>144000</v>
      </c>
      <c r="E727" s="14" t="str">
        <f t="shared" si="4"/>
        <v>R50</v>
      </c>
    </row>
    <row r="728" spans="1:5" x14ac:dyDescent="0.25">
      <c r="A728" s="15" t="s">
        <v>546</v>
      </c>
      <c r="B728" s="16" t="s">
        <v>853</v>
      </c>
      <c r="C728" s="16"/>
      <c r="D728" s="14">
        <f>VLOOKUP(A728,'average earnings resident 2012'!$A$12:$EW$598,lists!$B$12,FALSE)</f>
        <v>135000</v>
      </c>
      <c r="E728" s="14" t="str">
        <f t="shared" si="4"/>
        <v>OU</v>
      </c>
    </row>
    <row r="729" spans="1:5" x14ac:dyDescent="0.25">
      <c r="A729" s="14" t="s">
        <v>448</v>
      </c>
      <c r="B729" s="17" t="s">
        <v>854</v>
      </c>
      <c r="C729" s="17"/>
      <c r="D729" s="14">
        <f>VLOOKUP(A729,'average earnings resident 2012'!$A$12:$EW$598,lists!$B$12,FALSE)</f>
        <v>136500</v>
      </c>
      <c r="E729" s="14" t="str">
        <f t="shared" si="4"/>
        <v>R50</v>
      </c>
    </row>
    <row r="730" spans="1:5" x14ac:dyDescent="0.25">
      <c r="A730" s="15" t="s">
        <v>622</v>
      </c>
      <c r="B730" s="16" t="s">
        <v>853</v>
      </c>
      <c r="C730" s="16"/>
      <c r="D730" s="14">
        <f>VLOOKUP(A730,'average earnings resident 2012'!$A$12:$EW$598,lists!$B$12,FALSE)</f>
        <v>138000</v>
      </c>
      <c r="E730" s="14" t="str">
        <f t="shared" si="4"/>
        <v>OU</v>
      </c>
    </row>
    <row r="731" spans="1:5" x14ac:dyDescent="0.25">
      <c r="A731" s="15" t="s">
        <v>518</v>
      </c>
      <c r="B731" s="16" t="s">
        <v>850</v>
      </c>
      <c r="C731" s="16"/>
      <c r="D731" s="14">
        <f>VLOOKUP(A731,'average earnings resident 2012'!$A$12:$EW$598,lists!$B$12,FALSE)</f>
        <v>95000</v>
      </c>
      <c r="E731" s="14" t="str">
        <f t="shared" si="4"/>
        <v>LU</v>
      </c>
    </row>
    <row r="732" spans="1:5" x14ac:dyDescent="0.25">
      <c r="A732" s="15" t="s">
        <v>568</v>
      </c>
      <c r="B732" s="16" t="s">
        <v>853</v>
      </c>
      <c r="C732" s="16"/>
      <c r="D732" s="14">
        <f>VLOOKUP(A732,'average earnings resident 2012'!$A$12:$EW$598,lists!$B$12,FALSE)</f>
        <v>125000</v>
      </c>
      <c r="E732" s="14" t="str">
        <f t="shared" si="4"/>
        <v>OU</v>
      </c>
    </row>
    <row r="733" spans="1:5" x14ac:dyDescent="0.25">
      <c r="A733" s="15" t="s">
        <v>534</v>
      </c>
      <c r="B733" s="16" t="s">
        <v>850</v>
      </c>
      <c r="C733" s="16"/>
      <c r="D733" s="14">
        <f>VLOOKUP(A733,'average earnings resident 2012'!$A$12:$EW$598,lists!$B$12,FALSE)</f>
        <v>150000</v>
      </c>
      <c r="E733" s="14" t="str">
        <f t="shared" ref="E733:E796" si="5">IF(D733="&amp;^%","no data",B733)</f>
        <v>LU</v>
      </c>
    </row>
    <row r="734" spans="1:5" x14ac:dyDescent="0.25">
      <c r="A734" s="15" t="s">
        <v>471</v>
      </c>
      <c r="B734" s="16" t="s">
        <v>855</v>
      </c>
      <c r="C734" s="16"/>
      <c r="D734" s="14">
        <f>VLOOKUP(A734,'average earnings resident 2012'!$A$12:$EW$598,lists!$B$12,FALSE)</f>
        <v>103500</v>
      </c>
      <c r="E734" s="14" t="str">
        <f t="shared" si="5"/>
        <v>MU</v>
      </c>
    </row>
    <row r="735" spans="1:5" x14ac:dyDescent="0.25">
      <c r="A735" s="15" t="s">
        <v>709</v>
      </c>
      <c r="B735" s="16" t="s">
        <v>853</v>
      </c>
      <c r="C735" s="16"/>
      <c r="D735" s="14">
        <f>VLOOKUP(A735,'average earnings resident 2012'!$A$12:$EW$598,lists!$B$12,FALSE)</f>
        <v>260000</v>
      </c>
      <c r="E735" s="14" t="str">
        <f t="shared" si="5"/>
        <v>OU</v>
      </c>
    </row>
    <row r="736" spans="1:5" x14ac:dyDescent="0.25">
      <c r="A736" s="15" t="s">
        <v>483</v>
      </c>
      <c r="B736" s="16" t="s">
        <v>853</v>
      </c>
      <c r="C736" s="16"/>
      <c r="D736" s="14">
        <f>VLOOKUP(A736,'average earnings resident 2012'!$A$12:$EW$598,lists!$B$12,FALSE)</f>
        <v>83000</v>
      </c>
      <c r="E736" s="14" t="str">
        <f t="shared" si="5"/>
        <v>OU</v>
      </c>
    </row>
    <row r="737" spans="1:5" x14ac:dyDescent="0.25">
      <c r="A737" s="15" t="s">
        <v>588</v>
      </c>
      <c r="B737" s="16" t="s">
        <v>853</v>
      </c>
      <c r="C737" s="16"/>
      <c r="D737" s="14">
        <f>VLOOKUP(A737,'average earnings resident 2012'!$A$12:$EW$598,lists!$B$12,FALSE)</f>
        <v>130000</v>
      </c>
      <c r="E737" s="14" t="str">
        <f t="shared" si="5"/>
        <v>OU</v>
      </c>
    </row>
    <row r="738" spans="1:5" x14ac:dyDescent="0.25">
      <c r="A738" s="15" t="s">
        <v>737</v>
      </c>
      <c r="B738" s="16" t="s">
        <v>853</v>
      </c>
      <c r="C738" s="16"/>
      <c r="D738" s="14">
        <f>VLOOKUP(A738,'average earnings resident 2012'!$A$12:$EW$598,lists!$B$12,FALSE)</f>
        <v>142500</v>
      </c>
      <c r="E738" s="14" t="str">
        <f t="shared" si="5"/>
        <v>OU</v>
      </c>
    </row>
    <row r="739" spans="1:5" x14ac:dyDescent="0.25">
      <c r="A739" s="15" t="s">
        <v>738</v>
      </c>
      <c r="B739" s="16" t="s">
        <v>850</v>
      </c>
      <c r="C739" s="16"/>
      <c r="D739" s="14">
        <f>VLOOKUP(A739,'average earnings resident 2012'!$A$12:$EW$598,lists!$B$12,FALSE)</f>
        <v>210000</v>
      </c>
      <c r="E739" s="14" t="str">
        <f t="shared" si="5"/>
        <v>LU</v>
      </c>
    </row>
    <row r="740" spans="1:5" x14ac:dyDescent="0.25">
      <c r="A740" s="15" t="s">
        <v>669</v>
      </c>
      <c r="B740" s="16" t="s">
        <v>850</v>
      </c>
      <c r="C740" s="16"/>
      <c r="D740" s="14">
        <f>VLOOKUP(A740,'average earnings resident 2012'!$A$12:$EW$598,lists!$B$12,FALSE)</f>
        <v>149000</v>
      </c>
      <c r="E740" s="14" t="str">
        <f t="shared" si="5"/>
        <v>LU</v>
      </c>
    </row>
    <row r="741" spans="1:5" x14ac:dyDescent="0.25">
      <c r="A741" s="15" t="s">
        <v>484</v>
      </c>
      <c r="B741" s="16" t="s">
        <v>850</v>
      </c>
      <c r="C741" s="16"/>
      <c r="D741" s="14">
        <f>VLOOKUP(A741,'average earnings resident 2012'!$A$12:$EW$598,lists!$B$12,FALSE)</f>
        <v>115000</v>
      </c>
      <c r="E741" s="14" t="str">
        <f t="shared" si="5"/>
        <v>LU</v>
      </c>
    </row>
    <row r="742" spans="1:5" x14ac:dyDescent="0.25">
      <c r="A742" s="15" t="s">
        <v>754</v>
      </c>
      <c r="B742" s="16" t="s">
        <v>851</v>
      </c>
      <c r="C742" s="16"/>
      <c r="D742" s="14">
        <f>VLOOKUP(A742,'average earnings resident 2012'!$A$12:$EW$598,lists!$B$12,FALSE)</f>
        <v>231000</v>
      </c>
      <c r="E742" s="14" t="str">
        <f t="shared" si="5"/>
        <v>R80</v>
      </c>
    </row>
    <row r="743" spans="1:5" x14ac:dyDescent="0.25">
      <c r="A743" s="15" t="s">
        <v>670</v>
      </c>
      <c r="B743" s="16" t="s">
        <v>850</v>
      </c>
      <c r="C743" s="16"/>
      <c r="D743" s="14">
        <f>VLOOKUP(A743,'average earnings resident 2012'!$A$12:$EW$598,lists!$B$12,FALSE)</f>
        <v>190250</v>
      </c>
      <c r="E743" s="14" t="str">
        <f t="shared" si="5"/>
        <v>LU</v>
      </c>
    </row>
    <row r="744" spans="1:5" x14ac:dyDescent="0.25">
      <c r="A744" s="15" t="s">
        <v>660</v>
      </c>
      <c r="B744" s="16" t="s">
        <v>855</v>
      </c>
      <c r="C744" s="16"/>
      <c r="D744" s="14">
        <f>VLOOKUP(A744,'average earnings resident 2012'!$A$12:$EW$598,lists!$B$12,FALSE)</f>
        <v>250000</v>
      </c>
      <c r="E744" s="14" t="str">
        <f t="shared" si="5"/>
        <v>MU</v>
      </c>
    </row>
    <row r="745" spans="1:5" x14ac:dyDescent="0.25">
      <c r="A745" s="15" t="s">
        <v>449</v>
      </c>
      <c r="B745" s="17" t="s">
        <v>852</v>
      </c>
      <c r="C745" s="17"/>
      <c r="D745" s="14">
        <f>VLOOKUP(A745,'average earnings resident 2012'!$A$12:$EW$598,lists!$B$12,FALSE)</f>
        <v>110000</v>
      </c>
      <c r="E745" s="14" t="str">
        <f t="shared" si="5"/>
        <v>SR</v>
      </c>
    </row>
    <row r="746" spans="1:5" x14ac:dyDescent="0.25">
      <c r="A746" s="15" t="s">
        <v>581</v>
      </c>
      <c r="B746" s="16" t="s">
        <v>853</v>
      </c>
      <c r="C746" s="16"/>
      <c r="D746" s="14">
        <f>VLOOKUP(A746,'average earnings resident 2012'!$A$12:$EW$598,lists!$B$12,FALSE)</f>
        <v>140100</v>
      </c>
      <c r="E746" s="14" t="str">
        <f t="shared" si="5"/>
        <v>OU</v>
      </c>
    </row>
    <row r="747" spans="1:5" x14ac:dyDescent="0.25">
      <c r="A747" s="15" t="s">
        <v>717</v>
      </c>
      <c r="B747" s="16" t="s">
        <v>853</v>
      </c>
      <c r="C747" s="16"/>
      <c r="D747" s="14">
        <f>VLOOKUP(A747,'average earnings resident 2012'!$A$12:$EW$598,lists!$B$12,FALSE)</f>
        <v>265500</v>
      </c>
      <c r="E747" s="14" t="str">
        <f t="shared" si="5"/>
        <v>OU</v>
      </c>
    </row>
    <row r="748" spans="1:5" x14ac:dyDescent="0.25">
      <c r="A748" s="15" t="s">
        <v>485</v>
      </c>
      <c r="B748" s="16" t="s">
        <v>851</v>
      </c>
      <c r="C748" s="16"/>
      <c r="D748" s="14">
        <f>VLOOKUP(A748,'average earnings resident 2012'!$A$12:$EW$598,lists!$B$12,FALSE)</f>
        <v>184995</v>
      </c>
      <c r="E748" s="14" t="str">
        <f t="shared" si="5"/>
        <v>R80</v>
      </c>
    </row>
    <row r="749" spans="1:5" x14ac:dyDescent="0.25">
      <c r="A749" s="15" t="s">
        <v>661</v>
      </c>
      <c r="B749" s="16" t="s">
        <v>855</v>
      </c>
      <c r="C749" s="16"/>
      <c r="D749" s="14">
        <f>VLOOKUP(A749,'average earnings resident 2012'!$A$12:$EW$598,lists!$B$12,FALSE)</f>
        <v>420000</v>
      </c>
      <c r="E749" s="14" t="str">
        <f t="shared" si="5"/>
        <v>MU</v>
      </c>
    </row>
    <row r="750" spans="1:5" x14ac:dyDescent="0.25">
      <c r="A750" s="15" t="s">
        <v>503</v>
      </c>
      <c r="B750" s="16" t="s">
        <v>851</v>
      </c>
      <c r="C750" s="16"/>
      <c r="D750" s="14">
        <f>VLOOKUP(A750,'average earnings resident 2012'!$A$12:$EW$598,lists!$B$12,FALSE)</f>
        <v>180000</v>
      </c>
      <c r="E750" s="14" t="str">
        <f t="shared" si="5"/>
        <v>R80</v>
      </c>
    </row>
    <row r="751" spans="1:5" x14ac:dyDescent="0.25">
      <c r="A751" s="15" t="s">
        <v>472</v>
      </c>
      <c r="B751" s="16" t="s">
        <v>855</v>
      </c>
      <c r="C751" s="16"/>
      <c r="D751" s="14">
        <f>VLOOKUP(A751,'average earnings resident 2012'!$A$12:$EW$598,lists!$B$12,FALSE)</f>
        <v>105000</v>
      </c>
      <c r="E751" s="14" t="str">
        <f t="shared" si="5"/>
        <v>MU</v>
      </c>
    </row>
    <row r="752" spans="1:5" x14ac:dyDescent="0.25">
      <c r="A752" s="15" t="s">
        <v>605</v>
      </c>
      <c r="B752" s="16" t="s">
        <v>850</v>
      </c>
      <c r="C752" s="16"/>
      <c r="D752" s="14">
        <f>VLOOKUP(A752,'average earnings resident 2012'!$A$12:$EW$598,lists!$B$12,FALSE)</f>
        <v>210000</v>
      </c>
      <c r="E752" s="14" t="str">
        <f t="shared" si="5"/>
        <v>LU</v>
      </c>
    </row>
    <row r="753" spans="1:5" x14ac:dyDescent="0.25">
      <c r="A753" s="15" t="s">
        <v>486</v>
      </c>
      <c r="B753" s="16" t="s">
        <v>853</v>
      </c>
      <c r="C753" s="16"/>
      <c r="D753" s="14">
        <f>VLOOKUP(A753,'average earnings resident 2012'!$A$12:$EW$598,lists!$B$12,FALSE)</f>
        <v>112975</v>
      </c>
      <c r="E753" s="14" t="str">
        <f t="shared" si="5"/>
        <v>OU</v>
      </c>
    </row>
    <row r="754" spans="1:5" x14ac:dyDescent="0.25">
      <c r="A754" s="15" t="s">
        <v>683</v>
      </c>
      <c r="B754" s="16" t="s">
        <v>854</v>
      </c>
      <c r="C754" s="16"/>
      <c r="D754" s="14">
        <f>VLOOKUP(A754,'average earnings resident 2012'!$A$12:$EW$598,lists!$B$12,FALSE)</f>
        <v>215000</v>
      </c>
      <c r="E754" s="14" t="str">
        <f t="shared" si="5"/>
        <v>R50</v>
      </c>
    </row>
    <row r="755" spans="1:5" x14ac:dyDescent="0.25">
      <c r="A755" s="15" t="s">
        <v>509</v>
      </c>
      <c r="B755" s="16" t="s">
        <v>850</v>
      </c>
      <c r="C755" s="16"/>
      <c r="D755" s="14">
        <f>VLOOKUP(A755,'average earnings resident 2012'!$A$12:$EW$598,lists!$B$12,FALSE)</f>
        <v>115000</v>
      </c>
      <c r="E755" s="14" t="str">
        <f t="shared" si="5"/>
        <v>LU</v>
      </c>
    </row>
    <row r="756" spans="1:5" x14ac:dyDescent="0.25">
      <c r="A756" s="15" t="s">
        <v>569</v>
      </c>
      <c r="B756" s="17" t="s">
        <v>852</v>
      </c>
      <c r="C756" s="17"/>
      <c r="D756" s="14">
        <f>VLOOKUP(A756,'average earnings resident 2012'!$A$12:$EW$598,lists!$B$12,FALSE)</f>
        <v>152500</v>
      </c>
      <c r="E756" s="14" t="str">
        <f t="shared" si="5"/>
        <v>SR</v>
      </c>
    </row>
    <row r="757" spans="1:5" x14ac:dyDescent="0.25">
      <c r="A757" s="15" t="s">
        <v>718</v>
      </c>
      <c r="B757" s="16" t="s">
        <v>855</v>
      </c>
      <c r="C757" s="16"/>
      <c r="D757" s="14">
        <f>VLOOKUP(A757,'average earnings resident 2012'!$A$12:$EW$598,lists!$B$12,FALSE)</f>
        <v>270000</v>
      </c>
      <c r="E757" s="14" t="str">
        <f t="shared" si="5"/>
        <v>MU</v>
      </c>
    </row>
    <row r="758" spans="1:5" x14ac:dyDescent="0.25">
      <c r="A758" s="15" t="s">
        <v>555</v>
      </c>
      <c r="B758" s="16" t="s">
        <v>854</v>
      </c>
      <c r="C758" s="16"/>
      <c r="D758" s="14">
        <f>VLOOKUP(A758,'average earnings resident 2012'!$A$12:$EW$598,lists!$B$12,FALSE)</f>
        <v>190000</v>
      </c>
      <c r="E758" s="14" t="str">
        <f t="shared" si="5"/>
        <v>R50</v>
      </c>
    </row>
    <row r="759" spans="1:5" x14ac:dyDescent="0.25">
      <c r="A759" s="15" t="s">
        <v>693</v>
      </c>
      <c r="B759" s="16" t="s">
        <v>853</v>
      </c>
      <c r="C759" s="16"/>
      <c r="D759" s="14">
        <f>VLOOKUP(A759,'average earnings resident 2012'!$A$12:$EW$598,lists!$B$12,FALSE)</f>
        <v>200000</v>
      </c>
      <c r="E759" s="14" t="str">
        <f t="shared" si="5"/>
        <v>OU</v>
      </c>
    </row>
    <row r="760" spans="1:5" x14ac:dyDescent="0.25">
      <c r="A760" s="15" t="s">
        <v>519</v>
      </c>
      <c r="B760" s="16" t="s">
        <v>851</v>
      </c>
      <c r="C760" s="16"/>
      <c r="D760" s="14">
        <f>VLOOKUP(A760,'average earnings resident 2012'!$A$12:$EW$598,lists!$B$12,FALSE)</f>
        <v>205000</v>
      </c>
      <c r="E760" s="14" t="str">
        <f t="shared" si="5"/>
        <v>R80</v>
      </c>
    </row>
    <row r="761" spans="1:5" x14ac:dyDescent="0.25">
      <c r="A761" s="15" t="s">
        <v>504</v>
      </c>
      <c r="B761" s="16" t="s">
        <v>851</v>
      </c>
      <c r="C761" s="16"/>
      <c r="D761" s="14">
        <f>VLOOKUP(A761,'average earnings resident 2012'!$A$12:$EW$598,lists!$B$12,FALSE)</f>
        <v>184000</v>
      </c>
      <c r="E761" s="14" t="str">
        <f t="shared" si="5"/>
        <v>R80</v>
      </c>
    </row>
    <row r="762" spans="1:5" x14ac:dyDescent="0.25">
      <c r="A762" s="15" t="s">
        <v>473</v>
      </c>
      <c r="B762" s="16" t="s">
        <v>855</v>
      </c>
      <c r="C762" s="16"/>
      <c r="D762" s="14">
        <f>VLOOKUP(A762,'average earnings resident 2012'!$A$12:$EW$598,lists!$B$12,FALSE)</f>
        <v>110000</v>
      </c>
      <c r="E762" s="14" t="str">
        <f t="shared" si="5"/>
        <v>MU</v>
      </c>
    </row>
    <row r="763" spans="1:5" x14ac:dyDescent="0.25">
      <c r="A763" s="15" t="s">
        <v>575</v>
      </c>
      <c r="B763" s="16" t="s">
        <v>855</v>
      </c>
      <c r="C763" s="16"/>
      <c r="D763" s="14">
        <f>VLOOKUP(A763,'average earnings resident 2012'!$A$12:$EW$598,lists!$B$12,FALSE)</f>
        <v>110000</v>
      </c>
      <c r="E763" s="14" t="str">
        <f t="shared" si="5"/>
        <v>MU</v>
      </c>
    </row>
    <row r="764" spans="1:5" x14ac:dyDescent="0.25">
      <c r="A764" s="15" t="s">
        <v>505</v>
      </c>
      <c r="B764" s="17" t="s">
        <v>852</v>
      </c>
      <c r="C764" s="17"/>
      <c r="D764" s="14">
        <f>VLOOKUP(A764,'average earnings resident 2012'!$A$12:$EW$598,lists!$B$12,FALSE)</f>
        <v>144500</v>
      </c>
      <c r="E764" s="14" t="str">
        <f t="shared" si="5"/>
        <v>SR</v>
      </c>
    </row>
    <row r="765" spans="1:5" x14ac:dyDescent="0.25">
      <c r="A765" s="15" t="s">
        <v>764</v>
      </c>
      <c r="B765" s="16" t="s">
        <v>854</v>
      </c>
      <c r="C765" s="16"/>
      <c r="D765" s="14">
        <f>VLOOKUP(A765,'average earnings resident 2012'!$A$12:$EW$598,lists!$B$12,FALSE)</f>
        <v>162950</v>
      </c>
      <c r="E765" s="14" t="str">
        <f t="shared" si="5"/>
        <v>R50</v>
      </c>
    </row>
    <row r="766" spans="1:5" x14ac:dyDescent="0.25">
      <c r="A766" s="15" t="s">
        <v>492</v>
      </c>
      <c r="B766" s="16" t="s">
        <v>855</v>
      </c>
      <c r="C766" s="16"/>
      <c r="D766" s="14">
        <f>VLOOKUP(A766,'average earnings resident 2012'!$A$12:$EW$598,lists!$B$12,FALSE)</f>
        <v>140000</v>
      </c>
      <c r="E766" s="14" t="str">
        <f t="shared" si="5"/>
        <v>MU</v>
      </c>
    </row>
    <row r="767" spans="1:5" x14ac:dyDescent="0.25">
      <c r="A767" s="15" t="s">
        <v>506</v>
      </c>
      <c r="B767" s="16" t="s">
        <v>851</v>
      </c>
      <c r="C767" s="16"/>
      <c r="D767" s="14">
        <f>VLOOKUP(A767,'average earnings resident 2012'!$A$12:$EW$598,lists!$B$12,FALSE)</f>
        <v>156750</v>
      </c>
      <c r="E767" s="14" t="str">
        <f t="shared" si="5"/>
        <v>R80</v>
      </c>
    </row>
    <row r="768" spans="1:5" x14ac:dyDescent="0.25">
      <c r="A768" s="15" t="s">
        <v>702</v>
      </c>
      <c r="B768" s="16" t="s">
        <v>854</v>
      </c>
      <c r="C768" s="16"/>
      <c r="D768" s="14">
        <f>VLOOKUP(A768,'average earnings resident 2012'!$A$12:$EW$598,lists!$B$12,FALSE)</f>
        <v>282000</v>
      </c>
      <c r="E768" s="14" t="str">
        <f t="shared" si="5"/>
        <v>R50</v>
      </c>
    </row>
    <row r="769" spans="1:5" x14ac:dyDescent="0.25">
      <c r="A769" s="15" t="s">
        <v>510</v>
      </c>
      <c r="B769" s="16" t="s">
        <v>850</v>
      </c>
      <c r="C769" s="16"/>
      <c r="D769" s="14">
        <f>VLOOKUP(A769,'average earnings resident 2012'!$A$12:$EW$598,lists!$B$12,FALSE)</f>
        <v>122000</v>
      </c>
      <c r="E769" s="14" t="str">
        <f t="shared" si="5"/>
        <v>LU</v>
      </c>
    </row>
    <row r="770" spans="1:5" x14ac:dyDescent="0.25">
      <c r="A770" s="15" t="s">
        <v>703</v>
      </c>
      <c r="B770" s="17" t="s">
        <v>852</v>
      </c>
      <c r="C770" s="17"/>
      <c r="D770" s="14">
        <f>VLOOKUP(A770,'average earnings resident 2012'!$A$12:$EW$598,lists!$B$12,FALSE)</f>
        <v>175000</v>
      </c>
      <c r="E770" s="14" t="str">
        <f t="shared" si="5"/>
        <v>SR</v>
      </c>
    </row>
    <row r="771" spans="1:5" x14ac:dyDescent="0.25">
      <c r="A771" s="14" t="s">
        <v>556</v>
      </c>
      <c r="B771" s="17" t="s">
        <v>854</v>
      </c>
      <c r="C771" s="17"/>
      <c r="D771" s="14">
        <f>VLOOKUP(A771,'average earnings resident 2012'!$A$12:$EW$598,lists!$B$12,FALSE)</f>
        <v>171000</v>
      </c>
      <c r="E771" s="14" t="str">
        <f t="shared" si="5"/>
        <v>R50</v>
      </c>
    </row>
    <row r="772" spans="1:5" x14ac:dyDescent="0.25">
      <c r="A772" s="15" t="s">
        <v>671</v>
      </c>
      <c r="B772" s="16" t="s">
        <v>853</v>
      </c>
      <c r="C772" s="16"/>
      <c r="D772" s="14">
        <f>VLOOKUP(A772,'average earnings resident 2012'!$A$12:$EW$598,lists!$B$12,FALSE)</f>
        <v>190000</v>
      </c>
      <c r="E772" s="14" t="str">
        <f t="shared" si="5"/>
        <v>OU</v>
      </c>
    </row>
    <row r="773" spans="1:5" x14ac:dyDescent="0.25">
      <c r="A773" s="15" t="s">
        <v>576</v>
      </c>
      <c r="B773" s="16" t="s">
        <v>855</v>
      </c>
      <c r="C773" s="16"/>
      <c r="D773" s="14">
        <f>VLOOKUP(A773,'average earnings resident 2012'!$A$12:$EW$598,lists!$B$12,FALSE)</f>
        <v>199000</v>
      </c>
      <c r="E773" s="14" t="str">
        <f t="shared" si="5"/>
        <v>MU</v>
      </c>
    </row>
    <row r="774" spans="1:5" x14ac:dyDescent="0.25">
      <c r="A774" s="15" t="s">
        <v>678</v>
      </c>
      <c r="B774" s="16" t="s">
        <v>854</v>
      </c>
      <c r="C774" s="16"/>
      <c r="D774" s="14">
        <f>VLOOKUP(A774,'average earnings resident 2012'!$A$12:$EW$598,lists!$B$12,FALSE)</f>
        <v>390000</v>
      </c>
      <c r="E774" s="14" t="str">
        <f t="shared" si="5"/>
        <v>R50</v>
      </c>
    </row>
    <row r="775" spans="1:5" x14ac:dyDescent="0.25">
      <c r="A775" s="15" t="s">
        <v>595</v>
      </c>
      <c r="B775" s="16" t="s">
        <v>851</v>
      </c>
      <c r="C775" s="16"/>
      <c r="D775" s="14">
        <f>VLOOKUP(A775,'average earnings resident 2012'!$A$12:$EW$598,lists!$B$12,FALSE)</f>
        <v>243000</v>
      </c>
      <c r="E775" s="14" t="str">
        <f t="shared" si="5"/>
        <v>R80</v>
      </c>
    </row>
    <row r="776" spans="1:5" x14ac:dyDescent="0.25">
      <c r="A776" s="15" t="s">
        <v>527</v>
      </c>
      <c r="B776" s="17" t="s">
        <v>852</v>
      </c>
      <c r="C776" s="17"/>
      <c r="D776" s="14">
        <f>VLOOKUP(A776,'average earnings resident 2012'!$A$12:$EW$598,lists!$B$12,FALSE)</f>
        <v>142500</v>
      </c>
      <c r="E776" s="14" t="str">
        <f t="shared" si="5"/>
        <v>SR</v>
      </c>
    </row>
    <row r="777" spans="1:5" x14ac:dyDescent="0.25">
      <c r="A777" s="15" t="s">
        <v>739</v>
      </c>
      <c r="B777" s="16" t="s">
        <v>850</v>
      </c>
      <c r="C777" s="16"/>
      <c r="D777" s="14">
        <f>VLOOKUP(A777,'average earnings resident 2012'!$A$12:$EW$598,lists!$B$12,FALSE)</f>
        <v>180000</v>
      </c>
      <c r="E777" s="14" t="str">
        <f t="shared" si="5"/>
        <v>LU</v>
      </c>
    </row>
    <row r="778" spans="1:5" x14ac:dyDescent="0.25">
      <c r="A778" s="15" t="s">
        <v>747</v>
      </c>
      <c r="B778" s="16" t="s">
        <v>851</v>
      </c>
      <c r="C778" s="16"/>
      <c r="D778" s="14">
        <f>VLOOKUP(A778,'average earnings resident 2012'!$A$12:$EW$598,lists!$B$12,FALSE)</f>
        <v>235000</v>
      </c>
      <c r="E778" s="14" t="str">
        <f t="shared" si="5"/>
        <v>R80</v>
      </c>
    </row>
    <row r="779" spans="1:5" x14ac:dyDescent="0.25">
      <c r="A779" s="15" t="s">
        <v>539</v>
      </c>
      <c r="B779" s="16" t="s">
        <v>851</v>
      </c>
      <c r="C779" s="16"/>
      <c r="D779" s="14">
        <f>VLOOKUP(A779,'average earnings resident 2012'!$A$12:$EW$598,lists!$B$12,FALSE)</f>
        <v>130000</v>
      </c>
      <c r="E779" s="14" t="str">
        <f t="shared" si="5"/>
        <v>R80</v>
      </c>
    </row>
    <row r="780" spans="1:5" x14ac:dyDescent="0.25">
      <c r="A780" s="15" t="s">
        <v>540</v>
      </c>
      <c r="B780" s="16" t="s">
        <v>854</v>
      </c>
      <c r="C780" s="16"/>
      <c r="D780" s="14">
        <f>VLOOKUP(A780,'average earnings resident 2012'!$A$12:$EW$598,lists!$B$12,FALSE)</f>
        <v>152000</v>
      </c>
      <c r="E780" s="14" t="str">
        <f t="shared" si="5"/>
        <v>R50</v>
      </c>
    </row>
    <row r="781" spans="1:5" x14ac:dyDescent="0.25">
      <c r="A781" s="15" t="s">
        <v>467</v>
      </c>
      <c r="B781" s="16" t="s">
        <v>851</v>
      </c>
      <c r="C781" s="16"/>
      <c r="D781" s="14">
        <f>VLOOKUP(A781,'average earnings resident 2012'!$A$12:$EW$598,lists!$B$12,FALSE)</f>
        <v>192000</v>
      </c>
      <c r="E781" s="14" t="str">
        <f t="shared" si="5"/>
        <v>R80</v>
      </c>
    </row>
    <row r="782" spans="1:5" x14ac:dyDescent="0.25">
      <c r="A782" s="15" t="s">
        <v>623</v>
      </c>
      <c r="B782" s="16" t="s">
        <v>851</v>
      </c>
      <c r="C782" s="16"/>
      <c r="D782" s="14">
        <f>VLOOKUP(A782,'average earnings resident 2012'!$A$12:$EW$598,lists!$B$12,FALSE)</f>
        <v>175000</v>
      </c>
      <c r="E782" s="14" t="str">
        <f t="shared" si="5"/>
        <v>R80</v>
      </c>
    </row>
    <row r="783" spans="1:5" x14ac:dyDescent="0.25">
      <c r="A783" s="15" t="s">
        <v>547</v>
      </c>
      <c r="B783" s="16" t="s">
        <v>851</v>
      </c>
      <c r="C783" s="16"/>
      <c r="D783" s="14">
        <f>VLOOKUP(A783,'average earnings resident 2012'!$A$12:$EW$598,lists!$B$12,FALSE)</f>
        <v>210000</v>
      </c>
      <c r="E783" s="14" t="str">
        <f t="shared" si="5"/>
        <v>R80</v>
      </c>
    </row>
    <row r="784" spans="1:5" x14ac:dyDescent="0.25">
      <c r="A784" s="15" t="s">
        <v>710</v>
      </c>
      <c r="B784" s="16" t="s">
        <v>851</v>
      </c>
      <c r="C784" s="16"/>
      <c r="D784" s="14">
        <f>VLOOKUP(A784,'average earnings resident 2012'!$A$12:$EW$598,lists!$B$12,FALSE)</f>
        <v>270000</v>
      </c>
      <c r="E784" s="14" t="str">
        <f t="shared" si="5"/>
        <v>R80</v>
      </c>
    </row>
    <row r="785" spans="1:5" x14ac:dyDescent="0.25">
      <c r="A785" s="15" t="s">
        <v>487</v>
      </c>
      <c r="B785" s="16" t="s">
        <v>850</v>
      </c>
      <c r="C785" s="16"/>
      <c r="D785" s="14">
        <f>VLOOKUP(A785,'average earnings resident 2012'!$A$12:$EW$598,lists!$B$12,FALSE)</f>
        <v>139500</v>
      </c>
      <c r="E785" s="14" t="str">
        <f t="shared" si="5"/>
        <v>LU</v>
      </c>
    </row>
    <row r="786" spans="1:5" x14ac:dyDescent="0.25">
      <c r="A786" s="15" t="s">
        <v>765</v>
      </c>
      <c r="B786" s="16" t="s">
        <v>854</v>
      </c>
      <c r="C786" s="16"/>
      <c r="D786" s="14">
        <f>VLOOKUP(A786,'average earnings resident 2012'!$A$12:$EW$598,lists!$B$12,FALSE)</f>
        <v>175000</v>
      </c>
      <c r="E786" s="14" t="str">
        <f t="shared" si="5"/>
        <v>R50</v>
      </c>
    </row>
    <row r="787" spans="1:5" x14ac:dyDescent="0.25">
      <c r="A787" s="15" t="s">
        <v>563</v>
      </c>
      <c r="B787" s="17" t="s">
        <v>852</v>
      </c>
      <c r="C787" s="17"/>
      <c r="D787" s="14">
        <f>VLOOKUP(A787,'average earnings resident 2012'!$A$12:$EW$598,lists!$B$12,FALSE)</f>
        <v>170000</v>
      </c>
      <c r="E787" s="14" t="str">
        <f t="shared" si="5"/>
        <v>SR</v>
      </c>
    </row>
    <row r="788" spans="1:5" x14ac:dyDescent="0.25">
      <c r="A788" s="15" t="s">
        <v>454</v>
      </c>
      <c r="B788" s="16" t="s">
        <v>855</v>
      </c>
      <c r="C788" s="16"/>
      <c r="D788" s="14">
        <f>VLOOKUP(A788,'average earnings resident 2012'!$A$12:$EW$598,lists!$B$12,FALSE)</f>
        <v>104000</v>
      </c>
      <c r="E788" s="14" t="str">
        <f t="shared" si="5"/>
        <v>MU</v>
      </c>
    </row>
    <row r="789" spans="1:5" x14ac:dyDescent="0.25">
      <c r="A789" s="15" t="s">
        <v>672</v>
      </c>
      <c r="B789" s="16" t="s">
        <v>850</v>
      </c>
      <c r="C789" s="16"/>
      <c r="D789" s="14">
        <f>VLOOKUP(A789,'average earnings resident 2012'!$A$12:$EW$598,lists!$B$12,FALSE)</f>
        <v>160000</v>
      </c>
      <c r="E789" s="14" t="str">
        <f t="shared" si="5"/>
        <v>LU</v>
      </c>
    </row>
    <row r="790" spans="1:5" x14ac:dyDescent="0.25">
      <c r="A790" s="15" t="s">
        <v>589</v>
      </c>
      <c r="B790" s="16" t="s">
        <v>850</v>
      </c>
      <c r="C790" s="16"/>
      <c r="D790" s="14">
        <f>VLOOKUP(A790,'average earnings resident 2012'!$A$12:$EW$598,lists!$B$12,FALSE)</f>
        <v>180000</v>
      </c>
      <c r="E790" s="14" t="str">
        <f t="shared" si="5"/>
        <v>LU</v>
      </c>
    </row>
    <row r="791" spans="1:5" x14ac:dyDescent="0.25">
      <c r="A791" s="15" t="s">
        <v>641</v>
      </c>
      <c r="B791" s="16" t="s">
        <v>855</v>
      </c>
      <c r="C791" s="16"/>
      <c r="D791" s="14">
        <f>VLOOKUP(A791,'average earnings resident 2012'!$A$12:$EW$598,lists!$B$12,FALSE)</f>
        <v>322000</v>
      </c>
      <c r="E791" s="14" t="str">
        <f t="shared" si="5"/>
        <v>MU</v>
      </c>
    </row>
    <row r="792" spans="1:5" x14ac:dyDescent="0.25">
      <c r="A792" s="15" t="s">
        <v>719</v>
      </c>
      <c r="B792" s="16" t="s">
        <v>855</v>
      </c>
      <c r="C792" s="16"/>
      <c r="D792" s="14">
        <f>VLOOKUP(A792,'average earnings resident 2012'!$A$12:$EW$598,lists!$B$12,FALSE)</f>
        <v>250000</v>
      </c>
      <c r="E792" s="14" t="str">
        <f t="shared" si="5"/>
        <v>MU</v>
      </c>
    </row>
    <row r="793" spans="1:5" x14ac:dyDescent="0.25">
      <c r="A793" s="15" t="s">
        <v>613</v>
      </c>
      <c r="B793" s="17" t="s">
        <v>852</v>
      </c>
      <c r="C793" s="17"/>
      <c r="D793" s="14">
        <f>VLOOKUP(A793,'average earnings resident 2012'!$A$12:$EW$598,lists!$B$12,FALSE)</f>
        <v>340000</v>
      </c>
      <c r="E793" s="14" t="str">
        <f t="shared" si="5"/>
        <v>SR</v>
      </c>
    </row>
    <row r="794" spans="1:5" x14ac:dyDescent="0.25">
      <c r="A794" s="15" t="s">
        <v>628</v>
      </c>
      <c r="B794" s="16" t="s">
        <v>854</v>
      </c>
      <c r="C794" s="16"/>
      <c r="D794" s="14">
        <f>VLOOKUP(A794,'average earnings resident 2012'!$A$12:$EW$598,lists!$B$12,FALSE)</f>
        <v>181500</v>
      </c>
      <c r="E794" s="14" t="str">
        <f t="shared" si="5"/>
        <v>R50</v>
      </c>
    </row>
    <row r="795" spans="1:5" x14ac:dyDescent="0.25">
      <c r="A795" s="15" t="s">
        <v>493</v>
      </c>
      <c r="B795" s="16" t="s">
        <v>855</v>
      </c>
      <c r="C795" s="16"/>
      <c r="D795" s="14">
        <f>VLOOKUP(A795,'average earnings resident 2012'!$A$12:$EW$598,lists!$B$12,FALSE)</f>
        <v>106500</v>
      </c>
      <c r="E795" s="14" t="str">
        <f t="shared" si="5"/>
        <v>MU</v>
      </c>
    </row>
    <row r="796" spans="1:5" x14ac:dyDescent="0.25">
      <c r="A796" s="15" t="s">
        <v>564</v>
      </c>
      <c r="B796" s="17" t="s">
        <v>852</v>
      </c>
      <c r="C796" s="17"/>
      <c r="D796" s="14">
        <f>VLOOKUP(A796,'average earnings resident 2012'!$A$12:$EW$598,lists!$B$12,FALSE)</f>
        <v>157000</v>
      </c>
      <c r="E796" s="14" t="str">
        <f t="shared" si="5"/>
        <v>SR</v>
      </c>
    </row>
    <row r="797" spans="1:5" x14ac:dyDescent="0.25">
      <c r="A797" s="15" t="s">
        <v>565</v>
      </c>
      <c r="B797" s="16" t="s">
        <v>854</v>
      </c>
      <c r="C797" s="16"/>
      <c r="D797" s="14">
        <f>VLOOKUP(A797,'average earnings resident 2012'!$A$12:$EW$598,lists!$B$12,FALSE)</f>
        <v>135000</v>
      </c>
      <c r="E797" s="14" t="str">
        <f t="shared" ref="E797:E860" si="6">IF(D797="&amp;^%","no data",B797)</f>
        <v>R50</v>
      </c>
    </row>
    <row r="798" spans="1:5" x14ac:dyDescent="0.25">
      <c r="A798" s="15" t="s">
        <v>614</v>
      </c>
      <c r="B798" s="16" t="s">
        <v>853</v>
      </c>
      <c r="C798" s="16"/>
      <c r="D798" s="14">
        <f>VLOOKUP(A798,'average earnings resident 2012'!$A$12:$EW$598,lists!$B$12,FALSE)</f>
        <v>167500</v>
      </c>
      <c r="E798" s="14" t="str">
        <f t="shared" si="6"/>
        <v>OU</v>
      </c>
    </row>
    <row r="799" spans="1:5" x14ac:dyDescent="0.25">
      <c r="A799" s="15" t="s">
        <v>474</v>
      </c>
      <c r="B799" s="16" t="s">
        <v>855</v>
      </c>
      <c r="C799" s="16"/>
      <c r="D799" s="14">
        <f>VLOOKUP(A799,'average earnings resident 2012'!$A$12:$EW$598,lists!$B$12,FALSE)</f>
        <v>158000</v>
      </c>
      <c r="E799" s="14" t="str">
        <f t="shared" si="6"/>
        <v>MU</v>
      </c>
    </row>
    <row r="800" spans="1:5" x14ac:dyDescent="0.25">
      <c r="A800" s="15" t="s">
        <v>450</v>
      </c>
      <c r="B800" s="16" t="s">
        <v>850</v>
      </c>
      <c r="C800" s="16"/>
      <c r="D800" s="14">
        <f>VLOOKUP(A800,'average earnings resident 2012'!$A$12:$EW$598,lists!$B$12,FALSE)</f>
        <v>124000</v>
      </c>
      <c r="E800" s="14" t="str">
        <f t="shared" si="6"/>
        <v>LU</v>
      </c>
    </row>
    <row r="801" spans="1:5" x14ac:dyDescent="0.25">
      <c r="A801" s="15" t="s">
        <v>557</v>
      </c>
      <c r="B801" s="16" t="s">
        <v>850</v>
      </c>
      <c r="C801" s="16"/>
      <c r="D801" s="14">
        <f>VLOOKUP(A801,'average earnings resident 2012'!$A$12:$EW$598,lists!$B$12,FALSE)</f>
        <v>85625</v>
      </c>
      <c r="E801" s="14" t="str">
        <f t="shared" si="6"/>
        <v>LU</v>
      </c>
    </row>
    <row r="802" spans="1:5" x14ac:dyDescent="0.25">
      <c r="A802" s="15" t="s">
        <v>570</v>
      </c>
      <c r="B802" s="16" t="s">
        <v>851</v>
      </c>
      <c r="C802" s="16"/>
      <c r="D802" s="14">
        <f>VLOOKUP(A802,'average earnings resident 2012'!$A$12:$EW$598,lists!$B$12,FALSE)</f>
        <v>232500</v>
      </c>
      <c r="E802" s="14" t="str">
        <f t="shared" si="6"/>
        <v>R80</v>
      </c>
    </row>
    <row r="803" spans="1:5" x14ac:dyDescent="0.25">
      <c r="A803" s="15" t="s">
        <v>761</v>
      </c>
      <c r="B803" s="16" t="s">
        <v>854</v>
      </c>
      <c r="C803" s="16"/>
      <c r="D803" s="14">
        <f>VLOOKUP(A803,'average earnings resident 2012'!$A$12:$EW$598,lists!$B$12,FALSE)</f>
        <v>185000</v>
      </c>
      <c r="E803" s="14" t="str">
        <f t="shared" si="6"/>
        <v>R50</v>
      </c>
    </row>
    <row r="804" spans="1:5" x14ac:dyDescent="0.25">
      <c r="A804" s="15" t="s">
        <v>629</v>
      </c>
      <c r="B804" s="16" t="s">
        <v>851</v>
      </c>
      <c r="C804" s="16"/>
      <c r="D804" s="14">
        <f>VLOOKUP(A804,'average earnings resident 2012'!$A$12:$EW$598,lists!$B$12,FALSE)</f>
        <v>205000</v>
      </c>
      <c r="E804" s="14" t="str">
        <f t="shared" si="6"/>
        <v>R80</v>
      </c>
    </row>
    <row r="805" spans="1:5" x14ac:dyDescent="0.25">
      <c r="A805" s="15" t="s">
        <v>455</v>
      </c>
      <c r="B805" s="16" t="s">
        <v>855</v>
      </c>
      <c r="C805" s="16"/>
      <c r="D805" s="14">
        <f>VLOOKUP(A805,'average earnings resident 2012'!$A$12:$EW$598,lists!$B$12,FALSE)</f>
        <v>105000</v>
      </c>
      <c r="E805" s="14" t="str">
        <f t="shared" si="6"/>
        <v>MU</v>
      </c>
    </row>
    <row r="806" spans="1:5" x14ac:dyDescent="0.25">
      <c r="A806" s="15" t="s">
        <v>720</v>
      </c>
      <c r="B806" s="16" t="s">
        <v>853</v>
      </c>
      <c r="C806" s="16"/>
      <c r="D806" s="14">
        <f>VLOOKUP(A806,'average earnings resident 2012'!$A$12:$EW$598,lists!$B$12,FALSE)</f>
        <v>275000</v>
      </c>
      <c r="E806" s="14" t="str">
        <f t="shared" si="6"/>
        <v>OU</v>
      </c>
    </row>
    <row r="807" spans="1:5" x14ac:dyDescent="0.25">
      <c r="A807" s="15" t="s">
        <v>662</v>
      </c>
      <c r="B807" s="16" t="s">
        <v>855</v>
      </c>
      <c r="C807" s="16"/>
      <c r="D807" s="14">
        <f>VLOOKUP(A807,'average earnings resident 2012'!$A$12:$EW$598,lists!$B$12,FALSE)</f>
        <v>233000</v>
      </c>
      <c r="E807" s="14" t="str">
        <f t="shared" si="6"/>
        <v>MU</v>
      </c>
    </row>
    <row r="808" spans="1:5" x14ac:dyDescent="0.25">
      <c r="A808" s="15" t="s">
        <v>704</v>
      </c>
      <c r="B808" s="17" t="s">
        <v>852</v>
      </c>
      <c r="C808" s="17"/>
      <c r="D808" s="14">
        <f>VLOOKUP(A808,'average earnings resident 2012'!$A$12:$EW$598,lists!$B$12,FALSE)</f>
        <v>155500</v>
      </c>
      <c r="E808" s="14" t="str">
        <f t="shared" si="6"/>
        <v>SR</v>
      </c>
    </row>
    <row r="809" spans="1:5" x14ac:dyDescent="0.25">
      <c r="A809" s="15" t="s">
        <v>740</v>
      </c>
      <c r="B809" s="16" t="s">
        <v>853</v>
      </c>
      <c r="C809" s="16"/>
      <c r="D809" s="14">
        <f>VLOOKUP(A809,'average earnings resident 2012'!$A$12:$EW$598,lists!$B$12,FALSE)</f>
        <v>150000</v>
      </c>
      <c r="E809" s="14" t="str">
        <f t="shared" si="6"/>
        <v>OU</v>
      </c>
    </row>
    <row r="810" spans="1:5" x14ac:dyDescent="0.25">
      <c r="A810" s="15" t="s">
        <v>475</v>
      </c>
      <c r="B810" s="16" t="s">
        <v>855</v>
      </c>
      <c r="C810" s="16"/>
      <c r="D810" s="14">
        <f>VLOOKUP(A810,'average earnings resident 2012'!$A$12:$EW$598,lists!$B$12,FALSE)</f>
        <v>108000</v>
      </c>
      <c r="E810" s="14" t="str">
        <f t="shared" si="6"/>
        <v>MU</v>
      </c>
    </row>
    <row r="811" spans="1:5" x14ac:dyDescent="0.25">
      <c r="A811" s="15" t="s">
        <v>566</v>
      </c>
      <c r="B811" s="16" t="s">
        <v>853</v>
      </c>
      <c r="C811" s="16"/>
      <c r="D811" s="14">
        <f>VLOOKUP(A811,'average earnings resident 2012'!$A$12:$EW$598,lists!$B$12,FALSE)</f>
        <v>132750</v>
      </c>
      <c r="E811" s="14" t="str">
        <f t="shared" si="6"/>
        <v>OU</v>
      </c>
    </row>
    <row r="812" spans="1:5" x14ac:dyDescent="0.25">
      <c r="A812" s="15" t="s">
        <v>721</v>
      </c>
      <c r="B812" s="16" t="s">
        <v>854</v>
      </c>
      <c r="C812" s="16"/>
      <c r="D812" s="14">
        <f>VLOOKUP(A812,'average earnings resident 2012'!$A$12:$EW$598,lists!$B$12,FALSE)</f>
        <v>290000</v>
      </c>
      <c r="E812" s="14" t="str">
        <f t="shared" si="6"/>
        <v>R50</v>
      </c>
    </row>
    <row r="813" spans="1:5" x14ac:dyDescent="0.25">
      <c r="A813" s="15" t="s">
        <v>766</v>
      </c>
      <c r="B813" s="17" t="s">
        <v>852</v>
      </c>
      <c r="C813" s="17"/>
      <c r="D813" s="14">
        <f>VLOOKUP(A813,'average earnings resident 2012'!$A$12:$EW$598,lists!$B$12,FALSE)</f>
        <v>175000</v>
      </c>
      <c r="E813" s="14" t="str">
        <f t="shared" si="6"/>
        <v>SR</v>
      </c>
    </row>
    <row r="814" spans="1:5" x14ac:dyDescent="0.25">
      <c r="A814" s="15" t="s">
        <v>748</v>
      </c>
      <c r="B814" s="16" t="s">
        <v>851</v>
      </c>
      <c r="C814" s="16"/>
      <c r="D814" s="14">
        <f>VLOOKUP(A814,'average earnings resident 2012'!$A$12:$EW$598,lists!$B$12,FALSE)</f>
        <v>191000</v>
      </c>
      <c r="E814" s="14" t="str">
        <f t="shared" si="6"/>
        <v>R80</v>
      </c>
    </row>
    <row r="815" spans="1:5" x14ac:dyDescent="0.25">
      <c r="A815" s="15" t="s">
        <v>558</v>
      </c>
      <c r="B815" s="16" t="s">
        <v>853</v>
      </c>
      <c r="C815" s="16"/>
      <c r="D815" s="14">
        <f>VLOOKUP(A815,'average earnings resident 2012'!$A$12:$EW$598,lists!$B$12,FALSE)</f>
        <v>136500</v>
      </c>
      <c r="E815" s="14" t="str">
        <f t="shared" si="6"/>
        <v>OU</v>
      </c>
    </row>
    <row r="816" spans="1:5" x14ac:dyDescent="0.25">
      <c r="A816" s="15" t="s">
        <v>606</v>
      </c>
      <c r="B816" s="16" t="s">
        <v>854</v>
      </c>
      <c r="C816" s="16"/>
      <c r="D816" s="14">
        <f>VLOOKUP(A816,'average earnings resident 2012'!$A$12:$EW$598,lists!$B$12,FALSE)</f>
        <v>151500</v>
      </c>
      <c r="E816" s="14" t="str">
        <f t="shared" si="6"/>
        <v>R50</v>
      </c>
    </row>
    <row r="817" spans="1:5" x14ac:dyDescent="0.25">
      <c r="A817" s="15" t="s">
        <v>694</v>
      </c>
      <c r="B817" s="16" t="s">
        <v>854</v>
      </c>
      <c r="C817" s="16"/>
      <c r="D817" s="14">
        <f>VLOOKUP(A817,'average earnings resident 2012'!$A$12:$EW$598,lists!$B$12,FALSE)</f>
        <v>233500</v>
      </c>
      <c r="E817" s="14" t="str">
        <f t="shared" si="6"/>
        <v>R50</v>
      </c>
    </row>
    <row r="818" spans="1:5" x14ac:dyDescent="0.25">
      <c r="A818" s="15" t="s">
        <v>762</v>
      </c>
      <c r="B818" s="16" t="s">
        <v>854</v>
      </c>
      <c r="C818" s="16"/>
      <c r="D818" s="14">
        <f>VLOOKUP(A818,'average earnings resident 2012'!$A$12:$EW$598,lists!$B$12,FALSE)</f>
        <v>185000</v>
      </c>
      <c r="E818" s="14" t="str">
        <f t="shared" si="6"/>
        <v>R50</v>
      </c>
    </row>
    <row r="819" spans="1:5" x14ac:dyDescent="0.25">
      <c r="A819" s="15" t="s">
        <v>705</v>
      </c>
      <c r="B819" s="16" t="s">
        <v>853</v>
      </c>
      <c r="C819" s="16"/>
      <c r="D819" s="14">
        <f>VLOOKUP(A819,'average earnings resident 2012'!$A$12:$EW$598,lists!$B$12,FALSE)</f>
        <v>154000</v>
      </c>
      <c r="E819" s="14" t="str">
        <f t="shared" si="6"/>
        <v>OU</v>
      </c>
    </row>
    <row r="820" spans="1:5" x14ac:dyDescent="0.25">
      <c r="A820" s="15" t="s">
        <v>615</v>
      </c>
      <c r="B820" s="16" t="s">
        <v>855</v>
      </c>
      <c r="C820" s="16"/>
      <c r="D820" s="14">
        <f>VLOOKUP(A820,'average earnings resident 2012'!$A$12:$EW$598,lists!$B$12,FALSE)</f>
        <v>299000</v>
      </c>
      <c r="E820" s="14" t="str">
        <f t="shared" si="6"/>
        <v>MU</v>
      </c>
    </row>
    <row r="821" spans="1:5" x14ac:dyDescent="0.25">
      <c r="A821" s="15" t="s">
        <v>590</v>
      </c>
      <c r="B821" s="16" t="s">
        <v>853</v>
      </c>
      <c r="C821" s="16"/>
      <c r="D821" s="14">
        <f>VLOOKUP(A821,'average earnings resident 2012'!$A$12:$EW$598,lists!$B$12,FALSE)</f>
        <v>170000</v>
      </c>
      <c r="E821" s="14" t="str">
        <f t="shared" si="6"/>
        <v>OU</v>
      </c>
    </row>
    <row r="822" spans="1:5" x14ac:dyDescent="0.25">
      <c r="A822" s="15" t="s">
        <v>706</v>
      </c>
      <c r="B822" s="16" t="s">
        <v>854</v>
      </c>
      <c r="C822" s="16"/>
      <c r="D822" s="14">
        <f>VLOOKUP(A822,'average earnings resident 2012'!$A$12:$EW$598,lists!$B$12,FALSE)</f>
        <v>235000</v>
      </c>
      <c r="E822" s="14" t="str">
        <f t="shared" si="6"/>
        <v>R50</v>
      </c>
    </row>
    <row r="823" spans="1:5" x14ac:dyDescent="0.25">
      <c r="A823" s="15" t="s">
        <v>741</v>
      </c>
      <c r="B823" s="16" t="s">
        <v>853</v>
      </c>
      <c r="C823" s="16"/>
      <c r="D823" s="14">
        <f>VLOOKUP(A823,'average earnings resident 2012'!$A$12:$EW$598,lists!$B$12,FALSE)</f>
        <v>161000</v>
      </c>
      <c r="E823" s="14" t="str">
        <f t="shared" si="6"/>
        <v>OU</v>
      </c>
    </row>
    <row r="824" spans="1:5" x14ac:dyDescent="0.25">
      <c r="A824" s="15" t="s">
        <v>749</v>
      </c>
      <c r="B824" s="16" t="s">
        <v>851</v>
      </c>
      <c r="C824" s="16"/>
      <c r="D824" s="14">
        <f>VLOOKUP(A824,'average earnings resident 2012'!$A$12:$EW$598,lists!$B$12,FALSE)</f>
        <v>175000</v>
      </c>
      <c r="E824" s="14" t="str">
        <f t="shared" si="6"/>
        <v>R80</v>
      </c>
    </row>
    <row r="825" spans="1:5" x14ac:dyDescent="0.25">
      <c r="A825" s="15" t="s">
        <v>642</v>
      </c>
      <c r="B825" s="16" t="s">
        <v>855</v>
      </c>
      <c r="C825" s="16"/>
      <c r="D825" s="14">
        <f>VLOOKUP(A825,'average earnings resident 2012'!$A$12:$EW$598,lists!$B$12,FALSE)</f>
        <v>300000</v>
      </c>
      <c r="E825" s="14" t="str">
        <f t="shared" si="6"/>
        <v>MU</v>
      </c>
    </row>
    <row r="826" spans="1:5" x14ac:dyDescent="0.25">
      <c r="A826" s="15" t="s">
        <v>476</v>
      </c>
      <c r="B826" s="16" t="s">
        <v>855</v>
      </c>
      <c r="C826" s="16"/>
      <c r="D826" s="14">
        <f>VLOOKUP(A826,'average earnings resident 2012'!$A$12:$EW$598,lists!$B$12,FALSE)</f>
        <v>185000</v>
      </c>
      <c r="E826" s="14" t="str">
        <f t="shared" si="6"/>
        <v>MU</v>
      </c>
    </row>
    <row r="827" spans="1:5" x14ac:dyDescent="0.25">
      <c r="A827" s="15" t="s">
        <v>707</v>
      </c>
      <c r="B827" s="17" t="s">
        <v>852</v>
      </c>
      <c r="C827" s="17"/>
      <c r="D827" s="14">
        <f>VLOOKUP(A827,'average earnings resident 2012'!$A$12:$EW$598,lists!$B$12,FALSE)</f>
        <v>245000</v>
      </c>
      <c r="E827" s="14" t="str">
        <f t="shared" si="6"/>
        <v>SR</v>
      </c>
    </row>
    <row r="828" spans="1:5" x14ac:dyDescent="0.25">
      <c r="A828" s="15" t="s">
        <v>607</v>
      </c>
      <c r="B828" s="16" t="s">
        <v>851</v>
      </c>
      <c r="C828" s="16"/>
      <c r="D828" s="14">
        <f>VLOOKUP(A828,'average earnings resident 2012'!$A$12:$EW$598,lists!$B$12,FALSE)</f>
        <v>273000</v>
      </c>
      <c r="E828" s="14" t="str">
        <f t="shared" si="6"/>
        <v>R80</v>
      </c>
    </row>
    <row r="829" spans="1:5" x14ac:dyDescent="0.25">
      <c r="A829" s="15" t="s">
        <v>711</v>
      </c>
      <c r="B829" s="16" t="s">
        <v>854</v>
      </c>
      <c r="C829" s="16"/>
      <c r="D829" s="14">
        <f>VLOOKUP(A829,'average earnings resident 2012'!$A$12:$EW$598,lists!$B$12,FALSE)</f>
        <v>245000</v>
      </c>
      <c r="E829" s="14" t="str">
        <f t="shared" si="6"/>
        <v>R50</v>
      </c>
    </row>
    <row r="830" spans="1:5" x14ac:dyDescent="0.25">
      <c r="A830" s="15" t="s">
        <v>515</v>
      </c>
      <c r="B830" s="17" t="s">
        <v>852</v>
      </c>
      <c r="C830" s="17"/>
      <c r="D830" s="14">
        <f>VLOOKUP(A830,'average earnings resident 2012'!$A$12:$EW$598,lists!$B$12,FALSE)</f>
        <v>118000</v>
      </c>
      <c r="E830" s="14" t="str">
        <f t="shared" si="6"/>
        <v>SR</v>
      </c>
    </row>
    <row r="831" spans="1:5" x14ac:dyDescent="0.25">
      <c r="A831" s="15" t="s">
        <v>577</v>
      </c>
      <c r="B831" s="16" t="s">
        <v>855</v>
      </c>
      <c r="C831" s="16"/>
      <c r="D831" s="14">
        <f>VLOOKUP(A831,'average earnings resident 2012'!$A$12:$EW$598,lists!$B$12,FALSE)</f>
        <v>124999</v>
      </c>
      <c r="E831" s="14" t="str">
        <f t="shared" si="6"/>
        <v>MU</v>
      </c>
    </row>
    <row r="832" spans="1:5" x14ac:dyDescent="0.25">
      <c r="A832" s="15" t="s">
        <v>663</v>
      </c>
      <c r="B832" s="16" t="s">
        <v>855</v>
      </c>
      <c r="C832" s="16"/>
      <c r="D832" s="14">
        <f>VLOOKUP(A832,'average earnings resident 2012'!$A$12:$EW$598,lists!$B$12,FALSE)</f>
        <v>232000</v>
      </c>
      <c r="E832" s="14" t="str">
        <f t="shared" si="6"/>
        <v>MU</v>
      </c>
    </row>
    <row r="833" spans="1:5" x14ac:dyDescent="0.25">
      <c r="A833" s="15" t="s">
        <v>643</v>
      </c>
      <c r="B833" s="16" t="s">
        <v>855</v>
      </c>
      <c r="C833" s="16"/>
      <c r="D833" s="14">
        <f>VLOOKUP(A833,'average earnings resident 2012'!$A$12:$EW$598,lists!$B$12,FALSE)</f>
        <v>390000</v>
      </c>
      <c r="E833" s="14" t="str">
        <f t="shared" si="6"/>
        <v>MU</v>
      </c>
    </row>
    <row r="834" spans="1:5" x14ac:dyDescent="0.25">
      <c r="A834" s="15" t="s">
        <v>461</v>
      </c>
      <c r="B834" s="16" t="s">
        <v>853</v>
      </c>
      <c r="C834" s="16"/>
      <c r="D834" s="14">
        <f>VLOOKUP(A834,'average earnings resident 2012'!$A$12:$EW$598,lists!$B$12,FALSE)</f>
        <v>148000</v>
      </c>
      <c r="E834" s="14" t="str">
        <f t="shared" si="6"/>
        <v>OU</v>
      </c>
    </row>
    <row r="835" spans="1:5" x14ac:dyDescent="0.25">
      <c r="A835" s="15" t="s">
        <v>571</v>
      </c>
      <c r="B835" s="17" t="s">
        <v>852</v>
      </c>
      <c r="C835" s="17"/>
      <c r="D835" s="14">
        <f>VLOOKUP(A835,'average earnings resident 2012'!$A$12:$EW$598,lists!$B$12,FALSE)</f>
        <v>205000</v>
      </c>
      <c r="E835" s="14" t="str">
        <f t="shared" si="6"/>
        <v>SR</v>
      </c>
    </row>
    <row r="836" spans="1:5" x14ac:dyDescent="0.25">
      <c r="A836" s="15" t="s">
        <v>616</v>
      </c>
      <c r="B836" s="16" t="s">
        <v>855</v>
      </c>
      <c r="C836" s="16"/>
      <c r="D836" s="14">
        <f>VLOOKUP(A836,'average earnings resident 2012'!$A$12:$EW$598,lists!$B$12,FALSE)</f>
        <v>215000</v>
      </c>
      <c r="E836" s="14" t="str">
        <f t="shared" si="6"/>
        <v>MU</v>
      </c>
    </row>
    <row r="837" spans="1:5" x14ac:dyDescent="0.25">
      <c r="A837" s="15" t="s">
        <v>630</v>
      </c>
      <c r="B837" s="17" t="s">
        <v>852</v>
      </c>
      <c r="C837" s="17"/>
      <c r="D837" s="14">
        <f>VLOOKUP(A837,'average earnings resident 2012'!$A$12:$EW$598,lists!$B$12,FALSE)</f>
        <v>140000</v>
      </c>
      <c r="E837" s="14" t="str">
        <f t="shared" si="6"/>
        <v>SR</v>
      </c>
    </row>
    <row r="838" spans="1:5" x14ac:dyDescent="0.25">
      <c r="A838" s="15" t="s">
        <v>722</v>
      </c>
      <c r="B838" s="16" t="s">
        <v>854</v>
      </c>
      <c r="C838" s="16"/>
      <c r="D838" s="14">
        <f>VLOOKUP(A838,'average earnings resident 2012'!$A$12:$EW$598,lists!$B$12,FALSE)</f>
        <v>325000</v>
      </c>
      <c r="E838" s="14" t="str">
        <f t="shared" si="6"/>
        <v>R50</v>
      </c>
    </row>
    <row r="839" spans="1:5" x14ac:dyDescent="0.25">
      <c r="A839" s="15" t="s">
        <v>684</v>
      </c>
      <c r="B839" s="16" t="s">
        <v>851</v>
      </c>
      <c r="C839" s="16"/>
      <c r="D839" s="14">
        <f>VLOOKUP(A839,'average earnings resident 2012'!$A$12:$EW$598,lists!$B$12,FALSE)</f>
        <v>230000</v>
      </c>
      <c r="E839" s="14" t="str">
        <f t="shared" si="6"/>
        <v>R80</v>
      </c>
    </row>
    <row r="840" spans="1:5" x14ac:dyDescent="0.25">
      <c r="A840" s="15" t="s">
        <v>548</v>
      </c>
      <c r="B840" s="17" t="s">
        <v>852</v>
      </c>
      <c r="C840" s="17"/>
      <c r="D840" s="14">
        <f>VLOOKUP(A840,'average earnings resident 2012'!$A$12:$EW$598,lists!$B$12,FALSE)</f>
        <v>129000</v>
      </c>
      <c r="E840" s="14" t="str">
        <f t="shared" si="6"/>
        <v>SR</v>
      </c>
    </row>
    <row r="841" spans="1:5" x14ac:dyDescent="0.25">
      <c r="A841" s="15" t="s">
        <v>617</v>
      </c>
      <c r="B841" s="16" t="s">
        <v>853</v>
      </c>
      <c r="C841" s="16"/>
      <c r="D841" s="14">
        <f>VLOOKUP(A841,'average earnings resident 2012'!$A$12:$EW$598,lists!$B$12,FALSE)</f>
        <v>240000</v>
      </c>
      <c r="E841" s="14" t="str">
        <f t="shared" si="6"/>
        <v>OU</v>
      </c>
    </row>
    <row r="842" spans="1:5" x14ac:dyDescent="0.25">
      <c r="A842" s="15" t="s">
        <v>673</v>
      </c>
      <c r="B842" s="17" t="s">
        <v>852</v>
      </c>
      <c r="C842" s="17"/>
      <c r="D842" s="14">
        <f>VLOOKUP(A842,'average earnings resident 2012'!$A$12:$EW$598,lists!$B$12,FALSE)</f>
        <v>247000</v>
      </c>
      <c r="E842" s="14" t="str">
        <f t="shared" si="6"/>
        <v>SR</v>
      </c>
    </row>
    <row r="843" spans="1:5" x14ac:dyDescent="0.25">
      <c r="A843" s="15" t="s">
        <v>750</v>
      </c>
      <c r="B843" s="16" t="s">
        <v>851</v>
      </c>
      <c r="C843" s="16"/>
      <c r="D843" s="14">
        <f>VLOOKUP(A843,'average earnings resident 2012'!$A$12:$EW$598,lists!$B$12,FALSE)</f>
        <v>185000</v>
      </c>
      <c r="E843" s="14" t="str">
        <f t="shared" si="6"/>
        <v>R80</v>
      </c>
    </row>
    <row r="844" spans="1:5" x14ac:dyDescent="0.25">
      <c r="A844" s="15" t="s">
        <v>755</v>
      </c>
      <c r="B844" s="16" t="s">
        <v>851</v>
      </c>
      <c r="C844" s="16"/>
      <c r="D844" s="14">
        <f>VLOOKUP(A844,'average earnings resident 2012'!$A$12:$EW$598,lists!$B$12,FALSE)</f>
        <v>235000</v>
      </c>
      <c r="E844" s="14" t="str">
        <f t="shared" si="6"/>
        <v>R80</v>
      </c>
    </row>
    <row r="845" spans="1:5" x14ac:dyDescent="0.25">
      <c r="A845" s="15" t="s">
        <v>488</v>
      </c>
      <c r="B845" s="16" t="s">
        <v>854</v>
      </c>
      <c r="C845" s="16"/>
      <c r="D845" s="14">
        <f>VLOOKUP(A845,'average earnings resident 2012'!$A$12:$EW$598,lists!$B$12,FALSE)</f>
        <v>157000</v>
      </c>
      <c r="E845" s="14" t="str">
        <f t="shared" si="6"/>
        <v>R50</v>
      </c>
    </row>
    <row r="846" spans="1:5" x14ac:dyDescent="0.25">
      <c r="A846" s="15" t="s">
        <v>541</v>
      </c>
      <c r="B846" s="16" t="s">
        <v>851</v>
      </c>
      <c r="C846" s="16"/>
      <c r="D846" s="14">
        <f>VLOOKUP(A846,'average earnings resident 2012'!$A$12:$EW$598,lists!$B$12,FALSE)</f>
        <v>139725</v>
      </c>
      <c r="E846" s="14" t="str">
        <f t="shared" si="6"/>
        <v>R80</v>
      </c>
    </row>
    <row r="847" spans="1:5" x14ac:dyDescent="0.25">
      <c r="A847" s="15" t="s">
        <v>712</v>
      </c>
      <c r="B847" s="16" t="s">
        <v>851</v>
      </c>
      <c r="C847" s="16"/>
      <c r="D847" s="14">
        <f>VLOOKUP(A847,'average earnings resident 2012'!$A$12:$EW$598,lists!$B$12,FALSE)</f>
        <v>237000</v>
      </c>
      <c r="E847" s="14" t="str">
        <f t="shared" si="6"/>
        <v>R80</v>
      </c>
    </row>
    <row r="848" spans="1:5" x14ac:dyDescent="0.25">
      <c r="A848" s="15" t="s">
        <v>767</v>
      </c>
      <c r="B848" s="16" t="s">
        <v>851</v>
      </c>
      <c r="C848" s="16"/>
      <c r="D848" s="14">
        <f>VLOOKUP(A848,'average earnings resident 2012'!$A$12:$EW$598,lists!$B$12,FALSE)</f>
        <v>185000</v>
      </c>
      <c r="E848" s="14" t="str">
        <f t="shared" si="6"/>
        <v>R80</v>
      </c>
    </row>
    <row r="849" spans="1:5" x14ac:dyDescent="0.25">
      <c r="A849" s="15" t="s">
        <v>644</v>
      </c>
      <c r="B849" s="16" t="s">
        <v>855</v>
      </c>
      <c r="C849" s="16"/>
      <c r="D849" s="14">
        <f>VLOOKUP(A849,'average earnings resident 2012'!$A$12:$EW$598,lists!$B$12,FALSE)</f>
        <v>601250</v>
      </c>
      <c r="E849" s="14" t="str">
        <f t="shared" si="6"/>
        <v>MU</v>
      </c>
    </row>
    <row r="850" spans="1:5" x14ac:dyDescent="0.25">
      <c r="A850" s="15" t="s">
        <v>756</v>
      </c>
      <c r="B850" s="16" t="s">
        <v>853</v>
      </c>
      <c r="C850" s="16"/>
      <c r="D850" s="14">
        <f>VLOOKUP(A850,'average earnings resident 2012'!$A$12:$EW$598,lists!$B$12,FALSE)</f>
        <v>179500</v>
      </c>
      <c r="E850" s="14" t="str">
        <f t="shared" si="6"/>
        <v>OU</v>
      </c>
    </row>
    <row r="851" spans="1:5" x14ac:dyDescent="0.25">
      <c r="A851" s="15" t="s">
        <v>477</v>
      </c>
      <c r="B851" s="16" t="s">
        <v>855</v>
      </c>
      <c r="C851" s="16"/>
      <c r="D851" s="14">
        <f>VLOOKUP(A851,'average earnings resident 2012'!$A$12:$EW$598,lists!$B$12,FALSE)</f>
        <v>109000</v>
      </c>
      <c r="E851" s="14" t="str">
        <f t="shared" si="6"/>
        <v>MU</v>
      </c>
    </row>
    <row r="852" spans="1:5" x14ac:dyDescent="0.25">
      <c r="A852" s="14" t="s">
        <v>742</v>
      </c>
      <c r="B852" s="17" t="s">
        <v>854</v>
      </c>
      <c r="C852" s="17"/>
      <c r="D852" s="14">
        <f>VLOOKUP(A852,'average earnings resident 2012'!$A$12:$EW$598,lists!$B$12,FALSE)</f>
        <v>204475</v>
      </c>
      <c r="E852" s="14" t="str">
        <f t="shared" si="6"/>
        <v>R50</v>
      </c>
    </row>
    <row r="853" spans="1:5" x14ac:dyDescent="0.25">
      <c r="A853" s="15" t="s">
        <v>695</v>
      </c>
      <c r="B853" s="16" t="s">
        <v>854</v>
      </c>
      <c r="C853" s="16"/>
      <c r="D853" s="14">
        <f>VLOOKUP(A853,'average earnings resident 2012'!$A$12:$EW$598,lists!$B$12,FALSE)</f>
        <v>295000</v>
      </c>
      <c r="E853" s="14" t="str">
        <f t="shared" si="6"/>
        <v>R50</v>
      </c>
    </row>
    <row r="854" spans="1:5" x14ac:dyDescent="0.25">
      <c r="A854" s="15" t="s">
        <v>674</v>
      </c>
      <c r="B854" s="16" t="s">
        <v>853</v>
      </c>
      <c r="C854" s="16"/>
      <c r="D854" s="14">
        <f>VLOOKUP(A854,'average earnings resident 2012'!$A$12:$EW$598,lists!$B$12,FALSE)</f>
        <v>327500</v>
      </c>
      <c r="E854" s="14" t="str">
        <f t="shared" si="6"/>
        <v>OU</v>
      </c>
    </row>
    <row r="855" spans="1:5" x14ac:dyDescent="0.25">
      <c r="A855" s="15" t="s">
        <v>494</v>
      </c>
      <c r="B855" s="16" t="s">
        <v>850</v>
      </c>
      <c r="C855" s="16"/>
      <c r="D855" s="14">
        <f>VLOOKUP(A855,'average earnings resident 2012'!$A$12:$EW$598,lists!$B$12,FALSE)</f>
        <v>136000</v>
      </c>
      <c r="E855" s="14" t="str">
        <f t="shared" si="6"/>
        <v>LU</v>
      </c>
    </row>
    <row r="856" spans="1:5" x14ac:dyDescent="0.25">
      <c r="A856" s="15" t="s">
        <v>723</v>
      </c>
      <c r="B856" s="16" t="s">
        <v>855</v>
      </c>
      <c r="C856" s="16"/>
      <c r="D856" s="14">
        <f>VLOOKUP(A856,'average earnings resident 2012'!$A$12:$EW$598,lists!$B$12,FALSE)</f>
        <v>250000</v>
      </c>
      <c r="E856" s="14" t="str">
        <f t="shared" si="6"/>
        <v>MU</v>
      </c>
    </row>
    <row r="857" spans="1:5" x14ac:dyDescent="0.25">
      <c r="A857" s="15" t="s">
        <v>675</v>
      </c>
      <c r="B857" s="16" t="s">
        <v>850</v>
      </c>
      <c r="C857" s="16"/>
      <c r="D857" s="14">
        <f>VLOOKUP(A857,'average earnings resident 2012'!$A$12:$EW$598,lists!$B$12,FALSE)</f>
        <v>275000</v>
      </c>
      <c r="E857" s="14" t="str">
        <f t="shared" si="6"/>
        <v>LU</v>
      </c>
    </row>
    <row r="858" spans="1:5" x14ac:dyDescent="0.25">
      <c r="A858" s="15" t="s">
        <v>578</v>
      </c>
      <c r="B858" s="16" t="s">
        <v>855</v>
      </c>
      <c r="C858" s="16"/>
      <c r="D858" s="14">
        <f>VLOOKUP(A858,'average earnings resident 2012'!$A$12:$EW$598,lists!$B$12,FALSE)</f>
        <v>115000</v>
      </c>
      <c r="E858" s="14" t="str">
        <f t="shared" si="6"/>
        <v>MU</v>
      </c>
    </row>
    <row r="859" spans="1:5" x14ac:dyDescent="0.25">
      <c r="A859" s="15" t="s">
        <v>582</v>
      </c>
      <c r="B859" s="16" t="s">
        <v>853</v>
      </c>
      <c r="C859" s="16"/>
      <c r="D859" s="14">
        <f>VLOOKUP(A859,'average earnings resident 2012'!$A$12:$EW$598,lists!$B$12,FALSE)</f>
        <v>159000</v>
      </c>
      <c r="E859" s="14" t="str">
        <f t="shared" si="6"/>
        <v>OU</v>
      </c>
    </row>
    <row r="860" spans="1:5" x14ac:dyDescent="0.25">
      <c r="A860" s="15" t="s">
        <v>730</v>
      </c>
      <c r="B860" s="16" t="s">
        <v>850</v>
      </c>
      <c r="C860" s="16"/>
      <c r="D860" s="14">
        <f>VLOOKUP(A860,'average earnings resident 2012'!$A$12:$EW$598,lists!$B$12,FALSE)</f>
        <v>195000</v>
      </c>
      <c r="E860" s="14" t="str">
        <f t="shared" si="6"/>
        <v>LU</v>
      </c>
    </row>
    <row r="861" spans="1:5" x14ac:dyDescent="0.25">
      <c r="A861" s="15" t="s">
        <v>583</v>
      </c>
      <c r="B861" s="16" t="s">
        <v>851</v>
      </c>
      <c r="C861" s="16"/>
      <c r="D861" s="14">
        <f>VLOOKUP(A861,'average earnings resident 2012'!$A$12:$EW$598,lists!$B$12,FALSE)</f>
        <v>200000</v>
      </c>
      <c r="E861" s="14" t="str">
        <f t="shared" ref="E861:E865" si="7">IF(D861="&amp;^%","no data",B861)</f>
        <v>R80</v>
      </c>
    </row>
    <row r="862" spans="1:5" x14ac:dyDescent="0.25">
      <c r="A862" s="15" t="s">
        <v>679</v>
      </c>
      <c r="B862" s="17" t="s">
        <v>852</v>
      </c>
      <c r="C862" s="17"/>
      <c r="D862" s="14">
        <f>VLOOKUP(A862,'average earnings resident 2012'!$A$12:$EW$598,lists!$B$12,FALSE)</f>
        <v>250000</v>
      </c>
      <c r="E862" s="14" t="str">
        <f t="shared" si="7"/>
        <v>SR</v>
      </c>
    </row>
    <row r="863" spans="1:5" x14ac:dyDescent="0.25">
      <c r="A863" s="15" t="s">
        <v>489</v>
      </c>
      <c r="B863" s="17" t="s">
        <v>852</v>
      </c>
      <c r="C863" s="17"/>
      <c r="D863" s="14">
        <f>VLOOKUP(A863,'average earnings resident 2012'!$A$12:$EW$598,lists!$B$12,FALSE)</f>
        <v>135000</v>
      </c>
      <c r="E863" s="14" t="str">
        <f t="shared" si="7"/>
        <v>SR</v>
      </c>
    </row>
    <row r="864" spans="1:5" x14ac:dyDescent="0.25">
      <c r="A864" s="15" t="s">
        <v>584</v>
      </c>
      <c r="B864" s="17" t="s">
        <v>852</v>
      </c>
      <c r="C864" s="17"/>
      <c r="D864" s="14">
        <f>VLOOKUP(A864,'average earnings resident 2012'!$A$12:$EW$598,lists!$B$12,FALSE)</f>
        <v>145000</v>
      </c>
      <c r="E864" s="14" t="str">
        <f t="shared" si="7"/>
        <v>SR</v>
      </c>
    </row>
    <row r="865" spans="1:5" x14ac:dyDescent="0.25">
      <c r="A865" s="15" t="s">
        <v>499</v>
      </c>
      <c r="B865" s="16" t="s">
        <v>853</v>
      </c>
      <c r="C865" s="16"/>
      <c r="D865" s="14">
        <f>VLOOKUP(A865,'average earnings resident 2012'!$A$12:$EW$598,lists!$B$12,FALSE)</f>
        <v>173250</v>
      </c>
      <c r="E865" s="14" t="str">
        <f t="shared" si="7"/>
        <v>OU</v>
      </c>
    </row>
    <row r="870" spans="1:5" x14ac:dyDescent="0.25">
      <c r="A870" t="s">
        <v>462</v>
      </c>
      <c r="B870" t="s">
        <v>874</v>
      </c>
      <c r="C870"/>
      <c r="D870" t="s">
        <v>875</v>
      </c>
      <c r="E870"/>
    </row>
    <row r="871" spans="1:5" x14ac:dyDescent="0.25">
      <c r="A871" t="s">
        <v>696</v>
      </c>
      <c r="B871" t="s">
        <v>860</v>
      </c>
      <c r="C871"/>
      <c r="D871" t="s">
        <v>875</v>
      </c>
      <c r="E871"/>
    </row>
    <row r="872" spans="1:5" x14ac:dyDescent="0.25">
      <c r="A872" t="s">
        <v>676</v>
      </c>
      <c r="B872" t="s">
        <v>876</v>
      </c>
      <c r="C872"/>
      <c r="D872" t="s">
        <v>875</v>
      </c>
      <c r="E872"/>
    </row>
    <row r="873" spans="1:5" x14ac:dyDescent="0.25">
      <c r="A873" t="s">
        <v>624</v>
      </c>
      <c r="B873" t="s">
        <v>874</v>
      </c>
      <c r="C873"/>
      <c r="D873" t="s">
        <v>875</v>
      </c>
      <c r="E873"/>
    </row>
    <row r="874" spans="1:5" x14ac:dyDescent="0.25">
      <c r="A874" t="s">
        <v>550</v>
      </c>
      <c r="B874" t="s">
        <v>876</v>
      </c>
      <c r="C874"/>
      <c r="D874" t="s">
        <v>875</v>
      </c>
      <c r="E874"/>
    </row>
    <row r="875" spans="1:5" x14ac:dyDescent="0.25">
      <c r="A875" t="s">
        <v>731</v>
      </c>
      <c r="B875" t="s">
        <v>860</v>
      </c>
      <c r="C875"/>
      <c r="D875" t="s">
        <v>877</v>
      </c>
      <c r="E875"/>
    </row>
    <row r="876" spans="1:5" x14ac:dyDescent="0.25">
      <c r="A876" t="s">
        <v>535</v>
      </c>
      <c r="B876" t="s">
        <v>860</v>
      </c>
      <c r="C876"/>
      <c r="D876" t="s">
        <v>875</v>
      </c>
      <c r="E876"/>
    </row>
    <row r="877" spans="1:5" x14ac:dyDescent="0.25">
      <c r="A877" t="s">
        <v>597</v>
      </c>
      <c r="B877" t="s">
        <v>876</v>
      </c>
      <c r="C877"/>
      <c r="D877" t="s">
        <v>875</v>
      </c>
      <c r="E877"/>
    </row>
    <row r="878" spans="1:5" x14ac:dyDescent="0.25">
      <c r="A878" t="s">
        <v>618</v>
      </c>
      <c r="B878" t="s">
        <v>874</v>
      </c>
      <c r="C878"/>
      <c r="D878" t="s">
        <v>875</v>
      </c>
      <c r="E878"/>
    </row>
    <row r="879" spans="1:5" x14ac:dyDescent="0.25">
      <c r="A879" t="s">
        <v>619</v>
      </c>
      <c r="B879" t="s">
        <v>860</v>
      </c>
      <c r="C879"/>
      <c r="D879" t="s">
        <v>875</v>
      </c>
      <c r="E879"/>
    </row>
    <row r="880" spans="1:5" x14ac:dyDescent="0.25">
      <c r="A880" t="s">
        <v>833</v>
      </c>
      <c r="B880" t="s">
        <v>861</v>
      </c>
      <c r="C880"/>
      <c r="D880" t="s">
        <v>878</v>
      </c>
      <c r="E880"/>
    </row>
    <row r="881" spans="1:5" x14ac:dyDescent="0.25">
      <c r="A881" t="s">
        <v>559</v>
      </c>
      <c r="B881" t="s">
        <v>860</v>
      </c>
      <c r="C881"/>
      <c r="D881" t="s">
        <v>875</v>
      </c>
      <c r="E881"/>
    </row>
    <row r="882" spans="1:5" x14ac:dyDescent="0.25">
      <c r="A882" t="s">
        <v>464</v>
      </c>
      <c r="B882" t="s">
        <v>860</v>
      </c>
      <c r="C882"/>
      <c r="D882" t="s">
        <v>875</v>
      </c>
      <c r="E882"/>
    </row>
    <row r="883" spans="1:5" x14ac:dyDescent="0.25">
      <c r="A883" t="s">
        <v>708</v>
      </c>
      <c r="B883" t="s">
        <v>860</v>
      </c>
      <c r="C883"/>
      <c r="D883" t="s">
        <v>875</v>
      </c>
      <c r="E883"/>
    </row>
    <row r="884" spans="1:5" x14ac:dyDescent="0.25">
      <c r="A884" t="s">
        <v>458</v>
      </c>
      <c r="B884" t="s">
        <v>876</v>
      </c>
      <c r="C884"/>
      <c r="D884" t="s">
        <v>877</v>
      </c>
      <c r="E884"/>
    </row>
    <row r="885" spans="1:5" x14ac:dyDescent="0.25">
      <c r="A885" t="s">
        <v>459</v>
      </c>
      <c r="B885" t="s">
        <v>860</v>
      </c>
      <c r="C885"/>
      <c r="D885" t="s">
        <v>877</v>
      </c>
      <c r="E885"/>
    </row>
    <row r="886" spans="1:5" x14ac:dyDescent="0.25">
      <c r="A886" t="s">
        <v>726</v>
      </c>
      <c r="B886" t="s">
        <v>874</v>
      </c>
      <c r="C886"/>
      <c r="D886" t="s">
        <v>875</v>
      </c>
      <c r="E886"/>
    </row>
    <row r="887" spans="1:5" x14ac:dyDescent="0.25">
      <c r="A887" t="s">
        <v>465</v>
      </c>
      <c r="B887" t="s">
        <v>874</v>
      </c>
      <c r="C887"/>
      <c r="D887" t="s">
        <v>875</v>
      </c>
      <c r="E887"/>
    </row>
    <row r="888" spans="1:5" x14ac:dyDescent="0.25">
      <c r="A888" t="s">
        <v>734</v>
      </c>
      <c r="B888" t="s">
        <v>874</v>
      </c>
      <c r="C888"/>
      <c r="D888" t="s">
        <v>877</v>
      </c>
      <c r="E888"/>
    </row>
    <row r="889" spans="1:5" x14ac:dyDescent="0.25">
      <c r="A889" t="s">
        <v>758</v>
      </c>
      <c r="B889" t="s">
        <v>874</v>
      </c>
      <c r="C889"/>
      <c r="D889" t="s">
        <v>875</v>
      </c>
      <c r="E889"/>
    </row>
    <row r="890" spans="1:5" x14ac:dyDescent="0.25">
      <c r="A890" t="s">
        <v>849</v>
      </c>
      <c r="B890" t="s">
        <v>876</v>
      </c>
      <c r="C890"/>
      <c r="D890" t="s">
        <v>877</v>
      </c>
      <c r="E890"/>
    </row>
    <row r="891" spans="1:5" x14ac:dyDescent="0.25">
      <c r="A891" t="s">
        <v>500</v>
      </c>
      <c r="B891" t="s">
        <v>874</v>
      </c>
      <c r="C891"/>
      <c r="D891" t="s">
        <v>875</v>
      </c>
      <c r="E891"/>
    </row>
    <row r="892" spans="1:5" x14ac:dyDescent="0.25">
      <c r="A892" t="s">
        <v>822</v>
      </c>
      <c r="B892" t="s">
        <v>861</v>
      </c>
      <c r="C892"/>
      <c r="D892" t="s">
        <v>878</v>
      </c>
      <c r="E892"/>
    </row>
    <row r="893" spans="1:5" x14ac:dyDescent="0.25">
      <c r="A893" t="s">
        <v>543</v>
      </c>
      <c r="B893" t="s">
        <v>874</v>
      </c>
      <c r="C893"/>
      <c r="D893" t="s">
        <v>875</v>
      </c>
      <c r="E893"/>
    </row>
    <row r="894" spans="1:5" x14ac:dyDescent="0.25">
      <c r="A894" t="s">
        <v>523</v>
      </c>
      <c r="B894" t="s">
        <v>874</v>
      </c>
      <c r="C894"/>
      <c r="D894" t="s">
        <v>875</v>
      </c>
      <c r="E894"/>
    </row>
    <row r="895" spans="1:5" x14ac:dyDescent="0.25">
      <c r="A895" t="s">
        <v>845</v>
      </c>
      <c r="B895" t="s">
        <v>861</v>
      </c>
      <c r="C895"/>
      <c r="D895" t="s">
        <v>878</v>
      </c>
      <c r="E895"/>
    </row>
    <row r="896" spans="1:5" x14ac:dyDescent="0.25">
      <c r="A896" t="s">
        <v>699</v>
      </c>
      <c r="B896" t="s">
        <v>876</v>
      </c>
      <c r="C896"/>
      <c r="D896" t="s">
        <v>875</v>
      </c>
      <c r="E896"/>
    </row>
    <row r="897" spans="1:5" x14ac:dyDescent="0.25">
      <c r="A897" t="s">
        <v>592</v>
      </c>
      <c r="B897" t="s">
        <v>874</v>
      </c>
      <c r="C897"/>
      <c r="D897" t="s">
        <v>875</v>
      </c>
      <c r="E897"/>
    </row>
    <row r="898" spans="1:5" x14ac:dyDescent="0.25">
      <c r="A898" t="s">
        <v>743</v>
      </c>
      <c r="B898" t="s">
        <v>876</v>
      </c>
      <c r="C898"/>
      <c r="D898" t="s">
        <v>875</v>
      </c>
      <c r="E898"/>
    </row>
    <row r="899" spans="1:5" x14ac:dyDescent="0.25">
      <c r="A899" t="s">
        <v>752</v>
      </c>
      <c r="B899" t="s">
        <v>876</v>
      </c>
      <c r="C899"/>
      <c r="D899" t="s">
        <v>875</v>
      </c>
      <c r="E899"/>
    </row>
    <row r="900" spans="1:5" x14ac:dyDescent="0.25">
      <c r="A900" t="s">
        <v>610</v>
      </c>
      <c r="B900" t="s">
        <v>860</v>
      </c>
      <c r="C900"/>
      <c r="D900" t="s">
        <v>875</v>
      </c>
      <c r="E900"/>
    </row>
    <row r="901" spans="1:5" x14ac:dyDescent="0.25">
      <c r="A901" t="s">
        <v>536</v>
      </c>
      <c r="B901" t="s">
        <v>874</v>
      </c>
      <c r="C901"/>
      <c r="D901" t="s">
        <v>875</v>
      </c>
      <c r="E901"/>
    </row>
    <row r="902" spans="1:5" x14ac:dyDescent="0.25">
      <c r="A902" t="s">
        <v>544</v>
      </c>
      <c r="B902" t="s">
        <v>876</v>
      </c>
      <c r="C902"/>
      <c r="D902" t="s">
        <v>875</v>
      </c>
      <c r="E902"/>
    </row>
    <row r="903" spans="1:5" x14ac:dyDescent="0.25">
      <c r="A903" t="s">
        <v>495</v>
      </c>
      <c r="B903" t="s">
        <v>876</v>
      </c>
      <c r="C903"/>
      <c r="D903" t="s">
        <v>877</v>
      </c>
      <c r="E903"/>
    </row>
    <row r="904" spans="1:5" x14ac:dyDescent="0.25">
      <c r="A904" t="s">
        <v>466</v>
      </c>
      <c r="B904" t="s">
        <v>874</v>
      </c>
      <c r="C904"/>
      <c r="D904" t="s">
        <v>875</v>
      </c>
      <c r="E904"/>
    </row>
    <row r="905" spans="1:5" x14ac:dyDescent="0.25">
      <c r="A905" t="s">
        <v>593</v>
      </c>
      <c r="B905" t="s">
        <v>874</v>
      </c>
      <c r="C905"/>
      <c r="D905" t="s">
        <v>875</v>
      </c>
      <c r="E905"/>
    </row>
    <row r="906" spans="1:5" x14ac:dyDescent="0.25">
      <c r="A906" t="s">
        <v>625</v>
      </c>
      <c r="B906" t="s">
        <v>874</v>
      </c>
      <c r="C906"/>
      <c r="D906" t="s">
        <v>875</v>
      </c>
      <c r="E906"/>
    </row>
    <row r="907" spans="1:5" x14ac:dyDescent="0.25">
      <c r="A907" t="s">
        <v>759</v>
      </c>
      <c r="B907" t="s">
        <v>874</v>
      </c>
      <c r="C907"/>
      <c r="D907" t="s">
        <v>875</v>
      </c>
      <c r="E907"/>
    </row>
    <row r="908" spans="1:5" x14ac:dyDescent="0.25">
      <c r="A908" t="s">
        <v>501</v>
      </c>
      <c r="B908" t="s">
        <v>874</v>
      </c>
      <c r="C908"/>
      <c r="D908" t="s">
        <v>875</v>
      </c>
      <c r="E908"/>
    </row>
    <row r="909" spans="1:5" x14ac:dyDescent="0.25">
      <c r="A909" t="s">
        <v>840</v>
      </c>
      <c r="B909" t="s">
        <v>860</v>
      </c>
      <c r="C909"/>
      <c r="D909" t="s">
        <v>878</v>
      </c>
      <c r="E909"/>
    </row>
    <row r="910" spans="1:5" x14ac:dyDescent="0.25">
      <c r="A910" t="s">
        <v>530</v>
      </c>
      <c r="B910" t="s">
        <v>874</v>
      </c>
      <c r="C910"/>
      <c r="D910" t="s">
        <v>875</v>
      </c>
      <c r="E910"/>
    </row>
    <row r="911" spans="1:5" x14ac:dyDescent="0.25">
      <c r="A911" t="s">
        <v>856</v>
      </c>
      <c r="B911" t="s">
        <v>876</v>
      </c>
      <c r="C911"/>
      <c r="D911" t="s">
        <v>877</v>
      </c>
      <c r="E911"/>
    </row>
    <row r="912" spans="1:5" x14ac:dyDescent="0.25">
      <c r="A912" t="s">
        <v>531</v>
      </c>
      <c r="B912" t="s">
        <v>860</v>
      </c>
      <c r="C912"/>
      <c r="D912" t="s">
        <v>875</v>
      </c>
      <c r="E912"/>
    </row>
    <row r="913" spans="1:5" x14ac:dyDescent="0.25">
      <c r="A913" t="s">
        <v>728</v>
      </c>
      <c r="B913" t="s">
        <v>876</v>
      </c>
      <c r="C913"/>
      <c r="D913" t="s">
        <v>875</v>
      </c>
      <c r="E913"/>
    </row>
    <row r="914" spans="1:5" x14ac:dyDescent="0.25">
      <c r="A914" t="s">
        <v>594</v>
      </c>
      <c r="B914" t="s">
        <v>874</v>
      </c>
      <c r="C914"/>
      <c r="D914" t="s">
        <v>875</v>
      </c>
      <c r="E914"/>
    </row>
    <row r="915" spans="1:5" x14ac:dyDescent="0.25">
      <c r="A915" t="s">
        <v>666</v>
      </c>
      <c r="B915" t="s">
        <v>874</v>
      </c>
      <c r="C915"/>
      <c r="D915" t="s">
        <v>877</v>
      </c>
      <c r="E915"/>
    </row>
    <row r="916" spans="1:5" x14ac:dyDescent="0.25">
      <c r="A916" t="s">
        <v>735</v>
      </c>
      <c r="B916" t="s">
        <v>874</v>
      </c>
      <c r="C916"/>
      <c r="D916" t="s">
        <v>877</v>
      </c>
      <c r="E916"/>
    </row>
    <row r="917" spans="1:5" x14ac:dyDescent="0.25">
      <c r="A917" t="s">
        <v>857</v>
      </c>
      <c r="B917" t="s">
        <v>876</v>
      </c>
      <c r="C917"/>
      <c r="D917" t="s">
        <v>875</v>
      </c>
      <c r="E917"/>
    </row>
    <row r="918" spans="1:5" x14ac:dyDescent="0.25">
      <c r="A918" t="s">
        <v>682</v>
      </c>
      <c r="B918" t="s">
        <v>876</v>
      </c>
      <c r="C918"/>
      <c r="D918" t="s">
        <v>875</v>
      </c>
      <c r="E918"/>
    </row>
    <row r="919" spans="1:5" x14ac:dyDescent="0.25">
      <c r="A919" t="s">
        <v>561</v>
      </c>
      <c r="B919" t="s">
        <v>876</v>
      </c>
      <c r="C919"/>
      <c r="D919" t="s">
        <v>875</v>
      </c>
      <c r="E919"/>
    </row>
    <row r="920" spans="1:5" x14ac:dyDescent="0.25">
      <c r="A920" t="s">
        <v>827</v>
      </c>
      <c r="B920" t="s">
        <v>861</v>
      </c>
      <c r="C920"/>
      <c r="D920" t="s">
        <v>878</v>
      </c>
      <c r="E920"/>
    </row>
    <row r="921" spans="1:5" x14ac:dyDescent="0.25">
      <c r="A921" t="s">
        <v>604</v>
      </c>
      <c r="B921" t="s">
        <v>874</v>
      </c>
      <c r="C921"/>
      <c r="D921" t="s">
        <v>875</v>
      </c>
      <c r="E921"/>
    </row>
    <row r="922" spans="1:5" x14ac:dyDescent="0.25">
      <c r="A922" t="s">
        <v>580</v>
      </c>
      <c r="B922" t="s">
        <v>876</v>
      </c>
      <c r="C922"/>
      <c r="D922" t="s">
        <v>875</v>
      </c>
      <c r="E922"/>
    </row>
    <row r="923" spans="1:5" x14ac:dyDescent="0.25">
      <c r="A923" t="s">
        <v>532</v>
      </c>
      <c r="B923" t="s">
        <v>874</v>
      </c>
      <c r="C923"/>
      <c r="D923" t="s">
        <v>875</v>
      </c>
      <c r="E923"/>
    </row>
    <row r="924" spans="1:5" x14ac:dyDescent="0.25">
      <c r="A924" t="s">
        <v>763</v>
      </c>
      <c r="B924" t="s">
        <v>874</v>
      </c>
      <c r="C924"/>
      <c r="D924" t="s">
        <v>875</v>
      </c>
      <c r="E924"/>
    </row>
    <row r="925" spans="1:5" x14ac:dyDescent="0.25">
      <c r="A925" t="s">
        <v>745</v>
      </c>
      <c r="B925" t="s">
        <v>874</v>
      </c>
      <c r="C925"/>
      <c r="D925" t="s">
        <v>875</v>
      </c>
      <c r="E925"/>
    </row>
    <row r="926" spans="1:5" x14ac:dyDescent="0.25">
      <c r="A926" t="s">
        <v>627</v>
      </c>
      <c r="B926" t="s">
        <v>874</v>
      </c>
      <c r="C926"/>
      <c r="D926" t="s">
        <v>875</v>
      </c>
      <c r="E926"/>
    </row>
    <row r="927" spans="1:5" x14ac:dyDescent="0.25">
      <c r="A927" t="s">
        <v>729</v>
      </c>
      <c r="B927" t="s">
        <v>874</v>
      </c>
      <c r="C927"/>
      <c r="D927" t="s">
        <v>875</v>
      </c>
      <c r="E927"/>
    </row>
    <row r="928" spans="1:5" x14ac:dyDescent="0.25">
      <c r="A928" t="s">
        <v>692</v>
      </c>
      <c r="B928" t="s">
        <v>860</v>
      </c>
      <c r="C928"/>
      <c r="D928" t="s">
        <v>875</v>
      </c>
      <c r="E928"/>
    </row>
    <row r="929" spans="1:5" x14ac:dyDescent="0.25">
      <c r="A929" t="s">
        <v>554</v>
      </c>
      <c r="B929" t="s">
        <v>876</v>
      </c>
      <c r="C929"/>
      <c r="D929" t="s">
        <v>875</v>
      </c>
      <c r="E929"/>
    </row>
    <row r="930" spans="1:5" x14ac:dyDescent="0.25">
      <c r="A930" t="s">
        <v>836</v>
      </c>
      <c r="B930" t="s">
        <v>861</v>
      </c>
      <c r="C930"/>
      <c r="D930" t="s">
        <v>878</v>
      </c>
      <c r="E930"/>
    </row>
    <row r="931" spans="1:5" x14ac:dyDescent="0.25">
      <c r="A931" t="s">
        <v>746</v>
      </c>
      <c r="B931" t="s">
        <v>876</v>
      </c>
      <c r="C931"/>
      <c r="D931" t="s">
        <v>875</v>
      </c>
      <c r="E931"/>
    </row>
    <row r="932" spans="1:5" x14ac:dyDescent="0.25">
      <c r="A932" t="s">
        <v>753</v>
      </c>
      <c r="B932" t="s">
        <v>874</v>
      </c>
      <c r="C932"/>
      <c r="D932" t="s">
        <v>875</v>
      </c>
      <c r="E932"/>
    </row>
    <row r="933" spans="1:5" x14ac:dyDescent="0.25">
      <c r="A933" t="s">
        <v>538</v>
      </c>
      <c r="B933" t="s">
        <v>874</v>
      </c>
      <c r="C933"/>
      <c r="D933" t="s">
        <v>875</v>
      </c>
      <c r="E933"/>
    </row>
    <row r="934" spans="1:5" x14ac:dyDescent="0.25">
      <c r="A934" t="s">
        <v>498</v>
      </c>
      <c r="B934" t="s">
        <v>876</v>
      </c>
      <c r="C934"/>
      <c r="D934" t="s">
        <v>877</v>
      </c>
      <c r="E934"/>
    </row>
    <row r="935" spans="1:5" x14ac:dyDescent="0.25">
      <c r="A935" t="s">
        <v>621</v>
      </c>
      <c r="B935" t="s">
        <v>874</v>
      </c>
      <c r="C935"/>
      <c r="D935" t="s">
        <v>875</v>
      </c>
      <c r="E935"/>
    </row>
    <row r="936" spans="1:5" x14ac:dyDescent="0.25">
      <c r="A936" t="s">
        <v>736</v>
      </c>
      <c r="B936" t="s">
        <v>876</v>
      </c>
      <c r="C936"/>
      <c r="D936" t="s">
        <v>877</v>
      </c>
      <c r="E936"/>
    </row>
    <row r="937" spans="1:5" x14ac:dyDescent="0.25">
      <c r="A937" t="s">
        <v>567</v>
      </c>
      <c r="B937" t="s">
        <v>876</v>
      </c>
      <c r="C937"/>
      <c r="D937" t="s">
        <v>875</v>
      </c>
      <c r="E937"/>
    </row>
    <row r="938" spans="1:5" x14ac:dyDescent="0.25">
      <c r="A938" t="s">
        <v>533</v>
      </c>
      <c r="B938" t="s">
        <v>876</v>
      </c>
      <c r="C938"/>
      <c r="D938" t="s">
        <v>875</v>
      </c>
      <c r="E938"/>
    </row>
    <row r="939" spans="1:5" x14ac:dyDescent="0.25">
      <c r="A939" t="s">
        <v>824</v>
      </c>
      <c r="B939" t="s">
        <v>861</v>
      </c>
      <c r="C939"/>
      <c r="D939" t="s">
        <v>878</v>
      </c>
      <c r="E939"/>
    </row>
    <row r="940" spans="1:5" x14ac:dyDescent="0.25">
      <c r="A940" t="s">
        <v>448</v>
      </c>
      <c r="B940" t="s">
        <v>876</v>
      </c>
      <c r="C940"/>
      <c r="D940" t="s">
        <v>877</v>
      </c>
      <c r="E940"/>
    </row>
    <row r="941" spans="1:5" x14ac:dyDescent="0.25">
      <c r="A941" t="s">
        <v>842</v>
      </c>
      <c r="B941" t="s">
        <v>861</v>
      </c>
      <c r="C941"/>
      <c r="D941" t="s">
        <v>878</v>
      </c>
      <c r="E941"/>
    </row>
    <row r="942" spans="1:5" x14ac:dyDescent="0.25">
      <c r="A942" t="s">
        <v>754</v>
      </c>
      <c r="B942" t="s">
        <v>874</v>
      </c>
      <c r="C942"/>
      <c r="D942" t="s">
        <v>875</v>
      </c>
      <c r="E942"/>
    </row>
    <row r="943" spans="1:5" x14ac:dyDescent="0.25">
      <c r="A943" t="s">
        <v>485</v>
      </c>
      <c r="B943" t="s">
        <v>874</v>
      </c>
      <c r="C943"/>
      <c r="D943" t="s">
        <v>875</v>
      </c>
      <c r="E943"/>
    </row>
    <row r="944" spans="1:5" x14ac:dyDescent="0.25">
      <c r="A944" t="s">
        <v>503</v>
      </c>
      <c r="B944" t="s">
        <v>874</v>
      </c>
      <c r="C944"/>
      <c r="D944" t="s">
        <v>875</v>
      </c>
      <c r="E944"/>
    </row>
    <row r="945" spans="1:5" x14ac:dyDescent="0.25">
      <c r="A945" t="s">
        <v>683</v>
      </c>
      <c r="B945" t="s">
        <v>876</v>
      </c>
      <c r="C945"/>
      <c r="D945" t="s">
        <v>875</v>
      </c>
      <c r="E945"/>
    </row>
    <row r="946" spans="1:5" x14ac:dyDescent="0.25">
      <c r="A946" t="s">
        <v>569</v>
      </c>
      <c r="B946" t="s">
        <v>860</v>
      </c>
      <c r="C946"/>
      <c r="D946" t="s">
        <v>875</v>
      </c>
      <c r="E946"/>
    </row>
    <row r="947" spans="1:5" x14ac:dyDescent="0.25">
      <c r="A947" t="s">
        <v>519</v>
      </c>
      <c r="B947" t="s">
        <v>874</v>
      </c>
      <c r="C947"/>
      <c r="D947" t="s">
        <v>877</v>
      </c>
      <c r="E947"/>
    </row>
    <row r="948" spans="1:5" x14ac:dyDescent="0.25">
      <c r="A948" t="s">
        <v>504</v>
      </c>
      <c r="B948" t="s">
        <v>874</v>
      </c>
      <c r="C948"/>
      <c r="D948" t="s">
        <v>875</v>
      </c>
      <c r="E948"/>
    </row>
    <row r="949" spans="1:5" x14ac:dyDescent="0.25">
      <c r="A949" t="s">
        <v>505</v>
      </c>
      <c r="B949" t="s">
        <v>860</v>
      </c>
      <c r="C949"/>
      <c r="D949" t="s">
        <v>875</v>
      </c>
      <c r="E949"/>
    </row>
    <row r="950" spans="1:5" x14ac:dyDescent="0.25">
      <c r="A950" t="s">
        <v>764</v>
      </c>
      <c r="B950" t="s">
        <v>876</v>
      </c>
      <c r="C950"/>
      <c r="D950" t="s">
        <v>875</v>
      </c>
      <c r="E950"/>
    </row>
    <row r="951" spans="1:5" x14ac:dyDescent="0.25">
      <c r="A951" t="s">
        <v>506</v>
      </c>
      <c r="B951" t="s">
        <v>874</v>
      </c>
      <c r="C951"/>
      <c r="D951" t="s">
        <v>875</v>
      </c>
      <c r="E951"/>
    </row>
    <row r="952" spans="1:5" x14ac:dyDescent="0.25">
      <c r="A952" t="s">
        <v>702</v>
      </c>
      <c r="B952" t="s">
        <v>876</v>
      </c>
      <c r="C952"/>
      <c r="D952" t="s">
        <v>875</v>
      </c>
      <c r="E952"/>
    </row>
    <row r="953" spans="1:5" x14ac:dyDescent="0.25">
      <c r="A953" t="s">
        <v>703</v>
      </c>
      <c r="B953" t="s">
        <v>860</v>
      </c>
      <c r="C953"/>
      <c r="D953" t="s">
        <v>875</v>
      </c>
      <c r="E953"/>
    </row>
    <row r="954" spans="1:5" x14ac:dyDescent="0.25">
      <c r="A954" t="s">
        <v>556</v>
      </c>
      <c r="B954" t="s">
        <v>876</v>
      </c>
      <c r="C954"/>
      <c r="D954" t="s">
        <v>877</v>
      </c>
      <c r="E954"/>
    </row>
    <row r="955" spans="1:5" x14ac:dyDescent="0.25">
      <c r="A955" t="s">
        <v>848</v>
      </c>
      <c r="B955" t="s">
        <v>861</v>
      </c>
      <c r="C955"/>
      <c r="D955" t="s">
        <v>878</v>
      </c>
      <c r="E955"/>
    </row>
    <row r="956" spans="1:5" x14ac:dyDescent="0.25">
      <c r="A956" t="s">
        <v>595</v>
      </c>
      <c r="B956" t="s">
        <v>874</v>
      </c>
      <c r="C956"/>
      <c r="D956" t="s">
        <v>875</v>
      </c>
      <c r="E956"/>
    </row>
    <row r="957" spans="1:5" x14ac:dyDescent="0.25">
      <c r="A957" t="s">
        <v>527</v>
      </c>
      <c r="B957" t="s">
        <v>860</v>
      </c>
      <c r="C957"/>
      <c r="D957" t="s">
        <v>875</v>
      </c>
      <c r="E957"/>
    </row>
    <row r="958" spans="1:5" x14ac:dyDescent="0.25">
      <c r="A958" t="s">
        <v>747</v>
      </c>
      <c r="B958" t="s">
        <v>874</v>
      </c>
      <c r="C958"/>
      <c r="D958" t="s">
        <v>875</v>
      </c>
      <c r="E958"/>
    </row>
    <row r="959" spans="1:5" x14ac:dyDescent="0.25">
      <c r="A959" t="s">
        <v>539</v>
      </c>
      <c r="B959" t="s">
        <v>874</v>
      </c>
      <c r="C959"/>
      <c r="D959" t="s">
        <v>875</v>
      </c>
      <c r="E959"/>
    </row>
    <row r="960" spans="1:5" x14ac:dyDescent="0.25">
      <c r="A960" t="s">
        <v>540</v>
      </c>
      <c r="B960" t="s">
        <v>876</v>
      </c>
      <c r="C960"/>
      <c r="D960" t="s">
        <v>875</v>
      </c>
      <c r="E960"/>
    </row>
    <row r="961" spans="1:5" x14ac:dyDescent="0.25">
      <c r="A961" t="s">
        <v>467</v>
      </c>
      <c r="B961" t="s">
        <v>874</v>
      </c>
      <c r="C961"/>
      <c r="D961" t="s">
        <v>875</v>
      </c>
      <c r="E961"/>
    </row>
    <row r="962" spans="1:5" x14ac:dyDescent="0.25">
      <c r="A962" t="s">
        <v>623</v>
      </c>
      <c r="B962" t="s">
        <v>874</v>
      </c>
      <c r="C962"/>
      <c r="D962" t="s">
        <v>875</v>
      </c>
      <c r="E962"/>
    </row>
    <row r="963" spans="1:5" x14ac:dyDescent="0.25">
      <c r="A963" t="s">
        <v>547</v>
      </c>
      <c r="B963" t="s">
        <v>874</v>
      </c>
      <c r="C963"/>
      <c r="D963" t="s">
        <v>875</v>
      </c>
      <c r="E963"/>
    </row>
    <row r="964" spans="1:5" x14ac:dyDescent="0.25">
      <c r="A964" t="s">
        <v>710</v>
      </c>
      <c r="B964" t="s">
        <v>874</v>
      </c>
      <c r="C964"/>
      <c r="D964" t="s">
        <v>875</v>
      </c>
      <c r="E964"/>
    </row>
    <row r="965" spans="1:5" x14ac:dyDescent="0.25">
      <c r="A965" t="s">
        <v>765</v>
      </c>
      <c r="B965" t="s">
        <v>876</v>
      </c>
      <c r="C965"/>
      <c r="D965" t="s">
        <v>875</v>
      </c>
      <c r="E965"/>
    </row>
    <row r="966" spans="1:5" x14ac:dyDescent="0.25">
      <c r="A966" t="s">
        <v>563</v>
      </c>
      <c r="B966" t="s">
        <v>860</v>
      </c>
      <c r="C966"/>
      <c r="D966" t="s">
        <v>875</v>
      </c>
      <c r="E966"/>
    </row>
    <row r="967" spans="1:5" x14ac:dyDescent="0.25">
      <c r="A967" t="s">
        <v>628</v>
      </c>
      <c r="B967" t="s">
        <v>876</v>
      </c>
      <c r="C967"/>
      <c r="D967" t="s">
        <v>875</v>
      </c>
      <c r="E967"/>
    </row>
    <row r="968" spans="1:5" x14ac:dyDescent="0.25">
      <c r="A968" t="s">
        <v>564</v>
      </c>
      <c r="B968" t="s">
        <v>860</v>
      </c>
      <c r="C968"/>
      <c r="D968" t="s">
        <v>875</v>
      </c>
      <c r="E968"/>
    </row>
    <row r="969" spans="1:5" x14ac:dyDescent="0.25">
      <c r="A969" t="s">
        <v>570</v>
      </c>
      <c r="B969" t="s">
        <v>874</v>
      </c>
      <c r="C969"/>
      <c r="D969" t="s">
        <v>875</v>
      </c>
      <c r="E969"/>
    </row>
    <row r="970" spans="1:5" x14ac:dyDescent="0.25">
      <c r="A970" t="s">
        <v>761</v>
      </c>
      <c r="B970" t="s">
        <v>876</v>
      </c>
      <c r="C970"/>
      <c r="D970" t="s">
        <v>875</v>
      </c>
      <c r="E970"/>
    </row>
    <row r="971" spans="1:5" x14ac:dyDescent="0.25">
      <c r="A971" t="s">
        <v>837</v>
      </c>
      <c r="B971" t="s">
        <v>861</v>
      </c>
      <c r="C971"/>
      <c r="D971" t="s">
        <v>878</v>
      </c>
      <c r="E971"/>
    </row>
    <row r="972" spans="1:5" x14ac:dyDescent="0.25">
      <c r="A972" t="s">
        <v>629</v>
      </c>
      <c r="B972" t="s">
        <v>874</v>
      </c>
      <c r="C972"/>
      <c r="D972" t="s">
        <v>875</v>
      </c>
      <c r="E972"/>
    </row>
    <row r="973" spans="1:5" x14ac:dyDescent="0.25">
      <c r="A973" t="s">
        <v>704</v>
      </c>
      <c r="B973" t="s">
        <v>860</v>
      </c>
      <c r="C973"/>
      <c r="D973" t="s">
        <v>875</v>
      </c>
      <c r="E973"/>
    </row>
    <row r="974" spans="1:5" x14ac:dyDescent="0.25">
      <c r="A974" t="s">
        <v>721</v>
      </c>
      <c r="B974" t="s">
        <v>876</v>
      </c>
      <c r="C974"/>
      <c r="D974" t="s">
        <v>875</v>
      </c>
      <c r="E974"/>
    </row>
    <row r="975" spans="1:5" x14ac:dyDescent="0.25">
      <c r="A975" t="s">
        <v>766</v>
      </c>
      <c r="B975" t="s">
        <v>860</v>
      </c>
      <c r="C975"/>
      <c r="D975" t="s">
        <v>875</v>
      </c>
      <c r="E975"/>
    </row>
    <row r="976" spans="1:5" x14ac:dyDescent="0.25">
      <c r="A976" t="s">
        <v>748</v>
      </c>
      <c r="B976" t="s">
        <v>874</v>
      </c>
      <c r="C976"/>
      <c r="D976" t="s">
        <v>875</v>
      </c>
      <c r="E976"/>
    </row>
    <row r="977" spans="1:5" x14ac:dyDescent="0.25">
      <c r="A977" t="s">
        <v>606</v>
      </c>
      <c r="B977" t="s">
        <v>876</v>
      </c>
      <c r="C977"/>
      <c r="D977" t="s">
        <v>875</v>
      </c>
      <c r="E977"/>
    </row>
    <row r="978" spans="1:5" x14ac:dyDescent="0.25">
      <c r="A978" t="s">
        <v>762</v>
      </c>
      <c r="B978" t="s">
        <v>876</v>
      </c>
      <c r="C978"/>
      <c r="D978" t="s">
        <v>875</v>
      </c>
      <c r="E978"/>
    </row>
    <row r="979" spans="1:5" x14ac:dyDescent="0.25">
      <c r="A979" t="s">
        <v>706</v>
      </c>
      <c r="B979" t="s">
        <v>876</v>
      </c>
      <c r="C979"/>
      <c r="D979" t="s">
        <v>875</v>
      </c>
      <c r="E979"/>
    </row>
    <row r="980" spans="1:5" x14ac:dyDescent="0.25">
      <c r="A980" t="s">
        <v>749</v>
      </c>
      <c r="B980" t="s">
        <v>874</v>
      </c>
      <c r="C980"/>
      <c r="D980" t="s">
        <v>875</v>
      </c>
      <c r="E980"/>
    </row>
    <row r="981" spans="1:5" x14ac:dyDescent="0.25">
      <c r="A981" t="s">
        <v>707</v>
      </c>
      <c r="B981" t="s">
        <v>860</v>
      </c>
      <c r="C981"/>
      <c r="D981" t="s">
        <v>875</v>
      </c>
      <c r="E981"/>
    </row>
    <row r="982" spans="1:5" x14ac:dyDescent="0.25">
      <c r="A982" t="s">
        <v>607</v>
      </c>
      <c r="B982" t="s">
        <v>874</v>
      </c>
      <c r="C982"/>
      <c r="D982" t="s">
        <v>875</v>
      </c>
      <c r="E982"/>
    </row>
    <row r="983" spans="1:5" x14ac:dyDescent="0.25">
      <c r="A983" t="s">
        <v>711</v>
      </c>
      <c r="B983" t="s">
        <v>876</v>
      </c>
      <c r="C983"/>
      <c r="D983" t="s">
        <v>875</v>
      </c>
      <c r="E983"/>
    </row>
    <row r="984" spans="1:5" x14ac:dyDescent="0.25">
      <c r="A984" t="s">
        <v>630</v>
      </c>
      <c r="B984" t="s">
        <v>860</v>
      </c>
      <c r="C984"/>
      <c r="D984" t="s">
        <v>875</v>
      </c>
      <c r="E984"/>
    </row>
    <row r="985" spans="1:5" x14ac:dyDescent="0.25">
      <c r="A985" t="s">
        <v>684</v>
      </c>
      <c r="B985" t="s">
        <v>874</v>
      </c>
      <c r="C985"/>
      <c r="D985" t="s">
        <v>875</v>
      </c>
      <c r="E985"/>
    </row>
    <row r="986" spans="1:5" x14ac:dyDescent="0.25">
      <c r="A986" t="s">
        <v>750</v>
      </c>
      <c r="B986" t="s">
        <v>874</v>
      </c>
      <c r="C986"/>
      <c r="D986" t="s">
        <v>875</v>
      </c>
      <c r="E986"/>
    </row>
    <row r="987" spans="1:5" x14ac:dyDescent="0.25">
      <c r="A987" t="s">
        <v>755</v>
      </c>
      <c r="B987" t="s">
        <v>874</v>
      </c>
      <c r="C987"/>
      <c r="D987" t="s">
        <v>875</v>
      </c>
      <c r="E987"/>
    </row>
    <row r="988" spans="1:5" x14ac:dyDescent="0.25">
      <c r="A988" t="s">
        <v>541</v>
      </c>
      <c r="B988" t="s">
        <v>874</v>
      </c>
      <c r="C988"/>
      <c r="D988" t="s">
        <v>875</v>
      </c>
      <c r="E988"/>
    </row>
    <row r="989" spans="1:5" x14ac:dyDescent="0.25">
      <c r="A989" t="s">
        <v>712</v>
      </c>
      <c r="B989" t="s">
        <v>874</v>
      </c>
      <c r="C989"/>
      <c r="D989" t="s">
        <v>875</v>
      </c>
      <c r="E989"/>
    </row>
    <row r="990" spans="1:5" x14ac:dyDescent="0.25">
      <c r="A990" t="s">
        <v>767</v>
      </c>
      <c r="B990" t="s">
        <v>874</v>
      </c>
      <c r="C990"/>
      <c r="D990" t="s">
        <v>875</v>
      </c>
      <c r="E990"/>
    </row>
    <row r="991" spans="1:5" x14ac:dyDescent="0.25">
      <c r="A991" t="s">
        <v>742</v>
      </c>
      <c r="B991" t="s">
        <v>876</v>
      </c>
      <c r="C991"/>
      <c r="D991" t="s">
        <v>877</v>
      </c>
      <c r="E991"/>
    </row>
    <row r="992" spans="1:5" x14ac:dyDescent="0.25">
      <c r="A992" t="s">
        <v>583</v>
      </c>
      <c r="B992" t="s">
        <v>874</v>
      </c>
      <c r="C992"/>
      <c r="D992" t="s">
        <v>875</v>
      </c>
      <c r="E992"/>
    </row>
    <row r="993" spans="1:5" x14ac:dyDescent="0.25">
      <c r="A993" t="s">
        <v>584</v>
      </c>
      <c r="B993" t="s">
        <v>860</v>
      </c>
      <c r="C993"/>
      <c r="D993" t="s">
        <v>875</v>
      </c>
      <c r="E993"/>
    </row>
  </sheetData>
  <dataValidations count="4">
    <dataValidation type="list" allowBlank="1" showInputMessage="1" showErrorMessage="1" sqref="B10:C10">
      <formula1>$B$1:$B$3</formula1>
    </dataValidation>
    <dataValidation type="list" allowBlank="1" showInputMessage="1" showErrorMessage="1" sqref="D10:E10">
      <formula1>$D$1:$D$4</formula1>
    </dataValidation>
    <dataValidation type="list" allowBlank="1" showInputMessage="1" showErrorMessage="1" sqref="F10:G10">
      <formula1>$F$1:$F$4</formula1>
    </dataValidation>
    <dataValidation type="list" allowBlank="1" showInputMessage="1" showErrorMessage="1" sqref="B17">
      <formula1>$A$870:$A$993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GY628"/>
  <sheetViews>
    <sheetView workbookViewId="0">
      <selection sqref="A1:XFD1048576"/>
    </sheetView>
  </sheetViews>
  <sheetFormatPr defaultColWidth="30.42578125" defaultRowHeight="15" x14ac:dyDescent="0.25"/>
  <cols>
    <col min="1" max="12" width="30.42578125" style="1"/>
    <col min="14" max="25" width="30.42578125" style="2"/>
    <col min="27" max="38" width="30.42578125" style="3"/>
    <col min="40" max="51" width="30.42578125" style="4"/>
    <col min="53" max="64" width="30.42578125" style="5"/>
    <col min="66" max="77" width="30.42578125" style="6"/>
    <col min="79" max="90" width="30.42578125" style="7"/>
    <col min="92" max="103" width="30.42578125" style="8"/>
    <col min="105" max="116" width="30.42578125" style="20"/>
    <col min="118" max="129" width="30.42578125" style="21"/>
    <col min="131" max="142" width="30.42578125" style="22"/>
    <col min="144" max="155" width="30.42578125" style="23"/>
    <col min="157" max="168" width="30.42578125" style="24"/>
    <col min="170" max="181" width="30.42578125" style="11"/>
    <col min="183" max="194" width="30.42578125" style="10"/>
    <col min="196" max="207" width="30.42578125" style="9"/>
  </cols>
  <sheetData>
    <row r="3" spans="1:207" x14ac:dyDescent="0.25">
      <c r="A3" s="1" t="s">
        <v>862</v>
      </c>
      <c r="N3" s="2" t="s">
        <v>862</v>
      </c>
      <c r="AA3" s="3" t="s">
        <v>862</v>
      </c>
      <c r="AN3" s="4" t="s">
        <v>862</v>
      </c>
      <c r="BA3" s="5" t="s">
        <v>862</v>
      </c>
      <c r="BN3" s="6" t="s">
        <v>862</v>
      </c>
      <c r="CA3" s="7" t="s">
        <v>862</v>
      </c>
      <c r="CN3" s="8" t="s">
        <v>862</v>
      </c>
      <c r="DA3" s="20" t="s">
        <v>862</v>
      </c>
      <c r="DN3" s="21" t="s">
        <v>862</v>
      </c>
      <c r="EA3" s="22" t="s">
        <v>862</v>
      </c>
      <c r="EN3" s="23" t="s">
        <v>862</v>
      </c>
      <c r="FA3" s="24" t="s">
        <v>862</v>
      </c>
      <c r="FN3" s="11" t="s">
        <v>862</v>
      </c>
      <c r="GA3" s="10" t="s">
        <v>862</v>
      </c>
      <c r="GN3" s="9" t="s">
        <v>862</v>
      </c>
    </row>
    <row r="4" spans="1:207" x14ac:dyDescent="0.25">
      <c r="A4" s="1" t="s">
        <v>1</v>
      </c>
      <c r="N4" s="2" t="s">
        <v>1</v>
      </c>
      <c r="AA4" s="3" t="s">
        <v>1</v>
      </c>
      <c r="AN4" s="4" t="s">
        <v>1</v>
      </c>
      <c r="BA4" s="5" t="s">
        <v>1</v>
      </c>
      <c r="BN4" s="6" t="s">
        <v>1</v>
      </c>
      <c r="CA4" s="7" t="s">
        <v>1</v>
      </c>
      <c r="CN4" s="8" t="s">
        <v>1</v>
      </c>
      <c r="DA4" s="20" t="s">
        <v>1</v>
      </c>
      <c r="DN4" s="21" t="s">
        <v>1</v>
      </c>
      <c r="EA4" s="22" t="s">
        <v>1</v>
      </c>
      <c r="EN4" s="23" t="s">
        <v>1</v>
      </c>
      <c r="FA4" s="24" t="s">
        <v>1</v>
      </c>
      <c r="FN4" s="11" t="s">
        <v>1</v>
      </c>
      <c r="GA4" s="10" t="s">
        <v>1</v>
      </c>
      <c r="GN4" s="9" t="s">
        <v>1</v>
      </c>
    </row>
    <row r="5" spans="1:207" x14ac:dyDescent="0.25">
      <c r="A5" s="1" t="s">
        <v>2</v>
      </c>
      <c r="B5" s="1" t="s">
        <v>3</v>
      </c>
      <c r="N5" s="2" t="s">
        <v>2</v>
      </c>
      <c r="O5" s="2" t="s">
        <v>3</v>
      </c>
      <c r="AA5" s="3" t="s">
        <v>2</v>
      </c>
      <c r="AB5" s="3" t="s">
        <v>3</v>
      </c>
      <c r="AN5" s="4" t="s">
        <v>2</v>
      </c>
      <c r="AO5" s="4" t="s">
        <v>3</v>
      </c>
      <c r="BA5" s="5" t="s">
        <v>2</v>
      </c>
      <c r="BB5" s="5" t="s">
        <v>3</v>
      </c>
      <c r="BN5" s="6" t="s">
        <v>2</v>
      </c>
      <c r="BO5" s="6" t="s">
        <v>3</v>
      </c>
      <c r="CA5" s="7" t="s">
        <v>2</v>
      </c>
      <c r="CB5" s="7" t="s">
        <v>3</v>
      </c>
      <c r="CN5" s="8" t="s">
        <v>2</v>
      </c>
      <c r="CO5" s="8" t="s">
        <v>3</v>
      </c>
      <c r="DA5" s="20" t="s">
        <v>2</v>
      </c>
      <c r="DB5" s="20" t="s">
        <v>3</v>
      </c>
      <c r="DN5" s="21" t="s">
        <v>2</v>
      </c>
      <c r="DO5" s="21" t="s">
        <v>3</v>
      </c>
      <c r="EA5" s="22" t="s">
        <v>2</v>
      </c>
      <c r="EB5" s="22" t="s">
        <v>3</v>
      </c>
      <c r="EN5" s="23" t="s">
        <v>2</v>
      </c>
      <c r="EO5" s="23" t="s">
        <v>3</v>
      </c>
      <c r="FA5" s="24" t="s">
        <v>2</v>
      </c>
      <c r="FB5" s="24" t="s">
        <v>3</v>
      </c>
      <c r="FN5" s="11" t="s">
        <v>2</v>
      </c>
      <c r="FO5" s="11" t="s">
        <v>3</v>
      </c>
      <c r="GA5" s="10" t="s">
        <v>2</v>
      </c>
      <c r="GB5" s="10" t="s">
        <v>3</v>
      </c>
      <c r="GN5" s="9" t="s">
        <v>2</v>
      </c>
      <c r="GO5" s="9" t="s">
        <v>3</v>
      </c>
    </row>
    <row r="6" spans="1:207" x14ac:dyDescent="0.25">
      <c r="A6" s="1" t="s">
        <v>4</v>
      </c>
      <c r="B6" s="1">
        <v>2012</v>
      </c>
      <c r="N6" s="2" t="s">
        <v>4</v>
      </c>
      <c r="O6" s="2">
        <v>2012</v>
      </c>
      <c r="AA6" s="3" t="s">
        <v>4</v>
      </c>
      <c r="AB6" s="3">
        <v>2012</v>
      </c>
      <c r="AN6" s="4" t="s">
        <v>4</v>
      </c>
      <c r="AO6" s="4">
        <v>2012</v>
      </c>
      <c r="BA6" s="5" t="s">
        <v>4</v>
      </c>
      <c r="BB6" s="5">
        <v>2012</v>
      </c>
      <c r="BN6" s="6" t="s">
        <v>4</v>
      </c>
      <c r="BO6" s="6">
        <v>2012</v>
      </c>
      <c r="CA6" s="7" t="s">
        <v>4</v>
      </c>
      <c r="CB6" s="7">
        <v>2012</v>
      </c>
      <c r="CN6" s="8" t="s">
        <v>4</v>
      </c>
      <c r="CO6" s="8">
        <v>2012</v>
      </c>
      <c r="DA6" s="20" t="s">
        <v>4</v>
      </c>
      <c r="DB6" s="20">
        <v>2012</v>
      </c>
      <c r="DN6" s="21" t="s">
        <v>4</v>
      </c>
      <c r="DO6" s="21">
        <v>2012</v>
      </c>
      <c r="EA6" s="22" t="s">
        <v>4</v>
      </c>
      <c r="EB6" s="22">
        <v>2012</v>
      </c>
      <c r="EN6" s="23" t="s">
        <v>4</v>
      </c>
      <c r="EO6" s="23">
        <v>2012</v>
      </c>
      <c r="FA6" s="24" t="s">
        <v>4</v>
      </c>
      <c r="FB6" s="24">
        <v>2012</v>
      </c>
      <c r="FN6" s="11" t="s">
        <v>4</v>
      </c>
      <c r="FO6" s="11">
        <v>2012</v>
      </c>
      <c r="GA6" s="10" t="s">
        <v>4</v>
      </c>
      <c r="GB6" s="10">
        <v>2012</v>
      </c>
      <c r="GN6" s="9" t="s">
        <v>4</v>
      </c>
      <c r="GO6" s="9">
        <v>2012</v>
      </c>
    </row>
    <row r="7" spans="1:207" x14ac:dyDescent="0.25">
      <c r="A7" s="1" t="s">
        <v>5</v>
      </c>
      <c r="B7" s="1" t="s">
        <v>6</v>
      </c>
      <c r="N7" s="2" t="s">
        <v>5</v>
      </c>
      <c r="O7" s="2" t="s">
        <v>444</v>
      </c>
      <c r="AA7" s="3" t="s">
        <v>5</v>
      </c>
      <c r="AB7" s="3" t="s">
        <v>444</v>
      </c>
      <c r="AN7" s="4" t="s">
        <v>5</v>
      </c>
      <c r="AO7" s="4" t="s">
        <v>444</v>
      </c>
      <c r="BA7" s="5" t="s">
        <v>5</v>
      </c>
      <c r="BB7" s="5" t="s">
        <v>444</v>
      </c>
      <c r="BN7" s="6" t="s">
        <v>5</v>
      </c>
      <c r="BO7" s="6" t="s">
        <v>443</v>
      </c>
      <c r="CA7" s="7" t="s">
        <v>5</v>
      </c>
      <c r="CB7" s="7" t="s">
        <v>443</v>
      </c>
      <c r="CN7" s="8" t="s">
        <v>5</v>
      </c>
      <c r="CO7" s="8" t="s">
        <v>443</v>
      </c>
      <c r="DA7" s="20" t="s">
        <v>5</v>
      </c>
      <c r="DB7" s="20" t="s">
        <v>443</v>
      </c>
      <c r="DN7" s="21" t="s">
        <v>5</v>
      </c>
      <c r="DO7" s="21" t="s">
        <v>442</v>
      </c>
      <c r="EA7" s="22" t="s">
        <v>5</v>
      </c>
      <c r="EB7" s="22" t="s">
        <v>442</v>
      </c>
      <c r="EN7" s="23" t="s">
        <v>5</v>
      </c>
      <c r="EO7" s="23" t="s">
        <v>442</v>
      </c>
      <c r="FA7" s="24" t="s">
        <v>5</v>
      </c>
      <c r="FB7" s="24" t="s">
        <v>442</v>
      </c>
      <c r="FN7" s="11" t="s">
        <v>5</v>
      </c>
      <c r="FO7" s="11" t="s">
        <v>6</v>
      </c>
      <c r="GA7" s="10" t="s">
        <v>5</v>
      </c>
      <c r="GB7" s="10" t="s">
        <v>6</v>
      </c>
      <c r="GN7" s="9" t="s">
        <v>5</v>
      </c>
      <c r="GO7" s="9" t="s">
        <v>6</v>
      </c>
    </row>
    <row r="8" spans="1:207" x14ac:dyDescent="0.25">
      <c r="A8" s="1" t="s">
        <v>863</v>
      </c>
      <c r="B8" s="1" t="s">
        <v>13</v>
      </c>
      <c r="N8" s="2" t="s">
        <v>863</v>
      </c>
      <c r="O8" s="2" t="s">
        <v>17</v>
      </c>
      <c r="AA8" s="3" t="s">
        <v>863</v>
      </c>
      <c r="AB8" s="3" t="s">
        <v>16</v>
      </c>
      <c r="AN8" s="4" t="s">
        <v>863</v>
      </c>
      <c r="AO8" s="4" t="s">
        <v>15</v>
      </c>
      <c r="BA8" s="5" t="s">
        <v>863</v>
      </c>
      <c r="BB8" s="5" t="s">
        <v>13</v>
      </c>
      <c r="BN8" s="6" t="s">
        <v>863</v>
      </c>
      <c r="BO8" s="6" t="s">
        <v>17</v>
      </c>
      <c r="CA8" s="7" t="s">
        <v>863</v>
      </c>
      <c r="CB8" s="7" t="s">
        <v>16</v>
      </c>
      <c r="CN8" s="8" t="s">
        <v>863</v>
      </c>
      <c r="CO8" s="8" t="s">
        <v>15</v>
      </c>
      <c r="DA8" s="20" t="s">
        <v>863</v>
      </c>
      <c r="DB8" s="20" t="s">
        <v>13</v>
      </c>
      <c r="DN8" s="21" t="s">
        <v>863</v>
      </c>
      <c r="DO8" s="21" t="s">
        <v>17</v>
      </c>
      <c r="EA8" s="22" t="s">
        <v>863</v>
      </c>
      <c r="EB8" s="22" t="s">
        <v>16</v>
      </c>
      <c r="EN8" s="23" t="s">
        <v>863</v>
      </c>
      <c r="EO8" s="23" t="s">
        <v>15</v>
      </c>
      <c r="FA8" s="24" t="s">
        <v>863</v>
      </c>
      <c r="FB8" s="24" t="s">
        <v>13</v>
      </c>
      <c r="FN8" s="11" t="s">
        <v>863</v>
      </c>
      <c r="FO8" s="11" t="s">
        <v>17</v>
      </c>
      <c r="GA8" s="10" t="s">
        <v>863</v>
      </c>
      <c r="GB8" s="10" t="s">
        <v>16</v>
      </c>
      <c r="GN8" s="9" t="s">
        <v>863</v>
      </c>
      <c r="GO8" s="9" t="s">
        <v>15</v>
      </c>
    </row>
    <row r="9" spans="1:207" x14ac:dyDescent="0.25">
      <c r="A9" s="1" t="s">
        <v>9</v>
      </c>
      <c r="B9" s="1" t="s">
        <v>10</v>
      </c>
      <c r="N9" s="2" t="s">
        <v>9</v>
      </c>
      <c r="O9" s="2" t="s">
        <v>10</v>
      </c>
      <c r="AA9" s="3" t="s">
        <v>9</v>
      </c>
      <c r="AB9" s="3" t="s">
        <v>10</v>
      </c>
      <c r="AN9" s="4" t="s">
        <v>9</v>
      </c>
      <c r="AO9" s="4" t="s">
        <v>10</v>
      </c>
      <c r="BA9" s="5" t="s">
        <v>9</v>
      </c>
      <c r="BB9" s="5" t="s">
        <v>10</v>
      </c>
      <c r="BN9" s="6" t="s">
        <v>9</v>
      </c>
      <c r="BO9" s="6" t="s">
        <v>10</v>
      </c>
      <c r="CA9" s="7" t="s">
        <v>9</v>
      </c>
      <c r="CB9" s="7" t="s">
        <v>10</v>
      </c>
      <c r="CN9" s="8" t="s">
        <v>9</v>
      </c>
      <c r="CO9" s="8" t="s">
        <v>10</v>
      </c>
      <c r="DA9" s="20" t="s">
        <v>9</v>
      </c>
      <c r="DB9" s="20" t="s">
        <v>10</v>
      </c>
      <c r="DN9" s="21" t="s">
        <v>9</v>
      </c>
      <c r="DO9" s="21" t="s">
        <v>10</v>
      </c>
      <c r="EA9" s="22" t="s">
        <v>9</v>
      </c>
      <c r="EB9" s="22" t="s">
        <v>10</v>
      </c>
      <c r="EN9" s="23" t="s">
        <v>9</v>
      </c>
      <c r="EO9" s="23" t="s">
        <v>10</v>
      </c>
      <c r="FA9" s="24" t="s">
        <v>9</v>
      </c>
      <c r="FB9" s="24" t="s">
        <v>10</v>
      </c>
      <c r="FN9" s="11" t="s">
        <v>9</v>
      </c>
      <c r="FO9" s="11" t="s">
        <v>10</v>
      </c>
      <c r="GA9" s="10" t="s">
        <v>9</v>
      </c>
      <c r="GB9" s="10" t="s">
        <v>10</v>
      </c>
      <c r="GN9" s="9" t="s">
        <v>9</v>
      </c>
      <c r="GO9" s="9" t="s">
        <v>10</v>
      </c>
    </row>
    <row r="11" spans="1:207" x14ac:dyDescent="0.25">
      <c r="A11" s="1" t="s">
        <v>11</v>
      </c>
      <c r="B11" s="1" t="s">
        <v>12</v>
      </c>
      <c r="C11" s="1" t="s">
        <v>888</v>
      </c>
      <c r="D11" s="1" t="s">
        <v>14</v>
      </c>
      <c r="E11" s="1" t="s">
        <v>8</v>
      </c>
      <c r="F11" s="1" t="s">
        <v>14</v>
      </c>
      <c r="G11" s="1" t="s">
        <v>441</v>
      </c>
      <c r="H11" s="1" t="s">
        <v>14</v>
      </c>
      <c r="I11" s="1" t="s">
        <v>864</v>
      </c>
      <c r="J11" s="1" t="s">
        <v>14</v>
      </c>
      <c r="K11" s="1" t="s">
        <v>865</v>
      </c>
      <c r="L11" s="1" t="s">
        <v>14</v>
      </c>
      <c r="N11" s="2" t="s">
        <v>11</v>
      </c>
      <c r="O11" s="2" t="s">
        <v>12</v>
      </c>
      <c r="P11" s="2" t="s">
        <v>888</v>
      </c>
      <c r="Q11" s="2" t="s">
        <v>14</v>
      </c>
      <c r="R11" s="2" t="s">
        <v>8</v>
      </c>
      <c r="S11" s="2" t="s">
        <v>14</v>
      </c>
      <c r="T11" s="2" t="s">
        <v>441</v>
      </c>
      <c r="U11" s="2" t="s">
        <v>14</v>
      </c>
      <c r="V11" s="2" t="s">
        <v>864</v>
      </c>
      <c r="W11" s="2" t="s">
        <v>14</v>
      </c>
      <c r="X11" s="2" t="s">
        <v>865</v>
      </c>
      <c r="Y11" s="2" t="s">
        <v>14</v>
      </c>
      <c r="AA11" s="3" t="s">
        <v>11</v>
      </c>
      <c r="AB11" s="3" t="s">
        <v>12</v>
      </c>
      <c r="AC11" s="3" t="s">
        <v>888</v>
      </c>
      <c r="AD11" s="3" t="s">
        <v>14</v>
      </c>
      <c r="AE11" s="3" t="s">
        <v>8</v>
      </c>
      <c r="AF11" s="3" t="s">
        <v>14</v>
      </c>
      <c r="AG11" s="3" t="s">
        <v>441</v>
      </c>
      <c r="AH11" s="3" t="s">
        <v>14</v>
      </c>
      <c r="AI11" s="3" t="s">
        <v>864</v>
      </c>
      <c r="AJ11" s="3" t="s">
        <v>14</v>
      </c>
      <c r="AK11" s="3" t="s">
        <v>865</v>
      </c>
      <c r="AL11" s="3" t="s">
        <v>14</v>
      </c>
      <c r="AN11" s="4" t="s">
        <v>11</v>
      </c>
      <c r="AO11" s="4" t="s">
        <v>12</v>
      </c>
      <c r="AP11" s="4" t="s">
        <v>888</v>
      </c>
      <c r="AQ11" s="4" t="s">
        <v>14</v>
      </c>
      <c r="AR11" s="4" t="s">
        <v>8</v>
      </c>
      <c r="AS11" s="4" t="s">
        <v>14</v>
      </c>
      <c r="AT11" s="4" t="s">
        <v>441</v>
      </c>
      <c r="AU11" s="4" t="s">
        <v>14</v>
      </c>
      <c r="AV11" s="4" t="s">
        <v>864</v>
      </c>
      <c r="AW11" s="4" t="s">
        <v>14</v>
      </c>
      <c r="AX11" s="4" t="s">
        <v>865</v>
      </c>
      <c r="AY11" s="4" t="s">
        <v>14</v>
      </c>
      <c r="BA11" s="5" t="s">
        <v>11</v>
      </c>
      <c r="BB11" s="5" t="s">
        <v>12</v>
      </c>
      <c r="BC11" s="5" t="s">
        <v>888</v>
      </c>
      <c r="BD11" s="5" t="s">
        <v>14</v>
      </c>
      <c r="BE11" s="5" t="s">
        <v>8</v>
      </c>
      <c r="BF11" s="5" t="s">
        <v>14</v>
      </c>
      <c r="BG11" s="5" t="s">
        <v>441</v>
      </c>
      <c r="BH11" s="5" t="s">
        <v>14</v>
      </c>
      <c r="BI11" s="5" t="s">
        <v>864</v>
      </c>
      <c r="BJ11" s="5" t="s">
        <v>14</v>
      </c>
      <c r="BK11" s="5" t="s">
        <v>865</v>
      </c>
      <c r="BL11" s="5" t="s">
        <v>14</v>
      </c>
      <c r="BN11" s="6" t="s">
        <v>11</v>
      </c>
      <c r="BO11" s="6" t="s">
        <v>12</v>
      </c>
      <c r="BP11" s="6" t="s">
        <v>888</v>
      </c>
      <c r="BQ11" s="6" t="s">
        <v>14</v>
      </c>
      <c r="BR11" s="6" t="s">
        <v>8</v>
      </c>
      <c r="BS11" s="6" t="s">
        <v>14</v>
      </c>
      <c r="BT11" s="6" t="s">
        <v>441</v>
      </c>
      <c r="BU11" s="6" t="s">
        <v>14</v>
      </c>
      <c r="BV11" s="6" t="s">
        <v>864</v>
      </c>
      <c r="BW11" s="6" t="s">
        <v>14</v>
      </c>
      <c r="BX11" s="6" t="s">
        <v>865</v>
      </c>
      <c r="BY11" s="6" t="s">
        <v>14</v>
      </c>
      <c r="CA11" s="7" t="s">
        <v>11</v>
      </c>
      <c r="CB11" s="7" t="s">
        <v>12</v>
      </c>
      <c r="CC11" s="7" t="s">
        <v>888</v>
      </c>
      <c r="CD11" s="7" t="s">
        <v>14</v>
      </c>
      <c r="CE11" s="7" t="s">
        <v>8</v>
      </c>
      <c r="CF11" s="7" t="s">
        <v>14</v>
      </c>
      <c r="CG11" s="7" t="s">
        <v>441</v>
      </c>
      <c r="CH11" s="7" t="s">
        <v>14</v>
      </c>
      <c r="CI11" s="7" t="s">
        <v>864</v>
      </c>
      <c r="CJ11" s="7" t="s">
        <v>14</v>
      </c>
      <c r="CK11" s="7" t="s">
        <v>865</v>
      </c>
      <c r="CL11" s="7" t="s">
        <v>14</v>
      </c>
      <c r="CN11" s="8" t="s">
        <v>11</v>
      </c>
      <c r="CO11" s="8" t="s">
        <v>12</v>
      </c>
      <c r="CP11" s="8" t="s">
        <v>888</v>
      </c>
      <c r="CQ11" s="8" t="s">
        <v>14</v>
      </c>
      <c r="CR11" s="8" t="s">
        <v>8</v>
      </c>
      <c r="CS11" s="8" t="s">
        <v>14</v>
      </c>
      <c r="CT11" s="8" t="s">
        <v>441</v>
      </c>
      <c r="CU11" s="8" t="s">
        <v>14</v>
      </c>
      <c r="CV11" s="8" t="s">
        <v>864</v>
      </c>
      <c r="CW11" s="8" t="s">
        <v>14</v>
      </c>
      <c r="CX11" s="8" t="s">
        <v>865</v>
      </c>
      <c r="CY11" s="8" t="s">
        <v>14</v>
      </c>
      <c r="DA11" s="20" t="s">
        <v>11</v>
      </c>
      <c r="DB11" s="20" t="s">
        <v>12</v>
      </c>
      <c r="DC11" s="20" t="s">
        <v>888</v>
      </c>
      <c r="DD11" s="20" t="s">
        <v>14</v>
      </c>
      <c r="DE11" s="20" t="s">
        <v>8</v>
      </c>
      <c r="DF11" s="20" t="s">
        <v>14</v>
      </c>
      <c r="DG11" s="20" t="s">
        <v>441</v>
      </c>
      <c r="DH11" s="20" t="s">
        <v>14</v>
      </c>
      <c r="DI11" s="20" t="s">
        <v>864</v>
      </c>
      <c r="DJ11" s="20" t="s">
        <v>14</v>
      </c>
      <c r="DK11" s="20" t="s">
        <v>865</v>
      </c>
      <c r="DL11" s="20" t="s">
        <v>14</v>
      </c>
      <c r="DN11" s="21" t="s">
        <v>11</v>
      </c>
      <c r="DO11" s="21" t="s">
        <v>12</v>
      </c>
      <c r="DP11" s="21" t="s">
        <v>888</v>
      </c>
      <c r="DQ11" s="21" t="s">
        <v>14</v>
      </c>
      <c r="DR11" s="21" t="s">
        <v>8</v>
      </c>
      <c r="DS11" s="21" t="s">
        <v>14</v>
      </c>
      <c r="DT11" s="21" t="s">
        <v>441</v>
      </c>
      <c r="DU11" s="21" t="s">
        <v>14</v>
      </c>
      <c r="DV11" s="21" t="s">
        <v>864</v>
      </c>
      <c r="DW11" s="21" t="s">
        <v>14</v>
      </c>
      <c r="DX11" s="21" t="s">
        <v>865</v>
      </c>
      <c r="DY11" s="21" t="s">
        <v>14</v>
      </c>
      <c r="EA11" s="22" t="s">
        <v>11</v>
      </c>
      <c r="EB11" s="22" t="s">
        <v>12</v>
      </c>
      <c r="EC11" s="22" t="s">
        <v>888</v>
      </c>
      <c r="ED11" s="22" t="s">
        <v>14</v>
      </c>
      <c r="EE11" s="22" t="s">
        <v>8</v>
      </c>
      <c r="EF11" s="22" t="s">
        <v>14</v>
      </c>
      <c r="EG11" s="22" t="s">
        <v>441</v>
      </c>
      <c r="EH11" s="22" t="s">
        <v>14</v>
      </c>
      <c r="EI11" s="22" t="s">
        <v>864</v>
      </c>
      <c r="EJ11" s="22" t="s">
        <v>14</v>
      </c>
      <c r="EK11" s="22" t="s">
        <v>865</v>
      </c>
      <c r="EL11" s="22" t="s">
        <v>14</v>
      </c>
      <c r="EN11" s="23" t="s">
        <v>11</v>
      </c>
      <c r="EO11" s="23" t="s">
        <v>12</v>
      </c>
      <c r="EP11" s="23" t="s">
        <v>888</v>
      </c>
      <c r="EQ11" s="23" t="s">
        <v>14</v>
      </c>
      <c r="ER11" s="23" t="s">
        <v>8</v>
      </c>
      <c r="ES11" s="23" t="s">
        <v>14</v>
      </c>
      <c r="ET11" s="23" t="s">
        <v>441</v>
      </c>
      <c r="EU11" s="23" t="s">
        <v>14</v>
      </c>
      <c r="EV11" s="23" t="s">
        <v>864</v>
      </c>
      <c r="EW11" s="23" t="s">
        <v>14</v>
      </c>
      <c r="EX11" s="23" t="s">
        <v>865</v>
      </c>
      <c r="EY11" s="23" t="s">
        <v>14</v>
      </c>
      <c r="FA11" s="24" t="s">
        <v>11</v>
      </c>
      <c r="FB11" s="24" t="s">
        <v>12</v>
      </c>
      <c r="FC11" s="24" t="s">
        <v>888</v>
      </c>
      <c r="FD11" s="24" t="s">
        <v>14</v>
      </c>
      <c r="FE11" s="24" t="s">
        <v>8</v>
      </c>
      <c r="FF11" s="24" t="s">
        <v>14</v>
      </c>
      <c r="FG11" s="24" t="s">
        <v>441</v>
      </c>
      <c r="FH11" s="24" t="s">
        <v>14</v>
      </c>
      <c r="FI11" s="24" t="s">
        <v>864</v>
      </c>
      <c r="FJ11" s="24" t="s">
        <v>14</v>
      </c>
      <c r="FK11" s="24" t="s">
        <v>865</v>
      </c>
      <c r="FL11" s="24" t="s">
        <v>14</v>
      </c>
      <c r="FN11" s="11" t="s">
        <v>11</v>
      </c>
      <c r="FO11" s="11" t="s">
        <v>12</v>
      </c>
      <c r="FP11" s="11" t="s">
        <v>888</v>
      </c>
      <c r="FQ11" s="11" t="s">
        <v>14</v>
      </c>
      <c r="FR11" s="11" t="s">
        <v>8</v>
      </c>
      <c r="FS11" s="11" t="s">
        <v>14</v>
      </c>
      <c r="FT11" s="11" t="s">
        <v>441</v>
      </c>
      <c r="FU11" s="11" t="s">
        <v>14</v>
      </c>
      <c r="FV11" s="11" t="s">
        <v>864</v>
      </c>
      <c r="FW11" s="11" t="s">
        <v>14</v>
      </c>
      <c r="FX11" s="11" t="s">
        <v>865</v>
      </c>
      <c r="FY11" s="11" t="s">
        <v>14</v>
      </c>
      <c r="GA11" s="10" t="s">
        <v>11</v>
      </c>
      <c r="GB11" s="10" t="s">
        <v>12</v>
      </c>
      <c r="GC11" s="10" t="s">
        <v>888</v>
      </c>
      <c r="GD11" s="10" t="s">
        <v>14</v>
      </c>
      <c r="GE11" s="10" t="s">
        <v>8</v>
      </c>
      <c r="GF11" s="10" t="s">
        <v>14</v>
      </c>
      <c r="GG11" s="10" t="s">
        <v>441</v>
      </c>
      <c r="GH11" s="10" t="s">
        <v>14</v>
      </c>
      <c r="GI11" s="10" t="s">
        <v>864</v>
      </c>
      <c r="GJ11" s="10" t="s">
        <v>14</v>
      </c>
      <c r="GK11" s="10" t="s">
        <v>865</v>
      </c>
      <c r="GL11" s="10" t="s">
        <v>14</v>
      </c>
      <c r="GN11" s="9" t="s">
        <v>11</v>
      </c>
      <c r="GO11" s="9" t="s">
        <v>12</v>
      </c>
      <c r="GP11" s="9" t="s">
        <v>888</v>
      </c>
      <c r="GQ11" s="9" t="s">
        <v>14</v>
      </c>
      <c r="GR11" s="9" t="s">
        <v>8</v>
      </c>
      <c r="GS11" s="9" t="s">
        <v>14</v>
      </c>
      <c r="GT11" s="9" t="s">
        <v>441</v>
      </c>
      <c r="GU11" s="9" t="s">
        <v>14</v>
      </c>
      <c r="GV11" s="9" t="s">
        <v>864</v>
      </c>
      <c r="GW11" s="9" t="s">
        <v>14</v>
      </c>
      <c r="GX11" s="9" t="s">
        <v>865</v>
      </c>
      <c r="GY11" s="9" t="s">
        <v>14</v>
      </c>
    </row>
    <row r="12" spans="1:207" x14ac:dyDescent="0.2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3">
        <v>35</v>
      </c>
      <c r="AJ12" s="3">
        <v>36</v>
      </c>
      <c r="AK12" s="3">
        <v>37</v>
      </c>
      <c r="AL12" s="3">
        <v>38</v>
      </c>
      <c r="AM12">
        <v>39</v>
      </c>
      <c r="AN12" s="4">
        <v>40</v>
      </c>
      <c r="AO12" s="4">
        <v>41</v>
      </c>
      <c r="AP12" s="4">
        <v>42</v>
      </c>
      <c r="AQ12" s="4">
        <v>43</v>
      </c>
      <c r="AR12" s="4">
        <v>44</v>
      </c>
      <c r="AS12" s="4">
        <v>45</v>
      </c>
      <c r="AT12" s="4">
        <v>46</v>
      </c>
      <c r="AU12" s="4">
        <v>47</v>
      </c>
      <c r="AV12" s="4">
        <v>48</v>
      </c>
      <c r="AW12" s="4">
        <v>49</v>
      </c>
      <c r="AX12" s="4">
        <v>50</v>
      </c>
      <c r="AY12" s="4">
        <v>51</v>
      </c>
      <c r="AZ12">
        <v>52</v>
      </c>
      <c r="BA12" s="5">
        <v>53</v>
      </c>
      <c r="BB12" s="5">
        <v>54</v>
      </c>
      <c r="BC12" s="5">
        <v>55</v>
      </c>
      <c r="BD12" s="5">
        <v>56</v>
      </c>
      <c r="BE12" s="5">
        <v>57</v>
      </c>
      <c r="BF12" s="5">
        <v>58</v>
      </c>
      <c r="BG12" s="5">
        <v>59</v>
      </c>
      <c r="BH12" s="5">
        <v>60</v>
      </c>
      <c r="BI12" s="5">
        <v>61</v>
      </c>
      <c r="BJ12" s="5">
        <v>62</v>
      </c>
      <c r="BK12" s="5">
        <v>63</v>
      </c>
      <c r="BL12" s="5">
        <v>64</v>
      </c>
      <c r="BM12">
        <v>65</v>
      </c>
      <c r="BN12" s="6">
        <v>66</v>
      </c>
      <c r="BO12" s="6">
        <v>67</v>
      </c>
      <c r="BP12" s="6">
        <v>68</v>
      </c>
      <c r="BQ12" s="6">
        <v>69</v>
      </c>
      <c r="BR12" s="6">
        <v>70</v>
      </c>
      <c r="BS12" s="6">
        <v>71</v>
      </c>
      <c r="BT12" s="6">
        <v>72</v>
      </c>
      <c r="BU12" s="6">
        <v>73</v>
      </c>
      <c r="BV12" s="6">
        <v>74</v>
      </c>
      <c r="BW12" s="6">
        <v>75</v>
      </c>
      <c r="BX12" s="6">
        <v>76</v>
      </c>
      <c r="BY12" s="6">
        <v>77</v>
      </c>
      <c r="BZ12">
        <v>78</v>
      </c>
      <c r="CA12" s="7">
        <v>79</v>
      </c>
      <c r="CB12" s="7">
        <v>80</v>
      </c>
      <c r="CC12" s="7">
        <v>81</v>
      </c>
      <c r="CD12" s="7">
        <v>82</v>
      </c>
      <c r="CE12" s="7">
        <v>83</v>
      </c>
      <c r="CF12" s="7">
        <v>84</v>
      </c>
      <c r="CG12" s="7">
        <v>85</v>
      </c>
      <c r="CH12" s="7">
        <v>86</v>
      </c>
      <c r="CI12" s="7">
        <v>87</v>
      </c>
      <c r="CJ12" s="7">
        <v>88</v>
      </c>
      <c r="CK12" s="7">
        <v>89</v>
      </c>
      <c r="CL12" s="7">
        <v>90</v>
      </c>
      <c r="CM12">
        <v>91</v>
      </c>
      <c r="CN12" s="8">
        <v>92</v>
      </c>
      <c r="CO12" s="8">
        <v>93</v>
      </c>
      <c r="CP12" s="8">
        <v>94</v>
      </c>
      <c r="CQ12" s="8">
        <v>95</v>
      </c>
      <c r="CR12" s="8">
        <v>96</v>
      </c>
      <c r="CS12" s="8">
        <v>97</v>
      </c>
      <c r="CT12" s="8">
        <v>98</v>
      </c>
      <c r="CU12" s="8">
        <v>99</v>
      </c>
      <c r="CV12" s="8">
        <v>100</v>
      </c>
      <c r="CW12" s="8">
        <v>101</v>
      </c>
      <c r="CX12" s="8">
        <v>102</v>
      </c>
      <c r="CY12" s="8">
        <v>103</v>
      </c>
      <c r="CZ12">
        <v>104</v>
      </c>
      <c r="DA12" s="20">
        <v>105</v>
      </c>
      <c r="DB12" s="20">
        <v>106</v>
      </c>
      <c r="DC12" s="20">
        <v>107</v>
      </c>
      <c r="DD12" s="20">
        <v>108</v>
      </c>
      <c r="DE12" s="20">
        <v>109</v>
      </c>
      <c r="DF12" s="20">
        <v>110</v>
      </c>
      <c r="DG12" s="20">
        <v>111</v>
      </c>
      <c r="DH12" s="20">
        <v>112</v>
      </c>
      <c r="DI12" s="20">
        <v>113</v>
      </c>
      <c r="DJ12" s="20">
        <v>114</v>
      </c>
      <c r="DK12" s="20">
        <v>115</v>
      </c>
      <c r="DL12" s="20">
        <v>116</v>
      </c>
      <c r="DM12">
        <v>117</v>
      </c>
      <c r="DN12" s="21">
        <v>118</v>
      </c>
      <c r="DO12" s="21">
        <v>119</v>
      </c>
      <c r="DP12" s="21">
        <v>120</v>
      </c>
      <c r="DQ12" s="21">
        <v>121</v>
      </c>
      <c r="DR12" s="21">
        <v>122</v>
      </c>
      <c r="DS12" s="21">
        <v>123</v>
      </c>
      <c r="DT12" s="21">
        <v>124</v>
      </c>
      <c r="DU12" s="21">
        <v>125</v>
      </c>
      <c r="DV12" s="21">
        <v>126</v>
      </c>
      <c r="DW12" s="21">
        <v>127</v>
      </c>
      <c r="DX12" s="21">
        <v>128</v>
      </c>
      <c r="DY12" s="21">
        <v>129</v>
      </c>
      <c r="DZ12">
        <v>130</v>
      </c>
      <c r="EA12" s="22">
        <v>131</v>
      </c>
      <c r="EB12" s="22">
        <v>132</v>
      </c>
      <c r="EC12" s="22">
        <v>133</v>
      </c>
      <c r="ED12" s="22">
        <v>134</v>
      </c>
      <c r="EE12" s="22">
        <v>135</v>
      </c>
      <c r="EF12" s="22">
        <v>136</v>
      </c>
      <c r="EG12" s="22">
        <v>137</v>
      </c>
      <c r="EH12" s="22">
        <v>138</v>
      </c>
      <c r="EI12" s="22">
        <v>139</v>
      </c>
      <c r="EJ12" s="22">
        <v>140</v>
      </c>
      <c r="EK12" s="22">
        <v>141</v>
      </c>
      <c r="EL12" s="22">
        <v>142</v>
      </c>
      <c r="EM12">
        <v>143</v>
      </c>
      <c r="EN12" s="23">
        <v>144</v>
      </c>
      <c r="EO12" s="23">
        <v>145</v>
      </c>
      <c r="EP12" s="23">
        <v>146</v>
      </c>
      <c r="EQ12" s="23">
        <v>147</v>
      </c>
      <c r="ER12" s="23">
        <v>148</v>
      </c>
      <c r="ES12" s="23">
        <v>149</v>
      </c>
      <c r="ET12" s="23">
        <v>150</v>
      </c>
      <c r="EU12" s="23">
        <v>151</v>
      </c>
      <c r="EV12" s="23">
        <v>152</v>
      </c>
      <c r="EW12" s="23">
        <v>153</v>
      </c>
      <c r="EX12" s="23">
        <v>154</v>
      </c>
      <c r="EY12" s="23">
        <v>155</v>
      </c>
      <c r="EZ12">
        <v>156</v>
      </c>
      <c r="FA12" s="24">
        <v>157</v>
      </c>
      <c r="FB12" s="24">
        <v>158</v>
      </c>
      <c r="FC12" s="24">
        <v>159</v>
      </c>
      <c r="FD12" s="24">
        <v>160</v>
      </c>
      <c r="FE12" s="24">
        <v>161</v>
      </c>
      <c r="FF12" s="24">
        <v>162</v>
      </c>
      <c r="FG12" s="24">
        <v>163</v>
      </c>
      <c r="FH12" s="24">
        <v>164</v>
      </c>
      <c r="FI12" s="24">
        <v>165</v>
      </c>
      <c r="FJ12" s="24">
        <v>166</v>
      </c>
      <c r="FK12" s="24">
        <v>167</v>
      </c>
      <c r="FL12" s="24">
        <v>168</v>
      </c>
      <c r="FM12">
        <v>169</v>
      </c>
      <c r="FN12" s="11">
        <v>170</v>
      </c>
      <c r="FO12" s="11">
        <v>171</v>
      </c>
      <c r="FP12" s="11">
        <v>172</v>
      </c>
      <c r="FQ12" s="11">
        <v>173</v>
      </c>
      <c r="FR12" s="11">
        <v>174</v>
      </c>
      <c r="FS12" s="11">
        <v>175</v>
      </c>
      <c r="FT12" s="11">
        <v>176</v>
      </c>
      <c r="FU12" s="11">
        <v>177</v>
      </c>
      <c r="FV12" s="11">
        <v>178</v>
      </c>
      <c r="FW12" s="11">
        <v>179</v>
      </c>
      <c r="FX12" s="11">
        <v>180</v>
      </c>
      <c r="FY12" s="11">
        <v>181</v>
      </c>
      <c r="FZ12">
        <v>182</v>
      </c>
      <c r="GA12" s="10">
        <v>183</v>
      </c>
      <c r="GB12" s="10">
        <v>184</v>
      </c>
      <c r="GC12" s="10">
        <v>185</v>
      </c>
      <c r="GD12" s="10">
        <v>186</v>
      </c>
      <c r="GE12" s="10">
        <v>187</v>
      </c>
      <c r="GF12" s="10">
        <v>188</v>
      </c>
      <c r="GG12" s="10">
        <v>189</v>
      </c>
      <c r="GH12" s="10">
        <v>190</v>
      </c>
      <c r="GI12" s="10">
        <v>191</v>
      </c>
      <c r="GJ12" s="10">
        <v>192</v>
      </c>
      <c r="GK12" s="10">
        <v>193</v>
      </c>
      <c r="GL12" s="10">
        <v>194</v>
      </c>
      <c r="GM12">
        <v>195</v>
      </c>
      <c r="GN12" s="9">
        <v>196</v>
      </c>
      <c r="GO12" s="9">
        <v>197</v>
      </c>
      <c r="GP12" s="9">
        <v>198</v>
      </c>
      <c r="GQ12" s="9">
        <v>199</v>
      </c>
      <c r="GR12" s="9">
        <v>200</v>
      </c>
      <c r="GS12" s="9">
        <v>201</v>
      </c>
      <c r="GT12" s="9">
        <v>202</v>
      </c>
      <c r="GU12" s="9">
        <v>203</v>
      </c>
      <c r="GV12" s="9">
        <v>204</v>
      </c>
      <c r="GW12" s="9">
        <v>205</v>
      </c>
      <c r="GX12" s="9">
        <v>206</v>
      </c>
      <c r="GY12" s="9">
        <v>207</v>
      </c>
    </row>
    <row r="13" spans="1:207" x14ac:dyDescent="0.25">
      <c r="A13" s="1" t="s">
        <v>445</v>
      </c>
      <c r="B13" s="1" t="s">
        <v>18</v>
      </c>
      <c r="C13" s="1">
        <v>18000</v>
      </c>
      <c r="D13" s="1">
        <v>9.9</v>
      </c>
      <c r="E13" s="1">
        <v>481</v>
      </c>
      <c r="F13" s="1">
        <v>7.8</v>
      </c>
      <c r="G13" s="1">
        <v>546.70000000000005</v>
      </c>
      <c r="H13" s="1">
        <v>4.3</v>
      </c>
      <c r="I13" s="1">
        <v>287.89999999999998</v>
      </c>
      <c r="J13" s="1">
        <v>7.2</v>
      </c>
      <c r="K13" s="1" t="s">
        <v>858</v>
      </c>
      <c r="L13" s="1" t="s">
        <v>858</v>
      </c>
      <c r="N13" s="2" t="s">
        <v>445</v>
      </c>
      <c r="O13" s="2" t="s">
        <v>18</v>
      </c>
      <c r="P13" s="2">
        <v>31000</v>
      </c>
      <c r="Q13" s="2">
        <v>7.3</v>
      </c>
      <c r="R13" s="2">
        <v>37.5</v>
      </c>
      <c r="S13" s="2">
        <v>1</v>
      </c>
      <c r="T13" s="2">
        <v>39.299999999999997</v>
      </c>
      <c r="U13" s="2">
        <v>1.1000000000000001</v>
      </c>
      <c r="V13" s="2">
        <v>33.1</v>
      </c>
      <c r="W13" s="2">
        <v>2.1</v>
      </c>
      <c r="X13" s="2" t="s">
        <v>858</v>
      </c>
      <c r="Y13" s="2" t="s">
        <v>858</v>
      </c>
      <c r="AA13" s="3" t="s">
        <v>445</v>
      </c>
      <c r="AB13" s="3" t="s">
        <v>18</v>
      </c>
      <c r="AC13" s="3">
        <v>28000</v>
      </c>
      <c r="AD13" s="3">
        <v>10.8</v>
      </c>
      <c r="AE13" s="3">
        <v>24151</v>
      </c>
      <c r="AF13" s="3">
        <v>7.1</v>
      </c>
      <c r="AG13" s="3">
        <v>27335</v>
      </c>
      <c r="AH13" s="3">
        <v>4.7</v>
      </c>
      <c r="AI13" s="3">
        <v>13387</v>
      </c>
      <c r="AJ13" s="3">
        <v>6.6</v>
      </c>
      <c r="AK13" s="3" t="s">
        <v>858</v>
      </c>
      <c r="AL13" s="3" t="s">
        <v>858</v>
      </c>
      <c r="AN13" s="4" t="s">
        <v>445</v>
      </c>
      <c r="AO13" s="4" t="s">
        <v>18</v>
      </c>
      <c r="AP13" s="4">
        <v>31000</v>
      </c>
      <c r="AQ13" s="4">
        <v>7.3</v>
      </c>
      <c r="AR13" s="4">
        <v>11.52</v>
      </c>
      <c r="AS13" s="4">
        <v>6.6</v>
      </c>
      <c r="AT13" s="4">
        <v>13.27</v>
      </c>
      <c r="AU13" s="4">
        <v>3.3</v>
      </c>
      <c r="AV13" s="4">
        <v>7.18</v>
      </c>
      <c r="AW13" s="4">
        <v>4.9000000000000004</v>
      </c>
      <c r="AX13" s="4" t="s">
        <v>858</v>
      </c>
      <c r="AY13" s="4" t="s">
        <v>858</v>
      </c>
      <c r="BA13" s="5" t="s">
        <v>445</v>
      </c>
      <c r="BB13" s="5" t="s">
        <v>18</v>
      </c>
      <c r="BC13" s="5">
        <v>31000</v>
      </c>
      <c r="BD13" s="5">
        <v>7.3</v>
      </c>
      <c r="BE13" s="5">
        <v>459.2</v>
      </c>
      <c r="BF13" s="5">
        <v>6.8</v>
      </c>
      <c r="BG13" s="5">
        <v>521.79999999999995</v>
      </c>
      <c r="BH13" s="5">
        <v>3.3</v>
      </c>
      <c r="BI13" s="5">
        <v>280.5</v>
      </c>
      <c r="BJ13" s="5">
        <v>5.5</v>
      </c>
      <c r="BK13" s="5" t="s">
        <v>858</v>
      </c>
      <c r="BL13" s="5" t="s">
        <v>858</v>
      </c>
      <c r="BN13" s="6" t="s">
        <v>445</v>
      </c>
      <c r="BO13" s="6" t="s">
        <v>18</v>
      </c>
      <c r="BP13" s="6">
        <v>47000</v>
      </c>
      <c r="BQ13" s="6">
        <v>5.9</v>
      </c>
      <c r="BR13" s="6">
        <v>37</v>
      </c>
      <c r="BS13" s="6">
        <v>1.7</v>
      </c>
      <c r="BT13" s="6">
        <v>32.4</v>
      </c>
      <c r="BU13" s="6">
        <v>2.1</v>
      </c>
      <c r="BV13" s="6">
        <v>15.7</v>
      </c>
      <c r="BW13" s="6">
        <v>14</v>
      </c>
      <c r="BX13" s="6" t="s">
        <v>858</v>
      </c>
      <c r="BY13" s="6" t="s">
        <v>858</v>
      </c>
      <c r="CA13" s="7" t="s">
        <v>445</v>
      </c>
      <c r="CB13" s="7" t="s">
        <v>18</v>
      </c>
      <c r="CC13" s="7">
        <v>41000</v>
      </c>
      <c r="CD13" s="7">
        <v>8.3000000000000007</v>
      </c>
      <c r="CE13" s="7">
        <v>18922</v>
      </c>
      <c r="CF13" s="7">
        <v>8.1999999999999993</v>
      </c>
      <c r="CG13" s="7">
        <v>21728</v>
      </c>
      <c r="CH13" s="7">
        <v>5.6</v>
      </c>
      <c r="CI13" s="7">
        <v>5953</v>
      </c>
      <c r="CJ13" s="7">
        <v>17</v>
      </c>
      <c r="CK13" s="7" t="s">
        <v>858</v>
      </c>
      <c r="CL13" s="7" t="s">
        <v>858</v>
      </c>
      <c r="CN13" s="8" t="s">
        <v>445</v>
      </c>
      <c r="CO13" s="8" t="s">
        <v>18</v>
      </c>
      <c r="CP13" s="8">
        <v>47000</v>
      </c>
      <c r="CQ13" s="8">
        <v>5.9</v>
      </c>
      <c r="CR13" s="8">
        <v>9.99</v>
      </c>
      <c r="CS13" s="8">
        <v>6.2</v>
      </c>
      <c r="CT13" s="8">
        <v>12.69</v>
      </c>
      <c r="CU13" s="8">
        <v>3.1</v>
      </c>
      <c r="CV13" s="8">
        <v>6.16</v>
      </c>
      <c r="CW13" s="8">
        <v>1.2</v>
      </c>
      <c r="CX13" s="8" t="s">
        <v>858</v>
      </c>
      <c r="CY13" s="8" t="s">
        <v>858</v>
      </c>
      <c r="DA13" s="20" t="s">
        <v>445</v>
      </c>
      <c r="DB13" s="20" t="s">
        <v>18</v>
      </c>
      <c r="DC13" s="20">
        <v>47000</v>
      </c>
      <c r="DD13" s="20">
        <v>5.9</v>
      </c>
      <c r="DE13" s="20">
        <v>366</v>
      </c>
      <c r="DF13" s="20">
        <v>7</v>
      </c>
      <c r="DG13" s="20">
        <v>411.3</v>
      </c>
      <c r="DH13" s="20">
        <v>3.9</v>
      </c>
      <c r="DI13" s="20">
        <v>108</v>
      </c>
      <c r="DJ13" s="20">
        <v>12</v>
      </c>
      <c r="DK13" s="20" t="s">
        <v>858</v>
      </c>
      <c r="DL13" s="20" t="s">
        <v>858</v>
      </c>
      <c r="DN13" s="21" t="s">
        <v>445</v>
      </c>
      <c r="DO13" s="21" t="s">
        <v>18</v>
      </c>
      <c r="DP13" s="21">
        <v>14000</v>
      </c>
      <c r="DQ13" s="21">
        <v>10.7</v>
      </c>
      <c r="DR13" s="21">
        <v>37.4</v>
      </c>
      <c r="DS13" s="21">
        <v>0.3</v>
      </c>
      <c r="DT13" s="21">
        <v>37.6</v>
      </c>
      <c r="DU13" s="21">
        <v>1.2</v>
      </c>
      <c r="DV13" s="21">
        <v>32.4</v>
      </c>
      <c r="DW13" s="21">
        <v>2.5</v>
      </c>
      <c r="DX13" s="21" t="s">
        <v>858</v>
      </c>
      <c r="DY13" s="21" t="s">
        <v>858</v>
      </c>
      <c r="EA13" s="22" t="s">
        <v>445</v>
      </c>
      <c r="EB13" s="22" t="s">
        <v>18</v>
      </c>
      <c r="EC13" s="22">
        <v>12000</v>
      </c>
      <c r="ED13" s="22">
        <v>12.6</v>
      </c>
      <c r="EE13" s="22">
        <v>20190</v>
      </c>
      <c r="EF13" s="22">
        <v>12</v>
      </c>
      <c r="EG13" s="22">
        <v>24661</v>
      </c>
      <c r="EH13" s="22">
        <v>6.6</v>
      </c>
      <c r="EI13" s="22">
        <v>11887</v>
      </c>
      <c r="EJ13" s="22">
        <v>16</v>
      </c>
      <c r="EK13" s="22" t="s">
        <v>858</v>
      </c>
      <c r="EL13" s="22" t="s">
        <v>858</v>
      </c>
      <c r="EN13" s="23" t="s">
        <v>445</v>
      </c>
      <c r="EO13" s="23" t="s">
        <v>18</v>
      </c>
      <c r="EP13" s="23">
        <v>14000</v>
      </c>
      <c r="EQ13" s="23">
        <v>10.7</v>
      </c>
      <c r="ER13" s="23">
        <v>11.09</v>
      </c>
      <c r="ES13" s="23">
        <v>11</v>
      </c>
      <c r="ET13" s="23">
        <v>13.04</v>
      </c>
      <c r="EU13" s="23">
        <v>5.0999999999999996</v>
      </c>
      <c r="EV13" s="23">
        <v>6.72</v>
      </c>
      <c r="EW13" s="23">
        <v>5.0999999999999996</v>
      </c>
      <c r="EX13" s="23" t="s">
        <v>858</v>
      </c>
      <c r="EY13" s="23" t="s">
        <v>858</v>
      </c>
      <c r="FA13" s="24" t="s">
        <v>445</v>
      </c>
      <c r="FB13" s="24" t="s">
        <v>18</v>
      </c>
      <c r="FC13" s="24">
        <v>14000</v>
      </c>
      <c r="FD13" s="24">
        <v>10.7</v>
      </c>
      <c r="FE13" s="24">
        <v>403.5</v>
      </c>
      <c r="FF13" s="24">
        <v>11</v>
      </c>
      <c r="FG13" s="24">
        <v>489.8</v>
      </c>
      <c r="FH13" s="24">
        <v>5</v>
      </c>
      <c r="FI13" s="24">
        <v>252.6</v>
      </c>
      <c r="FJ13" s="24">
        <v>9.6999999999999993</v>
      </c>
      <c r="FK13" s="24" t="s">
        <v>858</v>
      </c>
      <c r="FL13" s="24" t="s">
        <v>858</v>
      </c>
      <c r="FN13" s="11" t="s">
        <v>445</v>
      </c>
      <c r="FO13" s="11" t="s">
        <v>18</v>
      </c>
      <c r="FP13" s="11">
        <v>18000</v>
      </c>
      <c r="FQ13" s="11">
        <v>9.9</v>
      </c>
      <c r="FR13" s="11">
        <v>38.6</v>
      </c>
      <c r="FS13" s="11">
        <v>1.7</v>
      </c>
      <c r="FT13" s="11">
        <v>40.700000000000003</v>
      </c>
      <c r="FU13" s="11">
        <v>1.5</v>
      </c>
      <c r="FV13" s="11">
        <v>35.700000000000003</v>
      </c>
      <c r="FW13" s="11">
        <v>3.5</v>
      </c>
      <c r="FX13" s="11" t="s">
        <v>858</v>
      </c>
      <c r="FY13" s="11" t="s">
        <v>858</v>
      </c>
      <c r="GA13" s="10" t="s">
        <v>445</v>
      </c>
      <c r="GB13" s="10" t="s">
        <v>18</v>
      </c>
      <c r="GC13" s="10">
        <v>16000</v>
      </c>
      <c r="GD13" s="10">
        <v>16.600000000000001</v>
      </c>
      <c r="GE13" s="10">
        <v>25960</v>
      </c>
      <c r="GF13" s="10">
        <v>6.9</v>
      </c>
      <c r="GG13" s="10">
        <v>29460</v>
      </c>
      <c r="GH13" s="10">
        <v>5.9</v>
      </c>
      <c r="GI13" s="10">
        <v>16049</v>
      </c>
      <c r="GJ13" s="10">
        <v>9.1999999999999993</v>
      </c>
      <c r="GK13" s="10" t="s">
        <v>858</v>
      </c>
      <c r="GL13" s="10" t="s">
        <v>858</v>
      </c>
      <c r="GN13" s="9" t="s">
        <v>445</v>
      </c>
      <c r="GO13" s="9" t="s">
        <v>18</v>
      </c>
      <c r="GP13" s="9">
        <v>18000</v>
      </c>
      <c r="GQ13" s="9">
        <v>9.9</v>
      </c>
      <c r="GR13" s="9">
        <v>11.63</v>
      </c>
      <c r="GS13" s="9">
        <v>9</v>
      </c>
      <c r="GT13" s="9">
        <v>13.43</v>
      </c>
      <c r="GU13" s="9">
        <v>4.3</v>
      </c>
      <c r="GV13" s="9">
        <v>7.29</v>
      </c>
      <c r="GW13" s="9">
        <v>6.9</v>
      </c>
      <c r="GX13" s="9" t="s">
        <v>858</v>
      </c>
      <c r="GY13" s="9" t="s">
        <v>858</v>
      </c>
    </row>
    <row r="14" spans="1:207" x14ac:dyDescent="0.25">
      <c r="A14" s="1" t="s">
        <v>849</v>
      </c>
      <c r="B14" s="1" t="s">
        <v>19</v>
      </c>
      <c r="C14" s="1">
        <v>62000</v>
      </c>
      <c r="D14" s="1">
        <v>5.3</v>
      </c>
      <c r="E14" s="1">
        <v>464.2</v>
      </c>
      <c r="F14" s="1">
        <v>4.5</v>
      </c>
      <c r="G14" s="1">
        <v>560.9</v>
      </c>
      <c r="H14" s="1">
        <v>4.5</v>
      </c>
      <c r="I14" s="1">
        <v>277</v>
      </c>
      <c r="J14" s="1">
        <v>2.4</v>
      </c>
      <c r="K14" s="1" t="s">
        <v>858</v>
      </c>
      <c r="L14" s="1" t="s">
        <v>858</v>
      </c>
      <c r="N14" s="2" t="s">
        <v>849</v>
      </c>
      <c r="O14" s="2" t="s">
        <v>19</v>
      </c>
      <c r="P14" s="2">
        <v>101000</v>
      </c>
      <c r="Q14" s="2">
        <v>4.0999999999999996</v>
      </c>
      <c r="R14" s="2">
        <v>37.5</v>
      </c>
      <c r="S14" s="2">
        <v>0.9</v>
      </c>
      <c r="T14" s="2">
        <v>39</v>
      </c>
      <c r="U14" s="2">
        <v>0.5</v>
      </c>
      <c r="V14" s="2">
        <v>34.9</v>
      </c>
      <c r="W14" s="2">
        <v>0.4</v>
      </c>
      <c r="X14" s="2">
        <v>44.6</v>
      </c>
      <c r="Y14" s="2">
        <v>4.9000000000000004</v>
      </c>
      <c r="AA14" s="3" t="s">
        <v>849</v>
      </c>
      <c r="AB14" s="3" t="s">
        <v>19</v>
      </c>
      <c r="AC14" s="3">
        <v>92000</v>
      </c>
      <c r="AD14" s="3">
        <v>4.7</v>
      </c>
      <c r="AE14" s="3">
        <v>22035</v>
      </c>
      <c r="AF14" s="3">
        <v>3.5</v>
      </c>
      <c r="AG14" s="3">
        <v>26529</v>
      </c>
      <c r="AH14" s="3">
        <v>3.1</v>
      </c>
      <c r="AI14" s="3">
        <v>13423</v>
      </c>
      <c r="AJ14" s="3">
        <v>2.4</v>
      </c>
      <c r="AK14" s="3" t="s">
        <v>858</v>
      </c>
      <c r="AL14" s="3" t="s">
        <v>858</v>
      </c>
      <c r="AN14" s="4" t="s">
        <v>849</v>
      </c>
      <c r="AO14" s="4" t="s">
        <v>19</v>
      </c>
      <c r="AP14" s="4">
        <v>101000</v>
      </c>
      <c r="AQ14" s="4">
        <v>4.0999999999999996</v>
      </c>
      <c r="AR14" s="4">
        <v>11</v>
      </c>
      <c r="AS14" s="4">
        <v>2.8</v>
      </c>
      <c r="AT14" s="4">
        <v>13.33</v>
      </c>
      <c r="AU14" s="4">
        <v>3.3</v>
      </c>
      <c r="AV14" s="4">
        <v>6.67</v>
      </c>
      <c r="AW14" s="4">
        <v>1.8</v>
      </c>
      <c r="AX14" s="4" t="s">
        <v>858</v>
      </c>
      <c r="AY14" s="4" t="s">
        <v>858</v>
      </c>
      <c r="BA14" s="5" t="s">
        <v>849</v>
      </c>
      <c r="BB14" s="5" t="s">
        <v>19</v>
      </c>
      <c r="BC14" s="5">
        <v>101000</v>
      </c>
      <c r="BD14" s="5">
        <v>4.0999999999999996</v>
      </c>
      <c r="BE14" s="5">
        <v>437.4</v>
      </c>
      <c r="BF14" s="5">
        <v>3.3</v>
      </c>
      <c r="BG14" s="5">
        <v>519.4</v>
      </c>
      <c r="BH14" s="5">
        <v>3.3</v>
      </c>
      <c r="BI14" s="5">
        <v>258.10000000000002</v>
      </c>
      <c r="BJ14" s="5">
        <v>2.2000000000000002</v>
      </c>
      <c r="BK14" s="5">
        <v>798.1</v>
      </c>
      <c r="BL14" s="5">
        <v>18</v>
      </c>
      <c r="BN14" s="6" t="s">
        <v>849</v>
      </c>
      <c r="BO14" s="6" t="s">
        <v>19</v>
      </c>
      <c r="BP14" s="6">
        <v>145000</v>
      </c>
      <c r="BQ14" s="6">
        <v>3.3</v>
      </c>
      <c r="BR14" s="6">
        <v>37</v>
      </c>
      <c r="BS14" s="6">
        <v>0</v>
      </c>
      <c r="BT14" s="6">
        <v>32.799999999999997</v>
      </c>
      <c r="BU14" s="6">
        <v>1.1000000000000001</v>
      </c>
      <c r="BV14" s="6">
        <v>16</v>
      </c>
      <c r="BW14" s="6">
        <v>5.3</v>
      </c>
      <c r="BX14" s="6">
        <v>42.3</v>
      </c>
      <c r="BY14" s="6">
        <v>4.8</v>
      </c>
      <c r="CA14" s="7" t="s">
        <v>849</v>
      </c>
      <c r="CB14" s="7" t="s">
        <v>19</v>
      </c>
      <c r="CC14" s="7">
        <v>131000</v>
      </c>
      <c r="CD14" s="7">
        <v>4.4000000000000004</v>
      </c>
      <c r="CE14" s="7">
        <v>19026</v>
      </c>
      <c r="CF14" s="7">
        <v>4.5</v>
      </c>
      <c r="CG14" s="7">
        <v>22287</v>
      </c>
      <c r="CH14" s="7">
        <v>3.5</v>
      </c>
      <c r="CI14" s="7">
        <v>5979</v>
      </c>
      <c r="CJ14" s="7">
        <v>18</v>
      </c>
      <c r="CK14" s="7" t="s">
        <v>858</v>
      </c>
      <c r="CL14" s="7" t="s">
        <v>858</v>
      </c>
      <c r="CN14" s="8" t="s">
        <v>849</v>
      </c>
      <c r="CO14" s="8" t="s">
        <v>19</v>
      </c>
      <c r="CP14" s="8">
        <v>145000</v>
      </c>
      <c r="CQ14" s="8">
        <v>3.3</v>
      </c>
      <c r="CR14" s="8">
        <v>10.28</v>
      </c>
      <c r="CS14" s="8">
        <v>2.9</v>
      </c>
      <c r="CT14" s="8">
        <v>13.16</v>
      </c>
      <c r="CU14" s="8">
        <v>2.8</v>
      </c>
      <c r="CV14" s="8">
        <v>6.26</v>
      </c>
      <c r="CW14" s="8">
        <v>0.7</v>
      </c>
      <c r="CX14" s="8">
        <v>21.95</v>
      </c>
      <c r="CY14" s="8">
        <v>14</v>
      </c>
      <c r="DA14" s="20" t="s">
        <v>849</v>
      </c>
      <c r="DB14" s="20" t="s">
        <v>19</v>
      </c>
      <c r="DC14" s="20">
        <v>145000</v>
      </c>
      <c r="DD14" s="20">
        <v>3.3</v>
      </c>
      <c r="DE14" s="20">
        <v>368.4</v>
      </c>
      <c r="DF14" s="20">
        <v>3.1</v>
      </c>
      <c r="DG14" s="20">
        <v>431.2</v>
      </c>
      <c r="DH14" s="20">
        <v>3.1</v>
      </c>
      <c r="DI14" s="20">
        <v>113.2</v>
      </c>
      <c r="DJ14" s="20">
        <v>6.2</v>
      </c>
      <c r="DK14" s="20">
        <v>753.1</v>
      </c>
      <c r="DL14" s="20">
        <v>12</v>
      </c>
      <c r="DN14" s="21" t="s">
        <v>849</v>
      </c>
      <c r="DO14" s="21" t="s">
        <v>19</v>
      </c>
      <c r="DP14" s="21">
        <v>39000</v>
      </c>
      <c r="DQ14" s="21">
        <v>6.3</v>
      </c>
      <c r="DR14" s="21">
        <v>37</v>
      </c>
      <c r="DS14" s="21">
        <v>0.4</v>
      </c>
      <c r="DT14" s="21">
        <v>37.6</v>
      </c>
      <c r="DU14" s="21">
        <v>0.6</v>
      </c>
      <c r="DV14" s="21">
        <v>33.5</v>
      </c>
      <c r="DW14" s="21">
        <v>1.9</v>
      </c>
      <c r="DX14" s="21" t="s">
        <v>858</v>
      </c>
      <c r="DY14" s="21" t="s">
        <v>858</v>
      </c>
      <c r="EA14" s="22" t="s">
        <v>849</v>
      </c>
      <c r="EB14" s="22" t="s">
        <v>19</v>
      </c>
      <c r="EC14" s="22">
        <v>36000</v>
      </c>
      <c r="ED14" s="22">
        <v>7.3</v>
      </c>
      <c r="EE14" s="22">
        <v>19775</v>
      </c>
      <c r="EF14" s="22">
        <v>4.5</v>
      </c>
      <c r="EG14" s="22">
        <v>23507</v>
      </c>
      <c r="EH14" s="22">
        <v>4.5</v>
      </c>
      <c r="EI14" s="22">
        <v>12587</v>
      </c>
      <c r="EJ14" s="22">
        <v>4.5999999999999996</v>
      </c>
      <c r="EK14" s="22" t="s">
        <v>858</v>
      </c>
      <c r="EL14" s="22" t="s">
        <v>858</v>
      </c>
      <c r="EN14" s="23" t="s">
        <v>849</v>
      </c>
      <c r="EO14" s="23" t="s">
        <v>19</v>
      </c>
      <c r="EP14" s="23">
        <v>39000</v>
      </c>
      <c r="EQ14" s="23">
        <v>6.3</v>
      </c>
      <c r="ER14" s="23">
        <v>10.34</v>
      </c>
      <c r="ES14" s="23">
        <v>3.9</v>
      </c>
      <c r="ET14" s="23">
        <v>12.06</v>
      </c>
      <c r="EU14" s="23">
        <v>3.4</v>
      </c>
      <c r="EV14" s="23">
        <v>6.4</v>
      </c>
      <c r="EW14" s="23">
        <v>1.5</v>
      </c>
      <c r="EX14" s="23" t="s">
        <v>858</v>
      </c>
      <c r="EY14" s="23" t="s">
        <v>858</v>
      </c>
      <c r="FA14" s="24" t="s">
        <v>849</v>
      </c>
      <c r="FB14" s="24" t="s">
        <v>19</v>
      </c>
      <c r="FC14" s="24">
        <v>39000</v>
      </c>
      <c r="FD14" s="24">
        <v>6.3</v>
      </c>
      <c r="FE14" s="24">
        <v>387.1</v>
      </c>
      <c r="FF14" s="24">
        <v>4.0999999999999996</v>
      </c>
      <c r="FG14" s="24">
        <v>453.5</v>
      </c>
      <c r="FH14" s="24">
        <v>3.5</v>
      </c>
      <c r="FI14" s="24">
        <v>235</v>
      </c>
      <c r="FJ14" s="24">
        <v>3.2</v>
      </c>
      <c r="FK14" s="24" t="s">
        <v>858</v>
      </c>
      <c r="FL14" s="24" t="s">
        <v>858</v>
      </c>
      <c r="FN14" s="11" t="s">
        <v>849</v>
      </c>
      <c r="FO14" s="11" t="s">
        <v>19</v>
      </c>
      <c r="FP14" s="11">
        <v>62000</v>
      </c>
      <c r="FQ14" s="11">
        <v>5.3</v>
      </c>
      <c r="FR14" s="11">
        <v>39</v>
      </c>
      <c r="FS14" s="11">
        <v>1.1000000000000001</v>
      </c>
      <c r="FT14" s="11">
        <v>39.799999999999997</v>
      </c>
      <c r="FU14" s="11">
        <v>0.6</v>
      </c>
      <c r="FV14" s="11">
        <v>35.299999999999997</v>
      </c>
      <c r="FW14" s="11">
        <v>1.4</v>
      </c>
      <c r="FX14" s="11">
        <v>46.2</v>
      </c>
      <c r="FY14" s="11">
        <v>11</v>
      </c>
      <c r="GA14" s="10" t="s">
        <v>849</v>
      </c>
      <c r="GB14" s="10" t="s">
        <v>19</v>
      </c>
      <c r="GC14" s="10">
        <v>56000</v>
      </c>
      <c r="GD14" s="10">
        <v>6.2</v>
      </c>
      <c r="GE14" s="10">
        <v>23830</v>
      </c>
      <c r="GF14" s="10">
        <v>5.8</v>
      </c>
      <c r="GG14" s="10">
        <v>28460</v>
      </c>
      <c r="GH14" s="10">
        <v>4.0999999999999996</v>
      </c>
      <c r="GI14" s="10">
        <v>14384</v>
      </c>
      <c r="GJ14" s="10">
        <v>2.6</v>
      </c>
      <c r="GK14" s="10" t="s">
        <v>858</v>
      </c>
      <c r="GL14" s="10" t="s">
        <v>858</v>
      </c>
      <c r="GN14" s="9" t="s">
        <v>849</v>
      </c>
      <c r="GO14" s="9" t="s">
        <v>19</v>
      </c>
      <c r="GP14" s="9">
        <v>62000</v>
      </c>
      <c r="GQ14" s="9">
        <v>5.3</v>
      </c>
      <c r="GR14" s="9">
        <v>11.34</v>
      </c>
      <c r="GS14" s="9">
        <v>4.4000000000000004</v>
      </c>
      <c r="GT14" s="9">
        <v>14.08</v>
      </c>
      <c r="GU14" s="9">
        <v>4.5999999999999996</v>
      </c>
      <c r="GV14" s="9">
        <v>7.08</v>
      </c>
      <c r="GW14" s="9">
        <v>2.7</v>
      </c>
      <c r="GX14" s="9" t="s">
        <v>858</v>
      </c>
      <c r="GY14" s="9" t="s">
        <v>858</v>
      </c>
    </row>
    <row r="15" spans="1:207" x14ac:dyDescent="0.25">
      <c r="A15" s="1" t="s">
        <v>446</v>
      </c>
      <c r="B15" s="1" t="s">
        <v>20</v>
      </c>
      <c r="C15" s="1">
        <v>12000</v>
      </c>
      <c r="D15" s="1">
        <v>11.8</v>
      </c>
      <c r="E15" s="1">
        <v>528</v>
      </c>
      <c r="F15" s="1">
        <v>8.9</v>
      </c>
      <c r="G15" s="1">
        <v>572.6</v>
      </c>
      <c r="H15" s="1">
        <v>4.9000000000000004</v>
      </c>
      <c r="I15" s="1">
        <v>315.60000000000002</v>
      </c>
      <c r="J15" s="1">
        <v>9.5</v>
      </c>
      <c r="K15" s="1" t="s">
        <v>858</v>
      </c>
      <c r="L15" s="1" t="s">
        <v>858</v>
      </c>
      <c r="N15" s="2" t="s">
        <v>446</v>
      </c>
      <c r="O15" s="2" t="s">
        <v>20</v>
      </c>
      <c r="P15" s="2">
        <v>21000</v>
      </c>
      <c r="Q15" s="2">
        <v>9</v>
      </c>
      <c r="R15" s="2">
        <v>37.4</v>
      </c>
      <c r="S15" s="2">
        <v>1.4</v>
      </c>
      <c r="T15" s="2">
        <v>39.200000000000003</v>
      </c>
      <c r="U15" s="2">
        <v>1.4</v>
      </c>
      <c r="V15" s="2">
        <v>32.5</v>
      </c>
      <c r="W15" s="2">
        <v>2</v>
      </c>
      <c r="X15" s="2" t="s">
        <v>858</v>
      </c>
      <c r="Y15" s="2" t="s">
        <v>858</v>
      </c>
      <c r="AA15" s="3" t="s">
        <v>446</v>
      </c>
      <c r="AB15" s="3" t="s">
        <v>20</v>
      </c>
      <c r="AC15" s="3">
        <v>20000</v>
      </c>
      <c r="AD15" s="3">
        <v>12.9</v>
      </c>
      <c r="AE15" s="3">
        <v>24739</v>
      </c>
      <c r="AF15" s="3">
        <v>11</v>
      </c>
      <c r="AG15" s="3">
        <v>28178</v>
      </c>
      <c r="AH15" s="3">
        <v>5.4</v>
      </c>
      <c r="AI15" s="3">
        <v>14580</v>
      </c>
      <c r="AJ15" s="3">
        <v>8.8000000000000007</v>
      </c>
      <c r="AK15" s="3" t="s">
        <v>858</v>
      </c>
      <c r="AL15" s="3" t="s">
        <v>858</v>
      </c>
      <c r="AN15" s="4" t="s">
        <v>446</v>
      </c>
      <c r="AO15" s="4" t="s">
        <v>20</v>
      </c>
      <c r="AP15" s="4">
        <v>21000</v>
      </c>
      <c r="AQ15" s="4">
        <v>9</v>
      </c>
      <c r="AR15" s="4">
        <v>12.55</v>
      </c>
      <c r="AS15" s="4">
        <v>5.8</v>
      </c>
      <c r="AT15" s="4">
        <v>13.68</v>
      </c>
      <c r="AU15" s="4">
        <v>4.3</v>
      </c>
      <c r="AV15" s="4">
        <v>6.7</v>
      </c>
      <c r="AW15" s="4">
        <v>5.0999999999999996</v>
      </c>
      <c r="AX15" s="4" t="s">
        <v>858</v>
      </c>
      <c r="AY15" s="4" t="s">
        <v>858</v>
      </c>
      <c r="BA15" s="5" t="s">
        <v>446</v>
      </c>
      <c r="BB15" s="5" t="s">
        <v>20</v>
      </c>
      <c r="BC15" s="5">
        <v>21000</v>
      </c>
      <c r="BD15" s="5">
        <v>9</v>
      </c>
      <c r="BE15" s="5">
        <v>487.3</v>
      </c>
      <c r="BF15" s="5">
        <v>6.6</v>
      </c>
      <c r="BG15" s="5">
        <v>535.9</v>
      </c>
      <c r="BH15" s="5">
        <v>4.0999999999999996</v>
      </c>
      <c r="BI15" s="5">
        <v>288.2</v>
      </c>
      <c r="BJ15" s="5">
        <v>8.6999999999999993</v>
      </c>
      <c r="BK15" s="5" t="s">
        <v>858</v>
      </c>
      <c r="BL15" s="5" t="s">
        <v>858</v>
      </c>
      <c r="BN15" s="6" t="s">
        <v>446</v>
      </c>
      <c r="BO15" s="6" t="s">
        <v>20</v>
      </c>
      <c r="BP15" s="6">
        <v>30000</v>
      </c>
      <c r="BQ15" s="6">
        <v>7.4</v>
      </c>
      <c r="BR15" s="6">
        <v>36.9</v>
      </c>
      <c r="BS15" s="6">
        <v>1.8</v>
      </c>
      <c r="BT15" s="6">
        <v>32.5</v>
      </c>
      <c r="BU15" s="6">
        <v>2.7</v>
      </c>
      <c r="BV15" s="6">
        <v>14.5</v>
      </c>
      <c r="BW15" s="6">
        <v>12</v>
      </c>
      <c r="BX15" s="6" t="s">
        <v>858</v>
      </c>
      <c r="BY15" s="6" t="s">
        <v>858</v>
      </c>
      <c r="CA15" s="7" t="s">
        <v>446</v>
      </c>
      <c r="CB15" s="7" t="s">
        <v>20</v>
      </c>
      <c r="CC15" s="7">
        <v>28000</v>
      </c>
      <c r="CD15" s="7">
        <v>10.1</v>
      </c>
      <c r="CE15" s="7">
        <v>19956</v>
      </c>
      <c r="CF15" s="7">
        <v>9.6999999999999993</v>
      </c>
      <c r="CG15" s="7">
        <v>22151</v>
      </c>
      <c r="CH15" s="7">
        <v>6</v>
      </c>
      <c r="CI15" s="7">
        <v>6231</v>
      </c>
      <c r="CJ15" s="7">
        <v>13</v>
      </c>
      <c r="CK15" s="7" t="s">
        <v>858</v>
      </c>
      <c r="CL15" s="7" t="s">
        <v>858</v>
      </c>
      <c r="CN15" s="8" t="s">
        <v>446</v>
      </c>
      <c r="CO15" s="8" t="s">
        <v>20</v>
      </c>
      <c r="CP15" s="8">
        <v>30000</v>
      </c>
      <c r="CQ15" s="8">
        <v>7.4</v>
      </c>
      <c r="CR15" s="8">
        <v>10.08</v>
      </c>
      <c r="CS15" s="8">
        <v>8.6</v>
      </c>
      <c r="CT15" s="8">
        <v>12.8</v>
      </c>
      <c r="CU15" s="8">
        <v>4.0999999999999996</v>
      </c>
      <c r="CV15" s="8">
        <v>6.09</v>
      </c>
      <c r="CW15" s="8">
        <v>1.7</v>
      </c>
      <c r="CX15" s="8" t="s">
        <v>858</v>
      </c>
      <c r="CY15" s="8" t="s">
        <v>858</v>
      </c>
      <c r="DA15" s="20" t="s">
        <v>446</v>
      </c>
      <c r="DB15" s="20" t="s">
        <v>20</v>
      </c>
      <c r="DC15" s="20">
        <v>30000</v>
      </c>
      <c r="DD15" s="20">
        <v>7.4</v>
      </c>
      <c r="DE15" s="20">
        <v>382</v>
      </c>
      <c r="DF15" s="20">
        <v>9.3000000000000007</v>
      </c>
      <c r="DG15" s="20">
        <v>415.9</v>
      </c>
      <c r="DH15" s="20">
        <v>5</v>
      </c>
      <c r="DI15" s="20">
        <v>97.5</v>
      </c>
      <c r="DJ15" s="20">
        <v>14</v>
      </c>
      <c r="DK15" s="20" t="s">
        <v>858</v>
      </c>
      <c r="DL15" s="20" t="s">
        <v>858</v>
      </c>
      <c r="DN15" s="21" t="s">
        <v>446</v>
      </c>
      <c r="DO15" s="21" t="s">
        <v>20</v>
      </c>
      <c r="DP15" s="21">
        <v>9000</v>
      </c>
      <c r="DQ15" s="21">
        <v>13.8</v>
      </c>
      <c r="DR15" s="21">
        <v>37</v>
      </c>
      <c r="DS15" s="21">
        <v>2.9</v>
      </c>
      <c r="DT15" s="21">
        <v>36.4</v>
      </c>
      <c r="DU15" s="21">
        <v>1.5</v>
      </c>
      <c r="DV15" s="21">
        <v>32.4</v>
      </c>
      <c r="DW15" s="21">
        <v>1.3</v>
      </c>
      <c r="DX15" s="21" t="s">
        <v>858</v>
      </c>
      <c r="DY15" s="21" t="s">
        <v>858</v>
      </c>
      <c r="EA15" s="22" t="s">
        <v>446</v>
      </c>
      <c r="EB15" s="22" t="s">
        <v>20</v>
      </c>
      <c r="EC15" s="22">
        <v>9000</v>
      </c>
      <c r="ED15" s="22">
        <v>15.4</v>
      </c>
      <c r="EE15" s="22">
        <v>22186</v>
      </c>
      <c r="EF15" s="22">
        <v>13</v>
      </c>
      <c r="EG15" s="22">
        <v>24810</v>
      </c>
      <c r="EH15" s="22">
        <v>7.5</v>
      </c>
      <c r="EI15" s="22" t="s">
        <v>858</v>
      </c>
      <c r="EJ15" s="22" t="s">
        <v>858</v>
      </c>
      <c r="EK15" s="22" t="s">
        <v>858</v>
      </c>
      <c r="EL15" s="22" t="s">
        <v>858</v>
      </c>
      <c r="EN15" s="23" t="s">
        <v>446</v>
      </c>
      <c r="EO15" s="23" t="s">
        <v>20</v>
      </c>
      <c r="EP15" s="23">
        <v>9000</v>
      </c>
      <c r="EQ15" s="23">
        <v>13.8</v>
      </c>
      <c r="ER15" s="23">
        <v>11.86</v>
      </c>
      <c r="ES15" s="23">
        <v>11</v>
      </c>
      <c r="ET15" s="23">
        <v>13.28</v>
      </c>
      <c r="EU15" s="23">
        <v>7</v>
      </c>
      <c r="EV15" s="23" t="s">
        <v>858</v>
      </c>
      <c r="EW15" s="23" t="s">
        <v>858</v>
      </c>
      <c r="EX15" s="23" t="s">
        <v>858</v>
      </c>
      <c r="EY15" s="23" t="s">
        <v>858</v>
      </c>
      <c r="FA15" s="24" t="s">
        <v>446</v>
      </c>
      <c r="FB15" s="24" t="s">
        <v>20</v>
      </c>
      <c r="FC15" s="24">
        <v>9000</v>
      </c>
      <c r="FD15" s="24">
        <v>13.8</v>
      </c>
      <c r="FE15" s="24">
        <v>421.1</v>
      </c>
      <c r="FF15" s="24">
        <v>11</v>
      </c>
      <c r="FG15" s="24">
        <v>483.7</v>
      </c>
      <c r="FH15" s="24">
        <v>6.9</v>
      </c>
      <c r="FI15" s="24" t="s">
        <v>858</v>
      </c>
      <c r="FJ15" s="24" t="s">
        <v>858</v>
      </c>
      <c r="FK15" s="24" t="s">
        <v>858</v>
      </c>
      <c r="FL15" s="24" t="s">
        <v>858</v>
      </c>
      <c r="FN15" s="11" t="s">
        <v>446</v>
      </c>
      <c r="FO15" s="11" t="s">
        <v>20</v>
      </c>
      <c r="FP15" s="11">
        <v>12000</v>
      </c>
      <c r="FQ15" s="11">
        <v>11.8</v>
      </c>
      <c r="FR15" s="11">
        <v>39</v>
      </c>
      <c r="FS15" s="11">
        <v>2.5</v>
      </c>
      <c r="FT15" s="11">
        <v>41.1</v>
      </c>
      <c r="FU15" s="11">
        <v>1.9</v>
      </c>
      <c r="FV15" s="11">
        <v>36.799999999999997</v>
      </c>
      <c r="FW15" s="11">
        <v>2.7</v>
      </c>
      <c r="FX15" s="11" t="s">
        <v>858</v>
      </c>
      <c r="FY15" s="11" t="s">
        <v>858</v>
      </c>
      <c r="GA15" s="10" t="s">
        <v>446</v>
      </c>
      <c r="GB15" s="10" t="s">
        <v>20</v>
      </c>
      <c r="GC15" s="10">
        <v>12000</v>
      </c>
      <c r="GD15" s="10">
        <v>19.3</v>
      </c>
      <c r="GE15" s="10" t="s">
        <v>858</v>
      </c>
      <c r="GF15" s="10" t="s">
        <v>858</v>
      </c>
      <c r="GG15" s="10">
        <v>30648</v>
      </c>
      <c r="GH15" s="10">
        <v>7.5</v>
      </c>
      <c r="GI15" s="10">
        <v>17011</v>
      </c>
      <c r="GJ15" s="10">
        <v>11</v>
      </c>
      <c r="GK15" s="10" t="s">
        <v>858</v>
      </c>
      <c r="GL15" s="10" t="s">
        <v>858</v>
      </c>
      <c r="GN15" s="9" t="s">
        <v>446</v>
      </c>
      <c r="GO15" s="9" t="s">
        <v>20</v>
      </c>
      <c r="GP15" s="9">
        <v>12000</v>
      </c>
      <c r="GQ15" s="9">
        <v>11.8</v>
      </c>
      <c r="GR15" s="9">
        <v>13.01</v>
      </c>
      <c r="GS15" s="9">
        <v>8.4</v>
      </c>
      <c r="GT15" s="9">
        <v>13.93</v>
      </c>
      <c r="GU15" s="9">
        <v>5.5</v>
      </c>
      <c r="GV15" s="9">
        <v>7.1</v>
      </c>
      <c r="GW15" s="9">
        <v>8.6999999999999993</v>
      </c>
      <c r="GX15" s="9" t="s">
        <v>858</v>
      </c>
      <c r="GY15" s="9" t="s">
        <v>858</v>
      </c>
    </row>
    <row r="16" spans="1:207" x14ac:dyDescent="0.25">
      <c r="A16" s="1" t="s">
        <v>447</v>
      </c>
      <c r="B16" s="1" t="s">
        <v>21</v>
      </c>
      <c r="C16" s="1">
        <v>21000</v>
      </c>
      <c r="D16" s="1">
        <v>9</v>
      </c>
      <c r="E16" s="1">
        <v>530.5</v>
      </c>
      <c r="F16" s="1">
        <v>6.7</v>
      </c>
      <c r="G16" s="1">
        <v>597.29999999999995</v>
      </c>
      <c r="H16" s="1">
        <v>5.0999999999999996</v>
      </c>
      <c r="I16" s="1">
        <v>304.10000000000002</v>
      </c>
      <c r="J16" s="1">
        <v>4.5</v>
      </c>
      <c r="K16" s="1" t="s">
        <v>858</v>
      </c>
      <c r="L16" s="1" t="s">
        <v>858</v>
      </c>
      <c r="N16" s="2" t="s">
        <v>447</v>
      </c>
      <c r="O16" s="2" t="s">
        <v>21</v>
      </c>
      <c r="P16" s="2">
        <v>40000</v>
      </c>
      <c r="Q16" s="2">
        <v>6.5</v>
      </c>
      <c r="R16" s="2">
        <v>37.5</v>
      </c>
      <c r="S16" s="2">
        <v>1.5</v>
      </c>
      <c r="T16" s="2">
        <v>39.4</v>
      </c>
      <c r="U16" s="2">
        <v>0.9</v>
      </c>
      <c r="V16" s="2">
        <v>34.6</v>
      </c>
      <c r="W16" s="2">
        <v>1.8</v>
      </c>
      <c r="X16" s="2" t="s">
        <v>858</v>
      </c>
      <c r="Y16" s="2" t="s">
        <v>858</v>
      </c>
      <c r="AA16" s="3" t="s">
        <v>447</v>
      </c>
      <c r="AB16" s="3" t="s">
        <v>21</v>
      </c>
      <c r="AC16" s="3">
        <v>37000</v>
      </c>
      <c r="AD16" s="3">
        <v>7.5</v>
      </c>
      <c r="AE16" s="3">
        <v>24676</v>
      </c>
      <c r="AF16" s="3">
        <v>6.4</v>
      </c>
      <c r="AG16" s="3">
        <v>27189</v>
      </c>
      <c r="AH16" s="3">
        <v>4.5</v>
      </c>
      <c r="AI16" s="3">
        <v>13260</v>
      </c>
      <c r="AJ16" s="3">
        <v>8.4</v>
      </c>
      <c r="AK16" s="3" t="s">
        <v>858</v>
      </c>
      <c r="AL16" s="3" t="s">
        <v>858</v>
      </c>
      <c r="AN16" s="4" t="s">
        <v>447</v>
      </c>
      <c r="AO16" s="4" t="s">
        <v>21</v>
      </c>
      <c r="AP16" s="4">
        <v>40000</v>
      </c>
      <c r="AQ16" s="4">
        <v>6.5</v>
      </c>
      <c r="AR16" s="4">
        <v>12.11</v>
      </c>
      <c r="AS16" s="4">
        <v>6.1</v>
      </c>
      <c r="AT16" s="4">
        <v>13.57</v>
      </c>
      <c r="AU16" s="4">
        <v>3.6</v>
      </c>
      <c r="AV16" s="4">
        <v>7.06</v>
      </c>
      <c r="AW16" s="4">
        <v>3.6</v>
      </c>
      <c r="AX16" s="4" t="s">
        <v>858</v>
      </c>
      <c r="AY16" s="4" t="s">
        <v>858</v>
      </c>
      <c r="BA16" s="5" t="s">
        <v>447</v>
      </c>
      <c r="BB16" s="5" t="s">
        <v>21</v>
      </c>
      <c r="BC16" s="5">
        <v>40000</v>
      </c>
      <c r="BD16" s="5">
        <v>6.5</v>
      </c>
      <c r="BE16" s="5">
        <v>471.5</v>
      </c>
      <c r="BF16" s="5">
        <v>6.4</v>
      </c>
      <c r="BG16" s="5">
        <v>534.70000000000005</v>
      </c>
      <c r="BH16" s="5">
        <v>3.7</v>
      </c>
      <c r="BI16" s="5">
        <v>270.3</v>
      </c>
      <c r="BJ16" s="5">
        <v>4</v>
      </c>
      <c r="BK16" s="5" t="s">
        <v>858</v>
      </c>
      <c r="BL16" s="5" t="s">
        <v>858</v>
      </c>
      <c r="BN16" s="6" t="s">
        <v>447</v>
      </c>
      <c r="BO16" s="6" t="s">
        <v>21</v>
      </c>
      <c r="BP16" s="6">
        <v>56000</v>
      </c>
      <c r="BQ16" s="6">
        <v>5.5</v>
      </c>
      <c r="BR16" s="6">
        <v>37</v>
      </c>
      <c r="BS16" s="6">
        <v>0.4</v>
      </c>
      <c r="BT16" s="6">
        <v>33.4</v>
      </c>
      <c r="BU16" s="6">
        <v>1.9</v>
      </c>
      <c r="BV16" s="6">
        <v>16</v>
      </c>
      <c r="BW16" s="6">
        <v>13</v>
      </c>
      <c r="BX16" s="6" t="s">
        <v>858</v>
      </c>
      <c r="BY16" s="6" t="s">
        <v>858</v>
      </c>
      <c r="CA16" s="7" t="s">
        <v>447</v>
      </c>
      <c r="CB16" s="7" t="s">
        <v>21</v>
      </c>
      <c r="CC16" s="7">
        <v>52000</v>
      </c>
      <c r="CD16" s="7">
        <v>7</v>
      </c>
      <c r="CE16" s="7">
        <v>19198</v>
      </c>
      <c r="CF16" s="7">
        <v>8.9</v>
      </c>
      <c r="CG16" s="7">
        <v>22301</v>
      </c>
      <c r="CH16" s="7">
        <v>4.9000000000000004</v>
      </c>
      <c r="CI16" s="7">
        <v>5981</v>
      </c>
      <c r="CJ16" s="7">
        <v>11</v>
      </c>
      <c r="CK16" s="7" t="s">
        <v>858</v>
      </c>
      <c r="CL16" s="7" t="s">
        <v>858</v>
      </c>
      <c r="CN16" s="8" t="s">
        <v>447</v>
      </c>
      <c r="CO16" s="8" t="s">
        <v>21</v>
      </c>
      <c r="CP16" s="8">
        <v>56000</v>
      </c>
      <c r="CQ16" s="8">
        <v>5.5</v>
      </c>
      <c r="CR16" s="8">
        <v>10.35</v>
      </c>
      <c r="CS16" s="8">
        <v>7.2</v>
      </c>
      <c r="CT16" s="8">
        <v>12.99</v>
      </c>
      <c r="CU16" s="8">
        <v>3.3</v>
      </c>
      <c r="CV16" s="8">
        <v>6.09</v>
      </c>
      <c r="CW16" s="8">
        <v>1.1000000000000001</v>
      </c>
      <c r="CX16" s="8" t="s">
        <v>858</v>
      </c>
      <c r="CY16" s="8" t="s">
        <v>858</v>
      </c>
      <c r="DA16" s="20" t="s">
        <v>447</v>
      </c>
      <c r="DB16" s="20" t="s">
        <v>21</v>
      </c>
      <c r="DC16" s="20">
        <v>56000</v>
      </c>
      <c r="DD16" s="20">
        <v>5.5</v>
      </c>
      <c r="DE16" s="20">
        <v>355.6</v>
      </c>
      <c r="DF16" s="20">
        <v>5.7</v>
      </c>
      <c r="DG16" s="20">
        <v>433.4</v>
      </c>
      <c r="DH16" s="20">
        <v>4</v>
      </c>
      <c r="DI16" s="20">
        <v>112.3</v>
      </c>
      <c r="DJ16" s="20">
        <v>10</v>
      </c>
      <c r="DK16" s="20" t="s">
        <v>858</v>
      </c>
      <c r="DL16" s="20" t="s">
        <v>858</v>
      </c>
      <c r="DN16" s="21" t="s">
        <v>447</v>
      </c>
      <c r="DO16" s="21" t="s">
        <v>21</v>
      </c>
      <c r="DP16" s="21">
        <v>18000</v>
      </c>
      <c r="DQ16" s="21">
        <v>9.4</v>
      </c>
      <c r="DR16" s="21">
        <v>37.5</v>
      </c>
      <c r="DS16" s="21">
        <v>0.3</v>
      </c>
      <c r="DT16" s="21">
        <v>37.1</v>
      </c>
      <c r="DU16" s="21">
        <v>0.9</v>
      </c>
      <c r="DV16" s="21">
        <v>32.5</v>
      </c>
      <c r="DW16" s="21">
        <v>2.7</v>
      </c>
      <c r="DX16" s="21" t="s">
        <v>858</v>
      </c>
      <c r="DY16" s="21" t="s">
        <v>858</v>
      </c>
      <c r="EA16" s="22" t="s">
        <v>447</v>
      </c>
      <c r="EB16" s="22" t="s">
        <v>21</v>
      </c>
      <c r="EC16" s="22">
        <v>17000</v>
      </c>
      <c r="ED16" s="22">
        <v>10.8</v>
      </c>
      <c r="EE16" s="22">
        <v>20933</v>
      </c>
      <c r="EF16" s="22">
        <v>7.6</v>
      </c>
      <c r="EG16" s="22">
        <v>23374</v>
      </c>
      <c r="EH16" s="22">
        <v>5.2</v>
      </c>
      <c r="EI16" s="22">
        <v>11807</v>
      </c>
      <c r="EJ16" s="22">
        <v>14</v>
      </c>
      <c r="EK16" s="22" t="s">
        <v>858</v>
      </c>
      <c r="EL16" s="22" t="s">
        <v>858</v>
      </c>
      <c r="EN16" s="23" t="s">
        <v>447</v>
      </c>
      <c r="EO16" s="23" t="s">
        <v>21</v>
      </c>
      <c r="EP16" s="23">
        <v>18000</v>
      </c>
      <c r="EQ16" s="23">
        <v>9.4</v>
      </c>
      <c r="ER16" s="23">
        <v>10.81</v>
      </c>
      <c r="ES16" s="23">
        <v>8.4</v>
      </c>
      <c r="ET16" s="23">
        <v>12.4</v>
      </c>
      <c r="EU16" s="23">
        <v>4.5</v>
      </c>
      <c r="EV16" s="23">
        <v>6.64</v>
      </c>
      <c r="EW16" s="23">
        <v>3.8</v>
      </c>
      <c r="EX16" s="23" t="s">
        <v>858</v>
      </c>
      <c r="EY16" s="23" t="s">
        <v>858</v>
      </c>
      <c r="FA16" s="24" t="s">
        <v>447</v>
      </c>
      <c r="FB16" s="24" t="s">
        <v>21</v>
      </c>
      <c r="FC16" s="24">
        <v>18000</v>
      </c>
      <c r="FD16" s="24">
        <v>9.4</v>
      </c>
      <c r="FE16" s="24">
        <v>396.4</v>
      </c>
      <c r="FF16" s="24">
        <v>8.3000000000000007</v>
      </c>
      <c r="FG16" s="24">
        <v>460.4</v>
      </c>
      <c r="FH16" s="24">
        <v>4.5</v>
      </c>
      <c r="FI16" s="24">
        <v>250.1</v>
      </c>
      <c r="FJ16" s="24">
        <v>5.8</v>
      </c>
      <c r="FK16" s="24" t="s">
        <v>858</v>
      </c>
      <c r="FL16" s="24" t="s">
        <v>858</v>
      </c>
      <c r="FN16" s="11" t="s">
        <v>447</v>
      </c>
      <c r="FO16" s="11" t="s">
        <v>21</v>
      </c>
      <c r="FP16" s="11">
        <v>21000</v>
      </c>
      <c r="FQ16" s="11">
        <v>9</v>
      </c>
      <c r="FR16" s="11">
        <v>40</v>
      </c>
      <c r="FS16" s="11">
        <v>1.3</v>
      </c>
      <c r="FT16" s="11">
        <v>41.3</v>
      </c>
      <c r="FU16" s="11">
        <v>1.4</v>
      </c>
      <c r="FV16" s="11">
        <v>36</v>
      </c>
      <c r="FW16" s="11">
        <v>2.1</v>
      </c>
      <c r="FX16" s="11" t="s">
        <v>858</v>
      </c>
      <c r="FY16" s="11" t="s">
        <v>858</v>
      </c>
      <c r="GA16" s="10" t="s">
        <v>447</v>
      </c>
      <c r="GB16" s="10" t="s">
        <v>21</v>
      </c>
      <c r="GC16" s="10">
        <v>20000</v>
      </c>
      <c r="GD16" s="10">
        <v>10.4</v>
      </c>
      <c r="GE16" s="10">
        <v>26220</v>
      </c>
      <c r="GF16" s="10">
        <v>10</v>
      </c>
      <c r="GG16" s="10">
        <v>30408</v>
      </c>
      <c r="GH16" s="10">
        <v>6.5</v>
      </c>
      <c r="GI16" s="10">
        <v>15637</v>
      </c>
      <c r="GJ16" s="10">
        <v>19</v>
      </c>
      <c r="GK16" s="10" t="s">
        <v>858</v>
      </c>
      <c r="GL16" s="10" t="s">
        <v>858</v>
      </c>
      <c r="GN16" s="9" t="s">
        <v>447</v>
      </c>
      <c r="GO16" s="9" t="s">
        <v>21</v>
      </c>
      <c r="GP16" s="9">
        <v>21000</v>
      </c>
      <c r="GQ16" s="9">
        <v>9</v>
      </c>
      <c r="GR16" s="9">
        <v>13.26</v>
      </c>
      <c r="GS16" s="9">
        <v>7.2</v>
      </c>
      <c r="GT16" s="9">
        <v>14.46</v>
      </c>
      <c r="GU16" s="9">
        <v>5.0999999999999996</v>
      </c>
      <c r="GV16" s="9">
        <v>7.34</v>
      </c>
      <c r="GW16" s="9">
        <v>4.7</v>
      </c>
      <c r="GX16" s="9" t="s">
        <v>858</v>
      </c>
      <c r="GY16" s="9" t="s">
        <v>858</v>
      </c>
    </row>
    <row r="17" spans="1:207" x14ac:dyDescent="0.25">
      <c r="A17" s="1" t="s">
        <v>448</v>
      </c>
      <c r="B17" s="1" t="s">
        <v>22</v>
      </c>
      <c r="C17" s="1">
        <v>35000</v>
      </c>
      <c r="D17" s="1">
        <v>7</v>
      </c>
      <c r="E17" s="1">
        <v>482</v>
      </c>
      <c r="F17" s="1">
        <v>5.3</v>
      </c>
      <c r="G17" s="1">
        <v>557.6</v>
      </c>
      <c r="H17" s="1">
        <v>4.3</v>
      </c>
      <c r="I17" s="1">
        <v>273</v>
      </c>
      <c r="J17" s="1">
        <v>3.5</v>
      </c>
      <c r="K17" s="1" t="s">
        <v>858</v>
      </c>
      <c r="L17" s="1" t="s">
        <v>858</v>
      </c>
      <c r="N17" s="2" t="s">
        <v>448</v>
      </c>
      <c r="O17" s="2" t="s">
        <v>22</v>
      </c>
      <c r="P17" s="2">
        <v>57000</v>
      </c>
      <c r="Q17" s="2">
        <v>5.4</v>
      </c>
      <c r="R17" s="2">
        <v>37.5</v>
      </c>
      <c r="S17" s="2">
        <v>1</v>
      </c>
      <c r="T17" s="2">
        <v>39.200000000000003</v>
      </c>
      <c r="U17" s="2">
        <v>1</v>
      </c>
      <c r="V17" s="2">
        <v>32.200000000000003</v>
      </c>
      <c r="W17" s="2">
        <v>3.2</v>
      </c>
      <c r="X17" s="2">
        <v>47</v>
      </c>
      <c r="Y17" s="2">
        <v>16</v>
      </c>
      <c r="AA17" s="3" t="s">
        <v>448</v>
      </c>
      <c r="AB17" s="3" t="s">
        <v>22</v>
      </c>
      <c r="AC17" s="3">
        <v>50000</v>
      </c>
      <c r="AD17" s="3">
        <v>8.6999999999999993</v>
      </c>
      <c r="AE17" s="3">
        <v>23334</v>
      </c>
      <c r="AF17" s="3">
        <v>5.2</v>
      </c>
      <c r="AG17" s="3">
        <v>26764</v>
      </c>
      <c r="AH17" s="3">
        <v>4.7</v>
      </c>
      <c r="AI17" s="3">
        <v>13580</v>
      </c>
      <c r="AJ17" s="3">
        <v>7.6</v>
      </c>
      <c r="AK17" s="3" t="s">
        <v>858</v>
      </c>
      <c r="AL17" s="3" t="s">
        <v>858</v>
      </c>
      <c r="AN17" s="4" t="s">
        <v>448</v>
      </c>
      <c r="AO17" s="4" t="s">
        <v>22</v>
      </c>
      <c r="AP17" s="4">
        <v>57000</v>
      </c>
      <c r="AQ17" s="4">
        <v>5.4</v>
      </c>
      <c r="AR17" s="4">
        <v>11.15</v>
      </c>
      <c r="AS17" s="4">
        <v>4.3</v>
      </c>
      <c r="AT17" s="4">
        <v>12.94</v>
      </c>
      <c r="AU17" s="4">
        <v>3.3</v>
      </c>
      <c r="AV17" s="4">
        <v>6.75</v>
      </c>
      <c r="AW17" s="4">
        <v>2.4</v>
      </c>
      <c r="AX17" s="4" t="s">
        <v>858</v>
      </c>
      <c r="AY17" s="4" t="s">
        <v>858</v>
      </c>
      <c r="BA17" s="5" t="s">
        <v>448</v>
      </c>
      <c r="BB17" s="5" t="s">
        <v>22</v>
      </c>
      <c r="BC17" s="5">
        <v>57000</v>
      </c>
      <c r="BD17" s="5">
        <v>5.4</v>
      </c>
      <c r="BE17" s="5">
        <v>439.1</v>
      </c>
      <c r="BF17" s="5">
        <v>4</v>
      </c>
      <c r="BG17" s="5">
        <v>506.8</v>
      </c>
      <c r="BH17" s="5">
        <v>3.2</v>
      </c>
      <c r="BI17" s="5">
        <v>263.5</v>
      </c>
      <c r="BJ17" s="5">
        <v>1.8</v>
      </c>
      <c r="BK17" s="5" t="s">
        <v>858</v>
      </c>
      <c r="BL17" s="5" t="s">
        <v>858</v>
      </c>
      <c r="BN17" s="6" t="s">
        <v>448</v>
      </c>
      <c r="BO17" s="6" t="s">
        <v>22</v>
      </c>
      <c r="BP17" s="6">
        <v>88000</v>
      </c>
      <c r="BQ17" s="6">
        <v>4.3</v>
      </c>
      <c r="BR17" s="6">
        <v>36.799999999999997</v>
      </c>
      <c r="BS17" s="6">
        <v>1.9</v>
      </c>
      <c r="BT17" s="6">
        <v>32.1</v>
      </c>
      <c r="BU17" s="6">
        <v>1.6</v>
      </c>
      <c r="BV17" s="6">
        <v>15.3</v>
      </c>
      <c r="BW17" s="6">
        <v>7.9</v>
      </c>
      <c r="BX17" s="6">
        <v>43.5</v>
      </c>
      <c r="BY17" s="6">
        <v>10</v>
      </c>
      <c r="CA17" s="7" t="s">
        <v>448</v>
      </c>
      <c r="CB17" s="7" t="s">
        <v>22</v>
      </c>
      <c r="CC17" s="7">
        <v>78000</v>
      </c>
      <c r="CD17" s="7">
        <v>6.5</v>
      </c>
      <c r="CE17" s="7">
        <v>18179</v>
      </c>
      <c r="CF17" s="7">
        <v>7.4</v>
      </c>
      <c r="CG17" s="7">
        <v>21075</v>
      </c>
      <c r="CH17" s="7">
        <v>4.5999999999999996</v>
      </c>
      <c r="CI17" s="7">
        <v>6457</v>
      </c>
      <c r="CJ17" s="7">
        <v>15</v>
      </c>
      <c r="CK17" s="7" t="s">
        <v>858</v>
      </c>
      <c r="CL17" s="7" t="s">
        <v>858</v>
      </c>
      <c r="CN17" s="8" t="s">
        <v>448</v>
      </c>
      <c r="CO17" s="8" t="s">
        <v>22</v>
      </c>
      <c r="CP17" s="8">
        <v>88000</v>
      </c>
      <c r="CQ17" s="8">
        <v>4.3</v>
      </c>
      <c r="CR17" s="8">
        <v>9.8000000000000007</v>
      </c>
      <c r="CS17" s="8">
        <v>4.0999999999999996</v>
      </c>
      <c r="CT17" s="8">
        <v>12.29</v>
      </c>
      <c r="CU17" s="8">
        <v>2.9</v>
      </c>
      <c r="CV17" s="8">
        <v>6.31</v>
      </c>
      <c r="CW17" s="8">
        <v>1.5</v>
      </c>
      <c r="CX17" s="8" t="s">
        <v>858</v>
      </c>
      <c r="CY17" s="8" t="s">
        <v>858</v>
      </c>
      <c r="DA17" s="20" t="s">
        <v>448</v>
      </c>
      <c r="DB17" s="20" t="s">
        <v>22</v>
      </c>
      <c r="DC17" s="20">
        <v>88000</v>
      </c>
      <c r="DD17" s="20">
        <v>4.3</v>
      </c>
      <c r="DE17" s="20">
        <v>339.5</v>
      </c>
      <c r="DF17" s="20">
        <v>6</v>
      </c>
      <c r="DG17" s="20">
        <v>395</v>
      </c>
      <c r="DH17" s="20">
        <v>3.3</v>
      </c>
      <c r="DI17" s="20">
        <v>108.4</v>
      </c>
      <c r="DJ17" s="20">
        <v>10</v>
      </c>
      <c r="DK17" s="20">
        <v>702.5</v>
      </c>
      <c r="DL17" s="20">
        <v>14</v>
      </c>
      <c r="DN17" s="21" t="s">
        <v>448</v>
      </c>
      <c r="DO17" s="21" t="s">
        <v>22</v>
      </c>
      <c r="DP17" s="21">
        <v>21000</v>
      </c>
      <c r="DQ17" s="21">
        <v>8.6</v>
      </c>
      <c r="DR17" s="21">
        <v>37</v>
      </c>
      <c r="DS17" s="21">
        <v>0.4</v>
      </c>
      <c r="DT17" s="21">
        <v>36.6</v>
      </c>
      <c r="DU17" s="21">
        <v>1.2</v>
      </c>
      <c r="DV17" s="21">
        <v>27</v>
      </c>
      <c r="DW17" s="21">
        <v>4.3</v>
      </c>
      <c r="DX17" s="21" t="s">
        <v>858</v>
      </c>
      <c r="DY17" s="21" t="s">
        <v>858</v>
      </c>
      <c r="EA17" s="22" t="s">
        <v>448</v>
      </c>
      <c r="EB17" s="22" t="s">
        <v>22</v>
      </c>
      <c r="EC17" s="22">
        <v>19000</v>
      </c>
      <c r="ED17" s="22">
        <v>17.899999999999999</v>
      </c>
      <c r="EE17" s="22">
        <v>19360</v>
      </c>
      <c r="EF17" s="22">
        <v>6</v>
      </c>
      <c r="EG17" s="22">
        <v>21265</v>
      </c>
      <c r="EH17" s="22">
        <v>5</v>
      </c>
      <c r="EI17" s="22">
        <v>11729</v>
      </c>
      <c r="EJ17" s="22">
        <v>13</v>
      </c>
      <c r="EK17" s="22" t="s">
        <v>858</v>
      </c>
      <c r="EL17" s="22" t="s">
        <v>858</v>
      </c>
      <c r="EN17" s="23" t="s">
        <v>448</v>
      </c>
      <c r="EO17" s="23" t="s">
        <v>22</v>
      </c>
      <c r="EP17" s="23">
        <v>21000</v>
      </c>
      <c r="EQ17" s="23">
        <v>8.6</v>
      </c>
      <c r="ER17" s="23">
        <v>10.18</v>
      </c>
      <c r="ES17" s="23">
        <v>6.9</v>
      </c>
      <c r="ET17" s="23">
        <v>11.58</v>
      </c>
      <c r="EU17" s="23">
        <v>4</v>
      </c>
      <c r="EV17" s="23">
        <v>6.39</v>
      </c>
      <c r="EW17" s="23">
        <v>3.2</v>
      </c>
      <c r="EX17" s="23" t="s">
        <v>858</v>
      </c>
      <c r="EY17" s="23" t="s">
        <v>858</v>
      </c>
      <c r="FA17" s="24" t="s">
        <v>448</v>
      </c>
      <c r="FB17" s="24" t="s">
        <v>22</v>
      </c>
      <c r="FC17" s="24">
        <v>21000</v>
      </c>
      <c r="FD17" s="24">
        <v>8.6</v>
      </c>
      <c r="FE17" s="24">
        <v>380.5</v>
      </c>
      <c r="FF17" s="24">
        <v>6.4</v>
      </c>
      <c r="FG17" s="24">
        <v>423.4</v>
      </c>
      <c r="FH17" s="24">
        <v>3.6</v>
      </c>
      <c r="FI17" s="24">
        <v>243.1</v>
      </c>
      <c r="FJ17" s="24">
        <v>4.4000000000000004</v>
      </c>
      <c r="FK17" s="24" t="s">
        <v>858</v>
      </c>
      <c r="FL17" s="24" t="s">
        <v>858</v>
      </c>
      <c r="FN17" s="11" t="s">
        <v>448</v>
      </c>
      <c r="FO17" s="11" t="s">
        <v>22</v>
      </c>
      <c r="FP17" s="11">
        <v>35000</v>
      </c>
      <c r="FQ17" s="11">
        <v>7</v>
      </c>
      <c r="FR17" s="11">
        <v>39</v>
      </c>
      <c r="FS17" s="11">
        <v>1.6</v>
      </c>
      <c r="FT17" s="11">
        <v>40.700000000000003</v>
      </c>
      <c r="FU17" s="11">
        <v>1.2</v>
      </c>
      <c r="FV17" s="11">
        <v>35</v>
      </c>
      <c r="FW17" s="11">
        <v>3.3</v>
      </c>
      <c r="FX17" s="11" t="s">
        <v>858</v>
      </c>
      <c r="FY17" s="11" t="s">
        <v>858</v>
      </c>
      <c r="GA17" s="10" t="s">
        <v>448</v>
      </c>
      <c r="GB17" s="10" t="s">
        <v>22</v>
      </c>
      <c r="GC17" s="10">
        <v>32000</v>
      </c>
      <c r="GD17" s="10">
        <v>9.1</v>
      </c>
      <c r="GE17" s="10">
        <v>25792</v>
      </c>
      <c r="GF17" s="10">
        <v>5.8</v>
      </c>
      <c r="GG17" s="10">
        <v>29983</v>
      </c>
      <c r="GH17" s="10">
        <v>6.3</v>
      </c>
      <c r="GI17" s="10">
        <v>14469</v>
      </c>
      <c r="GJ17" s="10">
        <v>15</v>
      </c>
      <c r="GK17" s="10" t="s">
        <v>858</v>
      </c>
      <c r="GL17" s="10" t="s">
        <v>858</v>
      </c>
      <c r="GN17" s="9" t="s">
        <v>448</v>
      </c>
      <c r="GO17" s="9" t="s">
        <v>22</v>
      </c>
      <c r="GP17" s="9">
        <v>35000</v>
      </c>
      <c r="GQ17" s="9">
        <v>7</v>
      </c>
      <c r="GR17" s="9">
        <v>11.9</v>
      </c>
      <c r="GS17" s="9">
        <v>5.7</v>
      </c>
      <c r="GT17" s="9">
        <v>13.69</v>
      </c>
      <c r="GU17" s="9">
        <v>4.5</v>
      </c>
      <c r="GV17" s="9">
        <v>7.07</v>
      </c>
      <c r="GW17" s="9">
        <v>3.5</v>
      </c>
      <c r="GX17" s="9" t="s">
        <v>858</v>
      </c>
      <c r="GY17" s="9" t="s">
        <v>858</v>
      </c>
    </row>
    <row r="18" spans="1:207" x14ac:dyDescent="0.25">
      <c r="A18" s="1" t="s">
        <v>449</v>
      </c>
      <c r="B18" s="1" t="s">
        <v>23</v>
      </c>
      <c r="C18" s="1">
        <v>14000</v>
      </c>
      <c r="D18" s="1">
        <v>11.4</v>
      </c>
      <c r="E18" s="1">
        <v>477.1</v>
      </c>
      <c r="F18" s="1">
        <v>11</v>
      </c>
      <c r="G18" s="1">
        <v>529.70000000000005</v>
      </c>
      <c r="H18" s="1">
        <v>5.3</v>
      </c>
      <c r="I18" s="1">
        <v>275.8</v>
      </c>
      <c r="J18" s="1">
        <v>15</v>
      </c>
      <c r="K18" s="1" t="s">
        <v>858</v>
      </c>
      <c r="L18" s="1" t="s">
        <v>858</v>
      </c>
      <c r="N18" s="2" t="s">
        <v>449</v>
      </c>
      <c r="O18" s="2" t="s">
        <v>23</v>
      </c>
      <c r="P18" s="2">
        <v>21000</v>
      </c>
      <c r="Q18" s="2">
        <v>9.1999999999999993</v>
      </c>
      <c r="R18" s="2">
        <v>37.6</v>
      </c>
      <c r="S18" s="2">
        <v>2</v>
      </c>
      <c r="T18" s="2">
        <v>40</v>
      </c>
      <c r="U18" s="2">
        <v>1.5</v>
      </c>
      <c r="V18" s="2">
        <v>32.5</v>
      </c>
      <c r="W18" s="2">
        <v>3.3</v>
      </c>
      <c r="X18" s="2" t="s">
        <v>858</v>
      </c>
      <c r="Y18" s="2" t="s">
        <v>858</v>
      </c>
      <c r="AA18" s="3" t="s">
        <v>449</v>
      </c>
      <c r="AB18" s="3" t="s">
        <v>23</v>
      </c>
      <c r="AC18" s="3">
        <v>18000</v>
      </c>
      <c r="AD18" s="3">
        <v>10.9</v>
      </c>
      <c r="AE18" s="3">
        <v>23727</v>
      </c>
      <c r="AF18" s="3">
        <v>13</v>
      </c>
      <c r="AG18" s="3">
        <v>26865</v>
      </c>
      <c r="AH18" s="3">
        <v>5.3</v>
      </c>
      <c r="AI18" s="3">
        <v>13428</v>
      </c>
      <c r="AJ18" s="3">
        <v>10</v>
      </c>
      <c r="AK18" s="3" t="s">
        <v>858</v>
      </c>
      <c r="AL18" s="3" t="s">
        <v>858</v>
      </c>
      <c r="AN18" s="4" t="s">
        <v>449</v>
      </c>
      <c r="AO18" s="4" t="s">
        <v>23</v>
      </c>
      <c r="AP18" s="4">
        <v>21000</v>
      </c>
      <c r="AQ18" s="4">
        <v>9.1999999999999993</v>
      </c>
      <c r="AR18" s="4">
        <v>11.13</v>
      </c>
      <c r="AS18" s="4">
        <v>7.6</v>
      </c>
      <c r="AT18" s="4">
        <v>12.67</v>
      </c>
      <c r="AU18" s="4">
        <v>4.5</v>
      </c>
      <c r="AV18" s="4">
        <v>6.52</v>
      </c>
      <c r="AW18" s="4">
        <v>4.5</v>
      </c>
      <c r="AX18" s="4" t="s">
        <v>858</v>
      </c>
      <c r="AY18" s="4" t="s">
        <v>858</v>
      </c>
      <c r="BA18" s="5" t="s">
        <v>449</v>
      </c>
      <c r="BB18" s="5" t="s">
        <v>23</v>
      </c>
      <c r="BC18" s="5">
        <v>21000</v>
      </c>
      <c r="BD18" s="5">
        <v>9.1999999999999993</v>
      </c>
      <c r="BE18" s="5">
        <v>450.1</v>
      </c>
      <c r="BF18" s="5">
        <v>9.1</v>
      </c>
      <c r="BG18" s="5">
        <v>506.7</v>
      </c>
      <c r="BH18" s="5">
        <v>4.5999999999999996</v>
      </c>
      <c r="BI18" s="5">
        <v>245.8</v>
      </c>
      <c r="BJ18" s="5">
        <v>7.1</v>
      </c>
      <c r="BK18" s="5" t="s">
        <v>858</v>
      </c>
      <c r="BL18" s="5" t="s">
        <v>858</v>
      </c>
      <c r="BN18" s="6" t="s">
        <v>449</v>
      </c>
      <c r="BO18" s="6" t="s">
        <v>23</v>
      </c>
      <c r="BP18" s="6">
        <v>33000</v>
      </c>
      <c r="BQ18" s="6">
        <v>7.1</v>
      </c>
      <c r="BR18" s="6">
        <v>36.5</v>
      </c>
      <c r="BS18" s="6">
        <v>3.2</v>
      </c>
      <c r="BT18" s="6">
        <v>31.9</v>
      </c>
      <c r="BU18" s="6">
        <v>2.8</v>
      </c>
      <c r="BV18" s="6">
        <v>13.6</v>
      </c>
      <c r="BW18" s="6">
        <v>12</v>
      </c>
      <c r="BX18" s="6" t="s">
        <v>858</v>
      </c>
      <c r="BY18" s="6" t="s">
        <v>858</v>
      </c>
      <c r="CA18" s="7" t="s">
        <v>449</v>
      </c>
      <c r="CB18" s="7" t="s">
        <v>23</v>
      </c>
      <c r="CC18" s="7">
        <v>30000</v>
      </c>
      <c r="CD18" s="7">
        <v>8.4</v>
      </c>
      <c r="CE18" s="7">
        <v>16676</v>
      </c>
      <c r="CF18" s="7">
        <v>10</v>
      </c>
      <c r="CG18" s="7">
        <v>19677</v>
      </c>
      <c r="CH18" s="7">
        <v>6</v>
      </c>
      <c r="CI18" s="7">
        <v>5100</v>
      </c>
      <c r="CJ18" s="7">
        <v>13</v>
      </c>
      <c r="CK18" s="7" t="s">
        <v>858</v>
      </c>
      <c r="CL18" s="7" t="s">
        <v>858</v>
      </c>
      <c r="CN18" s="8" t="s">
        <v>449</v>
      </c>
      <c r="CO18" s="8" t="s">
        <v>23</v>
      </c>
      <c r="CP18" s="8">
        <v>33000</v>
      </c>
      <c r="CQ18" s="8">
        <v>7.1</v>
      </c>
      <c r="CR18" s="8">
        <v>9.1300000000000008</v>
      </c>
      <c r="CS18" s="8">
        <v>5.7</v>
      </c>
      <c r="CT18" s="8">
        <v>11.78</v>
      </c>
      <c r="CU18" s="8">
        <v>4</v>
      </c>
      <c r="CV18" s="8">
        <v>6.08</v>
      </c>
      <c r="CW18" s="8">
        <v>0.9</v>
      </c>
      <c r="CX18" s="8" t="s">
        <v>858</v>
      </c>
      <c r="CY18" s="8" t="s">
        <v>858</v>
      </c>
      <c r="DA18" s="20" t="s">
        <v>449</v>
      </c>
      <c r="DB18" s="20" t="s">
        <v>23</v>
      </c>
      <c r="DC18" s="20">
        <v>33000</v>
      </c>
      <c r="DD18" s="20">
        <v>7.1</v>
      </c>
      <c r="DE18" s="20">
        <v>316.3</v>
      </c>
      <c r="DF18" s="20">
        <v>9.3000000000000007</v>
      </c>
      <c r="DG18" s="20">
        <v>376.3</v>
      </c>
      <c r="DH18" s="20">
        <v>5.0999999999999996</v>
      </c>
      <c r="DI18" s="20">
        <v>99.8</v>
      </c>
      <c r="DJ18" s="20">
        <v>15</v>
      </c>
      <c r="DK18" s="20" t="s">
        <v>858</v>
      </c>
      <c r="DL18" s="20" t="s">
        <v>858</v>
      </c>
      <c r="DN18" s="21" t="s">
        <v>449</v>
      </c>
      <c r="DO18" s="21" t="s">
        <v>23</v>
      </c>
      <c r="DP18" s="21">
        <v>7000</v>
      </c>
      <c r="DQ18" s="21">
        <v>15.3</v>
      </c>
      <c r="DR18" s="21">
        <v>36.6</v>
      </c>
      <c r="DS18" s="21">
        <v>3.1</v>
      </c>
      <c r="DT18" s="21">
        <v>35.700000000000003</v>
      </c>
      <c r="DU18" s="21">
        <v>1.8</v>
      </c>
      <c r="DV18" s="21" t="s">
        <v>858</v>
      </c>
      <c r="DW18" s="21" t="s">
        <v>858</v>
      </c>
      <c r="DX18" s="21" t="s">
        <v>858</v>
      </c>
      <c r="DY18" s="21" t="s">
        <v>858</v>
      </c>
      <c r="EA18" s="22" t="s">
        <v>449</v>
      </c>
      <c r="EB18" s="22" t="s">
        <v>23</v>
      </c>
      <c r="EC18" s="22">
        <v>6000</v>
      </c>
      <c r="ED18" s="22">
        <v>17.7</v>
      </c>
      <c r="EE18" s="22">
        <v>19812</v>
      </c>
      <c r="EF18" s="22">
        <v>20</v>
      </c>
      <c r="EG18" s="22">
        <v>23736</v>
      </c>
      <c r="EH18" s="22">
        <v>8.9</v>
      </c>
      <c r="EI18" s="22" t="s">
        <v>858</v>
      </c>
      <c r="EJ18" s="22" t="s">
        <v>858</v>
      </c>
      <c r="EK18" s="22" t="s">
        <v>858</v>
      </c>
      <c r="EL18" s="22" t="s">
        <v>858</v>
      </c>
      <c r="EN18" s="23" t="s">
        <v>449</v>
      </c>
      <c r="EO18" s="23" t="s">
        <v>23</v>
      </c>
      <c r="EP18" s="23">
        <v>7000</v>
      </c>
      <c r="EQ18" s="23">
        <v>15.3</v>
      </c>
      <c r="ER18" s="23">
        <v>9.9600000000000009</v>
      </c>
      <c r="ES18" s="23">
        <v>19</v>
      </c>
      <c r="ET18" s="23">
        <v>12.81</v>
      </c>
      <c r="EU18" s="23">
        <v>8.8000000000000007</v>
      </c>
      <c r="EV18" s="23" t="s">
        <v>858</v>
      </c>
      <c r="EW18" s="23" t="s">
        <v>858</v>
      </c>
      <c r="EX18" s="23" t="s">
        <v>858</v>
      </c>
      <c r="EY18" s="23" t="s">
        <v>858</v>
      </c>
      <c r="FA18" s="24" t="s">
        <v>449</v>
      </c>
      <c r="FB18" s="24" t="s">
        <v>23</v>
      </c>
      <c r="FC18" s="24">
        <v>7000</v>
      </c>
      <c r="FD18" s="24">
        <v>15.3</v>
      </c>
      <c r="FE18" s="24">
        <v>367.3</v>
      </c>
      <c r="FF18" s="24">
        <v>18</v>
      </c>
      <c r="FG18" s="24">
        <v>457.5</v>
      </c>
      <c r="FH18" s="24">
        <v>8.8000000000000007</v>
      </c>
      <c r="FI18" s="24" t="s">
        <v>858</v>
      </c>
      <c r="FJ18" s="24" t="s">
        <v>858</v>
      </c>
      <c r="FK18" s="24" t="s">
        <v>858</v>
      </c>
      <c r="FL18" s="24" t="s">
        <v>858</v>
      </c>
      <c r="FN18" s="11" t="s">
        <v>449</v>
      </c>
      <c r="FO18" s="11" t="s">
        <v>23</v>
      </c>
      <c r="FP18" s="11">
        <v>14000</v>
      </c>
      <c r="FQ18" s="11">
        <v>11.4</v>
      </c>
      <c r="FR18" s="11">
        <v>40</v>
      </c>
      <c r="FS18" s="11">
        <v>2.5</v>
      </c>
      <c r="FT18" s="11">
        <v>42</v>
      </c>
      <c r="FU18" s="11">
        <v>1.9</v>
      </c>
      <c r="FV18" s="11">
        <v>37</v>
      </c>
      <c r="FW18" s="11">
        <v>3.1</v>
      </c>
      <c r="FX18" s="11" t="s">
        <v>858</v>
      </c>
      <c r="FY18" s="11" t="s">
        <v>858</v>
      </c>
      <c r="GA18" s="10" t="s">
        <v>449</v>
      </c>
      <c r="GB18" s="10" t="s">
        <v>23</v>
      </c>
      <c r="GC18" s="10">
        <v>12000</v>
      </c>
      <c r="GD18" s="10">
        <v>13.8</v>
      </c>
      <c r="GE18" s="10">
        <v>24228</v>
      </c>
      <c r="GF18" s="10">
        <v>15</v>
      </c>
      <c r="GG18" s="10">
        <v>28512</v>
      </c>
      <c r="GH18" s="10">
        <v>6.6</v>
      </c>
      <c r="GI18" s="10">
        <v>14980</v>
      </c>
      <c r="GJ18" s="10">
        <v>19</v>
      </c>
      <c r="GK18" s="10" t="s">
        <v>858</v>
      </c>
      <c r="GL18" s="10" t="s">
        <v>858</v>
      </c>
      <c r="GN18" s="9" t="s">
        <v>449</v>
      </c>
      <c r="GO18" s="9" t="s">
        <v>23</v>
      </c>
      <c r="GP18" s="9">
        <v>14000</v>
      </c>
      <c r="GQ18" s="9">
        <v>11.4</v>
      </c>
      <c r="GR18" s="9">
        <v>11.66</v>
      </c>
      <c r="GS18" s="9">
        <v>9.8000000000000007</v>
      </c>
      <c r="GT18" s="9">
        <v>12.62</v>
      </c>
      <c r="GU18" s="9">
        <v>5.0999999999999996</v>
      </c>
      <c r="GV18" s="9">
        <v>6.74</v>
      </c>
      <c r="GW18" s="9">
        <v>13</v>
      </c>
      <c r="GX18" s="9" t="s">
        <v>858</v>
      </c>
      <c r="GY18" s="9" t="s">
        <v>858</v>
      </c>
    </row>
    <row r="19" spans="1:207" x14ac:dyDescent="0.25">
      <c r="A19" s="1" t="s">
        <v>450</v>
      </c>
      <c r="B19" s="1" t="s">
        <v>24</v>
      </c>
      <c r="C19" s="1">
        <v>30000</v>
      </c>
      <c r="D19" s="1">
        <v>7.6</v>
      </c>
      <c r="E19" s="1">
        <v>501.2</v>
      </c>
      <c r="F19" s="1">
        <v>7.6</v>
      </c>
      <c r="G19" s="1">
        <v>606.9</v>
      </c>
      <c r="H19" s="1">
        <v>5.0999999999999996</v>
      </c>
      <c r="I19" s="1">
        <v>309.60000000000002</v>
      </c>
      <c r="J19" s="1">
        <v>5.0999999999999996</v>
      </c>
      <c r="K19" s="1" t="s">
        <v>858</v>
      </c>
      <c r="L19" s="1" t="s">
        <v>858</v>
      </c>
      <c r="N19" s="2" t="s">
        <v>450</v>
      </c>
      <c r="O19" s="2" t="s">
        <v>24</v>
      </c>
      <c r="P19" s="2">
        <v>51000</v>
      </c>
      <c r="Q19" s="2">
        <v>5.7</v>
      </c>
      <c r="R19" s="2">
        <v>37.5</v>
      </c>
      <c r="S19" s="2">
        <v>1.2</v>
      </c>
      <c r="T19" s="2">
        <v>39</v>
      </c>
      <c r="U19" s="2">
        <v>0.8</v>
      </c>
      <c r="V19" s="2">
        <v>33.700000000000003</v>
      </c>
      <c r="W19" s="2">
        <v>1.9</v>
      </c>
      <c r="X19" s="2" t="s">
        <v>858</v>
      </c>
      <c r="Y19" s="2" t="s">
        <v>858</v>
      </c>
      <c r="AA19" s="3" t="s">
        <v>450</v>
      </c>
      <c r="AB19" s="3" t="s">
        <v>24</v>
      </c>
      <c r="AC19" s="3">
        <v>45000</v>
      </c>
      <c r="AD19" s="3">
        <v>6.8</v>
      </c>
      <c r="AE19" s="3">
        <v>23492</v>
      </c>
      <c r="AF19" s="3">
        <v>6.1</v>
      </c>
      <c r="AG19" s="3">
        <v>29010</v>
      </c>
      <c r="AH19" s="3">
        <v>4.7</v>
      </c>
      <c r="AI19" s="3">
        <v>13722</v>
      </c>
      <c r="AJ19" s="3">
        <v>5.3</v>
      </c>
      <c r="AK19" s="3" t="s">
        <v>858</v>
      </c>
      <c r="AL19" s="3" t="s">
        <v>858</v>
      </c>
      <c r="AN19" s="4" t="s">
        <v>450</v>
      </c>
      <c r="AO19" s="4" t="s">
        <v>24</v>
      </c>
      <c r="AP19" s="4">
        <v>51000</v>
      </c>
      <c r="AQ19" s="4">
        <v>5.7</v>
      </c>
      <c r="AR19" s="4">
        <v>11.7</v>
      </c>
      <c r="AS19" s="4">
        <v>4.2</v>
      </c>
      <c r="AT19" s="4">
        <v>14.13</v>
      </c>
      <c r="AU19" s="4">
        <v>3.8</v>
      </c>
      <c r="AV19" s="4">
        <v>7.25</v>
      </c>
      <c r="AW19" s="4">
        <v>3.1</v>
      </c>
      <c r="AX19" s="4" t="s">
        <v>858</v>
      </c>
      <c r="AY19" s="4" t="s">
        <v>858</v>
      </c>
      <c r="BA19" s="5" t="s">
        <v>450</v>
      </c>
      <c r="BB19" s="5" t="s">
        <v>24</v>
      </c>
      <c r="BC19" s="5">
        <v>51000</v>
      </c>
      <c r="BD19" s="5">
        <v>5.7</v>
      </c>
      <c r="BE19" s="5">
        <v>454.5</v>
      </c>
      <c r="BF19" s="5">
        <v>5.6</v>
      </c>
      <c r="BG19" s="5">
        <v>551.29999999999995</v>
      </c>
      <c r="BH19" s="5">
        <v>3.8</v>
      </c>
      <c r="BI19" s="5">
        <v>277.5</v>
      </c>
      <c r="BJ19" s="5">
        <v>3.7</v>
      </c>
      <c r="BK19" s="5" t="s">
        <v>858</v>
      </c>
      <c r="BL19" s="5" t="s">
        <v>858</v>
      </c>
      <c r="BN19" s="6" t="s">
        <v>450</v>
      </c>
      <c r="BO19" s="6" t="s">
        <v>24</v>
      </c>
      <c r="BP19" s="6">
        <v>73000</v>
      </c>
      <c r="BQ19" s="6">
        <v>4.7</v>
      </c>
      <c r="BR19" s="6">
        <v>37</v>
      </c>
      <c r="BS19" s="6">
        <v>1.2</v>
      </c>
      <c r="BT19" s="6">
        <v>32.9</v>
      </c>
      <c r="BU19" s="6">
        <v>1.6</v>
      </c>
      <c r="BV19" s="6">
        <v>16</v>
      </c>
      <c r="BW19" s="6">
        <v>7.9</v>
      </c>
      <c r="BX19" s="6">
        <v>42.1</v>
      </c>
      <c r="BY19" s="6">
        <v>9.4</v>
      </c>
      <c r="CA19" s="7" t="s">
        <v>450</v>
      </c>
      <c r="CB19" s="7" t="s">
        <v>24</v>
      </c>
      <c r="CC19" s="7">
        <v>64000</v>
      </c>
      <c r="CD19" s="7">
        <v>6.3</v>
      </c>
      <c r="CE19" s="7">
        <v>19415</v>
      </c>
      <c r="CF19" s="7">
        <v>5.4</v>
      </c>
      <c r="CG19" s="7">
        <v>23326</v>
      </c>
      <c r="CH19" s="7">
        <v>4.9000000000000004</v>
      </c>
      <c r="CI19" s="7">
        <v>6507</v>
      </c>
      <c r="CJ19" s="7">
        <v>8.6</v>
      </c>
      <c r="CK19" s="7" t="s">
        <v>858</v>
      </c>
      <c r="CL19" s="7" t="s">
        <v>858</v>
      </c>
      <c r="CN19" s="8" t="s">
        <v>450</v>
      </c>
      <c r="CO19" s="8" t="s">
        <v>24</v>
      </c>
      <c r="CP19" s="8">
        <v>73000</v>
      </c>
      <c r="CQ19" s="8">
        <v>4.7</v>
      </c>
      <c r="CR19" s="8">
        <v>10.23</v>
      </c>
      <c r="CS19" s="8">
        <v>3.3</v>
      </c>
      <c r="CT19" s="8">
        <v>13.27</v>
      </c>
      <c r="CU19" s="8">
        <v>3.4</v>
      </c>
      <c r="CV19" s="8">
        <v>6.33</v>
      </c>
      <c r="CW19" s="8">
        <v>1.7</v>
      </c>
      <c r="CX19" s="8" t="s">
        <v>858</v>
      </c>
      <c r="CY19" s="8" t="s">
        <v>858</v>
      </c>
      <c r="DA19" s="20" t="s">
        <v>450</v>
      </c>
      <c r="DB19" s="20" t="s">
        <v>24</v>
      </c>
      <c r="DC19" s="20">
        <v>73000</v>
      </c>
      <c r="DD19" s="20">
        <v>4.7</v>
      </c>
      <c r="DE19" s="20">
        <v>368</v>
      </c>
      <c r="DF19" s="20">
        <v>4.8</v>
      </c>
      <c r="DG19" s="20">
        <v>436.6</v>
      </c>
      <c r="DH19" s="20">
        <v>3.9</v>
      </c>
      <c r="DI19" s="20">
        <v>114.5</v>
      </c>
      <c r="DJ19" s="20">
        <v>10</v>
      </c>
      <c r="DK19" s="20" t="s">
        <v>858</v>
      </c>
      <c r="DL19" s="20" t="s">
        <v>858</v>
      </c>
      <c r="DN19" s="21" t="s">
        <v>450</v>
      </c>
      <c r="DO19" s="21" t="s">
        <v>24</v>
      </c>
      <c r="DP19" s="21">
        <v>21000</v>
      </c>
      <c r="DQ19" s="21">
        <v>8.6999999999999993</v>
      </c>
      <c r="DR19" s="21">
        <v>37.4</v>
      </c>
      <c r="DS19" s="21">
        <v>0.3</v>
      </c>
      <c r="DT19" s="21">
        <v>37.1</v>
      </c>
      <c r="DU19" s="21">
        <v>0.9</v>
      </c>
      <c r="DV19" s="21">
        <v>32.5</v>
      </c>
      <c r="DW19" s="21">
        <v>0.7</v>
      </c>
      <c r="DX19" s="21" t="s">
        <v>858</v>
      </c>
      <c r="DY19" s="21" t="s">
        <v>858</v>
      </c>
      <c r="EA19" s="22" t="s">
        <v>450</v>
      </c>
      <c r="EB19" s="22" t="s">
        <v>24</v>
      </c>
      <c r="EC19" s="22">
        <v>17000</v>
      </c>
      <c r="ED19" s="22">
        <v>10.6</v>
      </c>
      <c r="EE19" s="22">
        <v>21366</v>
      </c>
      <c r="EF19" s="22">
        <v>7.8</v>
      </c>
      <c r="EG19" s="22">
        <v>24022</v>
      </c>
      <c r="EH19" s="22">
        <v>5.3</v>
      </c>
      <c r="EI19" s="22">
        <v>12612</v>
      </c>
      <c r="EJ19" s="22">
        <v>9.1</v>
      </c>
      <c r="EK19" s="22" t="s">
        <v>858</v>
      </c>
      <c r="EL19" s="22" t="s">
        <v>858</v>
      </c>
      <c r="EN19" s="23" t="s">
        <v>450</v>
      </c>
      <c r="EO19" s="23" t="s">
        <v>24</v>
      </c>
      <c r="EP19" s="23">
        <v>21000</v>
      </c>
      <c r="EQ19" s="23">
        <v>8.6999999999999993</v>
      </c>
      <c r="ER19" s="23">
        <v>11.09</v>
      </c>
      <c r="ES19" s="23">
        <v>6.1</v>
      </c>
      <c r="ET19" s="23">
        <v>12.66</v>
      </c>
      <c r="EU19" s="23">
        <v>4.2</v>
      </c>
      <c r="EV19" s="23">
        <v>6.8</v>
      </c>
      <c r="EW19" s="23">
        <v>2.8</v>
      </c>
      <c r="EX19" s="23" t="s">
        <v>858</v>
      </c>
      <c r="EY19" s="23" t="s">
        <v>858</v>
      </c>
      <c r="FA19" s="24" t="s">
        <v>450</v>
      </c>
      <c r="FB19" s="24" t="s">
        <v>24</v>
      </c>
      <c r="FC19" s="24">
        <v>21000</v>
      </c>
      <c r="FD19" s="24">
        <v>8.6999999999999993</v>
      </c>
      <c r="FE19" s="24">
        <v>410</v>
      </c>
      <c r="FF19" s="24">
        <v>5.7</v>
      </c>
      <c r="FG19" s="24">
        <v>469.3</v>
      </c>
      <c r="FH19" s="24">
        <v>4.2</v>
      </c>
      <c r="FI19" s="24">
        <v>252.9</v>
      </c>
      <c r="FJ19" s="24">
        <v>4.8</v>
      </c>
      <c r="FK19" s="24" t="s">
        <v>858</v>
      </c>
      <c r="FL19" s="24" t="s">
        <v>858</v>
      </c>
      <c r="FN19" s="11" t="s">
        <v>450</v>
      </c>
      <c r="FO19" s="11" t="s">
        <v>24</v>
      </c>
      <c r="FP19" s="11">
        <v>30000</v>
      </c>
      <c r="FQ19" s="11">
        <v>7.6</v>
      </c>
      <c r="FR19" s="11">
        <v>38.5</v>
      </c>
      <c r="FS19" s="11">
        <v>1.7</v>
      </c>
      <c r="FT19" s="11">
        <v>40.299999999999997</v>
      </c>
      <c r="FU19" s="11">
        <v>1.2</v>
      </c>
      <c r="FV19" s="11">
        <v>35</v>
      </c>
      <c r="FW19" s="11">
        <v>1.5</v>
      </c>
      <c r="FX19" s="11" t="s">
        <v>858</v>
      </c>
      <c r="FY19" s="11" t="s">
        <v>858</v>
      </c>
      <c r="GA19" s="10" t="s">
        <v>450</v>
      </c>
      <c r="GB19" s="10" t="s">
        <v>24</v>
      </c>
      <c r="GC19" s="10">
        <v>27000</v>
      </c>
      <c r="GD19" s="10">
        <v>8.9</v>
      </c>
      <c r="GE19" s="10">
        <v>26918</v>
      </c>
      <c r="GF19" s="10">
        <v>8.1</v>
      </c>
      <c r="GG19" s="10">
        <v>32212</v>
      </c>
      <c r="GH19" s="10">
        <v>6.3</v>
      </c>
      <c r="GI19" s="10">
        <v>15486</v>
      </c>
      <c r="GJ19" s="10">
        <v>7.9</v>
      </c>
      <c r="GK19" s="10" t="s">
        <v>858</v>
      </c>
      <c r="GL19" s="10" t="s">
        <v>858</v>
      </c>
      <c r="GN19" s="9" t="s">
        <v>450</v>
      </c>
      <c r="GO19" s="9" t="s">
        <v>24</v>
      </c>
      <c r="GP19" s="9">
        <v>30000</v>
      </c>
      <c r="GQ19" s="9">
        <v>7.6</v>
      </c>
      <c r="GR19" s="9">
        <v>12.05</v>
      </c>
      <c r="GS19" s="9">
        <v>6.2</v>
      </c>
      <c r="GT19" s="9">
        <v>15.04</v>
      </c>
      <c r="GU19" s="9">
        <v>5.3</v>
      </c>
      <c r="GV19" s="9">
        <v>7.78</v>
      </c>
      <c r="GW19" s="9">
        <v>4.4000000000000004</v>
      </c>
      <c r="GX19" s="9" t="s">
        <v>858</v>
      </c>
      <c r="GY19" s="9" t="s">
        <v>858</v>
      </c>
    </row>
    <row r="20" spans="1:207" x14ac:dyDescent="0.25">
      <c r="A20" s="1" t="s">
        <v>451</v>
      </c>
      <c r="B20" s="1" t="s">
        <v>25</v>
      </c>
      <c r="C20" s="1">
        <v>43000</v>
      </c>
      <c r="D20" s="1">
        <v>6.4</v>
      </c>
      <c r="E20" s="1">
        <v>500.1</v>
      </c>
      <c r="F20" s="1">
        <v>5.4</v>
      </c>
      <c r="G20" s="1">
        <v>576.29999999999995</v>
      </c>
      <c r="H20" s="1">
        <v>3.8</v>
      </c>
      <c r="I20" s="1">
        <v>309.7</v>
      </c>
      <c r="J20" s="1">
        <v>3.4</v>
      </c>
      <c r="K20" s="1" t="s">
        <v>858</v>
      </c>
      <c r="L20" s="1" t="s">
        <v>858</v>
      </c>
      <c r="N20" s="2" t="s">
        <v>451</v>
      </c>
      <c r="O20" s="2" t="s">
        <v>25</v>
      </c>
      <c r="P20" s="2">
        <v>65000</v>
      </c>
      <c r="Q20" s="2">
        <v>5.0999999999999996</v>
      </c>
      <c r="R20" s="2">
        <v>37.5</v>
      </c>
      <c r="S20" s="2">
        <v>1</v>
      </c>
      <c r="T20" s="2">
        <v>39.299999999999997</v>
      </c>
      <c r="U20" s="2">
        <v>0.7</v>
      </c>
      <c r="V20" s="2">
        <v>35</v>
      </c>
      <c r="W20" s="2">
        <v>1.8</v>
      </c>
      <c r="X20" s="2">
        <v>45.9</v>
      </c>
      <c r="Y20" s="2">
        <v>11</v>
      </c>
      <c r="AA20" s="3" t="s">
        <v>451</v>
      </c>
      <c r="AB20" s="3" t="s">
        <v>25</v>
      </c>
      <c r="AC20" s="3">
        <v>58000</v>
      </c>
      <c r="AD20" s="3">
        <v>6</v>
      </c>
      <c r="AE20" s="3">
        <v>25883</v>
      </c>
      <c r="AF20" s="3">
        <v>5.9</v>
      </c>
      <c r="AG20" s="3">
        <v>30487</v>
      </c>
      <c r="AH20" s="3">
        <v>3.9</v>
      </c>
      <c r="AI20" s="3">
        <v>15189</v>
      </c>
      <c r="AJ20" s="3">
        <v>4.8</v>
      </c>
      <c r="AK20" s="3" t="s">
        <v>858</v>
      </c>
      <c r="AL20" s="3" t="s">
        <v>858</v>
      </c>
      <c r="AN20" s="4" t="s">
        <v>451</v>
      </c>
      <c r="AO20" s="4" t="s">
        <v>25</v>
      </c>
      <c r="AP20" s="4">
        <v>65000</v>
      </c>
      <c r="AQ20" s="4">
        <v>5.0999999999999996</v>
      </c>
      <c r="AR20" s="4">
        <v>12.15</v>
      </c>
      <c r="AS20" s="4">
        <v>4.5999999999999996</v>
      </c>
      <c r="AT20" s="4">
        <v>14.21</v>
      </c>
      <c r="AU20" s="4">
        <v>3.1</v>
      </c>
      <c r="AV20" s="4">
        <v>7.24</v>
      </c>
      <c r="AW20" s="4">
        <v>3.8</v>
      </c>
      <c r="AX20" s="4" t="s">
        <v>858</v>
      </c>
      <c r="AY20" s="4" t="s">
        <v>858</v>
      </c>
      <c r="BA20" s="5" t="s">
        <v>451</v>
      </c>
      <c r="BB20" s="5" t="s">
        <v>25</v>
      </c>
      <c r="BC20" s="5">
        <v>65000</v>
      </c>
      <c r="BD20" s="5">
        <v>5.0999999999999996</v>
      </c>
      <c r="BE20" s="5">
        <v>482.7</v>
      </c>
      <c r="BF20" s="5">
        <v>5.2</v>
      </c>
      <c r="BG20" s="5">
        <v>558.70000000000005</v>
      </c>
      <c r="BH20" s="5">
        <v>3.1</v>
      </c>
      <c r="BI20" s="5">
        <v>292.60000000000002</v>
      </c>
      <c r="BJ20" s="5">
        <v>3.1</v>
      </c>
      <c r="BK20" s="5" t="s">
        <v>858</v>
      </c>
      <c r="BL20" s="5" t="s">
        <v>858</v>
      </c>
      <c r="BN20" s="6" t="s">
        <v>451</v>
      </c>
      <c r="BO20" s="6" t="s">
        <v>25</v>
      </c>
      <c r="BP20" s="6">
        <v>85000</v>
      </c>
      <c r="BQ20" s="6">
        <v>4.4000000000000004</v>
      </c>
      <c r="BR20" s="6">
        <v>37</v>
      </c>
      <c r="BS20" s="6">
        <v>0.4</v>
      </c>
      <c r="BT20" s="6">
        <v>34.700000000000003</v>
      </c>
      <c r="BU20" s="6">
        <v>1.3</v>
      </c>
      <c r="BV20" s="6">
        <v>18</v>
      </c>
      <c r="BW20" s="6">
        <v>5.7</v>
      </c>
      <c r="BX20" s="6">
        <v>43.9</v>
      </c>
      <c r="BY20" s="6">
        <v>7</v>
      </c>
      <c r="CA20" s="7" t="s">
        <v>451</v>
      </c>
      <c r="CB20" s="7" t="s">
        <v>25</v>
      </c>
      <c r="CC20" s="7">
        <v>77000</v>
      </c>
      <c r="CD20" s="7">
        <v>5.0999999999999996</v>
      </c>
      <c r="CE20" s="7">
        <v>21599</v>
      </c>
      <c r="CF20" s="7">
        <v>5.3</v>
      </c>
      <c r="CG20" s="7">
        <v>25498</v>
      </c>
      <c r="CH20" s="7">
        <v>4</v>
      </c>
      <c r="CI20" s="7">
        <v>7228</v>
      </c>
      <c r="CJ20" s="7">
        <v>10</v>
      </c>
      <c r="CK20" s="7" t="s">
        <v>858</v>
      </c>
      <c r="CL20" s="7" t="s">
        <v>858</v>
      </c>
      <c r="CN20" s="8" t="s">
        <v>451</v>
      </c>
      <c r="CO20" s="8" t="s">
        <v>25</v>
      </c>
      <c r="CP20" s="8">
        <v>85000</v>
      </c>
      <c r="CQ20" s="8">
        <v>4.4000000000000004</v>
      </c>
      <c r="CR20" s="8">
        <v>11.05</v>
      </c>
      <c r="CS20" s="8">
        <v>4</v>
      </c>
      <c r="CT20" s="8">
        <v>13.56</v>
      </c>
      <c r="CU20" s="8">
        <v>2.9</v>
      </c>
      <c r="CV20" s="8">
        <v>6.48</v>
      </c>
      <c r="CW20" s="8">
        <v>1.8</v>
      </c>
      <c r="CX20" s="8" t="s">
        <v>858</v>
      </c>
      <c r="CY20" s="8" t="s">
        <v>858</v>
      </c>
      <c r="DA20" s="20" t="s">
        <v>451</v>
      </c>
      <c r="DB20" s="20" t="s">
        <v>25</v>
      </c>
      <c r="DC20" s="20">
        <v>85000</v>
      </c>
      <c r="DD20" s="20">
        <v>4.4000000000000004</v>
      </c>
      <c r="DE20" s="20">
        <v>409.5</v>
      </c>
      <c r="DF20" s="20">
        <v>4</v>
      </c>
      <c r="DG20" s="20">
        <v>470.1</v>
      </c>
      <c r="DH20" s="20">
        <v>3.2</v>
      </c>
      <c r="DI20" s="20">
        <v>138.4</v>
      </c>
      <c r="DJ20" s="20">
        <v>9.8000000000000007</v>
      </c>
      <c r="DK20" s="20">
        <v>780.5</v>
      </c>
      <c r="DL20" s="20">
        <v>20</v>
      </c>
      <c r="DN20" s="21" t="s">
        <v>451</v>
      </c>
      <c r="DO20" s="21" t="s">
        <v>25</v>
      </c>
      <c r="DP20" s="21">
        <v>22000</v>
      </c>
      <c r="DQ20" s="21">
        <v>8.5</v>
      </c>
      <c r="DR20" s="21">
        <v>37.5</v>
      </c>
      <c r="DS20" s="21">
        <v>1.2</v>
      </c>
      <c r="DT20" s="21">
        <v>38.1</v>
      </c>
      <c r="DU20" s="21">
        <v>1.2</v>
      </c>
      <c r="DV20" s="21">
        <v>32.5</v>
      </c>
      <c r="DW20" s="21">
        <v>2.4</v>
      </c>
      <c r="DX20" s="21" t="s">
        <v>858</v>
      </c>
      <c r="DY20" s="21" t="s">
        <v>858</v>
      </c>
      <c r="EA20" s="22" t="s">
        <v>451</v>
      </c>
      <c r="EB20" s="22" t="s">
        <v>25</v>
      </c>
      <c r="EC20" s="22">
        <v>20000</v>
      </c>
      <c r="ED20" s="22">
        <v>10</v>
      </c>
      <c r="EE20" s="22">
        <v>23956</v>
      </c>
      <c r="EF20" s="22">
        <v>9.1</v>
      </c>
      <c r="EG20" s="22">
        <v>27537</v>
      </c>
      <c r="EH20" s="22">
        <v>5.5</v>
      </c>
      <c r="EI20" s="22">
        <v>13721</v>
      </c>
      <c r="EJ20" s="22">
        <v>8.4</v>
      </c>
      <c r="EK20" s="22" t="s">
        <v>858</v>
      </c>
      <c r="EL20" s="22" t="s">
        <v>858</v>
      </c>
      <c r="EN20" s="23" t="s">
        <v>451</v>
      </c>
      <c r="EO20" s="23" t="s">
        <v>25</v>
      </c>
      <c r="EP20" s="23">
        <v>22000</v>
      </c>
      <c r="EQ20" s="23">
        <v>8.5</v>
      </c>
      <c r="ER20" s="23">
        <v>11.7</v>
      </c>
      <c r="ES20" s="23">
        <v>8.5</v>
      </c>
      <c r="ET20" s="23">
        <v>13.77</v>
      </c>
      <c r="EU20" s="23">
        <v>5.4</v>
      </c>
      <c r="EV20" s="23">
        <v>6.81</v>
      </c>
      <c r="EW20" s="23">
        <v>5.4</v>
      </c>
      <c r="EX20" s="23" t="s">
        <v>858</v>
      </c>
      <c r="EY20" s="23" t="s">
        <v>858</v>
      </c>
      <c r="FA20" s="24" t="s">
        <v>451</v>
      </c>
      <c r="FB20" s="24" t="s">
        <v>25</v>
      </c>
      <c r="FC20" s="24">
        <v>22000</v>
      </c>
      <c r="FD20" s="24">
        <v>8.5</v>
      </c>
      <c r="FE20" s="24">
        <v>432.7</v>
      </c>
      <c r="FF20" s="24">
        <v>8.8000000000000007</v>
      </c>
      <c r="FG20" s="24">
        <v>524.1</v>
      </c>
      <c r="FH20" s="24">
        <v>5.3</v>
      </c>
      <c r="FI20" s="24">
        <v>261.60000000000002</v>
      </c>
      <c r="FJ20" s="24">
        <v>5.3</v>
      </c>
      <c r="FK20" s="24" t="s">
        <v>858</v>
      </c>
      <c r="FL20" s="24" t="s">
        <v>858</v>
      </c>
      <c r="FN20" s="11" t="s">
        <v>451</v>
      </c>
      <c r="FO20" s="11" t="s">
        <v>25</v>
      </c>
      <c r="FP20" s="11">
        <v>43000</v>
      </c>
      <c r="FQ20" s="11">
        <v>6.4</v>
      </c>
      <c r="FR20" s="11">
        <v>39</v>
      </c>
      <c r="FS20" s="11">
        <v>1.6</v>
      </c>
      <c r="FT20" s="11">
        <v>40</v>
      </c>
      <c r="FU20" s="11">
        <v>0.8</v>
      </c>
      <c r="FV20" s="11">
        <v>35.9</v>
      </c>
      <c r="FW20" s="11">
        <v>0.9</v>
      </c>
      <c r="FX20" s="11" t="s">
        <v>858</v>
      </c>
      <c r="FY20" s="11" t="s">
        <v>858</v>
      </c>
      <c r="GA20" s="10" t="s">
        <v>451</v>
      </c>
      <c r="GB20" s="10" t="s">
        <v>25</v>
      </c>
      <c r="GC20" s="10">
        <v>39000</v>
      </c>
      <c r="GD20" s="10">
        <v>7.4</v>
      </c>
      <c r="GE20" s="10">
        <v>27352</v>
      </c>
      <c r="GF20" s="10">
        <v>7</v>
      </c>
      <c r="GG20" s="10">
        <v>31997</v>
      </c>
      <c r="GH20" s="10">
        <v>5.0999999999999996</v>
      </c>
      <c r="GI20" s="10">
        <v>15679</v>
      </c>
      <c r="GJ20" s="10">
        <v>5</v>
      </c>
      <c r="GK20" s="10" t="s">
        <v>858</v>
      </c>
      <c r="GL20" s="10" t="s">
        <v>858</v>
      </c>
      <c r="GN20" s="9" t="s">
        <v>451</v>
      </c>
      <c r="GO20" s="9" t="s">
        <v>25</v>
      </c>
      <c r="GP20" s="9">
        <v>43000</v>
      </c>
      <c r="GQ20" s="9">
        <v>6.4</v>
      </c>
      <c r="GR20" s="9">
        <v>12.39</v>
      </c>
      <c r="GS20" s="9">
        <v>5.0999999999999996</v>
      </c>
      <c r="GT20" s="9">
        <v>14.42</v>
      </c>
      <c r="GU20" s="9">
        <v>3.8</v>
      </c>
      <c r="GV20" s="9">
        <v>7.61</v>
      </c>
      <c r="GW20" s="9">
        <v>3.9</v>
      </c>
      <c r="GX20" s="9" t="s">
        <v>858</v>
      </c>
      <c r="GY20" s="9" t="s">
        <v>858</v>
      </c>
    </row>
    <row r="21" spans="1:207" x14ac:dyDescent="0.25">
      <c r="A21" s="1" t="s">
        <v>452</v>
      </c>
      <c r="B21" s="1" t="s">
        <v>26</v>
      </c>
      <c r="C21" s="1">
        <v>64000</v>
      </c>
      <c r="D21" s="1">
        <v>5.3</v>
      </c>
      <c r="E21" s="1">
        <v>538.70000000000005</v>
      </c>
      <c r="F21" s="1">
        <v>5.4</v>
      </c>
      <c r="G21" s="1">
        <v>611.1</v>
      </c>
      <c r="H21" s="1">
        <v>3.6</v>
      </c>
      <c r="I21" s="1">
        <v>292.89999999999998</v>
      </c>
      <c r="J21" s="1">
        <v>2.7</v>
      </c>
      <c r="K21" s="1" t="s">
        <v>858</v>
      </c>
      <c r="L21" s="1" t="s">
        <v>858</v>
      </c>
      <c r="N21" s="2" t="s">
        <v>452</v>
      </c>
      <c r="O21" s="2" t="s">
        <v>26</v>
      </c>
      <c r="P21" s="2">
        <v>111000</v>
      </c>
      <c r="Q21" s="2">
        <v>3.9</v>
      </c>
      <c r="R21" s="2">
        <v>37.5</v>
      </c>
      <c r="S21" s="2">
        <v>0.3</v>
      </c>
      <c r="T21" s="2">
        <v>38.1</v>
      </c>
      <c r="U21" s="2">
        <v>0.4</v>
      </c>
      <c r="V21" s="2">
        <v>34.9</v>
      </c>
      <c r="W21" s="2">
        <v>1.1000000000000001</v>
      </c>
      <c r="X21" s="2">
        <v>42</v>
      </c>
      <c r="Y21" s="2">
        <v>5.8</v>
      </c>
      <c r="AA21" s="3" t="s">
        <v>452</v>
      </c>
      <c r="AB21" s="3" t="s">
        <v>26</v>
      </c>
      <c r="AC21" s="3">
        <v>101000</v>
      </c>
      <c r="AD21" s="3">
        <v>6.7</v>
      </c>
      <c r="AE21" s="3">
        <v>25114</v>
      </c>
      <c r="AF21" s="3">
        <v>5.9</v>
      </c>
      <c r="AG21" s="3">
        <v>29539</v>
      </c>
      <c r="AH21" s="3">
        <v>4.5999999999999996</v>
      </c>
      <c r="AI21" s="3">
        <v>14263</v>
      </c>
      <c r="AJ21" s="3">
        <v>4.2</v>
      </c>
      <c r="AK21" s="3" t="s">
        <v>858</v>
      </c>
      <c r="AL21" s="3" t="s">
        <v>858</v>
      </c>
      <c r="AN21" s="4" t="s">
        <v>452</v>
      </c>
      <c r="AO21" s="4" t="s">
        <v>26</v>
      </c>
      <c r="AP21" s="4">
        <v>111000</v>
      </c>
      <c r="AQ21" s="4">
        <v>3.9</v>
      </c>
      <c r="AR21" s="4">
        <v>12.63</v>
      </c>
      <c r="AS21" s="4">
        <v>4.3</v>
      </c>
      <c r="AT21" s="4">
        <v>15.02</v>
      </c>
      <c r="AU21" s="4">
        <v>2.7</v>
      </c>
      <c r="AV21" s="4">
        <v>7.26</v>
      </c>
      <c r="AW21" s="4">
        <v>1.8</v>
      </c>
      <c r="AX21" s="4">
        <v>24.66</v>
      </c>
      <c r="AY21" s="4">
        <v>12</v>
      </c>
      <c r="BA21" s="5" t="s">
        <v>452</v>
      </c>
      <c r="BB21" s="5" t="s">
        <v>26</v>
      </c>
      <c r="BC21" s="5">
        <v>111000</v>
      </c>
      <c r="BD21" s="5">
        <v>3.9</v>
      </c>
      <c r="BE21" s="5">
        <v>484.5</v>
      </c>
      <c r="BF21" s="5">
        <v>4.5999999999999996</v>
      </c>
      <c r="BG21" s="5">
        <v>572.6</v>
      </c>
      <c r="BH21" s="5">
        <v>2.7</v>
      </c>
      <c r="BI21" s="5">
        <v>278</v>
      </c>
      <c r="BJ21" s="5">
        <v>2.4</v>
      </c>
      <c r="BK21" s="5">
        <v>927.1</v>
      </c>
      <c r="BL21" s="5">
        <v>13</v>
      </c>
      <c r="BN21" s="6" t="s">
        <v>452</v>
      </c>
      <c r="BO21" s="6" t="s">
        <v>26</v>
      </c>
      <c r="BP21" s="6">
        <v>159000</v>
      </c>
      <c r="BQ21" s="6">
        <v>3.2</v>
      </c>
      <c r="BR21" s="6">
        <v>36.9</v>
      </c>
      <c r="BS21" s="6">
        <v>0.5</v>
      </c>
      <c r="BT21" s="6">
        <v>32.200000000000003</v>
      </c>
      <c r="BU21" s="6">
        <v>1.1000000000000001</v>
      </c>
      <c r="BV21" s="6">
        <v>15</v>
      </c>
      <c r="BW21" s="6">
        <v>4.2</v>
      </c>
      <c r="BX21" s="6">
        <v>40.299999999999997</v>
      </c>
      <c r="BY21" s="6">
        <v>3.1</v>
      </c>
      <c r="CA21" s="7" t="s">
        <v>452</v>
      </c>
      <c r="CB21" s="7" t="s">
        <v>26</v>
      </c>
      <c r="CC21" s="7">
        <v>140000</v>
      </c>
      <c r="CD21" s="7">
        <v>5.3</v>
      </c>
      <c r="CE21" s="7">
        <v>20387</v>
      </c>
      <c r="CF21" s="7">
        <v>5.3</v>
      </c>
      <c r="CG21" s="7">
        <v>24353</v>
      </c>
      <c r="CH21" s="7">
        <v>4.7</v>
      </c>
      <c r="CI21" s="7">
        <v>7093</v>
      </c>
      <c r="CJ21" s="7">
        <v>12</v>
      </c>
      <c r="CK21" s="7">
        <v>44761</v>
      </c>
      <c r="CL21" s="7">
        <v>19</v>
      </c>
      <c r="CN21" s="8" t="s">
        <v>452</v>
      </c>
      <c r="CO21" s="8" t="s">
        <v>26</v>
      </c>
      <c r="CP21" s="8">
        <v>159000</v>
      </c>
      <c r="CQ21" s="8">
        <v>3.2</v>
      </c>
      <c r="CR21" s="8">
        <v>10.74</v>
      </c>
      <c r="CS21" s="8">
        <v>3</v>
      </c>
      <c r="CT21" s="8">
        <v>14.2</v>
      </c>
      <c r="CU21" s="8">
        <v>2.4</v>
      </c>
      <c r="CV21" s="8">
        <v>6.45</v>
      </c>
      <c r="CW21" s="8">
        <v>1.3</v>
      </c>
      <c r="CX21" s="8">
        <v>23.53</v>
      </c>
      <c r="CY21" s="8">
        <v>9.8000000000000007</v>
      </c>
      <c r="DA21" s="20" t="s">
        <v>452</v>
      </c>
      <c r="DB21" s="20" t="s">
        <v>26</v>
      </c>
      <c r="DC21" s="20">
        <v>159000</v>
      </c>
      <c r="DD21" s="20">
        <v>3.2</v>
      </c>
      <c r="DE21" s="20">
        <v>381</v>
      </c>
      <c r="DF21" s="20">
        <v>3.8</v>
      </c>
      <c r="DG21" s="20">
        <v>457.3</v>
      </c>
      <c r="DH21" s="20">
        <v>2.7</v>
      </c>
      <c r="DI21" s="20">
        <v>114.4</v>
      </c>
      <c r="DJ21" s="20">
        <v>6.3</v>
      </c>
      <c r="DK21" s="20">
        <v>868</v>
      </c>
      <c r="DL21" s="20">
        <v>9.1</v>
      </c>
      <c r="DN21" s="21" t="s">
        <v>452</v>
      </c>
      <c r="DO21" s="21" t="s">
        <v>26</v>
      </c>
      <c r="DP21" s="21">
        <v>47000</v>
      </c>
      <c r="DQ21" s="21">
        <v>5.8</v>
      </c>
      <c r="DR21" s="21">
        <v>37</v>
      </c>
      <c r="DS21" s="21">
        <v>0</v>
      </c>
      <c r="DT21" s="21">
        <v>37.200000000000003</v>
      </c>
      <c r="DU21" s="21">
        <v>0.6</v>
      </c>
      <c r="DV21" s="21">
        <v>33</v>
      </c>
      <c r="DW21" s="21">
        <v>1.7</v>
      </c>
      <c r="DX21" s="21" t="s">
        <v>858</v>
      </c>
      <c r="DY21" s="21" t="s">
        <v>858</v>
      </c>
      <c r="EA21" s="22" t="s">
        <v>452</v>
      </c>
      <c r="EB21" s="22" t="s">
        <v>26</v>
      </c>
      <c r="EC21" s="22">
        <v>43000</v>
      </c>
      <c r="ED21" s="22">
        <v>8.1</v>
      </c>
      <c r="EE21" s="22">
        <v>23022</v>
      </c>
      <c r="EF21" s="22">
        <v>8.6</v>
      </c>
      <c r="EG21" s="22">
        <v>26668</v>
      </c>
      <c r="EH21" s="22">
        <v>4.9000000000000004</v>
      </c>
      <c r="EI21" s="22">
        <v>12893</v>
      </c>
      <c r="EJ21" s="22">
        <v>7.3</v>
      </c>
      <c r="EK21" s="22" t="s">
        <v>858</v>
      </c>
      <c r="EL21" s="22" t="s">
        <v>858</v>
      </c>
      <c r="EN21" s="23" t="s">
        <v>452</v>
      </c>
      <c r="EO21" s="23" t="s">
        <v>26</v>
      </c>
      <c r="EP21" s="23">
        <v>47000</v>
      </c>
      <c r="EQ21" s="23">
        <v>5.8</v>
      </c>
      <c r="ER21" s="23">
        <v>11.44</v>
      </c>
      <c r="ES21" s="23">
        <v>5.5</v>
      </c>
      <c r="ET21" s="23">
        <v>13.97</v>
      </c>
      <c r="EU21" s="23">
        <v>3.9</v>
      </c>
      <c r="EV21" s="23">
        <v>6.98</v>
      </c>
      <c r="EW21" s="23">
        <v>3</v>
      </c>
      <c r="EX21" s="23" t="s">
        <v>858</v>
      </c>
      <c r="EY21" s="23" t="s">
        <v>858</v>
      </c>
      <c r="FA21" s="24" t="s">
        <v>452</v>
      </c>
      <c r="FB21" s="24" t="s">
        <v>26</v>
      </c>
      <c r="FC21" s="24">
        <v>47000</v>
      </c>
      <c r="FD21" s="24">
        <v>5.8</v>
      </c>
      <c r="FE21" s="24">
        <v>434.5</v>
      </c>
      <c r="FF21" s="24">
        <v>5.8</v>
      </c>
      <c r="FG21" s="24">
        <v>519.4</v>
      </c>
      <c r="FH21" s="24">
        <v>3.8</v>
      </c>
      <c r="FI21" s="24">
        <v>261.39999999999998</v>
      </c>
      <c r="FJ21" s="24">
        <v>2.8</v>
      </c>
      <c r="FK21" s="24" t="s">
        <v>858</v>
      </c>
      <c r="FL21" s="24" t="s">
        <v>858</v>
      </c>
      <c r="FN21" s="11" t="s">
        <v>452</v>
      </c>
      <c r="FO21" s="11" t="s">
        <v>26</v>
      </c>
      <c r="FP21" s="11">
        <v>64000</v>
      </c>
      <c r="FQ21" s="11">
        <v>5.3</v>
      </c>
      <c r="FR21" s="11">
        <v>37.5</v>
      </c>
      <c r="FS21" s="11">
        <v>1</v>
      </c>
      <c r="FT21" s="11">
        <v>38.799999999999997</v>
      </c>
      <c r="FU21" s="11">
        <v>0.6</v>
      </c>
      <c r="FV21" s="11">
        <v>35</v>
      </c>
      <c r="FW21" s="11">
        <v>0.9</v>
      </c>
      <c r="FX21" s="11">
        <v>42.6</v>
      </c>
      <c r="FY21" s="11">
        <v>12</v>
      </c>
      <c r="GA21" s="10" t="s">
        <v>452</v>
      </c>
      <c r="GB21" s="10" t="s">
        <v>26</v>
      </c>
      <c r="GC21" s="10">
        <v>58000</v>
      </c>
      <c r="GD21" s="10">
        <v>10.1</v>
      </c>
      <c r="GE21" s="10">
        <v>26993</v>
      </c>
      <c r="GF21" s="10">
        <v>9.6</v>
      </c>
      <c r="GG21" s="10">
        <v>31666</v>
      </c>
      <c r="GH21" s="10">
        <v>6.4</v>
      </c>
      <c r="GI21" s="10">
        <v>15584</v>
      </c>
      <c r="GJ21" s="10">
        <v>3.8</v>
      </c>
      <c r="GK21" s="10" t="s">
        <v>858</v>
      </c>
      <c r="GL21" s="10" t="s">
        <v>858</v>
      </c>
      <c r="GN21" s="9" t="s">
        <v>452</v>
      </c>
      <c r="GO21" s="9" t="s">
        <v>26</v>
      </c>
      <c r="GP21" s="9">
        <v>64000</v>
      </c>
      <c r="GQ21" s="9">
        <v>5.3</v>
      </c>
      <c r="GR21" s="9">
        <v>13.57</v>
      </c>
      <c r="GS21" s="9">
        <v>6</v>
      </c>
      <c r="GT21" s="9">
        <v>15.75</v>
      </c>
      <c r="GU21" s="9">
        <v>3.6</v>
      </c>
      <c r="GV21" s="9">
        <v>7.6</v>
      </c>
      <c r="GW21" s="9">
        <v>2.2999999999999998</v>
      </c>
      <c r="GX21" s="9" t="s">
        <v>858</v>
      </c>
      <c r="GY21" s="9" t="s">
        <v>858</v>
      </c>
    </row>
    <row r="22" spans="1:207" x14ac:dyDescent="0.25">
      <c r="A22" s="1" t="s">
        <v>453</v>
      </c>
      <c r="B22" s="1" t="s">
        <v>27</v>
      </c>
      <c r="C22" s="1">
        <v>29000</v>
      </c>
      <c r="D22" s="1">
        <v>7.8</v>
      </c>
      <c r="E22" s="1">
        <v>491.9</v>
      </c>
      <c r="F22" s="1">
        <v>5.5</v>
      </c>
      <c r="G22" s="1">
        <v>566.9</v>
      </c>
      <c r="H22" s="1">
        <v>5.4</v>
      </c>
      <c r="I22" s="1">
        <v>291.5</v>
      </c>
      <c r="J22" s="1">
        <v>5.6</v>
      </c>
      <c r="K22" s="1" t="s">
        <v>858</v>
      </c>
      <c r="L22" s="1" t="s">
        <v>858</v>
      </c>
      <c r="N22" s="2" t="s">
        <v>453</v>
      </c>
      <c r="O22" s="2" t="s">
        <v>27</v>
      </c>
      <c r="P22" s="2">
        <v>54000</v>
      </c>
      <c r="Q22" s="2">
        <v>5.6</v>
      </c>
      <c r="R22" s="2">
        <v>37.5</v>
      </c>
      <c r="S22" s="2">
        <v>0</v>
      </c>
      <c r="T22" s="2">
        <v>39.4</v>
      </c>
      <c r="U22" s="2">
        <v>1</v>
      </c>
      <c r="V22" s="2">
        <v>36</v>
      </c>
      <c r="W22" s="2">
        <v>1.1000000000000001</v>
      </c>
      <c r="X22" s="2" t="s">
        <v>858</v>
      </c>
      <c r="Y22" s="2" t="s">
        <v>858</v>
      </c>
      <c r="AA22" s="3" t="s">
        <v>453</v>
      </c>
      <c r="AB22" s="3" t="s">
        <v>27</v>
      </c>
      <c r="AC22" s="3">
        <v>49000</v>
      </c>
      <c r="AD22" s="3">
        <v>7.2</v>
      </c>
      <c r="AE22" s="3">
        <v>24415</v>
      </c>
      <c r="AF22" s="3">
        <v>6.3</v>
      </c>
      <c r="AG22" s="3">
        <v>28787</v>
      </c>
      <c r="AH22" s="3">
        <v>4.8</v>
      </c>
      <c r="AI22" s="3">
        <v>15052</v>
      </c>
      <c r="AJ22" s="3">
        <v>11</v>
      </c>
      <c r="AK22" s="3" t="s">
        <v>858</v>
      </c>
      <c r="AL22" s="3" t="s">
        <v>858</v>
      </c>
      <c r="AN22" s="4" t="s">
        <v>453</v>
      </c>
      <c r="AO22" s="4" t="s">
        <v>27</v>
      </c>
      <c r="AP22" s="4">
        <v>54000</v>
      </c>
      <c r="AQ22" s="4">
        <v>5.6</v>
      </c>
      <c r="AR22" s="4">
        <v>11.56</v>
      </c>
      <c r="AS22" s="4">
        <v>3.9</v>
      </c>
      <c r="AT22" s="4">
        <v>13.78</v>
      </c>
      <c r="AU22" s="4">
        <v>3.7</v>
      </c>
      <c r="AV22" s="4">
        <v>6.94</v>
      </c>
      <c r="AW22" s="4">
        <v>4.4000000000000004</v>
      </c>
      <c r="AX22" s="4" t="s">
        <v>858</v>
      </c>
      <c r="AY22" s="4" t="s">
        <v>858</v>
      </c>
      <c r="BA22" s="5" t="s">
        <v>453</v>
      </c>
      <c r="BB22" s="5" t="s">
        <v>27</v>
      </c>
      <c r="BC22" s="5">
        <v>54000</v>
      </c>
      <c r="BD22" s="5">
        <v>5.6</v>
      </c>
      <c r="BE22" s="5">
        <v>454.4</v>
      </c>
      <c r="BF22" s="5">
        <v>5.0999999999999996</v>
      </c>
      <c r="BG22" s="5">
        <v>542.4</v>
      </c>
      <c r="BH22" s="5">
        <v>3.6</v>
      </c>
      <c r="BI22" s="5">
        <v>289.7</v>
      </c>
      <c r="BJ22" s="5">
        <v>4.5999999999999996</v>
      </c>
      <c r="BK22" s="5" t="s">
        <v>858</v>
      </c>
      <c r="BL22" s="5" t="s">
        <v>858</v>
      </c>
      <c r="BN22" s="6" t="s">
        <v>453</v>
      </c>
      <c r="BO22" s="6" t="s">
        <v>27</v>
      </c>
      <c r="BP22" s="6">
        <v>78000</v>
      </c>
      <c r="BQ22" s="6">
        <v>4.5999999999999996</v>
      </c>
      <c r="BR22" s="6">
        <v>37.4</v>
      </c>
      <c r="BS22" s="6">
        <v>0.3</v>
      </c>
      <c r="BT22" s="6">
        <v>33.200000000000003</v>
      </c>
      <c r="BU22" s="6">
        <v>1.6</v>
      </c>
      <c r="BV22" s="6">
        <v>16.7</v>
      </c>
      <c r="BW22" s="6">
        <v>5</v>
      </c>
      <c r="BX22" s="6">
        <v>42.6</v>
      </c>
      <c r="BY22" s="6">
        <v>9.4</v>
      </c>
      <c r="CA22" s="7" t="s">
        <v>453</v>
      </c>
      <c r="CB22" s="7" t="s">
        <v>27</v>
      </c>
      <c r="CC22" s="7">
        <v>69000</v>
      </c>
      <c r="CD22" s="7">
        <v>5.9</v>
      </c>
      <c r="CE22" s="7">
        <v>20637</v>
      </c>
      <c r="CF22" s="7">
        <v>6.3</v>
      </c>
      <c r="CG22" s="7">
        <v>24804</v>
      </c>
      <c r="CH22" s="7">
        <v>5.2</v>
      </c>
      <c r="CI22" s="7">
        <v>7439</v>
      </c>
      <c r="CJ22" s="7">
        <v>8.5</v>
      </c>
      <c r="CK22" s="7" t="s">
        <v>858</v>
      </c>
      <c r="CL22" s="7" t="s">
        <v>858</v>
      </c>
      <c r="CN22" s="8" t="s">
        <v>453</v>
      </c>
      <c r="CO22" s="8" t="s">
        <v>27</v>
      </c>
      <c r="CP22" s="8">
        <v>78000</v>
      </c>
      <c r="CQ22" s="8">
        <v>4.5999999999999996</v>
      </c>
      <c r="CR22" s="8">
        <v>10.8</v>
      </c>
      <c r="CS22" s="8">
        <v>3.5</v>
      </c>
      <c r="CT22" s="8">
        <v>13.81</v>
      </c>
      <c r="CU22" s="8">
        <v>4.0999999999999996</v>
      </c>
      <c r="CV22" s="8">
        <v>6.3</v>
      </c>
      <c r="CW22" s="8">
        <v>1.8</v>
      </c>
      <c r="CX22" s="8" t="s">
        <v>858</v>
      </c>
      <c r="CY22" s="8" t="s">
        <v>858</v>
      </c>
      <c r="DA22" s="20" t="s">
        <v>453</v>
      </c>
      <c r="DB22" s="20" t="s">
        <v>27</v>
      </c>
      <c r="DC22" s="20">
        <v>78000</v>
      </c>
      <c r="DD22" s="20">
        <v>4.5999999999999996</v>
      </c>
      <c r="DE22" s="20">
        <v>378.1</v>
      </c>
      <c r="DF22" s="20">
        <v>4.0999999999999996</v>
      </c>
      <c r="DG22" s="20">
        <v>458.3</v>
      </c>
      <c r="DH22" s="20">
        <v>4.3</v>
      </c>
      <c r="DI22" s="20">
        <v>134.4</v>
      </c>
      <c r="DJ22" s="20">
        <v>7</v>
      </c>
      <c r="DK22" s="20" t="s">
        <v>858</v>
      </c>
      <c r="DL22" s="20" t="s">
        <v>858</v>
      </c>
      <c r="DN22" s="21" t="s">
        <v>453</v>
      </c>
      <c r="DO22" s="21" t="s">
        <v>27</v>
      </c>
      <c r="DP22" s="21">
        <v>25000</v>
      </c>
      <c r="DQ22" s="21">
        <v>8</v>
      </c>
      <c r="DR22" s="21">
        <v>37.5</v>
      </c>
      <c r="DS22" s="21">
        <v>0</v>
      </c>
      <c r="DT22" s="21">
        <v>38</v>
      </c>
      <c r="DU22" s="21">
        <v>0.8</v>
      </c>
      <c r="DV22" s="21">
        <v>34.9</v>
      </c>
      <c r="DW22" s="21">
        <v>2.7</v>
      </c>
      <c r="DX22" s="21" t="s">
        <v>858</v>
      </c>
      <c r="DY22" s="21" t="s">
        <v>858</v>
      </c>
      <c r="EA22" s="22" t="s">
        <v>453</v>
      </c>
      <c r="EB22" s="22" t="s">
        <v>27</v>
      </c>
      <c r="EC22" s="22">
        <v>23000</v>
      </c>
      <c r="ED22" s="22">
        <v>11.4</v>
      </c>
      <c r="EE22" s="22">
        <v>23102</v>
      </c>
      <c r="EF22" s="22">
        <v>10</v>
      </c>
      <c r="EG22" s="22">
        <v>27267</v>
      </c>
      <c r="EH22" s="22">
        <v>6.9</v>
      </c>
      <c r="EI22" s="22" t="s">
        <v>858</v>
      </c>
      <c r="EJ22" s="22" t="s">
        <v>858</v>
      </c>
      <c r="EK22" s="22" t="s">
        <v>858</v>
      </c>
      <c r="EL22" s="22" t="s">
        <v>858</v>
      </c>
      <c r="EN22" s="23" t="s">
        <v>453</v>
      </c>
      <c r="EO22" s="23" t="s">
        <v>27</v>
      </c>
      <c r="EP22" s="23">
        <v>25000</v>
      </c>
      <c r="EQ22" s="23">
        <v>8</v>
      </c>
      <c r="ER22" s="23">
        <v>11.17</v>
      </c>
      <c r="ES22" s="23">
        <v>7.6</v>
      </c>
      <c r="ET22" s="23">
        <v>13.52</v>
      </c>
      <c r="EU22" s="23">
        <v>4.5</v>
      </c>
      <c r="EV22" s="23">
        <v>6.8</v>
      </c>
      <c r="EW22" s="23">
        <v>5.4</v>
      </c>
      <c r="EX22" s="23" t="s">
        <v>858</v>
      </c>
      <c r="EY22" s="23" t="s">
        <v>858</v>
      </c>
      <c r="FA22" s="24" t="s">
        <v>453</v>
      </c>
      <c r="FB22" s="24" t="s">
        <v>27</v>
      </c>
      <c r="FC22" s="24">
        <v>25000</v>
      </c>
      <c r="FD22" s="24">
        <v>8</v>
      </c>
      <c r="FE22" s="24">
        <v>421.4</v>
      </c>
      <c r="FF22" s="24">
        <v>5.7</v>
      </c>
      <c r="FG22" s="24">
        <v>513.4</v>
      </c>
      <c r="FH22" s="24">
        <v>4.4000000000000004</v>
      </c>
      <c r="FI22" s="24">
        <v>271.8</v>
      </c>
      <c r="FJ22" s="24">
        <v>6.8</v>
      </c>
      <c r="FK22" s="24" t="s">
        <v>858</v>
      </c>
      <c r="FL22" s="24" t="s">
        <v>858</v>
      </c>
      <c r="FN22" s="11" t="s">
        <v>453</v>
      </c>
      <c r="FO22" s="11" t="s">
        <v>27</v>
      </c>
      <c r="FP22" s="11">
        <v>29000</v>
      </c>
      <c r="FQ22" s="11">
        <v>7.8</v>
      </c>
      <c r="FR22" s="11">
        <v>38</v>
      </c>
      <c r="FS22" s="11">
        <v>1.3</v>
      </c>
      <c r="FT22" s="11">
        <v>40.5</v>
      </c>
      <c r="FU22" s="11">
        <v>1.6</v>
      </c>
      <c r="FV22" s="11">
        <v>36.5</v>
      </c>
      <c r="FW22" s="11">
        <v>1.4</v>
      </c>
      <c r="FX22" s="11" t="s">
        <v>858</v>
      </c>
      <c r="FY22" s="11" t="s">
        <v>858</v>
      </c>
      <c r="GA22" s="10" t="s">
        <v>453</v>
      </c>
      <c r="GB22" s="10" t="s">
        <v>27</v>
      </c>
      <c r="GC22" s="10">
        <v>26000</v>
      </c>
      <c r="GD22" s="10">
        <v>9.1999999999999993</v>
      </c>
      <c r="GE22" s="10">
        <v>25170</v>
      </c>
      <c r="GF22" s="10">
        <v>6.8</v>
      </c>
      <c r="GG22" s="10">
        <v>30115</v>
      </c>
      <c r="GH22" s="10">
        <v>6.5</v>
      </c>
      <c r="GI22" s="10">
        <v>15045</v>
      </c>
      <c r="GJ22" s="10">
        <v>5.0999999999999996</v>
      </c>
      <c r="GK22" s="10" t="s">
        <v>858</v>
      </c>
      <c r="GL22" s="10" t="s">
        <v>858</v>
      </c>
      <c r="GN22" s="9" t="s">
        <v>453</v>
      </c>
      <c r="GO22" s="9" t="s">
        <v>27</v>
      </c>
      <c r="GP22" s="9">
        <v>29000</v>
      </c>
      <c r="GQ22" s="9">
        <v>7.8</v>
      </c>
      <c r="GR22" s="9">
        <v>11.88</v>
      </c>
      <c r="GS22" s="9">
        <v>6.2</v>
      </c>
      <c r="GT22" s="9">
        <v>13.99</v>
      </c>
      <c r="GU22" s="9">
        <v>5.5</v>
      </c>
      <c r="GV22" s="9">
        <v>7.16</v>
      </c>
      <c r="GW22" s="9">
        <v>5.3</v>
      </c>
      <c r="GX22" s="9" t="s">
        <v>858</v>
      </c>
      <c r="GY22" s="9" t="s">
        <v>858</v>
      </c>
    </row>
    <row r="23" spans="1:207" x14ac:dyDescent="0.25">
      <c r="A23" s="1" t="s">
        <v>454</v>
      </c>
      <c r="B23" s="1" t="s">
        <v>28</v>
      </c>
      <c r="C23" s="1">
        <v>16000</v>
      </c>
      <c r="D23" s="1">
        <v>10.6</v>
      </c>
      <c r="E23" s="1">
        <v>470.6</v>
      </c>
      <c r="F23" s="1">
        <v>8.6999999999999993</v>
      </c>
      <c r="G23" s="1">
        <v>525.20000000000005</v>
      </c>
      <c r="H23" s="1">
        <v>4.7</v>
      </c>
      <c r="I23" s="1">
        <v>272.7</v>
      </c>
      <c r="J23" s="1">
        <v>7.9</v>
      </c>
      <c r="K23" s="1" t="s">
        <v>858</v>
      </c>
      <c r="L23" s="1" t="s">
        <v>858</v>
      </c>
      <c r="N23" s="2" t="s">
        <v>454</v>
      </c>
      <c r="O23" s="2" t="s">
        <v>28</v>
      </c>
      <c r="P23" s="2">
        <v>28000</v>
      </c>
      <c r="Q23" s="2">
        <v>7.9</v>
      </c>
      <c r="R23" s="2">
        <v>37.5</v>
      </c>
      <c r="S23" s="2">
        <v>0.8</v>
      </c>
      <c r="T23" s="2">
        <v>38.4</v>
      </c>
      <c r="U23" s="2">
        <v>1</v>
      </c>
      <c r="V23" s="2">
        <v>32.5</v>
      </c>
      <c r="W23" s="2">
        <v>2.2000000000000002</v>
      </c>
      <c r="X23" s="2" t="s">
        <v>858</v>
      </c>
      <c r="Y23" s="2" t="s">
        <v>858</v>
      </c>
      <c r="AA23" s="3" t="s">
        <v>454</v>
      </c>
      <c r="AB23" s="3" t="s">
        <v>28</v>
      </c>
      <c r="AC23" s="3">
        <v>25000</v>
      </c>
      <c r="AD23" s="3">
        <v>12</v>
      </c>
      <c r="AE23" s="3">
        <v>22463</v>
      </c>
      <c r="AF23" s="3">
        <v>7.2</v>
      </c>
      <c r="AG23" s="3">
        <v>25054</v>
      </c>
      <c r="AH23" s="3">
        <v>4.4000000000000004</v>
      </c>
      <c r="AI23" s="3">
        <v>12998</v>
      </c>
      <c r="AJ23" s="3">
        <v>6.7</v>
      </c>
      <c r="AK23" s="3" t="s">
        <v>858</v>
      </c>
      <c r="AL23" s="3" t="s">
        <v>858</v>
      </c>
      <c r="AN23" s="4" t="s">
        <v>454</v>
      </c>
      <c r="AO23" s="4" t="s">
        <v>28</v>
      </c>
      <c r="AP23" s="4">
        <v>28000</v>
      </c>
      <c r="AQ23" s="4">
        <v>7.9</v>
      </c>
      <c r="AR23" s="4">
        <v>10.97</v>
      </c>
      <c r="AS23" s="4">
        <v>6.2</v>
      </c>
      <c r="AT23" s="4">
        <v>12.95</v>
      </c>
      <c r="AU23" s="4">
        <v>3.8</v>
      </c>
      <c r="AV23" s="4">
        <v>6.83</v>
      </c>
      <c r="AW23" s="4">
        <v>4.3</v>
      </c>
      <c r="AX23" s="4" t="s">
        <v>858</v>
      </c>
      <c r="AY23" s="4" t="s">
        <v>858</v>
      </c>
      <c r="BA23" s="5" t="s">
        <v>454</v>
      </c>
      <c r="BB23" s="5" t="s">
        <v>28</v>
      </c>
      <c r="BC23" s="5">
        <v>28000</v>
      </c>
      <c r="BD23" s="5">
        <v>7.9</v>
      </c>
      <c r="BE23" s="5">
        <v>425.3</v>
      </c>
      <c r="BF23" s="5">
        <v>6.1</v>
      </c>
      <c r="BG23" s="5">
        <v>497.2</v>
      </c>
      <c r="BH23" s="5">
        <v>3.8</v>
      </c>
      <c r="BI23" s="5">
        <v>254.1</v>
      </c>
      <c r="BJ23" s="5">
        <v>5.3</v>
      </c>
      <c r="BK23" s="5" t="s">
        <v>858</v>
      </c>
      <c r="BL23" s="5" t="s">
        <v>858</v>
      </c>
      <c r="BN23" s="6" t="s">
        <v>454</v>
      </c>
      <c r="BO23" s="6" t="s">
        <v>28</v>
      </c>
      <c r="BP23" s="6">
        <v>39000</v>
      </c>
      <c r="BQ23" s="6">
        <v>6.5</v>
      </c>
      <c r="BR23" s="6">
        <v>37</v>
      </c>
      <c r="BS23" s="6">
        <v>1.7</v>
      </c>
      <c r="BT23" s="6">
        <v>32.299999999999997</v>
      </c>
      <c r="BU23" s="6">
        <v>2.2999999999999998</v>
      </c>
      <c r="BV23" s="6">
        <v>14.8</v>
      </c>
      <c r="BW23" s="6">
        <v>11</v>
      </c>
      <c r="BX23" s="6" t="s">
        <v>858</v>
      </c>
      <c r="BY23" s="6" t="s">
        <v>858</v>
      </c>
      <c r="CA23" s="7" t="s">
        <v>454</v>
      </c>
      <c r="CB23" s="7" t="s">
        <v>28</v>
      </c>
      <c r="CC23" s="7">
        <v>35000</v>
      </c>
      <c r="CD23" s="7">
        <v>9.5</v>
      </c>
      <c r="CE23" s="7">
        <v>18327</v>
      </c>
      <c r="CF23" s="7">
        <v>7.3</v>
      </c>
      <c r="CG23" s="7">
        <v>20357</v>
      </c>
      <c r="CH23" s="7">
        <v>5.0999999999999996</v>
      </c>
      <c r="CI23" s="7">
        <v>4939</v>
      </c>
      <c r="CJ23" s="7">
        <v>17</v>
      </c>
      <c r="CK23" s="7" t="s">
        <v>858</v>
      </c>
      <c r="CL23" s="7" t="s">
        <v>858</v>
      </c>
      <c r="CN23" s="8" t="s">
        <v>454</v>
      </c>
      <c r="CO23" s="8" t="s">
        <v>28</v>
      </c>
      <c r="CP23" s="8">
        <v>39000</v>
      </c>
      <c r="CQ23" s="8">
        <v>6.5</v>
      </c>
      <c r="CR23" s="8">
        <v>9.94</v>
      </c>
      <c r="CS23" s="8">
        <v>5.9</v>
      </c>
      <c r="CT23" s="8">
        <v>12.45</v>
      </c>
      <c r="CU23" s="8">
        <v>3.5</v>
      </c>
      <c r="CV23" s="8">
        <v>6.2</v>
      </c>
      <c r="CW23" s="8">
        <v>1.5</v>
      </c>
      <c r="CX23" s="8" t="s">
        <v>858</v>
      </c>
      <c r="CY23" s="8" t="s">
        <v>858</v>
      </c>
      <c r="DA23" s="20" t="s">
        <v>454</v>
      </c>
      <c r="DB23" s="20" t="s">
        <v>28</v>
      </c>
      <c r="DC23" s="20">
        <v>39000</v>
      </c>
      <c r="DD23" s="20">
        <v>6.5</v>
      </c>
      <c r="DE23" s="20">
        <v>356.5</v>
      </c>
      <c r="DF23" s="20">
        <v>6.5</v>
      </c>
      <c r="DG23" s="20">
        <v>402</v>
      </c>
      <c r="DH23" s="20">
        <v>4.3</v>
      </c>
      <c r="DI23" s="20">
        <v>97.7</v>
      </c>
      <c r="DJ23" s="20">
        <v>17</v>
      </c>
      <c r="DK23" s="20" t="s">
        <v>858</v>
      </c>
      <c r="DL23" s="20" t="s">
        <v>858</v>
      </c>
      <c r="DN23" s="21" t="s">
        <v>454</v>
      </c>
      <c r="DO23" s="21" t="s">
        <v>28</v>
      </c>
      <c r="DP23" s="21">
        <v>12000</v>
      </c>
      <c r="DQ23" s="21">
        <v>11.7</v>
      </c>
      <c r="DR23" s="21">
        <v>37</v>
      </c>
      <c r="DS23" s="21">
        <v>0.5</v>
      </c>
      <c r="DT23" s="21">
        <v>36.6</v>
      </c>
      <c r="DU23" s="21">
        <v>1.4</v>
      </c>
      <c r="DV23" s="21">
        <v>31.5</v>
      </c>
      <c r="DW23" s="21">
        <v>2</v>
      </c>
      <c r="DX23" s="21" t="s">
        <v>858</v>
      </c>
      <c r="DY23" s="21" t="s">
        <v>858</v>
      </c>
      <c r="EA23" s="22" t="s">
        <v>454</v>
      </c>
      <c r="EB23" s="22" t="s">
        <v>28</v>
      </c>
      <c r="EC23" s="22">
        <v>11000</v>
      </c>
      <c r="ED23" s="22">
        <v>13.4</v>
      </c>
      <c r="EE23" s="22">
        <v>20061</v>
      </c>
      <c r="EF23" s="22">
        <v>9.1999999999999993</v>
      </c>
      <c r="EG23" s="22">
        <v>22501</v>
      </c>
      <c r="EH23" s="22">
        <v>6.6</v>
      </c>
      <c r="EI23" s="22">
        <v>12173</v>
      </c>
      <c r="EJ23" s="22">
        <v>12</v>
      </c>
      <c r="EK23" s="22" t="s">
        <v>858</v>
      </c>
      <c r="EL23" s="22" t="s">
        <v>858</v>
      </c>
      <c r="EN23" s="23" t="s">
        <v>454</v>
      </c>
      <c r="EO23" s="23" t="s">
        <v>28</v>
      </c>
      <c r="EP23" s="23">
        <v>12000</v>
      </c>
      <c r="EQ23" s="23">
        <v>11.7</v>
      </c>
      <c r="ER23" s="23">
        <v>10.23</v>
      </c>
      <c r="ES23" s="23">
        <v>8.8000000000000007</v>
      </c>
      <c r="ET23" s="23">
        <v>12.53</v>
      </c>
      <c r="EU23" s="23">
        <v>6.3</v>
      </c>
      <c r="EV23" s="23">
        <v>6.74</v>
      </c>
      <c r="EW23" s="23">
        <v>5.0999999999999996</v>
      </c>
      <c r="EX23" s="23" t="s">
        <v>858</v>
      </c>
      <c r="EY23" s="23" t="s">
        <v>858</v>
      </c>
      <c r="FA23" s="24" t="s">
        <v>454</v>
      </c>
      <c r="FB23" s="24" t="s">
        <v>28</v>
      </c>
      <c r="FC23" s="24">
        <v>12000</v>
      </c>
      <c r="FD23" s="24">
        <v>11.7</v>
      </c>
      <c r="FE23" s="24">
        <v>386.3</v>
      </c>
      <c r="FF23" s="24">
        <v>8.5</v>
      </c>
      <c r="FG23" s="24">
        <v>458.9</v>
      </c>
      <c r="FH23" s="24">
        <v>6.1</v>
      </c>
      <c r="FI23" s="24">
        <v>249</v>
      </c>
      <c r="FJ23" s="24">
        <v>6.9</v>
      </c>
      <c r="FK23" s="24" t="s">
        <v>858</v>
      </c>
      <c r="FL23" s="24" t="s">
        <v>858</v>
      </c>
      <c r="FN23" s="11" t="s">
        <v>454</v>
      </c>
      <c r="FO23" s="11" t="s">
        <v>28</v>
      </c>
      <c r="FP23" s="11">
        <v>16000</v>
      </c>
      <c r="FQ23" s="11">
        <v>10.6</v>
      </c>
      <c r="FR23" s="11">
        <v>38.4</v>
      </c>
      <c r="FS23" s="11">
        <v>1.7</v>
      </c>
      <c r="FT23" s="11">
        <v>39.700000000000003</v>
      </c>
      <c r="FU23" s="11">
        <v>1.4</v>
      </c>
      <c r="FV23" s="11">
        <v>34.700000000000003</v>
      </c>
      <c r="FW23" s="11">
        <v>2.2000000000000002</v>
      </c>
      <c r="FX23" s="11" t="s">
        <v>858</v>
      </c>
      <c r="FY23" s="11" t="s">
        <v>858</v>
      </c>
      <c r="GA23" s="10" t="s">
        <v>454</v>
      </c>
      <c r="GB23" s="10" t="s">
        <v>28</v>
      </c>
      <c r="GC23" s="10">
        <v>14000</v>
      </c>
      <c r="GD23" s="10">
        <v>18.7</v>
      </c>
      <c r="GE23" s="10">
        <v>24855</v>
      </c>
      <c r="GF23" s="10">
        <v>20</v>
      </c>
      <c r="GG23" s="10">
        <v>27054</v>
      </c>
      <c r="GH23" s="10">
        <v>6</v>
      </c>
      <c r="GI23" s="10">
        <v>14592</v>
      </c>
      <c r="GJ23" s="10">
        <v>11</v>
      </c>
      <c r="GK23" s="10" t="s">
        <v>858</v>
      </c>
      <c r="GL23" s="10" t="s">
        <v>858</v>
      </c>
      <c r="GN23" s="9" t="s">
        <v>454</v>
      </c>
      <c r="GO23" s="9" t="s">
        <v>28</v>
      </c>
      <c r="GP23" s="9">
        <v>16000</v>
      </c>
      <c r="GQ23" s="9">
        <v>10.6</v>
      </c>
      <c r="GR23" s="9">
        <v>11.37</v>
      </c>
      <c r="GS23" s="9">
        <v>7.8</v>
      </c>
      <c r="GT23" s="9">
        <v>13.24</v>
      </c>
      <c r="GU23" s="9">
        <v>4.8</v>
      </c>
      <c r="GV23" s="9">
        <v>7</v>
      </c>
      <c r="GW23" s="9">
        <v>6.6</v>
      </c>
      <c r="GX23" s="9" t="s">
        <v>858</v>
      </c>
      <c r="GY23" s="9" t="s">
        <v>858</v>
      </c>
    </row>
    <row r="24" spans="1:207" x14ac:dyDescent="0.25">
      <c r="A24" s="1" t="s">
        <v>455</v>
      </c>
      <c r="B24" s="1" t="s">
        <v>29</v>
      </c>
      <c r="C24" s="1">
        <v>54000</v>
      </c>
      <c r="D24" s="1">
        <v>5.6</v>
      </c>
      <c r="E24" s="1">
        <v>462.5</v>
      </c>
      <c r="F24" s="1">
        <v>4.0999999999999996</v>
      </c>
      <c r="G24" s="1">
        <v>556</v>
      </c>
      <c r="H24" s="1">
        <v>3.7</v>
      </c>
      <c r="I24" s="1">
        <v>291.5</v>
      </c>
      <c r="J24" s="1">
        <v>2.6</v>
      </c>
      <c r="K24" s="1" t="s">
        <v>858</v>
      </c>
      <c r="L24" s="1" t="s">
        <v>858</v>
      </c>
      <c r="N24" s="2" t="s">
        <v>455</v>
      </c>
      <c r="O24" s="2" t="s">
        <v>29</v>
      </c>
      <c r="P24" s="2">
        <v>87000</v>
      </c>
      <c r="Q24" s="2">
        <v>4.4000000000000004</v>
      </c>
      <c r="R24" s="2">
        <v>37.5</v>
      </c>
      <c r="S24" s="2">
        <v>0.4</v>
      </c>
      <c r="T24" s="2">
        <v>39.1</v>
      </c>
      <c r="U24" s="2">
        <v>0.6</v>
      </c>
      <c r="V24" s="2">
        <v>35</v>
      </c>
      <c r="W24" s="2">
        <v>0.7</v>
      </c>
      <c r="X24" s="2">
        <v>43.9</v>
      </c>
      <c r="Y24" s="2">
        <v>9</v>
      </c>
      <c r="AA24" s="3" t="s">
        <v>455</v>
      </c>
      <c r="AB24" s="3" t="s">
        <v>29</v>
      </c>
      <c r="AC24" s="3">
        <v>76000</v>
      </c>
      <c r="AD24" s="3">
        <v>5.2</v>
      </c>
      <c r="AE24" s="3">
        <v>23265</v>
      </c>
      <c r="AF24" s="3">
        <v>3</v>
      </c>
      <c r="AG24" s="3">
        <v>27337</v>
      </c>
      <c r="AH24" s="3">
        <v>3.7</v>
      </c>
      <c r="AI24" s="3">
        <v>14568</v>
      </c>
      <c r="AJ24" s="3">
        <v>3.6</v>
      </c>
      <c r="AK24" s="3" t="s">
        <v>858</v>
      </c>
      <c r="AL24" s="3" t="s">
        <v>858</v>
      </c>
      <c r="AN24" s="4" t="s">
        <v>455</v>
      </c>
      <c r="AO24" s="4" t="s">
        <v>29</v>
      </c>
      <c r="AP24" s="4">
        <v>87000</v>
      </c>
      <c r="AQ24" s="4">
        <v>4.4000000000000004</v>
      </c>
      <c r="AR24" s="4">
        <v>11.16</v>
      </c>
      <c r="AS24" s="4">
        <v>2.8</v>
      </c>
      <c r="AT24" s="4">
        <v>13.2</v>
      </c>
      <c r="AU24" s="4">
        <v>2.7</v>
      </c>
      <c r="AV24" s="4">
        <v>7.28</v>
      </c>
      <c r="AW24" s="4">
        <v>2.2000000000000002</v>
      </c>
      <c r="AX24" s="4">
        <v>20.71</v>
      </c>
      <c r="AY24" s="4">
        <v>18</v>
      </c>
      <c r="BA24" s="5" t="s">
        <v>455</v>
      </c>
      <c r="BB24" s="5" t="s">
        <v>29</v>
      </c>
      <c r="BC24" s="5">
        <v>87000</v>
      </c>
      <c r="BD24" s="5">
        <v>4.4000000000000004</v>
      </c>
      <c r="BE24" s="5">
        <v>442.9</v>
      </c>
      <c r="BF24" s="5">
        <v>3.1</v>
      </c>
      <c r="BG24" s="5">
        <v>516.79999999999995</v>
      </c>
      <c r="BH24" s="5">
        <v>2.8</v>
      </c>
      <c r="BI24" s="5">
        <v>279.8</v>
      </c>
      <c r="BJ24" s="5">
        <v>2.4</v>
      </c>
      <c r="BK24" s="5">
        <v>816.9</v>
      </c>
      <c r="BL24" s="5">
        <v>20</v>
      </c>
      <c r="BN24" s="6" t="s">
        <v>455</v>
      </c>
      <c r="BO24" s="6" t="s">
        <v>29</v>
      </c>
      <c r="BP24" s="6">
        <v>113000</v>
      </c>
      <c r="BQ24" s="6">
        <v>3.8</v>
      </c>
      <c r="BR24" s="6">
        <v>37</v>
      </c>
      <c r="BS24" s="6">
        <v>0.3</v>
      </c>
      <c r="BT24" s="6">
        <v>34.6</v>
      </c>
      <c r="BU24" s="6">
        <v>1.1000000000000001</v>
      </c>
      <c r="BV24" s="6">
        <v>18.8</v>
      </c>
      <c r="BW24" s="6">
        <v>6.4</v>
      </c>
      <c r="BX24" s="6">
        <v>42.5</v>
      </c>
      <c r="BY24" s="6">
        <v>6.7</v>
      </c>
      <c r="CA24" s="7" t="s">
        <v>455</v>
      </c>
      <c r="CB24" s="7" t="s">
        <v>29</v>
      </c>
      <c r="CC24" s="7">
        <v>101000</v>
      </c>
      <c r="CD24" s="7">
        <v>5.2</v>
      </c>
      <c r="CE24" s="7">
        <v>20632</v>
      </c>
      <c r="CF24" s="7">
        <v>4.5999999999999996</v>
      </c>
      <c r="CG24" s="7">
        <v>23064</v>
      </c>
      <c r="CH24" s="7">
        <v>4.3</v>
      </c>
      <c r="CI24" s="7">
        <v>7440</v>
      </c>
      <c r="CJ24" s="7">
        <v>18</v>
      </c>
      <c r="CK24" s="7" t="s">
        <v>858</v>
      </c>
      <c r="CL24" s="7" t="s">
        <v>858</v>
      </c>
      <c r="CN24" s="8" t="s">
        <v>455</v>
      </c>
      <c r="CO24" s="8" t="s">
        <v>29</v>
      </c>
      <c r="CP24" s="8">
        <v>113000</v>
      </c>
      <c r="CQ24" s="8">
        <v>3.8</v>
      </c>
      <c r="CR24" s="8">
        <v>10.47</v>
      </c>
      <c r="CS24" s="8">
        <v>2.5</v>
      </c>
      <c r="CT24" s="8">
        <v>12.7</v>
      </c>
      <c r="CU24" s="8">
        <v>2.5</v>
      </c>
      <c r="CV24" s="8">
        <v>6.52</v>
      </c>
      <c r="CW24" s="8">
        <v>1.4</v>
      </c>
      <c r="CX24" s="8">
        <v>20.07</v>
      </c>
      <c r="CY24" s="8">
        <v>14</v>
      </c>
      <c r="DA24" s="20" t="s">
        <v>455</v>
      </c>
      <c r="DB24" s="20" t="s">
        <v>29</v>
      </c>
      <c r="DC24" s="20">
        <v>113000</v>
      </c>
      <c r="DD24" s="20">
        <v>3.8</v>
      </c>
      <c r="DE24" s="20">
        <v>378</v>
      </c>
      <c r="DF24" s="20">
        <v>3.1</v>
      </c>
      <c r="DG24" s="20">
        <v>439.1</v>
      </c>
      <c r="DH24" s="20">
        <v>2.9</v>
      </c>
      <c r="DI24" s="20">
        <v>146</v>
      </c>
      <c r="DJ24" s="20">
        <v>5.7</v>
      </c>
      <c r="DK24" s="20">
        <v>756.1</v>
      </c>
      <c r="DL24" s="20">
        <v>14</v>
      </c>
      <c r="DN24" s="21" t="s">
        <v>455</v>
      </c>
      <c r="DO24" s="21" t="s">
        <v>29</v>
      </c>
      <c r="DP24" s="21">
        <v>33000</v>
      </c>
      <c r="DQ24" s="21">
        <v>6.9</v>
      </c>
      <c r="DR24" s="21">
        <v>37</v>
      </c>
      <c r="DS24" s="21">
        <v>0.3</v>
      </c>
      <c r="DT24" s="21">
        <v>37</v>
      </c>
      <c r="DU24" s="21">
        <v>0.6</v>
      </c>
      <c r="DV24" s="21">
        <v>32.5</v>
      </c>
      <c r="DW24" s="21">
        <v>1.9</v>
      </c>
      <c r="DX24" s="21" t="s">
        <v>858</v>
      </c>
      <c r="DY24" s="21" t="s">
        <v>858</v>
      </c>
      <c r="EA24" s="22" t="s">
        <v>455</v>
      </c>
      <c r="EB24" s="22" t="s">
        <v>29</v>
      </c>
      <c r="EC24" s="22">
        <v>29000</v>
      </c>
      <c r="ED24" s="22">
        <v>8.1999999999999993</v>
      </c>
      <c r="EE24" s="22">
        <v>21238</v>
      </c>
      <c r="EF24" s="22">
        <v>5.3</v>
      </c>
      <c r="EG24" s="22">
        <v>23780</v>
      </c>
      <c r="EH24" s="22">
        <v>4.2</v>
      </c>
      <c r="EI24" s="22">
        <v>12343</v>
      </c>
      <c r="EJ24" s="22">
        <v>7.2</v>
      </c>
      <c r="EK24" s="22" t="s">
        <v>858</v>
      </c>
      <c r="EL24" s="22" t="s">
        <v>858</v>
      </c>
      <c r="EN24" s="23" t="s">
        <v>455</v>
      </c>
      <c r="EO24" s="23" t="s">
        <v>29</v>
      </c>
      <c r="EP24" s="23">
        <v>33000</v>
      </c>
      <c r="EQ24" s="23">
        <v>6.9</v>
      </c>
      <c r="ER24" s="23">
        <v>10.39</v>
      </c>
      <c r="ES24" s="23">
        <v>5.4</v>
      </c>
      <c r="ET24" s="23">
        <v>12.2</v>
      </c>
      <c r="EU24" s="23">
        <v>3.7</v>
      </c>
      <c r="EV24" s="23">
        <v>6.78</v>
      </c>
      <c r="EW24" s="23">
        <v>3.3</v>
      </c>
      <c r="EX24" s="23" t="s">
        <v>858</v>
      </c>
      <c r="EY24" s="23" t="s">
        <v>858</v>
      </c>
      <c r="FA24" s="24" t="s">
        <v>455</v>
      </c>
      <c r="FB24" s="24" t="s">
        <v>29</v>
      </c>
      <c r="FC24" s="24">
        <v>33000</v>
      </c>
      <c r="FD24" s="24">
        <v>6.9</v>
      </c>
      <c r="FE24" s="24">
        <v>389.9</v>
      </c>
      <c r="FF24" s="24">
        <v>5</v>
      </c>
      <c r="FG24" s="24">
        <v>451.5</v>
      </c>
      <c r="FH24" s="24">
        <v>3.6</v>
      </c>
      <c r="FI24" s="24">
        <v>247.4</v>
      </c>
      <c r="FJ24" s="24">
        <v>4.8</v>
      </c>
      <c r="FK24" s="24" t="s">
        <v>858</v>
      </c>
      <c r="FL24" s="24" t="s">
        <v>858</v>
      </c>
      <c r="FN24" s="11" t="s">
        <v>455</v>
      </c>
      <c r="FO24" s="11" t="s">
        <v>29</v>
      </c>
      <c r="FP24" s="11">
        <v>54000</v>
      </c>
      <c r="FQ24" s="11">
        <v>5.6</v>
      </c>
      <c r="FR24" s="11">
        <v>38.9</v>
      </c>
      <c r="FS24" s="11">
        <v>1.1000000000000001</v>
      </c>
      <c r="FT24" s="11">
        <v>40.4</v>
      </c>
      <c r="FU24" s="11">
        <v>0.8</v>
      </c>
      <c r="FV24" s="11">
        <v>36.5</v>
      </c>
      <c r="FW24" s="11">
        <v>0.7</v>
      </c>
      <c r="FX24" s="11" t="s">
        <v>858</v>
      </c>
      <c r="FY24" s="11" t="s">
        <v>858</v>
      </c>
      <c r="GA24" s="10" t="s">
        <v>455</v>
      </c>
      <c r="GB24" s="10" t="s">
        <v>29</v>
      </c>
      <c r="GC24" s="10">
        <v>47000</v>
      </c>
      <c r="GD24" s="10">
        <v>6.7</v>
      </c>
      <c r="GE24" s="10">
        <v>24063</v>
      </c>
      <c r="GF24" s="10">
        <v>5.0999999999999996</v>
      </c>
      <c r="GG24" s="10">
        <v>29511</v>
      </c>
      <c r="GH24" s="10">
        <v>5.0999999999999996</v>
      </c>
      <c r="GI24" s="10">
        <v>15421</v>
      </c>
      <c r="GJ24" s="10">
        <v>3.2</v>
      </c>
      <c r="GK24" s="10" t="s">
        <v>858</v>
      </c>
      <c r="GL24" s="10" t="s">
        <v>858</v>
      </c>
      <c r="GN24" s="9" t="s">
        <v>455</v>
      </c>
      <c r="GO24" s="9" t="s">
        <v>29</v>
      </c>
      <c r="GP24" s="9">
        <v>54000</v>
      </c>
      <c r="GQ24" s="9">
        <v>5.6</v>
      </c>
      <c r="GR24" s="9">
        <v>11.53</v>
      </c>
      <c r="GS24" s="9">
        <v>3.3</v>
      </c>
      <c r="GT24" s="9">
        <v>13.75</v>
      </c>
      <c r="GU24" s="9">
        <v>3.6</v>
      </c>
      <c r="GV24" s="9">
        <v>7.46</v>
      </c>
      <c r="GW24" s="9">
        <v>2.9</v>
      </c>
      <c r="GX24" s="9" t="s">
        <v>858</v>
      </c>
      <c r="GY24" s="9" t="s">
        <v>858</v>
      </c>
    </row>
    <row r="25" spans="1:207" x14ac:dyDescent="0.25">
      <c r="A25" s="1" t="s">
        <v>456</v>
      </c>
      <c r="B25" s="1" t="s">
        <v>30</v>
      </c>
      <c r="C25" s="1">
        <v>18000</v>
      </c>
      <c r="D25" s="1">
        <v>10.1</v>
      </c>
      <c r="E25" s="1">
        <v>445.6</v>
      </c>
      <c r="F25" s="1">
        <v>7.4</v>
      </c>
      <c r="G25" s="1">
        <v>585.1</v>
      </c>
      <c r="H25" s="1">
        <v>9.6</v>
      </c>
      <c r="I25" s="1">
        <v>267.39999999999998</v>
      </c>
      <c r="J25" s="1">
        <v>3.8</v>
      </c>
      <c r="K25" s="1" t="s">
        <v>858</v>
      </c>
      <c r="L25" s="1" t="s">
        <v>858</v>
      </c>
      <c r="N25" s="2" t="s">
        <v>456</v>
      </c>
      <c r="O25" s="2" t="s">
        <v>30</v>
      </c>
      <c r="P25" s="2">
        <v>33000</v>
      </c>
      <c r="Q25" s="2">
        <v>7.2</v>
      </c>
      <c r="R25" s="2">
        <v>37.5</v>
      </c>
      <c r="S25" s="2">
        <v>0.3</v>
      </c>
      <c r="T25" s="2">
        <v>38.200000000000003</v>
      </c>
      <c r="U25" s="2">
        <v>1.1000000000000001</v>
      </c>
      <c r="V25" s="2">
        <v>32.5</v>
      </c>
      <c r="W25" s="2">
        <v>5.8</v>
      </c>
      <c r="X25" s="2" t="s">
        <v>858</v>
      </c>
      <c r="Y25" s="2" t="s">
        <v>858</v>
      </c>
      <c r="AA25" s="3" t="s">
        <v>456</v>
      </c>
      <c r="AB25" s="3" t="s">
        <v>30</v>
      </c>
      <c r="AC25" s="3">
        <v>30000</v>
      </c>
      <c r="AD25" s="3">
        <v>10.7</v>
      </c>
      <c r="AE25" s="3">
        <v>23742</v>
      </c>
      <c r="AF25" s="3">
        <v>7</v>
      </c>
      <c r="AG25" s="3">
        <v>29973</v>
      </c>
      <c r="AH25" s="3">
        <v>9.5</v>
      </c>
      <c r="AI25" s="3">
        <v>13353</v>
      </c>
      <c r="AJ25" s="3">
        <v>6.8</v>
      </c>
      <c r="AK25" s="3" t="s">
        <v>858</v>
      </c>
      <c r="AL25" s="3" t="s">
        <v>858</v>
      </c>
      <c r="AN25" s="4" t="s">
        <v>456</v>
      </c>
      <c r="AO25" s="4" t="s">
        <v>30</v>
      </c>
      <c r="AP25" s="4">
        <v>33000</v>
      </c>
      <c r="AQ25" s="4">
        <v>7.2</v>
      </c>
      <c r="AR25" s="4">
        <v>11.33</v>
      </c>
      <c r="AS25" s="4">
        <v>6.6</v>
      </c>
      <c r="AT25" s="4">
        <v>14.62</v>
      </c>
      <c r="AU25" s="4">
        <v>6.1</v>
      </c>
      <c r="AV25" s="4">
        <v>6.91</v>
      </c>
      <c r="AW25" s="4">
        <v>2.9</v>
      </c>
      <c r="AX25" s="4" t="s">
        <v>858</v>
      </c>
      <c r="AY25" s="4" t="s">
        <v>858</v>
      </c>
      <c r="BA25" s="5" t="s">
        <v>456</v>
      </c>
      <c r="BB25" s="5" t="s">
        <v>30</v>
      </c>
      <c r="BC25" s="5">
        <v>33000</v>
      </c>
      <c r="BD25" s="5">
        <v>7.2</v>
      </c>
      <c r="BE25" s="5">
        <v>445.5</v>
      </c>
      <c r="BF25" s="5">
        <v>5</v>
      </c>
      <c r="BG25" s="5">
        <v>558.1</v>
      </c>
      <c r="BH25" s="5">
        <v>6</v>
      </c>
      <c r="BI25" s="5">
        <v>261.2</v>
      </c>
      <c r="BJ25" s="5">
        <v>2.5</v>
      </c>
      <c r="BK25" s="5" t="s">
        <v>858</v>
      </c>
      <c r="BL25" s="5" t="s">
        <v>858</v>
      </c>
      <c r="BN25" s="6" t="s">
        <v>456</v>
      </c>
      <c r="BO25" s="6" t="s">
        <v>30</v>
      </c>
      <c r="BP25" s="6">
        <v>48000</v>
      </c>
      <c r="BQ25" s="6">
        <v>5.9</v>
      </c>
      <c r="BR25" s="6">
        <v>36.700000000000003</v>
      </c>
      <c r="BS25" s="6">
        <v>1.4</v>
      </c>
      <c r="BT25" s="6">
        <v>32.299999999999997</v>
      </c>
      <c r="BU25" s="6">
        <v>2</v>
      </c>
      <c r="BV25" s="6">
        <v>16</v>
      </c>
      <c r="BW25" s="6">
        <v>15</v>
      </c>
      <c r="BX25" s="6" t="s">
        <v>858</v>
      </c>
      <c r="BY25" s="6" t="s">
        <v>858</v>
      </c>
      <c r="CA25" s="7" t="s">
        <v>456</v>
      </c>
      <c r="CB25" s="7" t="s">
        <v>30</v>
      </c>
      <c r="CC25" s="7">
        <v>43000</v>
      </c>
      <c r="CD25" s="7">
        <v>8.1999999999999993</v>
      </c>
      <c r="CE25" s="7">
        <v>18428</v>
      </c>
      <c r="CF25" s="7">
        <v>8.5</v>
      </c>
      <c r="CG25" s="7">
        <v>23821</v>
      </c>
      <c r="CH25" s="7">
        <v>8.6999999999999993</v>
      </c>
      <c r="CI25" s="7" t="s">
        <v>858</v>
      </c>
      <c r="CJ25" s="7" t="s">
        <v>858</v>
      </c>
      <c r="CK25" s="7" t="s">
        <v>858</v>
      </c>
      <c r="CL25" s="7" t="s">
        <v>858</v>
      </c>
      <c r="CN25" s="8" t="s">
        <v>456</v>
      </c>
      <c r="CO25" s="8" t="s">
        <v>30</v>
      </c>
      <c r="CP25" s="8">
        <v>48000</v>
      </c>
      <c r="CQ25" s="8">
        <v>5.9</v>
      </c>
      <c r="CR25" s="8">
        <v>9.75</v>
      </c>
      <c r="CS25" s="8">
        <v>6.6</v>
      </c>
      <c r="CT25" s="8">
        <v>13.84</v>
      </c>
      <c r="CU25" s="8">
        <v>5.5</v>
      </c>
      <c r="CV25" s="8">
        <v>6.2</v>
      </c>
      <c r="CW25" s="8">
        <v>1.2</v>
      </c>
      <c r="CX25" s="8" t="s">
        <v>858</v>
      </c>
      <c r="CY25" s="8" t="s">
        <v>858</v>
      </c>
      <c r="DA25" s="20" t="s">
        <v>456</v>
      </c>
      <c r="DB25" s="20" t="s">
        <v>30</v>
      </c>
      <c r="DC25" s="20">
        <v>48000</v>
      </c>
      <c r="DD25" s="20">
        <v>5.9</v>
      </c>
      <c r="DE25" s="20">
        <v>351.4</v>
      </c>
      <c r="DF25" s="20">
        <v>8.1</v>
      </c>
      <c r="DG25" s="20">
        <v>446.5</v>
      </c>
      <c r="DH25" s="20">
        <v>5.9</v>
      </c>
      <c r="DI25" s="20">
        <v>107.1</v>
      </c>
      <c r="DJ25" s="20">
        <v>15</v>
      </c>
      <c r="DK25" s="20" t="s">
        <v>858</v>
      </c>
      <c r="DL25" s="20" t="s">
        <v>858</v>
      </c>
      <c r="DN25" s="21" t="s">
        <v>456</v>
      </c>
      <c r="DO25" s="21" t="s">
        <v>30</v>
      </c>
      <c r="DP25" s="21">
        <v>15000</v>
      </c>
      <c r="DQ25" s="21">
        <v>10.1</v>
      </c>
      <c r="DR25" s="21">
        <v>37</v>
      </c>
      <c r="DS25" s="21">
        <v>0.3</v>
      </c>
      <c r="DT25" s="21">
        <v>36.6</v>
      </c>
      <c r="DU25" s="21">
        <v>1.1000000000000001</v>
      </c>
      <c r="DV25" s="21">
        <v>30</v>
      </c>
      <c r="DW25" s="21">
        <v>4.5999999999999996</v>
      </c>
      <c r="DX25" s="21" t="s">
        <v>858</v>
      </c>
      <c r="DY25" s="21" t="s">
        <v>858</v>
      </c>
      <c r="EA25" s="22" t="s">
        <v>456</v>
      </c>
      <c r="EB25" s="22" t="s">
        <v>30</v>
      </c>
      <c r="EC25" s="22">
        <v>14000</v>
      </c>
      <c r="ED25" s="22">
        <v>11.9</v>
      </c>
      <c r="EE25" s="22">
        <v>22947</v>
      </c>
      <c r="EF25" s="22">
        <v>13</v>
      </c>
      <c r="EG25" s="22">
        <v>27476</v>
      </c>
      <c r="EH25" s="22">
        <v>8.1</v>
      </c>
      <c r="EI25" s="22" t="s">
        <v>858</v>
      </c>
      <c r="EJ25" s="22" t="s">
        <v>858</v>
      </c>
      <c r="EK25" s="22" t="s">
        <v>858</v>
      </c>
      <c r="EL25" s="22" t="s">
        <v>858</v>
      </c>
      <c r="EN25" s="23" t="s">
        <v>456</v>
      </c>
      <c r="EO25" s="23" t="s">
        <v>30</v>
      </c>
      <c r="EP25" s="23">
        <v>15000</v>
      </c>
      <c r="EQ25" s="23">
        <v>10.1</v>
      </c>
      <c r="ER25" s="23">
        <v>11.57</v>
      </c>
      <c r="ES25" s="23">
        <v>10</v>
      </c>
      <c r="ET25" s="23">
        <v>14.43</v>
      </c>
      <c r="EU25" s="23">
        <v>6.4</v>
      </c>
      <c r="EV25" s="23">
        <v>6.93</v>
      </c>
      <c r="EW25" s="23">
        <v>4.9000000000000004</v>
      </c>
      <c r="EX25" s="23" t="s">
        <v>858</v>
      </c>
      <c r="EY25" s="23" t="s">
        <v>858</v>
      </c>
      <c r="FA25" s="24" t="s">
        <v>456</v>
      </c>
      <c r="FB25" s="24" t="s">
        <v>30</v>
      </c>
      <c r="FC25" s="24">
        <v>15000</v>
      </c>
      <c r="FD25" s="24">
        <v>10.1</v>
      </c>
      <c r="FE25" s="24">
        <v>439.7</v>
      </c>
      <c r="FF25" s="24">
        <v>9.3000000000000007</v>
      </c>
      <c r="FG25" s="24">
        <v>527.6</v>
      </c>
      <c r="FH25" s="24">
        <v>6.2</v>
      </c>
      <c r="FI25" s="24">
        <v>253</v>
      </c>
      <c r="FJ25" s="24">
        <v>5.8</v>
      </c>
      <c r="FK25" s="24" t="s">
        <v>858</v>
      </c>
      <c r="FL25" s="24" t="s">
        <v>858</v>
      </c>
      <c r="FN25" s="11" t="s">
        <v>456</v>
      </c>
      <c r="FO25" s="11" t="s">
        <v>30</v>
      </c>
      <c r="FP25" s="11">
        <v>18000</v>
      </c>
      <c r="FQ25" s="11">
        <v>10.1</v>
      </c>
      <c r="FR25" s="11">
        <v>38.1</v>
      </c>
      <c r="FS25" s="11">
        <v>1.8</v>
      </c>
      <c r="FT25" s="11">
        <v>39.6</v>
      </c>
      <c r="FU25" s="11">
        <v>1.7</v>
      </c>
      <c r="FV25" s="11">
        <v>34</v>
      </c>
      <c r="FW25" s="11">
        <v>6.4</v>
      </c>
      <c r="FX25" s="11" t="s">
        <v>858</v>
      </c>
      <c r="FY25" s="11" t="s">
        <v>858</v>
      </c>
      <c r="GA25" s="10" t="s">
        <v>456</v>
      </c>
      <c r="GB25" s="10" t="s">
        <v>30</v>
      </c>
      <c r="GC25" s="10">
        <v>16000</v>
      </c>
      <c r="GD25" s="10">
        <v>17.399999999999999</v>
      </c>
      <c r="GE25" s="10">
        <v>24318</v>
      </c>
      <c r="GF25" s="10">
        <v>18</v>
      </c>
      <c r="GG25" s="10">
        <v>32221</v>
      </c>
      <c r="GH25" s="10">
        <v>16</v>
      </c>
      <c r="GI25" s="10">
        <v>14430</v>
      </c>
      <c r="GJ25" s="10">
        <v>6.3</v>
      </c>
      <c r="GK25" s="10" t="s">
        <v>858</v>
      </c>
      <c r="GL25" s="10" t="s">
        <v>858</v>
      </c>
      <c r="GN25" s="9" t="s">
        <v>456</v>
      </c>
      <c r="GO25" s="9" t="s">
        <v>30</v>
      </c>
      <c r="GP25" s="9">
        <v>18000</v>
      </c>
      <c r="GQ25" s="9">
        <v>10.1</v>
      </c>
      <c r="GR25" s="9">
        <v>11.11</v>
      </c>
      <c r="GS25" s="9">
        <v>9.8000000000000007</v>
      </c>
      <c r="GT25" s="9">
        <v>14.77</v>
      </c>
      <c r="GU25" s="9">
        <v>9.6999999999999993</v>
      </c>
      <c r="GV25" s="9">
        <v>6.7</v>
      </c>
      <c r="GW25" s="9">
        <v>3.1</v>
      </c>
      <c r="GX25" s="9" t="s">
        <v>858</v>
      </c>
      <c r="GY25" s="9" t="s">
        <v>858</v>
      </c>
    </row>
    <row r="26" spans="1:207" x14ac:dyDescent="0.25">
      <c r="A26" s="1" t="s">
        <v>457</v>
      </c>
      <c r="B26" s="1" t="s">
        <v>31</v>
      </c>
      <c r="C26" s="1">
        <v>14000</v>
      </c>
      <c r="D26" s="1">
        <v>11.3</v>
      </c>
      <c r="E26" s="1">
        <v>414.4</v>
      </c>
      <c r="F26" s="1">
        <v>9.6</v>
      </c>
      <c r="G26" s="1">
        <v>555.79999999999995</v>
      </c>
      <c r="H26" s="1">
        <v>9.6</v>
      </c>
      <c r="I26" s="1">
        <v>254.6</v>
      </c>
      <c r="J26" s="1">
        <v>4.7</v>
      </c>
      <c r="K26" s="1" t="s">
        <v>858</v>
      </c>
      <c r="L26" s="1" t="s">
        <v>858</v>
      </c>
      <c r="N26" s="2" t="s">
        <v>457</v>
      </c>
      <c r="O26" s="2" t="s">
        <v>31</v>
      </c>
      <c r="P26" s="2">
        <v>28000</v>
      </c>
      <c r="Q26" s="2">
        <v>7.6</v>
      </c>
      <c r="R26" s="2">
        <v>37.5</v>
      </c>
      <c r="S26" s="2">
        <v>1</v>
      </c>
      <c r="T26" s="2">
        <v>38.6</v>
      </c>
      <c r="U26" s="2">
        <v>0.9</v>
      </c>
      <c r="V26" s="2">
        <v>33.700000000000003</v>
      </c>
      <c r="W26" s="2">
        <v>1.9</v>
      </c>
      <c r="X26" s="2" t="s">
        <v>858</v>
      </c>
      <c r="Y26" s="2" t="s">
        <v>858</v>
      </c>
      <c r="AA26" s="3" t="s">
        <v>457</v>
      </c>
      <c r="AB26" s="3" t="s">
        <v>31</v>
      </c>
      <c r="AC26" s="3">
        <v>26000</v>
      </c>
      <c r="AD26" s="3">
        <v>8.9</v>
      </c>
      <c r="AE26" s="3">
        <v>20590</v>
      </c>
      <c r="AF26" s="3">
        <v>6.6</v>
      </c>
      <c r="AG26" s="3">
        <v>25658</v>
      </c>
      <c r="AH26" s="3">
        <v>6.6</v>
      </c>
      <c r="AI26" s="3">
        <v>12888</v>
      </c>
      <c r="AJ26" s="3">
        <v>5.0999999999999996</v>
      </c>
      <c r="AK26" s="3" t="s">
        <v>858</v>
      </c>
      <c r="AL26" s="3" t="s">
        <v>858</v>
      </c>
      <c r="AN26" s="4" t="s">
        <v>457</v>
      </c>
      <c r="AO26" s="4" t="s">
        <v>31</v>
      </c>
      <c r="AP26" s="4">
        <v>28000</v>
      </c>
      <c r="AQ26" s="4">
        <v>7.6</v>
      </c>
      <c r="AR26" s="4">
        <v>10.15</v>
      </c>
      <c r="AS26" s="4">
        <v>5.7</v>
      </c>
      <c r="AT26" s="4">
        <v>12.55</v>
      </c>
      <c r="AU26" s="4">
        <v>5.9</v>
      </c>
      <c r="AV26" s="4">
        <v>6.47</v>
      </c>
      <c r="AW26" s="4">
        <v>2.4</v>
      </c>
      <c r="AX26" s="4" t="s">
        <v>858</v>
      </c>
      <c r="AY26" s="4" t="s">
        <v>858</v>
      </c>
      <c r="BA26" s="5" t="s">
        <v>457</v>
      </c>
      <c r="BB26" s="5" t="s">
        <v>31</v>
      </c>
      <c r="BC26" s="5">
        <v>28000</v>
      </c>
      <c r="BD26" s="5">
        <v>7.6</v>
      </c>
      <c r="BE26" s="5">
        <v>387.1</v>
      </c>
      <c r="BF26" s="5">
        <v>5.4</v>
      </c>
      <c r="BG26" s="5">
        <v>483.8</v>
      </c>
      <c r="BH26" s="5">
        <v>5.9</v>
      </c>
      <c r="BI26" s="5">
        <v>251.6</v>
      </c>
      <c r="BJ26" s="5">
        <v>2.8</v>
      </c>
      <c r="BK26" s="5" t="s">
        <v>858</v>
      </c>
      <c r="BL26" s="5" t="s">
        <v>858</v>
      </c>
      <c r="BN26" s="6" t="s">
        <v>457</v>
      </c>
      <c r="BO26" s="6" t="s">
        <v>31</v>
      </c>
      <c r="BP26" s="6">
        <v>46000</v>
      </c>
      <c r="BQ26" s="6">
        <v>5.9</v>
      </c>
      <c r="BR26" s="6">
        <v>36.299999999999997</v>
      </c>
      <c r="BS26" s="6">
        <v>3.2</v>
      </c>
      <c r="BT26" s="6">
        <v>31.1</v>
      </c>
      <c r="BU26" s="6">
        <v>2.2000000000000002</v>
      </c>
      <c r="BV26" s="6">
        <v>14.1</v>
      </c>
      <c r="BW26" s="6">
        <v>15</v>
      </c>
      <c r="BX26" s="6" t="s">
        <v>858</v>
      </c>
      <c r="BY26" s="6" t="s">
        <v>858</v>
      </c>
      <c r="CA26" s="7" t="s">
        <v>457</v>
      </c>
      <c r="CB26" s="7" t="s">
        <v>31</v>
      </c>
      <c r="CC26" s="7">
        <v>41000</v>
      </c>
      <c r="CD26" s="7">
        <v>6.9</v>
      </c>
      <c r="CE26" s="7">
        <v>16740</v>
      </c>
      <c r="CF26" s="7">
        <v>6</v>
      </c>
      <c r="CG26" s="7">
        <v>19962</v>
      </c>
      <c r="CH26" s="7">
        <v>6.1</v>
      </c>
      <c r="CI26" s="7">
        <v>5844</v>
      </c>
      <c r="CJ26" s="7">
        <v>15</v>
      </c>
      <c r="CK26" s="7" t="s">
        <v>858</v>
      </c>
      <c r="CL26" s="7" t="s">
        <v>858</v>
      </c>
      <c r="CN26" s="8" t="s">
        <v>457</v>
      </c>
      <c r="CO26" s="8" t="s">
        <v>31</v>
      </c>
      <c r="CP26" s="8">
        <v>46000</v>
      </c>
      <c r="CQ26" s="8">
        <v>5.9</v>
      </c>
      <c r="CR26" s="8">
        <v>9.2200000000000006</v>
      </c>
      <c r="CS26" s="8">
        <v>5.0999999999999996</v>
      </c>
      <c r="CT26" s="8">
        <v>11.97</v>
      </c>
      <c r="CU26" s="8">
        <v>4.9000000000000004</v>
      </c>
      <c r="CV26" s="8">
        <v>6.08</v>
      </c>
      <c r="CW26" s="8">
        <v>1.2</v>
      </c>
      <c r="CX26" s="8" t="s">
        <v>858</v>
      </c>
      <c r="CY26" s="8" t="s">
        <v>858</v>
      </c>
      <c r="DA26" s="20" t="s">
        <v>457</v>
      </c>
      <c r="DB26" s="20" t="s">
        <v>31</v>
      </c>
      <c r="DC26" s="20">
        <v>46000</v>
      </c>
      <c r="DD26" s="20">
        <v>5.9</v>
      </c>
      <c r="DE26" s="20">
        <v>318.8</v>
      </c>
      <c r="DF26" s="20">
        <v>4.9000000000000004</v>
      </c>
      <c r="DG26" s="20">
        <v>372.6</v>
      </c>
      <c r="DH26" s="20">
        <v>5.4</v>
      </c>
      <c r="DI26" s="20">
        <v>97</v>
      </c>
      <c r="DJ26" s="20">
        <v>15</v>
      </c>
      <c r="DK26" s="20" t="s">
        <v>858</v>
      </c>
      <c r="DL26" s="20" t="s">
        <v>858</v>
      </c>
      <c r="DN26" s="21" t="s">
        <v>457</v>
      </c>
      <c r="DO26" s="21" t="s">
        <v>31</v>
      </c>
      <c r="DP26" s="21">
        <v>14000</v>
      </c>
      <c r="DQ26" s="21">
        <v>10.3</v>
      </c>
      <c r="DR26" s="21">
        <v>37</v>
      </c>
      <c r="DS26" s="21">
        <v>0.4</v>
      </c>
      <c r="DT26" s="21">
        <v>37.5</v>
      </c>
      <c r="DU26" s="21">
        <v>1.2</v>
      </c>
      <c r="DV26" s="21">
        <v>32.5</v>
      </c>
      <c r="DW26" s="21">
        <v>2.2999999999999998</v>
      </c>
      <c r="DX26" s="21" t="s">
        <v>858</v>
      </c>
      <c r="DY26" s="21" t="s">
        <v>858</v>
      </c>
      <c r="EA26" s="22" t="s">
        <v>457</v>
      </c>
      <c r="EB26" s="22" t="s">
        <v>31</v>
      </c>
      <c r="EC26" s="22">
        <v>13000</v>
      </c>
      <c r="ED26" s="22">
        <v>12</v>
      </c>
      <c r="EE26" s="22">
        <v>18971</v>
      </c>
      <c r="EF26" s="22">
        <v>7.6</v>
      </c>
      <c r="EG26" s="22">
        <v>21771</v>
      </c>
      <c r="EH26" s="22">
        <v>5.3</v>
      </c>
      <c r="EI26" s="22">
        <v>12614</v>
      </c>
      <c r="EJ26" s="22">
        <v>13</v>
      </c>
      <c r="EK26" s="22" t="s">
        <v>858</v>
      </c>
      <c r="EL26" s="22" t="s">
        <v>858</v>
      </c>
      <c r="EN26" s="23" t="s">
        <v>457</v>
      </c>
      <c r="EO26" s="23" t="s">
        <v>31</v>
      </c>
      <c r="EP26" s="23">
        <v>14000</v>
      </c>
      <c r="EQ26" s="23">
        <v>10.3</v>
      </c>
      <c r="ER26" s="23">
        <v>9.7200000000000006</v>
      </c>
      <c r="ES26" s="23">
        <v>6.5</v>
      </c>
      <c r="ET26" s="23">
        <v>11.09</v>
      </c>
      <c r="EU26" s="23">
        <v>4.8</v>
      </c>
      <c r="EV26" s="23">
        <v>6.45</v>
      </c>
      <c r="EW26" s="23">
        <v>3.1</v>
      </c>
      <c r="EX26" s="23" t="s">
        <v>858</v>
      </c>
      <c r="EY26" s="23" t="s">
        <v>858</v>
      </c>
      <c r="FA26" s="24" t="s">
        <v>457</v>
      </c>
      <c r="FB26" s="24" t="s">
        <v>31</v>
      </c>
      <c r="FC26" s="24">
        <v>14000</v>
      </c>
      <c r="FD26" s="24">
        <v>10.3</v>
      </c>
      <c r="FE26" s="24">
        <v>358.2</v>
      </c>
      <c r="FF26" s="24">
        <v>6.3</v>
      </c>
      <c r="FG26" s="24">
        <v>415.8</v>
      </c>
      <c r="FH26" s="24">
        <v>4.4000000000000004</v>
      </c>
      <c r="FI26" s="24">
        <v>240.1</v>
      </c>
      <c r="FJ26" s="24">
        <v>4.4000000000000004</v>
      </c>
      <c r="FK26" s="24" t="s">
        <v>858</v>
      </c>
      <c r="FL26" s="24" t="s">
        <v>858</v>
      </c>
      <c r="FN26" s="11" t="s">
        <v>457</v>
      </c>
      <c r="FO26" s="11" t="s">
        <v>31</v>
      </c>
      <c r="FP26" s="11">
        <v>14000</v>
      </c>
      <c r="FQ26" s="11">
        <v>11.3</v>
      </c>
      <c r="FR26" s="11">
        <v>38.9</v>
      </c>
      <c r="FS26" s="11">
        <v>1.6</v>
      </c>
      <c r="FT26" s="11">
        <v>39.700000000000003</v>
      </c>
      <c r="FU26" s="11">
        <v>1.2</v>
      </c>
      <c r="FV26" s="11">
        <v>36.4</v>
      </c>
      <c r="FW26" s="11">
        <v>3.2</v>
      </c>
      <c r="FX26" s="11" t="s">
        <v>858</v>
      </c>
      <c r="FY26" s="11" t="s">
        <v>858</v>
      </c>
      <c r="GA26" s="10" t="s">
        <v>457</v>
      </c>
      <c r="GB26" s="10" t="s">
        <v>31</v>
      </c>
      <c r="GC26" s="10">
        <v>13000</v>
      </c>
      <c r="GD26" s="10">
        <v>13.1</v>
      </c>
      <c r="GE26" s="10">
        <v>22462</v>
      </c>
      <c r="GF26" s="10">
        <v>11</v>
      </c>
      <c r="GG26" s="10">
        <v>29715</v>
      </c>
      <c r="GH26" s="10">
        <v>11</v>
      </c>
      <c r="GI26" s="10">
        <v>13043</v>
      </c>
      <c r="GJ26" s="10">
        <v>7.1</v>
      </c>
      <c r="GK26" s="10" t="s">
        <v>858</v>
      </c>
      <c r="GL26" s="10" t="s">
        <v>858</v>
      </c>
      <c r="GN26" s="9" t="s">
        <v>457</v>
      </c>
      <c r="GO26" s="9" t="s">
        <v>31</v>
      </c>
      <c r="GP26" s="9">
        <v>14000</v>
      </c>
      <c r="GQ26" s="9">
        <v>11.3</v>
      </c>
      <c r="GR26" s="9">
        <v>10.46</v>
      </c>
      <c r="GS26" s="9">
        <v>12</v>
      </c>
      <c r="GT26" s="9">
        <v>14.01</v>
      </c>
      <c r="GU26" s="9">
        <v>9.8000000000000007</v>
      </c>
      <c r="GV26" s="9">
        <v>6.44</v>
      </c>
      <c r="GW26" s="9">
        <v>3.7</v>
      </c>
      <c r="GX26" s="9" t="s">
        <v>858</v>
      </c>
      <c r="GY26" s="9" t="s">
        <v>858</v>
      </c>
    </row>
    <row r="27" spans="1:207" x14ac:dyDescent="0.25">
      <c r="A27" s="1" t="s">
        <v>458</v>
      </c>
      <c r="B27" s="1" t="s">
        <v>32</v>
      </c>
      <c r="C27" s="1">
        <v>64000</v>
      </c>
      <c r="D27" s="1">
        <v>5.2</v>
      </c>
      <c r="E27" s="1">
        <v>539</v>
      </c>
      <c r="F27" s="1">
        <v>4.4000000000000004</v>
      </c>
      <c r="G27" s="1">
        <v>615.29999999999995</v>
      </c>
      <c r="H27" s="1">
        <v>2.9</v>
      </c>
      <c r="I27" s="1">
        <v>302.60000000000002</v>
      </c>
      <c r="J27" s="1">
        <v>2.6</v>
      </c>
      <c r="K27" s="1" t="s">
        <v>858</v>
      </c>
      <c r="L27" s="1" t="s">
        <v>858</v>
      </c>
      <c r="N27" s="2" t="s">
        <v>458</v>
      </c>
      <c r="O27" s="2" t="s">
        <v>32</v>
      </c>
      <c r="P27" s="2">
        <v>104000</v>
      </c>
      <c r="Q27" s="2">
        <v>4</v>
      </c>
      <c r="R27" s="2">
        <v>37.5</v>
      </c>
      <c r="S27" s="2">
        <v>0.9</v>
      </c>
      <c r="T27" s="2">
        <v>39</v>
      </c>
      <c r="U27" s="2">
        <v>0.6</v>
      </c>
      <c r="V27" s="2">
        <v>34.9</v>
      </c>
      <c r="W27" s="2">
        <v>1.3</v>
      </c>
      <c r="X27" s="2">
        <v>45</v>
      </c>
      <c r="Y27" s="2">
        <v>6.6</v>
      </c>
      <c r="AA27" s="3" t="s">
        <v>458</v>
      </c>
      <c r="AB27" s="3" t="s">
        <v>32</v>
      </c>
      <c r="AC27" s="3">
        <v>89000</v>
      </c>
      <c r="AD27" s="3">
        <v>5.3</v>
      </c>
      <c r="AE27" s="3">
        <v>25074</v>
      </c>
      <c r="AF27" s="3">
        <v>6.5</v>
      </c>
      <c r="AG27" s="3">
        <v>30438</v>
      </c>
      <c r="AH27" s="3">
        <v>3.7</v>
      </c>
      <c r="AI27" s="3">
        <v>13429</v>
      </c>
      <c r="AJ27" s="3">
        <v>3.1</v>
      </c>
      <c r="AK27" s="3" t="s">
        <v>858</v>
      </c>
      <c r="AL27" s="3" t="s">
        <v>858</v>
      </c>
      <c r="AN27" s="4" t="s">
        <v>458</v>
      </c>
      <c r="AO27" s="4" t="s">
        <v>32</v>
      </c>
      <c r="AP27" s="4">
        <v>104000</v>
      </c>
      <c r="AQ27" s="4">
        <v>4</v>
      </c>
      <c r="AR27" s="4">
        <v>11.99</v>
      </c>
      <c r="AS27" s="4">
        <v>4.2</v>
      </c>
      <c r="AT27" s="4">
        <v>14.51</v>
      </c>
      <c r="AU27" s="4">
        <v>2.5</v>
      </c>
      <c r="AV27" s="4">
        <v>6.95</v>
      </c>
      <c r="AW27" s="4">
        <v>1.6</v>
      </c>
      <c r="AX27" s="4">
        <v>24.92</v>
      </c>
      <c r="AY27" s="4">
        <v>17</v>
      </c>
      <c r="BA27" s="5" t="s">
        <v>458</v>
      </c>
      <c r="BB27" s="5" t="s">
        <v>32</v>
      </c>
      <c r="BC27" s="5">
        <v>104000</v>
      </c>
      <c r="BD27" s="5">
        <v>4</v>
      </c>
      <c r="BE27" s="5">
        <v>479.3</v>
      </c>
      <c r="BF27" s="5">
        <v>3.9</v>
      </c>
      <c r="BG27" s="5">
        <v>566.20000000000005</v>
      </c>
      <c r="BH27" s="5">
        <v>2.4</v>
      </c>
      <c r="BI27" s="5">
        <v>270.2</v>
      </c>
      <c r="BJ27" s="5">
        <v>2.4</v>
      </c>
      <c r="BK27" s="5">
        <v>924.2</v>
      </c>
      <c r="BL27" s="5">
        <v>18</v>
      </c>
      <c r="BN27" s="6" t="s">
        <v>458</v>
      </c>
      <c r="BO27" s="6" t="s">
        <v>32</v>
      </c>
      <c r="BP27" s="6">
        <v>146000</v>
      </c>
      <c r="BQ27" s="6">
        <v>3.4</v>
      </c>
      <c r="BR27" s="6">
        <v>37</v>
      </c>
      <c r="BS27" s="6">
        <v>0.4</v>
      </c>
      <c r="BT27" s="6">
        <v>33</v>
      </c>
      <c r="BU27" s="6">
        <v>1.2</v>
      </c>
      <c r="BV27" s="6">
        <v>15.6</v>
      </c>
      <c r="BW27" s="6">
        <v>6.6</v>
      </c>
      <c r="BX27" s="6">
        <v>43</v>
      </c>
      <c r="BY27" s="6">
        <v>4.8</v>
      </c>
      <c r="CA27" s="7" t="s">
        <v>458</v>
      </c>
      <c r="CB27" s="7" t="s">
        <v>32</v>
      </c>
      <c r="CC27" s="7">
        <v>127000</v>
      </c>
      <c r="CD27" s="7">
        <v>4.5999999999999996</v>
      </c>
      <c r="CE27" s="7">
        <v>20328</v>
      </c>
      <c r="CF27" s="7">
        <v>5.5</v>
      </c>
      <c r="CG27" s="7">
        <v>25045</v>
      </c>
      <c r="CH27" s="7">
        <v>3.8</v>
      </c>
      <c r="CI27" s="7">
        <v>6755</v>
      </c>
      <c r="CJ27" s="7">
        <v>9.9</v>
      </c>
      <c r="CK27" s="7" t="s">
        <v>858</v>
      </c>
      <c r="CL27" s="7" t="s">
        <v>858</v>
      </c>
      <c r="CN27" s="8" t="s">
        <v>458</v>
      </c>
      <c r="CO27" s="8" t="s">
        <v>32</v>
      </c>
      <c r="CP27" s="8">
        <v>146000</v>
      </c>
      <c r="CQ27" s="8">
        <v>3.4</v>
      </c>
      <c r="CR27" s="8">
        <v>10.73</v>
      </c>
      <c r="CS27" s="8">
        <v>3.1</v>
      </c>
      <c r="CT27" s="8">
        <v>14</v>
      </c>
      <c r="CU27" s="8">
        <v>2.2999999999999998</v>
      </c>
      <c r="CV27" s="8">
        <v>6.42</v>
      </c>
      <c r="CW27" s="8">
        <v>1.4</v>
      </c>
      <c r="CX27" s="8">
        <v>23.69</v>
      </c>
      <c r="CY27" s="8">
        <v>13</v>
      </c>
      <c r="DA27" s="20" t="s">
        <v>458</v>
      </c>
      <c r="DB27" s="20" t="s">
        <v>32</v>
      </c>
      <c r="DC27" s="20">
        <v>146000</v>
      </c>
      <c r="DD27" s="20">
        <v>3.4</v>
      </c>
      <c r="DE27" s="20">
        <v>390.8</v>
      </c>
      <c r="DF27" s="20">
        <v>3.8</v>
      </c>
      <c r="DG27" s="20">
        <v>461.5</v>
      </c>
      <c r="DH27" s="20">
        <v>2.6</v>
      </c>
      <c r="DI27" s="20">
        <v>121.2</v>
      </c>
      <c r="DJ27" s="20">
        <v>6.4</v>
      </c>
      <c r="DK27" s="20">
        <v>845.3</v>
      </c>
      <c r="DL27" s="20">
        <v>13</v>
      </c>
      <c r="DN27" s="21" t="s">
        <v>458</v>
      </c>
      <c r="DO27" s="21" t="s">
        <v>32</v>
      </c>
      <c r="DP27" s="21">
        <v>40000</v>
      </c>
      <c r="DQ27" s="21">
        <v>6.3</v>
      </c>
      <c r="DR27" s="21">
        <v>37.1</v>
      </c>
      <c r="DS27" s="21">
        <v>0.4</v>
      </c>
      <c r="DT27" s="21">
        <v>37.200000000000003</v>
      </c>
      <c r="DU27" s="21">
        <v>0.7</v>
      </c>
      <c r="DV27" s="21">
        <v>32.299999999999997</v>
      </c>
      <c r="DW27" s="21">
        <v>0.8</v>
      </c>
      <c r="DX27" s="21" t="s">
        <v>858</v>
      </c>
      <c r="DY27" s="21" t="s">
        <v>858</v>
      </c>
      <c r="EA27" s="22" t="s">
        <v>458</v>
      </c>
      <c r="EB27" s="22" t="s">
        <v>32</v>
      </c>
      <c r="EC27" s="22">
        <v>34000</v>
      </c>
      <c r="ED27" s="22">
        <v>9.5</v>
      </c>
      <c r="EE27" s="22">
        <v>20145</v>
      </c>
      <c r="EF27" s="22">
        <v>10</v>
      </c>
      <c r="EG27" s="22">
        <v>25598</v>
      </c>
      <c r="EH27" s="22">
        <v>7.4</v>
      </c>
      <c r="EI27" s="22">
        <v>12160</v>
      </c>
      <c r="EJ27" s="22">
        <v>4.5</v>
      </c>
      <c r="EK27" s="22" t="s">
        <v>858</v>
      </c>
      <c r="EL27" s="22" t="s">
        <v>858</v>
      </c>
      <c r="EN27" s="23" t="s">
        <v>458</v>
      </c>
      <c r="EO27" s="23" t="s">
        <v>32</v>
      </c>
      <c r="EP27" s="23">
        <v>40000</v>
      </c>
      <c r="EQ27" s="23">
        <v>6.3</v>
      </c>
      <c r="ER27" s="23">
        <v>10.55</v>
      </c>
      <c r="ES27" s="23">
        <v>4.5</v>
      </c>
      <c r="ET27" s="23">
        <v>13.1</v>
      </c>
      <c r="EU27" s="23">
        <v>4.4000000000000004</v>
      </c>
      <c r="EV27" s="23">
        <v>6.46</v>
      </c>
      <c r="EW27" s="23">
        <v>1.8</v>
      </c>
      <c r="EX27" s="23" t="s">
        <v>858</v>
      </c>
      <c r="EY27" s="23" t="s">
        <v>858</v>
      </c>
      <c r="FA27" s="24" t="s">
        <v>458</v>
      </c>
      <c r="FB27" s="24" t="s">
        <v>32</v>
      </c>
      <c r="FC27" s="24">
        <v>40000</v>
      </c>
      <c r="FD27" s="24">
        <v>6.3</v>
      </c>
      <c r="FE27" s="24">
        <v>401.4</v>
      </c>
      <c r="FF27" s="24">
        <v>5.2</v>
      </c>
      <c r="FG27" s="24">
        <v>486.8</v>
      </c>
      <c r="FH27" s="24">
        <v>4.3</v>
      </c>
      <c r="FI27" s="24">
        <v>243.7</v>
      </c>
      <c r="FJ27" s="24">
        <v>3</v>
      </c>
      <c r="FK27" s="24" t="s">
        <v>858</v>
      </c>
      <c r="FL27" s="24" t="s">
        <v>858</v>
      </c>
      <c r="FN27" s="11" t="s">
        <v>458</v>
      </c>
      <c r="FO27" s="11" t="s">
        <v>32</v>
      </c>
      <c r="FP27" s="11">
        <v>64000</v>
      </c>
      <c r="FQ27" s="11">
        <v>5.2</v>
      </c>
      <c r="FR27" s="11">
        <v>38.5</v>
      </c>
      <c r="FS27" s="11">
        <v>1.5</v>
      </c>
      <c r="FT27" s="11">
        <v>40.200000000000003</v>
      </c>
      <c r="FU27" s="11">
        <v>0.8</v>
      </c>
      <c r="FV27" s="11">
        <v>35.1</v>
      </c>
      <c r="FW27" s="11">
        <v>0.7</v>
      </c>
      <c r="FX27" s="11">
        <v>47.8</v>
      </c>
      <c r="FY27" s="11">
        <v>15</v>
      </c>
      <c r="GA27" s="10" t="s">
        <v>458</v>
      </c>
      <c r="GB27" s="10" t="s">
        <v>32</v>
      </c>
      <c r="GC27" s="10">
        <v>55000</v>
      </c>
      <c r="GD27" s="10">
        <v>6.3</v>
      </c>
      <c r="GE27" s="10">
        <v>28970</v>
      </c>
      <c r="GF27" s="10">
        <v>7.2</v>
      </c>
      <c r="GG27" s="10">
        <v>33475</v>
      </c>
      <c r="GH27" s="10">
        <v>3.8</v>
      </c>
      <c r="GI27" s="10">
        <v>15167</v>
      </c>
      <c r="GJ27" s="10">
        <v>4.7</v>
      </c>
      <c r="GK27" s="10" t="s">
        <v>858</v>
      </c>
      <c r="GL27" s="10" t="s">
        <v>858</v>
      </c>
      <c r="GN27" s="9" t="s">
        <v>458</v>
      </c>
      <c r="GO27" s="9" t="s">
        <v>32</v>
      </c>
      <c r="GP27" s="9">
        <v>64000</v>
      </c>
      <c r="GQ27" s="9">
        <v>5.2</v>
      </c>
      <c r="GR27" s="9">
        <v>12.89</v>
      </c>
      <c r="GS27" s="9">
        <v>4.5999999999999996</v>
      </c>
      <c r="GT27" s="9">
        <v>15.31</v>
      </c>
      <c r="GU27" s="9">
        <v>3</v>
      </c>
      <c r="GV27" s="9">
        <v>7.42</v>
      </c>
      <c r="GW27" s="9">
        <v>2.9</v>
      </c>
      <c r="GX27" s="9" t="s">
        <v>858</v>
      </c>
      <c r="GY27" s="9" t="s">
        <v>858</v>
      </c>
    </row>
    <row r="28" spans="1:207" x14ac:dyDescent="0.25">
      <c r="A28" s="1" t="s">
        <v>459</v>
      </c>
      <c r="B28" s="1" t="s">
        <v>33</v>
      </c>
      <c r="C28" s="1">
        <v>46000</v>
      </c>
      <c r="D28" s="1">
        <v>6.2</v>
      </c>
      <c r="E28" s="1">
        <v>544.6</v>
      </c>
      <c r="F28" s="1">
        <v>5.9</v>
      </c>
      <c r="G28" s="1">
        <v>590.70000000000005</v>
      </c>
      <c r="H28" s="1">
        <v>3</v>
      </c>
      <c r="I28" s="1">
        <v>296.10000000000002</v>
      </c>
      <c r="J28" s="1">
        <v>2.8</v>
      </c>
      <c r="K28" s="1" t="s">
        <v>858</v>
      </c>
      <c r="L28" s="1" t="s">
        <v>858</v>
      </c>
      <c r="N28" s="2" t="s">
        <v>459</v>
      </c>
      <c r="O28" s="2" t="s">
        <v>33</v>
      </c>
      <c r="P28" s="2">
        <v>79000</v>
      </c>
      <c r="Q28" s="2">
        <v>4.5999999999999996</v>
      </c>
      <c r="R28" s="2">
        <v>37.5</v>
      </c>
      <c r="S28" s="2">
        <v>0.9</v>
      </c>
      <c r="T28" s="2">
        <v>38.700000000000003</v>
      </c>
      <c r="U28" s="2">
        <v>0.6</v>
      </c>
      <c r="V28" s="2">
        <v>34.700000000000003</v>
      </c>
      <c r="W28" s="2">
        <v>1.8</v>
      </c>
      <c r="X28" s="2">
        <v>44.8</v>
      </c>
      <c r="Y28" s="2">
        <v>6.5</v>
      </c>
      <c r="AA28" s="3" t="s">
        <v>459</v>
      </c>
      <c r="AB28" s="3" t="s">
        <v>33</v>
      </c>
      <c r="AC28" s="3">
        <v>70000</v>
      </c>
      <c r="AD28" s="3">
        <v>5.5</v>
      </c>
      <c r="AE28" s="3">
        <v>25298</v>
      </c>
      <c r="AF28" s="3">
        <v>5.4</v>
      </c>
      <c r="AG28" s="3">
        <v>28892</v>
      </c>
      <c r="AH28" s="3">
        <v>2.9</v>
      </c>
      <c r="AI28" s="3">
        <v>13968</v>
      </c>
      <c r="AJ28" s="3">
        <v>4</v>
      </c>
      <c r="AK28" s="3" t="s">
        <v>858</v>
      </c>
      <c r="AL28" s="3" t="s">
        <v>858</v>
      </c>
      <c r="AN28" s="4" t="s">
        <v>459</v>
      </c>
      <c r="AO28" s="4" t="s">
        <v>33</v>
      </c>
      <c r="AP28" s="4">
        <v>79000</v>
      </c>
      <c r="AQ28" s="4">
        <v>4.5999999999999996</v>
      </c>
      <c r="AR28" s="4">
        <v>12.04</v>
      </c>
      <c r="AS28" s="4">
        <v>4.5</v>
      </c>
      <c r="AT28" s="4">
        <v>13.99</v>
      </c>
      <c r="AU28" s="4">
        <v>2.4</v>
      </c>
      <c r="AV28" s="4">
        <v>7</v>
      </c>
      <c r="AW28" s="4">
        <v>2.6</v>
      </c>
      <c r="AX28" s="4">
        <v>23.74</v>
      </c>
      <c r="AY28" s="4">
        <v>16</v>
      </c>
      <c r="BA28" s="5" t="s">
        <v>459</v>
      </c>
      <c r="BB28" s="5" t="s">
        <v>33</v>
      </c>
      <c r="BC28" s="5">
        <v>79000</v>
      </c>
      <c r="BD28" s="5">
        <v>4.5999999999999996</v>
      </c>
      <c r="BE28" s="5">
        <v>469.3</v>
      </c>
      <c r="BF28" s="5">
        <v>5.4</v>
      </c>
      <c r="BG28" s="5">
        <v>541.6</v>
      </c>
      <c r="BH28" s="5">
        <v>2.2999999999999998</v>
      </c>
      <c r="BI28" s="5">
        <v>273.60000000000002</v>
      </c>
      <c r="BJ28" s="5">
        <v>3.1</v>
      </c>
      <c r="BK28" s="5">
        <v>892</v>
      </c>
      <c r="BL28" s="5">
        <v>15</v>
      </c>
      <c r="BN28" s="6" t="s">
        <v>459</v>
      </c>
      <c r="BO28" s="6" t="s">
        <v>33</v>
      </c>
      <c r="BP28" s="6">
        <v>118000</v>
      </c>
      <c r="BQ28" s="6">
        <v>3.7</v>
      </c>
      <c r="BR28" s="6">
        <v>36.5</v>
      </c>
      <c r="BS28" s="6">
        <v>1.4</v>
      </c>
      <c r="BT28" s="6">
        <v>31.9</v>
      </c>
      <c r="BU28" s="6">
        <v>1.3</v>
      </c>
      <c r="BV28" s="6">
        <v>13</v>
      </c>
      <c r="BW28" s="6">
        <v>9.6999999999999993</v>
      </c>
      <c r="BX28" s="6">
        <v>42.3</v>
      </c>
      <c r="BY28" s="6">
        <v>4.8</v>
      </c>
      <c r="CA28" s="7" t="s">
        <v>459</v>
      </c>
      <c r="CB28" s="7" t="s">
        <v>33</v>
      </c>
      <c r="CC28" s="7">
        <v>102000</v>
      </c>
      <c r="CD28" s="7">
        <v>5.0999999999999996</v>
      </c>
      <c r="CE28" s="7">
        <v>19892</v>
      </c>
      <c r="CF28" s="7">
        <v>7</v>
      </c>
      <c r="CG28" s="7">
        <v>23127</v>
      </c>
      <c r="CH28" s="7">
        <v>3.6</v>
      </c>
      <c r="CI28" s="7">
        <v>6003</v>
      </c>
      <c r="CJ28" s="7">
        <v>14</v>
      </c>
      <c r="CK28" s="7" t="s">
        <v>858</v>
      </c>
      <c r="CL28" s="7" t="s">
        <v>858</v>
      </c>
      <c r="CN28" s="8" t="s">
        <v>459</v>
      </c>
      <c r="CO28" s="8" t="s">
        <v>33</v>
      </c>
      <c r="CP28" s="8">
        <v>118000</v>
      </c>
      <c r="CQ28" s="8">
        <v>3.7</v>
      </c>
      <c r="CR28" s="8">
        <v>10.56</v>
      </c>
      <c r="CS28" s="8">
        <v>4.0999999999999996</v>
      </c>
      <c r="CT28" s="8">
        <v>13.34</v>
      </c>
      <c r="CU28" s="8">
        <v>2.2999999999999998</v>
      </c>
      <c r="CV28" s="8">
        <v>6.25</v>
      </c>
      <c r="CW28" s="8">
        <v>1.6</v>
      </c>
      <c r="CX28" s="8">
        <v>22.03</v>
      </c>
      <c r="CY28" s="8">
        <v>12</v>
      </c>
      <c r="DA28" s="20" t="s">
        <v>459</v>
      </c>
      <c r="DB28" s="20" t="s">
        <v>33</v>
      </c>
      <c r="DC28" s="20">
        <v>118000</v>
      </c>
      <c r="DD28" s="20">
        <v>3.7</v>
      </c>
      <c r="DE28" s="20">
        <v>365.6</v>
      </c>
      <c r="DF28" s="20">
        <v>4.3</v>
      </c>
      <c r="DG28" s="20">
        <v>426</v>
      </c>
      <c r="DH28" s="20">
        <v>2.7</v>
      </c>
      <c r="DI28" s="20">
        <v>107.2</v>
      </c>
      <c r="DJ28" s="20">
        <v>8.6</v>
      </c>
      <c r="DK28" s="20">
        <v>802.2</v>
      </c>
      <c r="DL28" s="20">
        <v>13</v>
      </c>
      <c r="DN28" s="21" t="s">
        <v>459</v>
      </c>
      <c r="DO28" s="21" t="s">
        <v>33</v>
      </c>
      <c r="DP28" s="21">
        <v>33000</v>
      </c>
      <c r="DQ28" s="21">
        <v>6.9</v>
      </c>
      <c r="DR28" s="21">
        <v>37</v>
      </c>
      <c r="DS28" s="21">
        <v>0.4</v>
      </c>
      <c r="DT28" s="21">
        <v>36.9</v>
      </c>
      <c r="DU28" s="21">
        <v>0.7</v>
      </c>
      <c r="DV28" s="21">
        <v>32.4</v>
      </c>
      <c r="DW28" s="21">
        <v>1.2</v>
      </c>
      <c r="DX28" s="21" t="s">
        <v>858</v>
      </c>
      <c r="DY28" s="21" t="s">
        <v>858</v>
      </c>
      <c r="EA28" s="22" t="s">
        <v>459</v>
      </c>
      <c r="EB28" s="22" t="s">
        <v>33</v>
      </c>
      <c r="EC28" s="22">
        <v>29000</v>
      </c>
      <c r="ED28" s="22">
        <v>8.1999999999999993</v>
      </c>
      <c r="EE28" s="22">
        <v>21299</v>
      </c>
      <c r="EF28" s="22">
        <v>7.2</v>
      </c>
      <c r="EG28" s="22">
        <v>25086</v>
      </c>
      <c r="EH28" s="22">
        <v>4.4000000000000004</v>
      </c>
      <c r="EI28" s="22">
        <v>12656</v>
      </c>
      <c r="EJ28" s="22">
        <v>5.5</v>
      </c>
      <c r="EK28" s="22" t="s">
        <v>858</v>
      </c>
      <c r="EL28" s="22" t="s">
        <v>858</v>
      </c>
      <c r="EN28" s="23" t="s">
        <v>459</v>
      </c>
      <c r="EO28" s="23" t="s">
        <v>33</v>
      </c>
      <c r="EP28" s="23">
        <v>33000</v>
      </c>
      <c r="EQ28" s="23">
        <v>6.9</v>
      </c>
      <c r="ER28" s="23">
        <v>10.87</v>
      </c>
      <c r="ES28" s="23">
        <v>6.7</v>
      </c>
      <c r="ET28" s="23">
        <v>12.84</v>
      </c>
      <c r="EU28" s="23">
        <v>3.5</v>
      </c>
      <c r="EV28" s="23">
        <v>6.98</v>
      </c>
      <c r="EW28" s="23">
        <v>2.6</v>
      </c>
      <c r="EX28" s="23" t="s">
        <v>858</v>
      </c>
      <c r="EY28" s="23" t="s">
        <v>858</v>
      </c>
      <c r="FA28" s="24" t="s">
        <v>459</v>
      </c>
      <c r="FB28" s="24" t="s">
        <v>33</v>
      </c>
      <c r="FC28" s="24">
        <v>33000</v>
      </c>
      <c r="FD28" s="24">
        <v>6.9</v>
      </c>
      <c r="FE28" s="24">
        <v>403.1</v>
      </c>
      <c r="FF28" s="24">
        <v>6.2</v>
      </c>
      <c r="FG28" s="24">
        <v>473.9</v>
      </c>
      <c r="FH28" s="24">
        <v>3.4</v>
      </c>
      <c r="FI28" s="24">
        <v>258.3</v>
      </c>
      <c r="FJ28" s="24">
        <v>2.7</v>
      </c>
      <c r="FK28" s="24" t="s">
        <v>858</v>
      </c>
      <c r="FL28" s="24" t="s">
        <v>858</v>
      </c>
      <c r="FN28" s="11" t="s">
        <v>459</v>
      </c>
      <c r="FO28" s="11" t="s">
        <v>33</v>
      </c>
      <c r="FP28" s="11">
        <v>46000</v>
      </c>
      <c r="FQ28" s="11">
        <v>6.2</v>
      </c>
      <c r="FR28" s="11">
        <v>38.700000000000003</v>
      </c>
      <c r="FS28" s="11">
        <v>1.7</v>
      </c>
      <c r="FT28" s="11">
        <v>40</v>
      </c>
      <c r="FU28" s="11">
        <v>0.8</v>
      </c>
      <c r="FV28" s="11">
        <v>35.1</v>
      </c>
      <c r="FW28" s="11">
        <v>1.1000000000000001</v>
      </c>
      <c r="FX28" s="11" t="s">
        <v>858</v>
      </c>
      <c r="FY28" s="11" t="s">
        <v>858</v>
      </c>
      <c r="GA28" s="10" t="s">
        <v>459</v>
      </c>
      <c r="GB28" s="10" t="s">
        <v>33</v>
      </c>
      <c r="GC28" s="10">
        <v>41000</v>
      </c>
      <c r="GD28" s="10">
        <v>7.3</v>
      </c>
      <c r="GE28" s="10">
        <v>28376</v>
      </c>
      <c r="GF28" s="10">
        <v>6.2</v>
      </c>
      <c r="GG28" s="10">
        <v>31578</v>
      </c>
      <c r="GH28" s="10">
        <v>3.6</v>
      </c>
      <c r="GI28" s="10">
        <v>15490</v>
      </c>
      <c r="GJ28" s="10">
        <v>4.7</v>
      </c>
      <c r="GK28" s="10" t="s">
        <v>858</v>
      </c>
      <c r="GL28" s="10" t="s">
        <v>858</v>
      </c>
      <c r="GN28" s="9" t="s">
        <v>459</v>
      </c>
      <c r="GO28" s="9" t="s">
        <v>33</v>
      </c>
      <c r="GP28" s="9">
        <v>46000</v>
      </c>
      <c r="GQ28" s="9">
        <v>6.2</v>
      </c>
      <c r="GR28" s="9">
        <v>13.05</v>
      </c>
      <c r="GS28" s="9">
        <v>6.6</v>
      </c>
      <c r="GT28" s="9">
        <v>14.75</v>
      </c>
      <c r="GU28" s="9">
        <v>3.2</v>
      </c>
      <c r="GV28" s="9">
        <v>7.06</v>
      </c>
      <c r="GW28" s="9">
        <v>4.4000000000000004</v>
      </c>
      <c r="GX28" s="9" t="s">
        <v>858</v>
      </c>
      <c r="GY28" s="9" t="s">
        <v>858</v>
      </c>
    </row>
    <row r="29" spans="1:207" x14ac:dyDescent="0.25">
      <c r="A29" s="1" t="s">
        <v>460</v>
      </c>
      <c r="B29" s="1" t="s">
        <v>34</v>
      </c>
      <c r="C29" s="1">
        <v>26000</v>
      </c>
      <c r="D29" s="1">
        <v>8.1</v>
      </c>
      <c r="E29" s="1">
        <v>520.4</v>
      </c>
      <c r="F29" s="1">
        <v>6.2</v>
      </c>
      <c r="G29" s="1">
        <v>584.4</v>
      </c>
      <c r="H29" s="1">
        <v>3.7</v>
      </c>
      <c r="I29" s="1">
        <v>287.10000000000002</v>
      </c>
      <c r="J29" s="1">
        <v>6.9</v>
      </c>
      <c r="K29" s="1" t="s">
        <v>858</v>
      </c>
      <c r="L29" s="1" t="s">
        <v>858</v>
      </c>
      <c r="N29" s="2" t="s">
        <v>460</v>
      </c>
      <c r="O29" s="2" t="s">
        <v>34</v>
      </c>
      <c r="P29" s="2">
        <v>41000</v>
      </c>
      <c r="Q29" s="2">
        <v>6.4</v>
      </c>
      <c r="R29" s="2">
        <v>37.5</v>
      </c>
      <c r="S29" s="2">
        <v>1.2</v>
      </c>
      <c r="T29" s="2">
        <v>39.200000000000003</v>
      </c>
      <c r="U29" s="2">
        <v>0.9</v>
      </c>
      <c r="V29" s="2">
        <v>34</v>
      </c>
      <c r="W29" s="2">
        <v>1.9</v>
      </c>
      <c r="X29" s="2" t="s">
        <v>858</v>
      </c>
      <c r="Y29" s="2" t="s">
        <v>858</v>
      </c>
      <c r="AA29" s="3" t="s">
        <v>460</v>
      </c>
      <c r="AB29" s="3" t="s">
        <v>34</v>
      </c>
      <c r="AC29" s="3">
        <v>36000</v>
      </c>
      <c r="AD29" s="3">
        <v>7.5</v>
      </c>
      <c r="AE29" s="3">
        <v>25166</v>
      </c>
      <c r="AF29" s="3">
        <v>6.4</v>
      </c>
      <c r="AG29" s="3">
        <v>28676</v>
      </c>
      <c r="AH29" s="3">
        <v>3.9</v>
      </c>
      <c r="AI29" s="3">
        <v>15155</v>
      </c>
      <c r="AJ29" s="3">
        <v>6.8</v>
      </c>
      <c r="AK29" s="3" t="s">
        <v>858</v>
      </c>
      <c r="AL29" s="3" t="s">
        <v>858</v>
      </c>
      <c r="AN29" s="4" t="s">
        <v>460</v>
      </c>
      <c r="AO29" s="4" t="s">
        <v>34</v>
      </c>
      <c r="AP29" s="4">
        <v>41000</v>
      </c>
      <c r="AQ29" s="4">
        <v>6.4</v>
      </c>
      <c r="AR29" s="4">
        <v>12.24</v>
      </c>
      <c r="AS29" s="4">
        <v>4.9000000000000004</v>
      </c>
      <c r="AT29" s="4">
        <v>14.26</v>
      </c>
      <c r="AU29" s="4">
        <v>3.3</v>
      </c>
      <c r="AV29" s="4">
        <v>7.32</v>
      </c>
      <c r="AW29" s="4">
        <v>4.4000000000000004</v>
      </c>
      <c r="AX29" s="4" t="s">
        <v>858</v>
      </c>
      <c r="AY29" s="4" t="s">
        <v>858</v>
      </c>
      <c r="BA29" s="5" t="s">
        <v>460</v>
      </c>
      <c r="BB29" s="5" t="s">
        <v>34</v>
      </c>
      <c r="BC29" s="5">
        <v>41000</v>
      </c>
      <c r="BD29" s="5">
        <v>6.4</v>
      </c>
      <c r="BE29" s="5">
        <v>493.3</v>
      </c>
      <c r="BF29" s="5">
        <v>4.7</v>
      </c>
      <c r="BG29" s="5">
        <v>558.20000000000005</v>
      </c>
      <c r="BH29" s="5">
        <v>3.2</v>
      </c>
      <c r="BI29" s="5">
        <v>281</v>
      </c>
      <c r="BJ29" s="5">
        <v>4.7</v>
      </c>
      <c r="BK29" s="5" t="s">
        <v>858</v>
      </c>
      <c r="BL29" s="5" t="s">
        <v>858</v>
      </c>
      <c r="BN29" s="6" t="s">
        <v>460</v>
      </c>
      <c r="BO29" s="6" t="s">
        <v>34</v>
      </c>
      <c r="BP29" s="6">
        <v>53000</v>
      </c>
      <c r="BQ29" s="6">
        <v>5.6</v>
      </c>
      <c r="BR29" s="6">
        <v>37</v>
      </c>
      <c r="BS29" s="6">
        <v>0.5</v>
      </c>
      <c r="BT29" s="6">
        <v>34.700000000000003</v>
      </c>
      <c r="BU29" s="6">
        <v>1.7</v>
      </c>
      <c r="BV29" s="6">
        <v>19.3</v>
      </c>
      <c r="BW29" s="6">
        <v>10</v>
      </c>
      <c r="BX29" s="6" t="s">
        <v>858</v>
      </c>
      <c r="BY29" s="6" t="s">
        <v>858</v>
      </c>
      <c r="CA29" s="7" t="s">
        <v>460</v>
      </c>
      <c r="CB29" s="7" t="s">
        <v>34</v>
      </c>
      <c r="CC29" s="7">
        <v>46000</v>
      </c>
      <c r="CD29" s="7">
        <v>7.4</v>
      </c>
      <c r="CE29" s="7">
        <v>21517</v>
      </c>
      <c r="CF29" s="7">
        <v>8</v>
      </c>
      <c r="CG29" s="7">
        <v>25068</v>
      </c>
      <c r="CH29" s="7">
        <v>5.5</v>
      </c>
      <c r="CI29" s="7" t="s">
        <v>858</v>
      </c>
      <c r="CJ29" s="7" t="s">
        <v>858</v>
      </c>
      <c r="CK29" s="7" t="s">
        <v>858</v>
      </c>
      <c r="CL29" s="7" t="s">
        <v>858</v>
      </c>
      <c r="CN29" s="8" t="s">
        <v>460</v>
      </c>
      <c r="CO29" s="8" t="s">
        <v>34</v>
      </c>
      <c r="CP29" s="8">
        <v>53000</v>
      </c>
      <c r="CQ29" s="8">
        <v>5.6</v>
      </c>
      <c r="CR29" s="8">
        <v>10.94</v>
      </c>
      <c r="CS29" s="8">
        <v>5.2</v>
      </c>
      <c r="CT29" s="8">
        <v>13.74</v>
      </c>
      <c r="CU29" s="8">
        <v>3.2</v>
      </c>
      <c r="CV29" s="8">
        <v>6.58</v>
      </c>
      <c r="CW29" s="8">
        <v>2</v>
      </c>
      <c r="CX29" s="8" t="s">
        <v>858</v>
      </c>
      <c r="CY29" s="8" t="s">
        <v>858</v>
      </c>
      <c r="DA29" s="20" t="s">
        <v>460</v>
      </c>
      <c r="DB29" s="20" t="s">
        <v>34</v>
      </c>
      <c r="DC29" s="20">
        <v>53000</v>
      </c>
      <c r="DD29" s="20">
        <v>5.6</v>
      </c>
      <c r="DE29" s="20">
        <v>413.6</v>
      </c>
      <c r="DF29" s="20">
        <v>6.4</v>
      </c>
      <c r="DG29" s="20">
        <v>476.6</v>
      </c>
      <c r="DH29" s="20">
        <v>3.7</v>
      </c>
      <c r="DI29" s="20">
        <v>144.5</v>
      </c>
      <c r="DJ29" s="20">
        <v>12</v>
      </c>
      <c r="DK29" s="20" t="s">
        <v>858</v>
      </c>
      <c r="DL29" s="20" t="s">
        <v>858</v>
      </c>
      <c r="DN29" s="21" t="s">
        <v>460</v>
      </c>
      <c r="DO29" s="21" t="s">
        <v>34</v>
      </c>
      <c r="DP29" s="21">
        <v>15000</v>
      </c>
      <c r="DQ29" s="21">
        <v>10.4</v>
      </c>
      <c r="DR29" s="21">
        <v>37</v>
      </c>
      <c r="DS29" s="21">
        <v>0.6</v>
      </c>
      <c r="DT29" s="21">
        <v>36.9</v>
      </c>
      <c r="DU29" s="21">
        <v>0.9</v>
      </c>
      <c r="DV29" s="21">
        <v>32.5</v>
      </c>
      <c r="DW29" s="21">
        <v>1.7</v>
      </c>
      <c r="DX29" s="21" t="s">
        <v>858</v>
      </c>
      <c r="DY29" s="21" t="s">
        <v>858</v>
      </c>
      <c r="EA29" s="22" t="s">
        <v>460</v>
      </c>
      <c r="EB29" s="22" t="s">
        <v>34</v>
      </c>
      <c r="EC29" s="22">
        <v>13000</v>
      </c>
      <c r="ED29" s="22">
        <v>12.1</v>
      </c>
      <c r="EE29" s="22">
        <v>21610</v>
      </c>
      <c r="EF29" s="22">
        <v>9.6</v>
      </c>
      <c r="EG29" s="22">
        <v>25530</v>
      </c>
      <c r="EH29" s="22">
        <v>6.9</v>
      </c>
      <c r="EI29" s="22">
        <v>12729</v>
      </c>
      <c r="EJ29" s="22">
        <v>8.8000000000000007</v>
      </c>
      <c r="EK29" s="22" t="s">
        <v>858</v>
      </c>
      <c r="EL29" s="22" t="s">
        <v>858</v>
      </c>
      <c r="EN29" s="23" t="s">
        <v>460</v>
      </c>
      <c r="EO29" s="23" t="s">
        <v>34</v>
      </c>
      <c r="EP29" s="23">
        <v>15000</v>
      </c>
      <c r="EQ29" s="23">
        <v>10.4</v>
      </c>
      <c r="ER29" s="23">
        <v>11.2</v>
      </c>
      <c r="ES29" s="23">
        <v>9.6</v>
      </c>
      <c r="ET29" s="23">
        <v>13.87</v>
      </c>
      <c r="EU29" s="23">
        <v>5.9</v>
      </c>
      <c r="EV29" s="23">
        <v>7.14</v>
      </c>
      <c r="EW29" s="23">
        <v>6.1</v>
      </c>
      <c r="EX29" s="23" t="s">
        <v>858</v>
      </c>
      <c r="EY29" s="23" t="s">
        <v>858</v>
      </c>
      <c r="FA29" s="24" t="s">
        <v>460</v>
      </c>
      <c r="FB29" s="24" t="s">
        <v>34</v>
      </c>
      <c r="FC29" s="24">
        <v>15000</v>
      </c>
      <c r="FD29" s="24">
        <v>10.4</v>
      </c>
      <c r="FE29" s="24">
        <v>420.6</v>
      </c>
      <c r="FF29" s="24">
        <v>10</v>
      </c>
      <c r="FG29" s="24">
        <v>511.5</v>
      </c>
      <c r="FH29" s="24">
        <v>5.9</v>
      </c>
      <c r="FI29" s="24">
        <v>253.8</v>
      </c>
      <c r="FJ29" s="24">
        <v>7</v>
      </c>
      <c r="FK29" s="24" t="s">
        <v>858</v>
      </c>
      <c r="FL29" s="24" t="s">
        <v>858</v>
      </c>
      <c r="FN29" s="11" t="s">
        <v>460</v>
      </c>
      <c r="FO29" s="11" t="s">
        <v>34</v>
      </c>
      <c r="FP29" s="11">
        <v>26000</v>
      </c>
      <c r="FQ29" s="11">
        <v>8.1</v>
      </c>
      <c r="FR29" s="11">
        <v>39.200000000000003</v>
      </c>
      <c r="FS29" s="11">
        <v>1.6</v>
      </c>
      <c r="FT29" s="11">
        <v>40.4</v>
      </c>
      <c r="FU29" s="11">
        <v>1.2</v>
      </c>
      <c r="FV29" s="11">
        <v>35</v>
      </c>
      <c r="FW29" s="11">
        <v>2.6</v>
      </c>
      <c r="FX29" s="11" t="s">
        <v>858</v>
      </c>
      <c r="FY29" s="11" t="s">
        <v>858</v>
      </c>
      <c r="GA29" s="10" t="s">
        <v>460</v>
      </c>
      <c r="GB29" s="10" t="s">
        <v>34</v>
      </c>
      <c r="GC29" s="10">
        <v>23000</v>
      </c>
      <c r="GD29" s="10">
        <v>9.6</v>
      </c>
      <c r="GE29" s="10">
        <v>26836</v>
      </c>
      <c r="GF29" s="10">
        <v>7.9</v>
      </c>
      <c r="GG29" s="10">
        <v>30487</v>
      </c>
      <c r="GH29" s="10">
        <v>4.5999999999999996</v>
      </c>
      <c r="GI29" s="10">
        <v>16559</v>
      </c>
      <c r="GJ29" s="10">
        <v>7.5</v>
      </c>
      <c r="GK29" s="10" t="s">
        <v>858</v>
      </c>
      <c r="GL29" s="10" t="s">
        <v>858</v>
      </c>
      <c r="GN29" s="9" t="s">
        <v>460</v>
      </c>
      <c r="GO29" s="9" t="s">
        <v>34</v>
      </c>
      <c r="GP29" s="9">
        <v>26000</v>
      </c>
      <c r="GQ29" s="9">
        <v>8.1</v>
      </c>
      <c r="GR29" s="9">
        <v>12.51</v>
      </c>
      <c r="GS29" s="9">
        <v>7.8</v>
      </c>
      <c r="GT29" s="9">
        <v>14.46</v>
      </c>
      <c r="GU29" s="9">
        <v>4</v>
      </c>
      <c r="GV29" s="9">
        <v>7.63</v>
      </c>
      <c r="GW29" s="9">
        <v>6.2</v>
      </c>
      <c r="GX29" s="9" t="s">
        <v>858</v>
      </c>
      <c r="GY29" s="9" t="s">
        <v>858</v>
      </c>
    </row>
    <row r="30" spans="1:207" x14ac:dyDescent="0.25">
      <c r="A30" s="1" t="s">
        <v>461</v>
      </c>
      <c r="B30" s="1" t="s">
        <v>35</v>
      </c>
      <c r="C30" s="1">
        <v>56000</v>
      </c>
      <c r="D30" s="1">
        <v>5.6</v>
      </c>
      <c r="E30" s="1">
        <v>499.3</v>
      </c>
      <c r="F30" s="1">
        <v>5.4</v>
      </c>
      <c r="G30" s="1">
        <v>581.6</v>
      </c>
      <c r="H30" s="1">
        <v>3.3</v>
      </c>
      <c r="I30" s="1">
        <v>247.2</v>
      </c>
      <c r="J30" s="1">
        <v>5.0999999999999996</v>
      </c>
      <c r="K30" s="1" t="s">
        <v>858</v>
      </c>
      <c r="L30" s="1" t="s">
        <v>858</v>
      </c>
      <c r="N30" s="2" t="s">
        <v>461</v>
      </c>
      <c r="O30" s="2" t="s">
        <v>35</v>
      </c>
      <c r="P30" s="2">
        <v>86000</v>
      </c>
      <c r="Q30" s="2">
        <v>4.5</v>
      </c>
      <c r="R30" s="2">
        <v>37.5</v>
      </c>
      <c r="S30" s="2">
        <v>0.8</v>
      </c>
      <c r="T30" s="2">
        <v>39.700000000000003</v>
      </c>
      <c r="U30" s="2">
        <v>0.7</v>
      </c>
      <c r="V30" s="2">
        <v>35</v>
      </c>
      <c r="W30" s="2">
        <v>0.8</v>
      </c>
      <c r="X30" s="2">
        <v>46.5</v>
      </c>
      <c r="Y30" s="2">
        <v>8.6999999999999993</v>
      </c>
      <c r="AA30" s="3" t="s">
        <v>461</v>
      </c>
      <c r="AB30" s="3" t="s">
        <v>35</v>
      </c>
      <c r="AC30" s="3">
        <v>73000</v>
      </c>
      <c r="AD30" s="3">
        <v>6.2</v>
      </c>
      <c r="AE30" s="3">
        <v>27502</v>
      </c>
      <c r="AF30" s="3">
        <v>6</v>
      </c>
      <c r="AG30" s="3">
        <v>31075</v>
      </c>
      <c r="AH30" s="3">
        <v>3.4</v>
      </c>
      <c r="AI30" s="3">
        <v>14071</v>
      </c>
      <c r="AJ30" s="3">
        <v>4.9000000000000004</v>
      </c>
      <c r="AK30" s="3" t="s">
        <v>858</v>
      </c>
      <c r="AL30" s="3" t="s">
        <v>858</v>
      </c>
      <c r="AN30" s="4" t="s">
        <v>461</v>
      </c>
      <c r="AO30" s="4" t="s">
        <v>35</v>
      </c>
      <c r="AP30" s="4">
        <v>86000</v>
      </c>
      <c r="AQ30" s="4">
        <v>4.5</v>
      </c>
      <c r="AR30" s="4">
        <v>11.6</v>
      </c>
      <c r="AS30" s="4">
        <v>4.3</v>
      </c>
      <c r="AT30" s="4">
        <v>14.02</v>
      </c>
      <c r="AU30" s="4">
        <v>2.6</v>
      </c>
      <c r="AV30" s="4">
        <v>6.5</v>
      </c>
      <c r="AW30" s="4">
        <v>3.6</v>
      </c>
      <c r="AX30" s="4">
        <v>23.92</v>
      </c>
      <c r="AY30" s="4">
        <v>18</v>
      </c>
      <c r="BA30" s="5" t="s">
        <v>461</v>
      </c>
      <c r="BB30" s="5" t="s">
        <v>35</v>
      </c>
      <c r="BC30" s="5">
        <v>86000</v>
      </c>
      <c r="BD30" s="5">
        <v>4.5</v>
      </c>
      <c r="BE30" s="5">
        <v>476.1</v>
      </c>
      <c r="BF30" s="5">
        <v>4.4000000000000004</v>
      </c>
      <c r="BG30" s="5">
        <v>555.79999999999995</v>
      </c>
      <c r="BH30" s="5">
        <v>2.6</v>
      </c>
      <c r="BI30" s="5">
        <v>258.89999999999998</v>
      </c>
      <c r="BJ30" s="5">
        <v>3</v>
      </c>
      <c r="BK30" s="5">
        <v>928.1</v>
      </c>
      <c r="BL30" s="5">
        <v>19</v>
      </c>
      <c r="BN30" s="6" t="s">
        <v>461</v>
      </c>
      <c r="BO30" s="6" t="s">
        <v>35</v>
      </c>
      <c r="BP30" s="6">
        <v>118000</v>
      </c>
      <c r="BQ30" s="6">
        <v>3.8</v>
      </c>
      <c r="BR30" s="6">
        <v>37</v>
      </c>
      <c r="BS30" s="6">
        <v>0.4</v>
      </c>
      <c r="BT30" s="6">
        <v>34.200000000000003</v>
      </c>
      <c r="BU30" s="6">
        <v>1.2</v>
      </c>
      <c r="BV30" s="6">
        <v>16</v>
      </c>
      <c r="BW30" s="6">
        <v>6.8</v>
      </c>
      <c r="BX30" s="6">
        <v>44.8</v>
      </c>
      <c r="BY30" s="6">
        <v>6.7</v>
      </c>
      <c r="CA30" s="7" t="s">
        <v>461</v>
      </c>
      <c r="CB30" s="7" t="s">
        <v>35</v>
      </c>
      <c r="CC30" s="7">
        <v>100000</v>
      </c>
      <c r="CD30" s="7">
        <v>5.4</v>
      </c>
      <c r="CE30" s="7">
        <v>22172</v>
      </c>
      <c r="CF30" s="7">
        <v>7.9</v>
      </c>
      <c r="CG30" s="7">
        <v>26016</v>
      </c>
      <c r="CH30" s="7">
        <v>3.7</v>
      </c>
      <c r="CI30" s="7">
        <v>6484</v>
      </c>
      <c r="CJ30" s="7">
        <v>17</v>
      </c>
      <c r="CK30" s="7" t="s">
        <v>858</v>
      </c>
      <c r="CL30" s="7" t="s">
        <v>858</v>
      </c>
      <c r="CN30" s="8" t="s">
        <v>461</v>
      </c>
      <c r="CO30" s="8" t="s">
        <v>35</v>
      </c>
      <c r="CP30" s="8">
        <v>118000</v>
      </c>
      <c r="CQ30" s="8">
        <v>3.8</v>
      </c>
      <c r="CR30" s="8">
        <v>10.45</v>
      </c>
      <c r="CS30" s="8">
        <v>3.4</v>
      </c>
      <c r="CT30" s="8">
        <v>13.5</v>
      </c>
      <c r="CU30" s="8">
        <v>2.4</v>
      </c>
      <c r="CV30" s="8">
        <v>6.08</v>
      </c>
      <c r="CW30" s="8">
        <v>0.7</v>
      </c>
      <c r="CX30" s="8">
        <v>23.83</v>
      </c>
      <c r="CY30" s="8">
        <v>15</v>
      </c>
      <c r="DA30" s="20" t="s">
        <v>461</v>
      </c>
      <c r="DB30" s="20" t="s">
        <v>35</v>
      </c>
      <c r="DC30" s="20">
        <v>118000</v>
      </c>
      <c r="DD30" s="20">
        <v>3.8</v>
      </c>
      <c r="DE30" s="20">
        <v>392.4</v>
      </c>
      <c r="DF30" s="20">
        <v>5.2</v>
      </c>
      <c r="DG30" s="20">
        <v>461.2</v>
      </c>
      <c r="DH30" s="20">
        <v>2.7</v>
      </c>
      <c r="DI30" s="20">
        <v>124.8</v>
      </c>
      <c r="DJ30" s="20">
        <v>9.3000000000000007</v>
      </c>
      <c r="DK30" s="20">
        <v>862.5</v>
      </c>
      <c r="DL30" s="20">
        <v>16</v>
      </c>
      <c r="DN30" s="21" t="s">
        <v>461</v>
      </c>
      <c r="DO30" s="21" t="s">
        <v>35</v>
      </c>
      <c r="DP30" s="21">
        <v>29000</v>
      </c>
      <c r="DQ30" s="21">
        <v>7.3</v>
      </c>
      <c r="DR30" s="21">
        <v>37.5</v>
      </c>
      <c r="DS30" s="21">
        <v>0.3</v>
      </c>
      <c r="DT30" s="21">
        <v>38</v>
      </c>
      <c r="DU30" s="21">
        <v>0.8</v>
      </c>
      <c r="DV30" s="21">
        <v>34.1</v>
      </c>
      <c r="DW30" s="21">
        <v>3.1</v>
      </c>
      <c r="DX30" s="21" t="s">
        <v>858</v>
      </c>
      <c r="DY30" s="21" t="s">
        <v>858</v>
      </c>
      <c r="EA30" s="22" t="s">
        <v>461</v>
      </c>
      <c r="EB30" s="22" t="s">
        <v>35</v>
      </c>
      <c r="EC30" s="22">
        <v>25000</v>
      </c>
      <c r="ED30" s="22">
        <v>10.9</v>
      </c>
      <c r="EE30" s="22">
        <v>23418</v>
      </c>
      <c r="EF30" s="22">
        <v>12</v>
      </c>
      <c r="EG30" s="22">
        <v>27112</v>
      </c>
      <c r="EH30" s="22">
        <v>5.9</v>
      </c>
      <c r="EI30" s="22">
        <v>13254</v>
      </c>
      <c r="EJ30" s="22">
        <v>9.1</v>
      </c>
      <c r="EK30" s="22" t="s">
        <v>858</v>
      </c>
      <c r="EL30" s="22" t="s">
        <v>858</v>
      </c>
      <c r="EN30" s="23" t="s">
        <v>461</v>
      </c>
      <c r="EO30" s="23" t="s">
        <v>35</v>
      </c>
      <c r="EP30" s="23">
        <v>29000</v>
      </c>
      <c r="EQ30" s="23">
        <v>7.3</v>
      </c>
      <c r="ER30" s="23">
        <v>11.29</v>
      </c>
      <c r="ES30" s="23">
        <v>6.6</v>
      </c>
      <c r="ET30" s="23">
        <v>13.31</v>
      </c>
      <c r="EU30" s="23">
        <v>3.9</v>
      </c>
      <c r="EV30" s="23">
        <v>6.97</v>
      </c>
      <c r="EW30" s="23">
        <v>3.9</v>
      </c>
      <c r="EX30" s="23" t="s">
        <v>858</v>
      </c>
      <c r="EY30" s="23" t="s">
        <v>858</v>
      </c>
      <c r="FA30" s="24" t="s">
        <v>461</v>
      </c>
      <c r="FB30" s="24" t="s">
        <v>35</v>
      </c>
      <c r="FC30" s="24">
        <v>29000</v>
      </c>
      <c r="FD30" s="24">
        <v>7.3</v>
      </c>
      <c r="FE30" s="24">
        <v>434.2</v>
      </c>
      <c r="FF30" s="24">
        <v>6.8</v>
      </c>
      <c r="FG30" s="24">
        <v>506</v>
      </c>
      <c r="FH30" s="24">
        <v>4</v>
      </c>
      <c r="FI30" s="24">
        <v>262.39999999999998</v>
      </c>
      <c r="FJ30" s="24">
        <v>2.7</v>
      </c>
      <c r="FK30" s="24" t="s">
        <v>858</v>
      </c>
      <c r="FL30" s="24" t="s">
        <v>858</v>
      </c>
      <c r="FN30" s="11" t="s">
        <v>461</v>
      </c>
      <c r="FO30" s="11" t="s">
        <v>35</v>
      </c>
      <c r="FP30" s="11">
        <v>56000</v>
      </c>
      <c r="FQ30" s="11">
        <v>5.6</v>
      </c>
      <c r="FR30" s="11">
        <v>38.5</v>
      </c>
      <c r="FS30" s="11">
        <v>1</v>
      </c>
      <c r="FT30" s="11">
        <v>40.5</v>
      </c>
      <c r="FU30" s="11">
        <v>0.9</v>
      </c>
      <c r="FV30" s="11">
        <v>36</v>
      </c>
      <c r="FW30" s="11">
        <v>1.1000000000000001</v>
      </c>
      <c r="FX30" s="11" t="s">
        <v>858</v>
      </c>
      <c r="FY30" s="11" t="s">
        <v>858</v>
      </c>
      <c r="GA30" s="10" t="s">
        <v>461</v>
      </c>
      <c r="GB30" s="10" t="s">
        <v>35</v>
      </c>
      <c r="GC30" s="10">
        <v>48000</v>
      </c>
      <c r="GD30" s="10">
        <v>7.6</v>
      </c>
      <c r="GE30" s="10">
        <v>29386</v>
      </c>
      <c r="GF30" s="10">
        <v>5.5</v>
      </c>
      <c r="GG30" s="10">
        <v>33135</v>
      </c>
      <c r="GH30" s="10">
        <v>4</v>
      </c>
      <c r="GI30" s="10">
        <v>15000</v>
      </c>
      <c r="GJ30" s="10">
        <v>6.6</v>
      </c>
      <c r="GK30" s="10" t="s">
        <v>858</v>
      </c>
      <c r="GL30" s="10" t="s">
        <v>858</v>
      </c>
      <c r="GN30" s="9" t="s">
        <v>461</v>
      </c>
      <c r="GO30" s="9" t="s">
        <v>35</v>
      </c>
      <c r="GP30" s="9">
        <v>56000</v>
      </c>
      <c r="GQ30" s="9">
        <v>5.6</v>
      </c>
      <c r="GR30" s="9">
        <v>11.76</v>
      </c>
      <c r="GS30" s="9">
        <v>6.7</v>
      </c>
      <c r="GT30" s="9">
        <v>14.36</v>
      </c>
      <c r="GU30" s="9">
        <v>3.3</v>
      </c>
      <c r="GV30" s="9">
        <v>6.14</v>
      </c>
      <c r="GW30" s="9">
        <v>3.7</v>
      </c>
      <c r="GX30" s="9" t="s">
        <v>858</v>
      </c>
      <c r="GY30" s="9" t="s">
        <v>858</v>
      </c>
    </row>
    <row r="31" spans="1:207" x14ac:dyDescent="0.25">
      <c r="A31" s="1" t="s">
        <v>822</v>
      </c>
      <c r="B31" s="1" t="s">
        <v>401</v>
      </c>
      <c r="C31" s="1">
        <v>88000</v>
      </c>
      <c r="D31" s="1">
        <v>4.5</v>
      </c>
      <c r="E31" s="1">
        <v>544.1</v>
      </c>
      <c r="F31" s="1">
        <v>3.9</v>
      </c>
      <c r="G31" s="1">
        <v>597</v>
      </c>
      <c r="H31" s="1">
        <v>2.2999999999999998</v>
      </c>
      <c r="I31" s="1">
        <v>289.2</v>
      </c>
      <c r="J31" s="1">
        <v>3.6</v>
      </c>
      <c r="K31" s="1">
        <v>970.5</v>
      </c>
      <c r="L31" s="1">
        <v>15</v>
      </c>
      <c r="N31" s="2" t="s">
        <v>822</v>
      </c>
      <c r="O31" s="2" t="s">
        <v>401</v>
      </c>
      <c r="P31" s="2">
        <v>138000</v>
      </c>
      <c r="Q31" s="2">
        <v>3.5</v>
      </c>
      <c r="R31" s="2">
        <v>38.799999999999997</v>
      </c>
      <c r="S31" s="2">
        <v>0.2</v>
      </c>
      <c r="T31" s="2">
        <v>39.6</v>
      </c>
      <c r="U31" s="2">
        <v>0.5</v>
      </c>
      <c r="V31" s="2">
        <v>34.5</v>
      </c>
      <c r="W31" s="2">
        <v>1.2</v>
      </c>
      <c r="X31" s="2">
        <v>46.5</v>
      </c>
      <c r="Y31" s="2">
        <v>5.2</v>
      </c>
      <c r="AA31" s="3" t="s">
        <v>822</v>
      </c>
      <c r="AB31" s="3" t="s">
        <v>401</v>
      </c>
      <c r="AC31" s="3">
        <v>119000</v>
      </c>
      <c r="AD31" s="3">
        <v>4.5999999999999996</v>
      </c>
      <c r="AE31" s="3">
        <v>24765</v>
      </c>
      <c r="AF31" s="3">
        <v>4.5999999999999996</v>
      </c>
      <c r="AG31" s="3">
        <v>29148</v>
      </c>
      <c r="AH31" s="3">
        <v>2.7</v>
      </c>
      <c r="AI31" s="3">
        <v>13308</v>
      </c>
      <c r="AJ31" s="3">
        <v>3.3</v>
      </c>
      <c r="AK31" s="3" t="s">
        <v>858</v>
      </c>
      <c r="AL31" s="3" t="s">
        <v>858</v>
      </c>
      <c r="AN31" s="4" t="s">
        <v>822</v>
      </c>
      <c r="AO31" s="4" t="s">
        <v>401</v>
      </c>
      <c r="AP31" s="4">
        <v>138000</v>
      </c>
      <c r="AQ31" s="4">
        <v>3.5</v>
      </c>
      <c r="AR31" s="4">
        <v>12.13</v>
      </c>
      <c r="AS31" s="4">
        <v>3.8</v>
      </c>
      <c r="AT31" s="4">
        <v>13.96</v>
      </c>
      <c r="AU31" s="4">
        <v>1.9</v>
      </c>
      <c r="AV31" s="4">
        <v>6.98</v>
      </c>
      <c r="AW31" s="4">
        <v>2</v>
      </c>
      <c r="AX31" s="4">
        <v>23.75</v>
      </c>
      <c r="AY31" s="4">
        <v>11</v>
      </c>
      <c r="BA31" s="5" t="s">
        <v>822</v>
      </c>
      <c r="BB31" s="5" t="s">
        <v>401</v>
      </c>
      <c r="BC31" s="5">
        <v>138000</v>
      </c>
      <c r="BD31" s="5">
        <v>3.5</v>
      </c>
      <c r="BE31" s="5">
        <v>487.6</v>
      </c>
      <c r="BF31" s="5">
        <v>3.6</v>
      </c>
      <c r="BG31" s="5">
        <v>553</v>
      </c>
      <c r="BH31" s="5">
        <v>1.9</v>
      </c>
      <c r="BI31" s="5">
        <v>263.60000000000002</v>
      </c>
      <c r="BJ31" s="5">
        <v>1.9</v>
      </c>
      <c r="BK31" s="5">
        <v>904.3</v>
      </c>
      <c r="BL31" s="5">
        <v>11</v>
      </c>
      <c r="BN31" s="6" t="s">
        <v>822</v>
      </c>
      <c r="BO31" s="6" t="s">
        <v>401</v>
      </c>
      <c r="BP31" s="6">
        <v>209000</v>
      </c>
      <c r="BQ31" s="6">
        <v>2.8</v>
      </c>
      <c r="BR31" s="6">
        <v>37</v>
      </c>
      <c r="BS31" s="6">
        <v>0.3</v>
      </c>
      <c r="BT31" s="6">
        <v>32.5</v>
      </c>
      <c r="BU31" s="6">
        <v>1</v>
      </c>
      <c r="BV31" s="6">
        <v>14.5</v>
      </c>
      <c r="BW31" s="6">
        <v>5.4</v>
      </c>
      <c r="BX31" s="6">
        <v>44</v>
      </c>
      <c r="BY31" s="6">
        <v>4.0999999999999996</v>
      </c>
      <c r="CA31" s="7" t="s">
        <v>822</v>
      </c>
      <c r="CB31" s="7" t="s">
        <v>401</v>
      </c>
      <c r="CC31" s="7">
        <v>178000</v>
      </c>
      <c r="CD31" s="7">
        <v>4</v>
      </c>
      <c r="CE31" s="7">
        <v>18767</v>
      </c>
      <c r="CF31" s="7">
        <v>5.7</v>
      </c>
      <c r="CG31" s="7">
        <v>22866</v>
      </c>
      <c r="CH31" s="7">
        <v>3.1</v>
      </c>
      <c r="CI31" s="7">
        <v>5577</v>
      </c>
      <c r="CJ31" s="7">
        <v>13</v>
      </c>
      <c r="CK31" s="7">
        <v>44777</v>
      </c>
      <c r="CL31" s="7">
        <v>17</v>
      </c>
      <c r="CN31" s="8" t="s">
        <v>822</v>
      </c>
      <c r="CO31" s="8" t="s">
        <v>401</v>
      </c>
      <c r="CP31" s="8">
        <v>209000</v>
      </c>
      <c r="CQ31" s="8">
        <v>2.8</v>
      </c>
      <c r="CR31" s="8">
        <v>9.83</v>
      </c>
      <c r="CS31" s="8">
        <v>2.4</v>
      </c>
      <c r="CT31" s="8">
        <v>13.21</v>
      </c>
      <c r="CU31" s="8">
        <v>1.8</v>
      </c>
      <c r="CV31" s="8">
        <v>6.25</v>
      </c>
      <c r="CW31" s="8">
        <v>0.9</v>
      </c>
      <c r="CX31" s="8">
        <v>22.2</v>
      </c>
      <c r="CY31" s="8">
        <v>8.9</v>
      </c>
      <c r="DA31" s="20" t="s">
        <v>822</v>
      </c>
      <c r="DB31" s="20" t="s">
        <v>401</v>
      </c>
      <c r="DC31" s="20">
        <v>209000</v>
      </c>
      <c r="DD31" s="20">
        <v>2.8</v>
      </c>
      <c r="DE31" s="20">
        <v>355.5</v>
      </c>
      <c r="DF31" s="20">
        <v>3.5</v>
      </c>
      <c r="DG31" s="20">
        <v>429.5</v>
      </c>
      <c r="DH31" s="20">
        <v>2.1</v>
      </c>
      <c r="DI31" s="20">
        <v>107</v>
      </c>
      <c r="DJ31" s="20">
        <v>5.4</v>
      </c>
      <c r="DK31" s="20">
        <v>830.2</v>
      </c>
      <c r="DL31" s="20">
        <v>10</v>
      </c>
      <c r="DN31" s="21" t="s">
        <v>822</v>
      </c>
      <c r="DO31" s="21" t="s">
        <v>401</v>
      </c>
      <c r="DP31" s="21">
        <v>50000</v>
      </c>
      <c r="DQ31" s="21">
        <v>5.7</v>
      </c>
      <c r="DR31" s="21">
        <v>37.5</v>
      </c>
      <c r="DS31" s="21">
        <v>0.3</v>
      </c>
      <c r="DT31" s="21">
        <v>37.700000000000003</v>
      </c>
      <c r="DU31" s="21">
        <v>0.6</v>
      </c>
      <c r="DV31" s="21">
        <v>32.4</v>
      </c>
      <c r="DW31" s="21">
        <v>0.4</v>
      </c>
      <c r="DX31" s="21" t="s">
        <v>858</v>
      </c>
      <c r="DY31" s="21" t="s">
        <v>858</v>
      </c>
      <c r="EA31" s="22" t="s">
        <v>822</v>
      </c>
      <c r="EB31" s="22" t="s">
        <v>401</v>
      </c>
      <c r="EC31" s="22">
        <v>43000</v>
      </c>
      <c r="ED31" s="22">
        <v>6.8</v>
      </c>
      <c r="EE31" s="22">
        <v>20790</v>
      </c>
      <c r="EF31" s="22">
        <v>6.4</v>
      </c>
      <c r="EG31" s="22">
        <v>25044</v>
      </c>
      <c r="EH31" s="22">
        <v>4.3</v>
      </c>
      <c r="EI31" s="22">
        <v>12119</v>
      </c>
      <c r="EJ31" s="22">
        <v>4.7</v>
      </c>
      <c r="EK31" s="22" t="s">
        <v>858</v>
      </c>
      <c r="EL31" s="22" t="s">
        <v>858</v>
      </c>
      <c r="EN31" s="23" t="s">
        <v>822</v>
      </c>
      <c r="EO31" s="23" t="s">
        <v>401</v>
      </c>
      <c r="EP31" s="23">
        <v>50000</v>
      </c>
      <c r="EQ31" s="23">
        <v>5.7</v>
      </c>
      <c r="ER31" s="23">
        <v>10.3</v>
      </c>
      <c r="ES31" s="23">
        <v>6</v>
      </c>
      <c r="ET31" s="23">
        <v>12.61</v>
      </c>
      <c r="EU31" s="23">
        <v>3.1</v>
      </c>
      <c r="EV31" s="23">
        <v>6.5</v>
      </c>
      <c r="EW31" s="23">
        <v>2.4</v>
      </c>
      <c r="EX31" s="23" t="s">
        <v>858</v>
      </c>
      <c r="EY31" s="23" t="s">
        <v>858</v>
      </c>
      <c r="FA31" s="24" t="s">
        <v>822</v>
      </c>
      <c r="FB31" s="24" t="s">
        <v>401</v>
      </c>
      <c r="FC31" s="24">
        <v>50000</v>
      </c>
      <c r="FD31" s="24">
        <v>5.7</v>
      </c>
      <c r="FE31" s="24">
        <v>393.1</v>
      </c>
      <c r="FF31" s="24">
        <v>5.0999999999999996</v>
      </c>
      <c r="FG31" s="24">
        <v>475.4</v>
      </c>
      <c r="FH31" s="24">
        <v>3</v>
      </c>
      <c r="FI31" s="24">
        <v>244.7</v>
      </c>
      <c r="FJ31" s="24">
        <v>2.9</v>
      </c>
      <c r="FK31" s="24" t="s">
        <v>858</v>
      </c>
      <c r="FL31" s="24" t="s">
        <v>858</v>
      </c>
      <c r="FN31" s="11" t="s">
        <v>822</v>
      </c>
      <c r="FO31" s="11" t="s">
        <v>401</v>
      </c>
      <c r="FP31" s="11">
        <v>88000</v>
      </c>
      <c r="FQ31" s="11">
        <v>4.5</v>
      </c>
      <c r="FR31" s="11">
        <v>39</v>
      </c>
      <c r="FS31" s="11">
        <v>0.7</v>
      </c>
      <c r="FT31" s="11">
        <v>40.700000000000003</v>
      </c>
      <c r="FU31" s="11">
        <v>0.6</v>
      </c>
      <c r="FV31" s="11">
        <v>36</v>
      </c>
      <c r="FW31" s="11">
        <v>1.4</v>
      </c>
      <c r="FX31" s="11">
        <v>48.3</v>
      </c>
      <c r="FY31" s="11">
        <v>8.1999999999999993</v>
      </c>
      <c r="GA31" s="10" t="s">
        <v>822</v>
      </c>
      <c r="GB31" s="10" t="s">
        <v>401</v>
      </c>
      <c r="GC31" s="10">
        <v>76000</v>
      </c>
      <c r="GD31" s="10">
        <v>6.1</v>
      </c>
      <c r="GE31" s="10">
        <v>27504</v>
      </c>
      <c r="GF31" s="10">
        <v>5.6</v>
      </c>
      <c r="GG31" s="10">
        <v>31470</v>
      </c>
      <c r="GH31" s="10">
        <v>3.3</v>
      </c>
      <c r="GI31" s="10">
        <v>15059</v>
      </c>
      <c r="GJ31" s="10">
        <v>5.9</v>
      </c>
      <c r="GK31" s="10" t="s">
        <v>858</v>
      </c>
      <c r="GL31" s="10" t="s">
        <v>858</v>
      </c>
      <c r="GN31" s="9" t="s">
        <v>822</v>
      </c>
      <c r="GO31" s="9" t="s">
        <v>401</v>
      </c>
      <c r="GP31" s="9">
        <v>88000</v>
      </c>
      <c r="GQ31" s="9">
        <v>4.5</v>
      </c>
      <c r="GR31" s="9">
        <v>12.89</v>
      </c>
      <c r="GS31" s="9">
        <v>3.8</v>
      </c>
      <c r="GT31" s="9">
        <v>14.66</v>
      </c>
      <c r="GU31" s="9">
        <v>2.4</v>
      </c>
      <c r="GV31" s="9">
        <v>7.32</v>
      </c>
      <c r="GW31" s="9">
        <v>2.2000000000000002</v>
      </c>
      <c r="GX31" s="9">
        <v>24.98</v>
      </c>
      <c r="GY31" s="9">
        <v>16</v>
      </c>
    </row>
    <row r="32" spans="1:207" x14ac:dyDescent="0.25">
      <c r="A32" s="1" t="s">
        <v>468</v>
      </c>
      <c r="B32" s="1" t="s">
        <v>43</v>
      </c>
      <c r="C32" s="1">
        <v>36000</v>
      </c>
      <c r="D32" s="1">
        <v>7</v>
      </c>
      <c r="E32" s="1">
        <v>443.2</v>
      </c>
      <c r="F32" s="1">
        <v>5.2</v>
      </c>
      <c r="G32" s="1">
        <v>521.5</v>
      </c>
      <c r="H32" s="1">
        <v>3.7</v>
      </c>
      <c r="I32" s="1">
        <v>270.10000000000002</v>
      </c>
      <c r="J32" s="1">
        <v>4.0999999999999996</v>
      </c>
      <c r="K32" s="1" t="s">
        <v>858</v>
      </c>
      <c r="L32" s="1" t="s">
        <v>858</v>
      </c>
      <c r="N32" s="2" t="s">
        <v>468</v>
      </c>
      <c r="O32" s="2" t="s">
        <v>43</v>
      </c>
      <c r="P32" s="2">
        <v>66000</v>
      </c>
      <c r="Q32" s="2">
        <v>5</v>
      </c>
      <c r="R32" s="2">
        <v>37.5</v>
      </c>
      <c r="S32" s="2">
        <v>0.3</v>
      </c>
      <c r="T32" s="2">
        <v>38.1</v>
      </c>
      <c r="U32" s="2">
        <v>0.7</v>
      </c>
      <c r="V32" s="2">
        <v>32.299999999999997</v>
      </c>
      <c r="W32" s="2">
        <v>1.9</v>
      </c>
      <c r="X32" s="2">
        <v>44</v>
      </c>
      <c r="Y32" s="2">
        <v>11</v>
      </c>
      <c r="AA32" s="3" t="s">
        <v>468</v>
      </c>
      <c r="AB32" s="3" t="s">
        <v>43</v>
      </c>
      <c r="AC32" s="3">
        <v>57000</v>
      </c>
      <c r="AD32" s="3">
        <v>6.3</v>
      </c>
      <c r="AE32" s="3">
        <v>21636</v>
      </c>
      <c r="AF32" s="3">
        <v>5.2</v>
      </c>
      <c r="AG32" s="3">
        <v>24398</v>
      </c>
      <c r="AH32" s="3">
        <v>3.4</v>
      </c>
      <c r="AI32" s="3">
        <v>12712</v>
      </c>
      <c r="AJ32" s="3">
        <v>5.9</v>
      </c>
      <c r="AK32" s="3" t="s">
        <v>858</v>
      </c>
      <c r="AL32" s="3" t="s">
        <v>858</v>
      </c>
      <c r="AN32" s="4" t="s">
        <v>468</v>
      </c>
      <c r="AO32" s="4" t="s">
        <v>43</v>
      </c>
      <c r="AP32" s="4">
        <v>66000</v>
      </c>
      <c r="AQ32" s="4">
        <v>5</v>
      </c>
      <c r="AR32" s="4">
        <v>10.87</v>
      </c>
      <c r="AS32" s="4">
        <v>4.3</v>
      </c>
      <c r="AT32" s="4">
        <v>12.72</v>
      </c>
      <c r="AU32" s="4">
        <v>2.6</v>
      </c>
      <c r="AV32" s="4">
        <v>6.92</v>
      </c>
      <c r="AW32" s="4">
        <v>2.7</v>
      </c>
      <c r="AX32" s="4" t="s">
        <v>858</v>
      </c>
      <c r="AY32" s="4" t="s">
        <v>858</v>
      </c>
      <c r="BA32" s="5" t="s">
        <v>468</v>
      </c>
      <c r="BB32" s="5" t="s">
        <v>43</v>
      </c>
      <c r="BC32" s="5">
        <v>66000</v>
      </c>
      <c r="BD32" s="5">
        <v>5</v>
      </c>
      <c r="BE32" s="5">
        <v>418.5</v>
      </c>
      <c r="BF32" s="5">
        <v>4.4000000000000004</v>
      </c>
      <c r="BG32" s="5">
        <v>484.9</v>
      </c>
      <c r="BH32" s="5">
        <v>2.6</v>
      </c>
      <c r="BI32" s="5">
        <v>249.7</v>
      </c>
      <c r="BJ32" s="5">
        <v>2.9</v>
      </c>
      <c r="BK32" s="5" t="s">
        <v>858</v>
      </c>
      <c r="BL32" s="5" t="s">
        <v>858</v>
      </c>
      <c r="BN32" s="6" t="s">
        <v>468</v>
      </c>
      <c r="BO32" s="6" t="s">
        <v>43</v>
      </c>
      <c r="BP32" s="6">
        <v>94000</v>
      </c>
      <c r="BQ32" s="6">
        <v>4.2</v>
      </c>
      <c r="BR32" s="6">
        <v>36</v>
      </c>
      <c r="BS32" s="6">
        <v>1.4</v>
      </c>
      <c r="BT32" s="6">
        <v>32.200000000000003</v>
      </c>
      <c r="BU32" s="6">
        <v>1.4</v>
      </c>
      <c r="BV32" s="6">
        <v>15</v>
      </c>
      <c r="BW32" s="6">
        <v>9.1999999999999993</v>
      </c>
      <c r="BX32" s="6">
        <v>42</v>
      </c>
      <c r="BY32" s="6">
        <v>6.8</v>
      </c>
      <c r="CA32" s="7" t="s">
        <v>468</v>
      </c>
      <c r="CB32" s="7" t="s">
        <v>43</v>
      </c>
      <c r="CC32" s="7">
        <v>82000</v>
      </c>
      <c r="CD32" s="7">
        <v>5.0999999999999996</v>
      </c>
      <c r="CE32" s="7">
        <v>18237</v>
      </c>
      <c r="CF32" s="7">
        <v>4.5999999999999996</v>
      </c>
      <c r="CG32" s="7">
        <v>20423</v>
      </c>
      <c r="CH32" s="7">
        <v>3.5</v>
      </c>
      <c r="CI32" s="7">
        <v>5912</v>
      </c>
      <c r="CJ32" s="7">
        <v>14</v>
      </c>
      <c r="CK32" s="7" t="s">
        <v>858</v>
      </c>
      <c r="CL32" s="7" t="s">
        <v>858</v>
      </c>
      <c r="CN32" s="8" t="s">
        <v>468</v>
      </c>
      <c r="CO32" s="8" t="s">
        <v>43</v>
      </c>
      <c r="CP32" s="8">
        <v>94000</v>
      </c>
      <c r="CQ32" s="8">
        <v>4.2</v>
      </c>
      <c r="CR32" s="8">
        <v>9.73</v>
      </c>
      <c r="CS32" s="8">
        <v>3.3</v>
      </c>
      <c r="CT32" s="8">
        <v>12.37</v>
      </c>
      <c r="CU32" s="8">
        <v>2.4</v>
      </c>
      <c r="CV32" s="8">
        <v>6.27</v>
      </c>
      <c r="CW32" s="8">
        <v>1.6</v>
      </c>
      <c r="CX32" s="8">
        <v>20.92</v>
      </c>
      <c r="CY32" s="8">
        <v>17</v>
      </c>
      <c r="DA32" s="20" t="s">
        <v>468</v>
      </c>
      <c r="DB32" s="20" t="s">
        <v>43</v>
      </c>
      <c r="DC32" s="20">
        <v>94000</v>
      </c>
      <c r="DD32" s="20">
        <v>4.2</v>
      </c>
      <c r="DE32" s="20">
        <v>350</v>
      </c>
      <c r="DF32" s="20">
        <v>3.5</v>
      </c>
      <c r="DG32" s="20">
        <v>399</v>
      </c>
      <c r="DH32" s="20">
        <v>2.9</v>
      </c>
      <c r="DI32" s="20">
        <v>111.7</v>
      </c>
      <c r="DJ32" s="20">
        <v>11</v>
      </c>
      <c r="DK32" s="20">
        <v>726.3</v>
      </c>
      <c r="DL32" s="20">
        <v>16</v>
      </c>
      <c r="DN32" s="21" t="s">
        <v>468</v>
      </c>
      <c r="DO32" s="21" t="s">
        <v>43</v>
      </c>
      <c r="DP32" s="21">
        <v>31000</v>
      </c>
      <c r="DQ32" s="21">
        <v>7.2</v>
      </c>
      <c r="DR32" s="21">
        <v>37.1</v>
      </c>
      <c r="DS32" s="21">
        <v>0.9</v>
      </c>
      <c r="DT32" s="21">
        <v>36.1</v>
      </c>
      <c r="DU32" s="21">
        <v>0.8</v>
      </c>
      <c r="DV32" s="21">
        <v>30.1</v>
      </c>
      <c r="DW32" s="21">
        <v>1.6</v>
      </c>
      <c r="DX32" s="21" t="s">
        <v>858</v>
      </c>
      <c r="DY32" s="21" t="s">
        <v>858</v>
      </c>
      <c r="EA32" s="22" t="s">
        <v>468</v>
      </c>
      <c r="EB32" s="22" t="s">
        <v>43</v>
      </c>
      <c r="EC32" s="22">
        <v>28000</v>
      </c>
      <c r="ED32" s="22">
        <v>8.4</v>
      </c>
      <c r="EE32" s="22">
        <v>20255</v>
      </c>
      <c r="EF32" s="22">
        <v>7.9</v>
      </c>
      <c r="EG32" s="22">
        <v>22794</v>
      </c>
      <c r="EH32" s="22">
        <v>3.7</v>
      </c>
      <c r="EI32" s="22">
        <v>12230</v>
      </c>
      <c r="EJ32" s="22">
        <v>4.9000000000000004</v>
      </c>
      <c r="EK32" s="22" t="s">
        <v>858</v>
      </c>
      <c r="EL32" s="22" t="s">
        <v>858</v>
      </c>
      <c r="EN32" s="23" t="s">
        <v>468</v>
      </c>
      <c r="EO32" s="23" t="s">
        <v>43</v>
      </c>
      <c r="EP32" s="23">
        <v>31000</v>
      </c>
      <c r="EQ32" s="23">
        <v>7.2</v>
      </c>
      <c r="ER32" s="23">
        <v>10.87</v>
      </c>
      <c r="ES32" s="23">
        <v>7.6</v>
      </c>
      <c r="ET32" s="23">
        <v>12.24</v>
      </c>
      <c r="EU32" s="23">
        <v>3.1</v>
      </c>
      <c r="EV32" s="23">
        <v>6.96</v>
      </c>
      <c r="EW32" s="23">
        <v>3.6</v>
      </c>
      <c r="EX32" s="23" t="s">
        <v>858</v>
      </c>
      <c r="EY32" s="23" t="s">
        <v>858</v>
      </c>
      <c r="FA32" s="24" t="s">
        <v>468</v>
      </c>
      <c r="FB32" s="24" t="s">
        <v>43</v>
      </c>
      <c r="FC32" s="24">
        <v>31000</v>
      </c>
      <c r="FD32" s="24">
        <v>7.2</v>
      </c>
      <c r="FE32" s="24">
        <v>388.2</v>
      </c>
      <c r="FF32" s="24">
        <v>7.2</v>
      </c>
      <c r="FG32" s="24">
        <v>442</v>
      </c>
      <c r="FH32" s="24">
        <v>3.1</v>
      </c>
      <c r="FI32" s="24">
        <v>244.8</v>
      </c>
      <c r="FJ32" s="24">
        <v>3</v>
      </c>
      <c r="FK32" s="24" t="s">
        <v>858</v>
      </c>
      <c r="FL32" s="24" t="s">
        <v>858</v>
      </c>
      <c r="FN32" s="11" t="s">
        <v>468</v>
      </c>
      <c r="FO32" s="11" t="s">
        <v>43</v>
      </c>
      <c r="FP32" s="11">
        <v>36000</v>
      </c>
      <c r="FQ32" s="11">
        <v>7</v>
      </c>
      <c r="FR32" s="11">
        <v>38.799999999999997</v>
      </c>
      <c r="FS32" s="11">
        <v>1.6</v>
      </c>
      <c r="FT32" s="11">
        <v>39.799999999999997</v>
      </c>
      <c r="FU32" s="11">
        <v>1</v>
      </c>
      <c r="FV32" s="11">
        <v>35</v>
      </c>
      <c r="FW32" s="11">
        <v>0.8</v>
      </c>
      <c r="FX32" s="11" t="s">
        <v>858</v>
      </c>
      <c r="FY32" s="11" t="s">
        <v>858</v>
      </c>
      <c r="GA32" s="10" t="s">
        <v>468</v>
      </c>
      <c r="GB32" s="10" t="s">
        <v>43</v>
      </c>
      <c r="GC32" s="10">
        <v>29000</v>
      </c>
      <c r="GD32" s="10">
        <v>9.3000000000000007</v>
      </c>
      <c r="GE32" s="10">
        <v>22531</v>
      </c>
      <c r="GF32" s="10">
        <v>9.1999999999999993</v>
      </c>
      <c r="GG32" s="10">
        <v>25920</v>
      </c>
      <c r="GH32" s="10">
        <v>5.5</v>
      </c>
      <c r="GI32" s="10" t="s">
        <v>858</v>
      </c>
      <c r="GJ32" s="10" t="s">
        <v>858</v>
      </c>
      <c r="GK32" s="10" t="s">
        <v>858</v>
      </c>
      <c r="GL32" s="10" t="s">
        <v>858</v>
      </c>
      <c r="GN32" s="9" t="s">
        <v>468</v>
      </c>
      <c r="GO32" s="9" t="s">
        <v>43</v>
      </c>
      <c r="GP32" s="9">
        <v>36000</v>
      </c>
      <c r="GQ32" s="9">
        <v>7</v>
      </c>
      <c r="GR32" s="9">
        <v>10.79</v>
      </c>
      <c r="GS32" s="9">
        <v>5.4</v>
      </c>
      <c r="GT32" s="9">
        <v>13.1</v>
      </c>
      <c r="GU32" s="9">
        <v>3.9</v>
      </c>
      <c r="GV32" s="9">
        <v>6.83</v>
      </c>
      <c r="GW32" s="9">
        <v>3.7</v>
      </c>
      <c r="GX32" s="9" t="s">
        <v>858</v>
      </c>
      <c r="GY32" s="9" t="s">
        <v>858</v>
      </c>
    </row>
    <row r="33" spans="1:207" x14ac:dyDescent="0.25">
      <c r="A33" s="1" t="s">
        <v>469</v>
      </c>
      <c r="B33" s="1" t="s">
        <v>44</v>
      </c>
      <c r="C33" s="1">
        <v>22000</v>
      </c>
      <c r="D33" s="1">
        <v>9.1</v>
      </c>
      <c r="E33" s="1">
        <v>500.9</v>
      </c>
      <c r="F33" s="1">
        <v>7.1</v>
      </c>
      <c r="G33" s="1">
        <v>576.20000000000005</v>
      </c>
      <c r="H33" s="1">
        <v>5.7</v>
      </c>
      <c r="I33" s="1">
        <v>280.89999999999998</v>
      </c>
      <c r="J33" s="1">
        <v>6.4</v>
      </c>
      <c r="K33" s="1" t="s">
        <v>858</v>
      </c>
      <c r="L33" s="1" t="s">
        <v>858</v>
      </c>
      <c r="N33" s="2" t="s">
        <v>469</v>
      </c>
      <c r="O33" s="2" t="s">
        <v>44</v>
      </c>
      <c r="P33" s="2">
        <v>35000</v>
      </c>
      <c r="Q33" s="2">
        <v>7</v>
      </c>
      <c r="R33" s="2">
        <v>37.5</v>
      </c>
      <c r="S33" s="2">
        <v>1.1000000000000001</v>
      </c>
      <c r="T33" s="2">
        <v>39.1</v>
      </c>
      <c r="U33" s="2">
        <v>1</v>
      </c>
      <c r="V33" s="2">
        <v>33.5</v>
      </c>
      <c r="W33" s="2">
        <v>1.8</v>
      </c>
      <c r="X33" s="2" t="s">
        <v>858</v>
      </c>
      <c r="Y33" s="2" t="s">
        <v>858</v>
      </c>
      <c r="AA33" s="3" t="s">
        <v>469</v>
      </c>
      <c r="AB33" s="3" t="s">
        <v>44</v>
      </c>
      <c r="AC33" s="3">
        <v>31000</v>
      </c>
      <c r="AD33" s="3">
        <v>8.1999999999999993</v>
      </c>
      <c r="AE33" s="3">
        <v>23769</v>
      </c>
      <c r="AF33" s="3">
        <v>7</v>
      </c>
      <c r="AG33" s="3">
        <v>27443</v>
      </c>
      <c r="AH33" s="3">
        <v>5.5</v>
      </c>
      <c r="AI33" s="3">
        <v>12964</v>
      </c>
      <c r="AJ33" s="3">
        <v>7</v>
      </c>
      <c r="AK33" s="3" t="s">
        <v>858</v>
      </c>
      <c r="AL33" s="3" t="s">
        <v>858</v>
      </c>
      <c r="AN33" s="4" t="s">
        <v>469</v>
      </c>
      <c r="AO33" s="4" t="s">
        <v>44</v>
      </c>
      <c r="AP33" s="4">
        <v>35000</v>
      </c>
      <c r="AQ33" s="4">
        <v>7</v>
      </c>
      <c r="AR33" s="4">
        <v>11.06</v>
      </c>
      <c r="AS33" s="4">
        <v>6.2</v>
      </c>
      <c r="AT33" s="4">
        <v>13.27</v>
      </c>
      <c r="AU33" s="4">
        <v>4.4000000000000004</v>
      </c>
      <c r="AV33" s="4">
        <v>6.61</v>
      </c>
      <c r="AW33" s="4">
        <v>2.4</v>
      </c>
      <c r="AX33" s="4" t="s">
        <v>858</v>
      </c>
      <c r="AY33" s="4" t="s">
        <v>858</v>
      </c>
      <c r="BA33" s="5" t="s">
        <v>469</v>
      </c>
      <c r="BB33" s="5" t="s">
        <v>44</v>
      </c>
      <c r="BC33" s="5">
        <v>35000</v>
      </c>
      <c r="BD33" s="5">
        <v>7</v>
      </c>
      <c r="BE33" s="5">
        <v>437.1</v>
      </c>
      <c r="BF33" s="5">
        <v>6.3</v>
      </c>
      <c r="BG33" s="5">
        <v>519.29999999999995</v>
      </c>
      <c r="BH33" s="5">
        <v>4.3</v>
      </c>
      <c r="BI33" s="5">
        <v>250.4</v>
      </c>
      <c r="BJ33" s="5">
        <v>3.4</v>
      </c>
      <c r="BK33" s="5" t="s">
        <v>858</v>
      </c>
      <c r="BL33" s="5" t="s">
        <v>858</v>
      </c>
      <c r="BN33" s="6" t="s">
        <v>469</v>
      </c>
      <c r="BO33" s="6" t="s">
        <v>44</v>
      </c>
      <c r="BP33" s="6">
        <v>50000</v>
      </c>
      <c r="BQ33" s="6">
        <v>5.8</v>
      </c>
      <c r="BR33" s="6">
        <v>37</v>
      </c>
      <c r="BS33" s="6">
        <v>1.7</v>
      </c>
      <c r="BT33" s="6">
        <v>32.5</v>
      </c>
      <c r="BU33" s="6">
        <v>2.1</v>
      </c>
      <c r="BV33" s="6">
        <v>12.6</v>
      </c>
      <c r="BW33" s="6">
        <v>12</v>
      </c>
      <c r="BX33" s="6" t="s">
        <v>858</v>
      </c>
      <c r="BY33" s="6" t="s">
        <v>858</v>
      </c>
      <c r="CA33" s="7" t="s">
        <v>469</v>
      </c>
      <c r="CB33" s="7" t="s">
        <v>44</v>
      </c>
      <c r="CC33" s="7">
        <v>43000</v>
      </c>
      <c r="CD33" s="7">
        <v>7.5</v>
      </c>
      <c r="CE33" s="7">
        <v>20358</v>
      </c>
      <c r="CF33" s="7">
        <v>8.4</v>
      </c>
      <c r="CG33" s="7">
        <v>22756</v>
      </c>
      <c r="CH33" s="7">
        <v>5.8</v>
      </c>
      <c r="CI33" s="7">
        <v>5750</v>
      </c>
      <c r="CJ33" s="7">
        <v>14</v>
      </c>
      <c r="CK33" s="7" t="s">
        <v>858</v>
      </c>
      <c r="CL33" s="7" t="s">
        <v>858</v>
      </c>
      <c r="CN33" s="8" t="s">
        <v>469</v>
      </c>
      <c r="CO33" s="8" t="s">
        <v>44</v>
      </c>
      <c r="CP33" s="8">
        <v>50000</v>
      </c>
      <c r="CQ33" s="8">
        <v>5.8</v>
      </c>
      <c r="CR33" s="8">
        <v>9.9600000000000009</v>
      </c>
      <c r="CS33" s="8">
        <v>5</v>
      </c>
      <c r="CT33" s="8">
        <v>12.87</v>
      </c>
      <c r="CU33" s="8">
        <v>4</v>
      </c>
      <c r="CV33" s="8">
        <v>6.3</v>
      </c>
      <c r="CW33" s="8">
        <v>1.5</v>
      </c>
      <c r="CX33" s="8" t="s">
        <v>858</v>
      </c>
      <c r="CY33" s="8" t="s">
        <v>858</v>
      </c>
      <c r="DA33" s="20" t="s">
        <v>469</v>
      </c>
      <c r="DB33" s="20" t="s">
        <v>44</v>
      </c>
      <c r="DC33" s="20">
        <v>50000</v>
      </c>
      <c r="DD33" s="20">
        <v>5.8</v>
      </c>
      <c r="DE33" s="20">
        <v>357.4</v>
      </c>
      <c r="DF33" s="20">
        <v>7.1</v>
      </c>
      <c r="DG33" s="20">
        <v>418.7</v>
      </c>
      <c r="DH33" s="20">
        <v>4.5999999999999996</v>
      </c>
      <c r="DI33" s="20">
        <v>94.2</v>
      </c>
      <c r="DJ33" s="20">
        <v>11</v>
      </c>
      <c r="DK33" s="20" t="s">
        <v>858</v>
      </c>
      <c r="DL33" s="20" t="s">
        <v>858</v>
      </c>
      <c r="DN33" s="21" t="s">
        <v>469</v>
      </c>
      <c r="DO33" s="21" t="s">
        <v>44</v>
      </c>
      <c r="DP33" s="21">
        <v>13000</v>
      </c>
      <c r="DQ33" s="21">
        <v>11</v>
      </c>
      <c r="DR33" s="21">
        <v>37.299999999999997</v>
      </c>
      <c r="DS33" s="21">
        <v>0.5</v>
      </c>
      <c r="DT33" s="21">
        <v>37.299999999999997</v>
      </c>
      <c r="DU33" s="21">
        <v>1</v>
      </c>
      <c r="DV33" s="21">
        <v>32.5</v>
      </c>
      <c r="DW33" s="21">
        <v>2.4</v>
      </c>
      <c r="DX33" s="21" t="s">
        <v>858</v>
      </c>
      <c r="DY33" s="21" t="s">
        <v>858</v>
      </c>
      <c r="EA33" s="22" t="s">
        <v>469</v>
      </c>
      <c r="EB33" s="22" t="s">
        <v>44</v>
      </c>
      <c r="EC33" s="22">
        <v>11000</v>
      </c>
      <c r="ED33" s="22">
        <v>13.2</v>
      </c>
      <c r="EE33" s="22">
        <v>21250</v>
      </c>
      <c r="EF33" s="22">
        <v>12</v>
      </c>
      <c r="EG33" s="22">
        <v>22803</v>
      </c>
      <c r="EH33" s="22">
        <v>6.1</v>
      </c>
      <c r="EI33" s="22">
        <v>11282</v>
      </c>
      <c r="EJ33" s="22">
        <v>14</v>
      </c>
      <c r="EK33" s="22" t="s">
        <v>858</v>
      </c>
      <c r="EL33" s="22" t="s">
        <v>858</v>
      </c>
      <c r="EN33" s="23" t="s">
        <v>469</v>
      </c>
      <c r="EO33" s="23" t="s">
        <v>44</v>
      </c>
      <c r="EP33" s="23">
        <v>13000</v>
      </c>
      <c r="EQ33" s="23">
        <v>11</v>
      </c>
      <c r="ER33" s="23">
        <v>10.050000000000001</v>
      </c>
      <c r="ES33" s="23">
        <v>8.6</v>
      </c>
      <c r="ET33" s="23">
        <v>11.37</v>
      </c>
      <c r="EU33" s="23">
        <v>4.5999999999999996</v>
      </c>
      <c r="EV33" s="23">
        <v>6.44</v>
      </c>
      <c r="EW33" s="23">
        <v>3</v>
      </c>
      <c r="EX33" s="23" t="s">
        <v>858</v>
      </c>
      <c r="EY33" s="23" t="s">
        <v>858</v>
      </c>
      <c r="FA33" s="24" t="s">
        <v>469</v>
      </c>
      <c r="FB33" s="24" t="s">
        <v>44</v>
      </c>
      <c r="FC33" s="24">
        <v>13000</v>
      </c>
      <c r="FD33" s="24">
        <v>11</v>
      </c>
      <c r="FE33" s="24">
        <v>381.5</v>
      </c>
      <c r="FF33" s="24">
        <v>8</v>
      </c>
      <c r="FG33" s="24">
        <v>423.8</v>
      </c>
      <c r="FH33" s="24">
        <v>4.7</v>
      </c>
      <c r="FI33" s="24">
        <v>234.6</v>
      </c>
      <c r="FJ33" s="24">
        <v>3.1</v>
      </c>
      <c r="FK33" s="24" t="s">
        <v>858</v>
      </c>
      <c r="FL33" s="24" t="s">
        <v>858</v>
      </c>
      <c r="FN33" s="11" t="s">
        <v>469</v>
      </c>
      <c r="FO33" s="11" t="s">
        <v>44</v>
      </c>
      <c r="FP33" s="11">
        <v>22000</v>
      </c>
      <c r="FQ33" s="11">
        <v>9.1</v>
      </c>
      <c r="FR33" s="11">
        <v>39.4</v>
      </c>
      <c r="FS33" s="11">
        <v>1.6</v>
      </c>
      <c r="FT33" s="11">
        <v>40.299999999999997</v>
      </c>
      <c r="FU33" s="11">
        <v>1.4</v>
      </c>
      <c r="FV33" s="11">
        <v>34.5</v>
      </c>
      <c r="FW33" s="11">
        <v>2.5</v>
      </c>
      <c r="FX33" s="11" t="s">
        <v>858</v>
      </c>
      <c r="FY33" s="11" t="s">
        <v>858</v>
      </c>
      <c r="GA33" s="10" t="s">
        <v>469</v>
      </c>
      <c r="GB33" s="10" t="s">
        <v>44</v>
      </c>
      <c r="GC33" s="10">
        <v>20000</v>
      </c>
      <c r="GD33" s="10">
        <v>10.4</v>
      </c>
      <c r="GE33" s="10">
        <v>25236</v>
      </c>
      <c r="GF33" s="10">
        <v>8.6999999999999993</v>
      </c>
      <c r="GG33" s="10">
        <v>29984</v>
      </c>
      <c r="GH33" s="10">
        <v>7.2</v>
      </c>
      <c r="GI33" s="10">
        <v>15172</v>
      </c>
      <c r="GJ33" s="10">
        <v>9.9</v>
      </c>
      <c r="GK33" s="10" t="s">
        <v>858</v>
      </c>
      <c r="GL33" s="10" t="s">
        <v>858</v>
      </c>
      <c r="GN33" s="9" t="s">
        <v>469</v>
      </c>
      <c r="GO33" s="9" t="s">
        <v>44</v>
      </c>
      <c r="GP33" s="9">
        <v>22000</v>
      </c>
      <c r="GQ33" s="9">
        <v>9.1</v>
      </c>
      <c r="GR33" s="9">
        <v>12.26</v>
      </c>
      <c r="GS33" s="9">
        <v>7.5</v>
      </c>
      <c r="GT33" s="9">
        <v>14.31</v>
      </c>
      <c r="GU33" s="9">
        <v>6</v>
      </c>
      <c r="GV33" s="9">
        <v>6.88</v>
      </c>
      <c r="GW33" s="9">
        <v>4.5999999999999996</v>
      </c>
      <c r="GX33" s="9" t="s">
        <v>858</v>
      </c>
      <c r="GY33" s="9" t="s">
        <v>858</v>
      </c>
    </row>
    <row r="34" spans="1:207" x14ac:dyDescent="0.25">
      <c r="A34" s="1" t="s">
        <v>470</v>
      </c>
      <c r="B34" s="1" t="s">
        <v>45</v>
      </c>
      <c r="C34" s="1">
        <v>114000</v>
      </c>
      <c r="D34" s="1">
        <v>3.9</v>
      </c>
      <c r="E34" s="1">
        <v>555.1</v>
      </c>
      <c r="F34" s="1">
        <v>3.6</v>
      </c>
      <c r="G34" s="1">
        <v>664.6</v>
      </c>
      <c r="H34" s="1">
        <v>2.6</v>
      </c>
      <c r="I34" s="1">
        <v>297.5</v>
      </c>
      <c r="J34" s="1">
        <v>2.6</v>
      </c>
      <c r="K34" s="1">
        <v>1152.3</v>
      </c>
      <c r="L34" s="1">
        <v>18</v>
      </c>
      <c r="N34" s="2" t="s">
        <v>470</v>
      </c>
      <c r="O34" s="2" t="s">
        <v>45</v>
      </c>
      <c r="P34" s="2">
        <v>211000</v>
      </c>
      <c r="Q34" s="2">
        <v>2.8</v>
      </c>
      <c r="R34" s="2">
        <v>37.4</v>
      </c>
      <c r="S34" s="2">
        <v>0.2</v>
      </c>
      <c r="T34" s="2">
        <v>37.799999999999997</v>
      </c>
      <c r="U34" s="2">
        <v>0.5</v>
      </c>
      <c r="V34" s="2">
        <v>35</v>
      </c>
      <c r="W34" s="2">
        <v>0.1</v>
      </c>
      <c r="X34" s="2">
        <v>42</v>
      </c>
      <c r="Y34" s="2">
        <v>3.2</v>
      </c>
      <c r="AA34" s="3" t="s">
        <v>470</v>
      </c>
      <c r="AB34" s="3" t="s">
        <v>45</v>
      </c>
      <c r="AC34" s="3">
        <v>180000</v>
      </c>
      <c r="AD34" s="3">
        <v>4.3</v>
      </c>
      <c r="AE34" s="3">
        <v>27117</v>
      </c>
      <c r="AF34" s="3">
        <v>3.4</v>
      </c>
      <c r="AG34" s="3">
        <v>32461</v>
      </c>
      <c r="AH34" s="3">
        <v>4.2</v>
      </c>
      <c r="AI34" s="3">
        <v>15384</v>
      </c>
      <c r="AJ34" s="3">
        <v>3.8</v>
      </c>
      <c r="AK34" s="3" t="s">
        <v>858</v>
      </c>
      <c r="AL34" s="3" t="s">
        <v>858</v>
      </c>
      <c r="AN34" s="4" t="s">
        <v>470</v>
      </c>
      <c r="AO34" s="4" t="s">
        <v>45</v>
      </c>
      <c r="AP34" s="4">
        <v>211000</v>
      </c>
      <c r="AQ34" s="4">
        <v>2.8</v>
      </c>
      <c r="AR34" s="4">
        <v>13.66</v>
      </c>
      <c r="AS34" s="4">
        <v>2.4</v>
      </c>
      <c r="AT34" s="4">
        <v>16.14</v>
      </c>
      <c r="AU34" s="4">
        <v>1.9</v>
      </c>
      <c r="AV34" s="4">
        <v>7.62</v>
      </c>
      <c r="AW34" s="4">
        <v>1.9</v>
      </c>
      <c r="AX34" s="4">
        <v>27.65</v>
      </c>
      <c r="AY34" s="4">
        <v>11</v>
      </c>
      <c r="BA34" s="5" t="s">
        <v>470</v>
      </c>
      <c r="BB34" s="5" t="s">
        <v>45</v>
      </c>
      <c r="BC34" s="5">
        <v>211000</v>
      </c>
      <c r="BD34" s="5">
        <v>2.8</v>
      </c>
      <c r="BE34" s="5">
        <v>509</v>
      </c>
      <c r="BF34" s="5">
        <v>2.7</v>
      </c>
      <c r="BG34" s="5">
        <v>609.79999999999995</v>
      </c>
      <c r="BH34" s="5">
        <v>1.9</v>
      </c>
      <c r="BI34" s="5">
        <v>288.3</v>
      </c>
      <c r="BJ34" s="5">
        <v>1.9</v>
      </c>
      <c r="BK34" s="5">
        <v>1024.7</v>
      </c>
      <c r="BL34" s="5">
        <v>11</v>
      </c>
      <c r="BN34" s="6" t="s">
        <v>470</v>
      </c>
      <c r="BO34" s="6" t="s">
        <v>45</v>
      </c>
      <c r="BP34" s="6">
        <v>280000</v>
      </c>
      <c r="BQ34" s="6">
        <v>2.4</v>
      </c>
      <c r="BR34" s="6">
        <v>35.6</v>
      </c>
      <c r="BS34" s="6">
        <v>1.1000000000000001</v>
      </c>
      <c r="BT34" s="6">
        <v>33.200000000000003</v>
      </c>
      <c r="BU34" s="6">
        <v>0.8</v>
      </c>
      <c r="BV34" s="6">
        <v>17.5</v>
      </c>
      <c r="BW34" s="6">
        <v>4.0999999999999996</v>
      </c>
      <c r="BX34" s="6">
        <v>40.299999999999997</v>
      </c>
      <c r="BY34" s="6">
        <v>1.8</v>
      </c>
      <c r="CA34" s="7" t="s">
        <v>470</v>
      </c>
      <c r="CB34" s="7" t="s">
        <v>45</v>
      </c>
      <c r="CC34" s="7">
        <v>238000</v>
      </c>
      <c r="CD34" s="7">
        <v>3.8</v>
      </c>
      <c r="CE34" s="7">
        <v>23015</v>
      </c>
      <c r="CF34" s="7">
        <v>4.0999999999999996</v>
      </c>
      <c r="CG34" s="7">
        <v>27581</v>
      </c>
      <c r="CH34" s="7">
        <v>4.0999999999999996</v>
      </c>
      <c r="CI34" s="7">
        <v>7976</v>
      </c>
      <c r="CJ34" s="7">
        <v>11</v>
      </c>
      <c r="CK34" s="7">
        <v>48550</v>
      </c>
      <c r="CL34" s="7">
        <v>17</v>
      </c>
      <c r="CN34" s="8" t="s">
        <v>470</v>
      </c>
      <c r="CO34" s="8" t="s">
        <v>45</v>
      </c>
      <c r="CP34" s="8">
        <v>280000</v>
      </c>
      <c r="CQ34" s="8">
        <v>2.4</v>
      </c>
      <c r="CR34" s="8">
        <v>12.33</v>
      </c>
      <c r="CS34" s="8">
        <v>2.6</v>
      </c>
      <c r="CT34" s="8">
        <v>15.51</v>
      </c>
      <c r="CU34" s="8">
        <v>1.7</v>
      </c>
      <c r="CV34" s="8">
        <v>6.61</v>
      </c>
      <c r="CW34" s="8">
        <v>1.3</v>
      </c>
      <c r="CX34" s="8">
        <v>26.52</v>
      </c>
      <c r="CY34" s="8">
        <v>9.1</v>
      </c>
      <c r="DA34" s="20" t="s">
        <v>470</v>
      </c>
      <c r="DB34" s="20" t="s">
        <v>45</v>
      </c>
      <c r="DC34" s="20">
        <v>280000</v>
      </c>
      <c r="DD34" s="20">
        <v>2.4</v>
      </c>
      <c r="DE34" s="20">
        <v>433.4</v>
      </c>
      <c r="DF34" s="20">
        <v>2.7</v>
      </c>
      <c r="DG34" s="20">
        <v>514.5</v>
      </c>
      <c r="DH34" s="20">
        <v>1.9</v>
      </c>
      <c r="DI34" s="20">
        <v>152.80000000000001</v>
      </c>
      <c r="DJ34" s="20">
        <v>4.5</v>
      </c>
      <c r="DK34" s="20">
        <v>921</v>
      </c>
      <c r="DL34" s="20">
        <v>9.6</v>
      </c>
      <c r="DN34" s="21" t="s">
        <v>470</v>
      </c>
      <c r="DO34" s="21" t="s">
        <v>45</v>
      </c>
      <c r="DP34" s="21">
        <v>98000</v>
      </c>
      <c r="DQ34" s="21">
        <v>4</v>
      </c>
      <c r="DR34" s="21">
        <v>37.4</v>
      </c>
      <c r="DS34" s="21">
        <v>0.3</v>
      </c>
      <c r="DT34" s="21">
        <v>37</v>
      </c>
      <c r="DU34" s="21">
        <v>0.7</v>
      </c>
      <c r="DV34" s="21">
        <v>34</v>
      </c>
      <c r="DW34" s="21">
        <v>2.2000000000000002</v>
      </c>
      <c r="DX34" s="21">
        <v>40</v>
      </c>
      <c r="DY34" s="21">
        <v>4.3</v>
      </c>
      <c r="EA34" s="22" t="s">
        <v>470</v>
      </c>
      <c r="EB34" s="22" t="s">
        <v>45</v>
      </c>
      <c r="EC34" s="22">
        <v>81000</v>
      </c>
      <c r="ED34" s="22">
        <v>6.1</v>
      </c>
      <c r="EE34" s="22">
        <v>25299</v>
      </c>
      <c r="EF34" s="22">
        <v>5</v>
      </c>
      <c r="EG34" s="22">
        <v>28614</v>
      </c>
      <c r="EH34" s="22">
        <v>4.0999999999999996</v>
      </c>
      <c r="EI34" s="22">
        <v>14926</v>
      </c>
      <c r="EJ34" s="22">
        <v>3.7</v>
      </c>
      <c r="EK34" s="22" t="s">
        <v>858</v>
      </c>
      <c r="EL34" s="22" t="s">
        <v>858</v>
      </c>
      <c r="EN34" s="23" t="s">
        <v>470</v>
      </c>
      <c r="EO34" s="23" t="s">
        <v>45</v>
      </c>
      <c r="EP34" s="23">
        <v>98000</v>
      </c>
      <c r="EQ34" s="23">
        <v>4</v>
      </c>
      <c r="ER34" s="23">
        <v>13.05</v>
      </c>
      <c r="ES34" s="23">
        <v>3.2</v>
      </c>
      <c r="ET34" s="23">
        <v>14.75</v>
      </c>
      <c r="EU34" s="23">
        <v>2.6</v>
      </c>
      <c r="EV34" s="23">
        <v>7.43</v>
      </c>
      <c r="EW34" s="23">
        <v>3</v>
      </c>
      <c r="EX34" s="23">
        <v>22.95</v>
      </c>
      <c r="EY34" s="23">
        <v>15</v>
      </c>
      <c r="FA34" s="24" t="s">
        <v>470</v>
      </c>
      <c r="FB34" s="24" t="s">
        <v>45</v>
      </c>
      <c r="FC34" s="24">
        <v>98000</v>
      </c>
      <c r="FD34" s="24">
        <v>4</v>
      </c>
      <c r="FE34" s="24">
        <v>484.4</v>
      </c>
      <c r="FF34" s="24">
        <v>3.1</v>
      </c>
      <c r="FG34" s="24">
        <v>546.20000000000005</v>
      </c>
      <c r="FH34" s="24">
        <v>2.6</v>
      </c>
      <c r="FI34" s="24">
        <v>280.60000000000002</v>
      </c>
      <c r="FJ34" s="24">
        <v>2.7</v>
      </c>
      <c r="FK34" s="24">
        <v>811.5</v>
      </c>
      <c r="FL34" s="24">
        <v>17</v>
      </c>
      <c r="FN34" s="11" t="s">
        <v>470</v>
      </c>
      <c r="FO34" s="11" t="s">
        <v>45</v>
      </c>
      <c r="FP34" s="11">
        <v>114000</v>
      </c>
      <c r="FQ34" s="11">
        <v>3.9</v>
      </c>
      <c r="FR34" s="11">
        <v>37.5</v>
      </c>
      <c r="FS34" s="11">
        <v>0.1</v>
      </c>
      <c r="FT34" s="11">
        <v>38.4</v>
      </c>
      <c r="FU34" s="11">
        <v>0.6</v>
      </c>
      <c r="FV34" s="11">
        <v>35</v>
      </c>
      <c r="FW34" s="11">
        <v>0</v>
      </c>
      <c r="FX34" s="11">
        <v>42.6</v>
      </c>
      <c r="FY34" s="11">
        <v>7.5</v>
      </c>
      <c r="GA34" s="10" t="s">
        <v>470</v>
      </c>
      <c r="GB34" s="10" t="s">
        <v>45</v>
      </c>
      <c r="GC34" s="10">
        <v>99000</v>
      </c>
      <c r="GD34" s="10">
        <v>5.9</v>
      </c>
      <c r="GE34" s="10">
        <v>29083</v>
      </c>
      <c r="GF34" s="10">
        <v>5.4</v>
      </c>
      <c r="GG34" s="10">
        <v>35587</v>
      </c>
      <c r="GH34" s="10">
        <v>6.3</v>
      </c>
      <c r="GI34" s="10">
        <v>15744</v>
      </c>
      <c r="GJ34" s="10">
        <v>7.6</v>
      </c>
      <c r="GK34" s="10" t="s">
        <v>858</v>
      </c>
      <c r="GL34" s="10" t="s">
        <v>858</v>
      </c>
      <c r="GN34" s="9" t="s">
        <v>470</v>
      </c>
      <c r="GO34" s="9" t="s">
        <v>45</v>
      </c>
      <c r="GP34" s="9">
        <v>114000</v>
      </c>
      <c r="GQ34" s="9">
        <v>3.9</v>
      </c>
      <c r="GR34" s="9">
        <v>14.24</v>
      </c>
      <c r="GS34" s="9">
        <v>3.8</v>
      </c>
      <c r="GT34" s="9">
        <v>17.29</v>
      </c>
      <c r="GU34" s="9">
        <v>2.6</v>
      </c>
      <c r="GV34" s="9">
        <v>7.69</v>
      </c>
      <c r="GW34" s="9">
        <v>2.7</v>
      </c>
      <c r="GX34" s="9">
        <v>30.61</v>
      </c>
      <c r="GY34" s="9">
        <v>18</v>
      </c>
    </row>
    <row r="35" spans="1:207" x14ac:dyDescent="0.25">
      <c r="A35" s="1" t="s">
        <v>471</v>
      </c>
      <c r="B35" s="1" t="s">
        <v>46</v>
      </c>
      <c r="C35" s="1">
        <v>26000</v>
      </c>
      <c r="D35" s="1">
        <v>8.1999999999999993</v>
      </c>
      <c r="E35" s="1">
        <v>446.3</v>
      </c>
      <c r="F35" s="1">
        <v>6.8</v>
      </c>
      <c r="G35" s="1">
        <v>530.1</v>
      </c>
      <c r="H35" s="1">
        <v>4.5</v>
      </c>
      <c r="I35" s="1">
        <v>267.8</v>
      </c>
      <c r="J35" s="1">
        <v>4.5</v>
      </c>
      <c r="K35" s="1" t="s">
        <v>858</v>
      </c>
      <c r="L35" s="1" t="s">
        <v>858</v>
      </c>
      <c r="N35" s="2" t="s">
        <v>471</v>
      </c>
      <c r="O35" s="2" t="s">
        <v>46</v>
      </c>
      <c r="P35" s="2">
        <v>48000</v>
      </c>
      <c r="Q35" s="2">
        <v>5.9</v>
      </c>
      <c r="R35" s="2">
        <v>37.5</v>
      </c>
      <c r="S35" s="2">
        <v>0.7</v>
      </c>
      <c r="T35" s="2">
        <v>38.299999999999997</v>
      </c>
      <c r="U35" s="2">
        <v>0.9</v>
      </c>
      <c r="V35" s="2">
        <v>32.5</v>
      </c>
      <c r="W35" s="2">
        <v>0.4</v>
      </c>
      <c r="X35" s="2" t="s">
        <v>858</v>
      </c>
      <c r="Y35" s="2" t="s">
        <v>858</v>
      </c>
      <c r="AA35" s="3" t="s">
        <v>471</v>
      </c>
      <c r="AB35" s="3" t="s">
        <v>46</v>
      </c>
      <c r="AC35" s="3">
        <v>43000</v>
      </c>
      <c r="AD35" s="3">
        <v>9.6</v>
      </c>
      <c r="AE35" s="3">
        <v>20932</v>
      </c>
      <c r="AF35" s="3">
        <v>12</v>
      </c>
      <c r="AG35" s="3">
        <v>24810</v>
      </c>
      <c r="AH35" s="3">
        <v>4.5999999999999996</v>
      </c>
      <c r="AI35" s="3">
        <v>12831</v>
      </c>
      <c r="AJ35" s="3">
        <v>7.2</v>
      </c>
      <c r="AK35" s="3" t="s">
        <v>858</v>
      </c>
      <c r="AL35" s="3" t="s">
        <v>858</v>
      </c>
      <c r="AN35" s="4" t="s">
        <v>471</v>
      </c>
      <c r="AO35" s="4" t="s">
        <v>46</v>
      </c>
      <c r="AP35" s="4">
        <v>48000</v>
      </c>
      <c r="AQ35" s="4">
        <v>5.9</v>
      </c>
      <c r="AR35" s="4">
        <v>10.6</v>
      </c>
      <c r="AS35" s="4">
        <v>4.4000000000000004</v>
      </c>
      <c r="AT35" s="4">
        <v>12.69</v>
      </c>
      <c r="AU35" s="4">
        <v>3.2</v>
      </c>
      <c r="AV35" s="4">
        <v>6.64</v>
      </c>
      <c r="AW35" s="4">
        <v>2</v>
      </c>
      <c r="AX35" s="4" t="s">
        <v>858</v>
      </c>
      <c r="AY35" s="4" t="s">
        <v>858</v>
      </c>
      <c r="BA35" s="5" t="s">
        <v>471</v>
      </c>
      <c r="BB35" s="5" t="s">
        <v>46</v>
      </c>
      <c r="BC35" s="5">
        <v>48000</v>
      </c>
      <c r="BD35" s="5">
        <v>5.9</v>
      </c>
      <c r="BE35" s="5">
        <v>412.4</v>
      </c>
      <c r="BF35" s="5">
        <v>4.8</v>
      </c>
      <c r="BG35" s="5">
        <v>486.3</v>
      </c>
      <c r="BH35" s="5">
        <v>3.2</v>
      </c>
      <c r="BI35" s="5">
        <v>251</v>
      </c>
      <c r="BJ35" s="5">
        <v>4</v>
      </c>
      <c r="BK35" s="5" t="s">
        <v>858</v>
      </c>
      <c r="BL35" s="5" t="s">
        <v>858</v>
      </c>
      <c r="BN35" s="6" t="s">
        <v>471</v>
      </c>
      <c r="BO35" s="6" t="s">
        <v>46</v>
      </c>
      <c r="BP35" s="6">
        <v>68000</v>
      </c>
      <c r="BQ35" s="6">
        <v>4.9000000000000004</v>
      </c>
      <c r="BR35" s="6">
        <v>35.299999999999997</v>
      </c>
      <c r="BS35" s="6">
        <v>2.1</v>
      </c>
      <c r="BT35" s="6">
        <v>32.299999999999997</v>
      </c>
      <c r="BU35" s="6">
        <v>1.7</v>
      </c>
      <c r="BV35" s="6">
        <v>15</v>
      </c>
      <c r="BW35" s="6">
        <v>11</v>
      </c>
      <c r="BX35" s="6">
        <v>42.2</v>
      </c>
      <c r="BY35" s="6">
        <v>9.1</v>
      </c>
      <c r="CA35" s="7" t="s">
        <v>471</v>
      </c>
      <c r="CB35" s="7" t="s">
        <v>46</v>
      </c>
      <c r="CC35" s="7">
        <v>62000</v>
      </c>
      <c r="CD35" s="7">
        <v>7.4</v>
      </c>
      <c r="CE35" s="7">
        <v>16992</v>
      </c>
      <c r="CF35" s="7">
        <v>7.3</v>
      </c>
      <c r="CG35" s="7">
        <v>20299</v>
      </c>
      <c r="CH35" s="7">
        <v>4.4000000000000004</v>
      </c>
      <c r="CI35" s="7">
        <v>5836</v>
      </c>
      <c r="CJ35" s="7">
        <v>19</v>
      </c>
      <c r="CK35" s="7" t="s">
        <v>858</v>
      </c>
      <c r="CL35" s="7" t="s">
        <v>858</v>
      </c>
      <c r="CN35" s="8" t="s">
        <v>471</v>
      </c>
      <c r="CO35" s="8" t="s">
        <v>46</v>
      </c>
      <c r="CP35" s="8">
        <v>68000</v>
      </c>
      <c r="CQ35" s="8">
        <v>4.9000000000000004</v>
      </c>
      <c r="CR35" s="8">
        <v>9.51</v>
      </c>
      <c r="CS35" s="8">
        <v>3.7</v>
      </c>
      <c r="CT35" s="8">
        <v>12.1</v>
      </c>
      <c r="CU35" s="8">
        <v>3</v>
      </c>
      <c r="CV35" s="8">
        <v>6.21</v>
      </c>
      <c r="CW35" s="8">
        <v>1.3</v>
      </c>
      <c r="CX35" s="8" t="s">
        <v>858</v>
      </c>
      <c r="CY35" s="8" t="s">
        <v>858</v>
      </c>
      <c r="DA35" s="20" t="s">
        <v>471</v>
      </c>
      <c r="DB35" s="20" t="s">
        <v>46</v>
      </c>
      <c r="DC35" s="20">
        <v>68000</v>
      </c>
      <c r="DD35" s="20">
        <v>4.9000000000000004</v>
      </c>
      <c r="DE35" s="20">
        <v>328.9</v>
      </c>
      <c r="DF35" s="20">
        <v>5.3</v>
      </c>
      <c r="DG35" s="20">
        <v>390.9</v>
      </c>
      <c r="DH35" s="20">
        <v>3.5</v>
      </c>
      <c r="DI35" s="20">
        <v>111.4</v>
      </c>
      <c r="DJ35" s="20">
        <v>11</v>
      </c>
      <c r="DK35" s="20" t="s">
        <v>858</v>
      </c>
      <c r="DL35" s="20" t="s">
        <v>858</v>
      </c>
      <c r="DN35" s="21" t="s">
        <v>471</v>
      </c>
      <c r="DO35" s="21" t="s">
        <v>46</v>
      </c>
      <c r="DP35" s="21">
        <v>22000</v>
      </c>
      <c r="DQ35" s="21">
        <v>8.5</v>
      </c>
      <c r="DR35" s="21">
        <v>36.200000000000003</v>
      </c>
      <c r="DS35" s="21">
        <v>1.2</v>
      </c>
      <c r="DT35" s="21">
        <v>35.799999999999997</v>
      </c>
      <c r="DU35" s="21">
        <v>0.9</v>
      </c>
      <c r="DV35" s="21">
        <v>31.4</v>
      </c>
      <c r="DW35" s="21">
        <v>1.9</v>
      </c>
      <c r="DX35" s="21" t="s">
        <v>858</v>
      </c>
      <c r="DY35" s="21" t="s">
        <v>858</v>
      </c>
      <c r="EA35" s="22" t="s">
        <v>471</v>
      </c>
      <c r="EB35" s="22" t="s">
        <v>46</v>
      </c>
      <c r="EC35" s="22">
        <v>21000</v>
      </c>
      <c r="ED35" s="22">
        <v>15.5</v>
      </c>
      <c r="EE35" s="22">
        <v>18029</v>
      </c>
      <c r="EF35" s="22" t="s">
        <v>858</v>
      </c>
      <c r="EG35" s="22">
        <v>22290</v>
      </c>
      <c r="EH35" s="22">
        <v>6.7</v>
      </c>
      <c r="EI35" s="22" t="s">
        <v>858</v>
      </c>
      <c r="EJ35" s="22" t="s">
        <v>858</v>
      </c>
      <c r="EK35" s="22" t="s">
        <v>858</v>
      </c>
      <c r="EL35" s="22" t="s">
        <v>858</v>
      </c>
      <c r="EN35" s="23" t="s">
        <v>471</v>
      </c>
      <c r="EO35" s="23" t="s">
        <v>46</v>
      </c>
      <c r="EP35" s="23">
        <v>22000</v>
      </c>
      <c r="EQ35" s="23">
        <v>8.5</v>
      </c>
      <c r="ER35" s="23">
        <v>10.199999999999999</v>
      </c>
      <c r="ES35" s="23">
        <v>6.1</v>
      </c>
      <c r="ET35" s="23">
        <v>12.15</v>
      </c>
      <c r="EU35" s="23">
        <v>4.2</v>
      </c>
      <c r="EV35" s="23">
        <v>6.57</v>
      </c>
      <c r="EW35" s="23">
        <v>3.9</v>
      </c>
      <c r="EX35" s="23" t="s">
        <v>858</v>
      </c>
      <c r="EY35" s="23" t="s">
        <v>858</v>
      </c>
      <c r="FA35" s="24" t="s">
        <v>471</v>
      </c>
      <c r="FB35" s="24" t="s">
        <v>46</v>
      </c>
      <c r="FC35" s="24">
        <v>22000</v>
      </c>
      <c r="FD35" s="24">
        <v>8.5</v>
      </c>
      <c r="FE35" s="24">
        <v>369.3</v>
      </c>
      <c r="FF35" s="24">
        <v>6.9</v>
      </c>
      <c r="FG35" s="24">
        <v>434.6</v>
      </c>
      <c r="FH35" s="24">
        <v>4.0999999999999996</v>
      </c>
      <c r="FI35" s="24">
        <v>237.1</v>
      </c>
      <c r="FJ35" s="24">
        <v>6.1</v>
      </c>
      <c r="FK35" s="24" t="s">
        <v>858</v>
      </c>
      <c r="FL35" s="24" t="s">
        <v>858</v>
      </c>
      <c r="FN35" s="11" t="s">
        <v>471</v>
      </c>
      <c r="FO35" s="11" t="s">
        <v>46</v>
      </c>
      <c r="FP35" s="11">
        <v>26000</v>
      </c>
      <c r="FQ35" s="11">
        <v>8.1999999999999993</v>
      </c>
      <c r="FR35" s="11">
        <v>39</v>
      </c>
      <c r="FS35" s="11">
        <v>1.3</v>
      </c>
      <c r="FT35" s="11">
        <v>40.5</v>
      </c>
      <c r="FU35" s="11">
        <v>1.3</v>
      </c>
      <c r="FV35" s="11">
        <v>35</v>
      </c>
      <c r="FW35" s="11">
        <v>1.9</v>
      </c>
      <c r="FX35" s="11" t="s">
        <v>858</v>
      </c>
      <c r="FY35" s="11" t="s">
        <v>858</v>
      </c>
      <c r="GA35" s="10" t="s">
        <v>471</v>
      </c>
      <c r="GB35" s="10" t="s">
        <v>46</v>
      </c>
      <c r="GC35" s="10">
        <v>23000</v>
      </c>
      <c r="GD35" s="10">
        <v>11.5</v>
      </c>
      <c r="GE35" s="10">
        <v>23808</v>
      </c>
      <c r="GF35" s="10">
        <v>12</v>
      </c>
      <c r="GG35" s="10">
        <v>27093</v>
      </c>
      <c r="GH35" s="10">
        <v>6</v>
      </c>
      <c r="GI35" s="10">
        <v>13620</v>
      </c>
      <c r="GJ35" s="10">
        <v>6.9</v>
      </c>
      <c r="GK35" s="10" t="s">
        <v>858</v>
      </c>
      <c r="GL35" s="10" t="s">
        <v>858</v>
      </c>
      <c r="GN35" s="9" t="s">
        <v>471</v>
      </c>
      <c r="GO35" s="9" t="s">
        <v>46</v>
      </c>
      <c r="GP35" s="9">
        <v>26000</v>
      </c>
      <c r="GQ35" s="9">
        <v>8.1999999999999993</v>
      </c>
      <c r="GR35" s="9">
        <v>10.75</v>
      </c>
      <c r="GS35" s="9">
        <v>6.9</v>
      </c>
      <c r="GT35" s="9">
        <v>13.09</v>
      </c>
      <c r="GU35" s="9">
        <v>4.5999999999999996</v>
      </c>
      <c r="GV35" s="9">
        <v>6.76</v>
      </c>
      <c r="GW35" s="9">
        <v>2.5</v>
      </c>
      <c r="GX35" s="9" t="s">
        <v>858</v>
      </c>
      <c r="GY35" s="9" t="s">
        <v>858</v>
      </c>
    </row>
    <row r="36" spans="1:207" x14ac:dyDescent="0.25">
      <c r="A36" s="1" t="s">
        <v>472</v>
      </c>
      <c r="B36" s="1" t="s">
        <v>47</v>
      </c>
      <c r="C36" s="1">
        <v>23000</v>
      </c>
      <c r="D36" s="1">
        <v>8.8000000000000007</v>
      </c>
      <c r="E36" s="1">
        <v>460.7</v>
      </c>
      <c r="F36" s="1">
        <v>7.1</v>
      </c>
      <c r="G36" s="1">
        <v>542.5</v>
      </c>
      <c r="H36" s="1">
        <v>4.5</v>
      </c>
      <c r="I36" s="1">
        <v>291</v>
      </c>
      <c r="J36" s="1">
        <v>5.3</v>
      </c>
      <c r="K36" s="1" t="s">
        <v>858</v>
      </c>
      <c r="L36" s="1" t="s">
        <v>858</v>
      </c>
      <c r="N36" s="2" t="s">
        <v>472</v>
      </c>
      <c r="O36" s="2" t="s">
        <v>47</v>
      </c>
      <c r="P36" s="2">
        <v>38000</v>
      </c>
      <c r="Q36" s="2">
        <v>6.7</v>
      </c>
      <c r="R36" s="2">
        <v>37.700000000000003</v>
      </c>
      <c r="S36" s="2">
        <v>1.6</v>
      </c>
      <c r="T36" s="2">
        <v>39.799999999999997</v>
      </c>
      <c r="U36" s="2">
        <v>1.2</v>
      </c>
      <c r="V36" s="2">
        <v>32.9</v>
      </c>
      <c r="W36" s="2">
        <v>3.8</v>
      </c>
      <c r="X36" s="2" t="s">
        <v>858</v>
      </c>
      <c r="Y36" s="2" t="s">
        <v>858</v>
      </c>
      <c r="AA36" s="3" t="s">
        <v>472</v>
      </c>
      <c r="AB36" s="3" t="s">
        <v>47</v>
      </c>
      <c r="AC36" s="3">
        <v>36000</v>
      </c>
      <c r="AD36" s="3">
        <v>7.6</v>
      </c>
      <c r="AE36" s="3">
        <v>21842</v>
      </c>
      <c r="AF36" s="3">
        <v>5.9</v>
      </c>
      <c r="AG36" s="3">
        <v>25858</v>
      </c>
      <c r="AH36" s="3">
        <v>3.9</v>
      </c>
      <c r="AI36" s="3">
        <v>13763</v>
      </c>
      <c r="AJ36" s="3">
        <v>6.3</v>
      </c>
      <c r="AK36" s="3" t="s">
        <v>858</v>
      </c>
      <c r="AL36" s="3" t="s">
        <v>858</v>
      </c>
      <c r="AN36" s="4" t="s">
        <v>472</v>
      </c>
      <c r="AO36" s="4" t="s">
        <v>47</v>
      </c>
      <c r="AP36" s="4">
        <v>38000</v>
      </c>
      <c r="AQ36" s="4">
        <v>6.7</v>
      </c>
      <c r="AR36" s="4">
        <v>10.97</v>
      </c>
      <c r="AS36" s="4">
        <v>4.9000000000000004</v>
      </c>
      <c r="AT36" s="4">
        <v>13.06</v>
      </c>
      <c r="AU36" s="4">
        <v>3.5</v>
      </c>
      <c r="AV36" s="4">
        <v>7.07</v>
      </c>
      <c r="AW36" s="4">
        <v>3.6</v>
      </c>
      <c r="AX36" s="4" t="s">
        <v>858</v>
      </c>
      <c r="AY36" s="4" t="s">
        <v>858</v>
      </c>
      <c r="BA36" s="5" t="s">
        <v>472</v>
      </c>
      <c r="BB36" s="5" t="s">
        <v>47</v>
      </c>
      <c r="BC36" s="5">
        <v>38000</v>
      </c>
      <c r="BD36" s="5">
        <v>6.7</v>
      </c>
      <c r="BE36" s="5">
        <v>437.6</v>
      </c>
      <c r="BF36" s="5">
        <v>4.7</v>
      </c>
      <c r="BG36" s="5">
        <v>520</v>
      </c>
      <c r="BH36" s="5">
        <v>3.4</v>
      </c>
      <c r="BI36" s="5">
        <v>275</v>
      </c>
      <c r="BJ36" s="5">
        <v>5</v>
      </c>
      <c r="BK36" s="5" t="s">
        <v>858</v>
      </c>
      <c r="BL36" s="5" t="s">
        <v>858</v>
      </c>
      <c r="BN36" s="6" t="s">
        <v>472</v>
      </c>
      <c r="BO36" s="6" t="s">
        <v>47</v>
      </c>
      <c r="BP36" s="6">
        <v>52000</v>
      </c>
      <c r="BQ36" s="6">
        <v>5.6</v>
      </c>
      <c r="BR36" s="6">
        <v>36.799999999999997</v>
      </c>
      <c r="BS36" s="6">
        <v>0.9</v>
      </c>
      <c r="BT36" s="6">
        <v>34.299999999999997</v>
      </c>
      <c r="BU36" s="6">
        <v>1.9</v>
      </c>
      <c r="BV36" s="6">
        <v>16</v>
      </c>
      <c r="BW36" s="6">
        <v>9.6999999999999993</v>
      </c>
      <c r="BX36" s="6" t="s">
        <v>858</v>
      </c>
      <c r="BY36" s="6" t="s">
        <v>858</v>
      </c>
      <c r="CA36" s="7" t="s">
        <v>472</v>
      </c>
      <c r="CB36" s="7" t="s">
        <v>47</v>
      </c>
      <c r="CC36" s="7">
        <v>49000</v>
      </c>
      <c r="CD36" s="7">
        <v>6.4</v>
      </c>
      <c r="CE36" s="7">
        <v>19384</v>
      </c>
      <c r="CF36" s="7">
        <v>5.6</v>
      </c>
      <c r="CG36" s="7">
        <v>21404</v>
      </c>
      <c r="CH36" s="7">
        <v>4.2</v>
      </c>
      <c r="CI36" s="7">
        <v>6757</v>
      </c>
      <c r="CJ36" s="7">
        <v>11</v>
      </c>
      <c r="CK36" s="7" t="s">
        <v>858</v>
      </c>
      <c r="CL36" s="7" t="s">
        <v>858</v>
      </c>
      <c r="CN36" s="8" t="s">
        <v>472</v>
      </c>
      <c r="CO36" s="8" t="s">
        <v>47</v>
      </c>
      <c r="CP36" s="8">
        <v>52000</v>
      </c>
      <c r="CQ36" s="8">
        <v>5.6</v>
      </c>
      <c r="CR36" s="8">
        <v>9.9700000000000006</v>
      </c>
      <c r="CS36" s="8">
        <v>4</v>
      </c>
      <c r="CT36" s="8">
        <v>12.54</v>
      </c>
      <c r="CU36" s="8">
        <v>3.3</v>
      </c>
      <c r="CV36" s="8">
        <v>6.35</v>
      </c>
      <c r="CW36" s="8">
        <v>1.9</v>
      </c>
      <c r="CX36" s="8" t="s">
        <v>858</v>
      </c>
      <c r="CY36" s="8" t="s">
        <v>858</v>
      </c>
      <c r="DA36" s="20" t="s">
        <v>472</v>
      </c>
      <c r="DB36" s="20" t="s">
        <v>47</v>
      </c>
      <c r="DC36" s="20">
        <v>52000</v>
      </c>
      <c r="DD36" s="20">
        <v>5.6</v>
      </c>
      <c r="DE36" s="20">
        <v>379.3</v>
      </c>
      <c r="DF36" s="20">
        <v>5.0999999999999996</v>
      </c>
      <c r="DG36" s="20">
        <v>429.6</v>
      </c>
      <c r="DH36" s="20">
        <v>3.7</v>
      </c>
      <c r="DI36" s="20">
        <v>135.30000000000001</v>
      </c>
      <c r="DJ36" s="20">
        <v>11</v>
      </c>
      <c r="DK36" s="20" t="s">
        <v>858</v>
      </c>
      <c r="DL36" s="20" t="s">
        <v>858</v>
      </c>
      <c r="DN36" s="21" t="s">
        <v>472</v>
      </c>
      <c r="DO36" s="21" t="s">
        <v>47</v>
      </c>
      <c r="DP36" s="21">
        <v>15000</v>
      </c>
      <c r="DQ36" s="21">
        <v>10.199999999999999</v>
      </c>
      <c r="DR36" s="21">
        <v>37</v>
      </c>
      <c r="DS36" s="21">
        <v>0.9</v>
      </c>
      <c r="DT36" s="21">
        <v>37.9</v>
      </c>
      <c r="DU36" s="21">
        <v>2.1</v>
      </c>
      <c r="DV36" s="21">
        <v>30</v>
      </c>
      <c r="DW36" s="21">
        <v>4.2</v>
      </c>
      <c r="DX36" s="21" t="s">
        <v>858</v>
      </c>
      <c r="DY36" s="21" t="s">
        <v>858</v>
      </c>
      <c r="EA36" s="22" t="s">
        <v>472</v>
      </c>
      <c r="EB36" s="22" t="s">
        <v>47</v>
      </c>
      <c r="EC36" s="22">
        <v>15000</v>
      </c>
      <c r="ED36" s="22">
        <v>11.6</v>
      </c>
      <c r="EE36" s="22">
        <v>20497</v>
      </c>
      <c r="EF36" s="22">
        <v>9.5</v>
      </c>
      <c r="EG36" s="22">
        <v>23812</v>
      </c>
      <c r="EH36" s="22">
        <v>5.7</v>
      </c>
      <c r="EI36" s="22">
        <v>12261</v>
      </c>
      <c r="EJ36" s="22">
        <v>11</v>
      </c>
      <c r="EK36" s="22" t="s">
        <v>858</v>
      </c>
      <c r="EL36" s="22" t="s">
        <v>858</v>
      </c>
      <c r="EN36" s="23" t="s">
        <v>472</v>
      </c>
      <c r="EO36" s="23" t="s">
        <v>47</v>
      </c>
      <c r="EP36" s="23">
        <v>15000</v>
      </c>
      <c r="EQ36" s="23">
        <v>10.199999999999999</v>
      </c>
      <c r="ER36" s="23">
        <v>10.43</v>
      </c>
      <c r="ES36" s="23">
        <v>9.5</v>
      </c>
      <c r="ET36" s="23">
        <v>12.83</v>
      </c>
      <c r="EU36" s="23">
        <v>5.4</v>
      </c>
      <c r="EV36" s="23">
        <v>6.56</v>
      </c>
      <c r="EW36" s="23">
        <v>3.9</v>
      </c>
      <c r="EX36" s="23" t="s">
        <v>858</v>
      </c>
      <c r="EY36" s="23" t="s">
        <v>858</v>
      </c>
      <c r="FA36" s="24" t="s">
        <v>472</v>
      </c>
      <c r="FB36" s="24" t="s">
        <v>47</v>
      </c>
      <c r="FC36" s="24">
        <v>15000</v>
      </c>
      <c r="FD36" s="24">
        <v>10.199999999999999</v>
      </c>
      <c r="FE36" s="24">
        <v>411.9</v>
      </c>
      <c r="FF36" s="24">
        <v>8.8000000000000007</v>
      </c>
      <c r="FG36" s="24">
        <v>486.4</v>
      </c>
      <c r="FH36" s="24">
        <v>4.9000000000000004</v>
      </c>
      <c r="FI36" s="24">
        <v>243.7</v>
      </c>
      <c r="FJ36" s="24">
        <v>7.5</v>
      </c>
      <c r="FK36" s="24" t="s">
        <v>858</v>
      </c>
      <c r="FL36" s="24" t="s">
        <v>858</v>
      </c>
      <c r="FN36" s="11" t="s">
        <v>472</v>
      </c>
      <c r="FO36" s="11" t="s">
        <v>47</v>
      </c>
      <c r="FP36" s="11">
        <v>23000</v>
      </c>
      <c r="FQ36" s="11">
        <v>8.8000000000000007</v>
      </c>
      <c r="FR36" s="11">
        <v>39.9</v>
      </c>
      <c r="FS36" s="11">
        <v>1.6</v>
      </c>
      <c r="FT36" s="11">
        <v>41.1</v>
      </c>
      <c r="FU36" s="11">
        <v>1.4</v>
      </c>
      <c r="FV36" s="11">
        <v>35.4</v>
      </c>
      <c r="FW36" s="11">
        <v>1.4</v>
      </c>
      <c r="FX36" s="11" t="s">
        <v>858</v>
      </c>
      <c r="FY36" s="11" t="s">
        <v>858</v>
      </c>
      <c r="GA36" s="10" t="s">
        <v>472</v>
      </c>
      <c r="GB36" s="10" t="s">
        <v>47</v>
      </c>
      <c r="GC36" s="10">
        <v>21000</v>
      </c>
      <c r="GD36" s="10">
        <v>10.1</v>
      </c>
      <c r="GE36" s="10">
        <v>22798</v>
      </c>
      <c r="GF36" s="10">
        <v>7.7</v>
      </c>
      <c r="GG36" s="10">
        <v>27272</v>
      </c>
      <c r="GH36" s="10">
        <v>5.0999999999999996</v>
      </c>
      <c r="GI36" s="10">
        <v>15368</v>
      </c>
      <c r="GJ36" s="10">
        <v>6.8</v>
      </c>
      <c r="GK36" s="10" t="s">
        <v>858</v>
      </c>
      <c r="GL36" s="10" t="s">
        <v>858</v>
      </c>
      <c r="GN36" s="9" t="s">
        <v>472</v>
      </c>
      <c r="GO36" s="9" t="s">
        <v>47</v>
      </c>
      <c r="GP36" s="9">
        <v>23000</v>
      </c>
      <c r="GQ36" s="9">
        <v>8.8000000000000007</v>
      </c>
      <c r="GR36" s="9">
        <v>11.13</v>
      </c>
      <c r="GS36" s="9">
        <v>6.7</v>
      </c>
      <c r="GT36" s="9">
        <v>13.2</v>
      </c>
      <c r="GU36" s="9">
        <v>4.5999999999999996</v>
      </c>
      <c r="GV36" s="9">
        <v>7.35</v>
      </c>
      <c r="GW36" s="9">
        <v>4.3</v>
      </c>
      <c r="GX36" s="9" t="s">
        <v>858</v>
      </c>
      <c r="GY36" s="9" t="s">
        <v>858</v>
      </c>
    </row>
    <row r="37" spans="1:207" x14ac:dyDescent="0.25">
      <c r="A37" s="1" t="s">
        <v>473</v>
      </c>
      <c r="B37" s="1" t="s">
        <v>48</v>
      </c>
      <c r="C37" s="1">
        <v>50000</v>
      </c>
      <c r="D37" s="1">
        <v>5.9</v>
      </c>
      <c r="E37" s="1">
        <v>531.79999999999995</v>
      </c>
      <c r="F37" s="1">
        <v>5.0999999999999996</v>
      </c>
      <c r="G37" s="1">
        <v>609.4</v>
      </c>
      <c r="H37" s="1">
        <v>3.9</v>
      </c>
      <c r="I37" s="1">
        <v>303.10000000000002</v>
      </c>
      <c r="J37" s="1">
        <v>4.4000000000000004</v>
      </c>
      <c r="K37" s="1" t="s">
        <v>858</v>
      </c>
      <c r="L37" s="1" t="s">
        <v>858</v>
      </c>
      <c r="N37" s="2" t="s">
        <v>473</v>
      </c>
      <c r="O37" s="2" t="s">
        <v>48</v>
      </c>
      <c r="P37" s="2">
        <v>84000</v>
      </c>
      <c r="Q37" s="2">
        <v>4.5</v>
      </c>
      <c r="R37" s="2">
        <v>37.5</v>
      </c>
      <c r="S37" s="2">
        <v>1</v>
      </c>
      <c r="T37" s="2">
        <v>38.799999999999997</v>
      </c>
      <c r="U37" s="2">
        <v>0.6</v>
      </c>
      <c r="V37" s="2">
        <v>35</v>
      </c>
      <c r="W37" s="2">
        <v>0</v>
      </c>
      <c r="X37" s="2">
        <v>44</v>
      </c>
      <c r="Y37" s="2">
        <v>8.1999999999999993</v>
      </c>
      <c r="AA37" s="3" t="s">
        <v>473</v>
      </c>
      <c r="AB37" s="3" t="s">
        <v>48</v>
      </c>
      <c r="AC37" s="3">
        <v>70000</v>
      </c>
      <c r="AD37" s="3">
        <v>5.4</v>
      </c>
      <c r="AE37" s="3">
        <v>26193</v>
      </c>
      <c r="AF37" s="3">
        <v>4.0999999999999996</v>
      </c>
      <c r="AG37" s="3">
        <v>30159</v>
      </c>
      <c r="AH37" s="3">
        <v>3.8</v>
      </c>
      <c r="AI37" s="3">
        <v>14348</v>
      </c>
      <c r="AJ37" s="3">
        <v>3.7</v>
      </c>
      <c r="AK37" s="3" t="s">
        <v>858</v>
      </c>
      <c r="AL37" s="3" t="s">
        <v>858</v>
      </c>
      <c r="AN37" s="4" t="s">
        <v>473</v>
      </c>
      <c r="AO37" s="4" t="s">
        <v>48</v>
      </c>
      <c r="AP37" s="4">
        <v>84000</v>
      </c>
      <c r="AQ37" s="4">
        <v>4.5</v>
      </c>
      <c r="AR37" s="4">
        <v>12.43</v>
      </c>
      <c r="AS37" s="4">
        <v>3.4</v>
      </c>
      <c r="AT37" s="4">
        <v>14.66</v>
      </c>
      <c r="AU37" s="4">
        <v>3</v>
      </c>
      <c r="AV37" s="4">
        <v>7.52</v>
      </c>
      <c r="AW37" s="4">
        <v>2.8</v>
      </c>
      <c r="AX37" s="4" t="s">
        <v>858</v>
      </c>
      <c r="AY37" s="4" t="s">
        <v>858</v>
      </c>
      <c r="BA37" s="5" t="s">
        <v>473</v>
      </c>
      <c r="BB37" s="5" t="s">
        <v>48</v>
      </c>
      <c r="BC37" s="5">
        <v>84000</v>
      </c>
      <c r="BD37" s="5">
        <v>4.5</v>
      </c>
      <c r="BE37" s="5">
        <v>473.7</v>
      </c>
      <c r="BF37" s="5">
        <v>4.2</v>
      </c>
      <c r="BG37" s="5">
        <v>569.4</v>
      </c>
      <c r="BH37" s="5">
        <v>3</v>
      </c>
      <c r="BI37" s="5">
        <v>293.10000000000002</v>
      </c>
      <c r="BJ37" s="5">
        <v>3.1</v>
      </c>
      <c r="BK37" s="5" t="s">
        <v>858</v>
      </c>
      <c r="BL37" s="5" t="s">
        <v>858</v>
      </c>
      <c r="BN37" s="6" t="s">
        <v>473</v>
      </c>
      <c r="BO37" s="6" t="s">
        <v>48</v>
      </c>
      <c r="BP37" s="6">
        <v>107000</v>
      </c>
      <c r="BQ37" s="6">
        <v>3.9</v>
      </c>
      <c r="BR37" s="6">
        <v>37</v>
      </c>
      <c r="BS37" s="6">
        <v>0.8</v>
      </c>
      <c r="BT37" s="6">
        <v>34.799999999999997</v>
      </c>
      <c r="BU37" s="6">
        <v>1.1000000000000001</v>
      </c>
      <c r="BV37" s="6">
        <v>19.5</v>
      </c>
      <c r="BW37" s="6">
        <v>6.2</v>
      </c>
      <c r="BX37" s="6">
        <v>42.6</v>
      </c>
      <c r="BY37" s="6">
        <v>5.8</v>
      </c>
      <c r="CA37" s="7" t="s">
        <v>473</v>
      </c>
      <c r="CB37" s="7" t="s">
        <v>48</v>
      </c>
      <c r="CC37" s="7">
        <v>87000</v>
      </c>
      <c r="CD37" s="7">
        <v>4.8</v>
      </c>
      <c r="CE37" s="7">
        <v>21998</v>
      </c>
      <c r="CF37" s="7">
        <v>5.4</v>
      </c>
      <c r="CG37" s="7">
        <v>26214</v>
      </c>
      <c r="CH37" s="7">
        <v>3.9</v>
      </c>
      <c r="CI37" s="7">
        <v>8573</v>
      </c>
      <c r="CJ37" s="7">
        <v>11</v>
      </c>
      <c r="CK37" s="7" t="s">
        <v>858</v>
      </c>
      <c r="CL37" s="7" t="s">
        <v>858</v>
      </c>
      <c r="CN37" s="8" t="s">
        <v>473</v>
      </c>
      <c r="CO37" s="8" t="s">
        <v>48</v>
      </c>
      <c r="CP37" s="8">
        <v>107000</v>
      </c>
      <c r="CQ37" s="8">
        <v>3.9</v>
      </c>
      <c r="CR37" s="8">
        <v>11.14</v>
      </c>
      <c r="CS37" s="8">
        <v>3.9</v>
      </c>
      <c r="CT37" s="8">
        <v>14.09</v>
      </c>
      <c r="CU37" s="8">
        <v>2.8</v>
      </c>
      <c r="CV37" s="8">
        <v>6.68</v>
      </c>
      <c r="CW37" s="8">
        <v>1.9</v>
      </c>
      <c r="CX37" s="8">
        <v>23.42</v>
      </c>
      <c r="CY37" s="8">
        <v>19</v>
      </c>
      <c r="DA37" s="20" t="s">
        <v>473</v>
      </c>
      <c r="DB37" s="20" t="s">
        <v>48</v>
      </c>
      <c r="DC37" s="20">
        <v>107000</v>
      </c>
      <c r="DD37" s="20">
        <v>3.9</v>
      </c>
      <c r="DE37" s="20">
        <v>405.8</v>
      </c>
      <c r="DF37" s="20">
        <v>3.6</v>
      </c>
      <c r="DG37" s="20">
        <v>489.7</v>
      </c>
      <c r="DH37" s="20">
        <v>3.1</v>
      </c>
      <c r="DI37" s="20">
        <v>156.69999999999999</v>
      </c>
      <c r="DJ37" s="20">
        <v>8.1</v>
      </c>
      <c r="DK37" s="20">
        <v>846.4</v>
      </c>
      <c r="DL37" s="20">
        <v>16</v>
      </c>
      <c r="DN37" s="21" t="s">
        <v>473</v>
      </c>
      <c r="DO37" s="21" t="s">
        <v>48</v>
      </c>
      <c r="DP37" s="21">
        <v>34000</v>
      </c>
      <c r="DQ37" s="21">
        <v>6.8</v>
      </c>
      <c r="DR37" s="21">
        <v>37</v>
      </c>
      <c r="DS37" s="21">
        <v>0.9</v>
      </c>
      <c r="DT37" s="21">
        <v>37.200000000000003</v>
      </c>
      <c r="DU37" s="21">
        <v>0.7</v>
      </c>
      <c r="DV37" s="21">
        <v>32.5</v>
      </c>
      <c r="DW37" s="21">
        <v>2.2999999999999998</v>
      </c>
      <c r="DX37" s="21" t="s">
        <v>858</v>
      </c>
      <c r="DY37" s="21" t="s">
        <v>858</v>
      </c>
      <c r="EA37" s="22" t="s">
        <v>473</v>
      </c>
      <c r="EB37" s="22" t="s">
        <v>48</v>
      </c>
      <c r="EC37" s="22">
        <v>28000</v>
      </c>
      <c r="ED37" s="22">
        <v>8.1999999999999993</v>
      </c>
      <c r="EE37" s="22">
        <v>21925</v>
      </c>
      <c r="EF37" s="22">
        <v>7.6</v>
      </c>
      <c r="EG37" s="22">
        <v>26825</v>
      </c>
      <c r="EH37" s="22">
        <v>5.8</v>
      </c>
      <c r="EI37" s="22">
        <v>13688</v>
      </c>
      <c r="EJ37" s="22">
        <v>5.4</v>
      </c>
      <c r="EK37" s="22" t="s">
        <v>858</v>
      </c>
      <c r="EL37" s="22" t="s">
        <v>858</v>
      </c>
      <c r="EN37" s="23" t="s">
        <v>473</v>
      </c>
      <c r="EO37" s="23" t="s">
        <v>48</v>
      </c>
      <c r="EP37" s="23">
        <v>34000</v>
      </c>
      <c r="EQ37" s="23">
        <v>6.8</v>
      </c>
      <c r="ER37" s="23">
        <v>11.59</v>
      </c>
      <c r="ES37" s="23">
        <v>5.0999999999999996</v>
      </c>
      <c r="ET37" s="23">
        <v>13.75</v>
      </c>
      <c r="EU37" s="23">
        <v>4.5</v>
      </c>
      <c r="EV37" s="23">
        <v>7.55</v>
      </c>
      <c r="EW37" s="23">
        <v>3.8</v>
      </c>
      <c r="EX37" s="23" t="s">
        <v>858</v>
      </c>
      <c r="EY37" s="23" t="s">
        <v>858</v>
      </c>
      <c r="FA37" s="24" t="s">
        <v>473</v>
      </c>
      <c r="FB37" s="24" t="s">
        <v>48</v>
      </c>
      <c r="FC37" s="24">
        <v>34000</v>
      </c>
      <c r="FD37" s="24">
        <v>6.8</v>
      </c>
      <c r="FE37" s="24">
        <v>420.9</v>
      </c>
      <c r="FF37" s="24">
        <v>5.3</v>
      </c>
      <c r="FG37" s="24">
        <v>511</v>
      </c>
      <c r="FH37" s="24">
        <v>4.5999999999999996</v>
      </c>
      <c r="FI37" s="24">
        <v>278.39999999999998</v>
      </c>
      <c r="FJ37" s="24">
        <v>3.9</v>
      </c>
      <c r="FK37" s="24" t="s">
        <v>858</v>
      </c>
      <c r="FL37" s="24" t="s">
        <v>858</v>
      </c>
      <c r="FN37" s="11" t="s">
        <v>473</v>
      </c>
      <c r="FO37" s="11" t="s">
        <v>48</v>
      </c>
      <c r="FP37" s="11">
        <v>50000</v>
      </c>
      <c r="FQ37" s="11">
        <v>5.9</v>
      </c>
      <c r="FR37" s="11">
        <v>38.6</v>
      </c>
      <c r="FS37" s="11">
        <v>1.7</v>
      </c>
      <c r="FT37" s="11">
        <v>40</v>
      </c>
      <c r="FU37" s="11">
        <v>0.9</v>
      </c>
      <c r="FV37" s="11">
        <v>35</v>
      </c>
      <c r="FW37" s="11">
        <v>0.7</v>
      </c>
      <c r="FX37" s="11" t="s">
        <v>858</v>
      </c>
      <c r="FY37" s="11" t="s">
        <v>858</v>
      </c>
      <c r="GA37" s="10" t="s">
        <v>473</v>
      </c>
      <c r="GB37" s="10" t="s">
        <v>48</v>
      </c>
      <c r="GC37" s="10">
        <v>41000</v>
      </c>
      <c r="GD37" s="10">
        <v>7.2</v>
      </c>
      <c r="GE37" s="10">
        <v>28444</v>
      </c>
      <c r="GF37" s="10">
        <v>5.5</v>
      </c>
      <c r="GG37" s="10">
        <v>32459</v>
      </c>
      <c r="GH37" s="10">
        <v>5</v>
      </c>
      <c r="GI37" s="10">
        <v>15470</v>
      </c>
      <c r="GJ37" s="10">
        <v>4.7</v>
      </c>
      <c r="GK37" s="10" t="s">
        <v>858</v>
      </c>
      <c r="GL37" s="10" t="s">
        <v>858</v>
      </c>
      <c r="GN37" s="9" t="s">
        <v>473</v>
      </c>
      <c r="GO37" s="9" t="s">
        <v>48</v>
      </c>
      <c r="GP37" s="9">
        <v>50000</v>
      </c>
      <c r="GQ37" s="9">
        <v>5.9</v>
      </c>
      <c r="GR37" s="9">
        <v>12.86</v>
      </c>
      <c r="GS37" s="9">
        <v>5.0999999999999996</v>
      </c>
      <c r="GT37" s="9">
        <v>15.23</v>
      </c>
      <c r="GU37" s="9">
        <v>3.9</v>
      </c>
      <c r="GV37" s="9">
        <v>7.51</v>
      </c>
      <c r="GW37" s="9">
        <v>3.7</v>
      </c>
      <c r="GX37" s="9" t="s">
        <v>858</v>
      </c>
      <c r="GY37" s="9" t="s">
        <v>858</v>
      </c>
    </row>
    <row r="38" spans="1:207" x14ac:dyDescent="0.25">
      <c r="A38" s="1" t="s">
        <v>474</v>
      </c>
      <c r="B38" s="1" t="s">
        <v>49</v>
      </c>
      <c r="C38" s="1">
        <v>43000</v>
      </c>
      <c r="D38" s="1">
        <v>6.5</v>
      </c>
      <c r="E38" s="1">
        <v>565.6</v>
      </c>
      <c r="F38" s="1">
        <v>4.8</v>
      </c>
      <c r="G38" s="1">
        <v>622.4</v>
      </c>
      <c r="H38" s="1">
        <v>3.9</v>
      </c>
      <c r="I38" s="1">
        <v>312.60000000000002</v>
      </c>
      <c r="J38" s="1">
        <v>4.4000000000000004</v>
      </c>
      <c r="K38" s="1" t="s">
        <v>858</v>
      </c>
      <c r="L38" s="1" t="s">
        <v>858</v>
      </c>
      <c r="N38" s="2" t="s">
        <v>474</v>
      </c>
      <c r="O38" s="2" t="s">
        <v>49</v>
      </c>
      <c r="P38" s="2">
        <v>67000</v>
      </c>
      <c r="Q38" s="2">
        <v>5.0999999999999996</v>
      </c>
      <c r="R38" s="2">
        <v>37.5</v>
      </c>
      <c r="S38" s="2">
        <v>0.1</v>
      </c>
      <c r="T38" s="2">
        <v>38.700000000000003</v>
      </c>
      <c r="U38" s="2">
        <v>0.7</v>
      </c>
      <c r="V38" s="2">
        <v>34</v>
      </c>
      <c r="W38" s="2">
        <v>1.9</v>
      </c>
      <c r="X38" s="2">
        <v>44.4</v>
      </c>
      <c r="Y38" s="2">
        <v>13</v>
      </c>
      <c r="AA38" s="3" t="s">
        <v>474</v>
      </c>
      <c r="AB38" s="3" t="s">
        <v>49</v>
      </c>
      <c r="AC38" s="3">
        <v>60000</v>
      </c>
      <c r="AD38" s="3">
        <v>6.4</v>
      </c>
      <c r="AE38" s="3">
        <v>27098</v>
      </c>
      <c r="AF38" s="3">
        <v>6.8</v>
      </c>
      <c r="AG38" s="3">
        <v>30829</v>
      </c>
      <c r="AH38" s="3">
        <v>3.9</v>
      </c>
      <c r="AI38" s="3">
        <v>14920</v>
      </c>
      <c r="AJ38" s="3">
        <v>3.7</v>
      </c>
      <c r="AK38" s="3" t="s">
        <v>858</v>
      </c>
      <c r="AL38" s="3" t="s">
        <v>858</v>
      </c>
      <c r="AN38" s="4" t="s">
        <v>474</v>
      </c>
      <c r="AO38" s="4" t="s">
        <v>49</v>
      </c>
      <c r="AP38" s="4">
        <v>67000</v>
      </c>
      <c r="AQ38" s="4">
        <v>5.0999999999999996</v>
      </c>
      <c r="AR38" s="4">
        <v>12.68</v>
      </c>
      <c r="AS38" s="4">
        <v>4.8</v>
      </c>
      <c r="AT38" s="4">
        <v>14.71</v>
      </c>
      <c r="AU38" s="4">
        <v>3</v>
      </c>
      <c r="AV38" s="4">
        <v>7.52</v>
      </c>
      <c r="AW38" s="4">
        <v>2.1</v>
      </c>
      <c r="AX38" s="4" t="s">
        <v>858</v>
      </c>
      <c r="AY38" s="4" t="s">
        <v>858</v>
      </c>
      <c r="BA38" s="5" t="s">
        <v>474</v>
      </c>
      <c r="BB38" s="5" t="s">
        <v>49</v>
      </c>
      <c r="BC38" s="5">
        <v>67000</v>
      </c>
      <c r="BD38" s="5">
        <v>5.0999999999999996</v>
      </c>
      <c r="BE38" s="5">
        <v>507.7</v>
      </c>
      <c r="BF38" s="5">
        <v>4.9000000000000004</v>
      </c>
      <c r="BG38" s="5">
        <v>568.70000000000005</v>
      </c>
      <c r="BH38" s="5">
        <v>3</v>
      </c>
      <c r="BI38" s="5">
        <v>285.5</v>
      </c>
      <c r="BJ38" s="5">
        <v>2.5</v>
      </c>
      <c r="BK38" s="5" t="s">
        <v>858</v>
      </c>
      <c r="BL38" s="5" t="s">
        <v>858</v>
      </c>
      <c r="BN38" s="6" t="s">
        <v>474</v>
      </c>
      <c r="BO38" s="6" t="s">
        <v>49</v>
      </c>
      <c r="BP38" s="6">
        <v>101000</v>
      </c>
      <c r="BQ38" s="6">
        <v>4.0999999999999996</v>
      </c>
      <c r="BR38" s="6">
        <v>36.9</v>
      </c>
      <c r="BS38" s="6">
        <v>0.2</v>
      </c>
      <c r="BT38" s="6">
        <v>32</v>
      </c>
      <c r="BU38" s="6">
        <v>1.4</v>
      </c>
      <c r="BV38" s="6">
        <v>13.8</v>
      </c>
      <c r="BW38" s="6">
        <v>7.9</v>
      </c>
      <c r="BX38" s="6">
        <v>42.1</v>
      </c>
      <c r="BY38" s="6">
        <v>6.1</v>
      </c>
      <c r="CA38" s="7" t="s">
        <v>474</v>
      </c>
      <c r="CB38" s="7" t="s">
        <v>49</v>
      </c>
      <c r="CC38" s="7">
        <v>91000</v>
      </c>
      <c r="CD38" s="7">
        <v>5</v>
      </c>
      <c r="CE38" s="7">
        <v>20610</v>
      </c>
      <c r="CF38" s="7">
        <v>5.7</v>
      </c>
      <c r="CG38" s="7">
        <v>24204</v>
      </c>
      <c r="CH38" s="7">
        <v>3.8</v>
      </c>
      <c r="CI38" s="7">
        <v>6271</v>
      </c>
      <c r="CJ38" s="7">
        <v>7.5</v>
      </c>
      <c r="CK38" s="7" t="s">
        <v>858</v>
      </c>
      <c r="CL38" s="7" t="s">
        <v>858</v>
      </c>
      <c r="CN38" s="8" t="s">
        <v>474</v>
      </c>
      <c r="CO38" s="8" t="s">
        <v>49</v>
      </c>
      <c r="CP38" s="8">
        <v>101000</v>
      </c>
      <c r="CQ38" s="8">
        <v>4.0999999999999996</v>
      </c>
      <c r="CR38" s="8">
        <v>11.23</v>
      </c>
      <c r="CS38" s="8">
        <v>4</v>
      </c>
      <c r="CT38" s="8">
        <v>13.96</v>
      </c>
      <c r="CU38" s="8">
        <v>2.7</v>
      </c>
      <c r="CV38" s="8">
        <v>6.74</v>
      </c>
      <c r="CW38" s="8">
        <v>1.8</v>
      </c>
      <c r="CX38" s="8">
        <v>22.37</v>
      </c>
      <c r="CY38" s="8">
        <v>20</v>
      </c>
      <c r="DA38" s="20" t="s">
        <v>474</v>
      </c>
      <c r="DB38" s="20" t="s">
        <v>49</v>
      </c>
      <c r="DC38" s="20">
        <v>101000</v>
      </c>
      <c r="DD38" s="20">
        <v>4.0999999999999996</v>
      </c>
      <c r="DE38" s="20">
        <v>376.6</v>
      </c>
      <c r="DF38" s="20">
        <v>4.7</v>
      </c>
      <c r="DG38" s="20">
        <v>445.9</v>
      </c>
      <c r="DH38" s="20">
        <v>3.1</v>
      </c>
      <c r="DI38" s="20">
        <v>118.5</v>
      </c>
      <c r="DJ38" s="20">
        <v>6.7</v>
      </c>
      <c r="DK38" s="20">
        <v>769.6</v>
      </c>
      <c r="DL38" s="20">
        <v>19</v>
      </c>
      <c r="DN38" s="21" t="s">
        <v>474</v>
      </c>
      <c r="DO38" s="21" t="s">
        <v>49</v>
      </c>
      <c r="DP38" s="21">
        <v>24000</v>
      </c>
      <c r="DQ38" s="21">
        <v>8.1</v>
      </c>
      <c r="DR38" s="21">
        <v>37</v>
      </c>
      <c r="DS38" s="21">
        <v>0.5</v>
      </c>
      <c r="DT38" s="21">
        <v>36.799999999999997</v>
      </c>
      <c r="DU38" s="21">
        <v>1</v>
      </c>
      <c r="DV38" s="21">
        <v>32.5</v>
      </c>
      <c r="DW38" s="21">
        <v>1.2</v>
      </c>
      <c r="DX38" s="21" t="s">
        <v>858</v>
      </c>
      <c r="DY38" s="21" t="s">
        <v>858</v>
      </c>
      <c r="EA38" s="22" t="s">
        <v>474</v>
      </c>
      <c r="EB38" s="22" t="s">
        <v>49</v>
      </c>
      <c r="EC38" s="22">
        <v>21000</v>
      </c>
      <c r="ED38" s="22">
        <v>11.7</v>
      </c>
      <c r="EE38" s="22">
        <v>21005</v>
      </c>
      <c r="EF38" s="22">
        <v>10</v>
      </c>
      <c r="EG38" s="22">
        <v>24361</v>
      </c>
      <c r="EH38" s="22">
        <v>5.0999999999999996</v>
      </c>
      <c r="EI38" s="22">
        <v>13251</v>
      </c>
      <c r="EJ38" s="22">
        <v>5</v>
      </c>
      <c r="EK38" s="22" t="s">
        <v>858</v>
      </c>
      <c r="EL38" s="22" t="s">
        <v>858</v>
      </c>
      <c r="EN38" s="23" t="s">
        <v>474</v>
      </c>
      <c r="EO38" s="23" t="s">
        <v>49</v>
      </c>
      <c r="EP38" s="23">
        <v>24000</v>
      </c>
      <c r="EQ38" s="23">
        <v>8.1</v>
      </c>
      <c r="ER38" s="23">
        <v>11.06</v>
      </c>
      <c r="ES38" s="23">
        <v>6.8</v>
      </c>
      <c r="ET38" s="23">
        <v>12.85</v>
      </c>
      <c r="EU38" s="23">
        <v>3.8</v>
      </c>
      <c r="EV38" s="23">
        <v>7.3</v>
      </c>
      <c r="EW38" s="23">
        <v>3.8</v>
      </c>
      <c r="EX38" s="23" t="s">
        <v>858</v>
      </c>
      <c r="EY38" s="23" t="s">
        <v>858</v>
      </c>
      <c r="FA38" s="24" t="s">
        <v>474</v>
      </c>
      <c r="FB38" s="24" t="s">
        <v>49</v>
      </c>
      <c r="FC38" s="24">
        <v>24000</v>
      </c>
      <c r="FD38" s="24">
        <v>8.1</v>
      </c>
      <c r="FE38" s="24">
        <v>422.5</v>
      </c>
      <c r="FF38" s="24">
        <v>6.9</v>
      </c>
      <c r="FG38" s="24">
        <v>472.5</v>
      </c>
      <c r="FH38" s="24">
        <v>3.7</v>
      </c>
      <c r="FI38" s="24">
        <v>261.39999999999998</v>
      </c>
      <c r="FJ38" s="24">
        <v>3.9</v>
      </c>
      <c r="FK38" s="24" t="s">
        <v>858</v>
      </c>
      <c r="FL38" s="24" t="s">
        <v>858</v>
      </c>
      <c r="FN38" s="11" t="s">
        <v>474</v>
      </c>
      <c r="FO38" s="11" t="s">
        <v>49</v>
      </c>
      <c r="FP38" s="11">
        <v>43000</v>
      </c>
      <c r="FQ38" s="11">
        <v>6.5</v>
      </c>
      <c r="FR38" s="11">
        <v>37.5</v>
      </c>
      <c r="FS38" s="11">
        <v>1.2</v>
      </c>
      <c r="FT38" s="11">
        <v>39.700000000000003</v>
      </c>
      <c r="FU38" s="11">
        <v>0.8</v>
      </c>
      <c r="FV38" s="11">
        <v>36.1</v>
      </c>
      <c r="FW38" s="11">
        <v>1.3</v>
      </c>
      <c r="FX38" s="11" t="s">
        <v>858</v>
      </c>
      <c r="FY38" s="11" t="s">
        <v>858</v>
      </c>
      <c r="GA38" s="10" t="s">
        <v>474</v>
      </c>
      <c r="GB38" s="10" t="s">
        <v>49</v>
      </c>
      <c r="GC38" s="10">
        <v>39000</v>
      </c>
      <c r="GD38" s="10">
        <v>7.6</v>
      </c>
      <c r="GE38" s="10">
        <v>30713</v>
      </c>
      <c r="GF38" s="10">
        <v>6</v>
      </c>
      <c r="GG38" s="10">
        <v>34353</v>
      </c>
      <c r="GH38" s="10">
        <v>4.7</v>
      </c>
      <c r="GI38" s="10">
        <v>16490</v>
      </c>
      <c r="GJ38" s="10">
        <v>4.8</v>
      </c>
      <c r="GK38" s="10" t="s">
        <v>858</v>
      </c>
      <c r="GL38" s="10" t="s">
        <v>858</v>
      </c>
      <c r="GN38" s="9" t="s">
        <v>474</v>
      </c>
      <c r="GO38" s="9" t="s">
        <v>49</v>
      </c>
      <c r="GP38" s="9">
        <v>43000</v>
      </c>
      <c r="GQ38" s="9">
        <v>6.5</v>
      </c>
      <c r="GR38" s="9">
        <v>13.91</v>
      </c>
      <c r="GS38" s="9">
        <v>6.6</v>
      </c>
      <c r="GT38" s="9">
        <v>15.66</v>
      </c>
      <c r="GU38" s="9">
        <v>4</v>
      </c>
      <c r="GV38" s="9">
        <v>7.74</v>
      </c>
      <c r="GW38" s="9">
        <v>3.9</v>
      </c>
      <c r="GX38" s="9" t="s">
        <v>858</v>
      </c>
      <c r="GY38" s="9" t="s">
        <v>858</v>
      </c>
    </row>
    <row r="39" spans="1:207" x14ac:dyDescent="0.25">
      <c r="A39" s="1" t="s">
        <v>475</v>
      </c>
      <c r="B39" s="1" t="s">
        <v>50</v>
      </c>
      <c r="C39" s="1">
        <v>23000</v>
      </c>
      <c r="D39" s="1">
        <v>8.6</v>
      </c>
      <c r="E39" s="1">
        <v>475.4</v>
      </c>
      <c r="F39" s="1">
        <v>8.3000000000000007</v>
      </c>
      <c r="G39" s="1">
        <v>607.20000000000005</v>
      </c>
      <c r="H39" s="1">
        <v>8.9</v>
      </c>
      <c r="I39" s="1">
        <v>297.3</v>
      </c>
      <c r="J39" s="1">
        <v>4.0999999999999996</v>
      </c>
      <c r="K39" s="1" t="s">
        <v>858</v>
      </c>
      <c r="L39" s="1" t="s">
        <v>858</v>
      </c>
      <c r="N39" s="2" t="s">
        <v>475</v>
      </c>
      <c r="O39" s="2" t="s">
        <v>50</v>
      </c>
      <c r="P39" s="2">
        <v>36000</v>
      </c>
      <c r="Q39" s="2">
        <v>6.7</v>
      </c>
      <c r="R39" s="2">
        <v>37.5</v>
      </c>
      <c r="S39" s="2">
        <v>1.1000000000000001</v>
      </c>
      <c r="T39" s="2">
        <v>39.1</v>
      </c>
      <c r="U39" s="2">
        <v>1</v>
      </c>
      <c r="V39" s="2">
        <v>35</v>
      </c>
      <c r="W39" s="2">
        <v>1.3</v>
      </c>
      <c r="X39" s="2" t="s">
        <v>858</v>
      </c>
      <c r="Y39" s="2" t="s">
        <v>858</v>
      </c>
      <c r="AA39" s="3" t="s">
        <v>475</v>
      </c>
      <c r="AB39" s="3" t="s">
        <v>50</v>
      </c>
      <c r="AC39" s="3">
        <v>34000</v>
      </c>
      <c r="AD39" s="3">
        <v>7.8</v>
      </c>
      <c r="AE39" s="3">
        <v>23100</v>
      </c>
      <c r="AF39" s="3">
        <v>6.4</v>
      </c>
      <c r="AG39" s="3">
        <v>28314</v>
      </c>
      <c r="AH39" s="3">
        <v>9</v>
      </c>
      <c r="AI39" s="3">
        <v>13931</v>
      </c>
      <c r="AJ39" s="3">
        <v>5.6</v>
      </c>
      <c r="AK39" s="3" t="s">
        <v>858</v>
      </c>
      <c r="AL39" s="3" t="s">
        <v>858</v>
      </c>
      <c r="AN39" s="4" t="s">
        <v>475</v>
      </c>
      <c r="AO39" s="4" t="s">
        <v>50</v>
      </c>
      <c r="AP39" s="4">
        <v>36000</v>
      </c>
      <c r="AQ39" s="4">
        <v>6.7</v>
      </c>
      <c r="AR39" s="4">
        <v>11.16</v>
      </c>
      <c r="AS39" s="4">
        <v>4.9000000000000004</v>
      </c>
      <c r="AT39" s="4">
        <v>13.86</v>
      </c>
      <c r="AU39" s="4">
        <v>6.6</v>
      </c>
      <c r="AV39" s="4">
        <v>6.96</v>
      </c>
      <c r="AW39" s="4">
        <v>3.4</v>
      </c>
      <c r="AX39" s="4" t="s">
        <v>858</v>
      </c>
      <c r="AY39" s="4" t="s">
        <v>858</v>
      </c>
      <c r="BA39" s="5" t="s">
        <v>475</v>
      </c>
      <c r="BB39" s="5" t="s">
        <v>50</v>
      </c>
      <c r="BC39" s="5">
        <v>36000</v>
      </c>
      <c r="BD39" s="5">
        <v>6.7</v>
      </c>
      <c r="BE39" s="5">
        <v>448</v>
      </c>
      <c r="BF39" s="5">
        <v>5.7</v>
      </c>
      <c r="BG39" s="5">
        <v>541.9</v>
      </c>
      <c r="BH39" s="5">
        <v>6.5</v>
      </c>
      <c r="BI39" s="5">
        <v>270.8</v>
      </c>
      <c r="BJ39" s="5">
        <v>4.0999999999999996</v>
      </c>
      <c r="BK39" s="5" t="s">
        <v>858</v>
      </c>
      <c r="BL39" s="5" t="s">
        <v>858</v>
      </c>
      <c r="BN39" s="6" t="s">
        <v>475</v>
      </c>
      <c r="BO39" s="6" t="s">
        <v>50</v>
      </c>
      <c r="BP39" s="6">
        <v>51000</v>
      </c>
      <c r="BQ39" s="6">
        <v>5.7</v>
      </c>
      <c r="BR39" s="6">
        <v>36.1</v>
      </c>
      <c r="BS39" s="6">
        <v>1</v>
      </c>
      <c r="BT39" s="6">
        <v>33.700000000000003</v>
      </c>
      <c r="BU39" s="6">
        <v>1.8</v>
      </c>
      <c r="BV39" s="6">
        <v>17.5</v>
      </c>
      <c r="BW39" s="6">
        <v>7.8</v>
      </c>
      <c r="BX39" s="6" t="s">
        <v>858</v>
      </c>
      <c r="BY39" s="6" t="s">
        <v>858</v>
      </c>
      <c r="CA39" s="7" t="s">
        <v>475</v>
      </c>
      <c r="CB39" s="7" t="s">
        <v>50</v>
      </c>
      <c r="CC39" s="7">
        <v>46000</v>
      </c>
      <c r="CD39" s="7">
        <v>6.6</v>
      </c>
      <c r="CE39" s="7">
        <v>20093</v>
      </c>
      <c r="CF39" s="7">
        <v>6.9</v>
      </c>
      <c r="CG39" s="7">
        <v>24505</v>
      </c>
      <c r="CH39" s="7">
        <v>8</v>
      </c>
      <c r="CI39" s="7">
        <v>6977</v>
      </c>
      <c r="CJ39" s="7">
        <v>10</v>
      </c>
      <c r="CK39" s="7" t="s">
        <v>858</v>
      </c>
      <c r="CL39" s="7" t="s">
        <v>858</v>
      </c>
      <c r="CN39" s="8" t="s">
        <v>475</v>
      </c>
      <c r="CO39" s="8" t="s">
        <v>50</v>
      </c>
      <c r="CP39" s="8">
        <v>51000</v>
      </c>
      <c r="CQ39" s="8">
        <v>5.7</v>
      </c>
      <c r="CR39" s="8">
        <v>10.61</v>
      </c>
      <c r="CS39" s="8">
        <v>4.7</v>
      </c>
      <c r="CT39" s="8">
        <v>13.66</v>
      </c>
      <c r="CU39" s="8">
        <v>5.7</v>
      </c>
      <c r="CV39" s="8">
        <v>6.4</v>
      </c>
      <c r="CW39" s="8">
        <v>1.6</v>
      </c>
      <c r="CX39" s="8" t="s">
        <v>858</v>
      </c>
      <c r="CY39" s="8" t="s">
        <v>858</v>
      </c>
      <c r="DA39" s="20" t="s">
        <v>475</v>
      </c>
      <c r="DB39" s="20" t="s">
        <v>50</v>
      </c>
      <c r="DC39" s="20">
        <v>51000</v>
      </c>
      <c r="DD39" s="20">
        <v>5.7</v>
      </c>
      <c r="DE39" s="20">
        <v>377</v>
      </c>
      <c r="DF39" s="20">
        <v>6.2</v>
      </c>
      <c r="DG39" s="20">
        <v>460.3</v>
      </c>
      <c r="DH39" s="20">
        <v>5.9</v>
      </c>
      <c r="DI39" s="20">
        <v>132.1</v>
      </c>
      <c r="DJ39" s="20">
        <v>11</v>
      </c>
      <c r="DK39" s="20" t="s">
        <v>858</v>
      </c>
      <c r="DL39" s="20" t="s">
        <v>858</v>
      </c>
      <c r="DN39" s="21" t="s">
        <v>475</v>
      </c>
      <c r="DO39" s="21" t="s">
        <v>50</v>
      </c>
      <c r="DP39" s="21">
        <v>14000</v>
      </c>
      <c r="DQ39" s="21">
        <v>10.8</v>
      </c>
      <c r="DR39" s="21">
        <v>36.1</v>
      </c>
      <c r="DS39" s="21">
        <v>1.1000000000000001</v>
      </c>
      <c r="DT39" s="21">
        <v>36.700000000000003</v>
      </c>
      <c r="DU39" s="21">
        <v>1</v>
      </c>
      <c r="DV39" s="21">
        <v>33.1</v>
      </c>
      <c r="DW39" s="21">
        <v>3.1</v>
      </c>
      <c r="DX39" s="21" t="s">
        <v>858</v>
      </c>
      <c r="DY39" s="21" t="s">
        <v>858</v>
      </c>
      <c r="EA39" s="22" t="s">
        <v>475</v>
      </c>
      <c r="EB39" s="22" t="s">
        <v>50</v>
      </c>
      <c r="EC39" s="22">
        <v>13000</v>
      </c>
      <c r="ED39" s="22">
        <v>12.5</v>
      </c>
      <c r="EE39" s="22">
        <v>20546</v>
      </c>
      <c r="EF39" s="22">
        <v>11</v>
      </c>
      <c r="EG39" s="22">
        <v>22783</v>
      </c>
      <c r="EH39" s="22">
        <v>6.3</v>
      </c>
      <c r="EI39" s="22">
        <v>11851</v>
      </c>
      <c r="EJ39" s="22">
        <v>17</v>
      </c>
      <c r="EK39" s="22" t="s">
        <v>858</v>
      </c>
      <c r="EL39" s="22" t="s">
        <v>858</v>
      </c>
      <c r="EN39" s="23" t="s">
        <v>475</v>
      </c>
      <c r="EO39" s="23" t="s">
        <v>50</v>
      </c>
      <c r="EP39" s="23">
        <v>14000</v>
      </c>
      <c r="EQ39" s="23">
        <v>10.8</v>
      </c>
      <c r="ER39" s="23">
        <v>10.84</v>
      </c>
      <c r="ES39" s="23">
        <v>7.8</v>
      </c>
      <c r="ET39" s="23">
        <v>11.81</v>
      </c>
      <c r="EU39" s="23">
        <v>5.0999999999999996</v>
      </c>
      <c r="EV39" s="23">
        <v>6.48</v>
      </c>
      <c r="EW39" s="23">
        <v>4.9000000000000004</v>
      </c>
      <c r="EX39" s="23" t="s">
        <v>858</v>
      </c>
      <c r="EY39" s="23" t="s">
        <v>858</v>
      </c>
      <c r="FA39" s="24" t="s">
        <v>475</v>
      </c>
      <c r="FB39" s="24" t="s">
        <v>50</v>
      </c>
      <c r="FC39" s="24">
        <v>14000</v>
      </c>
      <c r="FD39" s="24">
        <v>10.8</v>
      </c>
      <c r="FE39" s="24">
        <v>392.5</v>
      </c>
      <c r="FF39" s="24">
        <v>9.4</v>
      </c>
      <c r="FG39" s="24">
        <v>433.8</v>
      </c>
      <c r="FH39" s="24">
        <v>5.2</v>
      </c>
      <c r="FI39" s="24">
        <v>244.2</v>
      </c>
      <c r="FJ39" s="24">
        <v>5.9</v>
      </c>
      <c r="FK39" s="24" t="s">
        <v>858</v>
      </c>
      <c r="FL39" s="24" t="s">
        <v>858</v>
      </c>
      <c r="FN39" s="11" t="s">
        <v>475</v>
      </c>
      <c r="FO39" s="11" t="s">
        <v>50</v>
      </c>
      <c r="FP39" s="11">
        <v>23000</v>
      </c>
      <c r="FQ39" s="11">
        <v>8.6</v>
      </c>
      <c r="FR39" s="11">
        <v>39.9</v>
      </c>
      <c r="FS39" s="11">
        <v>1.5</v>
      </c>
      <c r="FT39" s="11">
        <v>40.5</v>
      </c>
      <c r="FU39" s="11">
        <v>1.3</v>
      </c>
      <c r="FV39" s="11">
        <v>35.9</v>
      </c>
      <c r="FW39" s="11">
        <v>1.2</v>
      </c>
      <c r="FX39" s="11" t="s">
        <v>858</v>
      </c>
      <c r="FY39" s="11" t="s">
        <v>858</v>
      </c>
      <c r="GA39" s="10" t="s">
        <v>475</v>
      </c>
      <c r="GB39" s="10" t="s">
        <v>50</v>
      </c>
      <c r="GC39" s="10">
        <v>21000</v>
      </c>
      <c r="GD39" s="10">
        <v>9.9</v>
      </c>
      <c r="GE39" s="10">
        <v>24065</v>
      </c>
      <c r="GF39" s="10">
        <v>8.6</v>
      </c>
      <c r="GG39" s="10">
        <v>31638</v>
      </c>
      <c r="GH39" s="10">
        <v>13</v>
      </c>
      <c r="GI39" s="10">
        <v>15050</v>
      </c>
      <c r="GJ39" s="10">
        <v>5.9</v>
      </c>
      <c r="GK39" s="10" t="s">
        <v>858</v>
      </c>
      <c r="GL39" s="10" t="s">
        <v>858</v>
      </c>
      <c r="GN39" s="9" t="s">
        <v>475</v>
      </c>
      <c r="GO39" s="9" t="s">
        <v>50</v>
      </c>
      <c r="GP39" s="9">
        <v>23000</v>
      </c>
      <c r="GQ39" s="9">
        <v>8.6</v>
      </c>
      <c r="GR39" s="9">
        <v>11.3</v>
      </c>
      <c r="GS39" s="9">
        <v>6.2</v>
      </c>
      <c r="GT39" s="9">
        <v>14.98</v>
      </c>
      <c r="GU39" s="9">
        <v>9.1</v>
      </c>
      <c r="GV39" s="9">
        <v>7.12</v>
      </c>
      <c r="GW39" s="9">
        <v>5</v>
      </c>
      <c r="GX39" s="9" t="s">
        <v>858</v>
      </c>
      <c r="GY39" s="9" t="s">
        <v>858</v>
      </c>
    </row>
    <row r="40" spans="1:207" x14ac:dyDescent="0.25">
      <c r="A40" s="1" t="s">
        <v>476</v>
      </c>
      <c r="B40" s="1" t="s">
        <v>51</v>
      </c>
      <c r="C40" s="1">
        <v>55000</v>
      </c>
      <c r="D40" s="1">
        <v>5.6</v>
      </c>
      <c r="E40" s="1">
        <v>567.5</v>
      </c>
      <c r="F40" s="1">
        <v>4.8</v>
      </c>
      <c r="G40" s="1">
        <v>638</v>
      </c>
      <c r="H40" s="1">
        <v>3.2</v>
      </c>
      <c r="I40" s="1">
        <v>308.2</v>
      </c>
      <c r="J40" s="1">
        <v>3.3</v>
      </c>
      <c r="K40" s="1" t="s">
        <v>858</v>
      </c>
      <c r="L40" s="1" t="s">
        <v>858</v>
      </c>
      <c r="N40" s="2" t="s">
        <v>476</v>
      </c>
      <c r="O40" s="2" t="s">
        <v>51</v>
      </c>
      <c r="P40" s="2">
        <v>86000</v>
      </c>
      <c r="Q40" s="2">
        <v>4.4000000000000004</v>
      </c>
      <c r="R40" s="2">
        <v>37.5</v>
      </c>
      <c r="S40" s="2">
        <v>1.1000000000000001</v>
      </c>
      <c r="T40" s="2">
        <v>39.700000000000003</v>
      </c>
      <c r="U40" s="2">
        <v>0.6</v>
      </c>
      <c r="V40" s="2">
        <v>35</v>
      </c>
      <c r="W40" s="2">
        <v>0.2</v>
      </c>
      <c r="X40" s="2">
        <v>47.8</v>
      </c>
      <c r="Y40" s="2">
        <v>4.0999999999999996</v>
      </c>
      <c r="AA40" s="3" t="s">
        <v>476</v>
      </c>
      <c r="AB40" s="3" t="s">
        <v>51</v>
      </c>
      <c r="AC40" s="3">
        <v>78000</v>
      </c>
      <c r="AD40" s="3">
        <v>5.9</v>
      </c>
      <c r="AE40" s="3">
        <v>27575</v>
      </c>
      <c r="AF40" s="3">
        <v>5.6</v>
      </c>
      <c r="AG40" s="3">
        <v>31815</v>
      </c>
      <c r="AH40" s="3">
        <v>3.4</v>
      </c>
      <c r="AI40" s="3">
        <v>15167</v>
      </c>
      <c r="AJ40" s="3">
        <v>5.6</v>
      </c>
      <c r="AK40" s="3" t="s">
        <v>858</v>
      </c>
      <c r="AL40" s="3" t="s">
        <v>858</v>
      </c>
      <c r="AN40" s="4" t="s">
        <v>476</v>
      </c>
      <c r="AO40" s="4" t="s">
        <v>51</v>
      </c>
      <c r="AP40" s="4">
        <v>86000</v>
      </c>
      <c r="AQ40" s="4">
        <v>4.4000000000000004</v>
      </c>
      <c r="AR40" s="4">
        <v>13.18</v>
      </c>
      <c r="AS40" s="4">
        <v>4.2</v>
      </c>
      <c r="AT40" s="4">
        <v>15</v>
      </c>
      <c r="AU40" s="4">
        <v>2.5</v>
      </c>
      <c r="AV40" s="4">
        <v>7.22</v>
      </c>
      <c r="AW40" s="4">
        <v>3.4</v>
      </c>
      <c r="AX40" s="4">
        <v>24.94</v>
      </c>
      <c r="AY40" s="4">
        <v>18</v>
      </c>
      <c r="BA40" s="5" t="s">
        <v>476</v>
      </c>
      <c r="BB40" s="5" t="s">
        <v>51</v>
      </c>
      <c r="BC40" s="5">
        <v>86000</v>
      </c>
      <c r="BD40" s="5">
        <v>4.4000000000000004</v>
      </c>
      <c r="BE40" s="5">
        <v>521</v>
      </c>
      <c r="BF40" s="5">
        <v>4.4000000000000004</v>
      </c>
      <c r="BG40" s="5">
        <v>596.20000000000005</v>
      </c>
      <c r="BH40" s="5">
        <v>2.5</v>
      </c>
      <c r="BI40" s="5">
        <v>291.7</v>
      </c>
      <c r="BJ40" s="5">
        <v>3.1</v>
      </c>
      <c r="BK40" s="5">
        <v>950</v>
      </c>
      <c r="BL40" s="5">
        <v>19</v>
      </c>
      <c r="BN40" s="6" t="s">
        <v>476</v>
      </c>
      <c r="BO40" s="6" t="s">
        <v>51</v>
      </c>
      <c r="BP40" s="6">
        <v>120000</v>
      </c>
      <c r="BQ40" s="6">
        <v>3.7</v>
      </c>
      <c r="BR40" s="6">
        <v>37</v>
      </c>
      <c r="BS40" s="6">
        <v>0.8</v>
      </c>
      <c r="BT40" s="6">
        <v>33.200000000000003</v>
      </c>
      <c r="BU40" s="6">
        <v>1.4</v>
      </c>
      <c r="BV40" s="6">
        <v>14</v>
      </c>
      <c r="BW40" s="6">
        <v>10</v>
      </c>
      <c r="BX40" s="6">
        <v>46.1</v>
      </c>
      <c r="BY40" s="6">
        <v>4.0999999999999996</v>
      </c>
      <c r="CA40" s="7" t="s">
        <v>476</v>
      </c>
      <c r="CB40" s="7" t="s">
        <v>51</v>
      </c>
      <c r="CC40" s="7">
        <v>105000</v>
      </c>
      <c r="CD40" s="7">
        <v>5.0999999999999996</v>
      </c>
      <c r="CE40" s="7">
        <v>22891</v>
      </c>
      <c r="CF40" s="7">
        <v>5.9</v>
      </c>
      <c r="CG40" s="7">
        <v>26237</v>
      </c>
      <c r="CH40" s="7">
        <v>3.7</v>
      </c>
      <c r="CI40" s="7">
        <v>6178</v>
      </c>
      <c r="CJ40" s="7">
        <v>15</v>
      </c>
      <c r="CK40" s="7" t="s">
        <v>858</v>
      </c>
      <c r="CL40" s="7" t="s">
        <v>858</v>
      </c>
      <c r="CN40" s="8" t="s">
        <v>476</v>
      </c>
      <c r="CO40" s="8" t="s">
        <v>51</v>
      </c>
      <c r="CP40" s="8">
        <v>120000</v>
      </c>
      <c r="CQ40" s="8">
        <v>3.7</v>
      </c>
      <c r="CR40" s="8">
        <v>11.49</v>
      </c>
      <c r="CS40" s="8">
        <v>4</v>
      </c>
      <c r="CT40" s="8">
        <v>14.46</v>
      </c>
      <c r="CU40" s="8">
        <v>2.4</v>
      </c>
      <c r="CV40" s="8">
        <v>6.39</v>
      </c>
      <c r="CW40" s="8">
        <v>1</v>
      </c>
      <c r="CX40" s="8">
        <v>23.84</v>
      </c>
      <c r="CY40" s="8">
        <v>16</v>
      </c>
      <c r="DA40" s="20" t="s">
        <v>476</v>
      </c>
      <c r="DB40" s="20" t="s">
        <v>51</v>
      </c>
      <c r="DC40" s="20">
        <v>120000</v>
      </c>
      <c r="DD40" s="20">
        <v>3.7</v>
      </c>
      <c r="DE40" s="20">
        <v>415.9</v>
      </c>
      <c r="DF40" s="20">
        <v>4.5999999999999996</v>
      </c>
      <c r="DG40" s="20">
        <v>480.9</v>
      </c>
      <c r="DH40" s="20">
        <v>2.8</v>
      </c>
      <c r="DI40" s="20">
        <v>105.8</v>
      </c>
      <c r="DJ40" s="20">
        <v>8.3000000000000007</v>
      </c>
      <c r="DK40" s="20">
        <v>869.5</v>
      </c>
      <c r="DL40" s="20">
        <v>16</v>
      </c>
      <c r="DN40" s="21" t="s">
        <v>476</v>
      </c>
      <c r="DO40" s="21" t="s">
        <v>51</v>
      </c>
      <c r="DP40" s="21">
        <v>31000</v>
      </c>
      <c r="DQ40" s="21">
        <v>7.3</v>
      </c>
      <c r="DR40" s="21">
        <v>37.299999999999997</v>
      </c>
      <c r="DS40" s="21">
        <v>0.9</v>
      </c>
      <c r="DT40" s="21">
        <v>38.1</v>
      </c>
      <c r="DU40" s="21">
        <v>1.1000000000000001</v>
      </c>
      <c r="DV40" s="21">
        <v>31.3</v>
      </c>
      <c r="DW40" s="21">
        <v>3.3</v>
      </c>
      <c r="DX40" s="21" t="s">
        <v>858</v>
      </c>
      <c r="DY40" s="21" t="s">
        <v>858</v>
      </c>
      <c r="EA40" s="22" t="s">
        <v>476</v>
      </c>
      <c r="EB40" s="22" t="s">
        <v>51</v>
      </c>
      <c r="EC40" s="22">
        <v>27000</v>
      </c>
      <c r="ED40" s="22">
        <v>10.1</v>
      </c>
      <c r="EE40" s="22">
        <v>24322</v>
      </c>
      <c r="EF40" s="22">
        <v>7.2</v>
      </c>
      <c r="EG40" s="22">
        <v>27763</v>
      </c>
      <c r="EH40" s="22">
        <v>4.9000000000000004</v>
      </c>
      <c r="EI40" s="22">
        <v>14130</v>
      </c>
      <c r="EJ40" s="22">
        <v>5.9</v>
      </c>
      <c r="EK40" s="22" t="s">
        <v>858</v>
      </c>
      <c r="EL40" s="22" t="s">
        <v>858</v>
      </c>
      <c r="EN40" s="23" t="s">
        <v>476</v>
      </c>
      <c r="EO40" s="23" t="s">
        <v>51</v>
      </c>
      <c r="EP40" s="23">
        <v>31000</v>
      </c>
      <c r="EQ40" s="23">
        <v>7.3</v>
      </c>
      <c r="ER40" s="23">
        <v>12.37</v>
      </c>
      <c r="ES40" s="23">
        <v>7.3</v>
      </c>
      <c r="ET40" s="23">
        <v>13.69</v>
      </c>
      <c r="EU40" s="23">
        <v>3.5</v>
      </c>
      <c r="EV40" s="23">
        <v>6.88</v>
      </c>
      <c r="EW40" s="23">
        <v>4.0999999999999996</v>
      </c>
      <c r="EX40" s="23" t="s">
        <v>858</v>
      </c>
      <c r="EY40" s="23" t="s">
        <v>858</v>
      </c>
      <c r="FA40" s="24" t="s">
        <v>476</v>
      </c>
      <c r="FB40" s="24" t="s">
        <v>51</v>
      </c>
      <c r="FC40" s="24">
        <v>31000</v>
      </c>
      <c r="FD40" s="24">
        <v>7.3</v>
      </c>
      <c r="FE40" s="24">
        <v>462.7</v>
      </c>
      <c r="FF40" s="24">
        <v>6.2</v>
      </c>
      <c r="FG40" s="24">
        <v>521.4</v>
      </c>
      <c r="FH40" s="24">
        <v>3.5</v>
      </c>
      <c r="FI40" s="24">
        <v>263.10000000000002</v>
      </c>
      <c r="FJ40" s="24">
        <v>4.0999999999999996</v>
      </c>
      <c r="FK40" s="24" t="s">
        <v>858</v>
      </c>
      <c r="FL40" s="24" t="s">
        <v>858</v>
      </c>
      <c r="FN40" s="11" t="s">
        <v>476</v>
      </c>
      <c r="FO40" s="11" t="s">
        <v>51</v>
      </c>
      <c r="FP40" s="11">
        <v>55000</v>
      </c>
      <c r="FQ40" s="11">
        <v>5.6</v>
      </c>
      <c r="FR40" s="11">
        <v>39.1</v>
      </c>
      <c r="FS40" s="11">
        <v>1.6</v>
      </c>
      <c r="FT40" s="11">
        <v>40.700000000000003</v>
      </c>
      <c r="FU40" s="11">
        <v>0.8</v>
      </c>
      <c r="FV40" s="11">
        <v>35</v>
      </c>
      <c r="FW40" s="11">
        <v>0.9</v>
      </c>
      <c r="FX40" s="11" t="s">
        <v>858</v>
      </c>
      <c r="FY40" s="11" t="s">
        <v>858</v>
      </c>
      <c r="GA40" s="10" t="s">
        <v>476</v>
      </c>
      <c r="GB40" s="10" t="s">
        <v>51</v>
      </c>
      <c r="GC40" s="10">
        <v>51000</v>
      </c>
      <c r="GD40" s="10">
        <v>7.4</v>
      </c>
      <c r="GE40" s="10">
        <v>29946</v>
      </c>
      <c r="GF40" s="10">
        <v>6.7</v>
      </c>
      <c r="GG40" s="10">
        <v>33941</v>
      </c>
      <c r="GH40" s="10">
        <v>4.5</v>
      </c>
      <c r="GI40" s="10">
        <v>16160</v>
      </c>
      <c r="GJ40" s="10">
        <v>8.9</v>
      </c>
      <c r="GK40" s="10" t="s">
        <v>858</v>
      </c>
      <c r="GL40" s="10" t="s">
        <v>858</v>
      </c>
      <c r="GN40" s="9" t="s">
        <v>476</v>
      </c>
      <c r="GO40" s="9" t="s">
        <v>51</v>
      </c>
      <c r="GP40" s="9">
        <v>55000</v>
      </c>
      <c r="GQ40" s="9">
        <v>5.6</v>
      </c>
      <c r="GR40" s="9">
        <v>13.45</v>
      </c>
      <c r="GS40" s="9">
        <v>5.5</v>
      </c>
      <c r="GT40" s="9">
        <v>15.69</v>
      </c>
      <c r="GU40" s="9">
        <v>3.2</v>
      </c>
      <c r="GV40" s="9">
        <v>7.62</v>
      </c>
      <c r="GW40" s="9">
        <v>3.7</v>
      </c>
      <c r="GX40" s="9" t="s">
        <v>858</v>
      </c>
      <c r="GY40" s="9" t="s">
        <v>858</v>
      </c>
    </row>
    <row r="41" spans="1:207" x14ac:dyDescent="0.25">
      <c r="A41" s="1" t="s">
        <v>477</v>
      </c>
      <c r="B41" s="1" t="s">
        <v>52</v>
      </c>
      <c r="C41" s="1">
        <v>32000</v>
      </c>
      <c r="D41" s="1">
        <v>7.3</v>
      </c>
      <c r="E41" s="1">
        <v>437.9</v>
      </c>
      <c r="F41" s="1">
        <v>6.6</v>
      </c>
      <c r="G41" s="1">
        <v>565.70000000000005</v>
      </c>
      <c r="H41" s="1">
        <v>5.3</v>
      </c>
      <c r="I41" s="1">
        <v>259.8</v>
      </c>
      <c r="J41" s="1">
        <v>4.4000000000000004</v>
      </c>
      <c r="K41" s="1" t="s">
        <v>858</v>
      </c>
      <c r="L41" s="1" t="s">
        <v>858</v>
      </c>
      <c r="N41" s="2" t="s">
        <v>477</v>
      </c>
      <c r="O41" s="2" t="s">
        <v>52</v>
      </c>
      <c r="P41" s="2">
        <v>58000</v>
      </c>
      <c r="Q41" s="2">
        <v>5.3</v>
      </c>
      <c r="R41" s="2">
        <v>37.5</v>
      </c>
      <c r="S41" s="2">
        <v>1</v>
      </c>
      <c r="T41" s="2">
        <v>39.200000000000003</v>
      </c>
      <c r="U41" s="2">
        <v>0.7</v>
      </c>
      <c r="V41" s="2">
        <v>34.9</v>
      </c>
      <c r="W41" s="2">
        <v>1.4</v>
      </c>
      <c r="X41" s="2">
        <v>46</v>
      </c>
      <c r="Y41" s="2">
        <v>14</v>
      </c>
      <c r="AA41" s="3" t="s">
        <v>477</v>
      </c>
      <c r="AB41" s="3" t="s">
        <v>52</v>
      </c>
      <c r="AC41" s="3">
        <v>53000</v>
      </c>
      <c r="AD41" s="3">
        <v>8.3000000000000007</v>
      </c>
      <c r="AE41" s="3">
        <v>21592</v>
      </c>
      <c r="AF41" s="3">
        <v>7.3</v>
      </c>
      <c r="AG41" s="3">
        <v>26365</v>
      </c>
      <c r="AH41" s="3">
        <v>4.8</v>
      </c>
      <c r="AI41" s="3">
        <v>12676</v>
      </c>
      <c r="AJ41" s="3">
        <v>4.9000000000000004</v>
      </c>
      <c r="AK41" s="3" t="s">
        <v>858</v>
      </c>
      <c r="AL41" s="3" t="s">
        <v>858</v>
      </c>
      <c r="AN41" s="4" t="s">
        <v>477</v>
      </c>
      <c r="AO41" s="4" t="s">
        <v>52</v>
      </c>
      <c r="AP41" s="4">
        <v>58000</v>
      </c>
      <c r="AQ41" s="4">
        <v>5.3</v>
      </c>
      <c r="AR41" s="4">
        <v>10.66</v>
      </c>
      <c r="AS41" s="4">
        <v>4.5999999999999996</v>
      </c>
      <c r="AT41" s="4">
        <v>13.16</v>
      </c>
      <c r="AU41" s="4">
        <v>3.5</v>
      </c>
      <c r="AV41" s="4">
        <v>6.62</v>
      </c>
      <c r="AW41" s="4">
        <v>2.6</v>
      </c>
      <c r="AX41" s="4" t="s">
        <v>858</v>
      </c>
      <c r="AY41" s="4" t="s">
        <v>858</v>
      </c>
      <c r="BA41" s="5" t="s">
        <v>477</v>
      </c>
      <c r="BB41" s="5" t="s">
        <v>52</v>
      </c>
      <c r="BC41" s="5">
        <v>58000</v>
      </c>
      <c r="BD41" s="5">
        <v>5.3</v>
      </c>
      <c r="BE41" s="5">
        <v>421.9</v>
      </c>
      <c r="BF41" s="5">
        <v>5.2</v>
      </c>
      <c r="BG41" s="5">
        <v>515.6</v>
      </c>
      <c r="BH41" s="5">
        <v>3.6</v>
      </c>
      <c r="BI41" s="5">
        <v>252.5</v>
      </c>
      <c r="BJ41" s="5">
        <v>2.5</v>
      </c>
      <c r="BK41" s="5" t="s">
        <v>858</v>
      </c>
      <c r="BL41" s="5" t="s">
        <v>858</v>
      </c>
      <c r="BN41" s="6" t="s">
        <v>477</v>
      </c>
      <c r="BO41" s="6" t="s">
        <v>52</v>
      </c>
      <c r="BP41" s="6">
        <v>92000</v>
      </c>
      <c r="BQ41" s="6">
        <v>4.2</v>
      </c>
      <c r="BR41" s="6">
        <v>36.799999999999997</v>
      </c>
      <c r="BS41" s="6">
        <v>1.4</v>
      </c>
      <c r="BT41" s="6">
        <v>32.1</v>
      </c>
      <c r="BU41" s="6">
        <v>1.5</v>
      </c>
      <c r="BV41" s="6">
        <v>14.5</v>
      </c>
      <c r="BW41" s="6">
        <v>9.1999999999999993</v>
      </c>
      <c r="BX41" s="6">
        <v>43.1</v>
      </c>
      <c r="BY41" s="6">
        <v>6.9</v>
      </c>
      <c r="CA41" s="7" t="s">
        <v>477</v>
      </c>
      <c r="CB41" s="7" t="s">
        <v>52</v>
      </c>
      <c r="CC41" s="7">
        <v>82000</v>
      </c>
      <c r="CD41" s="7">
        <v>6.6</v>
      </c>
      <c r="CE41" s="7">
        <v>18107</v>
      </c>
      <c r="CF41" s="7">
        <v>7.3</v>
      </c>
      <c r="CG41" s="7">
        <v>21569</v>
      </c>
      <c r="CH41" s="7">
        <v>4.7</v>
      </c>
      <c r="CI41" s="7" t="s">
        <v>858</v>
      </c>
      <c r="CJ41" s="7" t="s">
        <v>858</v>
      </c>
      <c r="CK41" s="7" t="s">
        <v>858</v>
      </c>
      <c r="CL41" s="7" t="s">
        <v>858</v>
      </c>
      <c r="CN41" s="8" t="s">
        <v>477</v>
      </c>
      <c r="CO41" s="8" t="s">
        <v>52</v>
      </c>
      <c r="CP41" s="8">
        <v>92000</v>
      </c>
      <c r="CQ41" s="8">
        <v>4.2</v>
      </c>
      <c r="CR41" s="8">
        <v>9.74</v>
      </c>
      <c r="CS41" s="8">
        <v>3.5</v>
      </c>
      <c r="CT41" s="8">
        <v>12.84</v>
      </c>
      <c r="CU41" s="8">
        <v>3.1</v>
      </c>
      <c r="CV41" s="8">
        <v>6.16</v>
      </c>
      <c r="CW41" s="8">
        <v>0.9</v>
      </c>
      <c r="CX41" s="8" t="s">
        <v>858</v>
      </c>
      <c r="CY41" s="8" t="s">
        <v>858</v>
      </c>
      <c r="DA41" s="20" t="s">
        <v>477</v>
      </c>
      <c r="DB41" s="20" t="s">
        <v>52</v>
      </c>
      <c r="DC41" s="20">
        <v>92000</v>
      </c>
      <c r="DD41" s="20">
        <v>4.2</v>
      </c>
      <c r="DE41" s="20">
        <v>344.2</v>
      </c>
      <c r="DF41" s="20">
        <v>4.5</v>
      </c>
      <c r="DG41" s="20">
        <v>411.7</v>
      </c>
      <c r="DH41" s="20">
        <v>3.5</v>
      </c>
      <c r="DI41" s="20">
        <v>107.2</v>
      </c>
      <c r="DJ41" s="20">
        <v>11</v>
      </c>
      <c r="DK41" s="20" t="s">
        <v>858</v>
      </c>
      <c r="DL41" s="20" t="s">
        <v>858</v>
      </c>
      <c r="DN41" s="21" t="s">
        <v>477</v>
      </c>
      <c r="DO41" s="21" t="s">
        <v>52</v>
      </c>
      <c r="DP41" s="21">
        <v>26000</v>
      </c>
      <c r="DQ41" s="21">
        <v>7.8</v>
      </c>
      <c r="DR41" s="21">
        <v>37.5</v>
      </c>
      <c r="DS41" s="21">
        <v>0.3</v>
      </c>
      <c r="DT41" s="21">
        <v>37.6</v>
      </c>
      <c r="DU41" s="21">
        <v>0.8</v>
      </c>
      <c r="DV41" s="21">
        <v>33</v>
      </c>
      <c r="DW41" s="21">
        <v>2.9</v>
      </c>
      <c r="DX41" s="21" t="s">
        <v>858</v>
      </c>
      <c r="DY41" s="21" t="s">
        <v>858</v>
      </c>
      <c r="EA41" s="22" t="s">
        <v>477</v>
      </c>
      <c r="EB41" s="22" t="s">
        <v>52</v>
      </c>
      <c r="EC41" s="22">
        <v>25000</v>
      </c>
      <c r="ED41" s="22">
        <v>14.6</v>
      </c>
      <c r="EE41" s="22">
        <v>20911</v>
      </c>
      <c r="EF41" s="22">
        <v>11</v>
      </c>
      <c r="EG41" s="22">
        <v>22966</v>
      </c>
      <c r="EH41" s="22">
        <v>4.7</v>
      </c>
      <c r="EI41" s="22">
        <v>11529</v>
      </c>
      <c r="EJ41" s="22">
        <v>8</v>
      </c>
      <c r="EK41" s="22" t="s">
        <v>858</v>
      </c>
      <c r="EL41" s="22" t="s">
        <v>858</v>
      </c>
      <c r="EN41" s="23" t="s">
        <v>477</v>
      </c>
      <c r="EO41" s="23" t="s">
        <v>52</v>
      </c>
      <c r="EP41" s="23">
        <v>26000</v>
      </c>
      <c r="EQ41" s="23">
        <v>7.8</v>
      </c>
      <c r="ER41" s="23">
        <v>11.04</v>
      </c>
      <c r="ES41" s="23">
        <v>6.2</v>
      </c>
      <c r="ET41" s="23">
        <v>12.1</v>
      </c>
      <c r="EU41" s="23">
        <v>3.5</v>
      </c>
      <c r="EV41" s="23">
        <v>6.43</v>
      </c>
      <c r="EW41" s="23">
        <v>2.6</v>
      </c>
      <c r="EX41" s="23" t="s">
        <v>858</v>
      </c>
      <c r="EY41" s="23" t="s">
        <v>858</v>
      </c>
      <c r="FA41" s="24" t="s">
        <v>477</v>
      </c>
      <c r="FB41" s="24" t="s">
        <v>52</v>
      </c>
      <c r="FC41" s="24">
        <v>26000</v>
      </c>
      <c r="FD41" s="24">
        <v>7.8</v>
      </c>
      <c r="FE41" s="24">
        <v>402.3</v>
      </c>
      <c r="FF41" s="24">
        <v>5.3</v>
      </c>
      <c r="FG41" s="24">
        <v>454.6</v>
      </c>
      <c r="FH41" s="24">
        <v>3.4</v>
      </c>
      <c r="FI41" s="24">
        <v>246.2</v>
      </c>
      <c r="FJ41" s="24">
        <v>4.2</v>
      </c>
      <c r="FK41" s="24" t="s">
        <v>858</v>
      </c>
      <c r="FL41" s="24" t="s">
        <v>858</v>
      </c>
      <c r="FN41" s="11" t="s">
        <v>477</v>
      </c>
      <c r="FO41" s="11" t="s">
        <v>52</v>
      </c>
      <c r="FP41" s="11">
        <v>32000</v>
      </c>
      <c r="FQ41" s="11">
        <v>7.3</v>
      </c>
      <c r="FR41" s="11">
        <v>39</v>
      </c>
      <c r="FS41" s="11">
        <v>1.6</v>
      </c>
      <c r="FT41" s="11">
        <v>40.5</v>
      </c>
      <c r="FU41" s="11">
        <v>1.1000000000000001</v>
      </c>
      <c r="FV41" s="11">
        <v>35.200000000000003</v>
      </c>
      <c r="FW41" s="11">
        <v>1.7</v>
      </c>
      <c r="FX41" s="11" t="s">
        <v>858</v>
      </c>
      <c r="FY41" s="11" t="s">
        <v>858</v>
      </c>
      <c r="GA41" s="10" t="s">
        <v>477</v>
      </c>
      <c r="GB41" s="10" t="s">
        <v>52</v>
      </c>
      <c r="GC41" s="10">
        <v>28000</v>
      </c>
      <c r="GD41" s="10">
        <v>8.8000000000000007</v>
      </c>
      <c r="GE41" s="10">
        <v>22456</v>
      </c>
      <c r="GF41" s="10">
        <v>8</v>
      </c>
      <c r="GG41" s="10">
        <v>29398</v>
      </c>
      <c r="GH41" s="10">
        <v>6.9</v>
      </c>
      <c r="GI41" s="10">
        <v>13795</v>
      </c>
      <c r="GJ41" s="10">
        <v>8.1999999999999993</v>
      </c>
      <c r="GK41" s="10" t="s">
        <v>858</v>
      </c>
      <c r="GL41" s="10" t="s">
        <v>858</v>
      </c>
      <c r="GN41" s="9" t="s">
        <v>477</v>
      </c>
      <c r="GO41" s="9" t="s">
        <v>52</v>
      </c>
      <c r="GP41" s="9">
        <v>32000</v>
      </c>
      <c r="GQ41" s="9">
        <v>7.3</v>
      </c>
      <c r="GR41" s="9">
        <v>10.4</v>
      </c>
      <c r="GS41" s="9">
        <v>6.8</v>
      </c>
      <c r="GT41" s="9">
        <v>13.97</v>
      </c>
      <c r="GU41" s="9">
        <v>5.3</v>
      </c>
      <c r="GV41" s="9">
        <v>6.88</v>
      </c>
      <c r="GW41" s="9">
        <v>4.4000000000000004</v>
      </c>
      <c r="GX41" s="9" t="s">
        <v>858</v>
      </c>
      <c r="GY41" s="9" t="s">
        <v>858</v>
      </c>
    </row>
    <row r="42" spans="1:207" x14ac:dyDescent="0.25">
      <c r="A42" s="1" t="s">
        <v>823</v>
      </c>
      <c r="B42" s="1" t="s">
        <v>402</v>
      </c>
      <c r="C42" s="1">
        <v>189000</v>
      </c>
      <c r="D42" s="1">
        <v>3</v>
      </c>
      <c r="E42" s="1">
        <v>474.7</v>
      </c>
      <c r="F42" s="1">
        <v>3.1</v>
      </c>
      <c r="G42" s="1">
        <v>578.70000000000005</v>
      </c>
      <c r="H42" s="1">
        <v>3.1</v>
      </c>
      <c r="I42" s="1">
        <v>283.10000000000002</v>
      </c>
      <c r="J42" s="1">
        <v>1.9</v>
      </c>
      <c r="K42" s="1">
        <v>924.6</v>
      </c>
      <c r="L42" s="1">
        <v>11</v>
      </c>
      <c r="N42" s="2" t="s">
        <v>823</v>
      </c>
      <c r="O42" s="2" t="s">
        <v>402</v>
      </c>
      <c r="P42" s="2">
        <v>298000</v>
      </c>
      <c r="Q42" s="2">
        <v>2.4</v>
      </c>
      <c r="R42" s="2">
        <v>37.5</v>
      </c>
      <c r="S42" s="2">
        <v>0.5</v>
      </c>
      <c r="T42" s="2">
        <v>39.299999999999997</v>
      </c>
      <c r="U42" s="2">
        <v>0.4</v>
      </c>
      <c r="V42" s="2">
        <v>34.9</v>
      </c>
      <c r="W42" s="2">
        <v>0.9</v>
      </c>
      <c r="X42" s="2">
        <v>45.5</v>
      </c>
      <c r="Y42" s="2">
        <v>3.3</v>
      </c>
      <c r="AA42" s="3" t="s">
        <v>823</v>
      </c>
      <c r="AB42" s="3" t="s">
        <v>402</v>
      </c>
      <c r="AC42" s="3">
        <v>266000</v>
      </c>
      <c r="AD42" s="3">
        <v>3.2</v>
      </c>
      <c r="AE42" s="3">
        <v>23053</v>
      </c>
      <c r="AF42" s="3">
        <v>2.8</v>
      </c>
      <c r="AG42" s="3">
        <v>27928</v>
      </c>
      <c r="AH42" s="3">
        <v>2.4</v>
      </c>
      <c r="AI42" s="3">
        <v>13871</v>
      </c>
      <c r="AJ42" s="3">
        <v>2.9</v>
      </c>
      <c r="AK42" s="3">
        <v>45867</v>
      </c>
      <c r="AL42" s="3">
        <v>9.8000000000000007</v>
      </c>
      <c r="AN42" s="4" t="s">
        <v>823</v>
      </c>
      <c r="AO42" s="4" t="s">
        <v>402</v>
      </c>
      <c r="AP42" s="4">
        <v>298000</v>
      </c>
      <c r="AQ42" s="4">
        <v>2.4</v>
      </c>
      <c r="AR42" s="4">
        <v>11.15</v>
      </c>
      <c r="AS42" s="4">
        <v>2.1</v>
      </c>
      <c r="AT42" s="4">
        <v>13.79</v>
      </c>
      <c r="AU42" s="4">
        <v>2.2999999999999998</v>
      </c>
      <c r="AV42" s="4">
        <v>6.88</v>
      </c>
      <c r="AW42" s="4">
        <v>1.3</v>
      </c>
      <c r="AX42" s="4">
        <v>23.27</v>
      </c>
      <c r="AY42" s="4">
        <v>7.2</v>
      </c>
      <c r="BA42" s="5" t="s">
        <v>823</v>
      </c>
      <c r="BB42" s="5" t="s">
        <v>402</v>
      </c>
      <c r="BC42" s="5">
        <v>298000</v>
      </c>
      <c r="BD42" s="5">
        <v>2.4</v>
      </c>
      <c r="BE42" s="5">
        <v>443.6</v>
      </c>
      <c r="BF42" s="5">
        <v>2.1</v>
      </c>
      <c r="BG42" s="5">
        <v>542.20000000000005</v>
      </c>
      <c r="BH42" s="5">
        <v>2.2000000000000002</v>
      </c>
      <c r="BI42" s="5">
        <v>270.2</v>
      </c>
      <c r="BJ42" s="5">
        <v>1.6</v>
      </c>
      <c r="BK42" s="5">
        <v>873.6</v>
      </c>
      <c r="BL42" s="5">
        <v>6.2</v>
      </c>
      <c r="BN42" s="6" t="s">
        <v>823</v>
      </c>
      <c r="BO42" s="6" t="s">
        <v>402</v>
      </c>
      <c r="BP42" s="6">
        <v>414000</v>
      </c>
      <c r="BQ42" s="6">
        <v>2</v>
      </c>
      <c r="BR42" s="6">
        <v>37</v>
      </c>
      <c r="BS42" s="6">
        <v>0.3</v>
      </c>
      <c r="BT42" s="6">
        <v>33.4</v>
      </c>
      <c r="BU42" s="6">
        <v>0.7</v>
      </c>
      <c r="BV42" s="6">
        <v>16</v>
      </c>
      <c r="BW42" s="6">
        <v>2.2000000000000002</v>
      </c>
      <c r="BX42" s="6">
        <v>43.5</v>
      </c>
      <c r="BY42" s="6">
        <v>2.6</v>
      </c>
      <c r="CA42" s="7" t="s">
        <v>823</v>
      </c>
      <c r="CB42" s="7" t="s">
        <v>402</v>
      </c>
      <c r="CC42" s="7">
        <v>368000</v>
      </c>
      <c r="CD42" s="7">
        <v>2.7</v>
      </c>
      <c r="CE42" s="7">
        <v>19094</v>
      </c>
      <c r="CF42" s="7">
        <v>3.1</v>
      </c>
      <c r="CG42" s="7">
        <v>23116</v>
      </c>
      <c r="CH42" s="7">
        <v>2.2999999999999998</v>
      </c>
      <c r="CI42" s="7">
        <v>6530</v>
      </c>
      <c r="CJ42" s="7">
        <v>7</v>
      </c>
      <c r="CK42" s="7">
        <v>42068</v>
      </c>
      <c r="CL42" s="7">
        <v>9.1</v>
      </c>
      <c r="CN42" s="8" t="s">
        <v>823</v>
      </c>
      <c r="CO42" s="8" t="s">
        <v>402</v>
      </c>
      <c r="CP42" s="8">
        <v>414000</v>
      </c>
      <c r="CQ42" s="8">
        <v>2</v>
      </c>
      <c r="CR42" s="8">
        <v>10.15</v>
      </c>
      <c r="CS42" s="8">
        <v>1.6</v>
      </c>
      <c r="CT42" s="8">
        <v>13.2</v>
      </c>
      <c r="CU42" s="8">
        <v>2</v>
      </c>
      <c r="CV42" s="8">
        <v>6.27</v>
      </c>
      <c r="CW42" s="8">
        <v>0.7</v>
      </c>
      <c r="CX42" s="8">
        <v>22.1</v>
      </c>
      <c r="CY42" s="8">
        <v>6.3</v>
      </c>
      <c r="DA42" s="20" t="s">
        <v>823</v>
      </c>
      <c r="DB42" s="20" t="s">
        <v>402</v>
      </c>
      <c r="DC42" s="20">
        <v>414000</v>
      </c>
      <c r="DD42" s="20">
        <v>2</v>
      </c>
      <c r="DE42" s="20">
        <v>365.1</v>
      </c>
      <c r="DF42" s="20">
        <v>1.9</v>
      </c>
      <c r="DG42" s="20">
        <v>440.8</v>
      </c>
      <c r="DH42" s="20">
        <v>2.1</v>
      </c>
      <c r="DI42" s="20">
        <v>116.4</v>
      </c>
      <c r="DJ42" s="20">
        <v>4.5999999999999996</v>
      </c>
      <c r="DK42" s="20">
        <v>803.3</v>
      </c>
      <c r="DL42" s="20">
        <v>5.6</v>
      </c>
      <c r="DN42" s="21" t="s">
        <v>823</v>
      </c>
      <c r="DO42" s="21" t="s">
        <v>402</v>
      </c>
      <c r="DP42" s="21">
        <v>108000</v>
      </c>
      <c r="DQ42" s="21">
        <v>3.8</v>
      </c>
      <c r="DR42" s="21">
        <v>37.1</v>
      </c>
      <c r="DS42" s="21">
        <v>0.3</v>
      </c>
      <c r="DT42" s="21">
        <v>37.299999999999997</v>
      </c>
      <c r="DU42" s="21">
        <v>0.4</v>
      </c>
      <c r="DV42" s="21">
        <v>32</v>
      </c>
      <c r="DW42" s="21">
        <v>1.4</v>
      </c>
      <c r="DX42" s="21">
        <v>41.6</v>
      </c>
      <c r="DY42" s="21">
        <v>4</v>
      </c>
      <c r="EA42" s="22" t="s">
        <v>823</v>
      </c>
      <c r="EB42" s="22" t="s">
        <v>402</v>
      </c>
      <c r="EC42" s="22">
        <v>100000</v>
      </c>
      <c r="ED42" s="22">
        <v>5.0999999999999996</v>
      </c>
      <c r="EE42" s="22">
        <v>20654</v>
      </c>
      <c r="EF42" s="22">
        <v>4.5999999999999996</v>
      </c>
      <c r="EG42" s="22">
        <v>24059</v>
      </c>
      <c r="EH42" s="22">
        <v>3.3</v>
      </c>
      <c r="EI42" s="22">
        <v>12244</v>
      </c>
      <c r="EJ42" s="22">
        <v>7.4</v>
      </c>
      <c r="EK42" s="22" t="s">
        <v>858</v>
      </c>
      <c r="EL42" s="22" t="s">
        <v>858</v>
      </c>
      <c r="EN42" s="23" t="s">
        <v>823</v>
      </c>
      <c r="EO42" s="23" t="s">
        <v>402</v>
      </c>
      <c r="EP42" s="23">
        <v>108000</v>
      </c>
      <c r="EQ42" s="23">
        <v>3.8</v>
      </c>
      <c r="ER42" s="23">
        <v>10.91</v>
      </c>
      <c r="ES42" s="23">
        <v>3.2</v>
      </c>
      <c r="ET42" s="23">
        <v>12.84</v>
      </c>
      <c r="EU42" s="23">
        <v>2</v>
      </c>
      <c r="EV42" s="23">
        <v>6.71</v>
      </c>
      <c r="EW42" s="23">
        <v>1.7</v>
      </c>
      <c r="EX42" s="23">
        <v>22.07</v>
      </c>
      <c r="EY42" s="23">
        <v>10</v>
      </c>
      <c r="FA42" s="24" t="s">
        <v>823</v>
      </c>
      <c r="FB42" s="24" t="s">
        <v>402</v>
      </c>
      <c r="FC42" s="24">
        <v>108000</v>
      </c>
      <c r="FD42" s="24">
        <v>3.8</v>
      </c>
      <c r="FE42" s="24">
        <v>408.8</v>
      </c>
      <c r="FF42" s="24">
        <v>3.3</v>
      </c>
      <c r="FG42" s="24">
        <v>478.6</v>
      </c>
      <c r="FH42" s="24">
        <v>2</v>
      </c>
      <c r="FI42" s="24">
        <v>252.1</v>
      </c>
      <c r="FJ42" s="24">
        <v>2.2999999999999998</v>
      </c>
      <c r="FK42" s="24">
        <v>798.8</v>
      </c>
      <c r="FL42" s="24">
        <v>9.8000000000000007</v>
      </c>
      <c r="FN42" s="11" t="s">
        <v>823</v>
      </c>
      <c r="FO42" s="11" t="s">
        <v>402</v>
      </c>
      <c r="FP42" s="11">
        <v>189000</v>
      </c>
      <c r="FQ42" s="11">
        <v>3</v>
      </c>
      <c r="FR42" s="11">
        <v>39</v>
      </c>
      <c r="FS42" s="11">
        <v>0.6</v>
      </c>
      <c r="FT42" s="11">
        <v>40.5</v>
      </c>
      <c r="FU42" s="11">
        <v>0.5</v>
      </c>
      <c r="FV42" s="11">
        <v>35.299999999999997</v>
      </c>
      <c r="FW42" s="11">
        <v>0.7</v>
      </c>
      <c r="FX42" s="11">
        <v>47.9</v>
      </c>
      <c r="FY42" s="11">
        <v>4.9000000000000004</v>
      </c>
      <c r="GA42" s="10" t="s">
        <v>823</v>
      </c>
      <c r="GB42" s="10" t="s">
        <v>402</v>
      </c>
      <c r="GC42" s="10">
        <v>166000</v>
      </c>
      <c r="GD42" s="10">
        <v>4.0999999999999996</v>
      </c>
      <c r="GE42" s="10">
        <v>25011</v>
      </c>
      <c r="GF42" s="10">
        <v>3.8</v>
      </c>
      <c r="GG42" s="10">
        <v>30252</v>
      </c>
      <c r="GH42" s="10">
        <v>3</v>
      </c>
      <c r="GI42" s="10">
        <v>15156</v>
      </c>
      <c r="GJ42" s="10">
        <v>2.9</v>
      </c>
      <c r="GK42" s="10">
        <v>48939</v>
      </c>
      <c r="GL42" s="10">
        <v>19</v>
      </c>
      <c r="GN42" s="9" t="s">
        <v>823</v>
      </c>
      <c r="GO42" s="9" t="s">
        <v>402</v>
      </c>
      <c r="GP42" s="9">
        <v>189000</v>
      </c>
      <c r="GQ42" s="9">
        <v>3</v>
      </c>
      <c r="GR42" s="9">
        <v>11.33</v>
      </c>
      <c r="GS42" s="9">
        <v>2.6</v>
      </c>
      <c r="GT42" s="9">
        <v>14.29</v>
      </c>
      <c r="GU42" s="9">
        <v>3.2</v>
      </c>
      <c r="GV42" s="9">
        <v>7.03</v>
      </c>
      <c r="GW42" s="9">
        <v>1.9</v>
      </c>
      <c r="GX42" s="9">
        <v>23.73</v>
      </c>
      <c r="GY42" s="9">
        <v>10</v>
      </c>
    </row>
    <row r="43" spans="1:207" x14ac:dyDescent="0.25">
      <c r="A43" s="1" t="s">
        <v>490</v>
      </c>
      <c r="B43" s="1" t="s">
        <v>65</v>
      </c>
      <c r="C43" s="1">
        <v>29000</v>
      </c>
      <c r="D43" s="1">
        <v>7.8</v>
      </c>
      <c r="E43" s="1">
        <v>551.5</v>
      </c>
      <c r="F43" s="1">
        <v>6.1</v>
      </c>
      <c r="G43" s="1">
        <v>628.20000000000005</v>
      </c>
      <c r="H43" s="1">
        <v>4.7</v>
      </c>
      <c r="I43" s="1">
        <v>308</v>
      </c>
      <c r="J43" s="1">
        <v>5.7</v>
      </c>
      <c r="K43" s="1" t="s">
        <v>858</v>
      </c>
      <c r="L43" s="1" t="s">
        <v>858</v>
      </c>
      <c r="N43" s="2" t="s">
        <v>490</v>
      </c>
      <c r="O43" s="2" t="s">
        <v>65</v>
      </c>
      <c r="P43" s="2">
        <v>43000</v>
      </c>
      <c r="Q43" s="2">
        <v>6.3</v>
      </c>
      <c r="R43" s="2">
        <v>38.799999999999997</v>
      </c>
      <c r="S43" s="2">
        <v>1.6</v>
      </c>
      <c r="T43" s="2">
        <v>39.9</v>
      </c>
      <c r="U43" s="2">
        <v>0.9</v>
      </c>
      <c r="V43" s="2">
        <v>35</v>
      </c>
      <c r="W43" s="2">
        <v>1.5</v>
      </c>
      <c r="X43" s="2" t="s">
        <v>858</v>
      </c>
      <c r="Y43" s="2" t="s">
        <v>858</v>
      </c>
      <c r="AA43" s="3" t="s">
        <v>490</v>
      </c>
      <c r="AB43" s="3" t="s">
        <v>65</v>
      </c>
      <c r="AC43" s="3">
        <v>38000</v>
      </c>
      <c r="AD43" s="3">
        <v>7.4</v>
      </c>
      <c r="AE43" s="3">
        <v>24511</v>
      </c>
      <c r="AF43" s="3">
        <v>7</v>
      </c>
      <c r="AG43" s="3">
        <v>29344</v>
      </c>
      <c r="AH43" s="3">
        <v>4.8</v>
      </c>
      <c r="AI43" s="3">
        <v>14006</v>
      </c>
      <c r="AJ43" s="3">
        <v>5.5</v>
      </c>
      <c r="AK43" s="3" t="s">
        <v>858</v>
      </c>
      <c r="AL43" s="3" t="s">
        <v>858</v>
      </c>
      <c r="AN43" s="4" t="s">
        <v>490</v>
      </c>
      <c r="AO43" s="4" t="s">
        <v>65</v>
      </c>
      <c r="AP43" s="4">
        <v>43000</v>
      </c>
      <c r="AQ43" s="4">
        <v>6.3</v>
      </c>
      <c r="AR43" s="4">
        <v>12.47</v>
      </c>
      <c r="AS43" s="4">
        <v>5.8</v>
      </c>
      <c r="AT43" s="4">
        <v>14.43</v>
      </c>
      <c r="AU43" s="4">
        <v>3.7</v>
      </c>
      <c r="AV43" s="4">
        <v>7.21</v>
      </c>
      <c r="AW43" s="4">
        <v>3.6</v>
      </c>
      <c r="AX43" s="4" t="s">
        <v>858</v>
      </c>
      <c r="AY43" s="4" t="s">
        <v>858</v>
      </c>
      <c r="BA43" s="5" t="s">
        <v>490</v>
      </c>
      <c r="BB43" s="5" t="s">
        <v>65</v>
      </c>
      <c r="BC43" s="5">
        <v>43000</v>
      </c>
      <c r="BD43" s="5">
        <v>6.3</v>
      </c>
      <c r="BE43" s="5">
        <v>491.8</v>
      </c>
      <c r="BF43" s="5">
        <v>5.5</v>
      </c>
      <c r="BG43" s="5">
        <v>575.29999999999995</v>
      </c>
      <c r="BH43" s="5">
        <v>3.8</v>
      </c>
      <c r="BI43" s="5">
        <v>274</v>
      </c>
      <c r="BJ43" s="5">
        <v>5.0999999999999996</v>
      </c>
      <c r="BK43" s="5" t="s">
        <v>858</v>
      </c>
      <c r="BL43" s="5" t="s">
        <v>858</v>
      </c>
      <c r="BN43" s="6" t="s">
        <v>490</v>
      </c>
      <c r="BO43" s="6" t="s">
        <v>65</v>
      </c>
      <c r="BP43" s="6">
        <v>57000</v>
      </c>
      <c r="BQ43" s="6">
        <v>5.4</v>
      </c>
      <c r="BR43" s="6">
        <v>37.5</v>
      </c>
      <c r="BS43" s="6">
        <v>0.7</v>
      </c>
      <c r="BT43" s="6">
        <v>35.1</v>
      </c>
      <c r="BU43" s="6">
        <v>1.5</v>
      </c>
      <c r="BV43" s="6">
        <v>18</v>
      </c>
      <c r="BW43" s="6">
        <v>8.4</v>
      </c>
      <c r="BX43" s="6">
        <v>44.6</v>
      </c>
      <c r="BY43" s="6">
        <v>16</v>
      </c>
      <c r="CA43" s="7" t="s">
        <v>490</v>
      </c>
      <c r="CB43" s="7" t="s">
        <v>65</v>
      </c>
      <c r="CC43" s="7">
        <v>51000</v>
      </c>
      <c r="CD43" s="7">
        <v>6.4</v>
      </c>
      <c r="CE43" s="7">
        <v>21289</v>
      </c>
      <c r="CF43" s="7">
        <v>6.9</v>
      </c>
      <c r="CG43" s="7">
        <v>25458</v>
      </c>
      <c r="CH43" s="7">
        <v>4.7</v>
      </c>
      <c r="CI43" s="7">
        <v>7975</v>
      </c>
      <c r="CJ43" s="7">
        <v>9.8000000000000007</v>
      </c>
      <c r="CK43" s="7" t="s">
        <v>858</v>
      </c>
      <c r="CL43" s="7" t="s">
        <v>858</v>
      </c>
      <c r="CN43" s="8" t="s">
        <v>490</v>
      </c>
      <c r="CO43" s="8" t="s">
        <v>65</v>
      </c>
      <c r="CP43" s="8">
        <v>57000</v>
      </c>
      <c r="CQ43" s="8">
        <v>5.4</v>
      </c>
      <c r="CR43" s="8">
        <v>11.48</v>
      </c>
      <c r="CS43" s="8">
        <v>5.3</v>
      </c>
      <c r="CT43" s="8">
        <v>14.08</v>
      </c>
      <c r="CU43" s="8">
        <v>3.5</v>
      </c>
      <c r="CV43" s="8">
        <v>6.65</v>
      </c>
      <c r="CW43" s="8">
        <v>2.6</v>
      </c>
      <c r="CX43" s="8" t="s">
        <v>858</v>
      </c>
      <c r="CY43" s="8" t="s">
        <v>858</v>
      </c>
      <c r="DA43" s="20" t="s">
        <v>490</v>
      </c>
      <c r="DB43" s="20" t="s">
        <v>65</v>
      </c>
      <c r="DC43" s="20">
        <v>57000</v>
      </c>
      <c r="DD43" s="20">
        <v>5.4</v>
      </c>
      <c r="DE43" s="20">
        <v>421.9</v>
      </c>
      <c r="DF43" s="20">
        <v>6.6</v>
      </c>
      <c r="DG43" s="20">
        <v>494.7</v>
      </c>
      <c r="DH43" s="20">
        <v>3.9</v>
      </c>
      <c r="DI43" s="20">
        <v>155.30000000000001</v>
      </c>
      <c r="DJ43" s="20">
        <v>8.6999999999999993</v>
      </c>
      <c r="DK43" s="20" t="s">
        <v>858</v>
      </c>
      <c r="DL43" s="20" t="s">
        <v>858</v>
      </c>
      <c r="DN43" s="21" t="s">
        <v>490</v>
      </c>
      <c r="DO43" s="21" t="s">
        <v>65</v>
      </c>
      <c r="DP43" s="21">
        <v>14000</v>
      </c>
      <c r="DQ43" s="21">
        <v>10.6</v>
      </c>
      <c r="DR43" s="21">
        <v>37.5</v>
      </c>
      <c r="DS43" s="21">
        <v>1</v>
      </c>
      <c r="DT43" s="21">
        <v>37.299999999999997</v>
      </c>
      <c r="DU43" s="21">
        <v>1.2</v>
      </c>
      <c r="DV43" s="21">
        <v>31.5</v>
      </c>
      <c r="DW43" s="21">
        <v>3</v>
      </c>
      <c r="DX43" s="21" t="s">
        <v>858</v>
      </c>
      <c r="DY43" s="21" t="s">
        <v>858</v>
      </c>
      <c r="EA43" s="22" t="s">
        <v>490</v>
      </c>
      <c r="EB43" s="22" t="s">
        <v>65</v>
      </c>
      <c r="EC43" s="22">
        <v>14000</v>
      </c>
      <c r="ED43" s="22">
        <v>12.2</v>
      </c>
      <c r="EE43" s="22">
        <v>20144</v>
      </c>
      <c r="EF43" s="22">
        <v>9.1</v>
      </c>
      <c r="EG43" s="22">
        <v>23276</v>
      </c>
      <c r="EH43" s="22">
        <v>6.1</v>
      </c>
      <c r="EI43" s="22">
        <v>12347</v>
      </c>
      <c r="EJ43" s="22">
        <v>13</v>
      </c>
      <c r="EK43" s="22" t="s">
        <v>858</v>
      </c>
      <c r="EL43" s="22" t="s">
        <v>858</v>
      </c>
      <c r="EN43" s="23" t="s">
        <v>490</v>
      </c>
      <c r="EO43" s="23" t="s">
        <v>65</v>
      </c>
      <c r="EP43" s="23">
        <v>14000</v>
      </c>
      <c r="EQ43" s="23">
        <v>10.6</v>
      </c>
      <c r="ER43" s="23">
        <v>11.24</v>
      </c>
      <c r="ES43" s="23">
        <v>8.8000000000000007</v>
      </c>
      <c r="ET43" s="23">
        <v>12.5</v>
      </c>
      <c r="EU43" s="23">
        <v>5.2</v>
      </c>
      <c r="EV43" s="23">
        <v>6.85</v>
      </c>
      <c r="EW43" s="23">
        <v>5</v>
      </c>
      <c r="EX43" s="23" t="s">
        <v>858</v>
      </c>
      <c r="EY43" s="23" t="s">
        <v>858</v>
      </c>
      <c r="FA43" s="24" t="s">
        <v>490</v>
      </c>
      <c r="FB43" s="24" t="s">
        <v>65</v>
      </c>
      <c r="FC43" s="24">
        <v>14000</v>
      </c>
      <c r="FD43" s="24">
        <v>10.6</v>
      </c>
      <c r="FE43" s="24">
        <v>413.3</v>
      </c>
      <c r="FF43" s="24">
        <v>8.5</v>
      </c>
      <c r="FG43" s="24">
        <v>466.9</v>
      </c>
      <c r="FH43" s="24">
        <v>5.4</v>
      </c>
      <c r="FI43" s="24">
        <v>239</v>
      </c>
      <c r="FJ43" s="24">
        <v>6.7</v>
      </c>
      <c r="FK43" s="24" t="s">
        <v>858</v>
      </c>
      <c r="FL43" s="24" t="s">
        <v>858</v>
      </c>
      <c r="FN43" s="11" t="s">
        <v>490</v>
      </c>
      <c r="FO43" s="11" t="s">
        <v>65</v>
      </c>
      <c r="FP43" s="11">
        <v>29000</v>
      </c>
      <c r="FQ43" s="11">
        <v>7.8</v>
      </c>
      <c r="FR43" s="11">
        <v>40</v>
      </c>
      <c r="FS43" s="11">
        <v>0.9</v>
      </c>
      <c r="FT43" s="11">
        <v>41.1</v>
      </c>
      <c r="FU43" s="11">
        <v>1.1000000000000001</v>
      </c>
      <c r="FV43" s="11">
        <v>36.1</v>
      </c>
      <c r="FW43" s="11">
        <v>1.4</v>
      </c>
      <c r="FX43" s="11" t="s">
        <v>858</v>
      </c>
      <c r="FY43" s="11" t="s">
        <v>858</v>
      </c>
      <c r="GA43" s="10" t="s">
        <v>490</v>
      </c>
      <c r="GB43" s="10" t="s">
        <v>65</v>
      </c>
      <c r="GC43" s="10">
        <v>25000</v>
      </c>
      <c r="GD43" s="10">
        <v>9.4</v>
      </c>
      <c r="GE43" s="10">
        <v>26900</v>
      </c>
      <c r="GF43" s="10">
        <v>9.1999999999999993</v>
      </c>
      <c r="GG43" s="10">
        <v>32661</v>
      </c>
      <c r="GH43" s="10">
        <v>6</v>
      </c>
      <c r="GI43" s="10">
        <v>15581</v>
      </c>
      <c r="GJ43" s="10">
        <v>8.1</v>
      </c>
      <c r="GK43" s="10" t="s">
        <v>858</v>
      </c>
      <c r="GL43" s="10" t="s">
        <v>858</v>
      </c>
      <c r="GN43" s="9" t="s">
        <v>490</v>
      </c>
      <c r="GO43" s="9" t="s">
        <v>65</v>
      </c>
      <c r="GP43" s="9">
        <v>29000</v>
      </c>
      <c r="GQ43" s="9">
        <v>7.8</v>
      </c>
      <c r="GR43" s="9">
        <v>13.91</v>
      </c>
      <c r="GS43" s="9">
        <v>5.4</v>
      </c>
      <c r="GT43" s="9">
        <v>15.28</v>
      </c>
      <c r="GU43" s="9">
        <v>4.7</v>
      </c>
      <c r="GV43" s="9">
        <v>7.26</v>
      </c>
      <c r="GW43" s="9">
        <v>4.9000000000000004</v>
      </c>
      <c r="GX43" s="9" t="s">
        <v>858</v>
      </c>
      <c r="GY43" s="9" t="s">
        <v>858</v>
      </c>
    </row>
    <row r="44" spans="1:207" x14ac:dyDescent="0.25">
      <c r="A44" s="1" t="s">
        <v>491</v>
      </c>
      <c r="B44" s="1" t="s">
        <v>66</v>
      </c>
      <c r="C44" s="1">
        <v>78000</v>
      </c>
      <c r="D44" s="1">
        <v>4.7</v>
      </c>
      <c r="E44" s="1">
        <v>530.1</v>
      </c>
      <c r="F44" s="1">
        <v>3</v>
      </c>
      <c r="G44" s="1">
        <v>625.29999999999995</v>
      </c>
      <c r="H44" s="1">
        <v>3.2</v>
      </c>
      <c r="I44" s="1">
        <v>298.89999999999998</v>
      </c>
      <c r="J44" s="1">
        <v>2.4</v>
      </c>
      <c r="K44" s="1" t="s">
        <v>858</v>
      </c>
      <c r="L44" s="1" t="s">
        <v>858</v>
      </c>
      <c r="N44" s="2" t="s">
        <v>491</v>
      </c>
      <c r="O44" s="2" t="s">
        <v>66</v>
      </c>
      <c r="P44" s="2">
        <v>148000</v>
      </c>
      <c r="Q44" s="2">
        <v>3.3</v>
      </c>
      <c r="R44" s="2">
        <v>37.5</v>
      </c>
      <c r="S44" s="2">
        <v>0.3</v>
      </c>
      <c r="T44" s="2">
        <v>38</v>
      </c>
      <c r="U44" s="2">
        <v>0.4</v>
      </c>
      <c r="V44" s="2">
        <v>34.5</v>
      </c>
      <c r="W44" s="2">
        <v>1.8</v>
      </c>
      <c r="X44" s="2">
        <v>43.1</v>
      </c>
      <c r="Y44" s="2">
        <v>4.4000000000000004</v>
      </c>
      <c r="AA44" s="3" t="s">
        <v>491</v>
      </c>
      <c r="AB44" s="3" t="s">
        <v>66</v>
      </c>
      <c r="AC44" s="3">
        <v>132000</v>
      </c>
      <c r="AD44" s="3">
        <v>3.9</v>
      </c>
      <c r="AE44" s="3">
        <v>26263</v>
      </c>
      <c r="AF44" s="3">
        <v>3</v>
      </c>
      <c r="AG44" s="3">
        <v>30547</v>
      </c>
      <c r="AH44" s="3">
        <v>3.1</v>
      </c>
      <c r="AI44" s="3">
        <v>14673</v>
      </c>
      <c r="AJ44" s="3">
        <v>2.2999999999999998</v>
      </c>
      <c r="AK44" s="3">
        <v>46876</v>
      </c>
      <c r="AL44" s="3">
        <v>18</v>
      </c>
      <c r="AN44" s="4" t="s">
        <v>491</v>
      </c>
      <c r="AO44" s="4" t="s">
        <v>66</v>
      </c>
      <c r="AP44" s="4">
        <v>148000</v>
      </c>
      <c r="AQ44" s="4">
        <v>3.3</v>
      </c>
      <c r="AR44" s="4">
        <v>13.16</v>
      </c>
      <c r="AS44" s="4">
        <v>2.6</v>
      </c>
      <c r="AT44" s="4">
        <v>15.05</v>
      </c>
      <c r="AU44" s="4">
        <v>2.1</v>
      </c>
      <c r="AV44" s="4">
        <v>7.41</v>
      </c>
      <c r="AW44" s="4">
        <v>1.8</v>
      </c>
      <c r="AX44" s="4">
        <v>25.18</v>
      </c>
      <c r="AY44" s="4">
        <v>12</v>
      </c>
      <c r="BA44" s="5" t="s">
        <v>491</v>
      </c>
      <c r="BB44" s="5" t="s">
        <v>66</v>
      </c>
      <c r="BC44" s="5">
        <v>148000</v>
      </c>
      <c r="BD44" s="5">
        <v>3.3</v>
      </c>
      <c r="BE44" s="5">
        <v>503.6</v>
      </c>
      <c r="BF44" s="5">
        <v>2.5</v>
      </c>
      <c r="BG44" s="5">
        <v>571.9</v>
      </c>
      <c r="BH44" s="5">
        <v>2.1</v>
      </c>
      <c r="BI44" s="5">
        <v>288.3</v>
      </c>
      <c r="BJ44" s="5">
        <v>1.9</v>
      </c>
      <c r="BK44" s="5">
        <v>897.8</v>
      </c>
      <c r="BL44" s="5">
        <v>15</v>
      </c>
      <c r="BN44" s="6" t="s">
        <v>491</v>
      </c>
      <c r="BO44" s="6" t="s">
        <v>66</v>
      </c>
      <c r="BP44" s="6">
        <v>206000</v>
      </c>
      <c r="BQ44" s="6">
        <v>2.8</v>
      </c>
      <c r="BR44" s="6">
        <v>35</v>
      </c>
      <c r="BS44" s="6">
        <v>1.1000000000000001</v>
      </c>
      <c r="BT44" s="6">
        <v>32.6</v>
      </c>
      <c r="BU44" s="6">
        <v>0.9</v>
      </c>
      <c r="BV44" s="6">
        <v>16</v>
      </c>
      <c r="BW44" s="6">
        <v>4</v>
      </c>
      <c r="BX44" s="6">
        <v>42</v>
      </c>
      <c r="BY44" s="6">
        <v>3.9</v>
      </c>
      <c r="CA44" s="7" t="s">
        <v>491</v>
      </c>
      <c r="CB44" s="7" t="s">
        <v>66</v>
      </c>
      <c r="CC44" s="7">
        <v>179000</v>
      </c>
      <c r="CD44" s="7">
        <v>3.7</v>
      </c>
      <c r="CE44" s="7">
        <v>21802</v>
      </c>
      <c r="CF44" s="7">
        <v>4.5999999999999996</v>
      </c>
      <c r="CG44" s="7">
        <v>25560</v>
      </c>
      <c r="CH44" s="7">
        <v>3.4</v>
      </c>
      <c r="CI44" s="7">
        <v>6846</v>
      </c>
      <c r="CJ44" s="7">
        <v>13</v>
      </c>
      <c r="CK44" s="7">
        <v>44710</v>
      </c>
      <c r="CL44" s="7">
        <v>16</v>
      </c>
      <c r="CN44" s="8" t="s">
        <v>491</v>
      </c>
      <c r="CO44" s="8" t="s">
        <v>66</v>
      </c>
      <c r="CP44" s="8">
        <v>206000</v>
      </c>
      <c r="CQ44" s="8">
        <v>2.8</v>
      </c>
      <c r="CR44" s="8">
        <v>11.29</v>
      </c>
      <c r="CS44" s="8">
        <v>3.2</v>
      </c>
      <c r="CT44" s="8">
        <v>14.41</v>
      </c>
      <c r="CU44" s="8">
        <v>2.2000000000000002</v>
      </c>
      <c r="CV44" s="8">
        <v>6.47</v>
      </c>
      <c r="CW44" s="8">
        <v>1.4</v>
      </c>
      <c r="CX44" s="8">
        <v>23.79</v>
      </c>
      <c r="CY44" s="8">
        <v>9.1999999999999993</v>
      </c>
      <c r="DA44" s="20" t="s">
        <v>491</v>
      </c>
      <c r="DB44" s="20" t="s">
        <v>66</v>
      </c>
      <c r="DC44" s="20">
        <v>206000</v>
      </c>
      <c r="DD44" s="20">
        <v>2.8</v>
      </c>
      <c r="DE44" s="20">
        <v>401.7</v>
      </c>
      <c r="DF44" s="20">
        <v>3.2</v>
      </c>
      <c r="DG44" s="20">
        <v>469.3</v>
      </c>
      <c r="DH44" s="20">
        <v>2.2999999999999998</v>
      </c>
      <c r="DI44" s="20">
        <v>120.6</v>
      </c>
      <c r="DJ44" s="20">
        <v>7.2</v>
      </c>
      <c r="DK44" s="20">
        <v>821.8</v>
      </c>
      <c r="DL44" s="20">
        <v>9.9</v>
      </c>
      <c r="DN44" s="21" t="s">
        <v>491</v>
      </c>
      <c r="DO44" s="21" t="s">
        <v>66</v>
      </c>
      <c r="DP44" s="21">
        <v>71000</v>
      </c>
      <c r="DQ44" s="21">
        <v>4.7</v>
      </c>
      <c r="DR44" s="21">
        <v>37</v>
      </c>
      <c r="DS44" s="21">
        <v>0.6</v>
      </c>
      <c r="DT44" s="21">
        <v>37.1</v>
      </c>
      <c r="DU44" s="21">
        <v>0.6</v>
      </c>
      <c r="DV44" s="21">
        <v>32.4</v>
      </c>
      <c r="DW44" s="21">
        <v>1.4</v>
      </c>
      <c r="DX44" s="21">
        <v>41.1</v>
      </c>
      <c r="DY44" s="21">
        <v>9.6</v>
      </c>
      <c r="EA44" s="22" t="s">
        <v>491</v>
      </c>
      <c r="EB44" s="22" t="s">
        <v>66</v>
      </c>
      <c r="EC44" s="22">
        <v>65000</v>
      </c>
      <c r="ED44" s="22">
        <v>5.5</v>
      </c>
      <c r="EE44" s="22">
        <v>23742</v>
      </c>
      <c r="EF44" s="22">
        <v>4.5999999999999996</v>
      </c>
      <c r="EG44" s="22">
        <v>26572</v>
      </c>
      <c r="EH44" s="22">
        <v>2.8</v>
      </c>
      <c r="EI44" s="22">
        <v>14107</v>
      </c>
      <c r="EJ44" s="22">
        <v>3.9</v>
      </c>
      <c r="EK44" s="22" t="s">
        <v>858</v>
      </c>
      <c r="EL44" s="22" t="s">
        <v>858</v>
      </c>
      <c r="EN44" s="23" t="s">
        <v>491</v>
      </c>
      <c r="EO44" s="23" t="s">
        <v>66</v>
      </c>
      <c r="EP44" s="23">
        <v>71000</v>
      </c>
      <c r="EQ44" s="23">
        <v>4.7</v>
      </c>
      <c r="ER44" s="23">
        <v>12.29</v>
      </c>
      <c r="ES44" s="23">
        <v>4.5999999999999996</v>
      </c>
      <c r="ET44" s="23">
        <v>13.85</v>
      </c>
      <c r="EU44" s="23">
        <v>2.4</v>
      </c>
      <c r="EV44" s="23">
        <v>7.23</v>
      </c>
      <c r="EW44" s="23">
        <v>3.3</v>
      </c>
      <c r="EX44" s="23">
        <v>23.74</v>
      </c>
      <c r="EY44" s="23">
        <v>17</v>
      </c>
      <c r="FA44" s="24" t="s">
        <v>491</v>
      </c>
      <c r="FB44" s="24" t="s">
        <v>66</v>
      </c>
      <c r="FC44" s="24">
        <v>71000</v>
      </c>
      <c r="FD44" s="24">
        <v>4.7</v>
      </c>
      <c r="FE44" s="24">
        <v>455.6</v>
      </c>
      <c r="FF44" s="24">
        <v>4.4000000000000004</v>
      </c>
      <c r="FG44" s="24">
        <v>513.4</v>
      </c>
      <c r="FH44" s="24">
        <v>2.2000000000000002</v>
      </c>
      <c r="FI44" s="24">
        <v>282.2</v>
      </c>
      <c r="FJ44" s="24">
        <v>3.1</v>
      </c>
      <c r="FK44" s="24">
        <v>823.1</v>
      </c>
      <c r="FL44" s="24">
        <v>15</v>
      </c>
      <c r="FN44" s="11" t="s">
        <v>491</v>
      </c>
      <c r="FO44" s="11" t="s">
        <v>66</v>
      </c>
      <c r="FP44" s="11">
        <v>78000</v>
      </c>
      <c r="FQ44" s="11">
        <v>4.7</v>
      </c>
      <c r="FR44" s="11">
        <v>37.5</v>
      </c>
      <c r="FS44" s="11">
        <v>0.2</v>
      </c>
      <c r="FT44" s="11">
        <v>38.799999999999997</v>
      </c>
      <c r="FU44" s="11">
        <v>0.6</v>
      </c>
      <c r="FV44" s="11">
        <v>35</v>
      </c>
      <c r="FW44" s="11">
        <v>0</v>
      </c>
      <c r="FX44" s="11">
        <v>44.8</v>
      </c>
      <c r="FY44" s="11">
        <v>7.9</v>
      </c>
      <c r="GA44" s="10" t="s">
        <v>491</v>
      </c>
      <c r="GB44" s="10" t="s">
        <v>66</v>
      </c>
      <c r="GC44" s="10">
        <v>67000</v>
      </c>
      <c r="GD44" s="10">
        <v>5.7</v>
      </c>
      <c r="GE44" s="10">
        <v>28609</v>
      </c>
      <c r="GF44" s="10">
        <v>4.5</v>
      </c>
      <c r="GG44" s="10">
        <v>34394</v>
      </c>
      <c r="GH44" s="10">
        <v>4.9000000000000004</v>
      </c>
      <c r="GI44" s="10">
        <v>15602</v>
      </c>
      <c r="GJ44" s="10">
        <v>3.3</v>
      </c>
      <c r="GK44" s="10" t="s">
        <v>858</v>
      </c>
      <c r="GL44" s="10" t="s">
        <v>858</v>
      </c>
      <c r="GN44" s="9" t="s">
        <v>491</v>
      </c>
      <c r="GO44" s="9" t="s">
        <v>66</v>
      </c>
      <c r="GP44" s="9">
        <v>78000</v>
      </c>
      <c r="GQ44" s="9">
        <v>4.7</v>
      </c>
      <c r="GR44" s="9">
        <v>13.76</v>
      </c>
      <c r="GS44" s="9">
        <v>3.3</v>
      </c>
      <c r="GT44" s="9">
        <v>16.100000000000001</v>
      </c>
      <c r="GU44" s="9">
        <v>3.3</v>
      </c>
      <c r="GV44" s="9">
        <v>7.52</v>
      </c>
      <c r="GW44" s="9">
        <v>2</v>
      </c>
      <c r="GX44" s="9" t="s">
        <v>858</v>
      </c>
      <c r="GY44" s="9" t="s">
        <v>858</v>
      </c>
    </row>
    <row r="45" spans="1:207" x14ac:dyDescent="0.25">
      <c r="A45" s="1" t="s">
        <v>492</v>
      </c>
      <c r="B45" s="1" t="s">
        <v>67</v>
      </c>
      <c r="C45" s="1">
        <v>28000</v>
      </c>
      <c r="D45" s="1">
        <v>7.7</v>
      </c>
      <c r="E45" s="1">
        <v>462.8</v>
      </c>
      <c r="F45" s="1">
        <v>4.7</v>
      </c>
      <c r="G45" s="1">
        <v>516.4</v>
      </c>
      <c r="H45" s="1">
        <v>3.6</v>
      </c>
      <c r="I45" s="1">
        <v>269.3</v>
      </c>
      <c r="J45" s="1">
        <v>5.9</v>
      </c>
      <c r="K45" s="1" t="s">
        <v>858</v>
      </c>
      <c r="L45" s="1" t="s">
        <v>858</v>
      </c>
      <c r="N45" s="2" t="s">
        <v>492</v>
      </c>
      <c r="O45" s="2" t="s">
        <v>67</v>
      </c>
      <c r="P45" s="2">
        <v>55000</v>
      </c>
      <c r="Q45" s="2">
        <v>5.4</v>
      </c>
      <c r="R45" s="2">
        <v>37.5</v>
      </c>
      <c r="S45" s="2">
        <v>1</v>
      </c>
      <c r="T45" s="2">
        <v>38.4</v>
      </c>
      <c r="U45" s="2">
        <v>0.9</v>
      </c>
      <c r="V45" s="2">
        <v>32.799999999999997</v>
      </c>
      <c r="W45" s="2">
        <v>4</v>
      </c>
      <c r="X45" s="2">
        <v>44</v>
      </c>
      <c r="Y45" s="2">
        <v>20</v>
      </c>
      <c r="AA45" s="3" t="s">
        <v>492</v>
      </c>
      <c r="AB45" s="3" t="s">
        <v>67</v>
      </c>
      <c r="AC45" s="3">
        <v>48000</v>
      </c>
      <c r="AD45" s="3">
        <v>9.4</v>
      </c>
      <c r="AE45" s="3">
        <v>23406</v>
      </c>
      <c r="AF45" s="3">
        <v>5.2</v>
      </c>
      <c r="AG45" s="3">
        <v>25840</v>
      </c>
      <c r="AH45" s="3">
        <v>4.9000000000000004</v>
      </c>
      <c r="AI45" s="3">
        <v>14163</v>
      </c>
      <c r="AJ45" s="3">
        <v>5</v>
      </c>
      <c r="AK45" s="3" t="s">
        <v>858</v>
      </c>
      <c r="AL45" s="3" t="s">
        <v>858</v>
      </c>
      <c r="AN45" s="4" t="s">
        <v>492</v>
      </c>
      <c r="AO45" s="4" t="s">
        <v>67</v>
      </c>
      <c r="AP45" s="4">
        <v>55000</v>
      </c>
      <c r="AQ45" s="4">
        <v>5.4</v>
      </c>
      <c r="AR45" s="4">
        <v>11.08</v>
      </c>
      <c r="AS45" s="4">
        <v>4.7</v>
      </c>
      <c r="AT45" s="4">
        <v>12.64</v>
      </c>
      <c r="AU45" s="4">
        <v>2.6</v>
      </c>
      <c r="AV45" s="4">
        <v>6.88</v>
      </c>
      <c r="AW45" s="4">
        <v>2.2999999999999998</v>
      </c>
      <c r="AX45" s="4" t="s">
        <v>858</v>
      </c>
      <c r="AY45" s="4" t="s">
        <v>858</v>
      </c>
      <c r="BA45" s="5" t="s">
        <v>492</v>
      </c>
      <c r="BB45" s="5" t="s">
        <v>67</v>
      </c>
      <c r="BC45" s="5">
        <v>55000</v>
      </c>
      <c r="BD45" s="5">
        <v>5.4</v>
      </c>
      <c r="BE45" s="5">
        <v>442.9</v>
      </c>
      <c r="BF45" s="5">
        <v>4.3</v>
      </c>
      <c r="BG45" s="5">
        <v>484.8</v>
      </c>
      <c r="BH45" s="5">
        <v>2.4</v>
      </c>
      <c r="BI45" s="5">
        <v>268.3</v>
      </c>
      <c r="BJ45" s="5">
        <v>3.7</v>
      </c>
      <c r="BK45" s="5" t="s">
        <v>858</v>
      </c>
      <c r="BL45" s="5" t="s">
        <v>858</v>
      </c>
      <c r="BN45" s="6" t="s">
        <v>492</v>
      </c>
      <c r="BO45" s="6" t="s">
        <v>67</v>
      </c>
      <c r="BP45" s="6">
        <v>83000</v>
      </c>
      <c r="BQ45" s="6">
        <v>4.4000000000000004</v>
      </c>
      <c r="BR45" s="6">
        <v>35</v>
      </c>
      <c r="BS45" s="6">
        <v>1.4</v>
      </c>
      <c r="BT45" s="6">
        <v>32.1</v>
      </c>
      <c r="BU45" s="6">
        <v>1.5</v>
      </c>
      <c r="BV45" s="6">
        <v>16.3</v>
      </c>
      <c r="BW45" s="6">
        <v>5</v>
      </c>
      <c r="BX45" s="6">
        <v>42</v>
      </c>
      <c r="BY45" s="6">
        <v>6.2</v>
      </c>
      <c r="CA45" s="7" t="s">
        <v>492</v>
      </c>
      <c r="CB45" s="7" t="s">
        <v>67</v>
      </c>
      <c r="CC45" s="7">
        <v>74000</v>
      </c>
      <c r="CD45" s="7">
        <v>8</v>
      </c>
      <c r="CE45" s="7">
        <v>18560</v>
      </c>
      <c r="CF45" s="7">
        <v>8.6999999999999993</v>
      </c>
      <c r="CG45" s="7">
        <v>20143</v>
      </c>
      <c r="CH45" s="7">
        <v>5.6</v>
      </c>
      <c r="CI45" s="7">
        <v>5765</v>
      </c>
      <c r="CJ45" s="7">
        <v>13</v>
      </c>
      <c r="CK45" s="7" t="s">
        <v>858</v>
      </c>
      <c r="CL45" s="7" t="s">
        <v>858</v>
      </c>
      <c r="CN45" s="8" t="s">
        <v>492</v>
      </c>
      <c r="CO45" s="8" t="s">
        <v>67</v>
      </c>
      <c r="CP45" s="8">
        <v>83000</v>
      </c>
      <c r="CQ45" s="8">
        <v>4.4000000000000004</v>
      </c>
      <c r="CR45" s="8">
        <v>9.7200000000000006</v>
      </c>
      <c r="CS45" s="8">
        <v>4</v>
      </c>
      <c r="CT45" s="8">
        <v>11.95</v>
      </c>
      <c r="CU45" s="8">
        <v>2.2999999999999998</v>
      </c>
      <c r="CV45" s="8">
        <v>6.23</v>
      </c>
      <c r="CW45" s="8">
        <v>1</v>
      </c>
      <c r="CX45" s="8">
        <v>20.149999999999999</v>
      </c>
      <c r="CY45" s="8">
        <v>16</v>
      </c>
      <c r="DA45" s="20" t="s">
        <v>492</v>
      </c>
      <c r="DB45" s="20" t="s">
        <v>67</v>
      </c>
      <c r="DC45" s="20">
        <v>83000</v>
      </c>
      <c r="DD45" s="20">
        <v>4.4000000000000004</v>
      </c>
      <c r="DE45" s="20">
        <v>339.3</v>
      </c>
      <c r="DF45" s="20">
        <v>4.8</v>
      </c>
      <c r="DG45" s="20">
        <v>383.2</v>
      </c>
      <c r="DH45" s="20">
        <v>2.7</v>
      </c>
      <c r="DI45" s="20">
        <v>121.9</v>
      </c>
      <c r="DJ45" s="20">
        <v>6</v>
      </c>
      <c r="DK45" s="20">
        <v>691.4</v>
      </c>
      <c r="DL45" s="20">
        <v>13</v>
      </c>
      <c r="DN45" s="21" t="s">
        <v>492</v>
      </c>
      <c r="DO45" s="21" t="s">
        <v>67</v>
      </c>
      <c r="DP45" s="21">
        <v>27000</v>
      </c>
      <c r="DQ45" s="21">
        <v>7.6</v>
      </c>
      <c r="DR45" s="21">
        <v>37</v>
      </c>
      <c r="DS45" s="21">
        <v>1.1000000000000001</v>
      </c>
      <c r="DT45" s="21">
        <v>36.9</v>
      </c>
      <c r="DU45" s="21">
        <v>1.2</v>
      </c>
      <c r="DV45" s="21">
        <v>30</v>
      </c>
      <c r="DW45" s="21">
        <v>4.4000000000000004</v>
      </c>
      <c r="DX45" s="21" t="s">
        <v>858</v>
      </c>
      <c r="DY45" s="21" t="s">
        <v>858</v>
      </c>
      <c r="EA45" s="22" t="s">
        <v>492</v>
      </c>
      <c r="EB45" s="22" t="s">
        <v>67</v>
      </c>
      <c r="EC45" s="22">
        <v>24000</v>
      </c>
      <c r="ED45" s="22">
        <v>13.9</v>
      </c>
      <c r="EE45" s="22">
        <v>22096</v>
      </c>
      <c r="EF45" s="22">
        <v>9.5</v>
      </c>
      <c r="EG45" s="22">
        <v>23861</v>
      </c>
      <c r="EH45" s="22">
        <v>5.8</v>
      </c>
      <c r="EI45" s="22">
        <v>13371</v>
      </c>
      <c r="EJ45" s="22">
        <v>4.4000000000000004</v>
      </c>
      <c r="EK45" s="22" t="s">
        <v>858</v>
      </c>
      <c r="EL45" s="22" t="s">
        <v>858</v>
      </c>
      <c r="EN45" s="23" t="s">
        <v>492</v>
      </c>
      <c r="EO45" s="23" t="s">
        <v>67</v>
      </c>
      <c r="EP45" s="23">
        <v>27000</v>
      </c>
      <c r="EQ45" s="23">
        <v>7.6</v>
      </c>
      <c r="ER45" s="23">
        <v>11.16</v>
      </c>
      <c r="ES45" s="23">
        <v>6.7</v>
      </c>
      <c r="ET45" s="23">
        <v>12.26</v>
      </c>
      <c r="EU45" s="23">
        <v>3.2</v>
      </c>
      <c r="EV45" s="23">
        <v>6.88</v>
      </c>
      <c r="EW45" s="23">
        <v>3.3</v>
      </c>
      <c r="EX45" s="23" t="s">
        <v>858</v>
      </c>
      <c r="EY45" s="23" t="s">
        <v>858</v>
      </c>
      <c r="FA45" s="24" t="s">
        <v>492</v>
      </c>
      <c r="FB45" s="24" t="s">
        <v>67</v>
      </c>
      <c r="FC45" s="24">
        <v>27000</v>
      </c>
      <c r="FD45" s="24">
        <v>7.6</v>
      </c>
      <c r="FE45" s="24">
        <v>413.7</v>
      </c>
      <c r="FF45" s="24">
        <v>6.4</v>
      </c>
      <c r="FG45" s="24">
        <v>452.4</v>
      </c>
      <c r="FH45" s="24">
        <v>2.8</v>
      </c>
      <c r="FI45" s="24">
        <v>264.89999999999998</v>
      </c>
      <c r="FJ45" s="24">
        <v>3.9</v>
      </c>
      <c r="FK45" s="24" t="s">
        <v>858</v>
      </c>
      <c r="FL45" s="24" t="s">
        <v>858</v>
      </c>
      <c r="FN45" s="11" t="s">
        <v>492</v>
      </c>
      <c r="FO45" s="11" t="s">
        <v>67</v>
      </c>
      <c r="FP45" s="11">
        <v>28000</v>
      </c>
      <c r="FQ45" s="11">
        <v>7.7</v>
      </c>
      <c r="FR45" s="11">
        <v>39</v>
      </c>
      <c r="FS45" s="11">
        <v>1.6</v>
      </c>
      <c r="FT45" s="11">
        <v>39.700000000000003</v>
      </c>
      <c r="FU45" s="11">
        <v>1.2</v>
      </c>
      <c r="FV45" s="11">
        <v>34.9</v>
      </c>
      <c r="FW45" s="11">
        <v>0.3</v>
      </c>
      <c r="FX45" s="11" t="s">
        <v>858</v>
      </c>
      <c r="FY45" s="11" t="s">
        <v>858</v>
      </c>
      <c r="GA45" s="10" t="s">
        <v>492</v>
      </c>
      <c r="GB45" s="10" t="s">
        <v>67</v>
      </c>
      <c r="GC45" s="10">
        <v>23000</v>
      </c>
      <c r="GD45" s="10">
        <v>12.6</v>
      </c>
      <c r="GE45" s="10">
        <v>24084</v>
      </c>
      <c r="GF45" s="10">
        <v>7.3</v>
      </c>
      <c r="GG45" s="10">
        <v>27908</v>
      </c>
      <c r="GH45" s="10">
        <v>7.1</v>
      </c>
      <c r="GI45" s="10">
        <v>15592</v>
      </c>
      <c r="GJ45" s="10">
        <v>6.5</v>
      </c>
      <c r="GK45" s="10" t="s">
        <v>858</v>
      </c>
      <c r="GL45" s="10" t="s">
        <v>858</v>
      </c>
      <c r="GN45" s="9" t="s">
        <v>492</v>
      </c>
      <c r="GO45" s="9" t="s">
        <v>67</v>
      </c>
      <c r="GP45" s="9">
        <v>28000</v>
      </c>
      <c r="GQ45" s="9">
        <v>7.7</v>
      </c>
      <c r="GR45" s="9">
        <v>11.07</v>
      </c>
      <c r="GS45" s="9">
        <v>6.2</v>
      </c>
      <c r="GT45" s="9">
        <v>12.99</v>
      </c>
      <c r="GU45" s="9">
        <v>3.9</v>
      </c>
      <c r="GV45" s="9">
        <v>6.85</v>
      </c>
      <c r="GW45" s="9">
        <v>4.7</v>
      </c>
      <c r="GX45" s="9" t="s">
        <v>858</v>
      </c>
      <c r="GY45" s="9" t="s">
        <v>858</v>
      </c>
    </row>
    <row r="46" spans="1:207" x14ac:dyDescent="0.25">
      <c r="A46" s="1" t="s">
        <v>493</v>
      </c>
      <c r="B46" s="1" t="s">
        <v>68</v>
      </c>
      <c r="C46" s="1">
        <v>23000</v>
      </c>
      <c r="D46" s="1">
        <v>8.6</v>
      </c>
      <c r="E46" s="1">
        <v>475.8</v>
      </c>
      <c r="F46" s="1">
        <v>6.3</v>
      </c>
      <c r="G46" s="1">
        <v>553.79999999999995</v>
      </c>
      <c r="H46" s="1">
        <v>4.8</v>
      </c>
      <c r="I46" s="1">
        <v>284.7</v>
      </c>
      <c r="J46" s="1">
        <v>3.2</v>
      </c>
      <c r="K46" s="1" t="s">
        <v>858</v>
      </c>
      <c r="L46" s="1" t="s">
        <v>858</v>
      </c>
      <c r="N46" s="2" t="s">
        <v>493</v>
      </c>
      <c r="O46" s="2" t="s">
        <v>68</v>
      </c>
      <c r="P46" s="2">
        <v>38000</v>
      </c>
      <c r="Q46" s="2">
        <v>6.6</v>
      </c>
      <c r="R46" s="2">
        <v>37.5</v>
      </c>
      <c r="S46" s="2">
        <v>1.1000000000000001</v>
      </c>
      <c r="T46" s="2">
        <v>39.299999999999997</v>
      </c>
      <c r="U46" s="2">
        <v>1</v>
      </c>
      <c r="V46" s="2">
        <v>32.5</v>
      </c>
      <c r="W46" s="2">
        <v>1.9</v>
      </c>
      <c r="X46" s="2" t="s">
        <v>858</v>
      </c>
      <c r="Y46" s="2" t="s">
        <v>858</v>
      </c>
      <c r="AA46" s="3" t="s">
        <v>493</v>
      </c>
      <c r="AB46" s="3" t="s">
        <v>68</v>
      </c>
      <c r="AC46" s="3">
        <v>37000</v>
      </c>
      <c r="AD46" s="3">
        <v>8.4</v>
      </c>
      <c r="AE46" s="3">
        <v>22430</v>
      </c>
      <c r="AF46" s="3">
        <v>8.6999999999999993</v>
      </c>
      <c r="AG46" s="3">
        <v>26907</v>
      </c>
      <c r="AH46" s="3">
        <v>4.8</v>
      </c>
      <c r="AI46" s="3">
        <v>13426</v>
      </c>
      <c r="AJ46" s="3">
        <v>5.7</v>
      </c>
      <c r="AK46" s="3" t="s">
        <v>858</v>
      </c>
      <c r="AL46" s="3" t="s">
        <v>858</v>
      </c>
      <c r="AN46" s="4" t="s">
        <v>493</v>
      </c>
      <c r="AO46" s="4" t="s">
        <v>68</v>
      </c>
      <c r="AP46" s="4">
        <v>38000</v>
      </c>
      <c r="AQ46" s="4">
        <v>6.6</v>
      </c>
      <c r="AR46" s="4">
        <v>10.99</v>
      </c>
      <c r="AS46" s="4">
        <v>5.2</v>
      </c>
      <c r="AT46" s="4">
        <v>13.25</v>
      </c>
      <c r="AU46" s="4">
        <v>4</v>
      </c>
      <c r="AV46" s="4">
        <v>6.5</v>
      </c>
      <c r="AW46" s="4">
        <v>3.3</v>
      </c>
      <c r="AX46" s="4" t="s">
        <v>858</v>
      </c>
      <c r="AY46" s="4" t="s">
        <v>858</v>
      </c>
      <c r="BA46" s="5" t="s">
        <v>493</v>
      </c>
      <c r="BB46" s="5" t="s">
        <v>68</v>
      </c>
      <c r="BC46" s="5">
        <v>38000</v>
      </c>
      <c r="BD46" s="5">
        <v>6.6</v>
      </c>
      <c r="BE46" s="5">
        <v>442.7</v>
      </c>
      <c r="BF46" s="5">
        <v>5.5</v>
      </c>
      <c r="BG46" s="5">
        <v>520.4</v>
      </c>
      <c r="BH46" s="5">
        <v>3.7</v>
      </c>
      <c r="BI46" s="5">
        <v>264.5</v>
      </c>
      <c r="BJ46" s="5">
        <v>4.2</v>
      </c>
      <c r="BK46" s="5" t="s">
        <v>858</v>
      </c>
      <c r="BL46" s="5" t="s">
        <v>858</v>
      </c>
      <c r="BN46" s="6" t="s">
        <v>493</v>
      </c>
      <c r="BO46" s="6" t="s">
        <v>68</v>
      </c>
      <c r="BP46" s="6">
        <v>52000</v>
      </c>
      <c r="BQ46" s="6">
        <v>5.7</v>
      </c>
      <c r="BR46" s="6">
        <v>37</v>
      </c>
      <c r="BS46" s="6">
        <v>1</v>
      </c>
      <c r="BT46" s="6">
        <v>33.799999999999997</v>
      </c>
      <c r="BU46" s="6">
        <v>1.9</v>
      </c>
      <c r="BV46" s="6">
        <v>16</v>
      </c>
      <c r="BW46" s="6">
        <v>14</v>
      </c>
      <c r="BX46" s="6" t="s">
        <v>858</v>
      </c>
      <c r="BY46" s="6" t="s">
        <v>858</v>
      </c>
      <c r="CA46" s="7" t="s">
        <v>493</v>
      </c>
      <c r="CB46" s="7" t="s">
        <v>68</v>
      </c>
      <c r="CC46" s="7">
        <v>49000</v>
      </c>
      <c r="CD46" s="7">
        <v>7</v>
      </c>
      <c r="CE46" s="7">
        <v>18973</v>
      </c>
      <c r="CF46" s="7">
        <v>8.3000000000000007</v>
      </c>
      <c r="CG46" s="7">
        <v>22453</v>
      </c>
      <c r="CH46" s="7">
        <v>4.9000000000000004</v>
      </c>
      <c r="CI46" s="7">
        <v>5670</v>
      </c>
      <c r="CJ46" s="7">
        <v>16</v>
      </c>
      <c r="CK46" s="7" t="s">
        <v>858</v>
      </c>
      <c r="CL46" s="7" t="s">
        <v>858</v>
      </c>
      <c r="CN46" s="8" t="s">
        <v>493</v>
      </c>
      <c r="CO46" s="8" t="s">
        <v>68</v>
      </c>
      <c r="CP46" s="8">
        <v>52000</v>
      </c>
      <c r="CQ46" s="8">
        <v>5.7</v>
      </c>
      <c r="CR46" s="8">
        <v>9.8800000000000008</v>
      </c>
      <c r="CS46" s="8">
        <v>5.5</v>
      </c>
      <c r="CT46" s="8">
        <v>12.6</v>
      </c>
      <c r="CU46" s="8">
        <v>3.7</v>
      </c>
      <c r="CV46" s="8">
        <v>6.16</v>
      </c>
      <c r="CW46" s="8">
        <v>1.3</v>
      </c>
      <c r="CX46" s="8" t="s">
        <v>858</v>
      </c>
      <c r="CY46" s="8" t="s">
        <v>858</v>
      </c>
      <c r="DA46" s="20" t="s">
        <v>493</v>
      </c>
      <c r="DB46" s="20" t="s">
        <v>68</v>
      </c>
      <c r="DC46" s="20">
        <v>52000</v>
      </c>
      <c r="DD46" s="20">
        <v>5.7</v>
      </c>
      <c r="DE46" s="20">
        <v>359.4</v>
      </c>
      <c r="DF46" s="20">
        <v>7</v>
      </c>
      <c r="DG46" s="20">
        <v>426.2</v>
      </c>
      <c r="DH46" s="20">
        <v>4.0999999999999996</v>
      </c>
      <c r="DI46" s="20">
        <v>115</v>
      </c>
      <c r="DJ46" s="20">
        <v>12</v>
      </c>
      <c r="DK46" s="20" t="s">
        <v>858</v>
      </c>
      <c r="DL46" s="20" t="s">
        <v>858</v>
      </c>
      <c r="DN46" s="21" t="s">
        <v>493</v>
      </c>
      <c r="DO46" s="21" t="s">
        <v>68</v>
      </c>
      <c r="DP46" s="21">
        <v>15000</v>
      </c>
      <c r="DQ46" s="21">
        <v>10.4</v>
      </c>
      <c r="DR46" s="21">
        <v>37</v>
      </c>
      <c r="DS46" s="21">
        <v>0.9</v>
      </c>
      <c r="DT46" s="21">
        <v>36.4</v>
      </c>
      <c r="DU46" s="21">
        <v>1.1000000000000001</v>
      </c>
      <c r="DV46" s="21">
        <v>32</v>
      </c>
      <c r="DW46" s="21">
        <v>2</v>
      </c>
      <c r="DX46" s="21" t="s">
        <v>858</v>
      </c>
      <c r="DY46" s="21" t="s">
        <v>858</v>
      </c>
      <c r="EA46" s="22" t="s">
        <v>493</v>
      </c>
      <c r="EB46" s="22" t="s">
        <v>68</v>
      </c>
      <c r="EC46" s="22">
        <v>14000</v>
      </c>
      <c r="ED46" s="22">
        <v>11.9</v>
      </c>
      <c r="EE46" s="22">
        <v>20317</v>
      </c>
      <c r="EF46" s="22">
        <v>9.9</v>
      </c>
      <c r="EG46" s="22">
        <v>23609</v>
      </c>
      <c r="EH46" s="22">
        <v>6.4</v>
      </c>
      <c r="EI46" s="22">
        <v>12117</v>
      </c>
      <c r="EJ46" s="22">
        <v>7.4</v>
      </c>
      <c r="EK46" s="22" t="s">
        <v>858</v>
      </c>
      <c r="EL46" s="22" t="s">
        <v>858</v>
      </c>
      <c r="EN46" s="23" t="s">
        <v>493</v>
      </c>
      <c r="EO46" s="23" t="s">
        <v>68</v>
      </c>
      <c r="EP46" s="23">
        <v>15000</v>
      </c>
      <c r="EQ46" s="23">
        <v>10.4</v>
      </c>
      <c r="ER46" s="23">
        <v>10.68</v>
      </c>
      <c r="ES46" s="23">
        <v>9.6</v>
      </c>
      <c r="ET46" s="23">
        <v>12.82</v>
      </c>
      <c r="EU46" s="23">
        <v>5.9</v>
      </c>
      <c r="EV46" s="23">
        <v>6.11</v>
      </c>
      <c r="EW46" s="23">
        <v>1.6</v>
      </c>
      <c r="EX46" s="23" t="s">
        <v>858</v>
      </c>
      <c r="EY46" s="23" t="s">
        <v>858</v>
      </c>
      <c r="FA46" s="24" t="s">
        <v>493</v>
      </c>
      <c r="FB46" s="24" t="s">
        <v>68</v>
      </c>
      <c r="FC46" s="24">
        <v>15000</v>
      </c>
      <c r="FD46" s="24">
        <v>10.4</v>
      </c>
      <c r="FE46" s="24">
        <v>389.4</v>
      </c>
      <c r="FF46" s="24">
        <v>10</v>
      </c>
      <c r="FG46" s="24">
        <v>467</v>
      </c>
      <c r="FH46" s="24">
        <v>5.7</v>
      </c>
      <c r="FI46" s="24">
        <v>215.8</v>
      </c>
      <c r="FJ46" s="24">
        <v>6.7</v>
      </c>
      <c r="FK46" s="24" t="s">
        <v>858</v>
      </c>
      <c r="FL46" s="24" t="s">
        <v>858</v>
      </c>
      <c r="FN46" s="11" t="s">
        <v>493</v>
      </c>
      <c r="FO46" s="11" t="s">
        <v>68</v>
      </c>
      <c r="FP46" s="11">
        <v>23000</v>
      </c>
      <c r="FQ46" s="11">
        <v>8.6</v>
      </c>
      <c r="FR46" s="11">
        <v>39</v>
      </c>
      <c r="FS46" s="11">
        <v>1.6</v>
      </c>
      <c r="FT46" s="11">
        <v>41</v>
      </c>
      <c r="FU46" s="11">
        <v>1.4</v>
      </c>
      <c r="FV46" s="11">
        <v>35</v>
      </c>
      <c r="FW46" s="11">
        <v>2.7</v>
      </c>
      <c r="FX46" s="11" t="s">
        <v>858</v>
      </c>
      <c r="FY46" s="11" t="s">
        <v>858</v>
      </c>
      <c r="GA46" s="10" t="s">
        <v>493</v>
      </c>
      <c r="GB46" s="10" t="s">
        <v>68</v>
      </c>
      <c r="GC46" s="10">
        <v>23000</v>
      </c>
      <c r="GD46" s="10">
        <v>11.4</v>
      </c>
      <c r="GE46" s="10">
        <v>23677</v>
      </c>
      <c r="GF46" s="10">
        <v>13</v>
      </c>
      <c r="GG46" s="10">
        <v>28941</v>
      </c>
      <c r="GH46" s="10">
        <v>6.6</v>
      </c>
      <c r="GI46" s="10">
        <v>15045</v>
      </c>
      <c r="GJ46" s="10">
        <v>5</v>
      </c>
      <c r="GK46" s="10" t="s">
        <v>858</v>
      </c>
      <c r="GL46" s="10" t="s">
        <v>858</v>
      </c>
      <c r="GN46" s="9" t="s">
        <v>493</v>
      </c>
      <c r="GO46" s="9" t="s">
        <v>68</v>
      </c>
      <c r="GP46" s="9">
        <v>23000</v>
      </c>
      <c r="GQ46" s="9">
        <v>8.6</v>
      </c>
      <c r="GR46" s="9">
        <v>11.04</v>
      </c>
      <c r="GS46" s="9">
        <v>8.6999999999999993</v>
      </c>
      <c r="GT46" s="9">
        <v>13.49</v>
      </c>
      <c r="GU46" s="9">
        <v>5.2</v>
      </c>
      <c r="GV46" s="9">
        <v>7.06</v>
      </c>
      <c r="GW46" s="9">
        <v>4.3</v>
      </c>
      <c r="GX46" s="9" t="s">
        <v>858</v>
      </c>
      <c r="GY46" s="9" t="s">
        <v>858</v>
      </c>
    </row>
    <row r="47" spans="1:207" x14ac:dyDescent="0.25">
      <c r="A47" s="1" t="s">
        <v>494</v>
      </c>
      <c r="B47" s="1" t="s">
        <v>69</v>
      </c>
      <c r="C47" s="1">
        <v>24000</v>
      </c>
      <c r="D47" s="1">
        <v>8.5</v>
      </c>
      <c r="E47" s="1">
        <v>462.2</v>
      </c>
      <c r="F47" s="1">
        <v>5.8</v>
      </c>
      <c r="G47" s="1">
        <v>515</v>
      </c>
      <c r="H47" s="1">
        <v>3.6</v>
      </c>
      <c r="I47" s="1">
        <v>291.7</v>
      </c>
      <c r="J47" s="1">
        <v>5.8</v>
      </c>
      <c r="K47" s="1" t="s">
        <v>858</v>
      </c>
      <c r="L47" s="1" t="s">
        <v>858</v>
      </c>
      <c r="N47" s="2" t="s">
        <v>494</v>
      </c>
      <c r="O47" s="2" t="s">
        <v>69</v>
      </c>
      <c r="P47" s="2">
        <v>45000</v>
      </c>
      <c r="Q47" s="2">
        <v>6.1</v>
      </c>
      <c r="R47" s="2">
        <v>37.5</v>
      </c>
      <c r="S47" s="2">
        <v>0.3</v>
      </c>
      <c r="T47" s="2">
        <v>38.5</v>
      </c>
      <c r="U47" s="2">
        <v>1</v>
      </c>
      <c r="V47" s="2">
        <v>32.799999999999997</v>
      </c>
      <c r="W47" s="2">
        <v>1.9</v>
      </c>
      <c r="X47" s="2" t="s">
        <v>858</v>
      </c>
      <c r="Y47" s="2" t="s">
        <v>858</v>
      </c>
      <c r="AA47" s="3" t="s">
        <v>494</v>
      </c>
      <c r="AB47" s="3" t="s">
        <v>69</v>
      </c>
      <c r="AC47" s="3">
        <v>42000</v>
      </c>
      <c r="AD47" s="3">
        <v>7</v>
      </c>
      <c r="AE47" s="3">
        <v>22418</v>
      </c>
      <c r="AF47" s="3">
        <v>5.4</v>
      </c>
      <c r="AG47" s="3">
        <v>24270</v>
      </c>
      <c r="AH47" s="3">
        <v>3.3</v>
      </c>
      <c r="AI47" s="3">
        <v>13165</v>
      </c>
      <c r="AJ47" s="3">
        <v>6.2</v>
      </c>
      <c r="AK47" s="3" t="s">
        <v>858</v>
      </c>
      <c r="AL47" s="3" t="s">
        <v>858</v>
      </c>
      <c r="AN47" s="4" t="s">
        <v>494</v>
      </c>
      <c r="AO47" s="4" t="s">
        <v>69</v>
      </c>
      <c r="AP47" s="4">
        <v>45000</v>
      </c>
      <c r="AQ47" s="4">
        <v>6.1</v>
      </c>
      <c r="AR47" s="4">
        <v>11.23</v>
      </c>
      <c r="AS47" s="4">
        <v>5.5</v>
      </c>
      <c r="AT47" s="4">
        <v>12.57</v>
      </c>
      <c r="AU47" s="4">
        <v>2.8</v>
      </c>
      <c r="AV47" s="4">
        <v>6.9</v>
      </c>
      <c r="AW47" s="4">
        <v>2.7</v>
      </c>
      <c r="AX47" s="4" t="s">
        <v>858</v>
      </c>
      <c r="AY47" s="4" t="s">
        <v>858</v>
      </c>
      <c r="BA47" s="5" t="s">
        <v>494</v>
      </c>
      <c r="BB47" s="5" t="s">
        <v>69</v>
      </c>
      <c r="BC47" s="5">
        <v>45000</v>
      </c>
      <c r="BD47" s="5">
        <v>6.1</v>
      </c>
      <c r="BE47" s="5">
        <v>432.6</v>
      </c>
      <c r="BF47" s="5">
        <v>5.3</v>
      </c>
      <c r="BG47" s="5">
        <v>483.7</v>
      </c>
      <c r="BH47" s="5">
        <v>2.8</v>
      </c>
      <c r="BI47" s="5">
        <v>264.2</v>
      </c>
      <c r="BJ47" s="5">
        <v>3.8</v>
      </c>
      <c r="BK47" s="5" t="s">
        <v>858</v>
      </c>
      <c r="BL47" s="5" t="s">
        <v>858</v>
      </c>
      <c r="BN47" s="6" t="s">
        <v>494</v>
      </c>
      <c r="BO47" s="6" t="s">
        <v>69</v>
      </c>
      <c r="BP47" s="6">
        <v>69000</v>
      </c>
      <c r="BQ47" s="6">
        <v>4.8</v>
      </c>
      <c r="BR47" s="6">
        <v>35</v>
      </c>
      <c r="BS47" s="6">
        <v>1.4</v>
      </c>
      <c r="BT47" s="6">
        <v>31.2</v>
      </c>
      <c r="BU47" s="6">
        <v>1.8</v>
      </c>
      <c r="BV47" s="6">
        <v>14</v>
      </c>
      <c r="BW47" s="6">
        <v>11</v>
      </c>
      <c r="BX47" s="6">
        <v>41.6</v>
      </c>
      <c r="BY47" s="6">
        <v>10</v>
      </c>
      <c r="CA47" s="7" t="s">
        <v>494</v>
      </c>
      <c r="CB47" s="7" t="s">
        <v>69</v>
      </c>
      <c r="CC47" s="7">
        <v>62000</v>
      </c>
      <c r="CD47" s="7">
        <v>5.7</v>
      </c>
      <c r="CE47" s="7">
        <v>18006</v>
      </c>
      <c r="CF47" s="7">
        <v>5.5</v>
      </c>
      <c r="CG47" s="7">
        <v>19392</v>
      </c>
      <c r="CH47" s="7">
        <v>3.7</v>
      </c>
      <c r="CI47" s="7">
        <v>5039</v>
      </c>
      <c r="CJ47" s="7">
        <v>9.6999999999999993</v>
      </c>
      <c r="CK47" s="7" t="s">
        <v>858</v>
      </c>
      <c r="CL47" s="7" t="s">
        <v>858</v>
      </c>
      <c r="CN47" s="8" t="s">
        <v>494</v>
      </c>
      <c r="CO47" s="8" t="s">
        <v>69</v>
      </c>
      <c r="CP47" s="8">
        <v>69000</v>
      </c>
      <c r="CQ47" s="8">
        <v>4.8</v>
      </c>
      <c r="CR47" s="8">
        <v>9.5399999999999991</v>
      </c>
      <c r="CS47" s="8">
        <v>3.9</v>
      </c>
      <c r="CT47" s="8">
        <v>12</v>
      </c>
      <c r="CU47" s="8">
        <v>2.7</v>
      </c>
      <c r="CV47" s="8">
        <v>6.31</v>
      </c>
      <c r="CW47" s="8">
        <v>1.3</v>
      </c>
      <c r="CX47" s="8" t="s">
        <v>858</v>
      </c>
      <c r="CY47" s="8" t="s">
        <v>858</v>
      </c>
      <c r="DA47" s="20" t="s">
        <v>494</v>
      </c>
      <c r="DB47" s="20" t="s">
        <v>69</v>
      </c>
      <c r="DC47" s="20">
        <v>69000</v>
      </c>
      <c r="DD47" s="20">
        <v>4.8</v>
      </c>
      <c r="DE47" s="20">
        <v>335.3</v>
      </c>
      <c r="DF47" s="20">
        <v>4.5</v>
      </c>
      <c r="DG47" s="20">
        <v>374</v>
      </c>
      <c r="DH47" s="20">
        <v>3.3</v>
      </c>
      <c r="DI47" s="20">
        <v>99.8</v>
      </c>
      <c r="DJ47" s="20">
        <v>5.7</v>
      </c>
      <c r="DK47" s="20" t="s">
        <v>858</v>
      </c>
      <c r="DL47" s="20" t="s">
        <v>858</v>
      </c>
      <c r="DN47" s="21" t="s">
        <v>494</v>
      </c>
      <c r="DO47" s="21" t="s">
        <v>69</v>
      </c>
      <c r="DP47" s="21">
        <v>21000</v>
      </c>
      <c r="DQ47" s="21">
        <v>8.6</v>
      </c>
      <c r="DR47" s="21">
        <v>37</v>
      </c>
      <c r="DS47" s="21">
        <v>1</v>
      </c>
      <c r="DT47" s="21">
        <v>37.299999999999997</v>
      </c>
      <c r="DU47" s="21">
        <v>1</v>
      </c>
      <c r="DV47" s="21">
        <v>32</v>
      </c>
      <c r="DW47" s="21">
        <v>1.6</v>
      </c>
      <c r="DX47" s="21" t="s">
        <v>858</v>
      </c>
      <c r="DY47" s="21" t="s">
        <v>858</v>
      </c>
      <c r="EA47" s="22" t="s">
        <v>494</v>
      </c>
      <c r="EB47" s="22" t="s">
        <v>69</v>
      </c>
      <c r="EC47" s="22">
        <v>19000</v>
      </c>
      <c r="ED47" s="22">
        <v>10.1</v>
      </c>
      <c r="EE47" s="22">
        <v>19739</v>
      </c>
      <c r="EF47" s="22">
        <v>7.6</v>
      </c>
      <c r="EG47" s="22">
        <v>22649</v>
      </c>
      <c r="EH47" s="22">
        <v>5.4</v>
      </c>
      <c r="EI47" s="22">
        <v>11777</v>
      </c>
      <c r="EJ47" s="22">
        <v>15</v>
      </c>
      <c r="EK47" s="22" t="s">
        <v>858</v>
      </c>
      <c r="EL47" s="22" t="s">
        <v>858</v>
      </c>
      <c r="EN47" s="23" t="s">
        <v>494</v>
      </c>
      <c r="EO47" s="23" t="s">
        <v>69</v>
      </c>
      <c r="EP47" s="23">
        <v>21000</v>
      </c>
      <c r="EQ47" s="23">
        <v>8.6</v>
      </c>
      <c r="ER47" s="23">
        <v>10.27</v>
      </c>
      <c r="ES47" s="23">
        <v>8.3000000000000007</v>
      </c>
      <c r="ET47" s="23">
        <v>12.01</v>
      </c>
      <c r="EU47" s="23">
        <v>4.5</v>
      </c>
      <c r="EV47" s="23">
        <v>6.5</v>
      </c>
      <c r="EW47" s="23">
        <v>1.7</v>
      </c>
      <c r="EX47" s="23" t="s">
        <v>858</v>
      </c>
      <c r="EY47" s="23" t="s">
        <v>858</v>
      </c>
      <c r="FA47" s="24" t="s">
        <v>494</v>
      </c>
      <c r="FB47" s="24" t="s">
        <v>69</v>
      </c>
      <c r="FC47" s="24">
        <v>21000</v>
      </c>
      <c r="FD47" s="24">
        <v>8.6</v>
      </c>
      <c r="FE47" s="24">
        <v>384.9</v>
      </c>
      <c r="FF47" s="24">
        <v>8.1999999999999993</v>
      </c>
      <c r="FG47" s="24">
        <v>447.5</v>
      </c>
      <c r="FH47" s="24">
        <v>4.3</v>
      </c>
      <c r="FI47" s="24">
        <v>242.1</v>
      </c>
      <c r="FJ47" s="24">
        <v>4.5</v>
      </c>
      <c r="FK47" s="24" t="s">
        <v>858</v>
      </c>
      <c r="FL47" s="24" t="s">
        <v>858</v>
      </c>
      <c r="FN47" s="11" t="s">
        <v>494</v>
      </c>
      <c r="FO47" s="11" t="s">
        <v>69</v>
      </c>
      <c r="FP47" s="11">
        <v>24000</v>
      </c>
      <c r="FQ47" s="11">
        <v>8.5</v>
      </c>
      <c r="FR47" s="11">
        <v>37.5</v>
      </c>
      <c r="FS47" s="11">
        <v>2</v>
      </c>
      <c r="FT47" s="11">
        <v>39.5</v>
      </c>
      <c r="FU47" s="11">
        <v>1.5</v>
      </c>
      <c r="FV47" s="11">
        <v>35</v>
      </c>
      <c r="FW47" s="11">
        <v>1.7</v>
      </c>
      <c r="FX47" s="11" t="s">
        <v>858</v>
      </c>
      <c r="FY47" s="11" t="s">
        <v>858</v>
      </c>
      <c r="GA47" s="10" t="s">
        <v>494</v>
      </c>
      <c r="GB47" s="10" t="s">
        <v>69</v>
      </c>
      <c r="GC47" s="10">
        <v>23000</v>
      </c>
      <c r="GD47" s="10">
        <v>9.8000000000000007</v>
      </c>
      <c r="GE47" s="10">
        <v>23704</v>
      </c>
      <c r="GF47" s="10">
        <v>5</v>
      </c>
      <c r="GG47" s="10">
        <v>25642</v>
      </c>
      <c r="GH47" s="10">
        <v>4</v>
      </c>
      <c r="GI47" s="10">
        <v>14743</v>
      </c>
      <c r="GJ47" s="10">
        <v>9.9</v>
      </c>
      <c r="GK47" s="10" t="s">
        <v>858</v>
      </c>
      <c r="GL47" s="10" t="s">
        <v>858</v>
      </c>
      <c r="GN47" s="9" t="s">
        <v>494</v>
      </c>
      <c r="GO47" s="9" t="s">
        <v>69</v>
      </c>
      <c r="GP47" s="9">
        <v>24000</v>
      </c>
      <c r="GQ47" s="9">
        <v>8.5</v>
      </c>
      <c r="GR47" s="9">
        <v>12.1</v>
      </c>
      <c r="GS47" s="9">
        <v>6.3</v>
      </c>
      <c r="GT47" s="9">
        <v>13.03</v>
      </c>
      <c r="GU47" s="9">
        <v>3.6</v>
      </c>
      <c r="GV47" s="9">
        <v>7.62</v>
      </c>
      <c r="GW47" s="9">
        <v>4.2</v>
      </c>
      <c r="GX47" s="9" t="s">
        <v>858</v>
      </c>
      <c r="GY47" s="9" t="s">
        <v>858</v>
      </c>
    </row>
    <row r="48" spans="1:207" x14ac:dyDescent="0.25">
      <c r="A48" s="1" t="s">
        <v>495</v>
      </c>
      <c r="B48" s="1" t="s">
        <v>70</v>
      </c>
      <c r="C48" s="1">
        <v>45000</v>
      </c>
      <c r="D48" s="1">
        <v>6.3</v>
      </c>
      <c r="E48" s="1">
        <v>483</v>
      </c>
      <c r="F48" s="1">
        <v>6</v>
      </c>
      <c r="G48" s="1">
        <v>563.9</v>
      </c>
      <c r="H48" s="1">
        <v>3.5</v>
      </c>
      <c r="I48" s="1">
        <v>278.10000000000002</v>
      </c>
      <c r="J48" s="1">
        <v>3.7</v>
      </c>
      <c r="K48" s="1" t="s">
        <v>858</v>
      </c>
      <c r="L48" s="1" t="s">
        <v>858</v>
      </c>
      <c r="N48" s="2" t="s">
        <v>495</v>
      </c>
      <c r="O48" s="2" t="s">
        <v>70</v>
      </c>
      <c r="P48" s="2">
        <v>70000</v>
      </c>
      <c r="Q48" s="2">
        <v>5</v>
      </c>
      <c r="R48" s="2">
        <v>38.200000000000003</v>
      </c>
      <c r="S48" s="2">
        <v>1</v>
      </c>
      <c r="T48" s="2">
        <v>39.700000000000003</v>
      </c>
      <c r="U48" s="2">
        <v>0.8</v>
      </c>
      <c r="V48" s="2">
        <v>32.5</v>
      </c>
      <c r="W48" s="2">
        <v>1.9</v>
      </c>
      <c r="X48" s="2">
        <v>47.3</v>
      </c>
      <c r="Y48" s="2">
        <v>10</v>
      </c>
      <c r="AA48" s="3" t="s">
        <v>495</v>
      </c>
      <c r="AB48" s="3" t="s">
        <v>70</v>
      </c>
      <c r="AC48" s="3">
        <v>62000</v>
      </c>
      <c r="AD48" s="3">
        <v>7.6</v>
      </c>
      <c r="AE48" s="3">
        <v>24010</v>
      </c>
      <c r="AF48" s="3">
        <v>4.8</v>
      </c>
      <c r="AG48" s="3">
        <v>27614</v>
      </c>
      <c r="AH48" s="3">
        <v>3.7</v>
      </c>
      <c r="AI48" s="3">
        <v>13387</v>
      </c>
      <c r="AJ48" s="3">
        <v>4.5999999999999996</v>
      </c>
      <c r="AK48" s="3" t="s">
        <v>858</v>
      </c>
      <c r="AL48" s="3" t="s">
        <v>858</v>
      </c>
      <c r="AN48" s="4" t="s">
        <v>495</v>
      </c>
      <c r="AO48" s="4" t="s">
        <v>70</v>
      </c>
      <c r="AP48" s="4">
        <v>70000</v>
      </c>
      <c r="AQ48" s="4">
        <v>5</v>
      </c>
      <c r="AR48" s="4">
        <v>11</v>
      </c>
      <c r="AS48" s="4">
        <v>4.2</v>
      </c>
      <c r="AT48" s="4">
        <v>13.08</v>
      </c>
      <c r="AU48" s="4">
        <v>2.8</v>
      </c>
      <c r="AV48" s="4">
        <v>6.72</v>
      </c>
      <c r="AW48" s="4">
        <v>2</v>
      </c>
      <c r="AX48" s="4" t="s">
        <v>858</v>
      </c>
      <c r="AY48" s="4" t="s">
        <v>858</v>
      </c>
      <c r="BA48" s="5" t="s">
        <v>495</v>
      </c>
      <c r="BB48" s="5" t="s">
        <v>70</v>
      </c>
      <c r="BC48" s="5">
        <v>70000</v>
      </c>
      <c r="BD48" s="5">
        <v>5</v>
      </c>
      <c r="BE48" s="5">
        <v>450.1</v>
      </c>
      <c r="BF48" s="5">
        <v>4.2</v>
      </c>
      <c r="BG48" s="5">
        <v>519.79999999999995</v>
      </c>
      <c r="BH48" s="5">
        <v>2.7</v>
      </c>
      <c r="BI48" s="5">
        <v>261.8</v>
      </c>
      <c r="BJ48" s="5">
        <v>2</v>
      </c>
      <c r="BK48" s="5" t="s">
        <v>858</v>
      </c>
      <c r="BL48" s="5" t="s">
        <v>858</v>
      </c>
      <c r="BN48" s="6" t="s">
        <v>495</v>
      </c>
      <c r="BO48" s="6" t="s">
        <v>70</v>
      </c>
      <c r="BP48" s="6">
        <v>102000</v>
      </c>
      <c r="BQ48" s="6">
        <v>4.0999999999999996</v>
      </c>
      <c r="BR48" s="6">
        <v>37</v>
      </c>
      <c r="BS48" s="6">
        <v>0.4</v>
      </c>
      <c r="BT48" s="6">
        <v>33.299999999999997</v>
      </c>
      <c r="BU48" s="6">
        <v>1.4</v>
      </c>
      <c r="BV48" s="6">
        <v>15.4</v>
      </c>
      <c r="BW48" s="6">
        <v>6.5</v>
      </c>
      <c r="BX48" s="6">
        <v>45</v>
      </c>
      <c r="BY48" s="6">
        <v>6.9</v>
      </c>
      <c r="CA48" s="7" t="s">
        <v>495</v>
      </c>
      <c r="CB48" s="7" t="s">
        <v>70</v>
      </c>
      <c r="CC48" s="7">
        <v>90000</v>
      </c>
      <c r="CD48" s="7">
        <v>5.8</v>
      </c>
      <c r="CE48" s="7">
        <v>18605</v>
      </c>
      <c r="CF48" s="7">
        <v>5.8</v>
      </c>
      <c r="CG48" s="7">
        <v>21908</v>
      </c>
      <c r="CH48" s="7">
        <v>4</v>
      </c>
      <c r="CI48" s="7">
        <v>6250</v>
      </c>
      <c r="CJ48" s="7">
        <v>8.1</v>
      </c>
      <c r="CK48" s="7" t="s">
        <v>858</v>
      </c>
      <c r="CL48" s="7" t="s">
        <v>858</v>
      </c>
      <c r="CN48" s="8" t="s">
        <v>495</v>
      </c>
      <c r="CO48" s="8" t="s">
        <v>70</v>
      </c>
      <c r="CP48" s="8">
        <v>102000</v>
      </c>
      <c r="CQ48" s="8">
        <v>4.0999999999999996</v>
      </c>
      <c r="CR48" s="8">
        <v>9.73</v>
      </c>
      <c r="CS48" s="8">
        <v>3.9</v>
      </c>
      <c r="CT48" s="8">
        <v>12.36</v>
      </c>
      <c r="CU48" s="8">
        <v>2.5</v>
      </c>
      <c r="CV48" s="8">
        <v>6.23</v>
      </c>
      <c r="CW48" s="8">
        <v>1.1000000000000001</v>
      </c>
      <c r="CX48" s="8">
        <v>20.66</v>
      </c>
      <c r="CY48" s="8">
        <v>16</v>
      </c>
      <c r="DA48" s="20" t="s">
        <v>495</v>
      </c>
      <c r="DB48" s="20" t="s">
        <v>70</v>
      </c>
      <c r="DC48" s="20">
        <v>102000</v>
      </c>
      <c r="DD48" s="20">
        <v>4.0999999999999996</v>
      </c>
      <c r="DE48" s="20">
        <v>353.3</v>
      </c>
      <c r="DF48" s="20">
        <v>5.0999999999999996</v>
      </c>
      <c r="DG48" s="20">
        <v>412</v>
      </c>
      <c r="DH48" s="20">
        <v>2.9</v>
      </c>
      <c r="DI48" s="20">
        <v>112.6</v>
      </c>
      <c r="DJ48" s="20">
        <v>6.6</v>
      </c>
      <c r="DK48" s="20">
        <v>756.7</v>
      </c>
      <c r="DL48" s="20">
        <v>15</v>
      </c>
      <c r="DN48" s="21" t="s">
        <v>495</v>
      </c>
      <c r="DO48" s="21" t="s">
        <v>70</v>
      </c>
      <c r="DP48" s="21">
        <v>25000</v>
      </c>
      <c r="DQ48" s="21">
        <v>8</v>
      </c>
      <c r="DR48" s="21">
        <v>37.4</v>
      </c>
      <c r="DS48" s="21">
        <v>0.3</v>
      </c>
      <c r="DT48" s="21">
        <v>37.5</v>
      </c>
      <c r="DU48" s="21">
        <v>1</v>
      </c>
      <c r="DV48" s="21">
        <v>32.4</v>
      </c>
      <c r="DW48" s="21">
        <v>0.5</v>
      </c>
      <c r="DX48" s="21" t="s">
        <v>858</v>
      </c>
      <c r="DY48" s="21" t="s">
        <v>858</v>
      </c>
      <c r="EA48" s="22" t="s">
        <v>495</v>
      </c>
      <c r="EB48" s="22" t="s">
        <v>70</v>
      </c>
      <c r="EC48" s="22">
        <v>22000</v>
      </c>
      <c r="ED48" s="22">
        <v>9.6</v>
      </c>
      <c r="EE48" s="22">
        <v>19649</v>
      </c>
      <c r="EF48" s="22">
        <v>11</v>
      </c>
      <c r="EG48" s="22">
        <v>22671</v>
      </c>
      <c r="EH48" s="22">
        <v>4.4000000000000004</v>
      </c>
      <c r="EI48" s="22">
        <v>11495</v>
      </c>
      <c r="EJ48" s="22">
        <v>4.9000000000000004</v>
      </c>
      <c r="EK48" s="22" t="s">
        <v>858</v>
      </c>
      <c r="EL48" s="22" t="s">
        <v>858</v>
      </c>
      <c r="EN48" s="23" t="s">
        <v>495</v>
      </c>
      <c r="EO48" s="23" t="s">
        <v>70</v>
      </c>
      <c r="EP48" s="23">
        <v>25000</v>
      </c>
      <c r="EQ48" s="23">
        <v>8</v>
      </c>
      <c r="ER48" s="23">
        <v>9.91</v>
      </c>
      <c r="ES48" s="23">
        <v>8.9</v>
      </c>
      <c r="ET48" s="23">
        <v>11.78</v>
      </c>
      <c r="EU48" s="23">
        <v>3.8</v>
      </c>
      <c r="EV48" s="23">
        <v>6.47</v>
      </c>
      <c r="EW48" s="23">
        <v>2.6</v>
      </c>
      <c r="EX48" s="23" t="s">
        <v>858</v>
      </c>
      <c r="EY48" s="23" t="s">
        <v>858</v>
      </c>
      <c r="FA48" s="24" t="s">
        <v>495</v>
      </c>
      <c r="FB48" s="24" t="s">
        <v>70</v>
      </c>
      <c r="FC48" s="24">
        <v>25000</v>
      </c>
      <c r="FD48" s="24">
        <v>8</v>
      </c>
      <c r="FE48" s="24">
        <v>366.6</v>
      </c>
      <c r="FF48" s="24">
        <v>8.6</v>
      </c>
      <c r="FG48" s="24">
        <v>442.2</v>
      </c>
      <c r="FH48" s="24">
        <v>3.6</v>
      </c>
      <c r="FI48" s="24">
        <v>243.7</v>
      </c>
      <c r="FJ48" s="24">
        <v>2.9</v>
      </c>
      <c r="FK48" s="24" t="s">
        <v>858</v>
      </c>
      <c r="FL48" s="24" t="s">
        <v>858</v>
      </c>
      <c r="FN48" s="11" t="s">
        <v>495</v>
      </c>
      <c r="FO48" s="11" t="s">
        <v>70</v>
      </c>
      <c r="FP48" s="11">
        <v>45000</v>
      </c>
      <c r="FQ48" s="11">
        <v>6.3</v>
      </c>
      <c r="FR48" s="11">
        <v>39.1</v>
      </c>
      <c r="FS48" s="11">
        <v>1</v>
      </c>
      <c r="FT48" s="11">
        <v>41</v>
      </c>
      <c r="FU48" s="11">
        <v>1</v>
      </c>
      <c r="FV48" s="11">
        <v>36.200000000000003</v>
      </c>
      <c r="FW48" s="11">
        <v>2.4</v>
      </c>
      <c r="FX48" s="11" t="s">
        <v>858</v>
      </c>
      <c r="FY48" s="11" t="s">
        <v>858</v>
      </c>
      <c r="GA48" s="10" t="s">
        <v>495</v>
      </c>
      <c r="GB48" s="10" t="s">
        <v>70</v>
      </c>
      <c r="GC48" s="10">
        <v>40000</v>
      </c>
      <c r="GD48" s="10">
        <v>10.6</v>
      </c>
      <c r="GE48" s="10">
        <v>25828</v>
      </c>
      <c r="GF48" s="10">
        <v>6.1</v>
      </c>
      <c r="GG48" s="10">
        <v>30277</v>
      </c>
      <c r="GH48" s="10">
        <v>4.7</v>
      </c>
      <c r="GI48" s="10">
        <v>15325</v>
      </c>
      <c r="GJ48" s="10">
        <v>5.5</v>
      </c>
      <c r="GK48" s="10" t="s">
        <v>858</v>
      </c>
      <c r="GL48" s="10" t="s">
        <v>858</v>
      </c>
      <c r="GN48" s="9" t="s">
        <v>495</v>
      </c>
      <c r="GO48" s="9" t="s">
        <v>70</v>
      </c>
      <c r="GP48" s="9">
        <v>45000</v>
      </c>
      <c r="GQ48" s="9">
        <v>6.3</v>
      </c>
      <c r="GR48" s="9">
        <v>11.38</v>
      </c>
      <c r="GS48" s="9">
        <v>5.8</v>
      </c>
      <c r="GT48" s="9">
        <v>13.76</v>
      </c>
      <c r="GU48" s="9">
        <v>3.6</v>
      </c>
      <c r="GV48" s="9">
        <v>6.98</v>
      </c>
      <c r="GW48" s="9">
        <v>2.2000000000000002</v>
      </c>
      <c r="GX48" s="9" t="s">
        <v>858</v>
      </c>
      <c r="GY48" s="9" t="s">
        <v>858</v>
      </c>
    </row>
    <row r="49" spans="1:207" x14ac:dyDescent="0.25">
      <c r="A49" s="1" t="s">
        <v>496</v>
      </c>
      <c r="B49" s="1" t="s">
        <v>71</v>
      </c>
      <c r="C49" s="1">
        <v>49000</v>
      </c>
      <c r="D49" s="1">
        <v>6</v>
      </c>
      <c r="E49" s="1">
        <v>496.7</v>
      </c>
      <c r="F49" s="1">
        <v>5.2</v>
      </c>
      <c r="G49" s="1">
        <v>556.29999999999995</v>
      </c>
      <c r="H49" s="1">
        <v>3.4</v>
      </c>
      <c r="I49" s="1">
        <v>296.8</v>
      </c>
      <c r="J49" s="1">
        <v>3.6</v>
      </c>
      <c r="K49" s="1" t="s">
        <v>858</v>
      </c>
      <c r="L49" s="1" t="s">
        <v>858</v>
      </c>
      <c r="N49" s="2" t="s">
        <v>496</v>
      </c>
      <c r="O49" s="2" t="s">
        <v>71</v>
      </c>
      <c r="P49" s="2">
        <v>78000</v>
      </c>
      <c r="Q49" s="2">
        <v>4.5999999999999996</v>
      </c>
      <c r="R49" s="2">
        <v>37.5</v>
      </c>
      <c r="S49" s="2">
        <v>0.9</v>
      </c>
      <c r="T49" s="2">
        <v>39.4</v>
      </c>
      <c r="U49" s="2">
        <v>0.7</v>
      </c>
      <c r="V49" s="2">
        <v>34.799999999999997</v>
      </c>
      <c r="W49" s="2">
        <v>1.8</v>
      </c>
      <c r="X49" s="2">
        <v>46.5</v>
      </c>
      <c r="Y49" s="2">
        <v>9.4</v>
      </c>
      <c r="AA49" s="3" t="s">
        <v>496</v>
      </c>
      <c r="AB49" s="3" t="s">
        <v>71</v>
      </c>
      <c r="AC49" s="3">
        <v>69000</v>
      </c>
      <c r="AD49" s="3">
        <v>5.5</v>
      </c>
      <c r="AE49" s="3">
        <v>23363</v>
      </c>
      <c r="AF49" s="3">
        <v>4.9000000000000004</v>
      </c>
      <c r="AG49" s="3">
        <v>27357</v>
      </c>
      <c r="AH49" s="3">
        <v>3.3</v>
      </c>
      <c r="AI49" s="3">
        <v>13494</v>
      </c>
      <c r="AJ49" s="3">
        <v>3.7</v>
      </c>
      <c r="AK49" s="3" t="s">
        <v>858</v>
      </c>
      <c r="AL49" s="3" t="s">
        <v>858</v>
      </c>
      <c r="AN49" s="4" t="s">
        <v>496</v>
      </c>
      <c r="AO49" s="4" t="s">
        <v>71</v>
      </c>
      <c r="AP49" s="4">
        <v>78000</v>
      </c>
      <c r="AQ49" s="4">
        <v>4.5999999999999996</v>
      </c>
      <c r="AR49" s="4">
        <v>11.39</v>
      </c>
      <c r="AS49" s="4">
        <v>3.9</v>
      </c>
      <c r="AT49" s="4">
        <v>13.28</v>
      </c>
      <c r="AU49" s="4">
        <v>2.8</v>
      </c>
      <c r="AV49" s="4">
        <v>6.78</v>
      </c>
      <c r="AW49" s="4">
        <v>1.5</v>
      </c>
      <c r="AX49" s="4" t="s">
        <v>858</v>
      </c>
      <c r="AY49" s="4" t="s">
        <v>858</v>
      </c>
      <c r="BA49" s="5" t="s">
        <v>496</v>
      </c>
      <c r="BB49" s="5" t="s">
        <v>71</v>
      </c>
      <c r="BC49" s="5">
        <v>78000</v>
      </c>
      <c r="BD49" s="5">
        <v>4.5999999999999996</v>
      </c>
      <c r="BE49" s="5">
        <v>445.2</v>
      </c>
      <c r="BF49" s="5">
        <v>4.3</v>
      </c>
      <c r="BG49" s="5">
        <v>523.4</v>
      </c>
      <c r="BH49" s="5">
        <v>2.7</v>
      </c>
      <c r="BI49" s="5">
        <v>267.89999999999998</v>
      </c>
      <c r="BJ49" s="5">
        <v>2.5</v>
      </c>
      <c r="BK49" s="5" t="s">
        <v>858</v>
      </c>
      <c r="BL49" s="5" t="s">
        <v>858</v>
      </c>
      <c r="BN49" s="6" t="s">
        <v>496</v>
      </c>
      <c r="BO49" s="6" t="s">
        <v>71</v>
      </c>
      <c r="BP49" s="6">
        <v>115000</v>
      </c>
      <c r="BQ49" s="6">
        <v>3.8</v>
      </c>
      <c r="BR49" s="6">
        <v>37</v>
      </c>
      <c r="BS49" s="6">
        <v>0.4</v>
      </c>
      <c r="BT49" s="6">
        <v>32.9</v>
      </c>
      <c r="BU49" s="6">
        <v>1.3</v>
      </c>
      <c r="BV49" s="6">
        <v>15</v>
      </c>
      <c r="BW49" s="6">
        <v>6.7</v>
      </c>
      <c r="BX49" s="6">
        <v>43.9</v>
      </c>
      <c r="BY49" s="6">
        <v>5.6</v>
      </c>
      <c r="CA49" s="7" t="s">
        <v>496</v>
      </c>
      <c r="CB49" s="7" t="s">
        <v>71</v>
      </c>
      <c r="CC49" s="7">
        <v>101000</v>
      </c>
      <c r="CD49" s="7">
        <v>4.5</v>
      </c>
      <c r="CE49" s="7">
        <v>19065</v>
      </c>
      <c r="CF49" s="7">
        <v>4.9000000000000004</v>
      </c>
      <c r="CG49" s="7">
        <v>22297</v>
      </c>
      <c r="CH49" s="7">
        <v>3.4</v>
      </c>
      <c r="CI49" s="7">
        <v>6154</v>
      </c>
      <c r="CJ49" s="7">
        <v>8</v>
      </c>
      <c r="CK49" s="7">
        <v>40880</v>
      </c>
      <c r="CL49" s="7">
        <v>20</v>
      </c>
      <c r="CN49" s="8" t="s">
        <v>496</v>
      </c>
      <c r="CO49" s="8" t="s">
        <v>71</v>
      </c>
      <c r="CP49" s="8">
        <v>115000</v>
      </c>
      <c r="CQ49" s="8">
        <v>3.8</v>
      </c>
      <c r="CR49" s="8">
        <v>9.74</v>
      </c>
      <c r="CS49" s="8">
        <v>3.7</v>
      </c>
      <c r="CT49" s="8">
        <v>12.77</v>
      </c>
      <c r="CU49" s="8">
        <v>2.5</v>
      </c>
      <c r="CV49" s="8">
        <v>6.43</v>
      </c>
      <c r="CW49" s="8">
        <v>1.1000000000000001</v>
      </c>
      <c r="CX49" s="8">
        <v>21.1</v>
      </c>
      <c r="CY49" s="8">
        <v>14</v>
      </c>
      <c r="DA49" s="20" t="s">
        <v>496</v>
      </c>
      <c r="DB49" s="20" t="s">
        <v>71</v>
      </c>
      <c r="DC49" s="20">
        <v>115000</v>
      </c>
      <c r="DD49" s="20">
        <v>3.8</v>
      </c>
      <c r="DE49" s="20">
        <v>357.4</v>
      </c>
      <c r="DF49" s="20">
        <v>4.5999999999999996</v>
      </c>
      <c r="DG49" s="20">
        <v>419.8</v>
      </c>
      <c r="DH49" s="20">
        <v>2.8</v>
      </c>
      <c r="DI49" s="20">
        <v>109.3</v>
      </c>
      <c r="DJ49" s="20">
        <v>7.7</v>
      </c>
      <c r="DK49" s="20">
        <v>778.5</v>
      </c>
      <c r="DL49" s="20">
        <v>12</v>
      </c>
      <c r="DN49" s="21" t="s">
        <v>496</v>
      </c>
      <c r="DO49" s="21" t="s">
        <v>71</v>
      </c>
      <c r="DP49" s="21">
        <v>29000</v>
      </c>
      <c r="DQ49" s="21">
        <v>7.4</v>
      </c>
      <c r="DR49" s="21">
        <v>37.4</v>
      </c>
      <c r="DS49" s="21">
        <v>0.3</v>
      </c>
      <c r="DT49" s="21">
        <v>38</v>
      </c>
      <c r="DU49" s="21">
        <v>0.9</v>
      </c>
      <c r="DV49" s="21">
        <v>32.5</v>
      </c>
      <c r="DW49" s="21">
        <v>2.1</v>
      </c>
      <c r="DX49" s="21" t="s">
        <v>858</v>
      </c>
      <c r="DY49" s="21" t="s">
        <v>858</v>
      </c>
      <c r="EA49" s="22" t="s">
        <v>496</v>
      </c>
      <c r="EB49" s="22" t="s">
        <v>71</v>
      </c>
      <c r="EC49" s="22">
        <v>25000</v>
      </c>
      <c r="ED49" s="22">
        <v>8.8000000000000007</v>
      </c>
      <c r="EE49" s="22">
        <v>20735</v>
      </c>
      <c r="EF49" s="22">
        <v>6.9</v>
      </c>
      <c r="EG49" s="22">
        <v>24229</v>
      </c>
      <c r="EH49" s="22">
        <v>5</v>
      </c>
      <c r="EI49" s="22">
        <v>12389</v>
      </c>
      <c r="EJ49" s="22">
        <v>4.5</v>
      </c>
      <c r="EK49" s="22" t="s">
        <v>858</v>
      </c>
      <c r="EL49" s="22" t="s">
        <v>858</v>
      </c>
      <c r="EN49" s="23" t="s">
        <v>496</v>
      </c>
      <c r="EO49" s="23" t="s">
        <v>71</v>
      </c>
      <c r="EP49" s="23">
        <v>29000</v>
      </c>
      <c r="EQ49" s="23">
        <v>7.4</v>
      </c>
      <c r="ER49" s="23">
        <v>10.36</v>
      </c>
      <c r="ES49" s="23">
        <v>6.8</v>
      </c>
      <c r="ET49" s="23">
        <v>12.32</v>
      </c>
      <c r="EU49" s="23">
        <v>4.2</v>
      </c>
      <c r="EV49" s="23">
        <v>6.49</v>
      </c>
      <c r="EW49" s="23">
        <v>2.4</v>
      </c>
      <c r="EX49" s="23" t="s">
        <v>858</v>
      </c>
      <c r="EY49" s="23" t="s">
        <v>858</v>
      </c>
      <c r="FA49" s="24" t="s">
        <v>496</v>
      </c>
      <c r="FB49" s="24" t="s">
        <v>71</v>
      </c>
      <c r="FC49" s="24">
        <v>29000</v>
      </c>
      <c r="FD49" s="24">
        <v>7.4</v>
      </c>
      <c r="FE49" s="24">
        <v>404.8</v>
      </c>
      <c r="FF49" s="24">
        <v>5.5</v>
      </c>
      <c r="FG49" s="24">
        <v>468</v>
      </c>
      <c r="FH49" s="24">
        <v>4.2</v>
      </c>
      <c r="FI49" s="24">
        <v>239.8</v>
      </c>
      <c r="FJ49" s="24">
        <v>3.7</v>
      </c>
      <c r="FK49" s="24" t="s">
        <v>858</v>
      </c>
      <c r="FL49" s="24" t="s">
        <v>858</v>
      </c>
      <c r="FN49" s="11" t="s">
        <v>496</v>
      </c>
      <c r="FO49" s="11" t="s">
        <v>71</v>
      </c>
      <c r="FP49" s="11">
        <v>49000</v>
      </c>
      <c r="FQ49" s="11">
        <v>6</v>
      </c>
      <c r="FR49" s="11">
        <v>38.6</v>
      </c>
      <c r="FS49" s="11">
        <v>1</v>
      </c>
      <c r="FT49" s="11">
        <v>40.299999999999997</v>
      </c>
      <c r="FU49" s="11">
        <v>0.9</v>
      </c>
      <c r="FV49" s="11">
        <v>35</v>
      </c>
      <c r="FW49" s="11">
        <v>1</v>
      </c>
      <c r="FX49" s="11" t="s">
        <v>858</v>
      </c>
      <c r="FY49" s="11" t="s">
        <v>858</v>
      </c>
      <c r="GA49" s="10" t="s">
        <v>496</v>
      </c>
      <c r="GB49" s="10" t="s">
        <v>71</v>
      </c>
      <c r="GC49" s="10">
        <v>44000</v>
      </c>
      <c r="GD49" s="10">
        <v>7</v>
      </c>
      <c r="GE49" s="10">
        <v>26049</v>
      </c>
      <c r="GF49" s="10">
        <v>6</v>
      </c>
      <c r="GG49" s="10">
        <v>29178</v>
      </c>
      <c r="GH49" s="10">
        <v>4.2</v>
      </c>
      <c r="GI49" s="10">
        <v>14810</v>
      </c>
      <c r="GJ49" s="10">
        <v>5.4</v>
      </c>
      <c r="GK49" s="10" t="s">
        <v>858</v>
      </c>
      <c r="GL49" s="10" t="s">
        <v>858</v>
      </c>
      <c r="GN49" s="9" t="s">
        <v>496</v>
      </c>
      <c r="GO49" s="9" t="s">
        <v>71</v>
      </c>
      <c r="GP49" s="9">
        <v>49000</v>
      </c>
      <c r="GQ49" s="9">
        <v>6</v>
      </c>
      <c r="GR49" s="9">
        <v>12</v>
      </c>
      <c r="GS49" s="9">
        <v>5.5</v>
      </c>
      <c r="GT49" s="9">
        <v>13.82</v>
      </c>
      <c r="GU49" s="9">
        <v>3.5</v>
      </c>
      <c r="GV49" s="9">
        <v>7.29</v>
      </c>
      <c r="GW49" s="9">
        <v>3.4</v>
      </c>
      <c r="GX49" s="9" t="s">
        <v>858</v>
      </c>
      <c r="GY49" s="9" t="s">
        <v>858</v>
      </c>
    </row>
    <row r="50" spans="1:207" x14ac:dyDescent="0.25">
      <c r="A50" s="1" t="s">
        <v>497</v>
      </c>
      <c r="B50" s="1" t="s">
        <v>72</v>
      </c>
      <c r="C50" s="1">
        <v>23000</v>
      </c>
      <c r="D50" s="1">
        <v>8.6999999999999993</v>
      </c>
      <c r="E50" s="1">
        <v>512.1</v>
      </c>
      <c r="F50" s="1">
        <v>9.1</v>
      </c>
      <c r="G50" s="1">
        <v>611.6</v>
      </c>
      <c r="H50" s="1">
        <v>9</v>
      </c>
      <c r="I50" s="1">
        <v>285.60000000000002</v>
      </c>
      <c r="J50" s="1">
        <v>4.0999999999999996</v>
      </c>
      <c r="K50" s="1" t="s">
        <v>858</v>
      </c>
      <c r="L50" s="1" t="s">
        <v>858</v>
      </c>
      <c r="N50" s="2" t="s">
        <v>497</v>
      </c>
      <c r="O50" s="2" t="s">
        <v>72</v>
      </c>
      <c r="P50" s="2">
        <v>38000</v>
      </c>
      <c r="Q50" s="2">
        <v>6.6</v>
      </c>
      <c r="R50" s="2">
        <v>38.4</v>
      </c>
      <c r="S50" s="2">
        <v>1.6</v>
      </c>
      <c r="T50" s="2">
        <v>39.799999999999997</v>
      </c>
      <c r="U50" s="2">
        <v>1.1000000000000001</v>
      </c>
      <c r="V50" s="2">
        <v>32.5</v>
      </c>
      <c r="W50" s="2">
        <v>1.6</v>
      </c>
      <c r="X50" s="2" t="s">
        <v>858</v>
      </c>
      <c r="Y50" s="2" t="s">
        <v>858</v>
      </c>
      <c r="AA50" s="3" t="s">
        <v>497</v>
      </c>
      <c r="AB50" s="3" t="s">
        <v>72</v>
      </c>
      <c r="AC50" s="3">
        <v>35000</v>
      </c>
      <c r="AD50" s="3">
        <v>11.4</v>
      </c>
      <c r="AE50" s="3">
        <v>24625</v>
      </c>
      <c r="AF50" s="3">
        <v>7</v>
      </c>
      <c r="AG50" s="3">
        <v>29162</v>
      </c>
      <c r="AH50" s="3">
        <v>10</v>
      </c>
      <c r="AI50" s="3">
        <v>13693</v>
      </c>
      <c r="AJ50" s="3">
        <v>5.5</v>
      </c>
      <c r="AK50" s="3" t="s">
        <v>858</v>
      </c>
      <c r="AL50" s="3" t="s">
        <v>858</v>
      </c>
      <c r="AN50" s="4" t="s">
        <v>497</v>
      </c>
      <c r="AO50" s="4" t="s">
        <v>72</v>
      </c>
      <c r="AP50" s="4">
        <v>38000</v>
      </c>
      <c r="AQ50" s="4">
        <v>6.6</v>
      </c>
      <c r="AR50" s="4">
        <v>10.82</v>
      </c>
      <c r="AS50" s="4">
        <v>8.4</v>
      </c>
      <c r="AT50" s="4">
        <v>13.53</v>
      </c>
      <c r="AU50" s="4">
        <v>6.4</v>
      </c>
      <c r="AV50" s="4">
        <v>6.49</v>
      </c>
      <c r="AW50" s="4">
        <v>2</v>
      </c>
      <c r="AX50" s="4" t="s">
        <v>858</v>
      </c>
      <c r="AY50" s="4" t="s">
        <v>858</v>
      </c>
      <c r="BA50" s="5" t="s">
        <v>497</v>
      </c>
      <c r="BB50" s="5" t="s">
        <v>72</v>
      </c>
      <c r="BC50" s="5">
        <v>38000</v>
      </c>
      <c r="BD50" s="5">
        <v>6.6</v>
      </c>
      <c r="BE50" s="5">
        <v>445.4</v>
      </c>
      <c r="BF50" s="5">
        <v>7.4</v>
      </c>
      <c r="BG50" s="5">
        <v>538.70000000000005</v>
      </c>
      <c r="BH50" s="5">
        <v>6.4</v>
      </c>
      <c r="BI50" s="5">
        <v>256</v>
      </c>
      <c r="BJ50" s="5">
        <v>4.4000000000000004</v>
      </c>
      <c r="BK50" s="5" t="s">
        <v>858</v>
      </c>
      <c r="BL50" s="5" t="s">
        <v>858</v>
      </c>
      <c r="BN50" s="6" t="s">
        <v>497</v>
      </c>
      <c r="BO50" s="6" t="s">
        <v>72</v>
      </c>
      <c r="BP50" s="6">
        <v>56000</v>
      </c>
      <c r="BQ50" s="6">
        <v>5.5</v>
      </c>
      <c r="BR50" s="6">
        <v>37</v>
      </c>
      <c r="BS50" s="6">
        <v>1.7</v>
      </c>
      <c r="BT50" s="6">
        <v>32.799999999999997</v>
      </c>
      <c r="BU50" s="6">
        <v>2.1</v>
      </c>
      <c r="BV50" s="6">
        <v>12.6</v>
      </c>
      <c r="BW50" s="6">
        <v>12</v>
      </c>
      <c r="BX50" s="6">
        <v>45</v>
      </c>
      <c r="BY50" s="6">
        <v>15</v>
      </c>
      <c r="CA50" s="7" t="s">
        <v>497</v>
      </c>
      <c r="CB50" s="7" t="s">
        <v>72</v>
      </c>
      <c r="CC50" s="7">
        <v>48000</v>
      </c>
      <c r="CD50" s="7">
        <v>8.9</v>
      </c>
      <c r="CE50" s="7">
        <v>19408</v>
      </c>
      <c r="CF50" s="7">
        <v>6.5</v>
      </c>
      <c r="CG50" s="7">
        <v>24064</v>
      </c>
      <c r="CH50" s="7">
        <v>10</v>
      </c>
      <c r="CI50" s="7">
        <v>6251</v>
      </c>
      <c r="CJ50" s="7">
        <v>12</v>
      </c>
      <c r="CK50" s="7" t="s">
        <v>858</v>
      </c>
      <c r="CL50" s="7" t="s">
        <v>858</v>
      </c>
      <c r="CN50" s="8" t="s">
        <v>497</v>
      </c>
      <c r="CO50" s="8" t="s">
        <v>72</v>
      </c>
      <c r="CP50" s="8">
        <v>56000</v>
      </c>
      <c r="CQ50" s="8">
        <v>5.5</v>
      </c>
      <c r="CR50" s="8">
        <v>9.24</v>
      </c>
      <c r="CS50" s="8">
        <v>4.9000000000000004</v>
      </c>
      <c r="CT50" s="8">
        <v>13.09</v>
      </c>
      <c r="CU50" s="8">
        <v>6.1</v>
      </c>
      <c r="CV50" s="8">
        <v>6.15</v>
      </c>
      <c r="CW50" s="8">
        <v>0.9</v>
      </c>
      <c r="CX50" s="8" t="s">
        <v>858</v>
      </c>
      <c r="CY50" s="8" t="s">
        <v>858</v>
      </c>
      <c r="DA50" s="20" t="s">
        <v>497</v>
      </c>
      <c r="DB50" s="20" t="s">
        <v>72</v>
      </c>
      <c r="DC50" s="20">
        <v>56000</v>
      </c>
      <c r="DD50" s="20">
        <v>5.5</v>
      </c>
      <c r="DE50" s="20">
        <v>341.1</v>
      </c>
      <c r="DF50" s="20">
        <v>6.3</v>
      </c>
      <c r="DG50" s="20">
        <v>429.5</v>
      </c>
      <c r="DH50" s="20">
        <v>6.5</v>
      </c>
      <c r="DI50" s="20">
        <v>89.9</v>
      </c>
      <c r="DJ50" s="20">
        <v>13</v>
      </c>
      <c r="DK50" s="20" t="s">
        <v>858</v>
      </c>
      <c r="DL50" s="20" t="s">
        <v>858</v>
      </c>
      <c r="DN50" s="21" t="s">
        <v>497</v>
      </c>
      <c r="DO50" s="21" t="s">
        <v>72</v>
      </c>
      <c r="DP50" s="21">
        <v>16000</v>
      </c>
      <c r="DQ50" s="21">
        <v>10.199999999999999</v>
      </c>
      <c r="DR50" s="21">
        <v>37</v>
      </c>
      <c r="DS50" s="21">
        <v>1</v>
      </c>
      <c r="DT50" s="21">
        <v>37.299999999999997</v>
      </c>
      <c r="DU50" s="21">
        <v>1.5</v>
      </c>
      <c r="DV50" s="21">
        <v>32</v>
      </c>
      <c r="DW50" s="21">
        <v>1.9</v>
      </c>
      <c r="DX50" s="21" t="s">
        <v>858</v>
      </c>
      <c r="DY50" s="21" t="s">
        <v>858</v>
      </c>
      <c r="EA50" s="22" t="s">
        <v>497</v>
      </c>
      <c r="EB50" s="22" t="s">
        <v>72</v>
      </c>
      <c r="EC50" s="22">
        <v>14000</v>
      </c>
      <c r="ED50" s="22">
        <v>16.100000000000001</v>
      </c>
      <c r="EE50" s="22">
        <v>18968</v>
      </c>
      <c r="EF50" s="22">
        <v>10</v>
      </c>
      <c r="EG50" s="22">
        <v>22263</v>
      </c>
      <c r="EH50" s="22">
        <v>6.2</v>
      </c>
      <c r="EI50" s="22">
        <v>11993</v>
      </c>
      <c r="EJ50" s="22">
        <v>5.9</v>
      </c>
      <c r="EK50" s="22" t="s">
        <v>858</v>
      </c>
      <c r="EL50" s="22" t="s">
        <v>858</v>
      </c>
      <c r="EN50" s="23" t="s">
        <v>497</v>
      </c>
      <c r="EO50" s="23" t="s">
        <v>72</v>
      </c>
      <c r="EP50" s="23">
        <v>16000</v>
      </c>
      <c r="EQ50" s="23">
        <v>10.199999999999999</v>
      </c>
      <c r="ER50" s="23">
        <v>9.76</v>
      </c>
      <c r="ES50" s="23">
        <v>13</v>
      </c>
      <c r="ET50" s="23">
        <v>11.55</v>
      </c>
      <c r="EU50" s="23">
        <v>5.0999999999999996</v>
      </c>
      <c r="EV50" s="23">
        <v>6.25</v>
      </c>
      <c r="EW50" s="23">
        <v>2.2999999999999998</v>
      </c>
      <c r="EX50" s="23" t="s">
        <v>858</v>
      </c>
      <c r="EY50" s="23" t="s">
        <v>858</v>
      </c>
      <c r="FA50" s="24" t="s">
        <v>497</v>
      </c>
      <c r="FB50" s="24" t="s">
        <v>72</v>
      </c>
      <c r="FC50" s="24">
        <v>16000</v>
      </c>
      <c r="FD50" s="24">
        <v>10.199999999999999</v>
      </c>
      <c r="FE50" s="24">
        <v>370.2</v>
      </c>
      <c r="FF50" s="24">
        <v>9.1</v>
      </c>
      <c r="FG50" s="24">
        <v>430.7</v>
      </c>
      <c r="FH50" s="24">
        <v>4.9000000000000004</v>
      </c>
      <c r="FI50" s="24">
        <v>222.7</v>
      </c>
      <c r="FJ50" s="24">
        <v>5.9</v>
      </c>
      <c r="FK50" s="24" t="s">
        <v>858</v>
      </c>
      <c r="FL50" s="24" t="s">
        <v>858</v>
      </c>
      <c r="FN50" s="11" t="s">
        <v>497</v>
      </c>
      <c r="FO50" s="11" t="s">
        <v>72</v>
      </c>
      <c r="FP50" s="11">
        <v>23000</v>
      </c>
      <c r="FQ50" s="11">
        <v>8.6999999999999993</v>
      </c>
      <c r="FR50" s="11">
        <v>40</v>
      </c>
      <c r="FS50" s="11">
        <v>1.2</v>
      </c>
      <c r="FT50" s="11">
        <v>41.5</v>
      </c>
      <c r="FU50" s="11">
        <v>1.5</v>
      </c>
      <c r="FV50" s="11">
        <v>35</v>
      </c>
      <c r="FW50" s="11">
        <v>2.9</v>
      </c>
      <c r="FX50" s="11" t="s">
        <v>858</v>
      </c>
      <c r="FY50" s="11" t="s">
        <v>858</v>
      </c>
      <c r="GA50" s="10" t="s">
        <v>497</v>
      </c>
      <c r="GB50" s="10" t="s">
        <v>72</v>
      </c>
      <c r="GC50" s="10">
        <v>21000</v>
      </c>
      <c r="GD50" s="10">
        <v>15.8</v>
      </c>
      <c r="GE50" s="10">
        <v>27966</v>
      </c>
      <c r="GF50" s="10">
        <v>8.6</v>
      </c>
      <c r="GG50" s="10">
        <v>33770</v>
      </c>
      <c r="GH50" s="10">
        <v>14</v>
      </c>
      <c r="GI50" s="10">
        <v>15672</v>
      </c>
      <c r="GJ50" s="10">
        <v>8.5</v>
      </c>
      <c r="GK50" s="10" t="s">
        <v>858</v>
      </c>
      <c r="GL50" s="10" t="s">
        <v>858</v>
      </c>
      <c r="GN50" s="9" t="s">
        <v>497</v>
      </c>
      <c r="GO50" s="9" t="s">
        <v>72</v>
      </c>
      <c r="GP50" s="9">
        <v>23000</v>
      </c>
      <c r="GQ50" s="9">
        <v>8.6999999999999993</v>
      </c>
      <c r="GR50" s="9">
        <v>12.24</v>
      </c>
      <c r="GS50" s="9">
        <v>7.8</v>
      </c>
      <c r="GT50" s="9">
        <v>14.73</v>
      </c>
      <c r="GU50" s="9">
        <v>9.1</v>
      </c>
      <c r="GV50" s="9">
        <v>6.59</v>
      </c>
      <c r="GW50" s="9">
        <v>5</v>
      </c>
      <c r="GX50" s="9" t="s">
        <v>858</v>
      </c>
      <c r="GY50" s="9" t="s">
        <v>858</v>
      </c>
    </row>
    <row r="51" spans="1:207" x14ac:dyDescent="0.25">
      <c r="A51" s="1" t="s">
        <v>498</v>
      </c>
      <c r="B51" s="1" t="s">
        <v>73</v>
      </c>
      <c r="C51" s="1">
        <v>33000</v>
      </c>
      <c r="D51" s="1">
        <v>7.2</v>
      </c>
      <c r="E51" s="1">
        <v>546.1</v>
      </c>
      <c r="F51" s="1">
        <v>5.4</v>
      </c>
      <c r="G51" s="1">
        <v>617.9</v>
      </c>
      <c r="H51" s="1">
        <v>3.7</v>
      </c>
      <c r="I51" s="1">
        <v>314.2</v>
      </c>
      <c r="J51" s="1">
        <v>5.8</v>
      </c>
      <c r="K51" s="1" t="s">
        <v>858</v>
      </c>
      <c r="L51" s="1" t="s">
        <v>858</v>
      </c>
      <c r="N51" s="2" t="s">
        <v>498</v>
      </c>
      <c r="O51" s="2" t="s">
        <v>73</v>
      </c>
      <c r="P51" s="2">
        <v>47000</v>
      </c>
      <c r="Q51" s="2">
        <v>6</v>
      </c>
      <c r="R51" s="2">
        <v>39</v>
      </c>
      <c r="S51" s="2">
        <v>1.5</v>
      </c>
      <c r="T51" s="2">
        <v>40.9</v>
      </c>
      <c r="U51" s="2">
        <v>1.1000000000000001</v>
      </c>
      <c r="V51" s="2">
        <v>34.9</v>
      </c>
      <c r="W51" s="2">
        <v>2.4</v>
      </c>
      <c r="X51" s="2" t="s">
        <v>858</v>
      </c>
      <c r="Y51" s="2" t="s">
        <v>858</v>
      </c>
      <c r="AA51" s="3" t="s">
        <v>498</v>
      </c>
      <c r="AB51" s="3" t="s">
        <v>73</v>
      </c>
      <c r="AC51" s="3">
        <v>42000</v>
      </c>
      <c r="AD51" s="3">
        <v>8</v>
      </c>
      <c r="AE51" s="3">
        <v>26306</v>
      </c>
      <c r="AF51" s="3">
        <v>5</v>
      </c>
      <c r="AG51" s="3">
        <v>29228</v>
      </c>
      <c r="AH51" s="3">
        <v>3.8</v>
      </c>
      <c r="AI51" s="3">
        <v>13053</v>
      </c>
      <c r="AJ51" s="3">
        <v>6.6</v>
      </c>
      <c r="AK51" s="3" t="s">
        <v>858</v>
      </c>
      <c r="AL51" s="3" t="s">
        <v>858</v>
      </c>
      <c r="AN51" s="4" t="s">
        <v>498</v>
      </c>
      <c r="AO51" s="4" t="s">
        <v>73</v>
      </c>
      <c r="AP51" s="4">
        <v>47000</v>
      </c>
      <c r="AQ51" s="4">
        <v>6</v>
      </c>
      <c r="AR51" s="4">
        <v>11.97</v>
      </c>
      <c r="AS51" s="4">
        <v>6.1</v>
      </c>
      <c r="AT51" s="4">
        <v>13.86</v>
      </c>
      <c r="AU51" s="4">
        <v>3.3</v>
      </c>
      <c r="AV51" s="4">
        <v>6.71</v>
      </c>
      <c r="AW51" s="4">
        <v>3.8</v>
      </c>
      <c r="AX51" s="4" t="s">
        <v>858</v>
      </c>
      <c r="AY51" s="4" t="s">
        <v>858</v>
      </c>
      <c r="BA51" s="5" t="s">
        <v>498</v>
      </c>
      <c r="BB51" s="5" t="s">
        <v>73</v>
      </c>
      <c r="BC51" s="5">
        <v>47000</v>
      </c>
      <c r="BD51" s="5">
        <v>6</v>
      </c>
      <c r="BE51" s="5">
        <v>502.4</v>
      </c>
      <c r="BF51" s="5">
        <v>4.9000000000000004</v>
      </c>
      <c r="BG51" s="5">
        <v>567</v>
      </c>
      <c r="BH51" s="5">
        <v>3.1</v>
      </c>
      <c r="BI51" s="5">
        <v>275.7</v>
      </c>
      <c r="BJ51" s="5">
        <v>5</v>
      </c>
      <c r="BK51" s="5" t="s">
        <v>858</v>
      </c>
      <c r="BL51" s="5" t="s">
        <v>858</v>
      </c>
      <c r="BN51" s="6" t="s">
        <v>498</v>
      </c>
      <c r="BO51" s="6" t="s">
        <v>73</v>
      </c>
      <c r="BP51" s="6">
        <v>62000</v>
      </c>
      <c r="BQ51" s="6">
        <v>5.2</v>
      </c>
      <c r="BR51" s="6">
        <v>37.5</v>
      </c>
      <c r="BS51" s="6">
        <v>0.7</v>
      </c>
      <c r="BT51" s="6">
        <v>35.6</v>
      </c>
      <c r="BU51" s="6">
        <v>1.8</v>
      </c>
      <c r="BV51" s="6">
        <v>16</v>
      </c>
      <c r="BW51" s="6">
        <v>11</v>
      </c>
      <c r="BX51" s="6" t="s">
        <v>858</v>
      </c>
      <c r="BY51" s="6" t="s">
        <v>858</v>
      </c>
      <c r="CA51" s="7" t="s">
        <v>498</v>
      </c>
      <c r="CB51" s="7" t="s">
        <v>73</v>
      </c>
      <c r="CC51" s="7">
        <v>56000</v>
      </c>
      <c r="CD51" s="7">
        <v>6.7</v>
      </c>
      <c r="CE51" s="7">
        <v>22002</v>
      </c>
      <c r="CF51" s="7">
        <v>7.3</v>
      </c>
      <c r="CG51" s="7">
        <v>24313</v>
      </c>
      <c r="CH51" s="7">
        <v>4.3</v>
      </c>
      <c r="CI51" s="7">
        <v>6302</v>
      </c>
      <c r="CJ51" s="7">
        <v>9.3000000000000007</v>
      </c>
      <c r="CK51" s="7" t="s">
        <v>858</v>
      </c>
      <c r="CL51" s="7" t="s">
        <v>858</v>
      </c>
      <c r="CN51" s="8" t="s">
        <v>498</v>
      </c>
      <c r="CO51" s="8" t="s">
        <v>73</v>
      </c>
      <c r="CP51" s="8">
        <v>62000</v>
      </c>
      <c r="CQ51" s="8">
        <v>5.2</v>
      </c>
      <c r="CR51" s="8">
        <v>10.76</v>
      </c>
      <c r="CS51" s="8">
        <v>5.3</v>
      </c>
      <c r="CT51" s="8">
        <v>13.36</v>
      </c>
      <c r="CU51" s="8">
        <v>3.1</v>
      </c>
      <c r="CV51" s="8">
        <v>6.1</v>
      </c>
      <c r="CW51" s="8">
        <v>1.3</v>
      </c>
      <c r="CX51" s="8" t="s">
        <v>858</v>
      </c>
      <c r="CY51" s="8" t="s">
        <v>858</v>
      </c>
      <c r="DA51" s="20" t="s">
        <v>498</v>
      </c>
      <c r="DB51" s="20" t="s">
        <v>73</v>
      </c>
      <c r="DC51" s="20">
        <v>62000</v>
      </c>
      <c r="DD51" s="20">
        <v>5.2</v>
      </c>
      <c r="DE51" s="20">
        <v>429.1</v>
      </c>
      <c r="DF51" s="20">
        <v>5.7</v>
      </c>
      <c r="DG51" s="20">
        <v>475.4</v>
      </c>
      <c r="DH51" s="20">
        <v>3.5</v>
      </c>
      <c r="DI51" s="20">
        <v>132.9</v>
      </c>
      <c r="DJ51" s="20">
        <v>12</v>
      </c>
      <c r="DK51" s="20" t="s">
        <v>858</v>
      </c>
      <c r="DL51" s="20" t="s">
        <v>858</v>
      </c>
      <c r="DN51" s="21" t="s">
        <v>498</v>
      </c>
      <c r="DO51" s="21" t="s">
        <v>73</v>
      </c>
      <c r="DP51" s="21">
        <v>15000</v>
      </c>
      <c r="DQ51" s="21">
        <v>10.5</v>
      </c>
      <c r="DR51" s="21">
        <v>37</v>
      </c>
      <c r="DS51" s="21">
        <v>0.7</v>
      </c>
      <c r="DT51" s="21">
        <v>38.299999999999997</v>
      </c>
      <c r="DU51" s="21">
        <v>1.8</v>
      </c>
      <c r="DV51" s="21">
        <v>32</v>
      </c>
      <c r="DW51" s="21">
        <v>1.9</v>
      </c>
      <c r="DX51" s="21" t="s">
        <v>858</v>
      </c>
      <c r="DY51" s="21" t="s">
        <v>858</v>
      </c>
      <c r="EA51" s="22" t="s">
        <v>498</v>
      </c>
      <c r="EB51" s="22" t="s">
        <v>73</v>
      </c>
      <c r="EC51" s="22">
        <v>14000</v>
      </c>
      <c r="ED51" s="22">
        <v>12.1</v>
      </c>
      <c r="EE51" s="22">
        <v>20816</v>
      </c>
      <c r="EF51" s="22">
        <v>10</v>
      </c>
      <c r="EG51" s="22">
        <v>22310</v>
      </c>
      <c r="EH51" s="22">
        <v>5.8</v>
      </c>
      <c r="EI51" s="22">
        <v>11686</v>
      </c>
      <c r="EJ51" s="22">
        <v>17</v>
      </c>
      <c r="EK51" s="22" t="s">
        <v>858</v>
      </c>
      <c r="EL51" s="22" t="s">
        <v>858</v>
      </c>
      <c r="EN51" s="23" t="s">
        <v>498</v>
      </c>
      <c r="EO51" s="23" t="s">
        <v>73</v>
      </c>
      <c r="EP51" s="23">
        <v>15000</v>
      </c>
      <c r="EQ51" s="23">
        <v>10.5</v>
      </c>
      <c r="ER51" s="23">
        <v>10.39</v>
      </c>
      <c r="ES51" s="23">
        <v>10</v>
      </c>
      <c r="ET51" s="23">
        <v>11.81</v>
      </c>
      <c r="EU51" s="23">
        <v>5.0999999999999996</v>
      </c>
      <c r="EV51" s="23">
        <v>6.15</v>
      </c>
      <c r="EW51" s="23">
        <v>1.8</v>
      </c>
      <c r="EX51" s="23" t="s">
        <v>858</v>
      </c>
      <c r="EY51" s="23" t="s">
        <v>858</v>
      </c>
      <c r="FA51" s="24" t="s">
        <v>498</v>
      </c>
      <c r="FB51" s="24" t="s">
        <v>73</v>
      </c>
      <c r="FC51" s="24">
        <v>15000</v>
      </c>
      <c r="FD51" s="24">
        <v>10.5</v>
      </c>
      <c r="FE51" s="24">
        <v>417.6</v>
      </c>
      <c r="FF51" s="24">
        <v>8.6999999999999993</v>
      </c>
      <c r="FG51" s="24">
        <v>452.7</v>
      </c>
      <c r="FH51" s="24">
        <v>4.7</v>
      </c>
      <c r="FI51" s="24">
        <v>237.1</v>
      </c>
      <c r="FJ51" s="24">
        <v>5.9</v>
      </c>
      <c r="FK51" s="24" t="s">
        <v>858</v>
      </c>
      <c r="FL51" s="24" t="s">
        <v>858</v>
      </c>
      <c r="FN51" s="11" t="s">
        <v>498</v>
      </c>
      <c r="FO51" s="11" t="s">
        <v>73</v>
      </c>
      <c r="FP51" s="11">
        <v>33000</v>
      </c>
      <c r="FQ51" s="11">
        <v>7.2</v>
      </c>
      <c r="FR51" s="11">
        <v>40</v>
      </c>
      <c r="FS51" s="11">
        <v>0.1</v>
      </c>
      <c r="FT51" s="11">
        <v>42.1</v>
      </c>
      <c r="FU51" s="11">
        <v>1.3</v>
      </c>
      <c r="FV51" s="11">
        <v>36.5</v>
      </c>
      <c r="FW51" s="11">
        <v>0.6</v>
      </c>
      <c r="FX51" s="11" t="s">
        <v>858</v>
      </c>
      <c r="FY51" s="11" t="s">
        <v>858</v>
      </c>
      <c r="GA51" s="10" t="s">
        <v>498</v>
      </c>
      <c r="GB51" s="10" t="s">
        <v>73</v>
      </c>
      <c r="GC51" s="10">
        <v>29000</v>
      </c>
      <c r="GD51" s="10">
        <v>10.199999999999999</v>
      </c>
      <c r="GE51" s="10">
        <v>28506</v>
      </c>
      <c r="GF51" s="10">
        <v>6.2</v>
      </c>
      <c r="GG51" s="10">
        <v>32479</v>
      </c>
      <c r="GH51" s="10">
        <v>4.4000000000000004</v>
      </c>
      <c r="GI51" s="10">
        <v>16112</v>
      </c>
      <c r="GJ51" s="10">
        <v>7.4</v>
      </c>
      <c r="GK51" s="10" t="s">
        <v>858</v>
      </c>
      <c r="GL51" s="10" t="s">
        <v>858</v>
      </c>
      <c r="GN51" s="9" t="s">
        <v>498</v>
      </c>
      <c r="GO51" s="9" t="s">
        <v>73</v>
      </c>
      <c r="GP51" s="9">
        <v>33000</v>
      </c>
      <c r="GQ51" s="9">
        <v>7.2</v>
      </c>
      <c r="GR51" s="9">
        <v>12.77</v>
      </c>
      <c r="GS51" s="9">
        <v>6.7</v>
      </c>
      <c r="GT51" s="9">
        <v>14.69</v>
      </c>
      <c r="GU51" s="9">
        <v>4</v>
      </c>
      <c r="GV51" s="9">
        <v>7.15</v>
      </c>
      <c r="GW51" s="9">
        <v>4.5999999999999996</v>
      </c>
      <c r="GX51" s="9" t="s">
        <v>858</v>
      </c>
      <c r="GY51" s="9" t="s">
        <v>858</v>
      </c>
    </row>
    <row r="52" spans="1:207" x14ac:dyDescent="0.25">
      <c r="A52" s="1" t="s">
        <v>499</v>
      </c>
      <c r="B52" s="1" t="s">
        <v>74</v>
      </c>
      <c r="C52" s="1">
        <v>37000</v>
      </c>
      <c r="D52" s="1">
        <v>7</v>
      </c>
      <c r="E52" s="1">
        <v>548.1</v>
      </c>
      <c r="F52" s="1">
        <v>5</v>
      </c>
      <c r="G52" s="1">
        <v>622.9</v>
      </c>
      <c r="H52" s="1">
        <v>4.5</v>
      </c>
      <c r="I52" s="1">
        <v>288.10000000000002</v>
      </c>
      <c r="J52" s="1">
        <v>3.7</v>
      </c>
      <c r="K52" s="1" t="s">
        <v>858</v>
      </c>
      <c r="L52" s="1" t="s">
        <v>858</v>
      </c>
      <c r="N52" s="2" t="s">
        <v>499</v>
      </c>
      <c r="O52" s="2" t="s">
        <v>74</v>
      </c>
      <c r="P52" s="2">
        <v>60000</v>
      </c>
      <c r="Q52" s="2">
        <v>5.4</v>
      </c>
      <c r="R52" s="2">
        <v>37.5</v>
      </c>
      <c r="S52" s="2">
        <v>0.3</v>
      </c>
      <c r="T52" s="2">
        <v>38.5</v>
      </c>
      <c r="U52" s="2">
        <v>0.9</v>
      </c>
      <c r="V52" s="2">
        <v>34.6</v>
      </c>
      <c r="W52" s="2">
        <v>1.9</v>
      </c>
      <c r="X52" s="2" t="s">
        <v>858</v>
      </c>
      <c r="Y52" s="2" t="s">
        <v>858</v>
      </c>
      <c r="AA52" s="3" t="s">
        <v>499</v>
      </c>
      <c r="AB52" s="3" t="s">
        <v>74</v>
      </c>
      <c r="AC52" s="3">
        <v>52000</v>
      </c>
      <c r="AD52" s="3">
        <v>10.9</v>
      </c>
      <c r="AE52" s="3">
        <v>26263</v>
      </c>
      <c r="AF52" s="3">
        <v>6.1</v>
      </c>
      <c r="AG52" s="3">
        <v>29577</v>
      </c>
      <c r="AH52" s="3">
        <v>17</v>
      </c>
      <c r="AI52" s="3">
        <v>13930</v>
      </c>
      <c r="AJ52" s="3">
        <v>5.4</v>
      </c>
      <c r="AK52" s="3" t="s">
        <v>858</v>
      </c>
      <c r="AL52" s="3" t="s">
        <v>858</v>
      </c>
      <c r="AN52" s="4" t="s">
        <v>499</v>
      </c>
      <c r="AO52" s="4" t="s">
        <v>74</v>
      </c>
      <c r="AP52" s="4">
        <v>60000</v>
      </c>
      <c r="AQ52" s="4">
        <v>5.4</v>
      </c>
      <c r="AR52" s="4">
        <v>13.07</v>
      </c>
      <c r="AS52" s="4">
        <v>6.5</v>
      </c>
      <c r="AT52" s="4">
        <v>14.84</v>
      </c>
      <c r="AU52" s="4">
        <v>3.3</v>
      </c>
      <c r="AV52" s="4">
        <v>7</v>
      </c>
      <c r="AW52" s="4">
        <v>2.8</v>
      </c>
      <c r="AX52" s="4" t="s">
        <v>858</v>
      </c>
      <c r="AY52" s="4" t="s">
        <v>858</v>
      </c>
      <c r="BA52" s="5" t="s">
        <v>499</v>
      </c>
      <c r="BB52" s="5" t="s">
        <v>74</v>
      </c>
      <c r="BC52" s="5">
        <v>60000</v>
      </c>
      <c r="BD52" s="5">
        <v>5.4</v>
      </c>
      <c r="BE52" s="5">
        <v>504.1</v>
      </c>
      <c r="BF52" s="5">
        <v>5.0999999999999996</v>
      </c>
      <c r="BG52" s="5">
        <v>571.9</v>
      </c>
      <c r="BH52" s="5">
        <v>3.4</v>
      </c>
      <c r="BI52" s="5">
        <v>274.8</v>
      </c>
      <c r="BJ52" s="5">
        <v>3.9</v>
      </c>
      <c r="BK52" s="5" t="s">
        <v>858</v>
      </c>
      <c r="BL52" s="5" t="s">
        <v>858</v>
      </c>
      <c r="BN52" s="6" t="s">
        <v>499</v>
      </c>
      <c r="BO52" s="6" t="s">
        <v>74</v>
      </c>
      <c r="BP52" s="6">
        <v>87000</v>
      </c>
      <c r="BQ52" s="6">
        <v>4.4000000000000004</v>
      </c>
      <c r="BR52" s="6">
        <v>36.9</v>
      </c>
      <c r="BS52" s="6">
        <v>1.4</v>
      </c>
      <c r="BT52" s="6">
        <v>31.8</v>
      </c>
      <c r="BU52" s="6">
        <v>1.7</v>
      </c>
      <c r="BV52" s="6">
        <v>13.5</v>
      </c>
      <c r="BW52" s="6">
        <v>7.9</v>
      </c>
      <c r="BX52" s="6">
        <v>41</v>
      </c>
      <c r="BY52" s="6">
        <v>7.4</v>
      </c>
      <c r="CA52" s="7" t="s">
        <v>499</v>
      </c>
      <c r="CB52" s="7" t="s">
        <v>74</v>
      </c>
      <c r="CC52" s="7">
        <v>74000</v>
      </c>
      <c r="CD52" s="7">
        <v>8.1999999999999993</v>
      </c>
      <c r="CE52" s="7">
        <v>20022</v>
      </c>
      <c r="CF52" s="7">
        <v>6.3</v>
      </c>
      <c r="CG52" s="7">
        <v>23720</v>
      </c>
      <c r="CH52" s="7">
        <v>16</v>
      </c>
      <c r="CI52" s="7">
        <v>6614</v>
      </c>
      <c r="CJ52" s="7">
        <v>9.1999999999999993</v>
      </c>
      <c r="CK52" s="7" t="s">
        <v>858</v>
      </c>
      <c r="CL52" s="7" t="s">
        <v>858</v>
      </c>
      <c r="CN52" s="8" t="s">
        <v>499</v>
      </c>
      <c r="CO52" s="8" t="s">
        <v>74</v>
      </c>
      <c r="CP52" s="8">
        <v>87000</v>
      </c>
      <c r="CQ52" s="8">
        <v>4.4000000000000004</v>
      </c>
      <c r="CR52" s="8">
        <v>11.19</v>
      </c>
      <c r="CS52" s="8">
        <v>5.3</v>
      </c>
      <c r="CT52" s="8">
        <v>14.15</v>
      </c>
      <c r="CU52" s="8">
        <v>3</v>
      </c>
      <c r="CV52" s="8">
        <v>6.51</v>
      </c>
      <c r="CW52" s="8">
        <v>1.7</v>
      </c>
      <c r="CX52" s="8">
        <v>22.6</v>
      </c>
      <c r="CY52" s="8">
        <v>20</v>
      </c>
      <c r="DA52" s="20" t="s">
        <v>499</v>
      </c>
      <c r="DB52" s="20" t="s">
        <v>74</v>
      </c>
      <c r="DC52" s="20">
        <v>87000</v>
      </c>
      <c r="DD52" s="20">
        <v>4.4000000000000004</v>
      </c>
      <c r="DE52" s="20">
        <v>373.7</v>
      </c>
      <c r="DF52" s="20">
        <v>5.9</v>
      </c>
      <c r="DG52" s="20">
        <v>450.7</v>
      </c>
      <c r="DH52" s="20">
        <v>3.6</v>
      </c>
      <c r="DI52" s="20">
        <v>102.9</v>
      </c>
      <c r="DJ52" s="20">
        <v>9.5</v>
      </c>
      <c r="DK52" s="20" t="s">
        <v>858</v>
      </c>
      <c r="DL52" s="20" t="s">
        <v>858</v>
      </c>
      <c r="DN52" s="21" t="s">
        <v>499</v>
      </c>
      <c r="DO52" s="21" t="s">
        <v>74</v>
      </c>
      <c r="DP52" s="21">
        <v>23000</v>
      </c>
      <c r="DQ52" s="21">
        <v>8.4</v>
      </c>
      <c r="DR52" s="21">
        <v>37</v>
      </c>
      <c r="DS52" s="21">
        <v>0.4</v>
      </c>
      <c r="DT52" s="21">
        <v>36.9</v>
      </c>
      <c r="DU52" s="21">
        <v>0.9</v>
      </c>
      <c r="DV52" s="21">
        <v>30.8</v>
      </c>
      <c r="DW52" s="21">
        <v>2.7</v>
      </c>
      <c r="DX52" s="21" t="s">
        <v>858</v>
      </c>
      <c r="DY52" s="21" t="s">
        <v>858</v>
      </c>
      <c r="EA52" s="22" t="s">
        <v>499</v>
      </c>
      <c r="EB52" s="22" t="s">
        <v>74</v>
      </c>
      <c r="EC52" s="22">
        <v>20000</v>
      </c>
      <c r="ED52" s="22">
        <v>10.1</v>
      </c>
      <c r="EE52" s="22">
        <v>21529</v>
      </c>
      <c r="EF52" s="22">
        <v>8.6999999999999993</v>
      </c>
      <c r="EG52" s="22">
        <v>24998</v>
      </c>
      <c r="EH52" s="22">
        <v>4.9000000000000004</v>
      </c>
      <c r="EI52" s="22">
        <v>12828</v>
      </c>
      <c r="EJ52" s="22">
        <v>8.9</v>
      </c>
      <c r="EK52" s="22" t="s">
        <v>858</v>
      </c>
      <c r="EL52" s="22" t="s">
        <v>858</v>
      </c>
      <c r="EN52" s="23" t="s">
        <v>499</v>
      </c>
      <c r="EO52" s="23" t="s">
        <v>74</v>
      </c>
      <c r="EP52" s="23">
        <v>23000</v>
      </c>
      <c r="EQ52" s="23">
        <v>8.4</v>
      </c>
      <c r="ER52" s="23">
        <v>11.37</v>
      </c>
      <c r="ES52" s="23">
        <v>8.8000000000000007</v>
      </c>
      <c r="ET52" s="23">
        <v>13.25</v>
      </c>
      <c r="EU52" s="23">
        <v>4.0999999999999996</v>
      </c>
      <c r="EV52" s="23">
        <v>6.79</v>
      </c>
      <c r="EW52" s="23">
        <v>3.4</v>
      </c>
      <c r="EX52" s="23" t="s">
        <v>858</v>
      </c>
      <c r="EY52" s="23" t="s">
        <v>858</v>
      </c>
      <c r="FA52" s="24" t="s">
        <v>499</v>
      </c>
      <c r="FB52" s="24" t="s">
        <v>74</v>
      </c>
      <c r="FC52" s="24">
        <v>23000</v>
      </c>
      <c r="FD52" s="24">
        <v>8.4</v>
      </c>
      <c r="FE52" s="24">
        <v>424.4</v>
      </c>
      <c r="FF52" s="24">
        <v>8.1</v>
      </c>
      <c r="FG52" s="24">
        <v>489.1</v>
      </c>
      <c r="FH52" s="24">
        <v>3.9</v>
      </c>
      <c r="FI52" s="24">
        <v>255.8</v>
      </c>
      <c r="FJ52" s="24">
        <v>5.7</v>
      </c>
      <c r="FK52" s="24" t="s">
        <v>858</v>
      </c>
      <c r="FL52" s="24" t="s">
        <v>858</v>
      </c>
      <c r="FN52" s="11" t="s">
        <v>499</v>
      </c>
      <c r="FO52" s="11" t="s">
        <v>74</v>
      </c>
      <c r="FP52" s="11">
        <v>37000</v>
      </c>
      <c r="FQ52" s="11">
        <v>7</v>
      </c>
      <c r="FR52" s="11">
        <v>37.5</v>
      </c>
      <c r="FS52" s="11">
        <v>1.4</v>
      </c>
      <c r="FT52" s="11">
        <v>39.6</v>
      </c>
      <c r="FU52" s="11">
        <v>1.3</v>
      </c>
      <c r="FV52" s="11">
        <v>35</v>
      </c>
      <c r="FW52" s="11">
        <v>1</v>
      </c>
      <c r="FX52" s="11" t="s">
        <v>858</v>
      </c>
      <c r="FY52" s="11" t="s">
        <v>858</v>
      </c>
      <c r="GA52" s="10" t="s">
        <v>499</v>
      </c>
      <c r="GB52" s="10" t="s">
        <v>74</v>
      </c>
      <c r="GC52" s="10">
        <v>33000</v>
      </c>
      <c r="GD52" s="10">
        <v>16.399999999999999</v>
      </c>
      <c r="GE52" s="10">
        <v>28749</v>
      </c>
      <c r="GF52" s="10">
        <v>5.4</v>
      </c>
      <c r="GG52" s="10" t="s">
        <v>858</v>
      </c>
      <c r="GH52" s="10" t="s">
        <v>858</v>
      </c>
      <c r="GI52" s="10">
        <v>15069</v>
      </c>
      <c r="GJ52" s="10">
        <v>5.9</v>
      </c>
      <c r="GK52" s="10" t="s">
        <v>858</v>
      </c>
      <c r="GL52" s="10" t="s">
        <v>858</v>
      </c>
      <c r="GN52" s="9" t="s">
        <v>499</v>
      </c>
      <c r="GO52" s="9" t="s">
        <v>74</v>
      </c>
      <c r="GP52" s="9">
        <v>37000</v>
      </c>
      <c r="GQ52" s="9">
        <v>7</v>
      </c>
      <c r="GR52" s="9">
        <v>13.89</v>
      </c>
      <c r="GS52" s="9">
        <v>7.9</v>
      </c>
      <c r="GT52" s="9">
        <v>15.75</v>
      </c>
      <c r="GU52" s="9">
        <v>4.5</v>
      </c>
      <c r="GV52" s="9">
        <v>7.3</v>
      </c>
      <c r="GW52" s="9">
        <v>3.6</v>
      </c>
      <c r="GX52" s="9" t="s">
        <v>858</v>
      </c>
      <c r="GY52" s="9" t="s">
        <v>858</v>
      </c>
    </row>
    <row r="53" spans="1:207" x14ac:dyDescent="0.25">
      <c r="A53" s="1" t="s">
        <v>824</v>
      </c>
      <c r="B53" s="1" t="s">
        <v>403</v>
      </c>
      <c r="C53" s="1">
        <v>93000</v>
      </c>
      <c r="D53" s="1">
        <v>4.3</v>
      </c>
      <c r="E53" s="1">
        <v>474.2</v>
      </c>
      <c r="F53" s="1">
        <v>2.8</v>
      </c>
      <c r="G53" s="1">
        <v>552.79999999999995</v>
      </c>
      <c r="H53" s="1">
        <v>2.8</v>
      </c>
      <c r="I53" s="1">
        <v>279</v>
      </c>
      <c r="J53" s="1">
        <v>2.8</v>
      </c>
      <c r="K53" s="1">
        <v>877.7</v>
      </c>
      <c r="L53" s="1">
        <v>19</v>
      </c>
      <c r="N53" s="2" t="s">
        <v>824</v>
      </c>
      <c r="O53" s="2" t="s">
        <v>403</v>
      </c>
      <c r="P53" s="2">
        <v>142000</v>
      </c>
      <c r="Q53" s="2">
        <v>3.4</v>
      </c>
      <c r="R53" s="2">
        <v>38</v>
      </c>
      <c r="S53" s="2">
        <v>1</v>
      </c>
      <c r="T53" s="2">
        <v>39.9</v>
      </c>
      <c r="U53" s="2">
        <v>0.5</v>
      </c>
      <c r="V53" s="2">
        <v>34.4</v>
      </c>
      <c r="W53" s="2">
        <v>1.4</v>
      </c>
      <c r="X53" s="2">
        <v>47.5</v>
      </c>
      <c r="Y53" s="2">
        <v>5.6</v>
      </c>
      <c r="AA53" s="3" t="s">
        <v>824</v>
      </c>
      <c r="AB53" s="3" t="s">
        <v>403</v>
      </c>
      <c r="AC53" s="3">
        <v>124000</v>
      </c>
      <c r="AD53" s="3">
        <v>4.3</v>
      </c>
      <c r="AE53" s="3">
        <v>23000</v>
      </c>
      <c r="AF53" s="3">
        <v>3.5</v>
      </c>
      <c r="AG53" s="3">
        <v>26979</v>
      </c>
      <c r="AH53" s="3">
        <v>2.9</v>
      </c>
      <c r="AI53" s="3">
        <v>12966</v>
      </c>
      <c r="AJ53" s="3">
        <v>3.8</v>
      </c>
      <c r="AK53" s="3">
        <v>43355</v>
      </c>
      <c r="AL53" s="3">
        <v>17</v>
      </c>
      <c r="AN53" s="4" t="s">
        <v>824</v>
      </c>
      <c r="AO53" s="4" t="s">
        <v>403</v>
      </c>
      <c r="AP53" s="4">
        <v>142000</v>
      </c>
      <c r="AQ53" s="4">
        <v>3.4</v>
      </c>
      <c r="AR53" s="4">
        <v>10.97</v>
      </c>
      <c r="AS53" s="4">
        <v>2.6</v>
      </c>
      <c r="AT53" s="4">
        <v>13.07</v>
      </c>
      <c r="AU53" s="4">
        <v>2.2999999999999998</v>
      </c>
      <c r="AV53" s="4">
        <v>6.64</v>
      </c>
      <c r="AW53" s="4">
        <v>1.7</v>
      </c>
      <c r="AX53" s="4">
        <v>22.23</v>
      </c>
      <c r="AY53" s="4">
        <v>12</v>
      </c>
      <c r="BA53" s="5" t="s">
        <v>824</v>
      </c>
      <c r="BB53" s="5" t="s">
        <v>403</v>
      </c>
      <c r="BC53" s="5">
        <v>142000</v>
      </c>
      <c r="BD53" s="5">
        <v>3.4</v>
      </c>
      <c r="BE53" s="5">
        <v>445.3</v>
      </c>
      <c r="BF53" s="5">
        <v>2.8</v>
      </c>
      <c r="BG53" s="5">
        <v>521.29999999999995</v>
      </c>
      <c r="BH53" s="5">
        <v>2.2999999999999998</v>
      </c>
      <c r="BI53" s="5">
        <v>262</v>
      </c>
      <c r="BJ53" s="5">
        <v>2</v>
      </c>
      <c r="BK53" s="5">
        <v>832</v>
      </c>
      <c r="BL53" s="5">
        <v>11</v>
      </c>
      <c r="BN53" s="6" t="s">
        <v>824</v>
      </c>
      <c r="BO53" s="6" t="s">
        <v>403</v>
      </c>
      <c r="BP53" s="6">
        <v>215000</v>
      </c>
      <c r="BQ53" s="6">
        <v>2.8</v>
      </c>
      <c r="BR53" s="6">
        <v>37</v>
      </c>
      <c r="BS53" s="6">
        <v>0.5</v>
      </c>
      <c r="BT53" s="6">
        <v>31.9</v>
      </c>
      <c r="BU53" s="6">
        <v>1.1000000000000001</v>
      </c>
      <c r="BV53" s="6">
        <v>10.8</v>
      </c>
      <c r="BW53" s="6">
        <v>10</v>
      </c>
      <c r="BX53" s="6">
        <v>45</v>
      </c>
      <c r="BY53" s="6">
        <v>3.8</v>
      </c>
      <c r="CA53" s="7" t="s">
        <v>824</v>
      </c>
      <c r="CB53" s="7" t="s">
        <v>403</v>
      </c>
      <c r="CC53" s="7">
        <v>179000</v>
      </c>
      <c r="CD53" s="7">
        <v>3.5</v>
      </c>
      <c r="CE53" s="7">
        <v>18320</v>
      </c>
      <c r="CF53" s="7">
        <v>3.6</v>
      </c>
      <c r="CG53" s="7">
        <v>21189</v>
      </c>
      <c r="CH53" s="7">
        <v>3.1</v>
      </c>
      <c r="CI53" s="7">
        <v>4169</v>
      </c>
      <c r="CJ53" s="7">
        <v>14</v>
      </c>
      <c r="CK53" s="7">
        <v>39614</v>
      </c>
      <c r="CL53" s="7">
        <v>13</v>
      </c>
      <c r="CN53" s="8" t="s">
        <v>824</v>
      </c>
      <c r="CO53" s="8" t="s">
        <v>403</v>
      </c>
      <c r="CP53" s="8">
        <v>215000</v>
      </c>
      <c r="CQ53" s="8">
        <v>2.8</v>
      </c>
      <c r="CR53" s="8">
        <v>9.5399999999999991</v>
      </c>
      <c r="CS53" s="8">
        <v>2.5</v>
      </c>
      <c r="CT53" s="8">
        <v>12.61</v>
      </c>
      <c r="CU53" s="8">
        <v>2.2000000000000002</v>
      </c>
      <c r="CV53" s="8">
        <v>6.2</v>
      </c>
      <c r="CW53" s="8">
        <v>0.7</v>
      </c>
      <c r="CX53" s="8">
        <v>20.7</v>
      </c>
      <c r="CY53" s="8">
        <v>9.6</v>
      </c>
      <c r="DA53" s="20" t="s">
        <v>824</v>
      </c>
      <c r="DB53" s="20" t="s">
        <v>403</v>
      </c>
      <c r="DC53" s="20">
        <v>215000</v>
      </c>
      <c r="DD53" s="20">
        <v>2.8</v>
      </c>
      <c r="DE53" s="20">
        <v>340.8</v>
      </c>
      <c r="DF53" s="20">
        <v>3</v>
      </c>
      <c r="DG53" s="20">
        <v>401.9</v>
      </c>
      <c r="DH53" s="20">
        <v>2.5</v>
      </c>
      <c r="DI53" s="20">
        <v>80</v>
      </c>
      <c r="DJ53" s="20">
        <v>8.5</v>
      </c>
      <c r="DK53" s="20">
        <v>755.3</v>
      </c>
      <c r="DL53" s="20">
        <v>9.1</v>
      </c>
      <c r="DN53" s="21" t="s">
        <v>824</v>
      </c>
      <c r="DO53" s="21" t="s">
        <v>403</v>
      </c>
      <c r="DP53" s="21">
        <v>49000</v>
      </c>
      <c r="DQ53" s="21">
        <v>5.7</v>
      </c>
      <c r="DR53" s="21">
        <v>37.4</v>
      </c>
      <c r="DS53" s="21">
        <v>0.3</v>
      </c>
      <c r="DT53" s="21">
        <v>37.5</v>
      </c>
      <c r="DU53" s="21">
        <v>0.7</v>
      </c>
      <c r="DV53" s="21">
        <v>32.4</v>
      </c>
      <c r="DW53" s="21">
        <v>0.6</v>
      </c>
      <c r="DX53" s="21" t="s">
        <v>858</v>
      </c>
      <c r="DY53" s="21" t="s">
        <v>858</v>
      </c>
      <c r="EA53" s="22" t="s">
        <v>824</v>
      </c>
      <c r="EB53" s="22" t="s">
        <v>403</v>
      </c>
      <c r="EC53" s="22">
        <v>41000</v>
      </c>
      <c r="ED53" s="22">
        <v>6.9</v>
      </c>
      <c r="EE53" s="22">
        <v>19464</v>
      </c>
      <c r="EF53" s="22">
        <v>5.8</v>
      </c>
      <c r="EG53" s="22">
        <v>22386</v>
      </c>
      <c r="EH53" s="22">
        <v>3.6</v>
      </c>
      <c r="EI53" s="22">
        <v>11107</v>
      </c>
      <c r="EJ53" s="22">
        <v>6</v>
      </c>
      <c r="EK53" s="22" t="s">
        <v>858</v>
      </c>
      <c r="EL53" s="22" t="s">
        <v>858</v>
      </c>
      <c r="EN53" s="23" t="s">
        <v>824</v>
      </c>
      <c r="EO53" s="23" t="s">
        <v>403</v>
      </c>
      <c r="EP53" s="23">
        <v>49000</v>
      </c>
      <c r="EQ53" s="23">
        <v>5.7</v>
      </c>
      <c r="ER53" s="23">
        <v>10.17</v>
      </c>
      <c r="ES53" s="23">
        <v>4.5999999999999996</v>
      </c>
      <c r="ET53" s="23">
        <v>12.31</v>
      </c>
      <c r="EU53" s="23">
        <v>3.6</v>
      </c>
      <c r="EV53" s="23">
        <v>6.39</v>
      </c>
      <c r="EW53" s="23">
        <v>1.9</v>
      </c>
      <c r="EX53" s="23" t="s">
        <v>858</v>
      </c>
      <c r="EY53" s="23" t="s">
        <v>858</v>
      </c>
      <c r="FA53" s="24" t="s">
        <v>824</v>
      </c>
      <c r="FB53" s="24" t="s">
        <v>403</v>
      </c>
      <c r="FC53" s="24">
        <v>49000</v>
      </c>
      <c r="FD53" s="24">
        <v>5.7</v>
      </c>
      <c r="FE53" s="24">
        <v>387.6</v>
      </c>
      <c r="FF53" s="24">
        <v>5</v>
      </c>
      <c r="FG53" s="24">
        <v>461.9</v>
      </c>
      <c r="FH53" s="24">
        <v>3.5</v>
      </c>
      <c r="FI53" s="24">
        <v>238.9</v>
      </c>
      <c r="FJ53" s="24">
        <v>2.4</v>
      </c>
      <c r="FK53" s="24" t="s">
        <v>858</v>
      </c>
      <c r="FL53" s="24" t="s">
        <v>858</v>
      </c>
      <c r="FN53" s="11" t="s">
        <v>824</v>
      </c>
      <c r="FO53" s="11" t="s">
        <v>403</v>
      </c>
      <c r="FP53" s="11">
        <v>93000</v>
      </c>
      <c r="FQ53" s="11">
        <v>4.3</v>
      </c>
      <c r="FR53" s="11">
        <v>40</v>
      </c>
      <c r="FS53" s="11">
        <v>0.7</v>
      </c>
      <c r="FT53" s="11">
        <v>41.1</v>
      </c>
      <c r="FU53" s="11">
        <v>0.7</v>
      </c>
      <c r="FV53" s="11">
        <v>35</v>
      </c>
      <c r="FW53" s="11">
        <v>1.1000000000000001</v>
      </c>
      <c r="FX53" s="11">
        <v>49</v>
      </c>
      <c r="FY53" s="11">
        <v>8.1999999999999993</v>
      </c>
      <c r="GA53" s="10" t="s">
        <v>824</v>
      </c>
      <c r="GB53" s="10" t="s">
        <v>403</v>
      </c>
      <c r="GC53" s="10">
        <v>83000</v>
      </c>
      <c r="GD53" s="10">
        <v>5.4</v>
      </c>
      <c r="GE53" s="10">
        <v>24840</v>
      </c>
      <c r="GF53" s="10">
        <v>4.4000000000000004</v>
      </c>
      <c r="GG53" s="10">
        <v>29271</v>
      </c>
      <c r="GH53" s="10">
        <v>3.7</v>
      </c>
      <c r="GI53" s="10">
        <v>14686</v>
      </c>
      <c r="GJ53" s="10">
        <v>3.6</v>
      </c>
      <c r="GK53" s="10" t="s">
        <v>858</v>
      </c>
      <c r="GL53" s="10" t="s">
        <v>858</v>
      </c>
      <c r="GN53" s="9" t="s">
        <v>824</v>
      </c>
      <c r="GO53" s="9" t="s">
        <v>403</v>
      </c>
      <c r="GP53" s="9">
        <v>93000</v>
      </c>
      <c r="GQ53" s="9">
        <v>4.3</v>
      </c>
      <c r="GR53" s="9">
        <v>11.22</v>
      </c>
      <c r="GS53" s="9">
        <v>3.6</v>
      </c>
      <c r="GT53" s="9">
        <v>13.44</v>
      </c>
      <c r="GU53" s="9">
        <v>2.9</v>
      </c>
      <c r="GV53" s="9">
        <v>6.99</v>
      </c>
      <c r="GW53" s="9">
        <v>2.1</v>
      </c>
      <c r="GX53" s="9" t="s">
        <v>858</v>
      </c>
      <c r="GY53" s="9" t="s">
        <v>858</v>
      </c>
    </row>
    <row r="54" spans="1:207" x14ac:dyDescent="0.25">
      <c r="A54" s="1" t="s">
        <v>507</v>
      </c>
      <c r="B54" s="1" t="s">
        <v>83</v>
      </c>
      <c r="C54" s="1">
        <v>26000</v>
      </c>
      <c r="D54" s="1">
        <v>8.3000000000000007</v>
      </c>
      <c r="E54" s="1">
        <v>510.6</v>
      </c>
      <c r="F54" s="1">
        <v>7.4</v>
      </c>
      <c r="G54" s="1">
        <v>581.29999999999995</v>
      </c>
      <c r="H54" s="1">
        <v>5.3</v>
      </c>
      <c r="I54" s="1">
        <v>289.3</v>
      </c>
      <c r="J54" s="1">
        <v>4.7</v>
      </c>
      <c r="K54" s="1" t="s">
        <v>858</v>
      </c>
      <c r="L54" s="1" t="s">
        <v>858</v>
      </c>
      <c r="N54" s="2" t="s">
        <v>507</v>
      </c>
      <c r="O54" s="2" t="s">
        <v>83</v>
      </c>
      <c r="P54" s="2">
        <v>42000</v>
      </c>
      <c r="Q54" s="2">
        <v>6.4</v>
      </c>
      <c r="R54" s="2">
        <v>37.5</v>
      </c>
      <c r="S54" s="2">
        <v>1</v>
      </c>
      <c r="T54" s="2">
        <v>39.5</v>
      </c>
      <c r="U54" s="2">
        <v>1.1000000000000001</v>
      </c>
      <c r="V54" s="2">
        <v>34</v>
      </c>
      <c r="W54" s="2">
        <v>0.7</v>
      </c>
      <c r="X54" s="2" t="s">
        <v>858</v>
      </c>
      <c r="Y54" s="2" t="s">
        <v>858</v>
      </c>
      <c r="AA54" s="3" t="s">
        <v>507</v>
      </c>
      <c r="AB54" s="3" t="s">
        <v>83</v>
      </c>
      <c r="AC54" s="3">
        <v>37000</v>
      </c>
      <c r="AD54" s="3">
        <v>7.6</v>
      </c>
      <c r="AE54" s="3">
        <v>23430</v>
      </c>
      <c r="AF54" s="3">
        <v>6.5</v>
      </c>
      <c r="AG54" s="3">
        <v>28294</v>
      </c>
      <c r="AH54" s="3">
        <v>7.1</v>
      </c>
      <c r="AI54" s="3">
        <v>13775</v>
      </c>
      <c r="AJ54" s="3">
        <v>5.0999999999999996</v>
      </c>
      <c r="AK54" s="3" t="s">
        <v>858</v>
      </c>
      <c r="AL54" s="3" t="s">
        <v>858</v>
      </c>
      <c r="AN54" s="4" t="s">
        <v>507</v>
      </c>
      <c r="AO54" s="4" t="s">
        <v>83</v>
      </c>
      <c r="AP54" s="4">
        <v>42000</v>
      </c>
      <c r="AQ54" s="4">
        <v>6.4</v>
      </c>
      <c r="AR54" s="4">
        <v>11.81</v>
      </c>
      <c r="AS54" s="4">
        <v>4.8</v>
      </c>
      <c r="AT54" s="4">
        <v>13.51</v>
      </c>
      <c r="AU54" s="4">
        <v>3.9</v>
      </c>
      <c r="AV54" s="4">
        <v>7</v>
      </c>
      <c r="AW54" s="4">
        <v>4.5999999999999996</v>
      </c>
      <c r="AX54" s="4" t="s">
        <v>858</v>
      </c>
      <c r="AY54" s="4" t="s">
        <v>858</v>
      </c>
      <c r="BA54" s="5" t="s">
        <v>507</v>
      </c>
      <c r="BB54" s="5" t="s">
        <v>83</v>
      </c>
      <c r="BC54" s="5">
        <v>42000</v>
      </c>
      <c r="BD54" s="5">
        <v>6.4</v>
      </c>
      <c r="BE54" s="5">
        <v>460.1</v>
      </c>
      <c r="BF54" s="5">
        <v>5.6</v>
      </c>
      <c r="BG54" s="5">
        <v>534.29999999999995</v>
      </c>
      <c r="BH54" s="5">
        <v>3.9</v>
      </c>
      <c r="BI54" s="5">
        <v>279.5</v>
      </c>
      <c r="BJ54" s="5">
        <v>4.0999999999999996</v>
      </c>
      <c r="BK54" s="5" t="s">
        <v>858</v>
      </c>
      <c r="BL54" s="5" t="s">
        <v>858</v>
      </c>
      <c r="BN54" s="6" t="s">
        <v>507</v>
      </c>
      <c r="BO54" s="6" t="s">
        <v>83</v>
      </c>
      <c r="BP54" s="6">
        <v>61000</v>
      </c>
      <c r="BQ54" s="6">
        <v>5.2</v>
      </c>
      <c r="BR54" s="6">
        <v>36.799999999999997</v>
      </c>
      <c r="BS54" s="6">
        <v>1.7</v>
      </c>
      <c r="BT54" s="6">
        <v>33.299999999999997</v>
      </c>
      <c r="BU54" s="6">
        <v>1.8</v>
      </c>
      <c r="BV54" s="6">
        <v>16</v>
      </c>
      <c r="BW54" s="6">
        <v>6.1</v>
      </c>
      <c r="BX54" s="6">
        <v>43.3</v>
      </c>
      <c r="BY54" s="6">
        <v>16</v>
      </c>
      <c r="CA54" s="7" t="s">
        <v>507</v>
      </c>
      <c r="CB54" s="7" t="s">
        <v>83</v>
      </c>
      <c r="CC54" s="7">
        <v>53000</v>
      </c>
      <c r="CD54" s="7">
        <v>6.2</v>
      </c>
      <c r="CE54" s="7">
        <v>19524</v>
      </c>
      <c r="CF54" s="7">
        <v>7</v>
      </c>
      <c r="CG54" s="7">
        <v>22448</v>
      </c>
      <c r="CH54" s="7">
        <v>6.7</v>
      </c>
      <c r="CI54" s="7">
        <v>6352</v>
      </c>
      <c r="CJ54" s="7">
        <v>8.9</v>
      </c>
      <c r="CK54" s="7" t="s">
        <v>858</v>
      </c>
      <c r="CL54" s="7" t="s">
        <v>858</v>
      </c>
      <c r="CN54" s="8" t="s">
        <v>507</v>
      </c>
      <c r="CO54" s="8" t="s">
        <v>83</v>
      </c>
      <c r="CP54" s="8">
        <v>61000</v>
      </c>
      <c r="CQ54" s="8">
        <v>5.2</v>
      </c>
      <c r="CR54" s="8">
        <v>9.9600000000000009</v>
      </c>
      <c r="CS54" s="8">
        <v>5.3</v>
      </c>
      <c r="CT54" s="8">
        <v>12.77</v>
      </c>
      <c r="CU54" s="8">
        <v>3.5</v>
      </c>
      <c r="CV54" s="8">
        <v>6.32</v>
      </c>
      <c r="CW54" s="8">
        <v>1.3</v>
      </c>
      <c r="CX54" s="8" t="s">
        <v>858</v>
      </c>
      <c r="CY54" s="8" t="s">
        <v>858</v>
      </c>
      <c r="DA54" s="20" t="s">
        <v>507</v>
      </c>
      <c r="DB54" s="20" t="s">
        <v>83</v>
      </c>
      <c r="DC54" s="20">
        <v>61000</v>
      </c>
      <c r="DD54" s="20">
        <v>5.2</v>
      </c>
      <c r="DE54" s="20">
        <v>357.6</v>
      </c>
      <c r="DF54" s="20">
        <v>6.5</v>
      </c>
      <c r="DG54" s="20">
        <v>425.9</v>
      </c>
      <c r="DH54" s="20">
        <v>4.0999999999999996</v>
      </c>
      <c r="DI54" s="20">
        <v>123.1</v>
      </c>
      <c r="DJ54" s="20">
        <v>9.4</v>
      </c>
      <c r="DK54" s="20" t="s">
        <v>858</v>
      </c>
      <c r="DL54" s="20" t="s">
        <v>858</v>
      </c>
      <c r="DN54" s="21" t="s">
        <v>507</v>
      </c>
      <c r="DO54" s="21" t="s">
        <v>83</v>
      </c>
      <c r="DP54" s="21">
        <v>17000</v>
      </c>
      <c r="DQ54" s="21">
        <v>9.9</v>
      </c>
      <c r="DR54" s="21">
        <v>37</v>
      </c>
      <c r="DS54" s="21">
        <v>1.6</v>
      </c>
      <c r="DT54" s="21">
        <v>36.799999999999997</v>
      </c>
      <c r="DU54" s="21">
        <v>1.2</v>
      </c>
      <c r="DV54" s="21">
        <v>32.4</v>
      </c>
      <c r="DW54" s="21">
        <v>3.1</v>
      </c>
      <c r="DX54" s="21" t="s">
        <v>858</v>
      </c>
      <c r="DY54" s="21" t="s">
        <v>858</v>
      </c>
      <c r="EA54" s="22" t="s">
        <v>507</v>
      </c>
      <c r="EB54" s="22" t="s">
        <v>83</v>
      </c>
      <c r="EC54" s="22">
        <v>15000</v>
      </c>
      <c r="ED54" s="22">
        <v>11.8</v>
      </c>
      <c r="EE54" s="22">
        <v>20787</v>
      </c>
      <c r="EF54" s="22">
        <v>8.3000000000000007</v>
      </c>
      <c r="EG54" s="22">
        <v>23072</v>
      </c>
      <c r="EH54" s="22">
        <v>5.9</v>
      </c>
      <c r="EI54" s="22">
        <v>13049</v>
      </c>
      <c r="EJ54" s="22">
        <v>8.9</v>
      </c>
      <c r="EK54" s="22" t="s">
        <v>858</v>
      </c>
      <c r="EL54" s="22" t="s">
        <v>858</v>
      </c>
      <c r="EN54" s="23" t="s">
        <v>507</v>
      </c>
      <c r="EO54" s="23" t="s">
        <v>83</v>
      </c>
      <c r="EP54" s="23">
        <v>17000</v>
      </c>
      <c r="EQ54" s="23">
        <v>9.9</v>
      </c>
      <c r="ER54" s="23">
        <v>11.12</v>
      </c>
      <c r="ES54" s="23">
        <v>9.1</v>
      </c>
      <c r="ET54" s="23">
        <v>12.59</v>
      </c>
      <c r="EU54" s="23">
        <v>5</v>
      </c>
      <c r="EV54" s="23">
        <v>6.99</v>
      </c>
      <c r="EW54" s="23">
        <v>6.1</v>
      </c>
      <c r="EX54" s="23" t="s">
        <v>858</v>
      </c>
      <c r="EY54" s="23" t="s">
        <v>858</v>
      </c>
      <c r="FA54" s="24" t="s">
        <v>507</v>
      </c>
      <c r="FB54" s="24" t="s">
        <v>83</v>
      </c>
      <c r="FC54" s="24">
        <v>17000</v>
      </c>
      <c r="FD54" s="24">
        <v>9.9</v>
      </c>
      <c r="FE54" s="24">
        <v>411.2</v>
      </c>
      <c r="FF54" s="24">
        <v>7.9</v>
      </c>
      <c r="FG54" s="24">
        <v>463.1</v>
      </c>
      <c r="FH54" s="24">
        <v>4.8</v>
      </c>
      <c r="FI54" s="24">
        <v>264.2</v>
      </c>
      <c r="FJ54" s="24">
        <v>5.8</v>
      </c>
      <c r="FK54" s="24" t="s">
        <v>858</v>
      </c>
      <c r="FL54" s="24" t="s">
        <v>858</v>
      </c>
      <c r="FN54" s="11" t="s">
        <v>507</v>
      </c>
      <c r="FO54" s="11" t="s">
        <v>83</v>
      </c>
      <c r="FP54" s="11">
        <v>26000</v>
      </c>
      <c r="FQ54" s="11">
        <v>8.3000000000000007</v>
      </c>
      <c r="FR54" s="11">
        <v>39.6</v>
      </c>
      <c r="FS54" s="11">
        <v>1.1000000000000001</v>
      </c>
      <c r="FT54" s="11">
        <v>41.4</v>
      </c>
      <c r="FU54" s="11">
        <v>1.4</v>
      </c>
      <c r="FV54" s="11">
        <v>35</v>
      </c>
      <c r="FW54" s="11">
        <v>1.5</v>
      </c>
      <c r="FX54" s="11" t="s">
        <v>858</v>
      </c>
      <c r="FY54" s="11" t="s">
        <v>858</v>
      </c>
      <c r="GA54" s="10" t="s">
        <v>507</v>
      </c>
      <c r="GB54" s="10" t="s">
        <v>83</v>
      </c>
      <c r="GC54" s="10">
        <v>22000</v>
      </c>
      <c r="GD54" s="10">
        <v>9.8000000000000007</v>
      </c>
      <c r="GE54" s="10">
        <v>26516</v>
      </c>
      <c r="GF54" s="10">
        <v>8</v>
      </c>
      <c r="GG54" s="10">
        <v>31684</v>
      </c>
      <c r="GH54" s="10">
        <v>9.8000000000000007</v>
      </c>
      <c r="GI54" s="10">
        <v>15346</v>
      </c>
      <c r="GJ54" s="10">
        <v>5.7</v>
      </c>
      <c r="GK54" s="10" t="s">
        <v>858</v>
      </c>
      <c r="GL54" s="10" t="s">
        <v>858</v>
      </c>
      <c r="GN54" s="9" t="s">
        <v>507</v>
      </c>
      <c r="GO54" s="9" t="s">
        <v>83</v>
      </c>
      <c r="GP54" s="9">
        <v>26000</v>
      </c>
      <c r="GQ54" s="9">
        <v>8.3000000000000007</v>
      </c>
      <c r="GR54" s="9">
        <v>12.36</v>
      </c>
      <c r="GS54" s="9">
        <v>5.8</v>
      </c>
      <c r="GT54" s="9">
        <v>14.06</v>
      </c>
      <c r="GU54" s="9">
        <v>5.3</v>
      </c>
      <c r="GV54" s="9">
        <v>7</v>
      </c>
      <c r="GW54" s="9">
        <v>5.9</v>
      </c>
      <c r="GX54" s="9" t="s">
        <v>858</v>
      </c>
      <c r="GY54" s="9" t="s">
        <v>858</v>
      </c>
    </row>
    <row r="55" spans="1:207" x14ac:dyDescent="0.25">
      <c r="A55" s="1" t="s">
        <v>508</v>
      </c>
      <c r="B55" s="1" t="s">
        <v>84</v>
      </c>
      <c r="C55" s="1">
        <v>45000</v>
      </c>
      <c r="D55" s="1">
        <v>6.1</v>
      </c>
      <c r="E55" s="1">
        <v>489.2</v>
      </c>
      <c r="F55" s="1">
        <v>3.8</v>
      </c>
      <c r="G55" s="1">
        <v>565.70000000000005</v>
      </c>
      <c r="H55" s="1">
        <v>4.0999999999999996</v>
      </c>
      <c r="I55" s="1">
        <v>287</v>
      </c>
      <c r="J55" s="1">
        <v>4.0999999999999996</v>
      </c>
      <c r="K55" s="1" t="s">
        <v>858</v>
      </c>
      <c r="L55" s="1" t="s">
        <v>858</v>
      </c>
      <c r="N55" s="2" t="s">
        <v>508</v>
      </c>
      <c r="O55" s="2" t="s">
        <v>84</v>
      </c>
      <c r="P55" s="2">
        <v>78000</v>
      </c>
      <c r="Q55" s="2">
        <v>4.5999999999999996</v>
      </c>
      <c r="R55" s="2">
        <v>38</v>
      </c>
      <c r="S55" s="2">
        <v>1.1000000000000001</v>
      </c>
      <c r="T55" s="2">
        <v>39.6</v>
      </c>
      <c r="U55" s="2">
        <v>0.7</v>
      </c>
      <c r="V55" s="2">
        <v>33.799999999999997</v>
      </c>
      <c r="W55" s="2">
        <v>2.1</v>
      </c>
      <c r="X55" s="2">
        <v>46.5</v>
      </c>
      <c r="Y55" s="2">
        <v>9.1</v>
      </c>
      <c r="AA55" s="3" t="s">
        <v>508</v>
      </c>
      <c r="AB55" s="3" t="s">
        <v>84</v>
      </c>
      <c r="AC55" s="3">
        <v>71000</v>
      </c>
      <c r="AD55" s="3">
        <v>5.4</v>
      </c>
      <c r="AE55" s="3">
        <v>24647</v>
      </c>
      <c r="AF55" s="3">
        <v>4.2</v>
      </c>
      <c r="AG55" s="3">
        <v>27468</v>
      </c>
      <c r="AH55" s="3">
        <v>3.6</v>
      </c>
      <c r="AI55" s="3">
        <v>13566</v>
      </c>
      <c r="AJ55" s="3">
        <v>3.6</v>
      </c>
      <c r="AK55" s="3" t="s">
        <v>858</v>
      </c>
      <c r="AL55" s="3" t="s">
        <v>858</v>
      </c>
      <c r="AN55" s="4" t="s">
        <v>508</v>
      </c>
      <c r="AO55" s="4" t="s">
        <v>84</v>
      </c>
      <c r="AP55" s="4">
        <v>78000</v>
      </c>
      <c r="AQ55" s="4">
        <v>4.5999999999999996</v>
      </c>
      <c r="AR55" s="4">
        <v>11.47</v>
      </c>
      <c r="AS55" s="4">
        <v>3.6</v>
      </c>
      <c r="AT55" s="4">
        <v>13.13</v>
      </c>
      <c r="AU55" s="4">
        <v>3</v>
      </c>
      <c r="AV55" s="4">
        <v>6.46</v>
      </c>
      <c r="AW55" s="4">
        <v>2.2999999999999998</v>
      </c>
      <c r="AX55" s="4" t="s">
        <v>858</v>
      </c>
      <c r="AY55" s="4" t="s">
        <v>858</v>
      </c>
      <c r="BA55" s="5" t="s">
        <v>508</v>
      </c>
      <c r="BB55" s="5" t="s">
        <v>84</v>
      </c>
      <c r="BC55" s="5">
        <v>78000</v>
      </c>
      <c r="BD55" s="5">
        <v>4.5999999999999996</v>
      </c>
      <c r="BE55" s="5">
        <v>457.9</v>
      </c>
      <c r="BF55" s="5">
        <v>3.7</v>
      </c>
      <c r="BG55" s="5">
        <v>519.70000000000005</v>
      </c>
      <c r="BH55" s="5">
        <v>2.9</v>
      </c>
      <c r="BI55" s="5">
        <v>251.7</v>
      </c>
      <c r="BJ55" s="5">
        <v>3.2</v>
      </c>
      <c r="BK55" s="5">
        <v>818.2</v>
      </c>
      <c r="BL55" s="5">
        <v>19</v>
      </c>
      <c r="BN55" s="6" t="s">
        <v>508</v>
      </c>
      <c r="BO55" s="6" t="s">
        <v>84</v>
      </c>
      <c r="BP55" s="6">
        <v>107000</v>
      </c>
      <c r="BQ55" s="6">
        <v>3.9</v>
      </c>
      <c r="BR55" s="6">
        <v>37</v>
      </c>
      <c r="BS55" s="6">
        <v>0.3</v>
      </c>
      <c r="BT55" s="6">
        <v>34</v>
      </c>
      <c r="BU55" s="6">
        <v>1.3</v>
      </c>
      <c r="BV55" s="6">
        <v>17.5</v>
      </c>
      <c r="BW55" s="6">
        <v>4</v>
      </c>
      <c r="BX55" s="6">
        <v>45</v>
      </c>
      <c r="BY55" s="6">
        <v>7.9</v>
      </c>
      <c r="CA55" s="7" t="s">
        <v>508</v>
      </c>
      <c r="CB55" s="7" t="s">
        <v>84</v>
      </c>
      <c r="CC55" s="7">
        <v>97000</v>
      </c>
      <c r="CD55" s="7">
        <v>4.7</v>
      </c>
      <c r="CE55" s="7">
        <v>19990</v>
      </c>
      <c r="CF55" s="7">
        <v>6.2</v>
      </c>
      <c r="CG55" s="7">
        <v>22838</v>
      </c>
      <c r="CH55" s="7">
        <v>3.7</v>
      </c>
      <c r="CI55" s="7">
        <v>6965</v>
      </c>
      <c r="CJ55" s="7">
        <v>6.8</v>
      </c>
      <c r="CK55" s="7" t="s">
        <v>858</v>
      </c>
      <c r="CL55" s="7" t="s">
        <v>858</v>
      </c>
      <c r="CN55" s="8" t="s">
        <v>508</v>
      </c>
      <c r="CO55" s="8" t="s">
        <v>84</v>
      </c>
      <c r="CP55" s="8">
        <v>107000</v>
      </c>
      <c r="CQ55" s="8">
        <v>3.9</v>
      </c>
      <c r="CR55" s="8">
        <v>10</v>
      </c>
      <c r="CS55" s="8">
        <v>3.3</v>
      </c>
      <c r="CT55" s="8">
        <v>12.64</v>
      </c>
      <c r="CU55" s="8">
        <v>2.7</v>
      </c>
      <c r="CV55" s="8">
        <v>6.25</v>
      </c>
      <c r="CW55" s="8">
        <v>0.9</v>
      </c>
      <c r="CX55" s="8">
        <v>20.440000000000001</v>
      </c>
      <c r="CY55" s="8">
        <v>16</v>
      </c>
      <c r="DA55" s="20" t="s">
        <v>508</v>
      </c>
      <c r="DB55" s="20" t="s">
        <v>84</v>
      </c>
      <c r="DC55" s="20">
        <v>107000</v>
      </c>
      <c r="DD55" s="20">
        <v>3.9</v>
      </c>
      <c r="DE55" s="20">
        <v>365.6</v>
      </c>
      <c r="DF55" s="20">
        <v>5</v>
      </c>
      <c r="DG55" s="20">
        <v>429.5</v>
      </c>
      <c r="DH55" s="20">
        <v>3</v>
      </c>
      <c r="DI55" s="20">
        <v>127.7</v>
      </c>
      <c r="DJ55" s="20">
        <v>6.4</v>
      </c>
      <c r="DK55" s="20">
        <v>773.5</v>
      </c>
      <c r="DL55" s="20">
        <v>15</v>
      </c>
      <c r="DN55" s="21" t="s">
        <v>508</v>
      </c>
      <c r="DO55" s="21" t="s">
        <v>84</v>
      </c>
      <c r="DP55" s="21">
        <v>32000</v>
      </c>
      <c r="DQ55" s="21">
        <v>7.1</v>
      </c>
      <c r="DR55" s="21">
        <v>37.5</v>
      </c>
      <c r="DS55" s="21">
        <v>0.3</v>
      </c>
      <c r="DT55" s="21">
        <v>37.1</v>
      </c>
      <c r="DU55" s="21">
        <v>0.9</v>
      </c>
      <c r="DV55" s="21">
        <v>30.5</v>
      </c>
      <c r="DW55" s="21">
        <v>2.7</v>
      </c>
      <c r="DX55" s="21" t="s">
        <v>858</v>
      </c>
      <c r="DY55" s="21" t="s">
        <v>858</v>
      </c>
      <c r="EA55" s="22" t="s">
        <v>508</v>
      </c>
      <c r="EB55" s="22" t="s">
        <v>84</v>
      </c>
      <c r="EC55" s="22">
        <v>29000</v>
      </c>
      <c r="ED55" s="22">
        <v>8.3000000000000007</v>
      </c>
      <c r="EE55" s="22">
        <v>21148</v>
      </c>
      <c r="EF55" s="22">
        <v>7.5</v>
      </c>
      <c r="EG55" s="22">
        <v>23267</v>
      </c>
      <c r="EH55" s="22">
        <v>3.7</v>
      </c>
      <c r="EI55" s="22">
        <v>11850</v>
      </c>
      <c r="EJ55" s="22">
        <v>7.2</v>
      </c>
      <c r="EK55" s="22" t="s">
        <v>858</v>
      </c>
      <c r="EL55" s="22" t="s">
        <v>858</v>
      </c>
      <c r="EN55" s="23" t="s">
        <v>508</v>
      </c>
      <c r="EO55" s="23" t="s">
        <v>84</v>
      </c>
      <c r="EP55" s="23">
        <v>32000</v>
      </c>
      <c r="EQ55" s="23">
        <v>7.1</v>
      </c>
      <c r="ER55" s="23">
        <v>10.81</v>
      </c>
      <c r="ES55" s="23">
        <v>7.4</v>
      </c>
      <c r="ET55" s="23">
        <v>12.29</v>
      </c>
      <c r="EU55" s="23">
        <v>3.3</v>
      </c>
      <c r="EV55" s="23">
        <v>6.37</v>
      </c>
      <c r="EW55" s="23">
        <v>2.7</v>
      </c>
      <c r="EX55" s="23" t="s">
        <v>858</v>
      </c>
      <c r="EY55" s="23" t="s">
        <v>858</v>
      </c>
      <c r="FA55" s="24" t="s">
        <v>508</v>
      </c>
      <c r="FB55" s="24" t="s">
        <v>84</v>
      </c>
      <c r="FC55" s="24">
        <v>32000</v>
      </c>
      <c r="FD55" s="24">
        <v>7.1</v>
      </c>
      <c r="FE55" s="24">
        <v>407.4</v>
      </c>
      <c r="FF55" s="24">
        <v>6.2</v>
      </c>
      <c r="FG55" s="24">
        <v>455.5</v>
      </c>
      <c r="FH55" s="24">
        <v>3.3</v>
      </c>
      <c r="FI55" s="24">
        <v>235.6</v>
      </c>
      <c r="FJ55" s="24">
        <v>4.4000000000000004</v>
      </c>
      <c r="FK55" s="24" t="s">
        <v>858</v>
      </c>
      <c r="FL55" s="24" t="s">
        <v>858</v>
      </c>
      <c r="FN55" s="11" t="s">
        <v>508</v>
      </c>
      <c r="FO55" s="11" t="s">
        <v>84</v>
      </c>
      <c r="FP55" s="11">
        <v>45000</v>
      </c>
      <c r="FQ55" s="11">
        <v>6.1</v>
      </c>
      <c r="FR55" s="11">
        <v>40</v>
      </c>
      <c r="FS55" s="11">
        <v>0.4</v>
      </c>
      <c r="FT55" s="11">
        <v>41.4</v>
      </c>
      <c r="FU55" s="11">
        <v>1</v>
      </c>
      <c r="FV55" s="11">
        <v>35</v>
      </c>
      <c r="FW55" s="11">
        <v>1.5</v>
      </c>
      <c r="FX55" s="11" t="s">
        <v>858</v>
      </c>
      <c r="FY55" s="11" t="s">
        <v>858</v>
      </c>
      <c r="GA55" s="10" t="s">
        <v>508</v>
      </c>
      <c r="GB55" s="10" t="s">
        <v>84</v>
      </c>
      <c r="GC55" s="10">
        <v>41000</v>
      </c>
      <c r="GD55" s="10">
        <v>7.1</v>
      </c>
      <c r="GE55" s="10">
        <v>26723</v>
      </c>
      <c r="GF55" s="10">
        <v>4.9000000000000004</v>
      </c>
      <c r="GG55" s="10">
        <v>30455</v>
      </c>
      <c r="GH55" s="10">
        <v>5.0999999999999996</v>
      </c>
      <c r="GI55" s="10">
        <v>15174</v>
      </c>
      <c r="GJ55" s="10">
        <v>5.6</v>
      </c>
      <c r="GK55" s="10" t="s">
        <v>858</v>
      </c>
      <c r="GL55" s="10" t="s">
        <v>858</v>
      </c>
      <c r="GN55" s="9" t="s">
        <v>508</v>
      </c>
      <c r="GO55" s="9" t="s">
        <v>84</v>
      </c>
      <c r="GP55" s="9">
        <v>45000</v>
      </c>
      <c r="GQ55" s="9">
        <v>6.1</v>
      </c>
      <c r="GR55" s="9">
        <v>11.72</v>
      </c>
      <c r="GS55" s="9">
        <v>5.0999999999999996</v>
      </c>
      <c r="GT55" s="9">
        <v>13.67</v>
      </c>
      <c r="GU55" s="9">
        <v>4.2</v>
      </c>
      <c r="GV55" s="9">
        <v>6.63</v>
      </c>
      <c r="GW55" s="9">
        <v>3</v>
      </c>
      <c r="GX55" s="9" t="s">
        <v>858</v>
      </c>
      <c r="GY55" s="9" t="s">
        <v>858</v>
      </c>
    </row>
    <row r="56" spans="1:207" x14ac:dyDescent="0.25">
      <c r="A56" s="1" t="s">
        <v>509</v>
      </c>
      <c r="B56" s="1" t="s">
        <v>85</v>
      </c>
      <c r="C56" s="1">
        <v>39000</v>
      </c>
      <c r="D56" s="1">
        <v>6.5</v>
      </c>
      <c r="E56" s="1">
        <v>482.6</v>
      </c>
      <c r="F56" s="1">
        <v>6.2</v>
      </c>
      <c r="G56" s="1">
        <v>562.4</v>
      </c>
      <c r="H56" s="1">
        <v>3.4</v>
      </c>
      <c r="I56" s="1">
        <v>292.39999999999998</v>
      </c>
      <c r="J56" s="1">
        <v>3.5</v>
      </c>
      <c r="K56" s="1" t="s">
        <v>858</v>
      </c>
      <c r="L56" s="1" t="s">
        <v>858</v>
      </c>
      <c r="N56" s="2" t="s">
        <v>509</v>
      </c>
      <c r="O56" s="2" t="s">
        <v>85</v>
      </c>
      <c r="P56" s="2">
        <v>61000</v>
      </c>
      <c r="Q56" s="2">
        <v>5.2</v>
      </c>
      <c r="R56" s="2">
        <v>38.4</v>
      </c>
      <c r="S56" s="2">
        <v>1.1000000000000001</v>
      </c>
      <c r="T56" s="2">
        <v>39.700000000000003</v>
      </c>
      <c r="U56" s="2">
        <v>0.7</v>
      </c>
      <c r="V56" s="2">
        <v>34.6</v>
      </c>
      <c r="W56" s="2">
        <v>1.8</v>
      </c>
      <c r="X56" s="2">
        <v>47</v>
      </c>
      <c r="Y56" s="2">
        <v>13</v>
      </c>
      <c r="AA56" s="3" t="s">
        <v>509</v>
      </c>
      <c r="AB56" s="3" t="s">
        <v>85</v>
      </c>
      <c r="AC56" s="3">
        <v>55000</v>
      </c>
      <c r="AD56" s="3">
        <v>6.1</v>
      </c>
      <c r="AE56" s="3">
        <v>23096</v>
      </c>
      <c r="AF56" s="3">
        <v>5.9</v>
      </c>
      <c r="AG56" s="3">
        <v>27596</v>
      </c>
      <c r="AH56" s="3">
        <v>3.8</v>
      </c>
      <c r="AI56" s="3">
        <v>13602</v>
      </c>
      <c r="AJ56" s="3">
        <v>3.8</v>
      </c>
      <c r="AK56" s="3" t="s">
        <v>858</v>
      </c>
      <c r="AL56" s="3" t="s">
        <v>858</v>
      </c>
      <c r="AN56" s="4" t="s">
        <v>509</v>
      </c>
      <c r="AO56" s="4" t="s">
        <v>85</v>
      </c>
      <c r="AP56" s="4">
        <v>61000</v>
      </c>
      <c r="AQ56" s="4">
        <v>5.2</v>
      </c>
      <c r="AR56" s="4">
        <v>11.15</v>
      </c>
      <c r="AS56" s="4">
        <v>5</v>
      </c>
      <c r="AT56" s="4">
        <v>13.42</v>
      </c>
      <c r="AU56" s="4">
        <v>2.9</v>
      </c>
      <c r="AV56" s="4">
        <v>6.97</v>
      </c>
      <c r="AW56" s="4">
        <v>2.8</v>
      </c>
      <c r="AX56" s="4" t="s">
        <v>858</v>
      </c>
      <c r="AY56" s="4" t="s">
        <v>858</v>
      </c>
      <c r="BA56" s="5" t="s">
        <v>509</v>
      </c>
      <c r="BB56" s="5" t="s">
        <v>85</v>
      </c>
      <c r="BC56" s="5">
        <v>61000</v>
      </c>
      <c r="BD56" s="5">
        <v>5.2</v>
      </c>
      <c r="BE56" s="5">
        <v>465.8</v>
      </c>
      <c r="BF56" s="5">
        <v>4.7</v>
      </c>
      <c r="BG56" s="5">
        <v>533.20000000000005</v>
      </c>
      <c r="BH56" s="5">
        <v>2.9</v>
      </c>
      <c r="BI56" s="5">
        <v>267.3</v>
      </c>
      <c r="BJ56" s="5">
        <v>2.7</v>
      </c>
      <c r="BK56" s="5" t="s">
        <v>858</v>
      </c>
      <c r="BL56" s="5" t="s">
        <v>858</v>
      </c>
      <c r="BN56" s="6" t="s">
        <v>509</v>
      </c>
      <c r="BO56" s="6" t="s">
        <v>85</v>
      </c>
      <c r="BP56" s="6">
        <v>87000</v>
      </c>
      <c r="BQ56" s="6">
        <v>4.3</v>
      </c>
      <c r="BR56" s="6">
        <v>37</v>
      </c>
      <c r="BS56" s="6">
        <v>0.4</v>
      </c>
      <c r="BT56" s="6">
        <v>33.9</v>
      </c>
      <c r="BU56" s="6">
        <v>1.4</v>
      </c>
      <c r="BV56" s="6">
        <v>17.100000000000001</v>
      </c>
      <c r="BW56" s="6">
        <v>4.9000000000000004</v>
      </c>
      <c r="BX56" s="6">
        <v>44.5</v>
      </c>
      <c r="BY56" s="6">
        <v>9.1999999999999993</v>
      </c>
      <c r="CA56" s="7" t="s">
        <v>509</v>
      </c>
      <c r="CB56" s="7" t="s">
        <v>85</v>
      </c>
      <c r="CC56" s="7">
        <v>78000</v>
      </c>
      <c r="CD56" s="7">
        <v>5</v>
      </c>
      <c r="CE56" s="7">
        <v>18402</v>
      </c>
      <c r="CF56" s="7">
        <v>5.8</v>
      </c>
      <c r="CG56" s="7">
        <v>22185</v>
      </c>
      <c r="CH56" s="7">
        <v>3.9</v>
      </c>
      <c r="CI56" s="7">
        <v>6169</v>
      </c>
      <c r="CJ56" s="7">
        <v>8.1999999999999993</v>
      </c>
      <c r="CK56" s="7" t="s">
        <v>858</v>
      </c>
      <c r="CL56" s="7" t="s">
        <v>858</v>
      </c>
      <c r="CN56" s="8" t="s">
        <v>509</v>
      </c>
      <c r="CO56" s="8" t="s">
        <v>85</v>
      </c>
      <c r="CP56" s="8">
        <v>87000</v>
      </c>
      <c r="CQ56" s="8">
        <v>4.3</v>
      </c>
      <c r="CR56" s="8">
        <v>9.58</v>
      </c>
      <c r="CS56" s="8">
        <v>4.0999999999999996</v>
      </c>
      <c r="CT56" s="8">
        <v>12.53</v>
      </c>
      <c r="CU56" s="8">
        <v>2.7</v>
      </c>
      <c r="CV56" s="8">
        <v>6.35</v>
      </c>
      <c r="CW56" s="8">
        <v>1.2</v>
      </c>
      <c r="CX56" s="8" t="s">
        <v>858</v>
      </c>
      <c r="CY56" s="8" t="s">
        <v>858</v>
      </c>
      <c r="DA56" s="20" t="s">
        <v>509</v>
      </c>
      <c r="DB56" s="20" t="s">
        <v>85</v>
      </c>
      <c r="DC56" s="20">
        <v>87000</v>
      </c>
      <c r="DD56" s="20">
        <v>4.3</v>
      </c>
      <c r="DE56" s="20">
        <v>357.7</v>
      </c>
      <c r="DF56" s="20">
        <v>5.7</v>
      </c>
      <c r="DG56" s="20">
        <v>424.8</v>
      </c>
      <c r="DH56" s="20">
        <v>3.1</v>
      </c>
      <c r="DI56" s="20">
        <v>122.3</v>
      </c>
      <c r="DJ56" s="20">
        <v>6.3</v>
      </c>
      <c r="DK56" s="20" t="s">
        <v>858</v>
      </c>
      <c r="DL56" s="20" t="s">
        <v>858</v>
      </c>
      <c r="DN56" s="21" t="s">
        <v>509</v>
      </c>
      <c r="DO56" s="21" t="s">
        <v>85</v>
      </c>
      <c r="DP56" s="21">
        <v>21000</v>
      </c>
      <c r="DQ56" s="21">
        <v>8.6</v>
      </c>
      <c r="DR56" s="21">
        <v>37</v>
      </c>
      <c r="DS56" s="21">
        <v>0.4</v>
      </c>
      <c r="DT56" s="21">
        <v>37.4</v>
      </c>
      <c r="DU56" s="21">
        <v>1.1000000000000001</v>
      </c>
      <c r="DV56" s="21">
        <v>32.5</v>
      </c>
      <c r="DW56" s="21">
        <v>1.6</v>
      </c>
      <c r="DX56" s="21" t="s">
        <v>858</v>
      </c>
      <c r="DY56" s="21" t="s">
        <v>858</v>
      </c>
      <c r="EA56" s="22" t="s">
        <v>509</v>
      </c>
      <c r="EB56" s="22" t="s">
        <v>85</v>
      </c>
      <c r="EC56" s="22">
        <v>19000</v>
      </c>
      <c r="ED56" s="22">
        <v>10.1</v>
      </c>
      <c r="EE56" s="22">
        <v>19592</v>
      </c>
      <c r="EF56" s="22">
        <v>9.3000000000000007</v>
      </c>
      <c r="EG56" s="22">
        <v>24139</v>
      </c>
      <c r="EH56" s="22">
        <v>6.5</v>
      </c>
      <c r="EI56" s="22">
        <v>12276</v>
      </c>
      <c r="EJ56" s="22">
        <v>6.2</v>
      </c>
      <c r="EK56" s="22" t="s">
        <v>858</v>
      </c>
      <c r="EL56" s="22" t="s">
        <v>858</v>
      </c>
      <c r="EN56" s="23" t="s">
        <v>509</v>
      </c>
      <c r="EO56" s="23" t="s">
        <v>85</v>
      </c>
      <c r="EP56" s="23">
        <v>21000</v>
      </c>
      <c r="EQ56" s="23">
        <v>8.6</v>
      </c>
      <c r="ER56" s="23">
        <v>10.49</v>
      </c>
      <c r="ES56" s="23">
        <v>9.8000000000000007</v>
      </c>
      <c r="ET56" s="23">
        <v>12.78</v>
      </c>
      <c r="EU56" s="23">
        <v>5.2</v>
      </c>
      <c r="EV56" s="23">
        <v>6.48</v>
      </c>
      <c r="EW56" s="23">
        <v>2</v>
      </c>
      <c r="EX56" s="23" t="s">
        <v>858</v>
      </c>
      <c r="EY56" s="23" t="s">
        <v>858</v>
      </c>
      <c r="FA56" s="24" t="s">
        <v>509</v>
      </c>
      <c r="FB56" s="24" t="s">
        <v>85</v>
      </c>
      <c r="FC56" s="24">
        <v>21000</v>
      </c>
      <c r="FD56" s="24">
        <v>8.6</v>
      </c>
      <c r="FE56" s="24">
        <v>399.6</v>
      </c>
      <c r="FF56" s="24">
        <v>9.4</v>
      </c>
      <c r="FG56" s="24">
        <v>478.6</v>
      </c>
      <c r="FH56" s="24">
        <v>5</v>
      </c>
      <c r="FI56" s="24">
        <v>250.9</v>
      </c>
      <c r="FJ56" s="24">
        <v>3.3</v>
      </c>
      <c r="FK56" s="24" t="s">
        <v>858</v>
      </c>
      <c r="FL56" s="24" t="s">
        <v>858</v>
      </c>
      <c r="FN56" s="11" t="s">
        <v>509</v>
      </c>
      <c r="FO56" s="11" t="s">
        <v>85</v>
      </c>
      <c r="FP56" s="11">
        <v>39000</v>
      </c>
      <c r="FQ56" s="11">
        <v>6.5</v>
      </c>
      <c r="FR56" s="11">
        <v>39.9</v>
      </c>
      <c r="FS56" s="11">
        <v>0.7</v>
      </c>
      <c r="FT56" s="11">
        <v>40.9</v>
      </c>
      <c r="FU56" s="11">
        <v>0.9</v>
      </c>
      <c r="FV56" s="11">
        <v>36.5</v>
      </c>
      <c r="FW56" s="11">
        <v>1.4</v>
      </c>
      <c r="FX56" s="11" t="s">
        <v>858</v>
      </c>
      <c r="FY56" s="11" t="s">
        <v>858</v>
      </c>
      <c r="GA56" s="10" t="s">
        <v>509</v>
      </c>
      <c r="GB56" s="10" t="s">
        <v>85</v>
      </c>
      <c r="GC56" s="10">
        <v>36000</v>
      </c>
      <c r="GD56" s="10">
        <v>7.6</v>
      </c>
      <c r="GE56" s="10">
        <v>25042</v>
      </c>
      <c r="GF56" s="10">
        <v>6.7</v>
      </c>
      <c r="GG56" s="10">
        <v>29379</v>
      </c>
      <c r="GH56" s="10">
        <v>4.5999999999999996</v>
      </c>
      <c r="GI56" s="10">
        <v>14811</v>
      </c>
      <c r="GJ56" s="10">
        <v>4</v>
      </c>
      <c r="GK56" s="10" t="s">
        <v>858</v>
      </c>
      <c r="GL56" s="10" t="s">
        <v>858</v>
      </c>
      <c r="GN56" s="9" t="s">
        <v>509</v>
      </c>
      <c r="GO56" s="9" t="s">
        <v>85</v>
      </c>
      <c r="GP56" s="9">
        <v>39000</v>
      </c>
      <c r="GQ56" s="9">
        <v>6.5</v>
      </c>
      <c r="GR56" s="9">
        <v>11.38</v>
      </c>
      <c r="GS56" s="9">
        <v>5.5</v>
      </c>
      <c r="GT56" s="9">
        <v>13.73</v>
      </c>
      <c r="GU56" s="9">
        <v>3.6</v>
      </c>
      <c r="GV56" s="9">
        <v>7.35</v>
      </c>
      <c r="GW56" s="9">
        <v>3.7</v>
      </c>
      <c r="GX56" s="9" t="s">
        <v>858</v>
      </c>
      <c r="GY56" s="9" t="s">
        <v>858</v>
      </c>
    </row>
    <row r="57" spans="1:207" x14ac:dyDescent="0.25">
      <c r="A57" s="1" t="s">
        <v>510</v>
      </c>
      <c r="B57" s="1" t="s">
        <v>86</v>
      </c>
      <c r="C57" s="1">
        <v>102000</v>
      </c>
      <c r="D57" s="1">
        <v>4.2</v>
      </c>
      <c r="E57" s="1">
        <v>519.9</v>
      </c>
      <c r="F57" s="1">
        <v>3.4</v>
      </c>
      <c r="G57" s="1">
        <v>604.20000000000005</v>
      </c>
      <c r="H57" s="1">
        <v>2.5</v>
      </c>
      <c r="I57" s="1">
        <v>299.8</v>
      </c>
      <c r="J57" s="1">
        <v>2</v>
      </c>
      <c r="K57" s="1">
        <v>952.3</v>
      </c>
      <c r="L57" s="1">
        <v>16</v>
      </c>
      <c r="N57" s="2" t="s">
        <v>510</v>
      </c>
      <c r="O57" s="2" t="s">
        <v>86</v>
      </c>
      <c r="P57" s="2">
        <v>167000</v>
      </c>
      <c r="Q57" s="2">
        <v>3.2</v>
      </c>
      <c r="R57" s="2">
        <v>37.5</v>
      </c>
      <c r="S57" s="2">
        <v>0</v>
      </c>
      <c r="T57" s="2">
        <v>38.700000000000003</v>
      </c>
      <c r="U57" s="2">
        <v>0.5</v>
      </c>
      <c r="V57" s="2">
        <v>34.200000000000003</v>
      </c>
      <c r="W57" s="2">
        <v>1.8</v>
      </c>
      <c r="X57" s="2">
        <v>44.8</v>
      </c>
      <c r="Y57" s="2">
        <v>5.3</v>
      </c>
      <c r="AA57" s="3" t="s">
        <v>510</v>
      </c>
      <c r="AB57" s="3" t="s">
        <v>86</v>
      </c>
      <c r="AC57" s="3">
        <v>147000</v>
      </c>
      <c r="AD57" s="3">
        <v>4</v>
      </c>
      <c r="AE57" s="3">
        <v>24981</v>
      </c>
      <c r="AF57" s="3">
        <v>3.4</v>
      </c>
      <c r="AG57" s="3">
        <v>28882</v>
      </c>
      <c r="AH57" s="3">
        <v>2.6</v>
      </c>
      <c r="AI57" s="3">
        <v>14404</v>
      </c>
      <c r="AJ57" s="3">
        <v>3.9</v>
      </c>
      <c r="AK57" s="3">
        <v>44666</v>
      </c>
      <c r="AL57" s="3">
        <v>15</v>
      </c>
      <c r="AN57" s="4" t="s">
        <v>510</v>
      </c>
      <c r="AO57" s="4" t="s">
        <v>86</v>
      </c>
      <c r="AP57" s="4">
        <v>167000</v>
      </c>
      <c r="AQ57" s="4">
        <v>3.2</v>
      </c>
      <c r="AR57" s="4">
        <v>12.61</v>
      </c>
      <c r="AS57" s="4">
        <v>2.9</v>
      </c>
      <c r="AT57" s="4">
        <v>14.39</v>
      </c>
      <c r="AU57" s="4">
        <v>1.9</v>
      </c>
      <c r="AV57" s="4">
        <v>7.2</v>
      </c>
      <c r="AW57" s="4">
        <v>1.9</v>
      </c>
      <c r="AX57" s="4">
        <v>23.56</v>
      </c>
      <c r="AY57" s="4">
        <v>9.8000000000000007</v>
      </c>
      <c r="BA57" s="5" t="s">
        <v>510</v>
      </c>
      <c r="BB57" s="5" t="s">
        <v>86</v>
      </c>
      <c r="BC57" s="5">
        <v>167000</v>
      </c>
      <c r="BD57" s="5">
        <v>3.2</v>
      </c>
      <c r="BE57" s="5">
        <v>479.1</v>
      </c>
      <c r="BF57" s="5">
        <v>2.7</v>
      </c>
      <c r="BG57" s="5">
        <v>556.9</v>
      </c>
      <c r="BH57" s="5">
        <v>1.9</v>
      </c>
      <c r="BI57" s="5">
        <v>281.10000000000002</v>
      </c>
      <c r="BJ57" s="5">
        <v>1.9</v>
      </c>
      <c r="BK57" s="5">
        <v>893.4</v>
      </c>
      <c r="BL57" s="5">
        <v>9.5</v>
      </c>
      <c r="BN57" s="6" t="s">
        <v>510</v>
      </c>
      <c r="BO57" s="6" t="s">
        <v>86</v>
      </c>
      <c r="BP57" s="6">
        <v>238000</v>
      </c>
      <c r="BQ57" s="6">
        <v>2.6</v>
      </c>
      <c r="BR57" s="6">
        <v>37</v>
      </c>
      <c r="BS57" s="6">
        <v>0.7</v>
      </c>
      <c r="BT57" s="6">
        <v>32.700000000000003</v>
      </c>
      <c r="BU57" s="6">
        <v>0.9</v>
      </c>
      <c r="BV57" s="6">
        <v>15.2</v>
      </c>
      <c r="BW57" s="6">
        <v>3.5</v>
      </c>
      <c r="BX57" s="6">
        <v>42.3</v>
      </c>
      <c r="BY57" s="6">
        <v>3.9</v>
      </c>
      <c r="CA57" s="7" t="s">
        <v>510</v>
      </c>
      <c r="CB57" s="7" t="s">
        <v>86</v>
      </c>
      <c r="CC57" s="7">
        <v>207000</v>
      </c>
      <c r="CD57" s="7">
        <v>3.4</v>
      </c>
      <c r="CE57" s="7">
        <v>20657</v>
      </c>
      <c r="CF57" s="7">
        <v>4.3</v>
      </c>
      <c r="CG57" s="7">
        <v>23622</v>
      </c>
      <c r="CH57" s="7">
        <v>2.7</v>
      </c>
      <c r="CI57" s="7">
        <v>6539</v>
      </c>
      <c r="CJ57" s="7">
        <v>7.1</v>
      </c>
      <c r="CK57" s="7">
        <v>41183</v>
      </c>
      <c r="CL57" s="7">
        <v>11</v>
      </c>
      <c r="CN57" s="8" t="s">
        <v>510</v>
      </c>
      <c r="CO57" s="8" t="s">
        <v>86</v>
      </c>
      <c r="CP57" s="8">
        <v>238000</v>
      </c>
      <c r="CQ57" s="8">
        <v>2.6</v>
      </c>
      <c r="CR57" s="8">
        <v>11.05</v>
      </c>
      <c r="CS57" s="8">
        <v>2.7</v>
      </c>
      <c r="CT57" s="8">
        <v>13.75</v>
      </c>
      <c r="CU57" s="8">
        <v>1.8</v>
      </c>
      <c r="CV57" s="8">
        <v>6.41</v>
      </c>
      <c r="CW57" s="8">
        <v>1.1000000000000001</v>
      </c>
      <c r="CX57" s="8">
        <v>22.54</v>
      </c>
      <c r="CY57" s="8">
        <v>7.6</v>
      </c>
      <c r="DA57" s="20" t="s">
        <v>510</v>
      </c>
      <c r="DB57" s="20" t="s">
        <v>86</v>
      </c>
      <c r="DC57" s="20">
        <v>238000</v>
      </c>
      <c r="DD57" s="20">
        <v>2.6</v>
      </c>
      <c r="DE57" s="20">
        <v>387</v>
      </c>
      <c r="DF57" s="20">
        <v>3</v>
      </c>
      <c r="DG57" s="20">
        <v>449.4</v>
      </c>
      <c r="DH57" s="20">
        <v>2</v>
      </c>
      <c r="DI57" s="20">
        <v>122.9</v>
      </c>
      <c r="DJ57" s="20">
        <v>6.1</v>
      </c>
      <c r="DK57" s="20">
        <v>819.6</v>
      </c>
      <c r="DL57" s="20">
        <v>7.5</v>
      </c>
      <c r="DN57" s="21" t="s">
        <v>510</v>
      </c>
      <c r="DO57" s="21" t="s">
        <v>86</v>
      </c>
      <c r="DP57" s="21">
        <v>65000</v>
      </c>
      <c r="DQ57" s="21">
        <v>4.9000000000000004</v>
      </c>
      <c r="DR57" s="21">
        <v>37</v>
      </c>
      <c r="DS57" s="21">
        <v>0.3</v>
      </c>
      <c r="DT57" s="21">
        <v>37</v>
      </c>
      <c r="DU57" s="21">
        <v>0.6</v>
      </c>
      <c r="DV57" s="21">
        <v>31.8</v>
      </c>
      <c r="DW57" s="21">
        <v>2</v>
      </c>
      <c r="DX57" s="21">
        <v>40</v>
      </c>
      <c r="DY57" s="21">
        <v>9.6</v>
      </c>
      <c r="EA57" s="22" t="s">
        <v>510</v>
      </c>
      <c r="EB57" s="22" t="s">
        <v>86</v>
      </c>
      <c r="EC57" s="22">
        <v>55000</v>
      </c>
      <c r="ED57" s="22">
        <v>6.9</v>
      </c>
      <c r="EE57" s="22">
        <v>21543</v>
      </c>
      <c r="EF57" s="22">
        <v>6.2</v>
      </c>
      <c r="EG57" s="22">
        <v>24266</v>
      </c>
      <c r="EH57" s="22">
        <v>3.9</v>
      </c>
      <c r="EI57" s="22">
        <v>12884</v>
      </c>
      <c r="EJ57" s="22">
        <v>12</v>
      </c>
      <c r="EK57" s="22" t="s">
        <v>858</v>
      </c>
      <c r="EL57" s="22" t="s">
        <v>858</v>
      </c>
      <c r="EN57" s="23" t="s">
        <v>510</v>
      </c>
      <c r="EO57" s="23" t="s">
        <v>86</v>
      </c>
      <c r="EP57" s="23">
        <v>65000</v>
      </c>
      <c r="EQ57" s="23">
        <v>4.9000000000000004</v>
      </c>
      <c r="ER57" s="23">
        <v>11.39</v>
      </c>
      <c r="ES57" s="23">
        <v>5.2</v>
      </c>
      <c r="ET57" s="23">
        <v>13.05</v>
      </c>
      <c r="EU57" s="23">
        <v>2.7</v>
      </c>
      <c r="EV57" s="23">
        <v>6.96</v>
      </c>
      <c r="EW57" s="23">
        <v>1.7</v>
      </c>
      <c r="EX57" s="23">
        <v>21.19</v>
      </c>
      <c r="EY57" s="23">
        <v>19</v>
      </c>
      <c r="FA57" s="24" t="s">
        <v>510</v>
      </c>
      <c r="FB57" s="24" t="s">
        <v>86</v>
      </c>
      <c r="FC57" s="24">
        <v>65000</v>
      </c>
      <c r="FD57" s="24">
        <v>4.9000000000000004</v>
      </c>
      <c r="FE57" s="24">
        <v>428.9</v>
      </c>
      <c r="FF57" s="24">
        <v>4.4000000000000004</v>
      </c>
      <c r="FG57" s="24">
        <v>482.3</v>
      </c>
      <c r="FH57" s="24">
        <v>2.6</v>
      </c>
      <c r="FI57" s="24">
        <v>262.5</v>
      </c>
      <c r="FJ57" s="24">
        <v>2.4</v>
      </c>
      <c r="FK57" s="24">
        <v>772.3</v>
      </c>
      <c r="FL57" s="24">
        <v>17</v>
      </c>
      <c r="FN57" s="11" t="s">
        <v>510</v>
      </c>
      <c r="FO57" s="11" t="s">
        <v>86</v>
      </c>
      <c r="FP57" s="11">
        <v>102000</v>
      </c>
      <c r="FQ57" s="11">
        <v>4.2</v>
      </c>
      <c r="FR57" s="11">
        <v>37.6</v>
      </c>
      <c r="FS57" s="11">
        <v>1</v>
      </c>
      <c r="FT57" s="11">
        <v>39.799999999999997</v>
      </c>
      <c r="FU57" s="11">
        <v>0.7</v>
      </c>
      <c r="FV57" s="11">
        <v>35</v>
      </c>
      <c r="FW57" s="11">
        <v>0.2</v>
      </c>
      <c r="FX57" s="11">
        <v>46.6</v>
      </c>
      <c r="FY57" s="11">
        <v>9</v>
      </c>
      <c r="GA57" s="10" t="s">
        <v>510</v>
      </c>
      <c r="GB57" s="10" t="s">
        <v>86</v>
      </c>
      <c r="GC57" s="10">
        <v>92000</v>
      </c>
      <c r="GD57" s="10">
        <v>4.9000000000000004</v>
      </c>
      <c r="GE57" s="10">
        <v>27431</v>
      </c>
      <c r="GF57" s="10">
        <v>3.9</v>
      </c>
      <c r="GG57" s="10">
        <v>31671</v>
      </c>
      <c r="GH57" s="10">
        <v>3.3</v>
      </c>
      <c r="GI57" s="10">
        <v>15600</v>
      </c>
      <c r="GJ57" s="10">
        <v>2.4</v>
      </c>
      <c r="GK57" s="10" t="s">
        <v>858</v>
      </c>
      <c r="GL57" s="10" t="s">
        <v>858</v>
      </c>
      <c r="GN57" s="9" t="s">
        <v>510</v>
      </c>
      <c r="GO57" s="9" t="s">
        <v>86</v>
      </c>
      <c r="GP57" s="9">
        <v>102000</v>
      </c>
      <c r="GQ57" s="9">
        <v>4.2</v>
      </c>
      <c r="GR57" s="9">
        <v>13.05</v>
      </c>
      <c r="GS57" s="9">
        <v>3.2</v>
      </c>
      <c r="GT57" s="9">
        <v>15.18</v>
      </c>
      <c r="GU57" s="9">
        <v>2.6</v>
      </c>
      <c r="GV57" s="9">
        <v>7.53</v>
      </c>
      <c r="GW57" s="9">
        <v>2</v>
      </c>
      <c r="GX57" s="9">
        <v>24.41</v>
      </c>
      <c r="GY57" s="9">
        <v>19</v>
      </c>
    </row>
    <row r="58" spans="1:207" x14ac:dyDescent="0.25">
      <c r="A58" s="1" t="s">
        <v>511</v>
      </c>
      <c r="B58" s="1" t="s">
        <v>87</v>
      </c>
      <c r="C58" s="1">
        <v>66000</v>
      </c>
      <c r="D58" s="1">
        <v>5.2</v>
      </c>
      <c r="E58" s="1">
        <v>485.1</v>
      </c>
      <c r="F58" s="1">
        <v>4.3</v>
      </c>
      <c r="G58" s="1">
        <v>587.9</v>
      </c>
      <c r="H58" s="1">
        <v>5.3</v>
      </c>
      <c r="I58" s="1">
        <v>277.8</v>
      </c>
      <c r="J58" s="1">
        <v>3.4</v>
      </c>
      <c r="K58" s="1" t="s">
        <v>858</v>
      </c>
      <c r="L58" s="1" t="s">
        <v>858</v>
      </c>
      <c r="N58" s="2" t="s">
        <v>511</v>
      </c>
      <c r="O58" s="2" t="s">
        <v>87</v>
      </c>
      <c r="P58" s="2">
        <v>117000</v>
      </c>
      <c r="Q58" s="2">
        <v>3.8</v>
      </c>
      <c r="R58" s="2">
        <v>37.5</v>
      </c>
      <c r="S58" s="2">
        <v>0.2</v>
      </c>
      <c r="T58" s="2">
        <v>38.6</v>
      </c>
      <c r="U58" s="2">
        <v>0.5</v>
      </c>
      <c r="V58" s="2">
        <v>33.799999999999997</v>
      </c>
      <c r="W58" s="2">
        <v>1.8</v>
      </c>
      <c r="X58" s="2">
        <v>45</v>
      </c>
      <c r="Y58" s="2">
        <v>5.7</v>
      </c>
      <c r="AA58" s="3" t="s">
        <v>511</v>
      </c>
      <c r="AB58" s="3" t="s">
        <v>87</v>
      </c>
      <c r="AC58" s="3">
        <v>107000</v>
      </c>
      <c r="AD58" s="3">
        <v>5</v>
      </c>
      <c r="AE58" s="3">
        <v>22868</v>
      </c>
      <c r="AF58" s="3">
        <v>3</v>
      </c>
      <c r="AG58" s="3">
        <v>29484</v>
      </c>
      <c r="AH58" s="3">
        <v>10</v>
      </c>
      <c r="AI58" s="3">
        <v>13350</v>
      </c>
      <c r="AJ58" s="3">
        <v>3.6</v>
      </c>
      <c r="AK58" s="3" t="s">
        <v>858</v>
      </c>
      <c r="AL58" s="3" t="s">
        <v>858</v>
      </c>
      <c r="AN58" s="4" t="s">
        <v>511</v>
      </c>
      <c r="AO58" s="4" t="s">
        <v>87</v>
      </c>
      <c r="AP58" s="4">
        <v>117000</v>
      </c>
      <c r="AQ58" s="4">
        <v>3.8</v>
      </c>
      <c r="AR58" s="4">
        <v>11.61</v>
      </c>
      <c r="AS58" s="4">
        <v>2.9</v>
      </c>
      <c r="AT58" s="4">
        <v>13.8</v>
      </c>
      <c r="AU58" s="4">
        <v>3.5</v>
      </c>
      <c r="AV58" s="4">
        <v>7.05</v>
      </c>
      <c r="AW58" s="4">
        <v>1.8</v>
      </c>
      <c r="AX58" s="4">
        <v>22.18</v>
      </c>
      <c r="AY58" s="4">
        <v>12</v>
      </c>
      <c r="BA58" s="5" t="s">
        <v>511</v>
      </c>
      <c r="BB58" s="5" t="s">
        <v>87</v>
      </c>
      <c r="BC58" s="5">
        <v>117000</v>
      </c>
      <c r="BD58" s="5">
        <v>3.8</v>
      </c>
      <c r="BE58" s="5">
        <v>444.8</v>
      </c>
      <c r="BF58" s="5">
        <v>2.9</v>
      </c>
      <c r="BG58" s="5">
        <v>532.6</v>
      </c>
      <c r="BH58" s="5">
        <v>3.5</v>
      </c>
      <c r="BI58" s="5">
        <v>263.39999999999998</v>
      </c>
      <c r="BJ58" s="5">
        <v>2.2999999999999998</v>
      </c>
      <c r="BK58" s="5">
        <v>835.7</v>
      </c>
      <c r="BL58" s="5">
        <v>14</v>
      </c>
      <c r="BN58" s="6" t="s">
        <v>511</v>
      </c>
      <c r="BO58" s="6" t="s">
        <v>87</v>
      </c>
      <c r="BP58" s="6">
        <v>177000</v>
      </c>
      <c r="BQ58" s="6">
        <v>3.1</v>
      </c>
      <c r="BR58" s="6">
        <v>36</v>
      </c>
      <c r="BS58" s="6">
        <v>1.4</v>
      </c>
      <c r="BT58" s="6">
        <v>32</v>
      </c>
      <c r="BU58" s="6">
        <v>1.1000000000000001</v>
      </c>
      <c r="BV58" s="6">
        <v>15.8</v>
      </c>
      <c r="BW58" s="6">
        <v>3.5</v>
      </c>
      <c r="BX58" s="6">
        <v>42</v>
      </c>
      <c r="BY58" s="6">
        <v>4.9000000000000004</v>
      </c>
      <c r="CA58" s="7" t="s">
        <v>511</v>
      </c>
      <c r="CB58" s="7" t="s">
        <v>87</v>
      </c>
      <c r="CC58" s="7">
        <v>157000</v>
      </c>
      <c r="CD58" s="7">
        <v>4</v>
      </c>
      <c r="CE58" s="7">
        <v>19737</v>
      </c>
      <c r="CF58" s="7">
        <v>3.7</v>
      </c>
      <c r="CG58" s="7">
        <v>24549</v>
      </c>
      <c r="CH58" s="7">
        <v>8.6999999999999993</v>
      </c>
      <c r="CI58" s="7">
        <v>6784</v>
      </c>
      <c r="CJ58" s="7">
        <v>8.6</v>
      </c>
      <c r="CK58" s="7">
        <v>39999</v>
      </c>
      <c r="CL58" s="7">
        <v>17</v>
      </c>
      <c r="CN58" s="8" t="s">
        <v>511</v>
      </c>
      <c r="CO58" s="8" t="s">
        <v>87</v>
      </c>
      <c r="CP58" s="8">
        <v>177000</v>
      </c>
      <c r="CQ58" s="8">
        <v>3.1</v>
      </c>
      <c r="CR58" s="8">
        <v>10.62</v>
      </c>
      <c r="CS58" s="8">
        <v>2.6</v>
      </c>
      <c r="CT58" s="8">
        <v>13.68</v>
      </c>
      <c r="CU58" s="8">
        <v>3.1</v>
      </c>
      <c r="CV58" s="8">
        <v>6.33</v>
      </c>
      <c r="CW58" s="8">
        <v>1</v>
      </c>
      <c r="CX58" s="8">
        <v>22.59</v>
      </c>
      <c r="CY58" s="8">
        <v>12</v>
      </c>
      <c r="DA58" s="20" t="s">
        <v>511</v>
      </c>
      <c r="DB58" s="20" t="s">
        <v>87</v>
      </c>
      <c r="DC58" s="20">
        <v>177000</v>
      </c>
      <c r="DD58" s="20">
        <v>3.1</v>
      </c>
      <c r="DE58" s="20">
        <v>376.2</v>
      </c>
      <c r="DF58" s="20">
        <v>3.5</v>
      </c>
      <c r="DG58" s="20">
        <v>438.2</v>
      </c>
      <c r="DH58" s="20">
        <v>3.3</v>
      </c>
      <c r="DI58" s="20">
        <v>121.4</v>
      </c>
      <c r="DJ58" s="20">
        <v>5.5</v>
      </c>
      <c r="DK58" s="20">
        <v>767.1</v>
      </c>
      <c r="DL58" s="20">
        <v>10</v>
      </c>
      <c r="DN58" s="21" t="s">
        <v>511</v>
      </c>
      <c r="DO58" s="21" t="s">
        <v>87</v>
      </c>
      <c r="DP58" s="21">
        <v>52000</v>
      </c>
      <c r="DQ58" s="21">
        <v>5.5</v>
      </c>
      <c r="DR58" s="21">
        <v>37</v>
      </c>
      <c r="DS58" s="21">
        <v>0.1</v>
      </c>
      <c r="DT58" s="21">
        <v>37.1</v>
      </c>
      <c r="DU58" s="21">
        <v>0.7</v>
      </c>
      <c r="DV58" s="21">
        <v>32.299999999999997</v>
      </c>
      <c r="DW58" s="21">
        <v>0.9</v>
      </c>
      <c r="DX58" s="21" t="s">
        <v>858</v>
      </c>
      <c r="DY58" s="21" t="s">
        <v>858</v>
      </c>
      <c r="EA58" s="22" t="s">
        <v>511</v>
      </c>
      <c r="EB58" s="22" t="s">
        <v>87</v>
      </c>
      <c r="EC58" s="22">
        <v>47000</v>
      </c>
      <c r="ED58" s="22">
        <v>7.2</v>
      </c>
      <c r="EE58" s="22">
        <v>20770</v>
      </c>
      <c r="EF58" s="22">
        <v>3.9</v>
      </c>
      <c r="EG58" s="22">
        <v>23371</v>
      </c>
      <c r="EH58" s="22">
        <v>3.6</v>
      </c>
      <c r="EI58" s="22">
        <v>12040</v>
      </c>
      <c r="EJ58" s="22">
        <v>4.5</v>
      </c>
      <c r="EK58" s="22" t="s">
        <v>858</v>
      </c>
      <c r="EL58" s="22" t="s">
        <v>858</v>
      </c>
      <c r="EN58" s="23" t="s">
        <v>511</v>
      </c>
      <c r="EO58" s="23" t="s">
        <v>87</v>
      </c>
      <c r="EP58" s="23">
        <v>52000</v>
      </c>
      <c r="EQ58" s="23">
        <v>5.5</v>
      </c>
      <c r="ER58" s="23">
        <v>11.01</v>
      </c>
      <c r="ES58" s="23">
        <v>4.3</v>
      </c>
      <c r="ET58" s="23">
        <v>12.47</v>
      </c>
      <c r="EU58" s="23">
        <v>3</v>
      </c>
      <c r="EV58" s="23">
        <v>6.79</v>
      </c>
      <c r="EW58" s="23">
        <v>2.5</v>
      </c>
      <c r="EX58" s="23" t="s">
        <v>858</v>
      </c>
      <c r="EY58" s="23" t="s">
        <v>858</v>
      </c>
      <c r="FA58" s="24" t="s">
        <v>511</v>
      </c>
      <c r="FB58" s="24" t="s">
        <v>87</v>
      </c>
      <c r="FC58" s="24">
        <v>52000</v>
      </c>
      <c r="FD58" s="24">
        <v>5.5</v>
      </c>
      <c r="FE58" s="24">
        <v>409.3</v>
      </c>
      <c r="FF58" s="24">
        <v>3.3</v>
      </c>
      <c r="FG58" s="24">
        <v>462.6</v>
      </c>
      <c r="FH58" s="24">
        <v>2.9</v>
      </c>
      <c r="FI58" s="24">
        <v>249.8</v>
      </c>
      <c r="FJ58" s="24">
        <v>2.7</v>
      </c>
      <c r="FK58" s="24" t="s">
        <v>858</v>
      </c>
      <c r="FL58" s="24" t="s">
        <v>858</v>
      </c>
      <c r="FN58" s="11" t="s">
        <v>511</v>
      </c>
      <c r="FO58" s="11" t="s">
        <v>87</v>
      </c>
      <c r="FP58" s="11">
        <v>66000</v>
      </c>
      <c r="FQ58" s="11">
        <v>5.2</v>
      </c>
      <c r="FR58" s="11">
        <v>38</v>
      </c>
      <c r="FS58" s="11">
        <v>1</v>
      </c>
      <c r="FT58" s="11">
        <v>39.799999999999997</v>
      </c>
      <c r="FU58" s="11">
        <v>0.7</v>
      </c>
      <c r="FV58" s="11">
        <v>35</v>
      </c>
      <c r="FW58" s="11">
        <v>0.1</v>
      </c>
      <c r="FX58" s="11">
        <v>47.9</v>
      </c>
      <c r="FY58" s="11">
        <v>12</v>
      </c>
      <c r="GA58" s="10" t="s">
        <v>511</v>
      </c>
      <c r="GB58" s="10" t="s">
        <v>87</v>
      </c>
      <c r="GC58" s="10">
        <v>60000</v>
      </c>
      <c r="GD58" s="10">
        <v>6.9</v>
      </c>
      <c r="GE58" s="10">
        <v>25657</v>
      </c>
      <c r="GF58" s="10">
        <v>6.3</v>
      </c>
      <c r="GG58" s="10">
        <v>34327</v>
      </c>
      <c r="GH58" s="10">
        <v>16</v>
      </c>
      <c r="GI58" s="10">
        <v>14968</v>
      </c>
      <c r="GJ58" s="10">
        <v>3.4</v>
      </c>
      <c r="GK58" s="10" t="s">
        <v>858</v>
      </c>
      <c r="GL58" s="10" t="s">
        <v>858</v>
      </c>
      <c r="GN58" s="9" t="s">
        <v>511</v>
      </c>
      <c r="GO58" s="9" t="s">
        <v>87</v>
      </c>
      <c r="GP58" s="9">
        <v>66000</v>
      </c>
      <c r="GQ58" s="9">
        <v>5.2</v>
      </c>
      <c r="GR58" s="9">
        <v>12.26</v>
      </c>
      <c r="GS58" s="9">
        <v>4.2</v>
      </c>
      <c r="GT58" s="9">
        <v>14.78</v>
      </c>
      <c r="GU58" s="9">
        <v>5.3</v>
      </c>
      <c r="GV58" s="9">
        <v>7.15</v>
      </c>
      <c r="GW58" s="9">
        <v>2.5</v>
      </c>
      <c r="GX58" s="9" t="s">
        <v>858</v>
      </c>
      <c r="GY58" s="9" t="s">
        <v>858</v>
      </c>
    </row>
    <row r="59" spans="1:207" x14ac:dyDescent="0.25">
      <c r="A59" s="1" t="s">
        <v>512</v>
      </c>
      <c r="B59" s="1" t="s">
        <v>88</v>
      </c>
      <c r="C59" s="1">
        <v>31000</v>
      </c>
      <c r="D59" s="1">
        <v>7.5</v>
      </c>
      <c r="E59" s="1">
        <v>515.6</v>
      </c>
      <c r="F59" s="1">
        <v>7.6</v>
      </c>
      <c r="G59" s="1">
        <v>585.29999999999995</v>
      </c>
      <c r="H59" s="1">
        <v>4.0999999999999996</v>
      </c>
      <c r="I59" s="1">
        <v>300.7</v>
      </c>
      <c r="J59" s="1">
        <v>4</v>
      </c>
      <c r="K59" s="1" t="s">
        <v>858</v>
      </c>
      <c r="L59" s="1" t="s">
        <v>858</v>
      </c>
      <c r="N59" s="2" t="s">
        <v>512</v>
      </c>
      <c r="O59" s="2" t="s">
        <v>88</v>
      </c>
      <c r="P59" s="2">
        <v>49000</v>
      </c>
      <c r="Q59" s="2">
        <v>5.9</v>
      </c>
      <c r="R59" s="2">
        <v>37.5</v>
      </c>
      <c r="S59" s="2">
        <v>0.3</v>
      </c>
      <c r="T59" s="2">
        <v>38.799999999999997</v>
      </c>
      <c r="U59" s="2">
        <v>0.9</v>
      </c>
      <c r="V59" s="2">
        <v>34.299999999999997</v>
      </c>
      <c r="W59" s="2">
        <v>1.8</v>
      </c>
      <c r="X59" s="2" t="s">
        <v>858</v>
      </c>
      <c r="Y59" s="2" t="s">
        <v>858</v>
      </c>
      <c r="AA59" s="3" t="s">
        <v>512</v>
      </c>
      <c r="AB59" s="3" t="s">
        <v>88</v>
      </c>
      <c r="AC59" s="3">
        <v>44000</v>
      </c>
      <c r="AD59" s="3">
        <v>6.8</v>
      </c>
      <c r="AE59" s="3">
        <v>23210</v>
      </c>
      <c r="AF59" s="3">
        <v>6.3</v>
      </c>
      <c r="AG59" s="3">
        <v>27387</v>
      </c>
      <c r="AH59" s="3">
        <v>4.0999999999999996</v>
      </c>
      <c r="AI59" s="3">
        <v>14141</v>
      </c>
      <c r="AJ59" s="3">
        <v>6.1</v>
      </c>
      <c r="AK59" s="3" t="s">
        <v>858</v>
      </c>
      <c r="AL59" s="3" t="s">
        <v>858</v>
      </c>
      <c r="AN59" s="4" t="s">
        <v>512</v>
      </c>
      <c r="AO59" s="4" t="s">
        <v>88</v>
      </c>
      <c r="AP59" s="4">
        <v>49000</v>
      </c>
      <c r="AQ59" s="4">
        <v>5.9</v>
      </c>
      <c r="AR59" s="4">
        <v>11.62</v>
      </c>
      <c r="AS59" s="4">
        <v>5.6</v>
      </c>
      <c r="AT59" s="4">
        <v>14.14</v>
      </c>
      <c r="AU59" s="4">
        <v>3.4</v>
      </c>
      <c r="AV59" s="4">
        <v>7.28</v>
      </c>
      <c r="AW59" s="4">
        <v>2.6</v>
      </c>
      <c r="AX59" s="4" t="s">
        <v>858</v>
      </c>
      <c r="AY59" s="4" t="s">
        <v>858</v>
      </c>
      <c r="BA59" s="5" t="s">
        <v>512</v>
      </c>
      <c r="BB59" s="5" t="s">
        <v>88</v>
      </c>
      <c r="BC59" s="5">
        <v>49000</v>
      </c>
      <c r="BD59" s="5">
        <v>5.9</v>
      </c>
      <c r="BE59" s="5">
        <v>458.4</v>
      </c>
      <c r="BF59" s="5">
        <v>5.7</v>
      </c>
      <c r="BG59" s="5">
        <v>548.70000000000005</v>
      </c>
      <c r="BH59" s="5">
        <v>3.3</v>
      </c>
      <c r="BI59" s="5">
        <v>285.39999999999998</v>
      </c>
      <c r="BJ59" s="5">
        <v>4</v>
      </c>
      <c r="BK59" s="5" t="s">
        <v>858</v>
      </c>
      <c r="BL59" s="5" t="s">
        <v>858</v>
      </c>
      <c r="BN59" s="6" t="s">
        <v>512</v>
      </c>
      <c r="BO59" s="6" t="s">
        <v>88</v>
      </c>
      <c r="BP59" s="6">
        <v>67000</v>
      </c>
      <c r="BQ59" s="6">
        <v>4.9000000000000004</v>
      </c>
      <c r="BR59" s="6">
        <v>36</v>
      </c>
      <c r="BS59" s="6">
        <v>1.4</v>
      </c>
      <c r="BT59" s="6">
        <v>33.1</v>
      </c>
      <c r="BU59" s="6">
        <v>1.7</v>
      </c>
      <c r="BV59" s="6">
        <v>15</v>
      </c>
      <c r="BW59" s="6">
        <v>11</v>
      </c>
      <c r="BX59" s="6">
        <v>44</v>
      </c>
      <c r="BY59" s="6">
        <v>11</v>
      </c>
      <c r="CA59" s="7" t="s">
        <v>512</v>
      </c>
      <c r="CB59" s="7" t="s">
        <v>88</v>
      </c>
      <c r="CC59" s="7">
        <v>61000</v>
      </c>
      <c r="CD59" s="7">
        <v>5.7</v>
      </c>
      <c r="CE59" s="7">
        <v>19508</v>
      </c>
      <c r="CF59" s="7">
        <v>5.7</v>
      </c>
      <c r="CG59" s="7">
        <v>22706</v>
      </c>
      <c r="CH59" s="7">
        <v>4.0999999999999996</v>
      </c>
      <c r="CI59" s="7">
        <v>6514</v>
      </c>
      <c r="CJ59" s="7">
        <v>15</v>
      </c>
      <c r="CK59" s="7" t="s">
        <v>858</v>
      </c>
      <c r="CL59" s="7" t="s">
        <v>858</v>
      </c>
      <c r="CN59" s="8" t="s">
        <v>512</v>
      </c>
      <c r="CO59" s="8" t="s">
        <v>88</v>
      </c>
      <c r="CP59" s="8">
        <v>67000</v>
      </c>
      <c r="CQ59" s="8">
        <v>4.9000000000000004</v>
      </c>
      <c r="CR59" s="8">
        <v>10.4</v>
      </c>
      <c r="CS59" s="8">
        <v>4.0999999999999996</v>
      </c>
      <c r="CT59" s="8">
        <v>13.56</v>
      </c>
      <c r="CU59" s="8">
        <v>3.1</v>
      </c>
      <c r="CV59" s="8">
        <v>6.53</v>
      </c>
      <c r="CW59" s="8">
        <v>2.1</v>
      </c>
      <c r="CX59" s="8" t="s">
        <v>858</v>
      </c>
      <c r="CY59" s="8" t="s">
        <v>858</v>
      </c>
      <c r="DA59" s="20" t="s">
        <v>512</v>
      </c>
      <c r="DB59" s="20" t="s">
        <v>88</v>
      </c>
      <c r="DC59" s="20">
        <v>67000</v>
      </c>
      <c r="DD59" s="20">
        <v>4.9000000000000004</v>
      </c>
      <c r="DE59" s="20">
        <v>389.5</v>
      </c>
      <c r="DF59" s="20">
        <v>5.0999999999999996</v>
      </c>
      <c r="DG59" s="20">
        <v>448.6</v>
      </c>
      <c r="DH59" s="20">
        <v>3.5</v>
      </c>
      <c r="DI59" s="20">
        <v>113.7</v>
      </c>
      <c r="DJ59" s="20">
        <v>14</v>
      </c>
      <c r="DK59" s="20" t="s">
        <v>858</v>
      </c>
      <c r="DL59" s="20" t="s">
        <v>858</v>
      </c>
      <c r="DN59" s="21" t="s">
        <v>512</v>
      </c>
      <c r="DO59" s="21" t="s">
        <v>88</v>
      </c>
      <c r="DP59" s="21">
        <v>18000</v>
      </c>
      <c r="DQ59" s="21">
        <v>9.5</v>
      </c>
      <c r="DR59" s="21">
        <v>36.9</v>
      </c>
      <c r="DS59" s="21">
        <v>1.4</v>
      </c>
      <c r="DT59" s="21">
        <v>36.6</v>
      </c>
      <c r="DU59" s="21">
        <v>1.1000000000000001</v>
      </c>
      <c r="DV59" s="21">
        <v>32.5</v>
      </c>
      <c r="DW59" s="21">
        <v>1.9</v>
      </c>
      <c r="DX59" s="21" t="s">
        <v>858</v>
      </c>
      <c r="DY59" s="21" t="s">
        <v>858</v>
      </c>
      <c r="EA59" s="22" t="s">
        <v>512</v>
      </c>
      <c r="EB59" s="22" t="s">
        <v>88</v>
      </c>
      <c r="EC59" s="22">
        <v>17000</v>
      </c>
      <c r="ED59" s="22">
        <v>10.9</v>
      </c>
      <c r="EE59" s="22">
        <v>21212</v>
      </c>
      <c r="EF59" s="22">
        <v>8.1</v>
      </c>
      <c r="EG59" s="22">
        <v>23746</v>
      </c>
      <c r="EH59" s="22">
        <v>6.5</v>
      </c>
      <c r="EI59" s="22">
        <v>11884</v>
      </c>
      <c r="EJ59" s="22">
        <v>10</v>
      </c>
      <c r="EK59" s="22" t="s">
        <v>858</v>
      </c>
      <c r="EL59" s="22" t="s">
        <v>858</v>
      </c>
      <c r="EN59" s="23" t="s">
        <v>512</v>
      </c>
      <c r="EO59" s="23" t="s">
        <v>88</v>
      </c>
      <c r="EP59" s="23">
        <v>18000</v>
      </c>
      <c r="EQ59" s="23">
        <v>9.5</v>
      </c>
      <c r="ER59" s="23">
        <v>11.56</v>
      </c>
      <c r="ES59" s="23">
        <v>7.9</v>
      </c>
      <c r="ET59" s="23">
        <v>13.25</v>
      </c>
      <c r="EU59" s="23">
        <v>5.6</v>
      </c>
      <c r="EV59" s="23">
        <v>7.06</v>
      </c>
      <c r="EW59" s="23">
        <v>5.6</v>
      </c>
      <c r="EX59" s="23" t="s">
        <v>858</v>
      </c>
      <c r="EY59" s="23" t="s">
        <v>858</v>
      </c>
      <c r="FA59" s="24" t="s">
        <v>512</v>
      </c>
      <c r="FB59" s="24" t="s">
        <v>88</v>
      </c>
      <c r="FC59" s="24">
        <v>18000</v>
      </c>
      <c r="FD59" s="24">
        <v>9.5</v>
      </c>
      <c r="FE59" s="24">
        <v>421.3</v>
      </c>
      <c r="FF59" s="24">
        <v>7.5</v>
      </c>
      <c r="FG59" s="24">
        <v>484.3</v>
      </c>
      <c r="FH59" s="24">
        <v>5.6</v>
      </c>
      <c r="FI59" s="24">
        <v>252.1</v>
      </c>
      <c r="FJ59" s="24">
        <v>8.1</v>
      </c>
      <c r="FK59" s="24" t="s">
        <v>858</v>
      </c>
      <c r="FL59" s="24" t="s">
        <v>858</v>
      </c>
      <c r="FN59" s="11" t="s">
        <v>512</v>
      </c>
      <c r="FO59" s="11" t="s">
        <v>88</v>
      </c>
      <c r="FP59" s="11">
        <v>31000</v>
      </c>
      <c r="FQ59" s="11">
        <v>7.5</v>
      </c>
      <c r="FR59" s="11">
        <v>38.700000000000003</v>
      </c>
      <c r="FS59" s="11">
        <v>1.7</v>
      </c>
      <c r="FT59" s="11">
        <v>40.1</v>
      </c>
      <c r="FU59" s="11">
        <v>1.2</v>
      </c>
      <c r="FV59" s="11">
        <v>35</v>
      </c>
      <c r="FW59" s="11">
        <v>0</v>
      </c>
      <c r="FX59" s="11" t="s">
        <v>858</v>
      </c>
      <c r="FY59" s="11" t="s">
        <v>858</v>
      </c>
      <c r="GA59" s="10" t="s">
        <v>512</v>
      </c>
      <c r="GB59" s="10" t="s">
        <v>88</v>
      </c>
      <c r="GC59" s="10">
        <v>28000</v>
      </c>
      <c r="GD59" s="10">
        <v>8.8000000000000007</v>
      </c>
      <c r="GE59" s="10">
        <v>26639</v>
      </c>
      <c r="GF59" s="10">
        <v>7.9</v>
      </c>
      <c r="GG59" s="10">
        <v>29542</v>
      </c>
      <c r="GH59" s="10">
        <v>5</v>
      </c>
      <c r="GI59" s="10">
        <v>15360</v>
      </c>
      <c r="GJ59" s="10">
        <v>5.8</v>
      </c>
      <c r="GK59" s="10" t="s">
        <v>858</v>
      </c>
      <c r="GL59" s="10" t="s">
        <v>858</v>
      </c>
      <c r="GN59" s="9" t="s">
        <v>512</v>
      </c>
      <c r="GO59" s="9" t="s">
        <v>88</v>
      </c>
      <c r="GP59" s="9">
        <v>31000</v>
      </c>
      <c r="GQ59" s="9">
        <v>7.5</v>
      </c>
      <c r="GR59" s="9">
        <v>11.64</v>
      </c>
      <c r="GS59" s="9">
        <v>7.7</v>
      </c>
      <c r="GT59" s="9">
        <v>14.6</v>
      </c>
      <c r="GU59" s="9">
        <v>4.3</v>
      </c>
      <c r="GV59" s="9">
        <v>7.31</v>
      </c>
      <c r="GW59" s="9">
        <v>3.6</v>
      </c>
      <c r="GX59" s="9" t="s">
        <v>858</v>
      </c>
      <c r="GY59" s="9" t="s">
        <v>858</v>
      </c>
    </row>
    <row r="60" spans="1:207" x14ac:dyDescent="0.25">
      <c r="A60" s="1" t="s">
        <v>513</v>
      </c>
      <c r="B60" s="1" t="s">
        <v>89</v>
      </c>
      <c r="C60" s="1">
        <v>52000</v>
      </c>
      <c r="D60" s="1">
        <v>5.8</v>
      </c>
      <c r="E60" s="1">
        <v>481.2</v>
      </c>
      <c r="F60" s="1">
        <v>5.7</v>
      </c>
      <c r="G60" s="1">
        <v>570.4</v>
      </c>
      <c r="H60" s="1">
        <v>3.5</v>
      </c>
      <c r="I60" s="1">
        <v>277.89999999999998</v>
      </c>
      <c r="J60" s="1">
        <v>4.0999999999999996</v>
      </c>
      <c r="K60" s="1" t="s">
        <v>858</v>
      </c>
      <c r="L60" s="1" t="s">
        <v>858</v>
      </c>
      <c r="N60" s="2" t="s">
        <v>513</v>
      </c>
      <c r="O60" s="2" t="s">
        <v>89</v>
      </c>
      <c r="P60" s="2">
        <v>85000</v>
      </c>
      <c r="Q60" s="2">
        <v>4.5</v>
      </c>
      <c r="R60" s="2">
        <v>37.5</v>
      </c>
      <c r="S60" s="2">
        <v>0.4</v>
      </c>
      <c r="T60" s="2">
        <v>39.1</v>
      </c>
      <c r="U60" s="2">
        <v>0.7</v>
      </c>
      <c r="V60" s="2">
        <v>33.1</v>
      </c>
      <c r="W60" s="2">
        <v>1.7</v>
      </c>
      <c r="X60" s="2">
        <v>45.8</v>
      </c>
      <c r="Y60" s="2">
        <v>8.8000000000000007</v>
      </c>
      <c r="AA60" s="3" t="s">
        <v>513</v>
      </c>
      <c r="AB60" s="3" t="s">
        <v>89</v>
      </c>
      <c r="AC60" s="3">
        <v>73000</v>
      </c>
      <c r="AD60" s="3">
        <v>7.7</v>
      </c>
      <c r="AE60" s="3">
        <v>23220</v>
      </c>
      <c r="AF60" s="3">
        <v>8.1999999999999993</v>
      </c>
      <c r="AG60" s="3">
        <v>27521</v>
      </c>
      <c r="AH60" s="3">
        <v>4</v>
      </c>
      <c r="AI60" s="3">
        <v>13326</v>
      </c>
      <c r="AJ60" s="3">
        <v>3.5</v>
      </c>
      <c r="AK60" s="3" t="s">
        <v>858</v>
      </c>
      <c r="AL60" s="3" t="s">
        <v>858</v>
      </c>
      <c r="AN60" s="4" t="s">
        <v>513</v>
      </c>
      <c r="AO60" s="4" t="s">
        <v>89</v>
      </c>
      <c r="AP60" s="4">
        <v>85000</v>
      </c>
      <c r="AQ60" s="4">
        <v>4.5</v>
      </c>
      <c r="AR60" s="4">
        <v>11.19</v>
      </c>
      <c r="AS60" s="4">
        <v>4.0999999999999996</v>
      </c>
      <c r="AT60" s="4">
        <v>13.51</v>
      </c>
      <c r="AU60" s="4">
        <v>2.7</v>
      </c>
      <c r="AV60" s="4">
        <v>6.76</v>
      </c>
      <c r="AW60" s="4">
        <v>2.1</v>
      </c>
      <c r="AX60" s="4" t="s">
        <v>858</v>
      </c>
      <c r="AY60" s="4" t="s">
        <v>858</v>
      </c>
      <c r="BA60" s="5" t="s">
        <v>513</v>
      </c>
      <c r="BB60" s="5" t="s">
        <v>89</v>
      </c>
      <c r="BC60" s="5">
        <v>85000</v>
      </c>
      <c r="BD60" s="5">
        <v>4.5</v>
      </c>
      <c r="BE60" s="5">
        <v>442.8</v>
      </c>
      <c r="BF60" s="5">
        <v>4.2</v>
      </c>
      <c r="BG60" s="5">
        <v>528.4</v>
      </c>
      <c r="BH60" s="5">
        <v>2.7</v>
      </c>
      <c r="BI60" s="5">
        <v>265.2</v>
      </c>
      <c r="BJ60" s="5">
        <v>2.2000000000000002</v>
      </c>
      <c r="BK60" s="5" t="s">
        <v>858</v>
      </c>
      <c r="BL60" s="5" t="s">
        <v>858</v>
      </c>
      <c r="BN60" s="6" t="s">
        <v>513</v>
      </c>
      <c r="BO60" s="6" t="s">
        <v>89</v>
      </c>
      <c r="BP60" s="6">
        <v>131000</v>
      </c>
      <c r="BQ60" s="6">
        <v>3.5</v>
      </c>
      <c r="BR60" s="6">
        <v>36.1</v>
      </c>
      <c r="BS60" s="6">
        <v>1.4</v>
      </c>
      <c r="BT60" s="6">
        <v>31.8</v>
      </c>
      <c r="BU60" s="6">
        <v>1.3</v>
      </c>
      <c r="BV60" s="6">
        <v>13.4</v>
      </c>
      <c r="BW60" s="6">
        <v>10</v>
      </c>
      <c r="BX60" s="6">
        <v>43</v>
      </c>
      <c r="BY60" s="6">
        <v>6</v>
      </c>
      <c r="CA60" s="7" t="s">
        <v>513</v>
      </c>
      <c r="CB60" s="7" t="s">
        <v>89</v>
      </c>
      <c r="CC60" s="7">
        <v>113000</v>
      </c>
      <c r="CD60" s="7">
        <v>6</v>
      </c>
      <c r="CE60" s="7">
        <v>17858</v>
      </c>
      <c r="CF60" s="7">
        <v>8.4</v>
      </c>
      <c r="CG60" s="7">
        <v>21078</v>
      </c>
      <c r="CH60" s="7">
        <v>3.8</v>
      </c>
      <c r="CI60" s="7">
        <v>5239</v>
      </c>
      <c r="CJ60" s="7">
        <v>12</v>
      </c>
      <c r="CK60" s="7" t="s">
        <v>858</v>
      </c>
      <c r="CL60" s="7" t="s">
        <v>858</v>
      </c>
      <c r="CN60" s="8" t="s">
        <v>513</v>
      </c>
      <c r="CO60" s="8" t="s">
        <v>89</v>
      </c>
      <c r="CP60" s="8">
        <v>131000</v>
      </c>
      <c r="CQ60" s="8">
        <v>3.5</v>
      </c>
      <c r="CR60" s="8">
        <v>9.91</v>
      </c>
      <c r="CS60" s="8">
        <v>2.9</v>
      </c>
      <c r="CT60" s="8">
        <v>12.77</v>
      </c>
      <c r="CU60" s="8">
        <v>2.4</v>
      </c>
      <c r="CV60" s="8">
        <v>6.3</v>
      </c>
      <c r="CW60" s="8">
        <v>0.9</v>
      </c>
      <c r="CX60" s="8">
        <v>20.99</v>
      </c>
      <c r="CY60" s="8">
        <v>14</v>
      </c>
      <c r="DA60" s="20" t="s">
        <v>513</v>
      </c>
      <c r="DB60" s="20" t="s">
        <v>89</v>
      </c>
      <c r="DC60" s="20">
        <v>131000</v>
      </c>
      <c r="DD60" s="20">
        <v>3.5</v>
      </c>
      <c r="DE60" s="20">
        <v>344.2</v>
      </c>
      <c r="DF60" s="20">
        <v>4.2</v>
      </c>
      <c r="DG60" s="20">
        <v>406.8</v>
      </c>
      <c r="DH60" s="20">
        <v>2.8</v>
      </c>
      <c r="DI60" s="20">
        <v>100.8</v>
      </c>
      <c r="DJ60" s="20">
        <v>10</v>
      </c>
      <c r="DK60" s="20">
        <v>766.1</v>
      </c>
      <c r="DL60" s="20">
        <v>12</v>
      </c>
      <c r="DN60" s="21" t="s">
        <v>513</v>
      </c>
      <c r="DO60" s="21" t="s">
        <v>89</v>
      </c>
      <c r="DP60" s="21">
        <v>33000</v>
      </c>
      <c r="DQ60" s="21">
        <v>6.9</v>
      </c>
      <c r="DR60" s="21">
        <v>37</v>
      </c>
      <c r="DS60" s="21">
        <v>0.4</v>
      </c>
      <c r="DT60" s="21">
        <v>37.1</v>
      </c>
      <c r="DU60" s="21">
        <v>0.8</v>
      </c>
      <c r="DV60" s="21">
        <v>32.5</v>
      </c>
      <c r="DW60" s="21">
        <v>0.8</v>
      </c>
      <c r="DX60" s="21" t="s">
        <v>858</v>
      </c>
      <c r="DY60" s="21" t="s">
        <v>858</v>
      </c>
      <c r="EA60" s="22" t="s">
        <v>513</v>
      </c>
      <c r="EB60" s="22" t="s">
        <v>89</v>
      </c>
      <c r="EC60" s="22">
        <v>27000</v>
      </c>
      <c r="ED60" s="22">
        <v>10</v>
      </c>
      <c r="EE60" s="22">
        <v>19959</v>
      </c>
      <c r="EF60" s="22">
        <v>11</v>
      </c>
      <c r="EG60" s="22">
        <v>23469</v>
      </c>
      <c r="EH60" s="22">
        <v>4.7</v>
      </c>
      <c r="EI60" s="22">
        <v>12234</v>
      </c>
      <c r="EJ60" s="22">
        <v>6.4</v>
      </c>
      <c r="EK60" s="22" t="s">
        <v>858</v>
      </c>
      <c r="EL60" s="22" t="s">
        <v>858</v>
      </c>
      <c r="EN60" s="23" t="s">
        <v>513</v>
      </c>
      <c r="EO60" s="23" t="s">
        <v>89</v>
      </c>
      <c r="EP60" s="23">
        <v>33000</v>
      </c>
      <c r="EQ60" s="23">
        <v>6.9</v>
      </c>
      <c r="ER60" s="23">
        <v>10.46</v>
      </c>
      <c r="ES60" s="23">
        <v>7.1</v>
      </c>
      <c r="ET60" s="23">
        <v>12.43</v>
      </c>
      <c r="EU60" s="23">
        <v>3.7</v>
      </c>
      <c r="EV60" s="23">
        <v>6.5</v>
      </c>
      <c r="EW60" s="23">
        <v>2.8</v>
      </c>
      <c r="EX60" s="23" t="s">
        <v>858</v>
      </c>
      <c r="EY60" s="23" t="s">
        <v>858</v>
      </c>
      <c r="FA60" s="24" t="s">
        <v>513</v>
      </c>
      <c r="FB60" s="24" t="s">
        <v>89</v>
      </c>
      <c r="FC60" s="24">
        <v>33000</v>
      </c>
      <c r="FD60" s="24">
        <v>6.9</v>
      </c>
      <c r="FE60" s="24">
        <v>384.6</v>
      </c>
      <c r="FF60" s="24">
        <v>6.6</v>
      </c>
      <c r="FG60" s="24">
        <v>461.9</v>
      </c>
      <c r="FH60" s="24">
        <v>3.6</v>
      </c>
      <c r="FI60" s="24">
        <v>250.2</v>
      </c>
      <c r="FJ60" s="24">
        <v>4</v>
      </c>
      <c r="FK60" s="24" t="s">
        <v>858</v>
      </c>
      <c r="FL60" s="24" t="s">
        <v>858</v>
      </c>
      <c r="FN60" s="11" t="s">
        <v>513</v>
      </c>
      <c r="FO60" s="11" t="s">
        <v>89</v>
      </c>
      <c r="FP60" s="11">
        <v>52000</v>
      </c>
      <c r="FQ60" s="11">
        <v>5.8</v>
      </c>
      <c r="FR60" s="11">
        <v>39</v>
      </c>
      <c r="FS60" s="11">
        <v>1.6</v>
      </c>
      <c r="FT60" s="11">
        <v>40.4</v>
      </c>
      <c r="FU60" s="11">
        <v>0.9</v>
      </c>
      <c r="FV60" s="11">
        <v>35</v>
      </c>
      <c r="FW60" s="11">
        <v>1.3</v>
      </c>
      <c r="FX60" s="11" t="s">
        <v>858</v>
      </c>
      <c r="FY60" s="11" t="s">
        <v>858</v>
      </c>
      <c r="GA60" s="10" t="s">
        <v>513</v>
      </c>
      <c r="GB60" s="10" t="s">
        <v>89</v>
      </c>
      <c r="GC60" s="10">
        <v>45000</v>
      </c>
      <c r="GD60" s="10">
        <v>10.7</v>
      </c>
      <c r="GE60" s="10">
        <v>25486</v>
      </c>
      <c r="GF60" s="10">
        <v>11</v>
      </c>
      <c r="GG60" s="10">
        <v>29973</v>
      </c>
      <c r="GH60" s="10">
        <v>5.8</v>
      </c>
      <c r="GI60" s="10" t="s">
        <v>858</v>
      </c>
      <c r="GJ60" s="10" t="s">
        <v>858</v>
      </c>
      <c r="GK60" s="10" t="s">
        <v>858</v>
      </c>
      <c r="GL60" s="10" t="s">
        <v>858</v>
      </c>
      <c r="GN60" s="9" t="s">
        <v>513</v>
      </c>
      <c r="GO60" s="9" t="s">
        <v>89</v>
      </c>
      <c r="GP60" s="9">
        <v>52000</v>
      </c>
      <c r="GQ60" s="9">
        <v>5.8</v>
      </c>
      <c r="GR60" s="9">
        <v>11.58</v>
      </c>
      <c r="GS60" s="9">
        <v>5.0999999999999996</v>
      </c>
      <c r="GT60" s="9">
        <v>14.13</v>
      </c>
      <c r="GU60" s="9">
        <v>3.6</v>
      </c>
      <c r="GV60" s="9">
        <v>7.01</v>
      </c>
      <c r="GW60" s="9">
        <v>2.9</v>
      </c>
      <c r="GX60" s="9" t="s">
        <v>858</v>
      </c>
      <c r="GY60" s="9" t="s">
        <v>858</v>
      </c>
    </row>
    <row r="61" spans="1:207" x14ac:dyDescent="0.25">
      <c r="A61" s="1" t="s">
        <v>514</v>
      </c>
      <c r="B61" s="1" t="s">
        <v>90</v>
      </c>
      <c r="C61" s="1">
        <v>166000</v>
      </c>
      <c r="D61" s="1">
        <v>3.2</v>
      </c>
      <c r="E61" s="1">
        <v>514</v>
      </c>
      <c r="F61" s="1">
        <v>2.9</v>
      </c>
      <c r="G61" s="1">
        <v>609.4</v>
      </c>
      <c r="H61" s="1">
        <v>2.1</v>
      </c>
      <c r="I61" s="1">
        <v>299.7</v>
      </c>
      <c r="J61" s="1">
        <v>2</v>
      </c>
      <c r="K61" s="1">
        <v>970.6</v>
      </c>
      <c r="L61" s="1">
        <v>13</v>
      </c>
      <c r="N61" s="2" t="s">
        <v>514</v>
      </c>
      <c r="O61" s="2" t="s">
        <v>90</v>
      </c>
      <c r="P61" s="2">
        <v>276000</v>
      </c>
      <c r="Q61" s="2">
        <v>2.5</v>
      </c>
      <c r="R61" s="2">
        <v>37.5</v>
      </c>
      <c r="S61" s="2">
        <v>0</v>
      </c>
      <c r="T61" s="2">
        <v>39.1</v>
      </c>
      <c r="U61" s="2">
        <v>0.4</v>
      </c>
      <c r="V61" s="2">
        <v>35</v>
      </c>
      <c r="W61" s="2">
        <v>0</v>
      </c>
      <c r="X61" s="2">
        <v>45.2</v>
      </c>
      <c r="Y61" s="2">
        <v>3.9</v>
      </c>
      <c r="AA61" s="3" t="s">
        <v>514</v>
      </c>
      <c r="AB61" s="3" t="s">
        <v>90</v>
      </c>
      <c r="AC61" s="3">
        <v>238000</v>
      </c>
      <c r="AD61" s="3">
        <v>3.4</v>
      </c>
      <c r="AE61" s="3">
        <v>25349</v>
      </c>
      <c r="AF61" s="3">
        <v>3</v>
      </c>
      <c r="AG61" s="3">
        <v>29569</v>
      </c>
      <c r="AH61" s="3">
        <v>2.1</v>
      </c>
      <c r="AI61" s="3">
        <v>14684</v>
      </c>
      <c r="AJ61" s="3">
        <v>3.6</v>
      </c>
      <c r="AK61" s="3">
        <v>47467</v>
      </c>
      <c r="AL61" s="3">
        <v>14</v>
      </c>
      <c r="AN61" s="4" t="s">
        <v>514</v>
      </c>
      <c r="AO61" s="4" t="s">
        <v>90</v>
      </c>
      <c r="AP61" s="4">
        <v>276000</v>
      </c>
      <c r="AQ61" s="4">
        <v>2.5</v>
      </c>
      <c r="AR61" s="4">
        <v>12.16</v>
      </c>
      <c r="AS61" s="4">
        <v>2.2000000000000002</v>
      </c>
      <c r="AT61" s="4">
        <v>14.49</v>
      </c>
      <c r="AU61" s="4">
        <v>1.6</v>
      </c>
      <c r="AV61" s="4">
        <v>7.24</v>
      </c>
      <c r="AW61" s="4">
        <v>1.7</v>
      </c>
      <c r="AX61" s="4">
        <v>23.84</v>
      </c>
      <c r="AY61" s="4">
        <v>8.9</v>
      </c>
      <c r="BA61" s="5" t="s">
        <v>514</v>
      </c>
      <c r="BB61" s="5" t="s">
        <v>90</v>
      </c>
      <c r="BC61" s="5">
        <v>276000</v>
      </c>
      <c r="BD61" s="5">
        <v>2.5</v>
      </c>
      <c r="BE61" s="5">
        <v>479.3</v>
      </c>
      <c r="BF61" s="5">
        <v>2.2999999999999998</v>
      </c>
      <c r="BG61" s="5">
        <v>567.1</v>
      </c>
      <c r="BH61" s="5">
        <v>1.6</v>
      </c>
      <c r="BI61" s="5">
        <v>283.3</v>
      </c>
      <c r="BJ61" s="5">
        <v>1.7</v>
      </c>
      <c r="BK61" s="5">
        <v>893.6</v>
      </c>
      <c r="BL61" s="5">
        <v>8.3000000000000007</v>
      </c>
      <c r="BN61" s="6" t="s">
        <v>514</v>
      </c>
      <c r="BO61" s="6" t="s">
        <v>90</v>
      </c>
      <c r="BP61" s="6">
        <v>368000</v>
      </c>
      <c r="BQ61" s="6">
        <v>2.1</v>
      </c>
      <c r="BR61" s="6">
        <v>37</v>
      </c>
      <c r="BS61" s="6">
        <v>0</v>
      </c>
      <c r="BT61" s="6">
        <v>34.1</v>
      </c>
      <c r="BU61" s="6">
        <v>0.7</v>
      </c>
      <c r="BV61" s="6">
        <v>18</v>
      </c>
      <c r="BW61" s="6">
        <v>3.7</v>
      </c>
      <c r="BX61" s="6">
        <v>43.9</v>
      </c>
      <c r="BY61" s="6">
        <v>3</v>
      </c>
      <c r="CA61" s="7" t="s">
        <v>514</v>
      </c>
      <c r="CB61" s="7" t="s">
        <v>90</v>
      </c>
      <c r="CC61" s="7">
        <v>319000</v>
      </c>
      <c r="CD61" s="7">
        <v>2.9</v>
      </c>
      <c r="CE61" s="7">
        <v>21875</v>
      </c>
      <c r="CF61" s="7">
        <v>2.8</v>
      </c>
      <c r="CG61" s="7">
        <v>25427</v>
      </c>
      <c r="CH61" s="7">
        <v>2</v>
      </c>
      <c r="CI61" s="7">
        <v>7813</v>
      </c>
      <c r="CJ61" s="7">
        <v>6.1</v>
      </c>
      <c r="CK61" s="7">
        <v>44084</v>
      </c>
      <c r="CL61" s="7">
        <v>11</v>
      </c>
      <c r="CN61" s="8" t="s">
        <v>514</v>
      </c>
      <c r="CO61" s="8" t="s">
        <v>90</v>
      </c>
      <c r="CP61" s="8">
        <v>368000</v>
      </c>
      <c r="CQ61" s="8">
        <v>2.1</v>
      </c>
      <c r="CR61" s="8">
        <v>11.43</v>
      </c>
      <c r="CS61" s="8">
        <v>2</v>
      </c>
      <c r="CT61" s="8">
        <v>14.29</v>
      </c>
      <c r="CU61" s="8">
        <v>1.5</v>
      </c>
      <c r="CV61" s="8">
        <v>6.58</v>
      </c>
      <c r="CW61" s="8">
        <v>0.9</v>
      </c>
      <c r="CX61" s="8">
        <v>24.13</v>
      </c>
      <c r="CY61" s="8">
        <v>8.1999999999999993</v>
      </c>
      <c r="DA61" s="20" t="s">
        <v>514</v>
      </c>
      <c r="DB61" s="20" t="s">
        <v>90</v>
      </c>
      <c r="DC61" s="20">
        <v>368000</v>
      </c>
      <c r="DD61" s="20">
        <v>2.1</v>
      </c>
      <c r="DE61" s="20">
        <v>419.3</v>
      </c>
      <c r="DF61" s="20">
        <v>1.7</v>
      </c>
      <c r="DG61" s="20">
        <v>487.5</v>
      </c>
      <c r="DH61" s="20">
        <v>1.6</v>
      </c>
      <c r="DI61" s="20">
        <v>146.30000000000001</v>
      </c>
      <c r="DJ61" s="20">
        <v>5</v>
      </c>
      <c r="DK61" s="20">
        <v>837.4</v>
      </c>
      <c r="DL61" s="20">
        <v>7.3</v>
      </c>
      <c r="DN61" s="21" t="s">
        <v>514</v>
      </c>
      <c r="DO61" s="21" t="s">
        <v>90</v>
      </c>
      <c r="DP61" s="21">
        <v>110000</v>
      </c>
      <c r="DQ61" s="21">
        <v>3.8</v>
      </c>
      <c r="DR61" s="21">
        <v>37</v>
      </c>
      <c r="DS61" s="21">
        <v>0.3</v>
      </c>
      <c r="DT61" s="21">
        <v>37.5</v>
      </c>
      <c r="DU61" s="21">
        <v>0.5</v>
      </c>
      <c r="DV61" s="21">
        <v>33.299999999999997</v>
      </c>
      <c r="DW61" s="21">
        <v>1.9</v>
      </c>
      <c r="DX61" s="21">
        <v>41.1</v>
      </c>
      <c r="DY61" s="21">
        <v>4.5999999999999996</v>
      </c>
      <c r="EA61" s="22" t="s">
        <v>514</v>
      </c>
      <c r="EB61" s="22" t="s">
        <v>90</v>
      </c>
      <c r="EC61" s="22">
        <v>97000</v>
      </c>
      <c r="ED61" s="22">
        <v>5.7</v>
      </c>
      <c r="EE61" s="22">
        <v>21995</v>
      </c>
      <c r="EF61" s="22">
        <v>5.0999999999999996</v>
      </c>
      <c r="EG61" s="22">
        <v>25923</v>
      </c>
      <c r="EH61" s="22">
        <v>3.2</v>
      </c>
      <c r="EI61" s="22">
        <v>13227</v>
      </c>
      <c r="EJ61" s="22">
        <v>3.6</v>
      </c>
      <c r="EK61" s="22" t="s">
        <v>858</v>
      </c>
      <c r="EL61" s="22" t="s">
        <v>858</v>
      </c>
      <c r="EN61" s="23" t="s">
        <v>514</v>
      </c>
      <c r="EO61" s="23" t="s">
        <v>90</v>
      </c>
      <c r="EP61" s="23">
        <v>110000</v>
      </c>
      <c r="EQ61" s="23">
        <v>3.8</v>
      </c>
      <c r="ER61" s="23">
        <v>11.5</v>
      </c>
      <c r="ES61" s="23">
        <v>2.8</v>
      </c>
      <c r="ET61" s="23">
        <v>13.41</v>
      </c>
      <c r="EU61" s="23">
        <v>2.2000000000000002</v>
      </c>
      <c r="EV61" s="23">
        <v>7.09</v>
      </c>
      <c r="EW61" s="23">
        <v>2.7</v>
      </c>
      <c r="EX61" s="23">
        <v>21.24</v>
      </c>
      <c r="EY61" s="23">
        <v>14</v>
      </c>
      <c r="FA61" s="24" t="s">
        <v>514</v>
      </c>
      <c r="FB61" s="24" t="s">
        <v>90</v>
      </c>
      <c r="FC61" s="24">
        <v>110000</v>
      </c>
      <c r="FD61" s="24">
        <v>3.8</v>
      </c>
      <c r="FE61" s="24">
        <v>430.7</v>
      </c>
      <c r="FF61" s="24">
        <v>3</v>
      </c>
      <c r="FG61" s="24">
        <v>503.2</v>
      </c>
      <c r="FH61" s="24">
        <v>2.1</v>
      </c>
      <c r="FI61" s="24">
        <v>264.5</v>
      </c>
      <c r="FJ61" s="24">
        <v>2.7</v>
      </c>
      <c r="FK61" s="24">
        <v>791.4</v>
      </c>
      <c r="FL61" s="24">
        <v>14</v>
      </c>
      <c r="FN61" s="11" t="s">
        <v>514</v>
      </c>
      <c r="FO61" s="11" t="s">
        <v>90</v>
      </c>
      <c r="FP61" s="11">
        <v>166000</v>
      </c>
      <c r="FQ61" s="11">
        <v>3.2</v>
      </c>
      <c r="FR61" s="11">
        <v>37.5</v>
      </c>
      <c r="FS61" s="11">
        <v>0.8</v>
      </c>
      <c r="FT61" s="11">
        <v>40.200000000000003</v>
      </c>
      <c r="FU61" s="11">
        <v>0.6</v>
      </c>
      <c r="FV61" s="11">
        <v>35</v>
      </c>
      <c r="FW61" s="11">
        <v>0.7</v>
      </c>
      <c r="FX61" s="11">
        <v>47.5</v>
      </c>
      <c r="FY61" s="11">
        <v>4.3</v>
      </c>
      <c r="GA61" s="10" t="s">
        <v>514</v>
      </c>
      <c r="GB61" s="10" t="s">
        <v>90</v>
      </c>
      <c r="GC61" s="10">
        <v>141000</v>
      </c>
      <c r="GD61" s="10">
        <v>4.2</v>
      </c>
      <c r="GE61" s="10">
        <v>27448</v>
      </c>
      <c r="GF61" s="10">
        <v>3.2</v>
      </c>
      <c r="GG61" s="10">
        <v>32076</v>
      </c>
      <c r="GH61" s="10">
        <v>2.5</v>
      </c>
      <c r="GI61" s="10">
        <v>15348</v>
      </c>
      <c r="GJ61" s="10">
        <v>2.2999999999999998</v>
      </c>
      <c r="GK61" s="10">
        <v>51833</v>
      </c>
      <c r="GL61" s="10">
        <v>19</v>
      </c>
      <c r="GN61" s="9" t="s">
        <v>514</v>
      </c>
      <c r="GO61" s="9" t="s">
        <v>90</v>
      </c>
      <c r="GP61" s="9">
        <v>166000</v>
      </c>
      <c r="GQ61" s="9">
        <v>3.2</v>
      </c>
      <c r="GR61" s="9">
        <v>12.72</v>
      </c>
      <c r="GS61" s="9">
        <v>2.7</v>
      </c>
      <c r="GT61" s="9">
        <v>15.17</v>
      </c>
      <c r="GU61" s="9">
        <v>2.2000000000000002</v>
      </c>
      <c r="GV61" s="9">
        <v>7.34</v>
      </c>
      <c r="GW61" s="9">
        <v>2.1</v>
      </c>
      <c r="GX61" s="9">
        <v>26.12</v>
      </c>
      <c r="GY61" s="9">
        <v>13</v>
      </c>
    </row>
    <row r="62" spans="1:207" x14ac:dyDescent="0.25">
      <c r="A62" s="1" t="s">
        <v>515</v>
      </c>
      <c r="B62" s="1" t="s">
        <v>91</v>
      </c>
      <c r="C62" s="1">
        <v>58000</v>
      </c>
      <c r="D62" s="1">
        <v>5.4</v>
      </c>
      <c r="E62" s="1">
        <v>517.6</v>
      </c>
      <c r="F62" s="1">
        <v>4.3</v>
      </c>
      <c r="G62" s="1">
        <v>576.5</v>
      </c>
      <c r="H62" s="1">
        <v>3</v>
      </c>
      <c r="I62" s="1">
        <v>306.39999999999998</v>
      </c>
      <c r="J62" s="1">
        <v>4.0999999999999996</v>
      </c>
      <c r="K62" s="1" t="s">
        <v>858</v>
      </c>
      <c r="L62" s="1" t="s">
        <v>858</v>
      </c>
      <c r="N62" s="2" t="s">
        <v>515</v>
      </c>
      <c r="O62" s="2" t="s">
        <v>91</v>
      </c>
      <c r="P62" s="2">
        <v>97000</v>
      </c>
      <c r="Q62" s="2">
        <v>4.0999999999999996</v>
      </c>
      <c r="R62" s="2">
        <v>38.700000000000003</v>
      </c>
      <c r="S62" s="2">
        <v>1.1000000000000001</v>
      </c>
      <c r="T62" s="2">
        <v>39.299999999999997</v>
      </c>
      <c r="U62" s="2">
        <v>0.6</v>
      </c>
      <c r="V62" s="2">
        <v>33.1</v>
      </c>
      <c r="W62" s="2">
        <v>1.6</v>
      </c>
      <c r="X62" s="2">
        <v>46.5</v>
      </c>
      <c r="Y62" s="2">
        <v>7.1</v>
      </c>
      <c r="AA62" s="3" t="s">
        <v>515</v>
      </c>
      <c r="AB62" s="3" t="s">
        <v>91</v>
      </c>
      <c r="AC62" s="3">
        <v>86000</v>
      </c>
      <c r="AD62" s="3">
        <v>5.7</v>
      </c>
      <c r="AE62" s="3">
        <v>25109</v>
      </c>
      <c r="AF62" s="3">
        <v>5.7</v>
      </c>
      <c r="AG62" s="3">
        <v>29224</v>
      </c>
      <c r="AH62" s="3">
        <v>3.3</v>
      </c>
      <c r="AI62" s="3">
        <v>14672</v>
      </c>
      <c r="AJ62" s="3">
        <v>5.5</v>
      </c>
      <c r="AK62" s="3" t="s">
        <v>858</v>
      </c>
      <c r="AL62" s="3" t="s">
        <v>858</v>
      </c>
      <c r="AN62" s="4" t="s">
        <v>515</v>
      </c>
      <c r="AO62" s="4" t="s">
        <v>91</v>
      </c>
      <c r="AP62" s="4">
        <v>97000</v>
      </c>
      <c r="AQ62" s="4">
        <v>4.0999999999999996</v>
      </c>
      <c r="AR62" s="4">
        <v>11.26</v>
      </c>
      <c r="AS62" s="4">
        <v>4</v>
      </c>
      <c r="AT62" s="4">
        <v>13.79</v>
      </c>
      <c r="AU62" s="4">
        <v>2.5</v>
      </c>
      <c r="AV62" s="4">
        <v>7.19</v>
      </c>
      <c r="AW62" s="4">
        <v>2.4</v>
      </c>
      <c r="AX62" s="4" t="s">
        <v>858</v>
      </c>
      <c r="AY62" s="4" t="s">
        <v>858</v>
      </c>
      <c r="BA62" s="5" t="s">
        <v>515</v>
      </c>
      <c r="BB62" s="5" t="s">
        <v>91</v>
      </c>
      <c r="BC62" s="5">
        <v>97000</v>
      </c>
      <c r="BD62" s="5">
        <v>4.0999999999999996</v>
      </c>
      <c r="BE62" s="5">
        <v>470.7</v>
      </c>
      <c r="BF62" s="5">
        <v>3.8</v>
      </c>
      <c r="BG62" s="5">
        <v>542</v>
      </c>
      <c r="BH62" s="5">
        <v>2.4</v>
      </c>
      <c r="BI62" s="5">
        <v>280.2</v>
      </c>
      <c r="BJ62" s="5">
        <v>2.1</v>
      </c>
      <c r="BK62" s="5" t="s">
        <v>858</v>
      </c>
      <c r="BL62" s="5" t="s">
        <v>858</v>
      </c>
      <c r="BN62" s="6" t="s">
        <v>515</v>
      </c>
      <c r="BO62" s="6" t="s">
        <v>91</v>
      </c>
      <c r="BP62" s="6">
        <v>138000</v>
      </c>
      <c r="BQ62" s="6">
        <v>3.4</v>
      </c>
      <c r="BR62" s="6">
        <v>37</v>
      </c>
      <c r="BS62" s="6">
        <v>0.3</v>
      </c>
      <c r="BT62" s="6">
        <v>32.9</v>
      </c>
      <c r="BU62" s="6">
        <v>1.2</v>
      </c>
      <c r="BV62" s="6">
        <v>14.3</v>
      </c>
      <c r="BW62" s="6">
        <v>6.2</v>
      </c>
      <c r="BX62" s="6">
        <v>44.3</v>
      </c>
      <c r="BY62" s="6">
        <v>5</v>
      </c>
      <c r="CA62" s="7" t="s">
        <v>515</v>
      </c>
      <c r="CB62" s="7" t="s">
        <v>91</v>
      </c>
      <c r="CC62" s="7">
        <v>123000</v>
      </c>
      <c r="CD62" s="7">
        <v>4.8</v>
      </c>
      <c r="CE62" s="7">
        <v>19965</v>
      </c>
      <c r="CF62" s="7">
        <v>5.5</v>
      </c>
      <c r="CG62" s="7">
        <v>23439</v>
      </c>
      <c r="CH62" s="7">
        <v>3.4</v>
      </c>
      <c r="CI62" s="7">
        <v>6070</v>
      </c>
      <c r="CJ62" s="7">
        <v>6.9</v>
      </c>
      <c r="CK62" s="7" t="s">
        <v>858</v>
      </c>
      <c r="CL62" s="7" t="s">
        <v>858</v>
      </c>
      <c r="CN62" s="8" t="s">
        <v>515</v>
      </c>
      <c r="CO62" s="8" t="s">
        <v>91</v>
      </c>
      <c r="CP62" s="8">
        <v>138000</v>
      </c>
      <c r="CQ62" s="8">
        <v>3.4</v>
      </c>
      <c r="CR62" s="8">
        <v>10.15</v>
      </c>
      <c r="CS62" s="8">
        <v>2.7</v>
      </c>
      <c r="CT62" s="8">
        <v>13.23</v>
      </c>
      <c r="CU62" s="8">
        <v>2.2999999999999998</v>
      </c>
      <c r="CV62" s="8">
        <v>6.42</v>
      </c>
      <c r="CW62" s="8">
        <v>1.1000000000000001</v>
      </c>
      <c r="CX62" s="8">
        <v>22.12</v>
      </c>
      <c r="CY62" s="8">
        <v>16</v>
      </c>
      <c r="DA62" s="20" t="s">
        <v>515</v>
      </c>
      <c r="DB62" s="20" t="s">
        <v>91</v>
      </c>
      <c r="DC62" s="20">
        <v>138000</v>
      </c>
      <c r="DD62" s="20">
        <v>3.4</v>
      </c>
      <c r="DE62" s="20">
        <v>370.1</v>
      </c>
      <c r="DF62" s="20">
        <v>3.9</v>
      </c>
      <c r="DG62" s="20">
        <v>434.8</v>
      </c>
      <c r="DH62" s="20">
        <v>2.6</v>
      </c>
      <c r="DI62" s="20">
        <v>106</v>
      </c>
      <c r="DJ62" s="20">
        <v>7.8</v>
      </c>
      <c r="DK62" s="20">
        <v>784.4</v>
      </c>
      <c r="DL62" s="20">
        <v>11</v>
      </c>
      <c r="DN62" s="21" t="s">
        <v>515</v>
      </c>
      <c r="DO62" s="21" t="s">
        <v>91</v>
      </c>
      <c r="DP62" s="21">
        <v>39000</v>
      </c>
      <c r="DQ62" s="21">
        <v>6.4</v>
      </c>
      <c r="DR62" s="21">
        <v>37.4</v>
      </c>
      <c r="DS62" s="21">
        <v>0.3</v>
      </c>
      <c r="DT62" s="21">
        <v>37</v>
      </c>
      <c r="DU62" s="21">
        <v>0.8</v>
      </c>
      <c r="DV62" s="21">
        <v>30.9</v>
      </c>
      <c r="DW62" s="21">
        <v>4</v>
      </c>
      <c r="DX62" s="21" t="s">
        <v>858</v>
      </c>
      <c r="DY62" s="21" t="s">
        <v>858</v>
      </c>
      <c r="EA62" s="22" t="s">
        <v>515</v>
      </c>
      <c r="EB62" s="22" t="s">
        <v>91</v>
      </c>
      <c r="EC62" s="22">
        <v>35000</v>
      </c>
      <c r="ED62" s="22">
        <v>7.6</v>
      </c>
      <c r="EE62" s="22">
        <v>20110</v>
      </c>
      <c r="EF62" s="22">
        <v>5.8</v>
      </c>
      <c r="EG62" s="22">
        <v>25046</v>
      </c>
      <c r="EH62" s="22">
        <v>4.7</v>
      </c>
      <c r="EI62" s="22">
        <v>13483</v>
      </c>
      <c r="EJ62" s="22">
        <v>4.2</v>
      </c>
      <c r="EK62" s="22" t="s">
        <v>858</v>
      </c>
      <c r="EL62" s="22" t="s">
        <v>858</v>
      </c>
      <c r="EN62" s="23" t="s">
        <v>515</v>
      </c>
      <c r="EO62" s="23" t="s">
        <v>91</v>
      </c>
      <c r="EP62" s="23">
        <v>39000</v>
      </c>
      <c r="EQ62" s="23">
        <v>6.4</v>
      </c>
      <c r="ER62" s="23">
        <v>10.53</v>
      </c>
      <c r="ES62" s="23">
        <v>6.2</v>
      </c>
      <c r="ET62" s="23">
        <v>13.27</v>
      </c>
      <c r="EU62" s="23">
        <v>4</v>
      </c>
      <c r="EV62" s="23">
        <v>6.88</v>
      </c>
      <c r="EW62" s="23">
        <v>3</v>
      </c>
      <c r="EX62" s="23" t="s">
        <v>858</v>
      </c>
      <c r="EY62" s="23" t="s">
        <v>858</v>
      </c>
      <c r="FA62" s="24" t="s">
        <v>515</v>
      </c>
      <c r="FB62" s="24" t="s">
        <v>91</v>
      </c>
      <c r="FC62" s="24">
        <v>39000</v>
      </c>
      <c r="FD62" s="24">
        <v>6.4</v>
      </c>
      <c r="FE62" s="24">
        <v>398.5</v>
      </c>
      <c r="FF62" s="24">
        <v>5.5</v>
      </c>
      <c r="FG62" s="24">
        <v>490.4</v>
      </c>
      <c r="FH62" s="24">
        <v>3.9</v>
      </c>
      <c r="FI62" s="24">
        <v>267.5</v>
      </c>
      <c r="FJ62" s="24">
        <v>3.3</v>
      </c>
      <c r="FK62" s="24" t="s">
        <v>858</v>
      </c>
      <c r="FL62" s="24" t="s">
        <v>858</v>
      </c>
      <c r="FN62" s="11" t="s">
        <v>515</v>
      </c>
      <c r="FO62" s="11" t="s">
        <v>91</v>
      </c>
      <c r="FP62" s="11">
        <v>58000</v>
      </c>
      <c r="FQ62" s="11">
        <v>5.4</v>
      </c>
      <c r="FR62" s="11">
        <v>40</v>
      </c>
      <c r="FS62" s="11">
        <v>0</v>
      </c>
      <c r="FT62" s="11">
        <v>40.9</v>
      </c>
      <c r="FU62" s="11">
        <v>0.8</v>
      </c>
      <c r="FV62" s="11">
        <v>35.700000000000003</v>
      </c>
      <c r="FW62" s="11">
        <v>2.5</v>
      </c>
      <c r="FX62" s="11" t="s">
        <v>858</v>
      </c>
      <c r="FY62" s="11" t="s">
        <v>858</v>
      </c>
      <c r="GA62" s="10" t="s">
        <v>515</v>
      </c>
      <c r="GB62" s="10" t="s">
        <v>91</v>
      </c>
      <c r="GC62" s="10">
        <v>51000</v>
      </c>
      <c r="GD62" s="10">
        <v>8</v>
      </c>
      <c r="GE62" s="10">
        <v>27625</v>
      </c>
      <c r="GF62" s="10">
        <v>7</v>
      </c>
      <c r="GG62" s="10">
        <v>32039</v>
      </c>
      <c r="GH62" s="10">
        <v>4.5999999999999996</v>
      </c>
      <c r="GI62" s="10">
        <v>16457</v>
      </c>
      <c r="GJ62" s="10">
        <v>11</v>
      </c>
      <c r="GK62" s="10" t="s">
        <v>858</v>
      </c>
      <c r="GL62" s="10" t="s">
        <v>858</v>
      </c>
      <c r="GN62" s="9" t="s">
        <v>515</v>
      </c>
      <c r="GO62" s="9" t="s">
        <v>91</v>
      </c>
      <c r="GP62" s="9">
        <v>58000</v>
      </c>
      <c r="GQ62" s="9">
        <v>5.4</v>
      </c>
      <c r="GR62" s="9">
        <v>11.76</v>
      </c>
      <c r="GS62" s="9">
        <v>6.6</v>
      </c>
      <c r="GT62" s="9">
        <v>14.11</v>
      </c>
      <c r="GU62" s="9">
        <v>3.1</v>
      </c>
      <c r="GV62" s="9">
        <v>7.54</v>
      </c>
      <c r="GW62" s="9">
        <v>3.6</v>
      </c>
      <c r="GX62" s="9" t="s">
        <v>858</v>
      </c>
      <c r="GY62" s="9" t="s">
        <v>858</v>
      </c>
    </row>
    <row r="63" spans="1:207" x14ac:dyDescent="0.25">
      <c r="A63" s="1" t="s">
        <v>516</v>
      </c>
      <c r="B63" s="1" t="s">
        <v>92</v>
      </c>
      <c r="C63" s="1">
        <v>66000</v>
      </c>
      <c r="D63" s="1">
        <v>5.2</v>
      </c>
      <c r="E63" s="1">
        <v>668.2</v>
      </c>
      <c r="F63" s="1">
        <v>2.4</v>
      </c>
      <c r="G63" s="1">
        <v>746.3</v>
      </c>
      <c r="H63" s="1">
        <v>3.5</v>
      </c>
      <c r="I63" s="1">
        <v>354.7</v>
      </c>
      <c r="J63" s="1">
        <v>4.5</v>
      </c>
      <c r="K63" s="1" t="s">
        <v>858</v>
      </c>
      <c r="L63" s="1" t="s">
        <v>858</v>
      </c>
      <c r="N63" s="2" t="s">
        <v>516</v>
      </c>
      <c r="O63" s="2" t="s">
        <v>92</v>
      </c>
      <c r="P63" s="2">
        <v>94000</v>
      </c>
      <c r="Q63" s="2">
        <v>4.3</v>
      </c>
      <c r="R63" s="2">
        <v>37</v>
      </c>
      <c r="S63" s="2">
        <v>0.4</v>
      </c>
      <c r="T63" s="2">
        <v>38.6</v>
      </c>
      <c r="U63" s="2">
        <v>0.5</v>
      </c>
      <c r="V63" s="2">
        <v>35</v>
      </c>
      <c r="W63" s="2">
        <v>2</v>
      </c>
      <c r="X63" s="2">
        <v>44.1</v>
      </c>
      <c r="Y63" s="2">
        <v>7</v>
      </c>
      <c r="AA63" s="3" t="s">
        <v>516</v>
      </c>
      <c r="AB63" s="3" t="s">
        <v>92</v>
      </c>
      <c r="AC63" s="3">
        <v>86000</v>
      </c>
      <c r="AD63" s="3">
        <v>5.3</v>
      </c>
      <c r="AE63" s="3">
        <v>32966</v>
      </c>
      <c r="AF63" s="3">
        <v>4.5</v>
      </c>
      <c r="AG63" s="3">
        <v>35969</v>
      </c>
      <c r="AH63" s="3">
        <v>4.2</v>
      </c>
      <c r="AI63" s="3">
        <v>16025</v>
      </c>
      <c r="AJ63" s="3">
        <v>6.4</v>
      </c>
      <c r="AK63" s="3" t="s">
        <v>858</v>
      </c>
      <c r="AL63" s="3" t="s">
        <v>858</v>
      </c>
      <c r="AN63" s="4" t="s">
        <v>516</v>
      </c>
      <c r="AO63" s="4" t="s">
        <v>92</v>
      </c>
      <c r="AP63" s="4">
        <v>94000</v>
      </c>
      <c r="AQ63" s="4">
        <v>4.3</v>
      </c>
      <c r="AR63" s="4">
        <v>16.46</v>
      </c>
      <c r="AS63" s="4">
        <v>4.2</v>
      </c>
      <c r="AT63" s="4">
        <v>17.79</v>
      </c>
      <c r="AU63" s="4">
        <v>2.9</v>
      </c>
      <c r="AV63" s="4">
        <v>7.61</v>
      </c>
      <c r="AW63" s="4">
        <v>4.5</v>
      </c>
      <c r="AX63" s="4">
        <v>28.74</v>
      </c>
      <c r="AY63" s="4">
        <v>20</v>
      </c>
      <c r="BA63" s="5" t="s">
        <v>516</v>
      </c>
      <c r="BB63" s="5" t="s">
        <v>92</v>
      </c>
      <c r="BC63" s="5">
        <v>94000</v>
      </c>
      <c r="BD63" s="5">
        <v>4.3</v>
      </c>
      <c r="BE63" s="5">
        <v>626</v>
      </c>
      <c r="BF63" s="5">
        <v>3.5</v>
      </c>
      <c r="BG63" s="5">
        <v>686.5</v>
      </c>
      <c r="BH63" s="5">
        <v>2.9</v>
      </c>
      <c r="BI63" s="5">
        <v>318.7</v>
      </c>
      <c r="BJ63" s="5">
        <v>4.0999999999999996</v>
      </c>
      <c r="BK63" s="5">
        <v>1079.5999999999999</v>
      </c>
      <c r="BL63" s="5">
        <v>20</v>
      </c>
      <c r="BN63" s="6" t="s">
        <v>516</v>
      </c>
      <c r="BO63" s="6" t="s">
        <v>92</v>
      </c>
      <c r="BP63" s="6">
        <v>123000</v>
      </c>
      <c r="BQ63" s="6">
        <v>3.7</v>
      </c>
      <c r="BR63" s="6">
        <v>37</v>
      </c>
      <c r="BS63" s="6" t="s">
        <v>858</v>
      </c>
      <c r="BT63" s="6">
        <v>34</v>
      </c>
      <c r="BU63" s="6">
        <v>1.1000000000000001</v>
      </c>
      <c r="BV63" s="6">
        <v>18</v>
      </c>
      <c r="BW63" s="6">
        <v>7.4</v>
      </c>
      <c r="BX63" s="6">
        <v>42.4</v>
      </c>
      <c r="BY63" s="6">
        <v>4.8</v>
      </c>
      <c r="CA63" s="7" t="s">
        <v>516</v>
      </c>
      <c r="CB63" s="7" t="s">
        <v>92</v>
      </c>
      <c r="CC63" s="7">
        <v>109000</v>
      </c>
      <c r="CD63" s="7">
        <v>4.5999999999999996</v>
      </c>
      <c r="CE63" s="7">
        <v>27506</v>
      </c>
      <c r="CF63" s="7">
        <v>5.8</v>
      </c>
      <c r="CG63" s="7">
        <v>30757</v>
      </c>
      <c r="CH63" s="7">
        <v>4.0999999999999996</v>
      </c>
      <c r="CI63" s="7">
        <v>8302</v>
      </c>
      <c r="CJ63" s="7">
        <v>10</v>
      </c>
      <c r="CK63" s="7" t="s">
        <v>858</v>
      </c>
      <c r="CL63" s="7" t="s">
        <v>858</v>
      </c>
      <c r="CN63" s="8" t="s">
        <v>516</v>
      </c>
      <c r="CO63" s="8" t="s">
        <v>92</v>
      </c>
      <c r="CP63" s="8">
        <v>123000</v>
      </c>
      <c r="CQ63" s="8">
        <v>3.7</v>
      </c>
      <c r="CR63" s="8">
        <v>14.32</v>
      </c>
      <c r="CS63" s="8">
        <v>5</v>
      </c>
      <c r="CT63" s="8">
        <v>17.010000000000002</v>
      </c>
      <c r="CU63" s="8">
        <v>2.7</v>
      </c>
      <c r="CV63" s="8">
        <v>6.53</v>
      </c>
      <c r="CW63" s="8">
        <v>1.4</v>
      </c>
      <c r="CX63" s="8">
        <v>26.87</v>
      </c>
      <c r="CY63" s="8">
        <v>15</v>
      </c>
      <c r="DA63" s="20" t="s">
        <v>516</v>
      </c>
      <c r="DB63" s="20" t="s">
        <v>92</v>
      </c>
      <c r="DC63" s="20">
        <v>123000</v>
      </c>
      <c r="DD63" s="20">
        <v>3.7</v>
      </c>
      <c r="DE63" s="20">
        <v>520.20000000000005</v>
      </c>
      <c r="DF63" s="20">
        <v>5.0999999999999996</v>
      </c>
      <c r="DG63" s="20">
        <v>578.29999999999995</v>
      </c>
      <c r="DH63" s="20">
        <v>3</v>
      </c>
      <c r="DI63" s="20">
        <v>149.1</v>
      </c>
      <c r="DJ63" s="20">
        <v>9.3000000000000007</v>
      </c>
      <c r="DK63" s="20">
        <v>992.8</v>
      </c>
      <c r="DL63" s="20">
        <v>15</v>
      </c>
      <c r="DN63" s="21" t="s">
        <v>516</v>
      </c>
      <c r="DO63" s="21" t="s">
        <v>92</v>
      </c>
      <c r="DP63" s="21">
        <v>29000</v>
      </c>
      <c r="DQ63" s="21">
        <v>7.5</v>
      </c>
      <c r="DR63" s="21">
        <v>37</v>
      </c>
      <c r="DS63" s="21">
        <v>0.4</v>
      </c>
      <c r="DT63" s="21">
        <v>37.5</v>
      </c>
      <c r="DU63" s="21">
        <v>1.1000000000000001</v>
      </c>
      <c r="DV63" s="21">
        <v>32.4</v>
      </c>
      <c r="DW63" s="21">
        <v>1.5</v>
      </c>
      <c r="DX63" s="21" t="s">
        <v>858</v>
      </c>
      <c r="DY63" s="21" t="s">
        <v>858</v>
      </c>
      <c r="EA63" s="22" t="s">
        <v>516</v>
      </c>
      <c r="EB63" s="22" t="s">
        <v>92</v>
      </c>
      <c r="EC63" s="22">
        <v>26000</v>
      </c>
      <c r="ED63" s="22">
        <v>10.6</v>
      </c>
      <c r="EE63" s="22">
        <v>24606</v>
      </c>
      <c r="EF63" s="22">
        <v>6</v>
      </c>
      <c r="EG63" s="22">
        <v>28381</v>
      </c>
      <c r="EH63" s="22">
        <v>5.4</v>
      </c>
      <c r="EI63" s="22">
        <v>13494</v>
      </c>
      <c r="EJ63" s="22">
        <v>8.9</v>
      </c>
      <c r="EK63" s="22" t="s">
        <v>858</v>
      </c>
      <c r="EL63" s="22" t="s">
        <v>858</v>
      </c>
      <c r="EN63" s="23" t="s">
        <v>516</v>
      </c>
      <c r="EO63" s="23" t="s">
        <v>92</v>
      </c>
      <c r="EP63" s="23">
        <v>29000</v>
      </c>
      <c r="EQ63" s="23">
        <v>7.5</v>
      </c>
      <c r="ER63" s="23">
        <v>12.92</v>
      </c>
      <c r="ES63" s="23">
        <v>5.5</v>
      </c>
      <c r="ET63" s="23">
        <v>14.7</v>
      </c>
      <c r="EU63" s="23">
        <v>4.3</v>
      </c>
      <c r="EV63" s="23">
        <v>6.97</v>
      </c>
      <c r="EW63" s="23">
        <v>4.2</v>
      </c>
      <c r="EX63" s="23" t="s">
        <v>858</v>
      </c>
      <c r="EY63" s="23" t="s">
        <v>858</v>
      </c>
      <c r="FA63" s="24" t="s">
        <v>516</v>
      </c>
      <c r="FB63" s="24" t="s">
        <v>92</v>
      </c>
      <c r="FC63" s="24">
        <v>29000</v>
      </c>
      <c r="FD63" s="24">
        <v>7.5</v>
      </c>
      <c r="FE63" s="24">
        <v>478.5</v>
      </c>
      <c r="FF63" s="24">
        <v>5.6</v>
      </c>
      <c r="FG63" s="24">
        <v>551.29999999999995</v>
      </c>
      <c r="FH63" s="24">
        <v>4.2</v>
      </c>
      <c r="FI63" s="24">
        <v>270.7</v>
      </c>
      <c r="FJ63" s="24">
        <v>5.5</v>
      </c>
      <c r="FK63" s="24" t="s">
        <v>858</v>
      </c>
      <c r="FL63" s="24" t="s">
        <v>858</v>
      </c>
      <c r="FN63" s="11" t="s">
        <v>516</v>
      </c>
      <c r="FO63" s="11" t="s">
        <v>92</v>
      </c>
      <c r="FP63" s="11">
        <v>66000</v>
      </c>
      <c r="FQ63" s="11">
        <v>5.2</v>
      </c>
      <c r="FR63" s="11">
        <v>37</v>
      </c>
      <c r="FS63" s="11">
        <v>0.4</v>
      </c>
      <c r="FT63" s="11">
        <v>39.1</v>
      </c>
      <c r="FU63" s="11">
        <v>0.6</v>
      </c>
      <c r="FV63" s="11">
        <v>36.9</v>
      </c>
      <c r="FW63" s="11">
        <v>0.1</v>
      </c>
      <c r="FX63" s="11">
        <v>44.6</v>
      </c>
      <c r="FY63" s="11">
        <v>11</v>
      </c>
      <c r="GA63" s="10" t="s">
        <v>516</v>
      </c>
      <c r="GB63" s="10" t="s">
        <v>92</v>
      </c>
      <c r="GC63" s="10">
        <v>60000</v>
      </c>
      <c r="GD63" s="10">
        <v>6.1</v>
      </c>
      <c r="GE63" s="10">
        <v>35924</v>
      </c>
      <c r="GF63" s="10">
        <v>3.8</v>
      </c>
      <c r="GG63" s="10">
        <v>39183</v>
      </c>
      <c r="GH63" s="10">
        <v>5.0999999999999996</v>
      </c>
      <c r="GI63" s="10">
        <v>18405</v>
      </c>
      <c r="GJ63" s="10">
        <v>6.8</v>
      </c>
      <c r="GK63" s="10" t="s">
        <v>858</v>
      </c>
      <c r="GL63" s="10" t="s">
        <v>858</v>
      </c>
      <c r="GN63" s="9" t="s">
        <v>516</v>
      </c>
      <c r="GO63" s="9" t="s">
        <v>92</v>
      </c>
      <c r="GP63" s="9">
        <v>66000</v>
      </c>
      <c r="GQ63" s="9">
        <v>5.2</v>
      </c>
      <c r="GR63" s="9">
        <v>17.87</v>
      </c>
      <c r="GS63" s="9">
        <v>2.7</v>
      </c>
      <c r="GT63" s="9">
        <v>19.11</v>
      </c>
      <c r="GU63" s="9">
        <v>3.6</v>
      </c>
      <c r="GV63" s="9">
        <v>8.3000000000000007</v>
      </c>
      <c r="GW63" s="9">
        <v>6.9</v>
      </c>
      <c r="GX63" s="9" t="s">
        <v>858</v>
      </c>
      <c r="GY63" s="9" t="s">
        <v>858</v>
      </c>
    </row>
    <row r="64" spans="1:207" x14ac:dyDescent="0.25">
      <c r="A64" s="1" t="s">
        <v>517</v>
      </c>
      <c r="B64" s="1" t="s">
        <v>93</v>
      </c>
      <c r="C64" s="1">
        <v>65000</v>
      </c>
      <c r="D64" s="1">
        <v>5.2</v>
      </c>
      <c r="E64" s="1">
        <v>513.6</v>
      </c>
      <c r="F64" s="1">
        <v>4.4000000000000004</v>
      </c>
      <c r="G64" s="1">
        <v>578.5</v>
      </c>
      <c r="H64" s="1">
        <v>3</v>
      </c>
      <c r="I64" s="1">
        <v>293.10000000000002</v>
      </c>
      <c r="J64" s="1">
        <v>3.2</v>
      </c>
      <c r="K64" s="1" t="s">
        <v>858</v>
      </c>
      <c r="L64" s="1" t="s">
        <v>858</v>
      </c>
      <c r="N64" s="2" t="s">
        <v>517</v>
      </c>
      <c r="O64" s="2" t="s">
        <v>93</v>
      </c>
      <c r="P64" s="2">
        <v>107000</v>
      </c>
      <c r="Q64" s="2">
        <v>4</v>
      </c>
      <c r="R64" s="2">
        <v>37.5</v>
      </c>
      <c r="S64" s="2">
        <v>0</v>
      </c>
      <c r="T64" s="2">
        <v>39</v>
      </c>
      <c r="U64" s="2">
        <v>0.6</v>
      </c>
      <c r="V64" s="2">
        <v>34.5</v>
      </c>
      <c r="W64" s="2">
        <v>1.8</v>
      </c>
      <c r="X64" s="2">
        <v>45.5</v>
      </c>
      <c r="Y64" s="2">
        <v>5.5</v>
      </c>
      <c r="AA64" s="3" t="s">
        <v>517</v>
      </c>
      <c r="AB64" s="3" t="s">
        <v>93</v>
      </c>
      <c r="AC64" s="3">
        <v>95000</v>
      </c>
      <c r="AD64" s="3">
        <v>5.9</v>
      </c>
      <c r="AE64" s="3">
        <v>24618</v>
      </c>
      <c r="AF64" s="3">
        <v>5.5</v>
      </c>
      <c r="AG64" s="3">
        <v>28030</v>
      </c>
      <c r="AH64" s="3">
        <v>6.8</v>
      </c>
      <c r="AI64" s="3">
        <v>13942</v>
      </c>
      <c r="AJ64" s="3">
        <v>7.7</v>
      </c>
      <c r="AK64" s="3" t="s">
        <v>858</v>
      </c>
      <c r="AL64" s="3" t="s">
        <v>858</v>
      </c>
      <c r="AN64" s="4" t="s">
        <v>517</v>
      </c>
      <c r="AO64" s="4" t="s">
        <v>93</v>
      </c>
      <c r="AP64" s="4">
        <v>107000</v>
      </c>
      <c r="AQ64" s="4">
        <v>4</v>
      </c>
      <c r="AR64" s="4">
        <v>12.14</v>
      </c>
      <c r="AS64" s="4">
        <v>3.9</v>
      </c>
      <c r="AT64" s="4">
        <v>13.82</v>
      </c>
      <c r="AU64" s="4">
        <v>2.2999999999999998</v>
      </c>
      <c r="AV64" s="4">
        <v>7.09</v>
      </c>
      <c r="AW64" s="4">
        <v>2.5</v>
      </c>
      <c r="AX64" s="4">
        <v>22.57</v>
      </c>
      <c r="AY64" s="4">
        <v>16</v>
      </c>
      <c r="BA64" s="5" t="s">
        <v>517</v>
      </c>
      <c r="BB64" s="5" t="s">
        <v>93</v>
      </c>
      <c r="BC64" s="5">
        <v>107000</v>
      </c>
      <c r="BD64" s="5">
        <v>4</v>
      </c>
      <c r="BE64" s="5">
        <v>479.1</v>
      </c>
      <c r="BF64" s="5">
        <v>3</v>
      </c>
      <c r="BG64" s="5">
        <v>539.20000000000005</v>
      </c>
      <c r="BH64" s="5">
        <v>2.2999999999999998</v>
      </c>
      <c r="BI64" s="5">
        <v>278.7</v>
      </c>
      <c r="BJ64" s="5">
        <v>3</v>
      </c>
      <c r="BK64" s="5">
        <v>846.4</v>
      </c>
      <c r="BL64" s="5">
        <v>17</v>
      </c>
      <c r="BN64" s="6" t="s">
        <v>517</v>
      </c>
      <c r="BO64" s="6" t="s">
        <v>93</v>
      </c>
      <c r="BP64" s="6">
        <v>148000</v>
      </c>
      <c r="BQ64" s="6">
        <v>3.3</v>
      </c>
      <c r="BR64" s="6">
        <v>37</v>
      </c>
      <c r="BS64" s="6">
        <v>0.1</v>
      </c>
      <c r="BT64" s="6">
        <v>33.4</v>
      </c>
      <c r="BU64" s="6">
        <v>1.1000000000000001</v>
      </c>
      <c r="BV64" s="6">
        <v>16.100000000000001</v>
      </c>
      <c r="BW64" s="6">
        <v>6.3</v>
      </c>
      <c r="BX64" s="6">
        <v>44</v>
      </c>
      <c r="BY64" s="6">
        <v>5.5</v>
      </c>
      <c r="CA64" s="7" t="s">
        <v>517</v>
      </c>
      <c r="CB64" s="7" t="s">
        <v>93</v>
      </c>
      <c r="CC64" s="7">
        <v>131000</v>
      </c>
      <c r="CD64" s="7">
        <v>5.9</v>
      </c>
      <c r="CE64" s="7">
        <v>20434</v>
      </c>
      <c r="CF64" s="7">
        <v>7.7</v>
      </c>
      <c r="CG64" s="7">
        <v>23455</v>
      </c>
      <c r="CH64" s="7">
        <v>7.1</v>
      </c>
      <c r="CI64" s="7" t="s">
        <v>858</v>
      </c>
      <c r="CJ64" s="7" t="s">
        <v>858</v>
      </c>
      <c r="CK64" s="7" t="s">
        <v>858</v>
      </c>
      <c r="CL64" s="7" t="s">
        <v>858</v>
      </c>
      <c r="CN64" s="8" t="s">
        <v>517</v>
      </c>
      <c r="CO64" s="8" t="s">
        <v>93</v>
      </c>
      <c r="CP64" s="8">
        <v>148000</v>
      </c>
      <c r="CQ64" s="8">
        <v>3.3</v>
      </c>
      <c r="CR64" s="8">
        <v>10.58</v>
      </c>
      <c r="CS64" s="8">
        <v>3.2</v>
      </c>
      <c r="CT64" s="8">
        <v>13.34</v>
      </c>
      <c r="CU64" s="8">
        <v>2.2000000000000002</v>
      </c>
      <c r="CV64" s="8">
        <v>6.38</v>
      </c>
      <c r="CW64" s="8">
        <v>1.3</v>
      </c>
      <c r="CX64" s="8">
        <v>20.9</v>
      </c>
      <c r="CY64" s="8">
        <v>11</v>
      </c>
      <c r="DA64" s="20" t="s">
        <v>517</v>
      </c>
      <c r="DB64" s="20" t="s">
        <v>93</v>
      </c>
      <c r="DC64" s="20">
        <v>148000</v>
      </c>
      <c r="DD64" s="20">
        <v>3.3</v>
      </c>
      <c r="DE64" s="20">
        <v>391</v>
      </c>
      <c r="DF64" s="20">
        <v>3.6</v>
      </c>
      <c r="DG64" s="20">
        <v>445.2</v>
      </c>
      <c r="DH64" s="20">
        <v>2.4</v>
      </c>
      <c r="DI64" s="20">
        <v>121.6</v>
      </c>
      <c r="DJ64" s="20">
        <v>7.1</v>
      </c>
      <c r="DK64" s="20">
        <v>776.9</v>
      </c>
      <c r="DL64" s="20">
        <v>11</v>
      </c>
      <c r="DN64" s="21" t="s">
        <v>517</v>
      </c>
      <c r="DO64" s="21" t="s">
        <v>93</v>
      </c>
      <c r="DP64" s="21">
        <v>42000</v>
      </c>
      <c r="DQ64" s="21">
        <v>6.1</v>
      </c>
      <c r="DR64" s="21">
        <v>37</v>
      </c>
      <c r="DS64" s="21">
        <v>0.1</v>
      </c>
      <c r="DT64" s="21">
        <v>36.9</v>
      </c>
      <c r="DU64" s="21">
        <v>0.8</v>
      </c>
      <c r="DV64" s="21">
        <v>32.200000000000003</v>
      </c>
      <c r="DW64" s="21">
        <v>1.7</v>
      </c>
      <c r="DX64" s="21" t="s">
        <v>858</v>
      </c>
      <c r="DY64" s="21" t="s">
        <v>858</v>
      </c>
      <c r="EA64" s="22" t="s">
        <v>517</v>
      </c>
      <c r="EB64" s="22" t="s">
        <v>93</v>
      </c>
      <c r="EC64" s="22">
        <v>37000</v>
      </c>
      <c r="ED64" s="22">
        <v>8.1999999999999993</v>
      </c>
      <c r="EE64" s="22">
        <v>21934</v>
      </c>
      <c r="EF64" s="22">
        <v>8.5</v>
      </c>
      <c r="EG64" s="22">
        <v>24139</v>
      </c>
      <c r="EH64" s="22">
        <v>4.5</v>
      </c>
      <c r="EI64" s="22" t="s">
        <v>858</v>
      </c>
      <c r="EJ64" s="22" t="s">
        <v>858</v>
      </c>
      <c r="EK64" s="22" t="s">
        <v>858</v>
      </c>
      <c r="EL64" s="22" t="s">
        <v>858</v>
      </c>
      <c r="EN64" s="23" t="s">
        <v>517</v>
      </c>
      <c r="EO64" s="23" t="s">
        <v>93</v>
      </c>
      <c r="EP64" s="23">
        <v>42000</v>
      </c>
      <c r="EQ64" s="23">
        <v>6.1</v>
      </c>
      <c r="ER64" s="23">
        <v>11.49</v>
      </c>
      <c r="ES64" s="23">
        <v>6.2</v>
      </c>
      <c r="ET64" s="23">
        <v>12.97</v>
      </c>
      <c r="EU64" s="23">
        <v>3</v>
      </c>
      <c r="EV64" s="23">
        <v>7.27</v>
      </c>
      <c r="EW64" s="23">
        <v>3.9</v>
      </c>
      <c r="EX64" s="23" t="s">
        <v>858</v>
      </c>
      <c r="EY64" s="23" t="s">
        <v>858</v>
      </c>
      <c r="FA64" s="24" t="s">
        <v>517</v>
      </c>
      <c r="FB64" s="24" t="s">
        <v>93</v>
      </c>
      <c r="FC64" s="24">
        <v>42000</v>
      </c>
      <c r="FD64" s="24">
        <v>6.1</v>
      </c>
      <c r="FE64" s="24">
        <v>430</v>
      </c>
      <c r="FF64" s="24">
        <v>6.2</v>
      </c>
      <c r="FG64" s="24">
        <v>478.9</v>
      </c>
      <c r="FH64" s="24">
        <v>3</v>
      </c>
      <c r="FI64" s="24">
        <v>253.7</v>
      </c>
      <c r="FJ64" s="24">
        <v>4.3</v>
      </c>
      <c r="FK64" s="24" t="s">
        <v>858</v>
      </c>
      <c r="FL64" s="24" t="s">
        <v>858</v>
      </c>
      <c r="FN64" s="11" t="s">
        <v>517</v>
      </c>
      <c r="FO64" s="11" t="s">
        <v>93</v>
      </c>
      <c r="FP64" s="11">
        <v>65000</v>
      </c>
      <c r="FQ64" s="11">
        <v>5.2</v>
      </c>
      <c r="FR64" s="11">
        <v>38.9</v>
      </c>
      <c r="FS64" s="11">
        <v>1.6</v>
      </c>
      <c r="FT64" s="11">
        <v>40.4</v>
      </c>
      <c r="FU64" s="11">
        <v>0.7</v>
      </c>
      <c r="FV64" s="11">
        <v>36.5</v>
      </c>
      <c r="FW64" s="11">
        <v>1.3</v>
      </c>
      <c r="FX64" s="11">
        <v>47.7</v>
      </c>
      <c r="FY64" s="11">
        <v>11</v>
      </c>
      <c r="GA64" s="10" t="s">
        <v>517</v>
      </c>
      <c r="GB64" s="10" t="s">
        <v>93</v>
      </c>
      <c r="GC64" s="10">
        <v>58000</v>
      </c>
      <c r="GD64" s="10">
        <v>8.1</v>
      </c>
      <c r="GE64" s="10">
        <v>26592</v>
      </c>
      <c r="GF64" s="10">
        <v>8.1</v>
      </c>
      <c r="GG64" s="10">
        <v>30489</v>
      </c>
      <c r="GH64" s="10">
        <v>9.6999999999999993</v>
      </c>
      <c r="GI64" s="10">
        <v>15123</v>
      </c>
      <c r="GJ64" s="10">
        <v>11</v>
      </c>
      <c r="GK64" s="10" t="s">
        <v>858</v>
      </c>
      <c r="GL64" s="10" t="s">
        <v>858</v>
      </c>
      <c r="GN64" s="9" t="s">
        <v>517</v>
      </c>
      <c r="GO64" s="9" t="s">
        <v>93</v>
      </c>
      <c r="GP64" s="9">
        <v>65000</v>
      </c>
      <c r="GQ64" s="9">
        <v>5.2</v>
      </c>
      <c r="GR64" s="9">
        <v>12.57</v>
      </c>
      <c r="GS64" s="9">
        <v>5.5</v>
      </c>
      <c r="GT64" s="9">
        <v>14.32</v>
      </c>
      <c r="GU64" s="9">
        <v>3.1</v>
      </c>
      <c r="GV64" s="9">
        <v>7.03</v>
      </c>
      <c r="GW64" s="9">
        <v>3.1</v>
      </c>
      <c r="GX64" s="9" t="s">
        <v>858</v>
      </c>
      <c r="GY64" s="9" t="s">
        <v>858</v>
      </c>
    </row>
    <row r="65" spans="1:207" x14ac:dyDescent="0.25">
      <c r="A65" s="1" t="s">
        <v>518</v>
      </c>
      <c r="B65" s="1" t="s">
        <v>94</v>
      </c>
      <c r="C65" s="1">
        <v>70000</v>
      </c>
      <c r="D65" s="1">
        <v>5</v>
      </c>
      <c r="E65" s="1">
        <v>528.29999999999995</v>
      </c>
      <c r="F65" s="1">
        <v>5.7</v>
      </c>
      <c r="G65" s="1">
        <v>638.70000000000005</v>
      </c>
      <c r="H65" s="1">
        <v>3.3</v>
      </c>
      <c r="I65" s="1">
        <v>283.2</v>
      </c>
      <c r="J65" s="1">
        <v>3.1</v>
      </c>
      <c r="K65" s="1" t="s">
        <v>858</v>
      </c>
      <c r="L65" s="1" t="s">
        <v>858</v>
      </c>
      <c r="N65" s="2" t="s">
        <v>518</v>
      </c>
      <c r="O65" s="2" t="s">
        <v>94</v>
      </c>
      <c r="P65" s="2">
        <v>123000</v>
      </c>
      <c r="Q65" s="2">
        <v>3.7</v>
      </c>
      <c r="R65" s="2">
        <v>37.5</v>
      </c>
      <c r="S65" s="2">
        <v>0.1</v>
      </c>
      <c r="T65" s="2">
        <v>38</v>
      </c>
      <c r="U65" s="2">
        <v>0.4</v>
      </c>
      <c r="V65" s="2">
        <v>34.4</v>
      </c>
      <c r="W65" s="2">
        <v>1.6</v>
      </c>
      <c r="X65" s="2">
        <v>42.1</v>
      </c>
      <c r="Y65" s="2">
        <v>5.3</v>
      </c>
      <c r="AA65" s="3" t="s">
        <v>518</v>
      </c>
      <c r="AB65" s="3" t="s">
        <v>94</v>
      </c>
      <c r="AC65" s="3">
        <v>101000</v>
      </c>
      <c r="AD65" s="3">
        <v>5.7</v>
      </c>
      <c r="AE65" s="3">
        <v>25195</v>
      </c>
      <c r="AF65" s="3">
        <v>5.8</v>
      </c>
      <c r="AG65" s="3">
        <v>30326</v>
      </c>
      <c r="AH65" s="3">
        <v>4.0999999999999996</v>
      </c>
      <c r="AI65" s="3">
        <v>14090</v>
      </c>
      <c r="AJ65" s="3">
        <v>8.1</v>
      </c>
      <c r="AK65" s="3" t="s">
        <v>858</v>
      </c>
      <c r="AL65" s="3" t="s">
        <v>858</v>
      </c>
      <c r="AN65" s="4" t="s">
        <v>518</v>
      </c>
      <c r="AO65" s="4" t="s">
        <v>94</v>
      </c>
      <c r="AP65" s="4">
        <v>123000</v>
      </c>
      <c r="AQ65" s="4">
        <v>3.7</v>
      </c>
      <c r="AR65" s="4">
        <v>12.28</v>
      </c>
      <c r="AS65" s="4">
        <v>3.2</v>
      </c>
      <c r="AT65" s="4">
        <v>15.09</v>
      </c>
      <c r="AU65" s="4">
        <v>2.4</v>
      </c>
      <c r="AV65" s="4">
        <v>7.3</v>
      </c>
      <c r="AW65" s="4">
        <v>2.1</v>
      </c>
      <c r="AX65" s="4">
        <v>24.97</v>
      </c>
      <c r="AY65" s="4">
        <v>17</v>
      </c>
      <c r="BA65" s="5" t="s">
        <v>518</v>
      </c>
      <c r="BB65" s="5" t="s">
        <v>94</v>
      </c>
      <c r="BC65" s="5">
        <v>123000</v>
      </c>
      <c r="BD65" s="5">
        <v>3.7</v>
      </c>
      <c r="BE65" s="5">
        <v>469.2</v>
      </c>
      <c r="BF65" s="5">
        <v>3.4</v>
      </c>
      <c r="BG65" s="5">
        <v>573.5</v>
      </c>
      <c r="BH65" s="5">
        <v>2.4</v>
      </c>
      <c r="BI65" s="5">
        <v>276.10000000000002</v>
      </c>
      <c r="BJ65" s="5">
        <v>2.1</v>
      </c>
      <c r="BK65" s="5">
        <v>929.3</v>
      </c>
      <c r="BL65" s="5">
        <v>17</v>
      </c>
      <c r="BN65" s="6" t="s">
        <v>518</v>
      </c>
      <c r="BO65" s="6" t="s">
        <v>94</v>
      </c>
      <c r="BP65" s="6">
        <v>170000</v>
      </c>
      <c r="BQ65" s="6">
        <v>3.1</v>
      </c>
      <c r="BR65" s="6">
        <v>37</v>
      </c>
      <c r="BS65" s="6">
        <v>0.5</v>
      </c>
      <c r="BT65" s="6">
        <v>32.5</v>
      </c>
      <c r="BU65" s="6">
        <v>1</v>
      </c>
      <c r="BV65" s="6">
        <v>15</v>
      </c>
      <c r="BW65" s="6">
        <v>5.9</v>
      </c>
      <c r="BX65" s="6">
        <v>40</v>
      </c>
      <c r="BY65" s="6">
        <v>3.5</v>
      </c>
      <c r="CA65" s="7" t="s">
        <v>518</v>
      </c>
      <c r="CB65" s="7" t="s">
        <v>94</v>
      </c>
      <c r="CC65" s="7">
        <v>137000</v>
      </c>
      <c r="CD65" s="7">
        <v>4.5999999999999996</v>
      </c>
      <c r="CE65" s="7">
        <v>21111</v>
      </c>
      <c r="CF65" s="7">
        <v>4.4000000000000004</v>
      </c>
      <c r="CG65" s="7">
        <v>25387</v>
      </c>
      <c r="CH65" s="7">
        <v>3.7</v>
      </c>
      <c r="CI65" s="7">
        <v>7149</v>
      </c>
      <c r="CJ65" s="7">
        <v>15</v>
      </c>
      <c r="CK65" s="7" t="s">
        <v>858</v>
      </c>
      <c r="CL65" s="7" t="s">
        <v>858</v>
      </c>
      <c r="CN65" s="8" t="s">
        <v>518</v>
      </c>
      <c r="CO65" s="8" t="s">
        <v>94</v>
      </c>
      <c r="CP65" s="8">
        <v>170000</v>
      </c>
      <c r="CQ65" s="8">
        <v>3.1</v>
      </c>
      <c r="CR65" s="8">
        <v>11.29</v>
      </c>
      <c r="CS65" s="8">
        <v>3.3</v>
      </c>
      <c r="CT65" s="8">
        <v>14.47</v>
      </c>
      <c r="CU65" s="8">
        <v>2.2000000000000002</v>
      </c>
      <c r="CV65" s="8">
        <v>6.42</v>
      </c>
      <c r="CW65" s="8">
        <v>1.5</v>
      </c>
      <c r="CX65" s="8">
        <v>24.01</v>
      </c>
      <c r="CY65" s="8">
        <v>12</v>
      </c>
      <c r="DA65" s="20" t="s">
        <v>518</v>
      </c>
      <c r="DB65" s="20" t="s">
        <v>94</v>
      </c>
      <c r="DC65" s="20">
        <v>170000</v>
      </c>
      <c r="DD65" s="20">
        <v>3.1</v>
      </c>
      <c r="DE65" s="20">
        <v>388.8</v>
      </c>
      <c r="DF65" s="20">
        <v>3.3</v>
      </c>
      <c r="DG65" s="20">
        <v>470.5</v>
      </c>
      <c r="DH65" s="20">
        <v>2.5</v>
      </c>
      <c r="DI65" s="20">
        <v>123.2</v>
      </c>
      <c r="DJ65" s="20">
        <v>9.4</v>
      </c>
      <c r="DK65" s="20">
        <v>879.6</v>
      </c>
      <c r="DL65" s="20">
        <v>11</v>
      </c>
      <c r="DN65" s="21" t="s">
        <v>518</v>
      </c>
      <c r="DO65" s="21" t="s">
        <v>94</v>
      </c>
      <c r="DP65" s="21">
        <v>53000</v>
      </c>
      <c r="DQ65" s="21">
        <v>5.4</v>
      </c>
      <c r="DR65" s="21">
        <v>37</v>
      </c>
      <c r="DS65" s="21">
        <v>0.3</v>
      </c>
      <c r="DT65" s="21">
        <v>36.700000000000003</v>
      </c>
      <c r="DU65" s="21">
        <v>0.6</v>
      </c>
      <c r="DV65" s="21">
        <v>32.5</v>
      </c>
      <c r="DW65" s="21">
        <v>2</v>
      </c>
      <c r="DX65" s="21" t="s">
        <v>858</v>
      </c>
      <c r="DY65" s="21" t="s">
        <v>858</v>
      </c>
      <c r="EA65" s="22" t="s">
        <v>518</v>
      </c>
      <c r="EB65" s="22" t="s">
        <v>94</v>
      </c>
      <c r="EC65" s="22">
        <v>44000</v>
      </c>
      <c r="ED65" s="22">
        <v>6.7</v>
      </c>
      <c r="EE65" s="22">
        <v>22024</v>
      </c>
      <c r="EF65" s="22">
        <v>5.3</v>
      </c>
      <c r="EG65" s="22">
        <v>25165</v>
      </c>
      <c r="EH65" s="22">
        <v>3.6</v>
      </c>
      <c r="EI65" s="22">
        <v>12872</v>
      </c>
      <c r="EJ65" s="22">
        <v>5.3</v>
      </c>
      <c r="EK65" s="22" t="s">
        <v>858</v>
      </c>
      <c r="EL65" s="22" t="s">
        <v>858</v>
      </c>
      <c r="EN65" s="23" t="s">
        <v>518</v>
      </c>
      <c r="EO65" s="23" t="s">
        <v>94</v>
      </c>
      <c r="EP65" s="23">
        <v>53000</v>
      </c>
      <c r="EQ65" s="23">
        <v>5.4</v>
      </c>
      <c r="ER65" s="23">
        <v>11.97</v>
      </c>
      <c r="ES65" s="23">
        <v>4.2</v>
      </c>
      <c r="ET65" s="23">
        <v>13.26</v>
      </c>
      <c r="EU65" s="23">
        <v>2.7</v>
      </c>
      <c r="EV65" s="23">
        <v>7.23</v>
      </c>
      <c r="EW65" s="23">
        <v>3.1</v>
      </c>
      <c r="EX65" s="23" t="s">
        <v>858</v>
      </c>
      <c r="EY65" s="23" t="s">
        <v>858</v>
      </c>
      <c r="FA65" s="24" t="s">
        <v>518</v>
      </c>
      <c r="FB65" s="24" t="s">
        <v>94</v>
      </c>
      <c r="FC65" s="24">
        <v>53000</v>
      </c>
      <c r="FD65" s="24">
        <v>5.4</v>
      </c>
      <c r="FE65" s="24">
        <v>429.7</v>
      </c>
      <c r="FF65" s="24">
        <v>4.0999999999999996</v>
      </c>
      <c r="FG65" s="24">
        <v>487.3</v>
      </c>
      <c r="FH65" s="24">
        <v>2.7</v>
      </c>
      <c r="FI65" s="24">
        <v>266.10000000000002</v>
      </c>
      <c r="FJ65" s="24">
        <v>3.6</v>
      </c>
      <c r="FK65" s="24" t="s">
        <v>858</v>
      </c>
      <c r="FL65" s="24" t="s">
        <v>858</v>
      </c>
      <c r="FN65" s="11" t="s">
        <v>518</v>
      </c>
      <c r="FO65" s="11" t="s">
        <v>94</v>
      </c>
      <c r="FP65" s="11">
        <v>70000</v>
      </c>
      <c r="FQ65" s="11">
        <v>5</v>
      </c>
      <c r="FR65" s="11">
        <v>37.5</v>
      </c>
      <c r="FS65" s="11">
        <v>0.1</v>
      </c>
      <c r="FT65" s="11">
        <v>39</v>
      </c>
      <c r="FU65" s="11">
        <v>0.6</v>
      </c>
      <c r="FV65" s="11">
        <v>35</v>
      </c>
      <c r="FW65" s="11">
        <v>0.4</v>
      </c>
      <c r="FX65" s="11">
        <v>45</v>
      </c>
      <c r="FY65" s="11">
        <v>11</v>
      </c>
      <c r="GA65" s="10" t="s">
        <v>518</v>
      </c>
      <c r="GB65" s="10" t="s">
        <v>94</v>
      </c>
      <c r="GC65" s="10">
        <v>58000</v>
      </c>
      <c r="GD65" s="10">
        <v>8.6999999999999993</v>
      </c>
      <c r="GE65" s="10">
        <v>27736</v>
      </c>
      <c r="GF65" s="10">
        <v>11</v>
      </c>
      <c r="GG65" s="10">
        <v>34222</v>
      </c>
      <c r="GH65" s="10">
        <v>6.4</v>
      </c>
      <c r="GI65" s="10" t="s">
        <v>858</v>
      </c>
      <c r="GJ65" s="10" t="s">
        <v>858</v>
      </c>
      <c r="GK65" s="10" t="s">
        <v>858</v>
      </c>
      <c r="GL65" s="10" t="s">
        <v>858</v>
      </c>
      <c r="GN65" s="9" t="s">
        <v>518</v>
      </c>
      <c r="GO65" s="9" t="s">
        <v>94</v>
      </c>
      <c r="GP65" s="9">
        <v>70000</v>
      </c>
      <c r="GQ65" s="9">
        <v>5</v>
      </c>
      <c r="GR65" s="9">
        <v>12.99</v>
      </c>
      <c r="GS65" s="9">
        <v>6.7</v>
      </c>
      <c r="GT65" s="9">
        <v>16.399999999999999</v>
      </c>
      <c r="GU65" s="9">
        <v>3.3</v>
      </c>
      <c r="GV65" s="9">
        <v>7.32</v>
      </c>
      <c r="GW65" s="9">
        <v>2.9</v>
      </c>
      <c r="GX65" s="9" t="s">
        <v>858</v>
      </c>
      <c r="GY65" s="9" t="s">
        <v>858</v>
      </c>
    </row>
    <row r="66" spans="1:207" x14ac:dyDescent="0.25">
      <c r="A66" s="1" t="s">
        <v>519</v>
      </c>
      <c r="B66" s="1" t="s">
        <v>95</v>
      </c>
      <c r="C66" s="1" t="s">
        <v>858</v>
      </c>
      <c r="D66" s="1" t="s">
        <v>858</v>
      </c>
      <c r="E66" s="1">
        <v>437.5</v>
      </c>
      <c r="F66" s="1">
        <v>14</v>
      </c>
      <c r="G66" s="1">
        <v>496.5</v>
      </c>
      <c r="H66" s="1">
        <v>7</v>
      </c>
      <c r="I66" s="1" t="s">
        <v>858</v>
      </c>
      <c r="J66" s="1" t="s">
        <v>858</v>
      </c>
      <c r="K66" s="1" t="s">
        <v>858</v>
      </c>
      <c r="L66" s="1" t="s">
        <v>858</v>
      </c>
      <c r="N66" s="2" t="s">
        <v>519</v>
      </c>
      <c r="O66" s="2" t="s">
        <v>95</v>
      </c>
      <c r="P66" s="2">
        <v>7000</v>
      </c>
      <c r="Q66" s="2">
        <v>15.4</v>
      </c>
      <c r="R66" s="2">
        <v>38.4</v>
      </c>
      <c r="S66" s="2">
        <v>2</v>
      </c>
      <c r="T66" s="2">
        <v>38.4</v>
      </c>
      <c r="U66" s="2">
        <v>1.4</v>
      </c>
      <c r="V66" s="2" t="s">
        <v>858</v>
      </c>
      <c r="W66" s="2" t="s">
        <v>858</v>
      </c>
      <c r="X66" s="2" t="s">
        <v>858</v>
      </c>
      <c r="Y66" s="2" t="s">
        <v>858</v>
      </c>
      <c r="AA66" s="3" t="s">
        <v>519</v>
      </c>
      <c r="AB66" s="3" t="s">
        <v>95</v>
      </c>
      <c r="AC66" s="3">
        <v>7000</v>
      </c>
      <c r="AD66" s="3">
        <v>17.7</v>
      </c>
      <c r="AE66" s="3">
        <v>22091</v>
      </c>
      <c r="AF66" s="3">
        <v>12</v>
      </c>
      <c r="AG66" s="3">
        <v>26286</v>
      </c>
      <c r="AH66" s="3">
        <v>10</v>
      </c>
      <c r="AI66" s="3" t="s">
        <v>858</v>
      </c>
      <c r="AJ66" s="3" t="s">
        <v>858</v>
      </c>
      <c r="AK66" s="3" t="s">
        <v>858</v>
      </c>
      <c r="AL66" s="3" t="s">
        <v>858</v>
      </c>
      <c r="AN66" s="4" t="s">
        <v>519</v>
      </c>
      <c r="AO66" s="4" t="s">
        <v>95</v>
      </c>
      <c r="AP66" s="4">
        <v>7000</v>
      </c>
      <c r="AQ66" s="4">
        <v>15.4</v>
      </c>
      <c r="AR66" s="4">
        <v>10.34</v>
      </c>
      <c r="AS66" s="4">
        <v>9.4</v>
      </c>
      <c r="AT66" s="4">
        <v>11.77</v>
      </c>
      <c r="AU66" s="4">
        <v>6</v>
      </c>
      <c r="AV66" s="4" t="s">
        <v>858</v>
      </c>
      <c r="AW66" s="4" t="s">
        <v>858</v>
      </c>
      <c r="AX66" s="4" t="s">
        <v>858</v>
      </c>
      <c r="AY66" s="4" t="s">
        <v>858</v>
      </c>
      <c r="BA66" s="5" t="s">
        <v>519</v>
      </c>
      <c r="BB66" s="5" t="s">
        <v>95</v>
      </c>
      <c r="BC66" s="5">
        <v>7000</v>
      </c>
      <c r="BD66" s="5">
        <v>15.4</v>
      </c>
      <c r="BE66" s="5">
        <v>420.6</v>
      </c>
      <c r="BF66" s="5">
        <v>8.6999999999999993</v>
      </c>
      <c r="BG66" s="5">
        <v>451.9</v>
      </c>
      <c r="BH66" s="5">
        <v>5.7</v>
      </c>
      <c r="BI66" s="5" t="s">
        <v>858</v>
      </c>
      <c r="BJ66" s="5" t="s">
        <v>858</v>
      </c>
      <c r="BK66" s="5" t="s">
        <v>858</v>
      </c>
      <c r="BL66" s="5" t="s">
        <v>858</v>
      </c>
      <c r="BN66" s="6" t="s">
        <v>519</v>
      </c>
      <c r="BO66" s="6" t="s">
        <v>95</v>
      </c>
      <c r="BP66" s="6">
        <v>9000</v>
      </c>
      <c r="BQ66" s="6">
        <v>13.3</v>
      </c>
      <c r="BR66" s="6">
        <v>37.4</v>
      </c>
      <c r="BS66" s="6">
        <v>4.3</v>
      </c>
      <c r="BT66" s="6">
        <v>33.4</v>
      </c>
      <c r="BU66" s="6">
        <v>4</v>
      </c>
      <c r="BV66" s="6" t="s">
        <v>858</v>
      </c>
      <c r="BW66" s="6" t="s">
        <v>858</v>
      </c>
      <c r="BX66" s="6" t="s">
        <v>858</v>
      </c>
      <c r="BY66" s="6" t="s">
        <v>858</v>
      </c>
      <c r="CA66" s="7" t="s">
        <v>519</v>
      </c>
      <c r="CB66" s="7" t="s">
        <v>95</v>
      </c>
      <c r="CC66" s="7">
        <v>9000</v>
      </c>
      <c r="CD66" s="7">
        <v>15.5</v>
      </c>
      <c r="CE66" s="7">
        <v>21437</v>
      </c>
      <c r="CF66" s="7">
        <v>10</v>
      </c>
      <c r="CG66" s="7">
        <v>23675</v>
      </c>
      <c r="CH66" s="7">
        <v>10</v>
      </c>
      <c r="CI66" s="7" t="s">
        <v>858</v>
      </c>
      <c r="CJ66" s="7" t="s">
        <v>858</v>
      </c>
      <c r="CK66" s="7" t="s">
        <v>858</v>
      </c>
      <c r="CL66" s="7" t="s">
        <v>858</v>
      </c>
      <c r="CN66" s="8" t="s">
        <v>519</v>
      </c>
      <c r="CO66" s="8" t="s">
        <v>95</v>
      </c>
      <c r="CP66" s="8">
        <v>9000</v>
      </c>
      <c r="CQ66" s="8">
        <v>13.3</v>
      </c>
      <c r="CR66" s="8">
        <v>9.5</v>
      </c>
      <c r="CS66" s="8">
        <v>9.5</v>
      </c>
      <c r="CT66" s="8">
        <v>11.69</v>
      </c>
      <c r="CU66" s="8">
        <v>5.7</v>
      </c>
      <c r="CV66" s="8" t="s">
        <v>858</v>
      </c>
      <c r="CW66" s="8" t="s">
        <v>858</v>
      </c>
      <c r="CX66" s="8" t="s">
        <v>858</v>
      </c>
      <c r="CY66" s="8" t="s">
        <v>858</v>
      </c>
      <c r="DA66" s="20" t="s">
        <v>519</v>
      </c>
      <c r="DB66" s="20" t="s">
        <v>95</v>
      </c>
      <c r="DC66" s="20">
        <v>9000</v>
      </c>
      <c r="DD66" s="20">
        <v>13.3</v>
      </c>
      <c r="DE66" s="20">
        <v>358</v>
      </c>
      <c r="DF66" s="20">
        <v>10</v>
      </c>
      <c r="DG66" s="20">
        <v>390.3</v>
      </c>
      <c r="DH66" s="20">
        <v>6.5</v>
      </c>
      <c r="DI66" s="20" t="s">
        <v>858</v>
      </c>
      <c r="DJ66" s="20" t="s">
        <v>858</v>
      </c>
      <c r="DK66" s="20" t="s">
        <v>858</v>
      </c>
      <c r="DL66" s="20" t="s">
        <v>858</v>
      </c>
      <c r="DN66" s="21" t="s">
        <v>519</v>
      </c>
      <c r="DO66" s="21" t="s">
        <v>95</v>
      </c>
      <c r="DP66" s="21" t="s">
        <v>858</v>
      </c>
      <c r="DQ66" s="21" t="s">
        <v>858</v>
      </c>
      <c r="DR66" s="21">
        <v>37.5</v>
      </c>
      <c r="DS66" s="21">
        <v>4.5999999999999996</v>
      </c>
      <c r="DT66" s="21">
        <v>37.1</v>
      </c>
      <c r="DU66" s="21">
        <v>1.8</v>
      </c>
      <c r="DV66" s="21" t="s">
        <v>858</v>
      </c>
      <c r="DW66" s="21" t="s">
        <v>858</v>
      </c>
      <c r="DX66" s="21" t="s">
        <v>858</v>
      </c>
      <c r="DY66" s="21" t="s">
        <v>858</v>
      </c>
      <c r="EA66" s="22" t="s">
        <v>519</v>
      </c>
      <c r="EB66" s="22" t="s">
        <v>95</v>
      </c>
      <c r="EC66" s="22" t="s">
        <v>858</v>
      </c>
      <c r="ED66" s="22" t="s">
        <v>858</v>
      </c>
      <c r="EE66" s="22">
        <v>19026</v>
      </c>
      <c r="EF66" s="22">
        <v>15</v>
      </c>
      <c r="EG66" s="22">
        <v>21260</v>
      </c>
      <c r="EH66" s="22">
        <v>12</v>
      </c>
      <c r="EI66" s="22" t="s">
        <v>858</v>
      </c>
      <c r="EJ66" s="22" t="s">
        <v>858</v>
      </c>
      <c r="EK66" s="22" t="s">
        <v>858</v>
      </c>
      <c r="EL66" s="22" t="s">
        <v>858</v>
      </c>
      <c r="EN66" s="23" t="s">
        <v>519</v>
      </c>
      <c r="EO66" s="23" t="s">
        <v>95</v>
      </c>
      <c r="EP66" s="23" t="s">
        <v>858</v>
      </c>
      <c r="EQ66" s="23" t="s">
        <v>858</v>
      </c>
      <c r="ER66" s="23">
        <v>8.93</v>
      </c>
      <c r="ES66" s="23">
        <v>13</v>
      </c>
      <c r="ET66" s="23">
        <v>10.46</v>
      </c>
      <c r="EU66" s="23">
        <v>8.9</v>
      </c>
      <c r="EV66" s="23" t="s">
        <v>858</v>
      </c>
      <c r="EW66" s="23" t="s">
        <v>858</v>
      </c>
      <c r="EX66" s="23" t="s">
        <v>858</v>
      </c>
      <c r="EY66" s="23" t="s">
        <v>858</v>
      </c>
      <c r="FA66" s="24" t="s">
        <v>519</v>
      </c>
      <c r="FB66" s="24" t="s">
        <v>95</v>
      </c>
      <c r="FC66" s="24" t="s">
        <v>858</v>
      </c>
      <c r="FD66" s="24" t="s">
        <v>858</v>
      </c>
      <c r="FE66" s="24">
        <v>341.3</v>
      </c>
      <c r="FF66" s="24">
        <v>13</v>
      </c>
      <c r="FG66" s="24">
        <v>387.7</v>
      </c>
      <c r="FH66" s="24">
        <v>8.5</v>
      </c>
      <c r="FI66" s="24" t="s">
        <v>858</v>
      </c>
      <c r="FJ66" s="24" t="s">
        <v>858</v>
      </c>
      <c r="FK66" s="24" t="s">
        <v>858</v>
      </c>
      <c r="FL66" s="24" t="s">
        <v>858</v>
      </c>
      <c r="FN66" s="11" t="s">
        <v>519</v>
      </c>
      <c r="FO66" s="11" t="s">
        <v>95</v>
      </c>
      <c r="FP66" s="11" t="s">
        <v>858</v>
      </c>
      <c r="FQ66" s="11" t="s">
        <v>858</v>
      </c>
      <c r="FR66" s="11">
        <v>39</v>
      </c>
      <c r="FS66" s="11">
        <v>2</v>
      </c>
      <c r="FT66" s="11">
        <v>39.299999999999997</v>
      </c>
      <c r="FU66" s="11">
        <v>1.9</v>
      </c>
      <c r="FV66" s="11" t="s">
        <v>858</v>
      </c>
      <c r="FW66" s="11" t="s">
        <v>858</v>
      </c>
      <c r="FX66" s="11" t="s">
        <v>858</v>
      </c>
      <c r="FY66" s="11" t="s">
        <v>858</v>
      </c>
      <c r="GA66" s="10" t="s">
        <v>519</v>
      </c>
      <c r="GB66" s="10" t="s">
        <v>95</v>
      </c>
      <c r="GC66" s="10" t="s">
        <v>858</v>
      </c>
      <c r="GD66" s="10" t="s">
        <v>858</v>
      </c>
      <c r="GE66" s="10" t="s">
        <v>858</v>
      </c>
      <c r="GF66" s="10" t="s">
        <v>858</v>
      </c>
      <c r="GG66" s="10">
        <v>29332</v>
      </c>
      <c r="GH66" s="10">
        <v>13</v>
      </c>
      <c r="GI66" s="10" t="s">
        <v>858</v>
      </c>
      <c r="GJ66" s="10" t="s">
        <v>858</v>
      </c>
      <c r="GK66" s="10" t="s">
        <v>858</v>
      </c>
      <c r="GL66" s="10" t="s">
        <v>858</v>
      </c>
      <c r="GN66" s="9" t="s">
        <v>519</v>
      </c>
      <c r="GO66" s="9" t="s">
        <v>95</v>
      </c>
      <c r="GP66" s="9" t="s">
        <v>858</v>
      </c>
      <c r="GQ66" s="9" t="s">
        <v>858</v>
      </c>
      <c r="GR66" s="9">
        <v>11.7</v>
      </c>
      <c r="GS66" s="9">
        <v>14</v>
      </c>
      <c r="GT66" s="9">
        <v>12.62</v>
      </c>
      <c r="GU66" s="9">
        <v>7.6</v>
      </c>
      <c r="GV66" s="9" t="s">
        <v>858</v>
      </c>
      <c r="GW66" s="9" t="s">
        <v>858</v>
      </c>
      <c r="GX66" s="9" t="s">
        <v>858</v>
      </c>
      <c r="GY66" s="9" t="s">
        <v>858</v>
      </c>
    </row>
    <row r="67" spans="1:207" x14ac:dyDescent="0.25">
      <c r="A67" s="1" t="s">
        <v>825</v>
      </c>
      <c r="B67" s="1" t="s">
        <v>404</v>
      </c>
      <c r="C67" s="1">
        <v>112000</v>
      </c>
      <c r="D67" s="1">
        <v>3.9</v>
      </c>
      <c r="E67" s="1">
        <v>490.9</v>
      </c>
      <c r="F67" s="1">
        <v>3.5</v>
      </c>
      <c r="G67" s="1">
        <v>584.4</v>
      </c>
      <c r="H67" s="1">
        <v>4.8</v>
      </c>
      <c r="I67" s="1">
        <v>278.5</v>
      </c>
      <c r="J67" s="1">
        <v>3</v>
      </c>
      <c r="K67" s="1">
        <v>902.6</v>
      </c>
      <c r="L67" s="1">
        <v>14</v>
      </c>
      <c r="N67" s="2" t="s">
        <v>825</v>
      </c>
      <c r="O67" s="2" t="s">
        <v>404</v>
      </c>
      <c r="P67" s="2">
        <v>163000</v>
      </c>
      <c r="Q67" s="2">
        <v>3.2</v>
      </c>
      <c r="R67" s="2">
        <v>39</v>
      </c>
      <c r="S67" s="2">
        <v>0.5</v>
      </c>
      <c r="T67" s="2">
        <v>40.299999999999997</v>
      </c>
      <c r="U67" s="2">
        <v>0.5</v>
      </c>
      <c r="V67" s="2">
        <v>35</v>
      </c>
      <c r="W67" s="2">
        <v>0.1</v>
      </c>
      <c r="X67" s="2">
        <v>47</v>
      </c>
      <c r="Y67" s="2">
        <v>5.4</v>
      </c>
      <c r="AA67" s="3" t="s">
        <v>825</v>
      </c>
      <c r="AB67" s="3" t="s">
        <v>404</v>
      </c>
      <c r="AC67" s="3">
        <v>145000</v>
      </c>
      <c r="AD67" s="3">
        <v>4.8</v>
      </c>
      <c r="AE67" s="3">
        <v>24244</v>
      </c>
      <c r="AF67" s="3">
        <v>4.8</v>
      </c>
      <c r="AG67" s="3">
        <v>28648</v>
      </c>
      <c r="AH67" s="3">
        <v>5.2</v>
      </c>
      <c r="AI67" s="3">
        <v>13500</v>
      </c>
      <c r="AJ67" s="3">
        <v>6</v>
      </c>
      <c r="AK67" s="3" t="s">
        <v>858</v>
      </c>
      <c r="AL67" s="3" t="s">
        <v>858</v>
      </c>
      <c r="AN67" s="4" t="s">
        <v>825</v>
      </c>
      <c r="AO67" s="4" t="s">
        <v>404</v>
      </c>
      <c r="AP67" s="4">
        <v>163000</v>
      </c>
      <c r="AQ67" s="4">
        <v>3.2</v>
      </c>
      <c r="AR67" s="4">
        <v>11.17</v>
      </c>
      <c r="AS67" s="4">
        <v>2.8</v>
      </c>
      <c r="AT67" s="4">
        <v>13.39</v>
      </c>
      <c r="AU67" s="4">
        <v>3.6</v>
      </c>
      <c r="AV67" s="4">
        <v>6.7</v>
      </c>
      <c r="AW67" s="4">
        <v>1.3</v>
      </c>
      <c r="AX67" s="4">
        <v>21.7</v>
      </c>
      <c r="AY67" s="4">
        <v>11</v>
      </c>
      <c r="BA67" s="5" t="s">
        <v>825</v>
      </c>
      <c r="BB67" s="5" t="s">
        <v>404</v>
      </c>
      <c r="BC67" s="5">
        <v>163000</v>
      </c>
      <c r="BD67" s="5">
        <v>3.2</v>
      </c>
      <c r="BE67" s="5">
        <v>458.3</v>
      </c>
      <c r="BF67" s="5">
        <v>2.9</v>
      </c>
      <c r="BG67" s="5">
        <v>539.79999999999995</v>
      </c>
      <c r="BH67" s="5">
        <v>3.6</v>
      </c>
      <c r="BI67" s="5">
        <v>262</v>
      </c>
      <c r="BJ67" s="5">
        <v>1.5</v>
      </c>
      <c r="BK67" s="5">
        <v>865.2</v>
      </c>
      <c r="BL67" s="5">
        <v>9.4</v>
      </c>
      <c r="BN67" s="6" t="s">
        <v>825</v>
      </c>
      <c r="BO67" s="6" t="s">
        <v>404</v>
      </c>
      <c r="BP67" s="6">
        <v>230000</v>
      </c>
      <c r="BQ67" s="6">
        <v>2.7</v>
      </c>
      <c r="BR67" s="6">
        <v>37.5</v>
      </c>
      <c r="BS67" s="6">
        <v>0.3</v>
      </c>
      <c r="BT67" s="6">
        <v>33.799999999999997</v>
      </c>
      <c r="BU67" s="6">
        <v>1</v>
      </c>
      <c r="BV67" s="6">
        <v>14.2</v>
      </c>
      <c r="BW67" s="6">
        <v>6.1</v>
      </c>
      <c r="BX67" s="6">
        <v>45</v>
      </c>
      <c r="BY67" s="6">
        <v>3.8</v>
      </c>
      <c r="CA67" s="7" t="s">
        <v>825</v>
      </c>
      <c r="CB67" s="7" t="s">
        <v>404</v>
      </c>
      <c r="CC67" s="7">
        <v>201000</v>
      </c>
      <c r="CD67" s="7">
        <v>4</v>
      </c>
      <c r="CE67" s="7">
        <v>19602</v>
      </c>
      <c r="CF67" s="7">
        <v>5.8</v>
      </c>
      <c r="CG67" s="7">
        <v>23270</v>
      </c>
      <c r="CH67" s="7">
        <v>4.8</v>
      </c>
      <c r="CI67" s="7">
        <v>6359</v>
      </c>
      <c r="CJ67" s="7">
        <v>10</v>
      </c>
      <c r="CK67" s="7">
        <v>40366</v>
      </c>
      <c r="CL67" s="7">
        <v>16</v>
      </c>
      <c r="CN67" s="8" t="s">
        <v>825</v>
      </c>
      <c r="CO67" s="8" t="s">
        <v>404</v>
      </c>
      <c r="CP67" s="8">
        <v>230000</v>
      </c>
      <c r="CQ67" s="8">
        <v>2.7</v>
      </c>
      <c r="CR67" s="8">
        <v>9.9</v>
      </c>
      <c r="CS67" s="8">
        <v>2.1</v>
      </c>
      <c r="CT67" s="8">
        <v>12.74</v>
      </c>
      <c r="CU67" s="8">
        <v>3.3</v>
      </c>
      <c r="CV67" s="8">
        <v>6.2</v>
      </c>
      <c r="CW67" s="8">
        <v>0.6</v>
      </c>
      <c r="CX67" s="8">
        <v>20.58</v>
      </c>
      <c r="CY67" s="8">
        <v>8.5</v>
      </c>
      <c r="DA67" s="20" t="s">
        <v>825</v>
      </c>
      <c r="DB67" s="20" t="s">
        <v>404</v>
      </c>
      <c r="DC67" s="20">
        <v>230000</v>
      </c>
      <c r="DD67" s="20">
        <v>2.7</v>
      </c>
      <c r="DE67" s="20">
        <v>361.5</v>
      </c>
      <c r="DF67" s="20">
        <v>3.4</v>
      </c>
      <c r="DG67" s="20">
        <v>430</v>
      </c>
      <c r="DH67" s="20">
        <v>3.4</v>
      </c>
      <c r="DI67" s="20">
        <v>100.8</v>
      </c>
      <c r="DJ67" s="20">
        <v>6.9</v>
      </c>
      <c r="DK67" s="20">
        <v>784.2</v>
      </c>
      <c r="DL67" s="20">
        <v>8.4</v>
      </c>
      <c r="DN67" s="21" t="s">
        <v>825</v>
      </c>
      <c r="DO67" s="21" t="s">
        <v>404</v>
      </c>
      <c r="DP67" s="21">
        <v>52000</v>
      </c>
      <c r="DQ67" s="21">
        <v>5.5</v>
      </c>
      <c r="DR67" s="21">
        <v>37.5</v>
      </c>
      <c r="DS67" s="21">
        <v>0.1</v>
      </c>
      <c r="DT67" s="21">
        <v>37.9</v>
      </c>
      <c r="DU67" s="21">
        <v>0.7</v>
      </c>
      <c r="DV67" s="21">
        <v>32.4</v>
      </c>
      <c r="DW67" s="21">
        <v>0.5</v>
      </c>
      <c r="DX67" s="21" t="s">
        <v>858</v>
      </c>
      <c r="DY67" s="21" t="s">
        <v>858</v>
      </c>
      <c r="EA67" s="22" t="s">
        <v>825</v>
      </c>
      <c r="EB67" s="22" t="s">
        <v>404</v>
      </c>
      <c r="EC67" s="22">
        <v>45000</v>
      </c>
      <c r="ED67" s="22">
        <v>7.6</v>
      </c>
      <c r="EE67" s="22">
        <v>19767</v>
      </c>
      <c r="EF67" s="22">
        <v>5.7</v>
      </c>
      <c r="EG67" s="22">
        <v>22591</v>
      </c>
      <c r="EH67" s="22">
        <v>3.2</v>
      </c>
      <c r="EI67" s="22">
        <v>12318</v>
      </c>
      <c r="EJ67" s="22">
        <v>3.3</v>
      </c>
      <c r="EK67" s="22" t="s">
        <v>858</v>
      </c>
      <c r="EL67" s="22" t="s">
        <v>858</v>
      </c>
      <c r="EN67" s="23" t="s">
        <v>825</v>
      </c>
      <c r="EO67" s="23" t="s">
        <v>404</v>
      </c>
      <c r="EP67" s="23">
        <v>52000</v>
      </c>
      <c r="EQ67" s="23">
        <v>5.5</v>
      </c>
      <c r="ER67" s="23">
        <v>9.92</v>
      </c>
      <c r="ES67" s="23">
        <v>4.8</v>
      </c>
      <c r="ET67" s="23">
        <v>11.69</v>
      </c>
      <c r="EU67" s="23">
        <v>2.7</v>
      </c>
      <c r="EV67" s="23">
        <v>6.55</v>
      </c>
      <c r="EW67" s="23">
        <v>1.8</v>
      </c>
      <c r="EX67" s="23" t="s">
        <v>858</v>
      </c>
      <c r="EY67" s="23" t="s">
        <v>858</v>
      </c>
      <c r="FA67" s="24" t="s">
        <v>825</v>
      </c>
      <c r="FB67" s="24" t="s">
        <v>404</v>
      </c>
      <c r="FC67" s="24">
        <v>52000</v>
      </c>
      <c r="FD67" s="24">
        <v>5.5</v>
      </c>
      <c r="FE67" s="24">
        <v>386.2</v>
      </c>
      <c r="FF67" s="24">
        <v>4.9000000000000004</v>
      </c>
      <c r="FG67" s="24">
        <v>443</v>
      </c>
      <c r="FH67" s="24">
        <v>2.6</v>
      </c>
      <c r="FI67" s="24">
        <v>244.6</v>
      </c>
      <c r="FJ67" s="24">
        <v>2</v>
      </c>
      <c r="FK67" s="24" t="s">
        <v>858</v>
      </c>
      <c r="FL67" s="24" t="s">
        <v>858</v>
      </c>
      <c r="FN67" s="11" t="s">
        <v>825</v>
      </c>
      <c r="FO67" s="11" t="s">
        <v>404</v>
      </c>
      <c r="FP67" s="11">
        <v>112000</v>
      </c>
      <c r="FQ67" s="11">
        <v>3.9</v>
      </c>
      <c r="FR67" s="11">
        <v>40</v>
      </c>
      <c r="FS67" s="11">
        <v>0.2</v>
      </c>
      <c r="FT67" s="11">
        <v>41.4</v>
      </c>
      <c r="FU67" s="11">
        <v>0.6</v>
      </c>
      <c r="FV67" s="11">
        <v>36.6</v>
      </c>
      <c r="FW67" s="11">
        <v>1.2</v>
      </c>
      <c r="FX67" s="11">
        <v>48</v>
      </c>
      <c r="FY67" s="11">
        <v>7.2</v>
      </c>
      <c r="GA67" s="10" t="s">
        <v>825</v>
      </c>
      <c r="GB67" s="10" t="s">
        <v>404</v>
      </c>
      <c r="GC67" s="10">
        <v>99000</v>
      </c>
      <c r="GD67" s="10">
        <v>6.1</v>
      </c>
      <c r="GE67" s="10">
        <v>26146</v>
      </c>
      <c r="GF67" s="10">
        <v>5.5</v>
      </c>
      <c r="GG67" s="10">
        <v>31397</v>
      </c>
      <c r="GH67" s="10">
        <v>6.9</v>
      </c>
      <c r="GI67" s="10">
        <v>14509</v>
      </c>
      <c r="GJ67" s="10">
        <v>12</v>
      </c>
      <c r="GK67" s="10" t="s">
        <v>858</v>
      </c>
      <c r="GL67" s="10" t="s">
        <v>858</v>
      </c>
      <c r="GN67" s="9" t="s">
        <v>825</v>
      </c>
      <c r="GO67" s="9" t="s">
        <v>404</v>
      </c>
      <c r="GP67" s="9">
        <v>112000</v>
      </c>
      <c r="GQ67" s="9">
        <v>3.9</v>
      </c>
      <c r="GR67" s="9">
        <v>11.76</v>
      </c>
      <c r="GS67" s="9">
        <v>3.2</v>
      </c>
      <c r="GT67" s="9">
        <v>14.1</v>
      </c>
      <c r="GU67" s="9">
        <v>4.8</v>
      </c>
      <c r="GV67" s="9">
        <v>6.79</v>
      </c>
      <c r="GW67" s="9">
        <v>2.2999999999999998</v>
      </c>
      <c r="GX67" s="9">
        <v>22.7</v>
      </c>
      <c r="GY67" s="9">
        <v>15</v>
      </c>
    </row>
    <row r="68" spans="1:207" x14ac:dyDescent="0.25">
      <c r="A68" s="1" t="s">
        <v>826</v>
      </c>
      <c r="B68" s="1" t="s">
        <v>405</v>
      </c>
      <c r="C68" s="1">
        <v>118000</v>
      </c>
      <c r="D68" s="1">
        <v>3.8</v>
      </c>
      <c r="E68" s="1">
        <v>515.1</v>
      </c>
      <c r="F68" s="1">
        <v>3.3</v>
      </c>
      <c r="G68" s="1">
        <v>602.1</v>
      </c>
      <c r="H68" s="1">
        <v>2.4</v>
      </c>
      <c r="I68" s="1">
        <v>287.39999999999998</v>
      </c>
      <c r="J68" s="1">
        <v>2.4</v>
      </c>
      <c r="K68" s="1">
        <v>989.1</v>
      </c>
      <c r="L68" s="1">
        <v>18</v>
      </c>
      <c r="N68" s="2" t="s">
        <v>826</v>
      </c>
      <c r="O68" s="2" t="s">
        <v>405</v>
      </c>
      <c r="P68" s="2">
        <v>183000</v>
      </c>
      <c r="Q68" s="2">
        <v>3</v>
      </c>
      <c r="R68" s="2">
        <v>37.5</v>
      </c>
      <c r="S68" s="2">
        <v>0.9</v>
      </c>
      <c r="T68" s="2">
        <v>39.700000000000003</v>
      </c>
      <c r="U68" s="2">
        <v>0.5</v>
      </c>
      <c r="V68" s="2">
        <v>34</v>
      </c>
      <c r="W68" s="2">
        <v>1.5</v>
      </c>
      <c r="X68" s="2">
        <v>47.3</v>
      </c>
      <c r="Y68" s="2">
        <v>5.2</v>
      </c>
      <c r="AA68" s="3" t="s">
        <v>826</v>
      </c>
      <c r="AB68" s="3" t="s">
        <v>405</v>
      </c>
      <c r="AC68" s="3">
        <v>163000</v>
      </c>
      <c r="AD68" s="3">
        <v>3.8</v>
      </c>
      <c r="AE68" s="3">
        <v>24845</v>
      </c>
      <c r="AF68" s="3">
        <v>3.4</v>
      </c>
      <c r="AG68" s="3">
        <v>29363</v>
      </c>
      <c r="AH68" s="3">
        <v>2.7</v>
      </c>
      <c r="AI68" s="3">
        <v>13662</v>
      </c>
      <c r="AJ68" s="3">
        <v>3.4</v>
      </c>
      <c r="AK68" s="3">
        <v>47007</v>
      </c>
      <c r="AL68" s="3">
        <v>18</v>
      </c>
      <c r="AN68" s="4" t="s">
        <v>826</v>
      </c>
      <c r="AO68" s="4" t="s">
        <v>405</v>
      </c>
      <c r="AP68" s="4">
        <v>183000</v>
      </c>
      <c r="AQ68" s="4">
        <v>3</v>
      </c>
      <c r="AR68" s="4">
        <v>11.38</v>
      </c>
      <c r="AS68" s="4">
        <v>2.2000000000000002</v>
      </c>
      <c r="AT68" s="4">
        <v>13.77</v>
      </c>
      <c r="AU68" s="4">
        <v>1.9</v>
      </c>
      <c r="AV68" s="4">
        <v>6.92</v>
      </c>
      <c r="AW68" s="4">
        <v>1.2</v>
      </c>
      <c r="AX68" s="4">
        <v>23.87</v>
      </c>
      <c r="AY68" s="4">
        <v>11</v>
      </c>
      <c r="BA68" s="5" t="s">
        <v>826</v>
      </c>
      <c r="BB68" s="5" t="s">
        <v>405</v>
      </c>
      <c r="BC68" s="5">
        <v>183000</v>
      </c>
      <c r="BD68" s="5">
        <v>3</v>
      </c>
      <c r="BE68" s="5">
        <v>466.9</v>
      </c>
      <c r="BF68" s="5">
        <v>2.8</v>
      </c>
      <c r="BG68" s="5">
        <v>547.20000000000005</v>
      </c>
      <c r="BH68" s="5">
        <v>1.9</v>
      </c>
      <c r="BI68" s="5">
        <v>266.3</v>
      </c>
      <c r="BJ68" s="5">
        <v>1.5</v>
      </c>
      <c r="BK68" s="5">
        <v>887.5</v>
      </c>
      <c r="BL68" s="5">
        <v>11</v>
      </c>
      <c r="BN68" s="6" t="s">
        <v>826</v>
      </c>
      <c r="BO68" s="6" t="s">
        <v>405</v>
      </c>
      <c r="BP68" s="6">
        <v>250000</v>
      </c>
      <c r="BQ68" s="6">
        <v>2.6</v>
      </c>
      <c r="BR68" s="6">
        <v>37</v>
      </c>
      <c r="BS68" s="6">
        <v>0.4</v>
      </c>
      <c r="BT68" s="6">
        <v>33.799999999999997</v>
      </c>
      <c r="BU68" s="6">
        <v>0.9</v>
      </c>
      <c r="BV68" s="6">
        <v>15</v>
      </c>
      <c r="BW68" s="6">
        <v>5.4</v>
      </c>
      <c r="BX68" s="6">
        <v>44.6</v>
      </c>
      <c r="BY68" s="6">
        <v>4.2</v>
      </c>
      <c r="CA68" s="7" t="s">
        <v>826</v>
      </c>
      <c r="CB68" s="7" t="s">
        <v>405</v>
      </c>
      <c r="CC68" s="7">
        <v>218000</v>
      </c>
      <c r="CD68" s="7">
        <v>3.3</v>
      </c>
      <c r="CE68" s="7">
        <v>20248</v>
      </c>
      <c r="CF68" s="7">
        <v>4.0999999999999996</v>
      </c>
      <c r="CG68" s="7">
        <v>24331</v>
      </c>
      <c r="CH68" s="7">
        <v>2.7</v>
      </c>
      <c r="CI68" s="7">
        <v>6361</v>
      </c>
      <c r="CJ68" s="7">
        <v>7.8</v>
      </c>
      <c r="CK68" s="7">
        <v>42239</v>
      </c>
      <c r="CL68" s="7">
        <v>15</v>
      </c>
      <c r="CN68" s="8" t="s">
        <v>826</v>
      </c>
      <c r="CO68" s="8" t="s">
        <v>405</v>
      </c>
      <c r="CP68" s="8">
        <v>250000</v>
      </c>
      <c r="CQ68" s="8">
        <v>2.6</v>
      </c>
      <c r="CR68" s="8">
        <v>10.210000000000001</v>
      </c>
      <c r="CS68" s="8">
        <v>2.6</v>
      </c>
      <c r="CT68" s="8">
        <v>13.16</v>
      </c>
      <c r="CU68" s="8">
        <v>1.8</v>
      </c>
      <c r="CV68" s="8">
        <v>6.4</v>
      </c>
      <c r="CW68" s="8">
        <v>0.9</v>
      </c>
      <c r="CX68" s="8">
        <v>22.55</v>
      </c>
      <c r="CY68" s="8">
        <v>8.8000000000000007</v>
      </c>
      <c r="DA68" s="20" t="s">
        <v>826</v>
      </c>
      <c r="DB68" s="20" t="s">
        <v>405</v>
      </c>
      <c r="DC68" s="20">
        <v>250000</v>
      </c>
      <c r="DD68" s="20">
        <v>2.6</v>
      </c>
      <c r="DE68" s="20">
        <v>382.7</v>
      </c>
      <c r="DF68" s="20">
        <v>2.9</v>
      </c>
      <c r="DG68" s="20">
        <v>444.3</v>
      </c>
      <c r="DH68" s="20">
        <v>2</v>
      </c>
      <c r="DI68" s="20">
        <v>112</v>
      </c>
      <c r="DJ68" s="20">
        <v>6.8</v>
      </c>
      <c r="DK68" s="20">
        <v>793.1</v>
      </c>
      <c r="DL68" s="20">
        <v>8.6999999999999993</v>
      </c>
      <c r="DN68" s="21" t="s">
        <v>826</v>
      </c>
      <c r="DO68" s="21" t="s">
        <v>405</v>
      </c>
      <c r="DP68" s="21">
        <v>65000</v>
      </c>
      <c r="DQ68" s="21">
        <v>4.9000000000000004</v>
      </c>
      <c r="DR68" s="21">
        <v>37.299999999999997</v>
      </c>
      <c r="DS68" s="21">
        <v>0.3</v>
      </c>
      <c r="DT68" s="21">
        <v>37.5</v>
      </c>
      <c r="DU68" s="21">
        <v>0.7</v>
      </c>
      <c r="DV68" s="21">
        <v>32.4</v>
      </c>
      <c r="DW68" s="21">
        <v>0.5</v>
      </c>
      <c r="DX68" s="21">
        <v>41.6</v>
      </c>
      <c r="DY68" s="21">
        <v>13</v>
      </c>
      <c r="EA68" s="22" t="s">
        <v>826</v>
      </c>
      <c r="EB68" s="22" t="s">
        <v>405</v>
      </c>
      <c r="EC68" s="22">
        <v>59000</v>
      </c>
      <c r="ED68" s="22">
        <v>6.7</v>
      </c>
      <c r="EE68" s="22">
        <v>20650</v>
      </c>
      <c r="EF68" s="22">
        <v>6.2</v>
      </c>
      <c r="EG68" s="22">
        <v>23714</v>
      </c>
      <c r="EH68" s="22">
        <v>3.5</v>
      </c>
      <c r="EI68" s="22">
        <v>12824</v>
      </c>
      <c r="EJ68" s="22">
        <v>7.7</v>
      </c>
      <c r="EK68" s="22" t="s">
        <v>858</v>
      </c>
      <c r="EL68" s="22" t="s">
        <v>858</v>
      </c>
      <c r="EN68" s="23" t="s">
        <v>826</v>
      </c>
      <c r="EO68" s="23" t="s">
        <v>405</v>
      </c>
      <c r="EP68" s="23">
        <v>65000</v>
      </c>
      <c r="EQ68" s="23">
        <v>4.9000000000000004</v>
      </c>
      <c r="ER68" s="23">
        <v>10.43</v>
      </c>
      <c r="ES68" s="23">
        <v>4.2</v>
      </c>
      <c r="ET68" s="23">
        <v>11.93</v>
      </c>
      <c r="EU68" s="23">
        <v>2.4</v>
      </c>
      <c r="EV68" s="23">
        <v>6.74</v>
      </c>
      <c r="EW68" s="23">
        <v>2.2000000000000002</v>
      </c>
      <c r="EX68" s="23">
        <v>19.98</v>
      </c>
      <c r="EY68" s="23">
        <v>15</v>
      </c>
      <c r="FA68" s="24" t="s">
        <v>826</v>
      </c>
      <c r="FB68" s="24" t="s">
        <v>405</v>
      </c>
      <c r="FC68" s="24">
        <v>65000</v>
      </c>
      <c r="FD68" s="24">
        <v>4.9000000000000004</v>
      </c>
      <c r="FE68" s="24">
        <v>390.7</v>
      </c>
      <c r="FF68" s="24">
        <v>4</v>
      </c>
      <c r="FG68" s="24">
        <v>447.7</v>
      </c>
      <c r="FH68" s="24">
        <v>2.2000000000000002</v>
      </c>
      <c r="FI68" s="24">
        <v>246.3</v>
      </c>
      <c r="FJ68" s="24">
        <v>2.5</v>
      </c>
      <c r="FK68" s="24">
        <v>723.9</v>
      </c>
      <c r="FL68" s="24">
        <v>13</v>
      </c>
      <c r="FN68" s="11" t="s">
        <v>826</v>
      </c>
      <c r="FO68" s="11" t="s">
        <v>405</v>
      </c>
      <c r="FP68" s="11">
        <v>118000</v>
      </c>
      <c r="FQ68" s="11">
        <v>3.8</v>
      </c>
      <c r="FR68" s="11">
        <v>39.200000000000003</v>
      </c>
      <c r="FS68" s="11">
        <v>0.7</v>
      </c>
      <c r="FT68" s="11">
        <v>41</v>
      </c>
      <c r="FU68" s="11">
        <v>0.6</v>
      </c>
      <c r="FV68" s="11">
        <v>36</v>
      </c>
      <c r="FW68" s="11">
        <v>1.1000000000000001</v>
      </c>
      <c r="FX68" s="11">
        <v>49</v>
      </c>
      <c r="FY68" s="11">
        <v>6.9</v>
      </c>
      <c r="GA68" s="10" t="s">
        <v>826</v>
      </c>
      <c r="GB68" s="10" t="s">
        <v>405</v>
      </c>
      <c r="GC68" s="10">
        <v>104000</v>
      </c>
      <c r="GD68" s="10">
        <v>4.5</v>
      </c>
      <c r="GE68" s="10">
        <v>27094</v>
      </c>
      <c r="GF68" s="10">
        <v>3.4</v>
      </c>
      <c r="GG68" s="10">
        <v>32576</v>
      </c>
      <c r="GH68" s="10">
        <v>3.4</v>
      </c>
      <c r="GI68" s="10">
        <v>14821</v>
      </c>
      <c r="GJ68" s="10">
        <v>3.7</v>
      </c>
      <c r="GK68" s="10" t="s">
        <v>858</v>
      </c>
      <c r="GL68" s="10" t="s">
        <v>858</v>
      </c>
      <c r="GN68" s="9" t="s">
        <v>826</v>
      </c>
      <c r="GO68" s="9" t="s">
        <v>405</v>
      </c>
      <c r="GP68" s="9">
        <v>118000</v>
      </c>
      <c r="GQ68" s="9">
        <v>3.8</v>
      </c>
      <c r="GR68" s="9">
        <v>11.97</v>
      </c>
      <c r="GS68" s="9">
        <v>3.2</v>
      </c>
      <c r="GT68" s="9">
        <v>14.7</v>
      </c>
      <c r="GU68" s="9">
        <v>2.5</v>
      </c>
      <c r="GV68" s="9">
        <v>7.04</v>
      </c>
      <c r="GW68" s="9">
        <v>2.5</v>
      </c>
      <c r="GX68" s="9">
        <v>25.72</v>
      </c>
      <c r="GY68" s="9">
        <v>18</v>
      </c>
    </row>
    <row r="69" spans="1:207" x14ac:dyDescent="0.25">
      <c r="A69" s="1" t="s">
        <v>827</v>
      </c>
      <c r="B69" s="1" t="s">
        <v>406</v>
      </c>
      <c r="C69" s="1">
        <v>100000</v>
      </c>
      <c r="D69" s="1">
        <v>4.0999999999999996</v>
      </c>
      <c r="E69" s="1">
        <v>464.1</v>
      </c>
      <c r="F69" s="1">
        <v>3.1</v>
      </c>
      <c r="G69" s="1">
        <v>537.6</v>
      </c>
      <c r="H69" s="1">
        <v>2.7</v>
      </c>
      <c r="I69" s="1">
        <v>280.10000000000002</v>
      </c>
      <c r="J69" s="1">
        <v>2.7</v>
      </c>
      <c r="K69" s="1" t="s">
        <v>858</v>
      </c>
      <c r="L69" s="1" t="s">
        <v>858</v>
      </c>
      <c r="N69" s="2" t="s">
        <v>827</v>
      </c>
      <c r="O69" s="2" t="s">
        <v>406</v>
      </c>
      <c r="P69" s="2">
        <v>164000</v>
      </c>
      <c r="Q69" s="2">
        <v>3.2</v>
      </c>
      <c r="R69" s="2">
        <v>38.5</v>
      </c>
      <c r="S69" s="2">
        <v>1</v>
      </c>
      <c r="T69" s="2">
        <v>40.1</v>
      </c>
      <c r="U69" s="2">
        <v>0.5</v>
      </c>
      <c r="V69" s="2">
        <v>33</v>
      </c>
      <c r="W69" s="2">
        <v>1.2</v>
      </c>
      <c r="X69" s="2">
        <v>48</v>
      </c>
      <c r="Y69" s="2">
        <v>5.0999999999999996</v>
      </c>
      <c r="AA69" s="3" t="s">
        <v>827</v>
      </c>
      <c r="AB69" s="3" t="s">
        <v>406</v>
      </c>
      <c r="AC69" s="3">
        <v>147000</v>
      </c>
      <c r="AD69" s="3">
        <v>4.5999999999999996</v>
      </c>
      <c r="AE69" s="3">
        <v>22228</v>
      </c>
      <c r="AF69" s="3">
        <v>4.8</v>
      </c>
      <c r="AG69" s="3">
        <v>26126</v>
      </c>
      <c r="AH69" s="3">
        <v>3.1</v>
      </c>
      <c r="AI69" s="3">
        <v>13269</v>
      </c>
      <c r="AJ69" s="3">
        <v>6.1</v>
      </c>
      <c r="AK69" s="3" t="s">
        <v>858</v>
      </c>
      <c r="AL69" s="3" t="s">
        <v>858</v>
      </c>
      <c r="AN69" s="4" t="s">
        <v>827</v>
      </c>
      <c r="AO69" s="4" t="s">
        <v>406</v>
      </c>
      <c r="AP69" s="4">
        <v>164000</v>
      </c>
      <c r="AQ69" s="4">
        <v>3.2</v>
      </c>
      <c r="AR69" s="4">
        <v>10.43</v>
      </c>
      <c r="AS69" s="4">
        <v>2.8</v>
      </c>
      <c r="AT69" s="4">
        <v>12.4</v>
      </c>
      <c r="AU69" s="4">
        <v>2</v>
      </c>
      <c r="AV69" s="4">
        <v>6.56</v>
      </c>
      <c r="AW69" s="4">
        <v>1.4</v>
      </c>
      <c r="AX69" s="4">
        <v>20.55</v>
      </c>
      <c r="AY69" s="4">
        <v>9.9</v>
      </c>
      <c r="BA69" s="5" t="s">
        <v>827</v>
      </c>
      <c r="BB69" s="5" t="s">
        <v>406</v>
      </c>
      <c r="BC69" s="5">
        <v>164000</v>
      </c>
      <c r="BD69" s="5">
        <v>3.2</v>
      </c>
      <c r="BE69" s="5">
        <v>423.6</v>
      </c>
      <c r="BF69" s="5">
        <v>2.8</v>
      </c>
      <c r="BG69" s="5">
        <v>496.7</v>
      </c>
      <c r="BH69" s="5">
        <v>2</v>
      </c>
      <c r="BI69" s="5">
        <v>256.3</v>
      </c>
      <c r="BJ69" s="5">
        <v>1.7</v>
      </c>
      <c r="BK69" s="5">
        <v>781.1</v>
      </c>
      <c r="BL69" s="5">
        <v>9.3000000000000007</v>
      </c>
      <c r="BN69" s="6" t="s">
        <v>827</v>
      </c>
      <c r="BO69" s="6" t="s">
        <v>406</v>
      </c>
      <c r="BP69" s="6">
        <v>236000</v>
      </c>
      <c r="BQ69" s="6">
        <v>2.6</v>
      </c>
      <c r="BR69" s="6">
        <v>37</v>
      </c>
      <c r="BS69" s="6">
        <v>0.4</v>
      </c>
      <c r="BT69" s="6">
        <v>33.299999999999997</v>
      </c>
      <c r="BU69" s="6">
        <v>1</v>
      </c>
      <c r="BV69" s="6">
        <v>14</v>
      </c>
      <c r="BW69" s="6">
        <v>4.4000000000000004</v>
      </c>
      <c r="BX69" s="6">
        <v>46</v>
      </c>
      <c r="BY69" s="6">
        <v>4.2</v>
      </c>
      <c r="CA69" s="7" t="s">
        <v>827</v>
      </c>
      <c r="CB69" s="7" t="s">
        <v>406</v>
      </c>
      <c r="CC69" s="7">
        <v>208000</v>
      </c>
      <c r="CD69" s="7">
        <v>3.8</v>
      </c>
      <c r="CE69" s="7">
        <v>18253</v>
      </c>
      <c r="CF69" s="7">
        <v>4.4000000000000004</v>
      </c>
      <c r="CG69" s="7">
        <v>21111</v>
      </c>
      <c r="CH69" s="7">
        <v>3</v>
      </c>
      <c r="CI69" s="7">
        <v>5834</v>
      </c>
      <c r="CJ69" s="7">
        <v>15</v>
      </c>
      <c r="CK69" s="7">
        <v>38149</v>
      </c>
      <c r="CL69" s="7">
        <v>13</v>
      </c>
      <c r="CN69" s="8" t="s">
        <v>827</v>
      </c>
      <c r="CO69" s="8" t="s">
        <v>406</v>
      </c>
      <c r="CP69" s="8">
        <v>236000</v>
      </c>
      <c r="CQ69" s="8">
        <v>2.6</v>
      </c>
      <c r="CR69" s="8">
        <v>9.32</v>
      </c>
      <c r="CS69" s="8">
        <v>2.1</v>
      </c>
      <c r="CT69" s="8">
        <v>11.88</v>
      </c>
      <c r="CU69" s="8">
        <v>1.8</v>
      </c>
      <c r="CV69" s="8">
        <v>6.2</v>
      </c>
      <c r="CW69" s="8">
        <v>0.8</v>
      </c>
      <c r="CX69" s="8">
        <v>19.71</v>
      </c>
      <c r="CY69" s="8">
        <v>8.8000000000000007</v>
      </c>
      <c r="DA69" s="20" t="s">
        <v>827</v>
      </c>
      <c r="DB69" s="20" t="s">
        <v>406</v>
      </c>
      <c r="DC69" s="20">
        <v>236000</v>
      </c>
      <c r="DD69" s="20">
        <v>2.6</v>
      </c>
      <c r="DE69" s="20">
        <v>341.1</v>
      </c>
      <c r="DF69" s="20">
        <v>2.7</v>
      </c>
      <c r="DG69" s="20">
        <v>395.4</v>
      </c>
      <c r="DH69" s="20">
        <v>2.1</v>
      </c>
      <c r="DI69" s="20">
        <v>107.4</v>
      </c>
      <c r="DJ69" s="20">
        <v>5.9</v>
      </c>
      <c r="DK69" s="20">
        <v>709.6</v>
      </c>
      <c r="DL69" s="20">
        <v>7.8</v>
      </c>
      <c r="DN69" s="21" t="s">
        <v>827</v>
      </c>
      <c r="DO69" s="21" t="s">
        <v>406</v>
      </c>
      <c r="DP69" s="21">
        <v>64000</v>
      </c>
      <c r="DQ69" s="21">
        <v>5</v>
      </c>
      <c r="DR69" s="21">
        <v>37.5</v>
      </c>
      <c r="DS69" s="21">
        <v>0.3</v>
      </c>
      <c r="DT69" s="21">
        <v>37.5</v>
      </c>
      <c r="DU69" s="21">
        <v>0.6</v>
      </c>
      <c r="DV69" s="21">
        <v>32.5</v>
      </c>
      <c r="DW69" s="21">
        <v>0.4</v>
      </c>
      <c r="DX69" s="21">
        <v>41.8</v>
      </c>
      <c r="DY69" s="21">
        <v>6.9</v>
      </c>
      <c r="EA69" s="22" t="s">
        <v>827</v>
      </c>
      <c r="EB69" s="22" t="s">
        <v>406</v>
      </c>
      <c r="EC69" s="22">
        <v>55000</v>
      </c>
      <c r="ED69" s="22">
        <v>8.6999999999999993</v>
      </c>
      <c r="EE69" s="22">
        <v>18664</v>
      </c>
      <c r="EF69" s="22">
        <v>9</v>
      </c>
      <c r="EG69" s="22">
        <v>22067</v>
      </c>
      <c r="EH69" s="22">
        <v>6</v>
      </c>
      <c r="EI69" s="22" t="s">
        <v>858</v>
      </c>
      <c r="EJ69" s="22" t="s">
        <v>858</v>
      </c>
      <c r="EK69" s="22" t="s">
        <v>858</v>
      </c>
      <c r="EL69" s="22" t="s">
        <v>858</v>
      </c>
      <c r="EN69" s="23" t="s">
        <v>827</v>
      </c>
      <c r="EO69" s="23" t="s">
        <v>406</v>
      </c>
      <c r="EP69" s="23">
        <v>64000</v>
      </c>
      <c r="EQ69" s="23">
        <v>5</v>
      </c>
      <c r="ER69" s="23">
        <v>9.74</v>
      </c>
      <c r="ES69" s="23">
        <v>4.5</v>
      </c>
      <c r="ET69" s="23">
        <v>11.55</v>
      </c>
      <c r="EU69" s="23">
        <v>2.6</v>
      </c>
      <c r="EV69" s="23">
        <v>6.33</v>
      </c>
      <c r="EW69" s="23">
        <v>1.4</v>
      </c>
      <c r="EX69" s="23">
        <v>20.02</v>
      </c>
      <c r="EY69" s="23">
        <v>20</v>
      </c>
      <c r="FA69" s="24" t="s">
        <v>827</v>
      </c>
      <c r="FB69" s="24" t="s">
        <v>406</v>
      </c>
      <c r="FC69" s="24">
        <v>64000</v>
      </c>
      <c r="FD69" s="24">
        <v>5</v>
      </c>
      <c r="FE69" s="24">
        <v>361.1</v>
      </c>
      <c r="FF69" s="24">
        <v>4.2</v>
      </c>
      <c r="FG69" s="24">
        <v>432.4</v>
      </c>
      <c r="FH69" s="24">
        <v>2.5</v>
      </c>
      <c r="FI69" s="24">
        <v>243.3</v>
      </c>
      <c r="FJ69" s="24">
        <v>1.7</v>
      </c>
      <c r="FK69" s="24">
        <v>709.9</v>
      </c>
      <c r="FL69" s="24">
        <v>19</v>
      </c>
      <c r="FN69" s="11" t="s">
        <v>827</v>
      </c>
      <c r="FO69" s="11" t="s">
        <v>406</v>
      </c>
      <c r="FP69" s="11">
        <v>100000</v>
      </c>
      <c r="FQ69" s="11">
        <v>4.0999999999999996</v>
      </c>
      <c r="FR69" s="11">
        <v>40</v>
      </c>
      <c r="FS69" s="11">
        <v>0.3</v>
      </c>
      <c r="FT69" s="11">
        <v>41.7</v>
      </c>
      <c r="FU69" s="11">
        <v>0.7</v>
      </c>
      <c r="FV69" s="11">
        <v>35</v>
      </c>
      <c r="FW69" s="11">
        <v>1.1000000000000001</v>
      </c>
      <c r="FX69" s="11">
        <v>50.5</v>
      </c>
      <c r="FY69" s="11">
        <v>7.4</v>
      </c>
      <c r="GA69" s="10" t="s">
        <v>827</v>
      </c>
      <c r="GB69" s="10" t="s">
        <v>406</v>
      </c>
      <c r="GC69" s="10">
        <v>92000</v>
      </c>
      <c r="GD69" s="10">
        <v>5.0999999999999996</v>
      </c>
      <c r="GE69" s="10">
        <v>24706</v>
      </c>
      <c r="GF69" s="10">
        <v>4.2</v>
      </c>
      <c r="GG69" s="10">
        <v>28576</v>
      </c>
      <c r="GH69" s="10">
        <v>3.2</v>
      </c>
      <c r="GI69" s="10">
        <v>14753</v>
      </c>
      <c r="GJ69" s="10">
        <v>3.2</v>
      </c>
      <c r="GK69" s="10" t="s">
        <v>858</v>
      </c>
      <c r="GL69" s="10" t="s">
        <v>858</v>
      </c>
      <c r="GN69" s="9" t="s">
        <v>827</v>
      </c>
      <c r="GO69" s="9" t="s">
        <v>406</v>
      </c>
      <c r="GP69" s="9">
        <v>100000</v>
      </c>
      <c r="GQ69" s="9">
        <v>4.0999999999999996</v>
      </c>
      <c r="GR69" s="9">
        <v>10.67</v>
      </c>
      <c r="GS69" s="9">
        <v>3.9</v>
      </c>
      <c r="GT69" s="9">
        <v>12.89</v>
      </c>
      <c r="GU69" s="9">
        <v>2.7</v>
      </c>
      <c r="GV69" s="9">
        <v>6.92</v>
      </c>
      <c r="GW69" s="9">
        <v>2.2000000000000002</v>
      </c>
      <c r="GX69" s="9" t="s">
        <v>858</v>
      </c>
      <c r="GY69" s="9" t="s">
        <v>858</v>
      </c>
    </row>
    <row r="70" spans="1:207" x14ac:dyDescent="0.25">
      <c r="A70" s="1" t="s">
        <v>828</v>
      </c>
      <c r="B70" s="1" t="s">
        <v>407</v>
      </c>
      <c r="C70" s="1">
        <v>139000</v>
      </c>
      <c r="D70" s="1">
        <v>3.5</v>
      </c>
      <c r="E70" s="1">
        <v>493.4</v>
      </c>
      <c r="F70" s="1">
        <v>3.7</v>
      </c>
      <c r="G70" s="1">
        <v>582.5</v>
      </c>
      <c r="H70" s="1">
        <v>2.2000000000000002</v>
      </c>
      <c r="I70" s="1">
        <v>289</v>
      </c>
      <c r="J70" s="1">
        <v>2.2000000000000002</v>
      </c>
      <c r="K70" s="1">
        <v>929.5</v>
      </c>
      <c r="L70" s="1">
        <v>15</v>
      </c>
      <c r="N70" s="2" t="s">
        <v>828</v>
      </c>
      <c r="O70" s="2" t="s">
        <v>407</v>
      </c>
      <c r="P70" s="2">
        <v>217000</v>
      </c>
      <c r="Q70" s="2">
        <v>2.8</v>
      </c>
      <c r="R70" s="2">
        <v>38.6</v>
      </c>
      <c r="S70" s="2">
        <v>0.9</v>
      </c>
      <c r="T70" s="2">
        <v>39.9</v>
      </c>
      <c r="U70" s="2">
        <v>0.4</v>
      </c>
      <c r="V70" s="2">
        <v>34.9</v>
      </c>
      <c r="W70" s="2">
        <v>0.1</v>
      </c>
      <c r="X70" s="2">
        <v>47.2</v>
      </c>
      <c r="Y70" s="2">
        <v>3.8</v>
      </c>
      <c r="AA70" s="3" t="s">
        <v>828</v>
      </c>
      <c r="AB70" s="3" t="s">
        <v>407</v>
      </c>
      <c r="AC70" s="3">
        <v>182000</v>
      </c>
      <c r="AD70" s="3">
        <v>3.9</v>
      </c>
      <c r="AE70" s="3">
        <v>24941</v>
      </c>
      <c r="AF70" s="3">
        <v>3.4</v>
      </c>
      <c r="AG70" s="3">
        <v>29774</v>
      </c>
      <c r="AH70" s="3">
        <v>2.5</v>
      </c>
      <c r="AI70" s="3">
        <v>14345</v>
      </c>
      <c r="AJ70" s="3">
        <v>1.7</v>
      </c>
      <c r="AK70" s="3" t="s">
        <v>858</v>
      </c>
      <c r="AL70" s="3" t="s">
        <v>858</v>
      </c>
      <c r="AN70" s="4" t="s">
        <v>828</v>
      </c>
      <c r="AO70" s="4" t="s">
        <v>407</v>
      </c>
      <c r="AP70" s="4">
        <v>217000</v>
      </c>
      <c r="AQ70" s="4">
        <v>2.8</v>
      </c>
      <c r="AR70" s="4">
        <v>11.22</v>
      </c>
      <c r="AS70" s="4">
        <v>2.4</v>
      </c>
      <c r="AT70" s="4">
        <v>13.65</v>
      </c>
      <c r="AU70" s="4">
        <v>1.8</v>
      </c>
      <c r="AV70" s="4">
        <v>6.99</v>
      </c>
      <c r="AW70" s="4">
        <v>1.4</v>
      </c>
      <c r="AX70" s="4">
        <v>22.91</v>
      </c>
      <c r="AY70" s="4">
        <v>12</v>
      </c>
      <c r="BA70" s="5" t="s">
        <v>828</v>
      </c>
      <c r="BB70" s="5" t="s">
        <v>407</v>
      </c>
      <c r="BC70" s="5">
        <v>217000</v>
      </c>
      <c r="BD70" s="5">
        <v>2.8</v>
      </c>
      <c r="BE70" s="5">
        <v>453.7</v>
      </c>
      <c r="BF70" s="5">
        <v>2.7</v>
      </c>
      <c r="BG70" s="5">
        <v>544</v>
      </c>
      <c r="BH70" s="5">
        <v>1.8</v>
      </c>
      <c r="BI70" s="5">
        <v>269.60000000000002</v>
      </c>
      <c r="BJ70" s="5">
        <v>1.9</v>
      </c>
      <c r="BK70" s="5">
        <v>861.3</v>
      </c>
      <c r="BL70" s="5">
        <v>11</v>
      </c>
      <c r="BN70" s="6" t="s">
        <v>828</v>
      </c>
      <c r="BO70" s="6" t="s">
        <v>407</v>
      </c>
      <c r="BP70" s="6">
        <v>294000</v>
      </c>
      <c r="BQ70" s="6">
        <v>2.4</v>
      </c>
      <c r="BR70" s="6">
        <v>37.5</v>
      </c>
      <c r="BS70" s="6">
        <v>0</v>
      </c>
      <c r="BT70" s="6">
        <v>34.200000000000003</v>
      </c>
      <c r="BU70" s="6">
        <v>0.8</v>
      </c>
      <c r="BV70" s="6">
        <v>16</v>
      </c>
      <c r="BW70" s="6">
        <v>4.8</v>
      </c>
      <c r="BX70" s="6">
        <v>45</v>
      </c>
      <c r="BY70" s="6">
        <v>3.4</v>
      </c>
      <c r="CA70" s="7" t="s">
        <v>828</v>
      </c>
      <c r="CB70" s="7" t="s">
        <v>407</v>
      </c>
      <c r="CC70" s="7">
        <v>248000</v>
      </c>
      <c r="CD70" s="7">
        <v>3.4</v>
      </c>
      <c r="CE70" s="7">
        <v>20899</v>
      </c>
      <c r="CF70" s="7">
        <v>3.7</v>
      </c>
      <c r="CG70" s="7">
        <v>24506</v>
      </c>
      <c r="CH70" s="7">
        <v>2.7</v>
      </c>
      <c r="CI70" s="7">
        <v>6644</v>
      </c>
      <c r="CJ70" s="7">
        <v>11</v>
      </c>
      <c r="CK70" s="7">
        <v>42277</v>
      </c>
      <c r="CL70" s="7">
        <v>16</v>
      </c>
      <c r="CN70" s="8" t="s">
        <v>828</v>
      </c>
      <c r="CO70" s="8" t="s">
        <v>407</v>
      </c>
      <c r="CP70" s="8">
        <v>294000</v>
      </c>
      <c r="CQ70" s="8">
        <v>2.4</v>
      </c>
      <c r="CR70" s="8">
        <v>10.220000000000001</v>
      </c>
      <c r="CS70" s="8">
        <v>2.1</v>
      </c>
      <c r="CT70" s="8">
        <v>13.11</v>
      </c>
      <c r="CU70" s="8">
        <v>1.7</v>
      </c>
      <c r="CV70" s="8">
        <v>6.38</v>
      </c>
      <c r="CW70" s="8">
        <v>0.9</v>
      </c>
      <c r="CX70" s="8">
        <v>21.99</v>
      </c>
      <c r="CY70" s="8">
        <v>8.9</v>
      </c>
      <c r="DA70" s="20" t="s">
        <v>828</v>
      </c>
      <c r="DB70" s="20" t="s">
        <v>407</v>
      </c>
      <c r="DC70" s="20">
        <v>294000</v>
      </c>
      <c r="DD70" s="20">
        <v>2.4</v>
      </c>
      <c r="DE70" s="20">
        <v>379.9</v>
      </c>
      <c r="DF70" s="20">
        <v>2.6</v>
      </c>
      <c r="DG70" s="20">
        <v>448.4</v>
      </c>
      <c r="DH70" s="20">
        <v>1.9</v>
      </c>
      <c r="DI70" s="20">
        <v>125.8</v>
      </c>
      <c r="DJ70" s="20">
        <v>4.4000000000000004</v>
      </c>
      <c r="DK70" s="20">
        <v>787.8</v>
      </c>
      <c r="DL70" s="20">
        <v>7.2</v>
      </c>
      <c r="DN70" s="21" t="s">
        <v>828</v>
      </c>
      <c r="DO70" s="21" t="s">
        <v>407</v>
      </c>
      <c r="DP70" s="21">
        <v>78000</v>
      </c>
      <c r="DQ70" s="21">
        <v>4.5</v>
      </c>
      <c r="DR70" s="21">
        <v>37.5</v>
      </c>
      <c r="DS70" s="21">
        <v>0</v>
      </c>
      <c r="DT70" s="21">
        <v>37.799999999999997</v>
      </c>
      <c r="DU70" s="21">
        <v>0.5</v>
      </c>
      <c r="DV70" s="21">
        <v>33.1</v>
      </c>
      <c r="DW70" s="21">
        <v>1.2</v>
      </c>
      <c r="DX70" s="21">
        <v>42.5</v>
      </c>
      <c r="DY70" s="21">
        <v>5.7</v>
      </c>
      <c r="EA70" s="22" t="s">
        <v>828</v>
      </c>
      <c r="EB70" s="22" t="s">
        <v>407</v>
      </c>
      <c r="EC70" s="22">
        <v>67000</v>
      </c>
      <c r="ED70" s="22">
        <v>5.9</v>
      </c>
      <c r="EE70" s="22">
        <v>21432</v>
      </c>
      <c r="EF70" s="22">
        <v>4.9000000000000004</v>
      </c>
      <c r="EG70" s="22">
        <v>25187</v>
      </c>
      <c r="EH70" s="22">
        <v>3.8</v>
      </c>
      <c r="EI70" s="22">
        <v>12539</v>
      </c>
      <c r="EJ70" s="22">
        <v>3.5</v>
      </c>
      <c r="EK70" s="22" t="s">
        <v>858</v>
      </c>
      <c r="EL70" s="22" t="s">
        <v>858</v>
      </c>
      <c r="EN70" s="23" t="s">
        <v>828</v>
      </c>
      <c r="EO70" s="23" t="s">
        <v>407</v>
      </c>
      <c r="EP70" s="23">
        <v>78000</v>
      </c>
      <c r="EQ70" s="23">
        <v>4.5</v>
      </c>
      <c r="ER70" s="23">
        <v>10.23</v>
      </c>
      <c r="ES70" s="23">
        <v>4</v>
      </c>
      <c r="ET70" s="23">
        <v>12.57</v>
      </c>
      <c r="EU70" s="23">
        <v>2.9</v>
      </c>
      <c r="EV70" s="23">
        <v>6.64</v>
      </c>
      <c r="EW70" s="23">
        <v>2.2999999999999998</v>
      </c>
      <c r="EX70" s="23" t="s">
        <v>858</v>
      </c>
      <c r="EY70" s="23" t="s">
        <v>858</v>
      </c>
      <c r="FA70" s="24" t="s">
        <v>828</v>
      </c>
      <c r="FB70" s="24" t="s">
        <v>407</v>
      </c>
      <c r="FC70" s="24">
        <v>78000</v>
      </c>
      <c r="FD70" s="24">
        <v>4.5</v>
      </c>
      <c r="FE70" s="24">
        <v>402.4</v>
      </c>
      <c r="FF70" s="24">
        <v>3.4</v>
      </c>
      <c r="FG70" s="24">
        <v>475.5</v>
      </c>
      <c r="FH70" s="24">
        <v>2.8</v>
      </c>
      <c r="FI70" s="24">
        <v>246.8</v>
      </c>
      <c r="FJ70" s="24">
        <v>2.1</v>
      </c>
      <c r="FK70" s="24" t="s">
        <v>858</v>
      </c>
      <c r="FL70" s="24" t="s">
        <v>858</v>
      </c>
      <c r="FN70" s="11" t="s">
        <v>828</v>
      </c>
      <c r="FO70" s="11" t="s">
        <v>407</v>
      </c>
      <c r="FP70" s="11">
        <v>139000</v>
      </c>
      <c r="FQ70" s="11">
        <v>3.5</v>
      </c>
      <c r="FR70" s="11">
        <v>40</v>
      </c>
      <c r="FS70" s="11">
        <v>0.7</v>
      </c>
      <c r="FT70" s="11">
        <v>41</v>
      </c>
      <c r="FU70" s="11">
        <v>0.5</v>
      </c>
      <c r="FV70" s="11">
        <v>35</v>
      </c>
      <c r="FW70" s="11">
        <v>0.9</v>
      </c>
      <c r="FX70" s="11">
        <v>49</v>
      </c>
      <c r="FY70" s="11">
        <v>5.0999999999999996</v>
      </c>
      <c r="GA70" s="10" t="s">
        <v>828</v>
      </c>
      <c r="GB70" s="10" t="s">
        <v>407</v>
      </c>
      <c r="GC70" s="10">
        <v>115000</v>
      </c>
      <c r="GD70" s="10">
        <v>5.0999999999999996</v>
      </c>
      <c r="GE70" s="10">
        <v>27115</v>
      </c>
      <c r="GF70" s="10">
        <v>4.8</v>
      </c>
      <c r="GG70" s="10">
        <v>32433</v>
      </c>
      <c r="GH70" s="10">
        <v>3.2</v>
      </c>
      <c r="GI70" s="10">
        <v>15646</v>
      </c>
      <c r="GJ70" s="10">
        <v>4.7</v>
      </c>
      <c r="GK70" s="10" t="s">
        <v>858</v>
      </c>
      <c r="GL70" s="10" t="s">
        <v>858</v>
      </c>
      <c r="GN70" s="9" t="s">
        <v>828</v>
      </c>
      <c r="GO70" s="9" t="s">
        <v>407</v>
      </c>
      <c r="GP70" s="9">
        <v>139000</v>
      </c>
      <c r="GQ70" s="9">
        <v>3.5</v>
      </c>
      <c r="GR70" s="9">
        <v>11.78</v>
      </c>
      <c r="GS70" s="9">
        <v>2.4</v>
      </c>
      <c r="GT70" s="9">
        <v>14.21</v>
      </c>
      <c r="GU70" s="9">
        <v>2.2999999999999998</v>
      </c>
      <c r="GV70" s="9">
        <v>7.2</v>
      </c>
      <c r="GW70" s="9">
        <v>2</v>
      </c>
      <c r="GX70" s="9">
        <v>24.57</v>
      </c>
      <c r="GY70" s="9">
        <v>16</v>
      </c>
    </row>
    <row r="71" spans="1:207" x14ac:dyDescent="0.25">
      <c r="A71" s="1" t="s">
        <v>829</v>
      </c>
      <c r="B71" s="1" t="s">
        <v>408</v>
      </c>
      <c r="C71" s="1">
        <v>108000</v>
      </c>
      <c r="D71" s="1">
        <v>4</v>
      </c>
      <c r="E71" s="1">
        <v>485.3</v>
      </c>
      <c r="F71" s="1">
        <v>3.8</v>
      </c>
      <c r="G71" s="1">
        <v>563</v>
      </c>
      <c r="H71" s="1">
        <v>2.2999999999999998</v>
      </c>
      <c r="I71" s="1">
        <v>281.7</v>
      </c>
      <c r="J71" s="1">
        <v>2.4</v>
      </c>
      <c r="K71" s="1">
        <v>949.5</v>
      </c>
      <c r="L71" s="1">
        <v>13</v>
      </c>
      <c r="N71" s="2" t="s">
        <v>829</v>
      </c>
      <c r="O71" s="2" t="s">
        <v>408</v>
      </c>
      <c r="P71" s="2">
        <v>168000</v>
      </c>
      <c r="Q71" s="2">
        <v>3.1</v>
      </c>
      <c r="R71" s="2">
        <v>38.9</v>
      </c>
      <c r="S71" s="2">
        <v>0.7</v>
      </c>
      <c r="T71" s="2">
        <v>39.9</v>
      </c>
      <c r="U71" s="2">
        <v>0.5</v>
      </c>
      <c r="V71" s="2">
        <v>35</v>
      </c>
      <c r="W71" s="2">
        <v>0.6</v>
      </c>
      <c r="X71" s="2">
        <v>47.9</v>
      </c>
      <c r="Y71" s="2">
        <v>4.3</v>
      </c>
      <c r="AA71" s="3" t="s">
        <v>829</v>
      </c>
      <c r="AB71" s="3" t="s">
        <v>408</v>
      </c>
      <c r="AC71" s="3">
        <v>149000</v>
      </c>
      <c r="AD71" s="3">
        <v>4.0999999999999996</v>
      </c>
      <c r="AE71" s="3">
        <v>23121</v>
      </c>
      <c r="AF71" s="3">
        <v>3.8</v>
      </c>
      <c r="AG71" s="3">
        <v>26988</v>
      </c>
      <c r="AH71" s="3">
        <v>2.5</v>
      </c>
      <c r="AI71" s="3">
        <v>13670</v>
      </c>
      <c r="AJ71" s="3">
        <v>3</v>
      </c>
      <c r="AK71" s="3">
        <v>43154</v>
      </c>
      <c r="AL71" s="3">
        <v>16</v>
      </c>
      <c r="AN71" s="4" t="s">
        <v>829</v>
      </c>
      <c r="AO71" s="4" t="s">
        <v>408</v>
      </c>
      <c r="AP71" s="4">
        <v>168000</v>
      </c>
      <c r="AQ71" s="4">
        <v>3.1</v>
      </c>
      <c r="AR71" s="4">
        <v>10.97</v>
      </c>
      <c r="AS71" s="4">
        <v>3.3</v>
      </c>
      <c r="AT71" s="4">
        <v>13.09</v>
      </c>
      <c r="AU71" s="4">
        <v>1.9</v>
      </c>
      <c r="AV71" s="4">
        <v>6.81</v>
      </c>
      <c r="AW71" s="4">
        <v>1.4</v>
      </c>
      <c r="AX71" s="4">
        <v>22.08</v>
      </c>
      <c r="AY71" s="4">
        <v>11</v>
      </c>
      <c r="BA71" s="5" t="s">
        <v>829</v>
      </c>
      <c r="BB71" s="5" t="s">
        <v>408</v>
      </c>
      <c r="BC71" s="5">
        <v>168000</v>
      </c>
      <c r="BD71" s="5">
        <v>3.1</v>
      </c>
      <c r="BE71" s="5">
        <v>452.8</v>
      </c>
      <c r="BF71" s="5">
        <v>2.7</v>
      </c>
      <c r="BG71" s="5">
        <v>523.1</v>
      </c>
      <c r="BH71" s="5">
        <v>1.8</v>
      </c>
      <c r="BI71" s="5">
        <v>262.39999999999998</v>
      </c>
      <c r="BJ71" s="5">
        <v>2.1</v>
      </c>
      <c r="BK71" s="5">
        <v>851.4</v>
      </c>
      <c r="BL71" s="5">
        <v>10</v>
      </c>
      <c r="BN71" s="6" t="s">
        <v>829</v>
      </c>
      <c r="BO71" s="6" t="s">
        <v>408</v>
      </c>
      <c r="BP71" s="6">
        <v>248000</v>
      </c>
      <c r="BQ71" s="6">
        <v>2.6</v>
      </c>
      <c r="BR71" s="6">
        <v>37</v>
      </c>
      <c r="BS71" s="6">
        <v>0.3</v>
      </c>
      <c r="BT71" s="6">
        <v>33.200000000000003</v>
      </c>
      <c r="BU71" s="6">
        <v>0.9</v>
      </c>
      <c r="BV71" s="6">
        <v>15</v>
      </c>
      <c r="BW71" s="6">
        <v>3.7</v>
      </c>
      <c r="BX71" s="6">
        <v>45</v>
      </c>
      <c r="BY71" s="6">
        <v>4.0999999999999996</v>
      </c>
      <c r="CA71" s="7" t="s">
        <v>829</v>
      </c>
      <c r="CB71" s="7" t="s">
        <v>408</v>
      </c>
      <c r="CC71" s="7">
        <v>216000</v>
      </c>
      <c r="CD71" s="7">
        <v>3.7</v>
      </c>
      <c r="CE71" s="7">
        <v>19106</v>
      </c>
      <c r="CF71" s="7">
        <v>4.0999999999999996</v>
      </c>
      <c r="CG71" s="7">
        <v>22259</v>
      </c>
      <c r="CH71" s="7">
        <v>2.7</v>
      </c>
      <c r="CI71" s="7">
        <v>6303</v>
      </c>
      <c r="CJ71" s="7">
        <v>6.8</v>
      </c>
      <c r="CK71" s="7">
        <v>39725</v>
      </c>
      <c r="CL71" s="7">
        <v>14</v>
      </c>
      <c r="CN71" s="8" t="s">
        <v>829</v>
      </c>
      <c r="CO71" s="8" t="s">
        <v>408</v>
      </c>
      <c r="CP71" s="8">
        <v>248000</v>
      </c>
      <c r="CQ71" s="8">
        <v>2.6</v>
      </c>
      <c r="CR71" s="8">
        <v>9.94</v>
      </c>
      <c r="CS71" s="8">
        <v>1.8</v>
      </c>
      <c r="CT71" s="8">
        <v>12.64</v>
      </c>
      <c r="CU71" s="8">
        <v>1.6</v>
      </c>
      <c r="CV71" s="8">
        <v>6.24</v>
      </c>
      <c r="CW71" s="8">
        <v>0.7</v>
      </c>
      <c r="CX71" s="8">
        <v>20.92</v>
      </c>
      <c r="CY71" s="8">
        <v>9.6</v>
      </c>
      <c r="DA71" s="20" t="s">
        <v>829</v>
      </c>
      <c r="DB71" s="20" t="s">
        <v>408</v>
      </c>
      <c r="DC71" s="20">
        <v>248000</v>
      </c>
      <c r="DD71" s="20">
        <v>2.6</v>
      </c>
      <c r="DE71" s="20">
        <v>360.2</v>
      </c>
      <c r="DF71" s="20">
        <v>2.8</v>
      </c>
      <c r="DG71" s="20">
        <v>419.7</v>
      </c>
      <c r="DH71" s="20">
        <v>1.9</v>
      </c>
      <c r="DI71" s="20">
        <v>113.2</v>
      </c>
      <c r="DJ71" s="20">
        <v>4.0999999999999996</v>
      </c>
      <c r="DK71" s="20">
        <v>763</v>
      </c>
      <c r="DL71" s="20">
        <v>9.4</v>
      </c>
      <c r="DN71" s="21" t="s">
        <v>829</v>
      </c>
      <c r="DO71" s="21" t="s">
        <v>408</v>
      </c>
      <c r="DP71" s="21">
        <v>60000</v>
      </c>
      <c r="DQ71" s="21">
        <v>5.0999999999999996</v>
      </c>
      <c r="DR71" s="21">
        <v>37.5</v>
      </c>
      <c r="DS71" s="21">
        <v>0.3</v>
      </c>
      <c r="DT71" s="21">
        <v>37.799999999999997</v>
      </c>
      <c r="DU71" s="21">
        <v>0.7</v>
      </c>
      <c r="DV71" s="21">
        <v>32.4</v>
      </c>
      <c r="DW71" s="21">
        <v>0.7</v>
      </c>
      <c r="DX71" s="21">
        <v>42</v>
      </c>
      <c r="DY71" s="21">
        <v>12</v>
      </c>
      <c r="EA71" s="22" t="s">
        <v>829</v>
      </c>
      <c r="EB71" s="22" t="s">
        <v>408</v>
      </c>
      <c r="EC71" s="22">
        <v>54000</v>
      </c>
      <c r="ED71" s="22">
        <v>6.7</v>
      </c>
      <c r="EE71" s="22">
        <v>19421</v>
      </c>
      <c r="EF71" s="22">
        <v>5.9</v>
      </c>
      <c r="EG71" s="22">
        <v>22598</v>
      </c>
      <c r="EH71" s="22">
        <v>4</v>
      </c>
      <c r="EI71" s="22">
        <v>11888</v>
      </c>
      <c r="EJ71" s="22">
        <v>8.6</v>
      </c>
      <c r="EK71" s="22" t="s">
        <v>858</v>
      </c>
      <c r="EL71" s="22" t="s">
        <v>858</v>
      </c>
      <c r="EN71" s="23" t="s">
        <v>829</v>
      </c>
      <c r="EO71" s="23" t="s">
        <v>408</v>
      </c>
      <c r="EP71" s="23">
        <v>60000</v>
      </c>
      <c r="EQ71" s="23">
        <v>5.0999999999999996</v>
      </c>
      <c r="ER71" s="23">
        <v>9.98</v>
      </c>
      <c r="ES71" s="23">
        <v>3.9</v>
      </c>
      <c r="ET71" s="23">
        <v>11.93</v>
      </c>
      <c r="EU71" s="23">
        <v>2.9</v>
      </c>
      <c r="EV71" s="23">
        <v>6.59</v>
      </c>
      <c r="EW71" s="23">
        <v>2.2999999999999998</v>
      </c>
      <c r="EX71" s="23" t="s">
        <v>858</v>
      </c>
      <c r="EY71" s="23" t="s">
        <v>858</v>
      </c>
      <c r="FA71" s="24" t="s">
        <v>829</v>
      </c>
      <c r="FB71" s="24" t="s">
        <v>408</v>
      </c>
      <c r="FC71" s="24">
        <v>60000</v>
      </c>
      <c r="FD71" s="24">
        <v>5.0999999999999996</v>
      </c>
      <c r="FE71" s="24">
        <v>387.9</v>
      </c>
      <c r="FF71" s="24">
        <v>4.5999999999999996</v>
      </c>
      <c r="FG71" s="24">
        <v>450.7</v>
      </c>
      <c r="FH71" s="24">
        <v>2.9</v>
      </c>
      <c r="FI71" s="24">
        <v>246.8</v>
      </c>
      <c r="FJ71" s="24">
        <v>2.2000000000000002</v>
      </c>
      <c r="FK71" s="24" t="s">
        <v>858</v>
      </c>
      <c r="FL71" s="24" t="s">
        <v>858</v>
      </c>
      <c r="FN71" s="11" t="s">
        <v>829</v>
      </c>
      <c r="FO71" s="11" t="s">
        <v>408</v>
      </c>
      <c r="FP71" s="11">
        <v>108000</v>
      </c>
      <c r="FQ71" s="11">
        <v>4</v>
      </c>
      <c r="FR71" s="11">
        <v>39.9</v>
      </c>
      <c r="FS71" s="11">
        <v>0.6</v>
      </c>
      <c r="FT71" s="11">
        <v>41.1</v>
      </c>
      <c r="FU71" s="11">
        <v>0.6</v>
      </c>
      <c r="FV71" s="11">
        <v>36.6</v>
      </c>
      <c r="FW71" s="11">
        <v>0.9</v>
      </c>
      <c r="FX71" s="11">
        <v>48.8</v>
      </c>
      <c r="FY71" s="11">
        <v>6.7</v>
      </c>
      <c r="GA71" s="10" t="s">
        <v>829</v>
      </c>
      <c r="GB71" s="10" t="s">
        <v>408</v>
      </c>
      <c r="GC71" s="10">
        <v>95000</v>
      </c>
      <c r="GD71" s="10">
        <v>5.2</v>
      </c>
      <c r="GE71" s="10">
        <v>25058</v>
      </c>
      <c r="GF71" s="10">
        <v>4</v>
      </c>
      <c r="GG71" s="10">
        <v>29499</v>
      </c>
      <c r="GH71" s="10">
        <v>3</v>
      </c>
      <c r="GI71" s="10">
        <v>14735</v>
      </c>
      <c r="GJ71" s="10">
        <v>3.2</v>
      </c>
      <c r="GK71" s="10" t="s">
        <v>858</v>
      </c>
      <c r="GL71" s="10" t="s">
        <v>858</v>
      </c>
      <c r="GN71" s="9" t="s">
        <v>829</v>
      </c>
      <c r="GO71" s="9" t="s">
        <v>408</v>
      </c>
      <c r="GP71" s="9">
        <v>108000</v>
      </c>
      <c r="GQ71" s="9">
        <v>4</v>
      </c>
      <c r="GR71" s="9">
        <v>11.67</v>
      </c>
      <c r="GS71" s="9">
        <v>3.4</v>
      </c>
      <c r="GT71" s="9">
        <v>13.69</v>
      </c>
      <c r="GU71" s="9">
        <v>2.2999999999999998</v>
      </c>
      <c r="GV71" s="9">
        <v>7</v>
      </c>
      <c r="GW71" s="9">
        <v>2.2000000000000002</v>
      </c>
      <c r="GX71" s="9">
        <v>23.79</v>
      </c>
      <c r="GY71" s="9">
        <v>15</v>
      </c>
    </row>
    <row r="72" spans="1:207" x14ac:dyDescent="0.25">
      <c r="A72" s="1" t="s">
        <v>856</v>
      </c>
      <c r="B72" s="1" t="s">
        <v>132</v>
      </c>
      <c r="C72" s="1">
        <v>25000</v>
      </c>
      <c r="D72" s="1">
        <v>8.3000000000000007</v>
      </c>
      <c r="E72" s="1">
        <v>436.1</v>
      </c>
      <c r="F72" s="1">
        <v>6</v>
      </c>
      <c r="G72" s="1">
        <v>547.79999999999995</v>
      </c>
      <c r="H72" s="1">
        <v>7</v>
      </c>
      <c r="I72" s="1">
        <v>289.5</v>
      </c>
      <c r="J72" s="1">
        <v>6</v>
      </c>
      <c r="K72" s="1" t="s">
        <v>858</v>
      </c>
      <c r="L72" s="1" t="s">
        <v>858</v>
      </c>
      <c r="N72" s="2" t="s">
        <v>856</v>
      </c>
      <c r="O72" s="2" t="s">
        <v>132</v>
      </c>
      <c r="P72" s="2">
        <v>41000</v>
      </c>
      <c r="Q72" s="2">
        <v>6.4</v>
      </c>
      <c r="R72" s="2">
        <v>38.4</v>
      </c>
      <c r="S72" s="2">
        <v>1.6</v>
      </c>
      <c r="T72" s="2">
        <v>39.5</v>
      </c>
      <c r="U72" s="2">
        <v>0.9</v>
      </c>
      <c r="V72" s="2">
        <v>33.5</v>
      </c>
      <c r="W72" s="2">
        <v>1.9</v>
      </c>
      <c r="X72" s="2" t="s">
        <v>858</v>
      </c>
      <c r="Y72" s="2" t="s">
        <v>858</v>
      </c>
      <c r="AA72" s="3" t="s">
        <v>856</v>
      </c>
      <c r="AB72" s="3" t="s">
        <v>132</v>
      </c>
      <c r="AC72" s="3">
        <v>35000</v>
      </c>
      <c r="AD72" s="3">
        <v>8.6</v>
      </c>
      <c r="AE72" s="3">
        <v>20045</v>
      </c>
      <c r="AF72" s="3">
        <v>5.2</v>
      </c>
      <c r="AG72" s="3">
        <v>24744</v>
      </c>
      <c r="AH72" s="3">
        <v>5.8</v>
      </c>
      <c r="AI72" s="3">
        <v>13239</v>
      </c>
      <c r="AJ72" s="3">
        <v>5.3</v>
      </c>
      <c r="AK72" s="3" t="s">
        <v>858</v>
      </c>
      <c r="AL72" s="3" t="s">
        <v>858</v>
      </c>
      <c r="AN72" s="4" t="s">
        <v>856</v>
      </c>
      <c r="AO72" s="4" t="s">
        <v>132</v>
      </c>
      <c r="AP72" s="4">
        <v>41000</v>
      </c>
      <c r="AQ72" s="4">
        <v>6.4</v>
      </c>
      <c r="AR72" s="4">
        <v>9.44</v>
      </c>
      <c r="AS72" s="4">
        <v>4</v>
      </c>
      <c r="AT72" s="4">
        <v>12.05</v>
      </c>
      <c r="AU72" s="4">
        <v>5.3</v>
      </c>
      <c r="AV72" s="4">
        <v>6.77</v>
      </c>
      <c r="AW72" s="4">
        <v>2.6</v>
      </c>
      <c r="AX72" s="4" t="s">
        <v>858</v>
      </c>
      <c r="AY72" s="4" t="s">
        <v>858</v>
      </c>
      <c r="BA72" s="5" t="s">
        <v>856</v>
      </c>
      <c r="BB72" s="5" t="s">
        <v>132</v>
      </c>
      <c r="BC72" s="5">
        <v>41000</v>
      </c>
      <c r="BD72" s="5">
        <v>6.4</v>
      </c>
      <c r="BE72" s="5">
        <v>384.6</v>
      </c>
      <c r="BF72" s="5">
        <v>4.2</v>
      </c>
      <c r="BG72" s="5">
        <v>475.8</v>
      </c>
      <c r="BH72" s="5">
        <v>5.2</v>
      </c>
      <c r="BI72" s="5">
        <v>250.4</v>
      </c>
      <c r="BJ72" s="5">
        <v>4.5</v>
      </c>
      <c r="BK72" s="5" t="s">
        <v>858</v>
      </c>
      <c r="BL72" s="5" t="s">
        <v>858</v>
      </c>
      <c r="BN72" s="6" t="s">
        <v>856</v>
      </c>
      <c r="BO72" s="6" t="s">
        <v>132</v>
      </c>
      <c r="BP72" s="6">
        <v>64000</v>
      </c>
      <c r="BQ72" s="6">
        <v>5.0999999999999996</v>
      </c>
      <c r="BR72" s="6">
        <v>36.5</v>
      </c>
      <c r="BS72" s="6">
        <v>1.9</v>
      </c>
      <c r="BT72" s="6">
        <v>32</v>
      </c>
      <c r="BU72" s="6">
        <v>2</v>
      </c>
      <c r="BV72" s="6">
        <v>12.2</v>
      </c>
      <c r="BW72" s="6">
        <v>12</v>
      </c>
      <c r="BX72" s="6">
        <v>44</v>
      </c>
      <c r="BY72" s="6">
        <v>14</v>
      </c>
      <c r="CA72" s="7" t="s">
        <v>856</v>
      </c>
      <c r="CB72" s="7" t="s">
        <v>132</v>
      </c>
      <c r="CC72" s="7">
        <v>53000</v>
      </c>
      <c r="CD72" s="7">
        <v>8</v>
      </c>
      <c r="CE72" s="7">
        <v>17257</v>
      </c>
      <c r="CF72" s="7">
        <v>7.8</v>
      </c>
      <c r="CG72" s="7">
        <v>19758</v>
      </c>
      <c r="CH72" s="7">
        <v>6.8</v>
      </c>
      <c r="CI72" s="7" t="s">
        <v>858</v>
      </c>
      <c r="CJ72" s="7" t="s">
        <v>858</v>
      </c>
      <c r="CK72" s="7" t="s">
        <v>858</v>
      </c>
      <c r="CL72" s="7" t="s">
        <v>858</v>
      </c>
      <c r="CN72" s="8" t="s">
        <v>856</v>
      </c>
      <c r="CO72" s="8" t="s">
        <v>132</v>
      </c>
      <c r="CP72" s="8">
        <v>64000</v>
      </c>
      <c r="CQ72" s="8">
        <v>5.0999999999999996</v>
      </c>
      <c r="CR72" s="8">
        <v>9</v>
      </c>
      <c r="CS72" s="8">
        <v>3.8</v>
      </c>
      <c r="CT72" s="8">
        <v>11.73</v>
      </c>
      <c r="CU72" s="8">
        <v>4.4000000000000004</v>
      </c>
      <c r="CV72" s="8">
        <v>6.27</v>
      </c>
      <c r="CW72" s="8">
        <v>1.2</v>
      </c>
      <c r="CX72" s="8" t="s">
        <v>858</v>
      </c>
      <c r="CY72" s="8" t="s">
        <v>858</v>
      </c>
      <c r="DA72" s="20" t="s">
        <v>856</v>
      </c>
      <c r="DB72" s="20" t="s">
        <v>132</v>
      </c>
      <c r="DC72" s="20">
        <v>64000</v>
      </c>
      <c r="DD72" s="20">
        <v>5.0999999999999996</v>
      </c>
      <c r="DE72" s="20">
        <v>327.2</v>
      </c>
      <c r="DF72" s="20">
        <v>4.3</v>
      </c>
      <c r="DG72" s="20">
        <v>374.8</v>
      </c>
      <c r="DH72" s="20">
        <v>4.9000000000000004</v>
      </c>
      <c r="DI72" s="20">
        <v>100.9</v>
      </c>
      <c r="DJ72" s="20">
        <v>11</v>
      </c>
      <c r="DK72" s="20" t="s">
        <v>858</v>
      </c>
      <c r="DL72" s="20" t="s">
        <v>858</v>
      </c>
      <c r="DN72" s="21" t="s">
        <v>856</v>
      </c>
      <c r="DO72" s="21" t="s">
        <v>132</v>
      </c>
      <c r="DP72" s="21">
        <v>16000</v>
      </c>
      <c r="DQ72" s="21">
        <v>10</v>
      </c>
      <c r="DR72" s="21">
        <v>37</v>
      </c>
      <c r="DS72" s="21">
        <v>1.9</v>
      </c>
      <c r="DT72" s="21">
        <v>37.5</v>
      </c>
      <c r="DU72" s="21">
        <v>1.2</v>
      </c>
      <c r="DV72" s="21">
        <v>32.5</v>
      </c>
      <c r="DW72" s="21">
        <v>2.2999999999999998</v>
      </c>
      <c r="DX72" s="21" t="s">
        <v>858</v>
      </c>
      <c r="DY72" s="21" t="s">
        <v>858</v>
      </c>
      <c r="EA72" s="22" t="s">
        <v>856</v>
      </c>
      <c r="EB72" s="22" t="s">
        <v>132</v>
      </c>
      <c r="EC72" s="22">
        <v>13000</v>
      </c>
      <c r="ED72" s="22">
        <v>16.100000000000001</v>
      </c>
      <c r="EE72" s="22">
        <v>17069</v>
      </c>
      <c r="EF72" s="22">
        <v>5.9</v>
      </c>
      <c r="EG72" s="22">
        <v>18624</v>
      </c>
      <c r="EH72" s="22">
        <v>5.2</v>
      </c>
      <c r="EI72" s="22">
        <v>11575</v>
      </c>
      <c r="EJ72" s="22">
        <v>15</v>
      </c>
      <c r="EK72" s="22" t="s">
        <v>858</v>
      </c>
      <c r="EL72" s="22" t="s">
        <v>858</v>
      </c>
      <c r="EN72" s="23" t="s">
        <v>856</v>
      </c>
      <c r="EO72" s="23" t="s">
        <v>132</v>
      </c>
      <c r="EP72" s="23">
        <v>16000</v>
      </c>
      <c r="EQ72" s="23">
        <v>10</v>
      </c>
      <c r="ER72" s="23">
        <v>8.26</v>
      </c>
      <c r="ES72" s="23">
        <v>5.7</v>
      </c>
      <c r="ET72" s="23">
        <v>9.73</v>
      </c>
      <c r="EU72" s="23">
        <v>4.5999999999999996</v>
      </c>
      <c r="EV72" s="23">
        <v>6.25</v>
      </c>
      <c r="EW72" s="23">
        <v>2.7</v>
      </c>
      <c r="EX72" s="23" t="s">
        <v>858</v>
      </c>
      <c r="EY72" s="23" t="s">
        <v>858</v>
      </c>
      <c r="FA72" s="24" t="s">
        <v>856</v>
      </c>
      <c r="FB72" s="24" t="s">
        <v>132</v>
      </c>
      <c r="FC72" s="24">
        <v>16000</v>
      </c>
      <c r="FD72" s="24">
        <v>10</v>
      </c>
      <c r="FE72" s="24">
        <v>320.39999999999998</v>
      </c>
      <c r="FF72" s="24">
        <v>4.2</v>
      </c>
      <c r="FG72" s="24">
        <v>364.7</v>
      </c>
      <c r="FH72" s="24">
        <v>4.3</v>
      </c>
      <c r="FI72" s="24">
        <v>228.1</v>
      </c>
      <c r="FJ72" s="24">
        <v>4.9000000000000004</v>
      </c>
      <c r="FK72" s="24" t="s">
        <v>858</v>
      </c>
      <c r="FL72" s="24" t="s">
        <v>858</v>
      </c>
      <c r="FN72" s="11" t="s">
        <v>856</v>
      </c>
      <c r="FO72" s="11" t="s">
        <v>132</v>
      </c>
      <c r="FP72" s="11">
        <v>25000</v>
      </c>
      <c r="FQ72" s="11">
        <v>8.3000000000000007</v>
      </c>
      <c r="FR72" s="11">
        <v>39.9</v>
      </c>
      <c r="FS72" s="11">
        <v>1.6</v>
      </c>
      <c r="FT72" s="11">
        <v>40.799999999999997</v>
      </c>
      <c r="FU72" s="11">
        <v>1.2</v>
      </c>
      <c r="FV72" s="11">
        <v>35.5</v>
      </c>
      <c r="FW72" s="11">
        <v>2.2999999999999998</v>
      </c>
      <c r="FX72" s="11" t="s">
        <v>858</v>
      </c>
      <c r="FY72" s="11" t="s">
        <v>858</v>
      </c>
      <c r="GA72" s="10" t="s">
        <v>856</v>
      </c>
      <c r="GB72" s="10" t="s">
        <v>132</v>
      </c>
      <c r="GC72" s="10">
        <v>22000</v>
      </c>
      <c r="GD72" s="10">
        <v>9.9</v>
      </c>
      <c r="GE72" s="10">
        <v>23459</v>
      </c>
      <c r="GF72" s="10">
        <v>5.9</v>
      </c>
      <c r="GG72" s="10">
        <v>28429</v>
      </c>
      <c r="GH72" s="10">
        <v>7.4</v>
      </c>
      <c r="GI72" s="10">
        <v>15408</v>
      </c>
      <c r="GJ72" s="10">
        <v>6.2</v>
      </c>
      <c r="GK72" s="10" t="s">
        <v>858</v>
      </c>
      <c r="GL72" s="10" t="s">
        <v>858</v>
      </c>
      <c r="GN72" s="9" t="s">
        <v>856</v>
      </c>
      <c r="GO72" s="9" t="s">
        <v>132</v>
      </c>
      <c r="GP72" s="9">
        <v>25000</v>
      </c>
      <c r="GQ72" s="9">
        <v>8.3000000000000007</v>
      </c>
      <c r="GR72" s="9">
        <v>10.27</v>
      </c>
      <c r="GS72" s="9">
        <v>7.1</v>
      </c>
      <c r="GT72" s="9">
        <v>13.42</v>
      </c>
      <c r="GU72" s="9">
        <v>7.1</v>
      </c>
      <c r="GV72" s="9">
        <v>7.46</v>
      </c>
      <c r="GW72" s="9">
        <v>3.8</v>
      </c>
      <c r="GX72" s="9" t="s">
        <v>858</v>
      </c>
      <c r="GY72" s="9" t="s">
        <v>858</v>
      </c>
    </row>
    <row r="73" spans="1:207" x14ac:dyDescent="0.25">
      <c r="A73" s="1" t="s">
        <v>556</v>
      </c>
      <c r="B73" s="1" t="s">
        <v>133</v>
      </c>
      <c r="C73" s="1">
        <v>38000</v>
      </c>
      <c r="D73" s="1">
        <v>6.7</v>
      </c>
      <c r="E73" s="1">
        <v>459.9</v>
      </c>
      <c r="F73" s="1">
        <v>6.6</v>
      </c>
      <c r="G73" s="1">
        <v>550.9</v>
      </c>
      <c r="H73" s="1">
        <v>4.9000000000000004</v>
      </c>
      <c r="I73" s="1">
        <v>276.7</v>
      </c>
      <c r="J73" s="1">
        <v>3.9</v>
      </c>
      <c r="K73" s="1" t="s">
        <v>858</v>
      </c>
      <c r="L73" s="1" t="s">
        <v>858</v>
      </c>
      <c r="N73" s="2" t="s">
        <v>556</v>
      </c>
      <c r="O73" s="2" t="s">
        <v>133</v>
      </c>
      <c r="P73" s="2">
        <v>66000</v>
      </c>
      <c r="Q73" s="2">
        <v>5.0999999999999996</v>
      </c>
      <c r="R73" s="2">
        <v>39</v>
      </c>
      <c r="S73" s="2">
        <v>1.3</v>
      </c>
      <c r="T73" s="2">
        <v>40.200000000000003</v>
      </c>
      <c r="U73" s="2">
        <v>0.9</v>
      </c>
      <c r="V73" s="2">
        <v>34.799999999999997</v>
      </c>
      <c r="W73" s="2">
        <v>1.8</v>
      </c>
      <c r="X73" s="2">
        <v>47.4</v>
      </c>
      <c r="Y73" s="2">
        <v>13</v>
      </c>
      <c r="AA73" s="3" t="s">
        <v>556</v>
      </c>
      <c r="AB73" s="3" t="s">
        <v>133</v>
      </c>
      <c r="AC73" s="3">
        <v>59000</v>
      </c>
      <c r="AD73" s="3">
        <v>7.6</v>
      </c>
      <c r="AE73" s="3">
        <v>22069</v>
      </c>
      <c r="AF73" s="3">
        <v>7.4</v>
      </c>
      <c r="AG73" s="3">
        <v>26125</v>
      </c>
      <c r="AH73" s="3">
        <v>5.5</v>
      </c>
      <c r="AI73" s="3">
        <v>12737</v>
      </c>
      <c r="AJ73" s="3">
        <v>14</v>
      </c>
      <c r="AK73" s="3" t="s">
        <v>858</v>
      </c>
      <c r="AL73" s="3" t="s">
        <v>858</v>
      </c>
      <c r="AN73" s="4" t="s">
        <v>556</v>
      </c>
      <c r="AO73" s="4" t="s">
        <v>133</v>
      </c>
      <c r="AP73" s="4">
        <v>66000</v>
      </c>
      <c r="AQ73" s="4">
        <v>5.0999999999999996</v>
      </c>
      <c r="AR73" s="4">
        <v>10.24</v>
      </c>
      <c r="AS73" s="4">
        <v>3.8</v>
      </c>
      <c r="AT73" s="4">
        <v>12.33</v>
      </c>
      <c r="AU73" s="4">
        <v>3.5</v>
      </c>
      <c r="AV73" s="4">
        <v>6.36</v>
      </c>
      <c r="AW73" s="4">
        <v>1.8</v>
      </c>
      <c r="AX73" s="4" t="s">
        <v>858</v>
      </c>
      <c r="AY73" s="4" t="s">
        <v>858</v>
      </c>
      <c r="BA73" s="5" t="s">
        <v>556</v>
      </c>
      <c r="BB73" s="5" t="s">
        <v>133</v>
      </c>
      <c r="BC73" s="5">
        <v>66000</v>
      </c>
      <c r="BD73" s="5">
        <v>5.0999999999999996</v>
      </c>
      <c r="BE73" s="5">
        <v>410</v>
      </c>
      <c r="BF73" s="5">
        <v>4.3</v>
      </c>
      <c r="BG73" s="5">
        <v>495.2</v>
      </c>
      <c r="BH73" s="5">
        <v>3.5</v>
      </c>
      <c r="BI73" s="5">
        <v>244.4</v>
      </c>
      <c r="BJ73" s="5">
        <v>2.6</v>
      </c>
      <c r="BK73" s="5" t="s">
        <v>858</v>
      </c>
      <c r="BL73" s="5" t="s">
        <v>858</v>
      </c>
      <c r="BN73" s="6" t="s">
        <v>556</v>
      </c>
      <c r="BO73" s="6" t="s">
        <v>133</v>
      </c>
      <c r="BP73" s="6">
        <v>104000</v>
      </c>
      <c r="BQ73" s="6">
        <v>4</v>
      </c>
      <c r="BR73" s="6">
        <v>37</v>
      </c>
      <c r="BS73" s="6">
        <v>1.4</v>
      </c>
      <c r="BT73" s="6">
        <v>32.1</v>
      </c>
      <c r="BU73" s="6">
        <v>1.6</v>
      </c>
      <c r="BV73" s="6">
        <v>13</v>
      </c>
      <c r="BW73" s="6">
        <v>8.9</v>
      </c>
      <c r="BX73" s="6">
        <v>44.7</v>
      </c>
      <c r="BY73" s="6">
        <v>7.5</v>
      </c>
      <c r="CA73" s="7" t="s">
        <v>556</v>
      </c>
      <c r="CB73" s="7" t="s">
        <v>133</v>
      </c>
      <c r="CC73" s="7">
        <v>93000</v>
      </c>
      <c r="CD73" s="7">
        <v>6</v>
      </c>
      <c r="CE73" s="7">
        <v>17552</v>
      </c>
      <c r="CF73" s="7">
        <v>8.1999999999999993</v>
      </c>
      <c r="CG73" s="7">
        <v>20689</v>
      </c>
      <c r="CH73" s="7">
        <v>4.8</v>
      </c>
      <c r="CI73" s="7">
        <v>5622</v>
      </c>
      <c r="CJ73" s="7">
        <v>15</v>
      </c>
      <c r="CK73" s="7" t="s">
        <v>858</v>
      </c>
      <c r="CL73" s="7" t="s">
        <v>858</v>
      </c>
      <c r="CN73" s="8" t="s">
        <v>556</v>
      </c>
      <c r="CO73" s="8" t="s">
        <v>133</v>
      </c>
      <c r="CP73" s="8">
        <v>104000</v>
      </c>
      <c r="CQ73" s="8">
        <v>4</v>
      </c>
      <c r="CR73" s="8">
        <v>9.5299999999999994</v>
      </c>
      <c r="CS73" s="8">
        <v>3.4</v>
      </c>
      <c r="CT73" s="8">
        <v>12.05</v>
      </c>
      <c r="CU73" s="8">
        <v>3</v>
      </c>
      <c r="CV73" s="8">
        <v>6.25</v>
      </c>
      <c r="CW73" s="8">
        <v>1</v>
      </c>
      <c r="CX73" s="8">
        <v>20.25</v>
      </c>
      <c r="CY73" s="8">
        <v>19</v>
      </c>
      <c r="DA73" s="20" t="s">
        <v>556</v>
      </c>
      <c r="DB73" s="20" t="s">
        <v>133</v>
      </c>
      <c r="DC73" s="20">
        <v>104000</v>
      </c>
      <c r="DD73" s="20">
        <v>4</v>
      </c>
      <c r="DE73" s="20">
        <v>324.10000000000002</v>
      </c>
      <c r="DF73" s="20">
        <v>4.7</v>
      </c>
      <c r="DG73" s="20">
        <v>387.3</v>
      </c>
      <c r="DH73" s="20">
        <v>3.4</v>
      </c>
      <c r="DI73" s="20">
        <v>100.5</v>
      </c>
      <c r="DJ73" s="20">
        <v>7.4</v>
      </c>
      <c r="DK73" s="20">
        <v>714.8</v>
      </c>
      <c r="DL73" s="20">
        <v>15</v>
      </c>
      <c r="DN73" s="21" t="s">
        <v>556</v>
      </c>
      <c r="DO73" s="21" t="s">
        <v>133</v>
      </c>
      <c r="DP73" s="21">
        <v>28000</v>
      </c>
      <c r="DQ73" s="21">
        <v>7.6</v>
      </c>
      <c r="DR73" s="21">
        <v>37.5</v>
      </c>
      <c r="DS73" s="21">
        <v>0.3</v>
      </c>
      <c r="DT73" s="21">
        <v>37.799999999999997</v>
      </c>
      <c r="DU73" s="21">
        <v>1.4</v>
      </c>
      <c r="DV73" s="21">
        <v>32</v>
      </c>
      <c r="DW73" s="21">
        <v>1.5</v>
      </c>
      <c r="DX73" s="21" t="s">
        <v>858</v>
      </c>
      <c r="DY73" s="21" t="s">
        <v>858</v>
      </c>
      <c r="EA73" s="22" t="s">
        <v>556</v>
      </c>
      <c r="EB73" s="22" t="s">
        <v>133</v>
      </c>
      <c r="EC73" s="22">
        <v>26000</v>
      </c>
      <c r="ED73" s="22">
        <v>12.2</v>
      </c>
      <c r="EE73" s="22">
        <v>19162</v>
      </c>
      <c r="EF73" s="22">
        <v>13</v>
      </c>
      <c r="EG73" s="22">
        <v>21470</v>
      </c>
      <c r="EH73" s="22">
        <v>8.6999999999999993</v>
      </c>
      <c r="EI73" s="22" t="s">
        <v>858</v>
      </c>
      <c r="EJ73" s="22" t="s">
        <v>858</v>
      </c>
      <c r="EK73" s="22" t="s">
        <v>858</v>
      </c>
      <c r="EL73" s="22" t="s">
        <v>858</v>
      </c>
      <c r="EN73" s="23" t="s">
        <v>556</v>
      </c>
      <c r="EO73" s="23" t="s">
        <v>133</v>
      </c>
      <c r="EP73" s="23">
        <v>28000</v>
      </c>
      <c r="EQ73" s="23">
        <v>7.6</v>
      </c>
      <c r="ER73" s="23">
        <v>9.66</v>
      </c>
      <c r="ES73" s="23">
        <v>5.5</v>
      </c>
      <c r="ET73" s="23">
        <v>11.06</v>
      </c>
      <c r="EU73" s="23">
        <v>3.7</v>
      </c>
      <c r="EV73" s="23">
        <v>6.25</v>
      </c>
      <c r="EW73" s="23">
        <v>2.6</v>
      </c>
      <c r="EX73" s="23" t="s">
        <v>858</v>
      </c>
      <c r="EY73" s="23" t="s">
        <v>858</v>
      </c>
      <c r="FA73" s="24" t="s">
        <v>556</v>
      </c>
      <c r="FB73" s="24" t="s">
        <v>133</v>
      </c>
      <c r="FC73" s="24">
        <v>28000</v>
      </c>
      <c r="FD73" s="24">
        <v>7.6</v>
      </c>
      <c r="FE73" s="24">
        <v>361.1</v>
      </c>
      <c r="FF73" s="24">
        <v>6.4</v>
      </c>
      <c r="FG73" s="24">
        <v>418.4</v>
      </c>
      <c r="FH73" s="24">
        <v>3.8</v>
      </c>
      <c r="FI73" s="24">
        <v>235</v>
      </c>
      <c r="FJ73" s="24">
        <v>2.8</v>
      </c>
      <c r="FK73" s="24" t="s">
        <v>858</v>
      </c>
      <c r="FL73" s="24" t="s">
        <v>858</v>
      </c>
      <c r="FN73" s="11" t="s">
        <v>556</v>
      </c>
      <c r="FO73" s="11" t="s">
        <v>133</v>
      </c>
      <c r="FP73" s="11">
        <v>38000</v>
      </c>
      <c r="FQ73" s="11">
        <v>6.7</v>
      </c>
      <c r="FR73" s="11">
        <v>40</v>
      </c>
      <c r="FS73" s="11">
        <v>0.5</v>
      </c>
      <c r="FT73" s="11">
        <v>41.8</v>
      </c>
      <c r="FU73" s="11">
        <v>1</v>
      </c>
      <c r="FV73" s="11">
        <v>36.6</v>
      </c>
      <c r="FW73" s="11">
        <v>1</v>
      </c>
      <c r="FX73" s="11" t="s">
        <v>858</v>
      </c>
      <c r="FY73" s="11" t="s">
        <v>858</v>
      </c>
      <c r="GA73" s="10" t="s">
        <v>556</v>
      </c>
      <c r="GB73" s="10" t="s">
        <v>133</v>
      </c>
      <c r="GC73" s="10">
        <v>34000</v>
      </c>
      <c r="GD73" s="10">
        <v>9.6999999999999993</v>
      </c>
      <c r="GE73" s="10">
        <v>24479</v>
      </c>
      <c r="GF73" s="10">
        <v>9.6999999999999993</v>
      </c>
      <c r="GG73" s="10">
        <v>29674</v>
      </c>
      <c r="GH73" s="10">
        <v>6.4</v>
      </c>
      <c r="GI73" s="10">
        <v>14999</v>
      </c>
      <c r="GJ73" s="10">
        <v>3.7</v>
      </c>
      <c r="GK73" s="10" t="s">
        <v>858</v>
      </c>
      <c r="GL73" s="10" t="s">
        <v>858</v>
      </c>
      <c r="GN73" s="9" t="s">
        <v>556</v>
      </c>
      <c r="GO73" s="9" t="s">
        <v>133</v>
      </c>
      <c r="GP73" s="9">
        <v>38000</v>
      </c>
      <c r="GQ73" s="9">
        <v>6.7</v>
      </c>
      <c r="GR73" s="9">
        <v>10.78</v>
      </c>
      <c r="GS73" s="9">
        <v>5.3</v>
      </c>
      <c r="GT73" s="9">
        <v>13.17</v>
      </c>
      <c r="GU73" s="9">
        <v>5</v>
      </c>
      <c r="GV73" s="9">
        <v>6.5</v>
      </c>
      <c r="GW73" s="9">
        <v>2.5</v>
      </c>
      <c r="GX73" s="9" t="s">
        <v>858</v>
      </c>
      <c r="GY73" s="9" t="s">
        <v>858</v>
      </c>
    </row>
    <row r="74" spans="1:207" x14ac:dyDescent="0.25">
      <c r="A74" s="1" t="s">
        <v>557</v>
      </c>
      <c r="B74" s="1" t="s">
        <v>134</v>
      </c>
      <c r="C74" s="1">
        <v>45000</v>
      </c>
      <c r="D74" s="1">
        <v>6.2</v>
      </c>
      <c r="E74" s="1">
        <v>459.5</v>
      </c>
      <c r="F74" s="1">
        <v>4.5999999999999996</v>
      </c>
      <c r="G74" s="1">
        <v>523.5</v>
      </c>
      <c r="H74" s="1">
        <v>3</v>
      </c>
      <c r="I74" s="1">
        <v>271.2</v>
      </c>
      <c r="J74" s="1">
        <v>2.5</v>
      </c>
      <c r="K74" s="1" t="s">
        <v>858</v>
      </c>
      <c r="L74" s="1" t="s">
        <v>858</v>
      </c>
      <c r="N74" s="2" t="s">
        <v>557</v>
      </c>
      <c r="O74" s="2" t="s">
        <v>134</v>
      </c>
      <c r="P74" s="2">
        <v>74000</v>
      </c>
      <c r="Q74" s="2">
        <v>4.8</v>
      </c>
      <c r="R74" s="2">
        <v>37.5</v>
      </c>
      <c r="S74" s="2">
        <v>1</v>
      </c>
      <c r="T74" s="2">
        <v>39.1</v>
      </c>
      <c r="U74" s="2">
        <v>0.6</v>
      </c>
      <c r="V74" s="2">
        <v>34.299999999999997</v>
      </c>
      <c r="W74" s="2">
        <v>1.8</v>
      </c>
      <c r="X74" s="2">
        <v>45</v>
      </c>
      <c r="Y74" s="2">
        <v>8.6999999999999993</v>
      </c>
      <c r="AA74" s="3" t="s">
        <v>557</v>
      </c>
      <c r="AB74" s="3" t="s">
        <v>134</v>
      </c>
      <c r="AC74" s="3">
        <v>67000</v>
      </c>
      <c r="AD74" s="3">
        <v>5.5</v>
      </c>
      <c r="AE74" s="3">
        <v>22963</v>
      </c>
      <c r="AF74" s="3">
        <v>3.8</v>
      </c>
      <c r="AG74" s="3">
        <v>25702</v>
      </c>
      <c r="AH74" s="3">
        <v>2.7</v>
      </c>
      <c r="AI74" s="3">
        <v>14042</v>
      </c>
      <c r="AJ74" s="3">
        <v>2.8</v>
      </c>
      <c r="AK74" s="3" t="s">
        <v>858</v>
      </c>
      <c r="AL74" s="3" t="s">
        <v>858</v>
      </c>
      <c r="AN74" s="4" t="s">
        <v>557</v>
      </c>
      <c r="AO74" s="4" t="s">
        <v>134</v>
      </c>
      <c r="AP74" s="4">
        <v>74000</v>
      </c>
      <c r="AQ74" s="4">
        <v>4.8</v>
      </c>
      <c r="AR74" s="4">
        <v>11.36</v>
      </c>
      <c r="AS74" s="4">
        <v>4</v>
      </c>
      <c r="AT74" s="4">
        <v>12.84</v>
      </c>
      <c r="AU74" s="4">
        <v>2.2999999999999998</v>
      </c>
      <c r="AV74" s="4">
        <v>6.89</v>
      </c>
      <c r="AW74" s="4">
        <v>1.7</v>
      </c>
      <c r="AX74" s="4">
        <v>21.67</v>
      </c>
      <c r="AY74" s="4">
        <v>17</v>
      </c>
      <c r="BA74" s="5" t="s">
        <v>557</v>
      </c>
      <c r="BB74" s="5" t="s">
        <v>134</v>
      </c>
      <c r="BC74" s="5">
        <v>74000</v>
      </c>
      <c r="BD74" s="5">
        <v>4.8</v>
      </c>
      <c r="BE74" s="5">
        <v>449.6</v>
      </c>
      <c r="BF74" s="5">
        <v>3.1</v>
      </c>
      <c r="BG74" s="5">
        <v>501.5</v>
      </c>
      <c r="BH74" s="5">
        <v>2.2999999999999998</v>
      </c>
      <c r="BI74" s="5">
        <v>268.3</v>
      </c>
      <c r="BJ74" s="5">
        <v>2.1</v>
      </c>
      <c r="BK74" s="5">
        <v>815.3</v>
      </c>
      <c r="BL74" s="5">
        <v>16</v>
      </c>
      <c r="BN74" s="6" t="s">
        <v>557</v>
      </c>
      <c r="BO74" s="6" t="s">
        <v>134</v>
      </c>
      <c r="BP74" s="6">
        <v>104000</v>
      </c>
      <c r="BQ74" s="6">
        <v>4</v>
      </c>
      <c r="BR74" s="6">
        <v>37</v>
      </c>
      <c r="BS74" s="6">
        <v>0.4</v>
      </c>
      <c r="BT74" s="6">
        <v>33.5</v>
      </c>
      <c r="BU74" s="6">
        <v>1.3</v>
      </c>
      <c r="BV74" s="6">
        <v>17.2</v>
      </c>
      <c r="BW74" s="6">
        <v>6.1</v>
      </c>
      <c r="BX74" s="6">
        <v>43.5</v>
      </c>
      <c r="BY74" s="6">
        <v>6.5</v>
      </c>
      <c r="CA74" s="7" t="s">
        <v>557</v>
      </c>
      <c r="CB74" s="7" t="s">
        <v>134</v>
      </c>
      <c r="CC74" s="7">
        <v>92000</v>
      </c>
      <c r="CD74" s="7">
        <v>5.3</v>
      </c>
      <c r="CE74" s="7">
        <v>19620</v>
      </c>
      <c r="CF74" s="7">
        <v>6</v>
      </c>
      <c r="CG74" s="7">
        <v>22008</v>
      </c>
      <c r="CH74" s="7">
        <v>3.7</v>
      </c>
      <c r="CI74" s="7">
        <v>7892</v>
      </c>
      <c r="CJ74" s="7">
        <v>18</v>
      </c>
      <c r="CK74" s="7" t="s">
        <v>858</v>
      </c>
      <c r="CL74" s="7" t="s">
        <v>858</v>
      </c>
      <c r="CN74" s="8" t="s">
        <v>557</v>
      </c>
      <c r="CO74" s="8" t="s">
        <v>134</v>
      </c>
      <c r="CP74" s="8">
        <v>104000</v>
      </c>
      <c r="CQ74" s="8">
        <v>4</v>
      </c>
      <c r="CR74" s="8">
        <v>10.18</v>
      </c>
      <c r="CS74" s="8">
        <v>3.5</v>
      </c>
      <c r="CT74" s="8">
        <v>12.49</v>
      </c>
      <c r="CU74" s="8">
        <v>2.2000000000000002</v>
      </c>
      <c r="CV74" s="8">
        <v>6.4</v>
      </c>
      <c r="CW74" s="8">
        <v>1.6</v>
      </c>
      <c r="CX74" s="8">
        <v>20.9</v>
      </c>
      <c r="CY74" s="8">
        <v>14</v>
      </c>
      <c r="DA74" s="20" t="s">
        <v>557</v>
      </c>
      <c r="DB74" s="20" t="s">
        <v>134</v>
      </c>
      <c r="DC74" s="20">
        <v>104000</v>
      </c>
      <c r="DD74" s="20">
        <v>4</v>
      </c>
      <c r="DE74" s="20">
        <v>375.3</v>
      </c>
      <c r="DF74" s="20">
        <v>4.9000000000000004</v>
      </c>
      <c r="DG74" s="20">
        <v>418.2</v>
      </c>
      <c r="DH74" s="20">
        <v>2.6</v>
      </c>
      <c r="DI74" s="20">
        <v>138.30000000000001</v>
      </c>
      <c r="DJ74" s="20">
        <v>6.9</v>
      </c>
      <c r="DK74" s="20">
        <v>750.7</v>
      </c>
      <c r="DL74" s="20">
        <v>13</v>
      </c>
      <c r="DN74" s="21" t="s">
        <v>557</v>
      </c>
      <c r="DO74" s="21" t="s">
        <v>134</v>
      </c>
      <c r="DP74" s="21">
        <v>29000</v>
      </c>
      <c r="DQ74" s="21">
        <v>7.4</v>
      </c>
      <c r="DR74" s="21">
        <v>37</v>
      </c>
      <c r="DS74" s="21">
        <v>0.4</v>
      </c>
      <c r="DT74" s="21">
        <v>36.9</v>
      </c>
      <c r="DU74" s="21">
        <v>0.8</v>
      </c>
      <c r="DV74" s="21">
        <v>31.8</v>
      </c>
      <c r="DW74" s="21">
        <v>1.7</v>
      </c>
      <c r="DX74" s="21" t="s">
        <v>858</v>
      </c>
      <c r="DY74" s="21" t="s">
        <v>858</v>
      </c>
      <c r="EA74" s="22" t="s">
        <v>557</v>
      </c>
      <c r="EB74" s="22" t="s">
        <v>134</v>
      </c>
      <c r="EC74" s="22">
        <v>27000</v>
      </c>
      <c r="ED74" s="22">
        <v>8.6</v>
      </c>
      <c r="EE74" s="22">
        <v>20687</v>
      </c>
      <c r="EF74" s="22">
        <v>6.9</v>
      </c>
      <c r="EG74" s="22">
        <v>23888</v>
      </c>
      <c r="EH74" s="22">
        <v>4.2</v>
      </c>
      <c r="EI74" s="22">
        <v>13013</v>
      </c>
      <c r="EJ74" s="22">
        <v>7.6</v>
      </c>
      <c r="EK74" s="22" t="s">
        <v>858</v>
      </c>
      <c r="EL74" s="22" t="s">
        <v>858</v>
      </c>
      <c r="EN74" s="23" t="s">
        <v>557</v>
      </c>
      <c r="EO74" s="23" t="s">
        <v>134</v>
      </c>
      <c r="EP74" s="23">
        <v>29000</v>
      </c>
      <c r="EQ74" s="23">
        <v>7.4</v>
      </c>
      <c r="ER74" s="23">
        <v>10.95</v>
      </c>
      <c r="ES74" s="23">
        <v>5.8</v>
      </c>
      <c r="ET74" s="23">
        <v>12.69</v>
      </c>
      <c r="EU74" s="23">
        <v>3.6</v>
      </c>
      <c r="EV74" s="23">
        <v>6.91</v>
      </c>
      <c r="EW74" s="23">
        <v>3.4</v>
      </c>
      <c r="EX74" s="23" t="s">
        <v>858</v>
      </c>
      <c r="EY74" s="23" t="s">
        <v>858</v>
      </c>
      <c r="FA74" s="24" t="s">
        <v>557</v>
      </c>
      <c r="FB74" s="24" t="s">
        <v>134</v>
      </c>
      <c r="FC74" s="24">
        <v>29000</v>
      </c>
      <c r="FD74" s="24">
        <v>7.4</v>
      </c>
      <c r="FE74" s="24">
        <v>400.3</v>
      </c>
      <c r="FF74" s="24">
        <v>5.6</v>
      </c>
      <c r="FG74" s="24">
        <v>467.8</v>
      </c>
      <c r="FH74" s="24">
        <v>3.5</v>
      </c>
      <c r="FI74" s="24">
        <v>256.5</v>
      </c>
      <c r="FJ74" s="24">
        <v>3</v>
      </c>
      <c r="FK74" s="24" t="s">
        <v>858</v>
      </c>
      <c r="FL74" s="24" t="s">
        <v>858</v>
      </c>
      <c r="FN74" s="11" t="s">
        <v>557</v>
      </c>
      <c r="FO74" s="11" t="s">
        <v>134</v>
      </c>
      <c r="FP74" s="11">
        <v>45000</v>
      </c>
      <c r="FQ74" s="11">
        <v>6.2</v>
      </c>
      <c r="FR74" s="11">
        <v>39.5</v>
      </c>
      <c r="FS74" s="11">
        <v>1.3</v>
      </c>
      <c r="FT74" s="11">
        <v>40.5</v>
      </c>
      <c r="FU74" s="11">
        <v>0.8</v>
      </c>
      <c r="FV74" s="11">
        <v>35.200000000000003</v>
      </c>
      <c r="FW74" s="11">
        <v>1.4</v>
      </c>
      <c r="FX74" s="11" t="s">
        <v>858</v>
      </c>
      <c r="FY74" s="11" t="s">
        <v>858</v>
      </c>
      <c r="GA74" s="10" t="s">
        <v>557</v>
      </c>
      <c r="GB74" s="10" t="s">
        <v>134</v>
      </c>
      <c r="GC74" s="10">
        <v>41000</v>
      </c>
      <c r="GD74" s="10">
        <v>7.2</v>
      </c>
      <c r="GE74" s="10">
        <v>23826</v>
      </c>
      <c r="GF74" s="10">
        <v>5</v>
      </c>
      <c r="GG74" s="10">
        <v>26884</v>
      </c>
      <c r="GH74" s="10">
        <v>3.5</v>
      </c>
      <c r="GI74" s="10">
        <v>14277</v>
      </c>
      <c r="GJ74" s="10">
        <v>2.2999999999999998</v>
      </c>
      <c r="GK74" s="10" t="s">
        <v>858</v>
      </c>
      <c r="GL74" s="10" t="s">
        <v>858</v>
      </c>
      <c r="GN74" s="9" t="s">
        <v>557</v>
      </c>
      <c r="GO74" s="9" t="s">
        <v>134</v>
      </c>
      <c r="GP74" s="9">
        <v>45000</v>
      </c>
      <c r="GQ74" s="9">
        <v>6.2</v>
      </c>
      <c r="GR74" s="9">
        <v>11.61</v>
      </c>
      <c r="GS74" s="9">
        <v>4.2</v>
      </c>
      <c r="GT74" s="9">
        <v>12.93</v>
      </c>
      <c r="GU74" s="9">
        <v>3.1</v>
      </c>
      <c r="GV74" s="9">
        <v>6.85</v>
      </c>
      <c r="GW74" s="9">
        <v>2.2999999999999998</v>
      </c>
      <c r="GX74" s="9" t="s">
        <v>858</v>
      </c>
      <c r="GY74" s="9" t="s">
        <v>858</v>
      </c>
    </row>
    <row r="75" spans="1:207" x14ac:dyDescent="0.25">
      <c r="A75" s="1" t="s">
        <v>558</v>
      </c>
      <c r="B75" s="1" t="s">
        <v>135</v>
      </c>
      <c r="C75" s="1">
        <v>37000</v>
      </c>
      <c r="D75" s="1">
        <v>6.9</v>
      </c>
      <c r="E75" s="1">
        <v>499.8</v>
      </c>
      <c r="F75" s="1">
        <v>5.4</v>
      </c>
      <c r="G75" s="1">
        <v>569.9</v>
      </c>
      <c r="H75" s="1">
        <v>4.0999999999999996</v>
      </c>
      <c r="I75" s="1">
        <v>300</v>
      </c>
      <c r="J75" s="1">
        <v>3.4</v>
      </c>
      <c r="K75" s="1" t="s">
        <v>858</v>
      </c>
      <c r="L75" s="1" t="s">
        <v>858</v>
      </c>
      <c r="N75" s="2" t="s">
        <v>558</v>
      </c>
      <c r="O75" s="2" t="s">
        <v>135</v>
      </c>
      <c r="P75" s="2">
        <v>57000</v>
      </c>
      <c r="Q75" s="2">
        <v>5.5</v>
      </c>
      <c r="R75" s="2">
        <v>37.5</v>
      </c>
      <c r="S75" s="2">
        <v>0.9</v>
      </c>
      <c r="T75" s="2">
        <v>39.4</v>
      </c>
      <c r="U75" s="2">
        <v>0.7</v>
      </c>
      <c r="V75" s="2">
        <v>36.4</v>
      </c>
      <c r="W75" s="2">
        <v>1.4</v>
      </c>
      <c r="X75" s="2" t="s">
        <v>858</v>
      </c>
      <c r="Y75" s="2" t="s">
        <v>858</v>
      </c>
      <c r="AA75" s="3" t="s">
        <v>558</v>
      </c>
      <c r="AB75" s="3" t="s">
        <v>135</v>
      </c>
      <c r="AC75" s="3">
        <v>51000</v>
      </c>
      <c r="AD75" s="3">
        <v>6.4</v>
      </c>
      <c r="AE75" s="3">
        <v>24230</v>
      </c>
      <c r="AF75" s="3">
        <v>5.3</v>
      </c>
      <c r="AG75" s="3">
        <v>28073</v>
      </c>
      <c r="AH75" s="3">
        <v>4.0999999999999996</v>
      </c>
      <c r="AI75" s="3">
        <v>15002</v>
      </c>
      <c r="AJ75" s="3">
        <v>3.6</v>
      </c>
      <c r="AK75" s="3" t="s">
        <v>858</v>
      </c>
      <c r="AL75" s="3" t="s">
        <v>858</v>
      </c>
      <c r="AN75" s="4" t="s">
        <v>558</v>
      </c>
      <c r="AO75" s="4" t="s">
        <v>135</v>
      </c>
      <c r="AP75" s="4">
        <v>57000</v>
      </c>
      <c r="AQ75" s="4">
        <v>5.5</v>
      </c>
      <c r="AR75" s="4">
        <v>11.91</v>
      </c>
      <c r="AS75" s="4">
        <v>4.0999999999999996</v>
      </c>
      <c r="AT75" s="4">
        <v>13.62</v>
      </c>
      <c r="AU75" s="4">
        <v>3.3</v>
      </c>
      <c r="AV75" s="4">
        <v>7.27</v>
      </c>
      <c r="AW75" s="4">
        <v>3.1</v>
      </c>
      <c r="AX75" s="4" t="s">
        <v>858</v>
      </c>
      <c r="AY75" s="4" t="s">
        <v>858</v>
      </c>
      <c r="BA75" s="5" t="s">
        <v>558</v>
      </c>
      <c r="BB75" s="5" t="s">
        <v>135</v>
      </c>
      <c r="BC75" s="5">
        <v>57000</v>
      </c>
      <c r="BD75" s="5">
        <v>5.5</v>
      </c>
      <c r="BE75" s="5">
        <v>467.5</v>
      </c>
      <c r="BF75" s="5">
        <v>4.7</v>
      </c>
      <c r="BG75" s="5">
        <v>536.79999999999995</v>
      </c>
      <c r="BH75" s="5">
        <v>3.2</v>
      </c>
      <c r="BI75" s="5">
        <v>283.3</v>
      </c>
      <c r="BJ75" s="5">
        <v>3.2</v>
      </c>
      <c r="BK75" s="5" t="s">
        <v>858</v>
      </c>
      <c r="BL75" s="5" t="s">
        <v>858</v>
      </c>
      <c r="BN75" s="6" t="s">
        <v>558</v>
      </c>
      <c r="BO75" s="6" t="s">
        <v>135</v>
      </c>
      <c r="BP75" s="6">
        <v>79000</v>
      </c>
      <c r="BQ75" s="6">
        <v>4.5999999999999996</v>
      </c>
      <c r="BR75" s="6">
        <v>37</v>
      </c>
      <c r="BS75" s="6">
        <v>0.4</v>
      </c>
      <c r="BT75" s="6">
        <v>33.700000000000003</v>
      </c>
      <c r="BU75" s="6">
        <v>1.5</v>
      </c>
      <c r="BV75" s="6">
        <v>17.3</v>
      </c>
      <c r="BW75" s="6">
        <v>7.6</v>
      </c>
      <c r="BX75" s="6">
        <v>42.7</v>
      </c>
      <c r="BY75" s="6">
        <v>8</v>
      </c>
      <c r="CA75" s="7" t="s">
        <v>558</v>
      </c>
      <c r="CB75" s="7" t="s">
        <v>135</v>
      </c>
      <c r="CC75" s="7">
        <v>70000</v>
      </c>
      <c r="CD75" s="7">
        <v>5.4</v>
      </c>
      <c r="CE75" s="7">
        <v>20199</v>
      </c>
      <c r="CF75" s="7">
        <v>5.9</v>
      </c>
      <c r="CG75" s="7">
        <v>23549</v>
      </c>
      <c r="CH75" s="7">
        <v>4.2</v>
      </c>
      <c r="CI75" s="7">
        <v>7245</v>
      </c>
      <c r="CJ75" s="7">
        <v>10</v>
      </c>
      <c r="CK75" s="7" t="s">
        <v>858</v>
      </c>
      <c r="CL75" s="7" t="s">
        <v>858</v>
      </c>
      <c r="CN75" s="8" t="s">
        <v>558</v>
      </c>
      <c r="CO75" s="8" t="s">
        <v>135</v>
      </c>
      <c r="CP75" s="8">
        <v>79000</v>
      </c>
      <c r="CQ75" s="8">
        <v>4.5999999999999996</v>
      </c>
      <c r="CR75" s="8">
        <v>10.59</v>
      </c>
      <c r="CS75" s="8">
        <v>4.9000000000000004</v>
      </c>
      <c r="CT75" s="8">
        <v>13.14</v>
      </c>
      <c r="CU75" s="8">
        <v>3</v>
      </c>
      <c r="CV75" s="8">
        <v>6.45</v>
      </c>
      <c r="CW75" s="8">
        <v>1.6</v>
      </c>
      <c r="CX75" s="8" t="s">
        <v>858</v>
      </c>
      <c r="CY75" s="8" t="s">
        <v>858</v>
      </c>
      <c r="DA75" s="20" t="s">
        <v>558</v>
      </c>
      <c r="DB75" s="20" t="s">
        <v>135</v>
      </c>
      <c r="DC75" s="20">
        <v>79000</v>
      </c>
      <c r="DD75" s="20">
        <v>4.5999999999999996</v>
      </c>
      <c r="DE75" s="20">
        <v>387.2</v>
      </c>
      <c r="DF75" s="20">
        <v>5.8</v>
      </c>
      <c r="DG75" s="20">
        <v>442.6</v>
      </c>
      <c r="DH75" s="20">
        <v>3.4</v>
      </c>
      <c r="DI75" s="20">
        <v>126.9</v>
      </c>
      <c r="DJ75" s="20">
        <v>9.4</v>
      </c>
      <c r="DK75" s="20">
        <v>780.4</v>
      </c>
      <c r="DL75" s="20">
        <v>20</v>
      </c>
      <c r="DN75" s="21" t="s">
        <v>558</v>
      </c>
      <c r="DO75" s="21" t="s">
        <v>135</v>
      </c>
      <c r="DP75" s="21">
        <v>20000</v>
      </c>
      <c r="DQ75" s="21">
        <v>9</v>
      </c>
      <c r="DR75" s="21">
        <v>37.5</v>
      </c>
      <c r="DS75" s="21">
        <v>0.3</v>
      </c>
      <c r="DT75" s="21">
        <v>37.6</v>
      </c>
      <c r="DU75" s="21">
        <v>0.9</v>
      </c>
      <c r="DV75" s="21">
        <v>35</v>
      </c>
      <c r="DW75" s="21">
        <v>3.5</v>
      </c>
      <c r="DX75" s="21" t="s">
        <v>858</v>
      </c>
      <c r="DY75" s="21" t="s">
        <v>858</v>
      </c>
      <c r="EA75" s="22" t="s">
        <v>558</v>
      </c>
      <c r="EB75" s="22" t="s">
        <v>135</v>
      </c>
      <c r="EC75" s="22">
        <v>18000</v>
      </c>
      <c r="ED75" s="22">
        <v>10.5</v>
      </c>
      <c r="EE75" s="22">
        <v>22201</v>
      </c>
      <c r="EF75" s="22">
        <v>10</v>
      </c>
      <c r="EG75" s="22">
        <v>25083</v>
      </c>
      <c r="EH75" s="22">
        <v>5.5</v>
      </c>
      <c r="EI75" s="22">
        <v>13670</v>
      </c>
      <c r="EJ75" s="22">
        <v>8.8000000000000007</v>
      </c>
      <c r="EK75" s="22" t="s">
        <v>858</v>
      </c>
      <c r="EL75" s="22" t="s">
        <v>858</v>
      </c>
      <c r="EN75" s="23" t="s">
        <v>558</v>
      </c>
      <c r="EO75" s="23" t="s">
        <v>135</v>
      </c>
      <c r="EP75" s="23">
        <v>20000</v>
      </c>
      <c r="EQ75" s="23">
        <v>9</v>
      </c>
      <c r="ER75" s="23">
        <v>10.85</v>
      </c>
      <c r="ES75" s="23">
        <v>7.5</v>
      </c>
      <c r="ET75" s="23">
        <v>12.62</v>
      </c>
      <c r="EU75" s="23">
        <v>4.7</v>
      </c>
      <c r="EV75" s="23">
        <v>6.52</v>
      </c>
      <c r="EW75" s="23">
        <v>4</v>
      </c>
      <c r="EX75" s="23" t="s">
        <v>858</v>
      </c>
      <c r="EY75" s="23" t="s">
        <v>858</v>
      </c>
      <c r="FA75" s="24" t="s">
        <v>558</v>
      </c>
      <c r="FB75" s="24" t="s">
        <v>135</v>
      </c>
      <c r="FC75" s="24">
        <v>20000</v>
      </c>
      <c r="FD75" s="24">
        <v>9</v>
      </c>
      <c r="FE75" s="24">
        <v>402.7</v>
      </c>
      <c r="FF75" s="24">
        <v>8.6</v>
      </c>
      <c r="FG75" s="24">
        <v>474.8</v>
      </c>
      <c r="FH75" s="24">
        <v>4.5999999999999996</v>
      </c>
      <c r="FI75" s="24">
        <v>255.6</v>
      </c>
      <c r="FJ75" s="24">
        <v>4.3</v>
      </c>
      <c r="FK75" s="24" t="s">
        <v>858</v>
      </c>
      <c r="FL75" s="24" t="s">
        <v>858</v>
      </c>
      <c r="FN75" s="11" t="s">
        <v>558</v>
      </c>
      <c r="FO75" s="11" t="s">
        <v>135</v>
      </c>
      <c r="FP75" s="11">
        <v>37000</v>
      </c>
      <c r="FQ75" s="11">
        <v>6.9</v>
      </c>
      <c r="FR75" s="11">
        <v>38.5</v>
      </c>
      <c r="FS75" s="11">
        <v>1.5</v>
      </c>
      <c r="FT75" s="11">
        <v>40.4</v>
      </c>
      <c r="FU75" s="11">
        <v>0.9</v>
      </c>
      <c r="FV75" s="11">
        <v>37</v>
      </c>
      <c r="FW75" s="11">
        <v>0</v>
      </c>
      <c r="FX75" s="11" t="s">
        <v>858</v>
      </c>
      <c r="FY75" s="11" t="s">
        <v>858</v>
      </c>
      <c r="GA75" s="10" t="s">
        <v>558</v>
      </c>
      <c r="GB75" s="10" t="s">
        <v>135</v>
      </c>
      <c r="GC75" s="10">
        <v>33000</v>
      </c>
      <c r="GD75" s="10">
        <v>8.1</v>
      </c>
      <c r="GE75" s="10">
        <v>25138</v>
      </c>
      <c r="GF75" s="10">
        <v>6.1</v>
      </c>
      <c r="GG75" s="10">
        <v>29684</v>
      </c>
      <c r="GH75" s="10">
        <v>5.4</v>
      </c>
      <c r="GI75" s="10">
        <v>16051</v>
      </c>
      <c r="GJ75" s="10">
        <v>3.7</v>
      </c>
      <c r="GK75" s="10" t="s">
        <v>858</v>
      </c>
      <c r="GL75" s="10" t="s">
        <v>858</v>
      </c>
      <c r="GN75" s="9" t="s">
        <v>558</v>
      </c>
      <c r="GO75" s="9" t="s">
        <v>135</v>
      </c>
      <c r="GP75" s="9">
        <v>37000</v>
      </c>
      <c r="GQ75" s="9">
        <v>6.9</v>
      </c>
      <c r="GR75" s="9">
        <v>12.01</v>
      </c>
      <c r="GS75" s="9">
        <v>4.9000000000000004</v>
      </c>
      <c r="GT75" s="9">
        <v>14.12</v>
      </c>
      <c r="GU75" s="9">
        <v>4.2</v>
      </c>
      <c r="GV75" s="9">
        <v>7.56</v>
      </c>
      <c r="GW75" s="9">
        <v>3.2</v>
      </c>
      <c r="GX75" s="9" t="s">
        <v>858</v>
      </c>
      <c r="GY75" s="9" t="s">
        <v>858</v>
      </c>
    </row>
    <row r="76" spans="1:207" x14ac:dyDescent="0.25">
      <c r="A76" s="1" t="s">
        <v>830</v>
      </c>
      <c r="B76" s="1" t="s">
        <v>409</v>
      </c>
      <c r="C76" s="1">
        <v>112000</v>
      </c>
      <c r="D76" s="1">
        <v>3.9</v>
      </c>
      <c r="E76" s="1">
        <v>490.3</v>
      </c>
      <c r="F76" s="1">
        <v>3.2</v>
      </c>
      <c r="G76" s="1">
        <v>555.1</v>
      </c>
      <c r="H76" s="1">
        <v>2.2999999999999998</v>
      </c>
      <c r="I76" s="1">
        <v>279.7</v>
      </c>
      <c r="J76" s="1">
        <v>2</v>
      </c>
      <c r="K76" s="1">
        <v>874.8</v>
      </c>
      <c r="L76" s="1">
        <v>20</v>
      </c>
      <c r="N76" s="2" t="s">
        <v>830</v>
      </c>
      <c r="O76" s="2" t="s">
        <v>409</v>
      </c>
      <c r="P76" s="2">
        <v>180000</v>
      </c>
      <c r="Q76" s="2">
        <v>3</v>
      </c>
      <c r="R76" s="2">
        <v>38.700000000000003</v>
      </c>
      <c r="S76" s="2">
        <v>0.8</v>
      </c>
      <c r="T76" s="2">
        <v>39.6</v>
      </c>
      <c r="U76" s="2">
        <v>0.4</v>
      </c>
      <c r="V76" s="2">
        <v>34.5</v>
      </c>
      <c r="W76" s="2">
        <v>1.9</v>
      </c>
      <c r="X76" s="2">
        <v>47.3</v>
      </c>
      <c r="Y76" s="2">
        <v>4.7</v>
      </c>
      <c r="AA76" s="3" t="s">
        <v>830</v>
      </c>
      <c r="AB76" s="3" t="s">
        <v>409</v>
      </c>
      <c r="AC76" s="3">
        <v>158000</v>
      </c>
      <c r="AD76" s="3">
        <v>4.7</v>
      </c>
      <c r="AE76" s="3">
        <v>23646</v>
      </c>
      <c r="AF76" s="3">
        <v>5</v>
      </c>
      <c r="AG76" s="3">
        <v>27248</v>
      </c>
      <c r="AH76" s="3">
        <v>3</v>
      </c>
      <c r="AI76" s="3">
        <v>13310</v>
      </c>
      <c r="AJ76" s="3">
        <v>4.8</v>
      </c>
      <c r="AK76" s="3" t="s">
        <v>858</v>
      </c>
      <c r="AL76" s="3" t="s">
        <v>858</v>
      </c>
      <c r="AN76" s="4" t="s">
        <v>830</v>
      </c>
      <c r="AO76" s="4" t="s">
        <v>409</v>
      </c>
      <c r="AP76" s="4">
        <v>180000</v>
      </c>
      <c r="AQ76" s="4">
        <v>3</v>
      </c>
      <c r="AR76" s="4">
        <v>11.04</v>
      </c>
      <c r="AS76" s="4">
        <v>2.7</v>
      </c>
      <c r="AT76" s="4">
        <v>13.08</v>
      </c>
      <c r="AU76" s="4">
        <v>1.8</v>
      </c>
      <c r="AV76" s="4">
        <v>6.68</v>
      </c>
      <c r="AW76" s="4">
        <v>1.4</v>
      </c>
      <c r="AX76" s="4">
        <v>22.19</v>
      </c>
      <c r="AY76" s="4">
        <v>12</v>
      </c>
      <c r="BA76" s="5" t="s">
        <v>830</v>
      </c>
      <c r="BB76" s="5" t="s">
        <v>409</v>
      </c>
      <c r="BC76" s="5">
        <v>180000</v>
      </c>
      <c r="BD76" s="5">
        <v>3</v>
      </c>
      <c r="BE76" s="5">
        <v>445.5</v>
      </c>
      <c r="BF76" s="5">
        <v>3</v>
      </c>
      <c r="BG76" s="5">
        <v>518.6</v>
      </c>
      <c r="BH76" s="5">
        <v>1.8</v>
      </c>
      <c r="BI76" s="5">
        <v>258.7</v>
      </c>
      <c r="BJ76" s="5">
        <v>1.8</v>
      </c>
      <c r="BK76" s="5">
        <v>815.7</v>
      </c>
      <c r="BL76" s="5">
        <v>11</v>
      </c>
      <c r="BN76" s="6" t="s">
        <v>830</v>
      </c>
      <c r="BO76" s="6" t="s">
        <v>409</v>
      </c>
      <c r="BP76" s="6">
        <v>265000</v>
      </c>
      <c r="BQ76" s="6">
        <v>2.5</v>
      </c>
      <c r="BR76" s="6">
        <v>37</v>
      </c>
      <c r="BS76" s="6">
        <v>0.4</v>
      </c>
      <c r="BT76" s="6">
        <v>32.4</v>
      </c>
      <c r="BU76" s="6">
        <v>1</v>
      </c>
      <c r="BV76" s="6">
        <v>12.5</v>
      </c>
      <c r="BW76" s="6">
        <v>8</v>
      </c>
      <c r="BX76" s="6">
        <v>44.1</v>
      </c>
      <c r="BY76" s="6">
        <v>3.9</v>
      </c>
      <c r="CA76" s="7" t="s">
        <v>830</v>
      </c>
      <c r="CB76" s="7" t="s">
        <v>409</v>
      </c>
      <c r="CC76" s="7">
        <v>227000</v>
      </c>
      <c r="CD76" s="7">
        <v>3.7</v>
      </c>
      <c r="CE76" s="7">
        <v>18639</v>
      </c>
      <c r="CF76" s="7">
        <v>5.2</v>
      </c>
      <c r="CG76" s="7">
        <v>21806</v>
      </c>
      <c r="CH76" s="7">
        <v>2.8</v>
      </c>
      <c r="CI76" s="7">
        <v>5355</v>
      </c>
      <c r="CJ76" s="7">
        <v>11</v>
      </c>
      <c r="CK76" s="7">
        <v>38816</v>
      </c>
      <c r="CL76" s="7">
        <v>16</v>
      </c>
      <c r="CN76" s="8" t="s">
        <v>830</v>
      </c>
      <c r="CO76" s="8" t="s">
        <v>409</v>
      </c>
      <c r="CP76" s="8">
        <v>265000</v>
      </c>
      <c r="CQ76" s="8">
        <v>2.5</v>
      </c>
      <c r="CR76" s="8">
        <v>9.7200000000000006</v>
      </c>
      <c r="CS76" s="8">
        <v>1.9</v>
      </c>
      <c r="CT76" s="8">
        <v>12.49</v>
      </c>
      <c r="CU76" s="8">
        <v>1.6</v>
      </c>
      <c r="CV76" s="8">
        <v>6.22</v>
      </c>
      <c r="CW76" s="8">
        <v>0.6</v>
      </c>
      <c r="CX76" s="8">
        <v>20.52</v>
      </c>
      <c r="CY76" s="8">
        <v>9</v>
      </c>
      <c r="DA76" s="20" t="s">
        <v>830</v>
      </c>
      <c r="DB76" s="20" t="s">
        <v>409</v>
      </c>
      <c r="DC76" s="20">
        <v>265000</v>
      </c>
      <c r="DD76" s="20">
        <v>2.5</v>
      </c>
      <c r="DE76" s="20">
        <v>345.9</v>
      </c>
      <c r="DF76" s="20">
        <v>2.7</v>
      </c>
      <c r="DG76" s="20">
        <v>404.5</v>
      </c>
      <c r="DH76" s="20">
        <v>1.9</v>
      </c>
      <c r="DI76" s="20">
        <v>96.9</v>
      </c>
      <c r="DJ76" s="20">
        <v>4.5999999999999996</v>
      </c>
      <c r="DK76" s="20">
        <v>738.1</v>
      </c>
      <c r="DL76" s="20">
        <v>8</v>
      </c>
      <c r="DN76" s="21" t="s">
        <v>830</v>
      </c>
      <c r="DO76" s="21" t="s">
        <v>409</v>
      </c>
      <c r="DP76" s="21">
        <v>68000</v>
      </c>
      <c r="DQ76" s="21">
        <v>4.8</v>
      </c>
      <c r="DR76" s="21">
        <v>37.5</v>
      </c>
      <c r="DS76" s="21">
        <v>0.3</v>
      </c>
      <c r="DT76" s="21">
        <v>37.4</v>
      </c>
      <c r="DU76" s="21">
        <v>0.5</v>
      </c>
      <c r="DV76" s="21">
        <v>32.5</v>
      </c>
      <c r="DW76" s="21">
        <v>1.2</v>
      </c>
      <c r="DX76" s="21">
        <v>41.4</v>
      </c>
      <c r="DY76" s="21">
        <v>7.7</v>
      </c>
      <c r="EA76" s="22" t="s">
        <v>830</v>
      </c>
      <c r="EB76" s="22" t="s">
        <v>409</v>
      </c>
      <c r="EC76" s="22">
        <v>59000</v>
      </c>
      <c r="ED76" s="22">
        <v>8.3000000000000007</v>
      </c>
      <c r="EE76" s="22">
        <v>20202</v>
      </c>
      <c r="EF76" s="22">
        <v>8.6</v>
      </c>
      <c r="EG76" s="22">
        <v>23762</v>
      </c>
      <c r="EH76" s="22">
        <v>6</v>
      </c>
      <c r="EI76" s="22" t="s">
        <v>858</v>
      </c>
      <c r="EJ76" s="22" t="s">
        <v>858</v>
      </c>
      <c r="EK76" s="22" t="s">
        <v>858</v>
      </c>
      <c r="EL76" s="22" t="s">
        <v>858</v>
      </c>
      <c r="EN76" s="23" t="s">
        <v>830</v>
      </c>
      <c r="EO76" s="23" t="s">
        <v>409</v>
      </c>
      <c r="EP76" s="23">
        <v>68000</v>
      </c>
      <c r="EQ76" s="23">
        <v>4.8</v>
      </c>
      <c r="ER76" s="23">
        <v>10.119999999999999</v>
      </c>
      <c r="ES76" s="23">
        <v>4.7</v>
      </c>
      <c r="ET76" s="23">
        <v>12.26</v>
      </c>
      <c r="EU76" s="23">
        <v>2.6</v>
      </c>
      <c r="EV76" s="23">
        <v>6.39</v>
      </c>
      <c r="EW76" s="23">
        <v>1.7</v>
      </c>
      <c r="EX76" s="23" t="s">
        <v>858</v>
      </c>
      <c r="EY76" s="23" t="s">
        <v>858</v>
      </c>
      <c r="FA76" s="24" t="s">
        <v>830</v>
      </c>
      <c r="FB76" s="24" t="s">
        <v>409</v>
      </c>
      <c r="FC76" s="24">
        <v>68000</v>
      </c>
      <c r="FD76" s="24">
        <v>4.8</v>
      </c>
      <c r="FE76" s="24">
        <v>383.3</v>
      </c>
      <c r="FF76" s="24">
        <v>4.3</v>
      </c>
      <c r="FG76" s="24">
        <v>458.9</v>
      </c>
      <c r="FH76" s="24">
        <v>2.6</v>
      </c>
      <c r="FI76" s="24">
        <v>240.2</v>
      </c>
      <c r="FJ76" s="24">
        <v>2.2999999999999998</v>
      </c>
      <c r="FK76" s="24" t="s">
        <v>858</v>
      </c>
      <c r="FL76" s="24" t="s">
        <v>858</v>
      </c>
      <c r="FN76" s="11" t="s">
        <v>830</v>
      </c>
      <c r="FO76" s="11" t="s">
        <v>409</v>
      </c>
      <c r="FP76" s="11">
        <v>112000</v>
      </c>
      <c r="FQ76" s="11">
        <v>3.9</v>
      </c>
      <c r="FR76" s="11">
        <v>39.6</v>
      </c>
      <c r="FS76" s="11">
        <v>0.7</v>
      </c>
      <c r="FT76" s="11">
        <v>41</v>
      </c>
      <c r="FU76" s="11">
        <v>0.6</v>
      </c>
      <c r="FV76" s="11">
        <v>35</v>
      </c>
      <c r="FW76" s="11">
        <v>0.7</v>
      </c>
      <c r="FX76" s="11">
        <v>49.8</v>
      </c>
      <c r="FY76" s="11">
        <v>5.7</v>
      </c>
      <c r="GA76" s="10" t="s">
        <v>830</v>
      </c>
      <c r="GB76" s="10" t="s">
        <v>409</v>
      </c>
      <c r="GC76" s="10">
        <v>99000</v>
      </c>
      <c r="GD76" s="10">
        <v>5.6</v>
      </c>
      <c r="GE76" s="10">
        <v>25663</v>
      </c>
      <c r="GF76" s="10">
        <v>5</v>
      </c>
      <c r="GG76" s="10">
        <v>29301</v>
      </c>
      <c r="GH76" s="10">
        <v>3.2</v>
      </c>
      <c r="GI76" s="10">
        <v>14940</v>
      </c>
      <c r="GJ76" s="10">
        <v>6</v>
      </c>
      <c r="GK76" s="10" t="s">
        <v>858</v>
      </c>
      <c r="GL76" s="10" t="s">
        <v>858</v>
      </c>
      <c r="GN76" s="9" t="s">
        <v>830</v>
      </c>
      <c r="GO76" s="9" t="s">
        <v>409</v>
      </c>
      <c r="GP76" s="9">
        <v>112000</v>
      </c>
      <c r="GQ76" s="9">
        <v>3.9</v>
      </c>
      <c r="GR76" s="9">
        <v>11.42</v>
      </c>
      <c r="GS76" s="9">
        <v>3.6</v>
      </c>
      <c r="GT76" s="9">
        <v>13.54</v>
      </c>
      <c r="GU76" s="9">
        <v>2.2999999999999998</v>
      </c>
      <c r="GV76" s="9">
        <v>7</v>
      </c>
      <c r="GW76" s="9">
        <v>1.9</v>
      </c>
      <c r="GX76" s="9" t="s">
        <v>858</v>
      </c>
      <c r="GY76" s="9" t="s">
        <v>858</v>
      </c>
    </row>
    <row r="77" spans="1:207" x14ac:dyDescent="0.25">
      <c r="A77" s="1" t="s">
        <v>831</v>
      </c>
      <c r="B77" s="1" t="s">
        <v>410</v>
      </c>
      <c r="C77" s="1">
        <v>114000</v>
      </c>
      <c r="D77" s="1">
        <v>3.9</v>
      </c>
      <c r="E77" s="1">
        <v>552.20000000000005</v>
      </c>
      <c r="F77" s="1">
        <v>3.1</v>
      </c>
      <c r="G77" s="1">
        <v>644.79999999999995</v>
      </c>
      <c r="H77" s="1">
        <v>2.1</v>
      </c>
      <c r="I77" s="1">
        <v>321.5</v>
      </c>
      <c r="J77" s="1">
        <v>2.9</v>
      </c>
      <c r="K77" s="1">
        <v>1077.8</v>
      </c>
      <c r="L77" s="1">
        <v>17</v>
      </c>
      <c r="N77" s="2" t="s">
        <v>831</v>
      </c>
      <c r="O77" s="2" t="s">
        <v>410</v>
      </c>
      <c r="P77" s="2">
        <v>174000</v>
      </c>
      <c r="Q77" s="2">
        <v>3.1</v>
      </c>
      <c r="R77" s="2">
        <v>37.9</v>
      </c>
      <c r="S77" s="2">
        <v>0.8</v>
      </c>
      <c r="T77" s="2">
        <v>39.6</v>
      </c>
      <c r="U77" s="2">
        <v>0.5</v>
      </c>
      <c r="V77" s="2">
        <v>35</v>
      </c>
      <c r="W77" s="2">
        <v>0.8</v>
      </c>
      <c r="X77" s="2">
        <v>46.1</v>
      </c>
      <c r="Y77" s="2">
        <v>5</v>
      </c>
      <c r="AA77" s="3" t="s">
        <v>831</v>
      </c>
      <c r="AB77" s="3" t="s">
        <v>410</v>
      </c>
      <c r="AC77" s="3">
        <v>149000</v>
      </c>
      <c r="AD77" s="3">
        <v>4.0999999999999996</v>
      </c>
      <c r="AE77" s="3">
        <v>26308</v>
      </c>
      <c r="AF77" s="3">
        <v>3.1</v>
      </c>
      <c r="AG77" s="3">
        <v>31236</v>
      </c>
      <c r="AH77" s="3">
        <v>2.6</v>
      </c>
      <c r="AI77" s="3">
        <v>14458</v>
      </c>
      <c r="AJ77" s="3">
        <v>3.9</v>
      </c>
      <c r="AK77" s="3" t="s">
        <v>858</v>
      </c>
      <c r="AL77" s="3" t="s">
        <v>858</v>
      </c>
      <c r="AN77" s="4" t="s">
        <v>831</v>
      </c>
      <c r="AO77" s="4" t="s">
        <v>410</v>
      </c>
      <c r="AP77" s="4">
        <v>174000</v>
      </c>
      <c r="AQ77" s="4">
        <v>3.1</v>
      </c>
      <c r="AR77" s="4">
        <v>12.46</v>
      </c>
      <c r="AS77" s="4">
        <v>2.9</v>
      </c>
      <c r="AT77" s="4">
        <v>14.75</v>
      </c>
      <c r="AU77" s="4">
        <v>1.8</v>
      </c>
      <c r="AV77" s="4">
        <v>7.39</v>
      </c>
      <c r="AW77" s="4">
        <v>1.8</v>
      </c>
      <c r="AX77" s="4">
        <v>25.47</v>
      </c>
      <c r="AY77" s="4">
        <v>13</v>
      </c>
      <c r="BA77" s="5" t="s">
        <v>831</v>
      </c>
      <c r="BB77" s="5" t="s">
        <v>410</v>
      </c>
      <c r="BC77" s="5">
        <v>174000</v>
      </c>
      <c r="BD77" s="5">
        <v>3.1</v>
      </c>
      <c r="BE77" s="5">
        <v>500</v>
      </c>
      <c r="BF77" s="5">
        <v>2.8</v>
      </c>
      <c r="BG77" s="5">
        <v>584.70000000000005</v>
      </c>
      <c r="BH77" s="5">
        <v>1.7</v>
      </c>
      <c r="BI77" s="5">
        <v>288.3</v>
      </c>
      <c r="BJ77" s="5">
        <v>1.8</v>
      </c>
      <c r="BK77" s="5">
        <v>968.3</v>
      </c>
      <c r="BL77" s="5">
        <v>11</v>
      </c>
      <c r="BN77" s="6" t="s">
        <v>831</v>
      </c>
      <c r="BO77" s="6" t="s">
        <v>410</v>
      </c>
      <c r="BP77" s="6">
        <v>243000</v>
      </c>
      <c r="BQ77" s="6">
        <v>2.6</v>
      </c>
      <c r="BR77" s="6">
        <v>37</v>
      </c>
      <c r="BS77" s="6">
        <v>0.4</v>
      </c>
      <c r="BT77" s="6">
        <v>33.5</v>
      </c>
      <c r="BU77" s="6">
        <v>0.9</v>
      </c>
      <c r="BV77" s="6">
        <v>15</v>
      </c>
      <c r="BW77" s="6">
        <v>5.9</v>
      </c>
      <c r="BX77" s="6">
        <v>44</v>
      </c>
      <c r="BY77" s="6">
        <v>3.7</v>
      </c>
      <c r="CA77" s="7" t="s">
        <v>831</v>
      </c>
      <c r="CB77" s="7" t="s">
        <v>410</v>
      </c>
      <c r="CC77" s="7">
        <v>209000</v>
      </c>
      <c r="CD77" s="7">
        <v>3.8</v>
      </c>
      <c r="CE77" s="7">
        <v>21796</v>
      </c>
      <c r="CF77" s="7">
        <v>4.7</v>
      </c>
      <c r="CG77" s="7">
        <v>25604</v>
      </c>
      <c r="CH77" s="7">
        <v>3</v>
      </c>
      <c r="CI77" s="7">
        <v>6053</v>
      </c>
      <c r="CJ77" s="7">
        <v>14</v>
      </c>
      <c r="CK77" s="7">
        <v>47064</v>
      </c>
      <c r="CL77" s="7">
        <v>20</v>
      </c>
      <c r="CN77" s="8" t="s">
        <v>831</v>
      </c>
      <c r="CO77" s="8" t="s">
        <v>410</v>
      </c>
      <c r="CP77" s="8">
        <v>243000</v>
      </c>
      <c r="CQ77" s="8">
        <v>2.6</v>
      </c>
      <c r="CR77" s="8">
        <v>11.17</v>
      </c>
      <c r="CS77" s="8">
        <v>2.2999999999999998</v>
      </c>
      <c r="CT77" s="8">
        <v>14.23</v>
      </c>
      <c r="CU77" s="8">
        <v>1.7</v>
      </c>
      <c r="CV77" s="8">
        <v>6.45</v>
      </c>
      <c r="CW77" s="8">
        <v>1.2</v>
      </c>
      <c r="CX77" s="8">
        <v>24.99</v>
      </c>
      <c r="CY77" s="8">
        <v>10</v>
      </c>
      <c r="DA77" s="20" t="s">
        <v>831</v>
      </c>
      <c r="DB77" s="20" t="s">
        <v>410</v>
      </c>
      <c r="DC77" s="20">
        <v>243000</v>
      </c>
      <c r="DD77" s="20">
        <v>2.6</v>
      </c>
      <c r="DE77" s="20">
        <v>416.3</v>
      </c>
      <c r="DF77" s="20">
        <v>2.7</v>
      </c>
      <c r="DG77" s="20">
        <v>477.5</v>
      </c>
      <c r="DH77" s="20">
        <v>1.9</v>
      </c>
      <c r="DI77" s="20">
        <v>120</v>
      </c>
      <c r="DJ77" s="20">
        <v>6.7</v>
      </c>
      <c r="DK77" s="20">
        <v>895.4</v>
      </c>
      <c r="DL77" s="20">
        <v>8.9</v>
      </c>
      <c r="DN77" s="21" t="s">
        <v>831</v>
      </c>
      <c r="DO77" s="21" t="s">
        <v>410</v>
      </c>
      <c r="DP77" s="21">
        <v>60000</v>
      </c>
      <c r="DQ77" s="21">
        <v>5.0999999999999996</v>
      </c>
      <c r="DR77" s="21">
        <v>37.5</v>
      </c>
      <c r="DS77" s="21">
        <v>0.1</v>
      </c>
      <c r="DT77" s="21">
        <v>38.299999999999997</v>
      </c>
      <c r="DU77" s="21">
        <v>0.7</v>
      </c>
      <c r="DV77" s="21">
        <v>33.700000000000003</v>
      </c>
      <c r="DW77" s="21">
        <v>2.1</v>
      </c>
      <c r="DX77" s="21">
        <v>42.2</v>
      </c>
      <c r="DY77" s="21">
        <v>14</v>
      </c>
      <c r="EA77" s="22" t="s">
        <v>831</v>
      </c>
      <c r="EB77" s="22" t="s">
        <v>410</v>
      </c>
      <c r="EC77" s="22">
        <v>50000</v>
      </c>
      <c r="ED77" s="22">
        <v>6.7</v>
      </c>
      <c r="EE77" s="22">
        <v>21039</v>
      </c>
      <c r="EF77" s="22">
        <v>7.2</v>
      </c>
      <c r="EG77" s="22">
        <v>23986</v>
      </c>
      <c r="EH77" s="22">
        <v>3.8</v>
      </c>
      <c r="EI77" s="22">
        <v>12498</v>
      </c>
      <c r="EJ77" s="22">
        <v>6.1</v>
      </c>
      <c r="EK77" s="22" t="s">
        <v>858</v>
      </c>
      <c r="EL77" s="22" t="s">
        <v>858</v>
      </c>
      <c r="EN77" s="23" t="s">
        <v>831</v>
      </c>
      <c r="EO77" s="23" t="s">
        <v>410</v>
      </c>
      <c r="EP77" s="23">
        <v>60000</v>
      </c>
      <c r="EQ77" s="23">
        <v>5.0999999999999996</v>
      </c>
      <c r="ER77" s="23">
        <v>10.76</v>
      </c>
      <c r="ES77" s="23">
        <v>3.8</v>
      </c>
      <c r="ET77" s="23">
        <v>12.28</v>
      </c>
      <c r="EU77" s="23">
        <v>2.5</v>
      </c>
      <c r="EV77" s="23">
        <v>6.84</v>
      </c>
      <c r="EW77" s="23">
        <v>1.9</v>
      </c>
      <c r="EX77" s="23" t="s">
        <v>858</v>
      </c>
      <c r="EY77" s="23" t="s">
        <v>858</v>
      </c>
      <c r="FA77" s="24" t="s">
        <v>831</v>
      </c>
      <c r="FB77" s="24" t="s">
        <v>410</v>
      </c>
      <c r="FC77" s="24">
        <v>60000</v>
      </c>
      <c r="FD77" s="24">
        <v>5.0999999999999996</v>
      </c>
      <c r="FE77" s="24">
        <v>407.2</v>
      </c>
      <c r="FF77" s="24">
        <v>4.2</v>
      </c>
      <c r="FG77" s="24">
        <v>470.6</v>
      </c>
      <c r="FH77" s="24">
        <v>2.4</v>
      </c>
      <c r="FI77" s="24">
        <v>258.39999999999998</v>
      </c>
      <c r="FJ77" s="24">
        <v>2.6</v>
      </c>
      <c r="FK77" s="24" t="s">
        <v>858</v>
      </c>
      <c r="FL77" s="24" t="s">
        <v>858</v>
      </c>
      <c r="FN77" s="11" t="s">
        <v>831</v>
      </c>
      <c r="FO77" s="11" t="s">
        <v>410</v>
      </c>
      <c r="FP77" s="11">
        <v>114000</v>
      </c>
      <c r="FQ77" s="11">
        <v>3.9</v>
      </c>
      <c r="FR77" s="11">
        <v>39</v>
      </c>
      <c r="FS77" s="11">
        <v>1.1000000000000001</v>
      </c>
      <c r="FT77" s="11">
        <v>40.299999999999997</v>
      </c>
      <c r="FU77" s="11">
        <v>0.6</v>
      </c>
      <c r="FV77" s="11">
        <v>36</v>
      </c>
      <c r="FW77" s="11">
        <v>1.3</v>
      </c>
      <c r="FX77" s="11">
        <v>47.5</v>
      </c>
      <c r="FY77" s="11">
        <v>6.4</v>
      </c>
      <c r="GA77" s="10" t="s">
        <v>831</v>
      </c>
      <c r="GB77" s="10" t="s">
        <v>410</v>
      </c>
      <c r="GC77" s="10">
        <v>100000</v>
      </c>
      <c r="GD77" s="10">
        <v>5.0999999999999996</v>
      </c>
      <c r="GE77" s="10">
        <v>28597</v>
      </c>
      <c r="GF77" s="10">
        <v>4.8</v>
      </c>
      <c r="GG77" s="10">
        <v>34842</v>
      </c>
      <c r="GH77" s="10">
        <v>3.1</v>
      </c>
      <c r="GI77" s="10">
        <v>16903</v>
      </c>
      <c r="GJ77" s="10">
        <v>3.3</v>
      </c>
      <c r="GK77" s="10" t="s">
        <v>858</v>
      </c>
      <c r="GL77" s="10" t="s">
        <v>858</v>
      </c>
      <c r="GN77" s="9" t="s">
        <v>831</v>
      </c>
      <c r="GO77" s="9" t="s">
        <v>410</v>
      </c>
      <c r="GP77" s="9">
        <v>114000</v>
      </c>
      <c r="GQ77" s="9">
        <v>3.9</v>
      </c>
      <c r="GR77" s="9">
        <v>13.6</v>
      </c>
      <c r="GS77" s="9">
        <v>3.6</v>
      </c>
      <c r="GT77" s="9">
        <v>15.99</v>
      </c>
      <c r="GU77" s="9">
        <v>2.2000000000000002</v>
      </c>
      <c r="GV77" s="9">
        <v>7.9</v>
      </c>
      <c r="GW77" s="9">
        <v>2</v>
      </c>
      <c r="GX77" s="9">
        <v>27.09</v>
      </c>
      <c r="GY77" s="9">
        <v>17</v>
      </c>
    </row>
    <row r="78" spans="1:207" x14ac:dyDescent="0.25">
      <c r="A78" s="1" t="s">
        <v>572</v>
      </c>
      <c r="B78" s="1" t="s">
        <v>149</v>
      </c>
      <c r="C78" s="1">
        <v>187000</v>
      </c>
      <c r="D78" s="1">
        <v>3</v>
      </c>
      <c r="E78" s="1">
        <v>554.5</v>
      </c>
      <c r="F78" s="1">
        <v>2.2999999999999998</v>
      </c>
      <c r="G78" s="1">
        <v>665.4</v>
      </c>
      <c r="H78" s="1">
        <v>3.1</v>
      </c>
      <c r="I78" s="1">
        <v>297.10000000000002</v>
      </c>
      <c r="J78" s="1">
        <v>2</v>
      </c>
      <c r="K78" s="1">
        <v>1072.2</v>
      </c>
      <c r="L78" s="1">
        <v>14</v>
      </c>
      <c r="N78" s="2" t="s">
        <v>572</v>
      </c>
      <c r="O78" s="2" t="s">
        <v>149</v>
      </c>
      <c r="P78" s="2">
        <v>324000</v>
      </c>
      <c r="Q78" s="2">
        <v>2.2999999999999998</v>
      </c>
      <c r="R78" s="2">
        <v>37.5</v>
      </c>
      <c r="S78" s="2">
        <v>0</v>
      </c>
      <c r="T78" s="2">
        <v>38.5</v>
      </c>
      <c r="U78" s="2">
        <v>0.3</v>
      </c>
      <c r="V78" s="2">
        <v>32.700000000000003</v>
      </c>
      <c r="W78" s="2">
        <v>1.1000000000000001</v>
      </c>
      <c r="X78" s="2">
        <v>44.2</v>
      </c>
      <c r="Y78" s="2">
        <v>3.4</v>
      </c>
      <c r="AA78" s="3" t="s">
        <v>572</v>
      </c>
      <c r="AB78" s="3" t="s">
        <v>149</v>
      </c>
      <c r="AC78" s="3">
        <v>273000</v>
      </c>
      <c r="AD78" s="3">
        <v>3</v>
      </c>
      <c r="AE78" s="3">
        <v>26307</v>
      </c>
      <c r="AF78" s="3">
        <v>2.8</v>
      </c>
      <c r="AG78" s="3">
        <v>31325</v>
      </c>
      <c r="AH78" s="3">
        <v>2.4</v>
      </c>
      <c r="AI78" s="3">
        <v>14186</v>
      </c>
      <c r="AJ78" s="3">
        <v>2.6</v>
      </c>
      <c r="AK78" s="3">
        <v>48974</v>
      </c>
      <c r="AL78" s="3">
        <v>12</v>
      </c>
      <c r="AN78" s="4" t="s">
        <v>572</v>
      </c>
      <c r="AO78" s="4" t="s">
        <v>149</v>
      </c>
      <c r="AP78" s="4">
        <v>324000</v>
      </c>
      <c r="AQ78" s="4">
        <v>2.2999999999999998</v>
      </c>
      <c r="AR78" s="4">
        <v>13.2</v>
      </c>
      <c r="AS78" s="4">
        <v>2.2000000000000002</v>
      </c>
      <c r="AT78" s="4">
        <v>15.56</v>
      </c>
      <c r="AU78" s="4">
        <v>2.1</v>
      </c>
      <c r="AV78" s="4">
        <v>7.27</v>
      </c>
      <c r="AW78" s="4">
        <v>1.3</v>
      </c>
      <c r="AX78" s="4">
        <v>25.45</v>
      </c>
      <c r="AY78" s="4">
        <v>7.7</v>
      </c>
      <c r="BA78" s="5" t="s">
        <v>572</v>
      </c>
      <c r="BB78" s="5" t="s">
        <v>149</v>
      </c>
      <c r="BC78" s="5">
        <v>324000</v>
      </c>
      <c r="BD78" s="5">
        <v>2.2999999999999998</v>
      </c>
      <c r="BE78" s="5">
        <v>507.9</v>
      </c>
      <c r="BF78" s="5">
        <v>2.1</v>
      </c>
      <c r="BG78" s="5">
        <v>598.70000000000005</v>
      </c>
      <c r="BH78" s="5">
        <v>2.1</v>
      </c>
      <c r="BI78" s="5">
        <v>285.3</v>
      </c>
      <c r="BJ78" s="5">
        <v>1.2</v>
      </c>
      <c r="BK78" s="5">
        <v>958.3</v>
      </c>
      <c r="BL78" s="5">
        <v>8</v>
      </c>
      <c r="BN78" s="6" t="s">
        <v>572</v>
      </c>
      <c r="BO78" s="6" t="s">
        <v>149</v>
      </c>
      <c r="BP78" s="6">
        <v>431000</v>
      </c>
      <c r="BQ78" s="6">
        <v>1.9</v>
      </c>
      <c r="BR78" s="6">
        <v>37</v>
      </c>
      <c r="BS78" s="6">
        <v>0.2</v>
      </c>
      <c r="BT78" s="6">
        <v>33.4</v>
      </c>
      <c r="BU78" s="6">
        <v>0.7</v>
      </c>
      <c r="BV78" s="6">
        <v>16</v>
      </c>
      <c r="BW78" s="6">
        <v>4.4000000000000004</v>
      </c>
      <c r="BX78" s="6">
        <v>42.4</v>
      </c>
      <c r="BY78" s="6">
        <v>3</v>
      </c>
      <c r="CA78" s="7" t="s">
        <v>572</v>
      </c>
      <c r="CB78" s="7" t="s">
        <v>149</v>
      </c>
      <c r="CC78" s="7">
        <v>362000</v>
      </c>
      <c r="CD78" s="7">
        <v>2.6</v>
      </c>
      <c r="CE78" s="7">
        <v>22052</v>
      </c>
      <c r="CF78" s="7">
        <v>3</v>
      </c>
      <c r="CG78" s="7">
        <v>26328</v>
      </c>
      <c r="CH78" s="7">
        <v>2.2999999999999998</v>
      </c>
      <c r="CI78" s="7">
        <v>6912</v>
      </c>
      <c r="CJ78" s="7">
        <v>5.9</v>
      </c>
      <c r="CK78" s="7">
        <v>44877</v>
      </c>
      <c r="CL78" s="7">
        <v>9.3000000000000007</v>
      </c>
      <c r="CN78" s="8" t="s">
        <v>572</v>
      </c>
      <c r="CO78" s="8" t="s">
        <v>149</v>
      </c>
      <c r="CP78" s="8">
        <v>431000</v>
      </c>
      <c r="CQ78" s="8">
        <v>1.9</v>
      </c>
      <c r="CR78" s="8">
        <v>12</v>
      </c>
      <c r="CS78" s="8">
        <v>2.1</v>
      </c>
      <c r="CT78" s="8">
        <v>14.97</v>
      </c>
      <c r="CU78" s="8">
        <v>1.9</v>
      </c>
      <c r="CV78" s="8">
        <v>6.58</v>
      </c>
      <c r="CW78" s="8">
        <v>1.3</v>
      </c>
      <c r="CX78" s="8">
        <v>24.38</v>
      </c>
      <c r="CY78" s="8">
        <v>6.9</v>
      </c>
      <c r="DA78" s="20" t="s">
        <v>572</v>
      </c>
      <c r="DB78" s="20" t="s">
        <v>149</v>
      </c>
      <c r="DC78" s="20">
        <v>431000</v>
      </c>
      <c r="DD78" s="20">
        <v>1.9</v>
      </c>
      <c r="DE78" s="20">
        <v>423.7</v>
      </c>
      <c r="DF78" s="20">
        <v>2.4</v>
      </c>
      <c r="DG78" s="20">
        <v>499.6</v>
      </c>
      <c r="DH78" s="20">
        <v>2</v>
      </c>
      <c r="DI78" s="20">
        <v>131.4</v>
      </c>
      <c r="DJ78" s="20">
        <v>4.2</v>
      </c>
      <c r="DK78" s="20">
        <v>881.2</v>
      </c>
      <c r="DL78" s="20">
        <v>6.6</v>
      </c>
      <c r="DN78" s="21" t="s">
        <v>572</v>
      </c>
      <c r="DO78" s="21" t="s">
        <v>149</v>
      </c>
      <c r="DP78" s="21">
        <v>138000</v>
      </c>
      <c r="DQ78" s="21">
        <v>3.4</v>
      </c>
      <c r="DR78" s="21">
        <v>37</v>
      </c>
      <c r="DS78" s="21">
        <v>0.3</v>
      </c>
      <c r="DT78" s="21">
        <v>36.700000000000003</v>
      </c>
      <c r="DU78" s="21">
        <v>0.4</v>
      </c>
      <c r="DV78" s="21">
        <v>32.4</v>
      </c>
      <c r="DW78" s="21">
        <v>0</v>
      </c>
      <c r="DX78" s="21">
        <v>40</v>
      </c>
      <c r="DY78" s="21">
        <v>3.5</v>
      </c>
      <c r="EA78" s="22" t="s">
        <v>572</v>
      </c>
      <c r="EB78" s="22" t="s">
        <v>149</v>
      </c>
      <c r="EC78" s="22">
        <v>116000</v>
      </c>
      <c r="ED78" s="22">
        <v>4.5</v>
      </c>
      <c r="EE78" s="22">
        <v>22988</v>
      </c>
      <c r="EF78" s="22">
        <v>3.9</v>
      </c>
      <c r="EG78" s="22">
        <v>26499</v>
      </c>
      <c r="EH78" s="22">
        <v>3.2</v>
      </c>
      <c r="EI78" s="22">
        <v>13277</v>
      </c>
      <c r="EJ78" s="22">
        <v>4.2</v>
      </c>
      <c r="EK78" s="22">
        <v>41662</v>
      </c>
      <c r="EL78" s="22">
        <v>15</v>
      </c>
      <c r="EN78" s="23" t="s">
        <v>572</v>
      </c>
      <c r="EO78" s="23" t="s">
        <v>149</v>
      </c>
      <c r="EP78" s="23">
        <v>138000</v>
      </c>
      <c r="EQ78" s="23">
        <v>3.4</v>
      </c>
      <c r="ER78" s="23">
        <v>12.26</v>
      </c>
      <c r="ES78" s="23">
        <v>2.8</v>
      </c>
      <c r="ET78" s="23">
        <v>13.87</v>
      </c>
      <c r="EU78" s="23">
        <v>1.8</v>
      </c>
      <c r="EV78" s="23">
        <v>7.11</v>
      </c>
      <c r="EW78" s="23">
        <v>1.6</v>
      </c>
      <c r="EX78" s="23">
        <v>23.31</v>
      </c>
      <c r="EY78" s="23">
        <v>10</v>
      </c>
      <c r="FA78" s="24" t="s">
        <v>572</v>
      </c>
      <c r="FB78" s="24" t="s">
        <v>149</v>
      </c>
      <c r="FC78" s="24">
        <v>138000</v>
      </c>
      <c r="FD78" s="24">
        <v>3.4</v>
      </c>
      <c r="FE78" s="24">
        <v>447.4</v>
      </c>
      <c r="FF78" s="24">
        <v>3</v>
      </c>
      <c r="FG78" s="24">
        <v>508.3</v>
      </c>
      <c r="FH78" s="24">
        <v>1.7</v>
      </c>
      <c r="FI78" s="24">
        <v>267.60000000000002</v>
      </c>
      <c r="FJ78" s="24">
        <v>1.9</v>
      </c>
      <c r="FK78" s="24">
        <v>804.9</v>
      </c>
      <c r="FL78" s="24">
        <v>10</v>
      </c>
      <c r="FN78" s="11" t="s">
        <v>572</v>
      </c>
      <c r="FO78" s="11" t="s">
        <v>149</v>
      </c>
      <c r="FP78" s="11">
        <v>187000</v>
      </c>
      <c r="FQ78" s="11">
        <v>3</v>
      </c>
      <c r="FR78" s="11">
        <v>37.5</v>
      </c>
      <c r="FS78" s="11">
        <v>0.7</v>
      </c>
      <c r="FT78" s="11">
        <v>39.799999999999997</v>
      </c>
      <c r="FU78" s="11">
        <v>0.5</v>
      </c>
      <c r="FV78" s="11">
        <v>35</v>
      </c>
      <c r="FW78" s="11">
        <v>0</v>
      </c>
      <c r="FX78" s="11">
        <v>46.9</v>
      </c>
      <c r="FY78" s="11">
        <v>4.4000000000000004</v>
      </c>
      <c r="GA78" s="10" t="s">
        <v>572</v>
      </c>
      <c r="GB78" s="10" t="s">
        <v>149</v>
      </c>
      <c r="GC78" s="10">
        <v>157000</v>
      </c>
      <c r="GD78" s="10">
        <v>4.0999999999999996</v>
      </c>
      <c r="GE78" s="10">
        <v>28752</v>
      </c>
      <c r="GF78" s="10">
        <v>3.7</v>
      </c>
      <c r="GG78" s="10">
        <v>34887</v>
      </c>
      <c r="GH78" s="10">
        <v>3.2</v>
      </c>
      <c r="GI78" s="10">
        <v>15216</v>
      </c>
      <c r="GJ78" s="10">
        <v>3.2</v>
      </c>
      <c r="GK78" s="10" t="s">
        <v>858</v>
      </c>
      <c r="GL78" s="10" t="s">
        <v>858</v>
      </c>
      <c r="GN78" s="9" t="s">
        <v>572</v>
      </c>
      <c r="GO78" s="9" t="s">
        <v>149</v>
      </c>
      <c r="GP78" s="9">
        <v>187000</v>
      </c>
      <c r="GQ78" s="9">
        <v>3</v>
      </c>
      <c r="GR78" s="9">
        <v>14.01</v>
      </c>
      <c r="GS78" s="9">
        <v>2.6</v>
      </c>
      <c r="GT78" s="9">
        <v>16.7</v>
      </c>
      <c r="GU78" s="9">
        <v>3.1</v>
      </c>
      <c r="GV78" s="9">
        <v>7.5</v>
      </c>
      <c r="GW78" s="9">
        <v>1.9</v>
      </c>
      <c r="GX78" s="9">
        <v>27.96</v>
      </c>
      <c r="GY78" s="9">
        <v>16</v>
      </c>
    </row>
    <row r="79" spans="1:207" x14ac:dyDescent="0.25">
      <c r="A79" s="1" t="s">
        <v>573</v>
      </c>
      <c r="B79" s="1" t="s">
        <v>150</v>
      </c>
      <c r="C79" s="1">
        <v>55000</v>
      </c>
      <c r="D79" s="1">
        <v>5.8</v>
      </c>
      <c r="E79" s="1">
        <v>555.5</v>
      </c>
      <c r="F79" s="1">
        <v>4.7</v>
      </c>
      <c r="G79" s="1">
        <v>658.5</v>
      </c>
      <c r="H79" s="1">
        <v>3.7</v>
      </c>
      <c r="I79" s="1">
        <v>288</v>
      </c>
      <c r="J79" s="1">
        <v>5.6</v>
      </c>
      <c r="K79" s="1" t="s">
        <v>858</v>
      </c>
      <c r="L79" s="1" t="s">
        <v>858</v>
      </c>
      <c r="N79" s="2" t="s">
        <v>573</v>
      </c>
      <c r="O79" s="2" t="s">
        <v>150</v>
      </c>
      <c r="P79" s="2">
        <v>96000</v>
      </c>
      <c r="Q79" s="2">
        <v>4.2</v>
      </c>
      <c r="R79" s="2">
        <v>37.5</v>
      </c>
      <c r="S79" s="2">
        <v>0</v>
      </c>
      <c r="T79" s="2">
        <v>38.6</v>
      </c>
      <c r="U79" s="2">
        <v>0.5</v>
      </c>
      <c r="V79" s="2">
        <v>35</v>
      </c>
      <c r="W79" s="2">
        <v>0.4</v>
      </c>
      <c r="X79" s="2">
        <v>43.6</v>
      </c>
      <c r="Y79" s="2">
        <v>7.4</v>
      </c>
      <c r="AA79" s="3" t="s">
        <v>573</v>
      </c>
      <c r="AB79" s="3" t="s">
        <v>150</v>
      </c>
      <c r="AC79" s="3">
        <v>84000</v>
      </c>
      <c r="AD79" s="3">
        <v>7.5</v>
      </c>
      <c r="AE79" s="3">
        <v>26876</v>
      </c>
      <c r="AF79" s="3">
        <v>7.9</v>
      </c>
      <c r="AG79" s="3">
        <v>31027</v>
      </c>
      <c r="AH79" s="3">
        <v>6.3</v>
      </c>
      <c r="AI79" s="3" t="s">
        <v>858</v>
      </c>
      <c r="AJ79" s="3" t="s">
        <v>858</v>
      </c>
      <c r="AK79" s="3" t="s">
        <v>858</v>
      </c>
      <c r="AL79" s="3" t="s">
        <v>858</v>
      </c>
      <c r="AN79" s="4" t="s">
        <v>573</v>
      </c>
      <c r="AO79" s="4" t="s">
        <v>150</v>
      </c>
      <c r="AP79" s="4">
        <v>96000</v>
      </c>
      <c r="AQ79" s="4">
        <v>4.2</v>
      </c>
      <c r="AR79" s="4">
        <v>13.39</v>
      </c>
      <c r="AS79" s="4">
        <v>4.2</v>
      </c>
      <c r="AT79" s="4">
        <v>15.4</v>
      </c>
      <c r="AU79" s="4">
        <v>2.6</v>
      </c>
      <c r="AV79" s="4">
        <v>7.39</v>
      </c>
      <c r="AW79" s="4">
        <v>2.1</v>
      </c>
      <c r="AX79" s="4">
        <v>25.02</v>
      </c>
      <c r="AY79" s="4">
        <v>18</v>
      </c>
      <c r="BA79" s="5" t="s">
        <v>573</v>
      </c>
      <c r="BB79" s="5" t="s">
        <v>150</v>
      </c>
      <c r="BC79" s="5">
        <v>96000</v>
      </c>
      <c r="BD79" s="5">
        <v>4.2</v>
      </c>
      <c r="BE79" s="5">
        <v>520.20000000000005</v>
      </c>
      <c r="BF79" s="5">
        <v>3.5</v>
      </c>
      <c r="BG79" s="5">
        <v>594</v>
      </c>
      <c r="BH79" s="5">
        <v>2.7</v>
      </c>
      <c r="BI79" s="5">
        <v>278.60000000000002</v>
      </c>
      <c r="BJ79" s="5">
        <v>2.4</v>
      </c>
      <c r="BK79" s="5">
        <v>980.4</v>
      </c>
      <c r="BL79" s="5">
        <v>17</v>
      </c>
      <c r="BN79" s="6" t="s">
        <v>573</v>
      </c>
      <c r="BO79" s="6" t="s">
        <v>150</v>
      </c>
      <c r="BP79" s="6">
        <v>134000</v>
      </c>
      <c r="BQ79" s="6">
        <v>3.5</v>
      </c>
      <c r="BR79" s="6">
        <v>37</v>
      </c>
      <c r="BS79" s="6">
        <v>0.4</v>
      </c>
      <c r="BT79" s="6">
        <v>33.1</v>
      </c>
      <c r="BU79" s="6">
        <v>1.1000000000000001</v>
      </c>
      <c r="BV79" s="6">
        <v>16.3</v>
      </c>
      <c r="BW79" s="6">
        <v>6.1</v>
      </c>
      <c r="BX79" s="6">
        <v>41.8</v>
      </c>
      <c r="BY79" s="6">
        <v>4.9000000000000004</v>
      </c>
      <c r="CA79" s="7" t="s">
        <v>573</v>
      </c>
      <c r="CB79" s="7" t="s">
        <v>150</v>
      </c>
      <c r="CC79" s="7">
        <v>116000</v>
      </c>
      <c r="CD79" s="7">
        <v>5.9</v>
      </c>
      <c r="CE79" s="7">
        <v>22655</v>
      </c>
      <c r="CF79" s="7">
        <v>7.8</v>
      </c>
      <c r="CG79" s="7">
        <v>26288</v>
      </c>
      <c r="CH79" s="7">
        <v>5.0999999999999996</v>
      </c>
      <c r="CI79" s="7" t="s">
        <v>858</v>
      </c>
      <c r="CJ79" s="7" t="s">
        <v>858</v>
      </c>
      <c r="CK79" s="7" t="s">
        <v>858</v>
      </c>
      <c r="CL79" s="7" t="s">
        <v>858</v>
      </c>
      <c r="CN79" s="8" t="s">
        <v>573</v>
      </c>
      <c r="CO79" s="8" t="s">
        <v>150</v>
      </c>
      <c r="CP79" s="8">
        <v>134000</v>
      </c>
      <c r="CQ79" s="8">
        <v>3.5</v>
      </c>
      <c r="CR79" s="8">
        <v>12.24</v>
      </c>
      <c r="CS79" s="8">
        <v>4.4000000000000004</v>
      </c>
      <c r="CT79" s="8">
        <v>15.08</v>
      </c>
      <c r="CU79" s="8">
        <v>2.4</v>
      </c>
      <c r="CV79" s="8">
        <v>6.69</v>
      </c>
      <c r="CW79" s="8">
        <v>1.8</v>
      </c>
      <c r="CX79" s="8">
        <v>25.68</v>
      </c>
      <c r="CY79" s="8">
        <v>14</v>
      </c>
      <c r="DA79" s="20" t="s">
        <v>573</v>
      </c>
      <c r="DB79" s="20" t="s">
        <v>150</v>
      </c>
      <c r="DC79" s="20">
        <v>134000</v>
      </c>
      <c r="DD79" s="20">
        <v>3.5</v>
      </c>
      <c r="DE79" s="20">
        <v>437.9</v>
      </c>
      <c r="DF79" s="20">
        <v>4.0999999999999996</v>
      </c>
      <c r="DG79" s="20">
        <v>498.6</v>
      </c>
      <c r="DH79" s="20">
        <v>2.7</v>
      </c>
      <c r="DI79" s="20">
        <v>144.9</v>
      </c>
      <c r="DJ79" s="20">
        <v>7.9</v>
      </c>
      <c r="DK79" s="20">
        <v>893</v>
      </c>
      <c r="DL79" s="20">
        <v>12</v>
      </c>
      <c r="DN79" s="21" t="s">
        <v>573</v>
      </c>
      <c r="DO79" s="21" t="s">
        <v>150</v>
      </c>
      <c r="DP79" s="21">
        <v>40000</v>
      </c>
      <c r="DQ79" s="21">
        <v>6.3</v>
      </c>
      <c r="DR79" s="21">
        <v>37</v>
      </c>
      <c r="DS79" s="21">
        <v>0.4</v>
      </c>
      <c r="DT79" s="21">
        <v>37.4</v>
      </c>
      <c r="DU79" s="21">
        <v>0.6</v>
      </c>
      <c r="DV79" s="21">
        <v>33.9</v>
      </c>
      <c r="DW79" s="21">
        <v>2.4</v>
      </c>
      <c r="DX79" s="21" t="s">
        <v>858</v>
      </c>
      <c r="DY79" s="21" t="s">
        <v>858</v>
      </c>
      <c r="EA79" s="22" t="s">
        <v>573</v>
      </c>
      <c r="EB79" s="22" t="s">
        <v>150</v>
      </c>
      <c r="EC79" s="22">
        <v>36000</v>
      </c>
      <c r="ED79" s="22">
        <v>7.4</v>
      </c>
      <c r="EE79" s="22">
        <v>22711</v>
      </c>
      <c r="EF79" s="22">
        <v>5.6</v>
      </c>
      <c r="EG79" s="22">
        <v>25816</v>
      </c>
      <c r="EH79" s="22">
        <v>3.5</v>
      </c>
      <c r="EI79" s="22">
        <v>13786</v>
      </c>
      <c r="EJ79" s="22">
        <v>4.2</v>
      </c>
      <c r="EK79" s="22" t="s">
        <v>858</v>
      </c>
      <c r="EL79" s="22" t="s">
        <v>858</v>
      </c>
      <c r="EN79" s="23" t="s">
        <v>573</v>
      </c>
      <c r="EO79" s="23" t="s">
        <v>150</v>
      </c>
      <c r="EP79" s="23">
        <v>40000</v>
      </c>
      <c r="EQ79" s="23">
        <v>6.3</v>
      </c>
      <c r="ER79" s="23">
        <v>12.08</v>
      </c>
      <c r="ES79" s="23">
        <v>5.7</v>
      </c>
      <c r="ET79" s="23">
        <v>13.5</v>
      </c>
      <c r="EU79" s="23">
        <v>2.9</v>
      </c>
      <c r="EV79" s="23">
        <v>7.34</v>
      </c>
      <c r="EW79" s="23">
        <v>2</v>
      </c>
      <c r="EX79" s="23" t="s">
        <v>858</v>
      </c>
      <c r="EY79" s="23" t="s">
        <v>858</v>
      </c>
      <c r="FA79" s="24" t="s">
        <v>573</v>
      </c>
      <c r="FB79" s="24" t="s">
        <v>150</v>
      </c>
      <c r="FC79" s="24">
        <v>40000</v>
      </c>
      <c r="FD79" s="24">
        <v>6.3</v>
      </c>
      <c r="FE79" s="24">
        <v>458.7</v>
      </c>
      <c r="FF79" s="24">
        <v>5.4</v>
      </c>
      <c r="FG79" s="24">
        <v>505.3</v>
      </c>
      <c r="FH79" s="24">
        <v>2.9</v>
      </c>
      <c r="FI79" s="24">
        <v>270.10000000000002</v>
      </c>
      <c r="FJ79" s="24">
        <v>2.7</v>
      </c>
      <c r="FK79" s="24" t="s">
        <v>858</v>
      </c>
      <c r="FL79" s="24" t="s">
        <v>858</v>
      </c>
      <c r="FN79" s="11" t="s">
        <v>573</v>
      </c>
      <c r="FO79" s="11" t="s">
        <v>150</v>
      </c>
      <c r="FP79" s="11">
        <v>55000</v>
      </c>
      <c r="FQ79" s="11">
        <v>5.8</v>
      </c>
      <c r="FR79" s="11">
        <v>37.5</v>
      </c>
      <c r="FS79" s="11">
        <v>1</v>
      </c>
      <c r="FT79" s="11">
        <v>39.4</v>
      </c>
      <c r="FU79" s="11">
        <v>0.7</v>
      </c>
      <c r="FV79" s="11">
        <v>35.5</v>
      </c>
      <c r="FW79" s="11">
        <v>1</v>
      </c>
      <c r="FX79" s="11" t="s">
        <v>858</v>
      </c>
      <c r="FY79" s="11" t="s">
        <v>858</v>
      </c>
      <c r="GA79" s="10" t="s">
        <v>573</v>
      </c>
      <c r="GB79" s="10" t="s">
        <v>150</v>
      </c>
      <c r="GC79" s="10">
        <v>48000</v>
      </c>
      <c r="GD79" s="10">
        <v>12</v>
      </c>
      <c r="GE79" s="10">
        <v>28432</v>
      </c>
      <c r="GF79" s="10">
        <v>14</v>
      </c>
      <c r="GG79" s="10">
        <v>34962</v>
      </c>
      <c r="GH79" s="10">
        <v>11</v>
      </c>
      <c r="GI79" s="10" t="s">
        <v>858</v>
      </c>
      <c r="GJ79" s="10" t="s">
        <v>858</v>
      </c>
      <c r="GK79" s="10" t="s">
        <v>858</v>
      </c>
      <c r="GL79" s="10" t="s">
        <v>858</v>
      </c>
      <c r="GN79" s="9" t="s">
        <v>573</v>
      </c>
      <c r="GO79" s="9" t="s">
        <v>150</v>
      </c>
      <c r="GP79" s="9">
        <v>55000</v>
      </c>
      <c r="GQ79" s="9">
        <v>5.8</v>
      </c>
      <c r="GR79" s="9">
        <v>14.59</v>
      </c>
      <c r="GS79" s="9">
        <v>4.7</v>
      </c>
      <c r="GT79" s="9">
        <v>16.72</v>
      </c>
      <c r="GU79" s="9">
        <v>3.7</v>
      </c>
      <c r="GV79" s="9">
        <v>7.49</v>
      </c>
      <c r="GW79" s="9">
        <v>4.9000000000000004</v>
      </c>
      <c r="GX79" s="9" t="s">
        <v>858</v>
      </c>
      <c r="GY79" s="9" t="s">
        <v>858</v>
      </c>
    </row>
    <row r="80" spans="1:207" x14ac:dyDescent="0.25">
      <c r="A80" s="1" t="s">
        <v>574</v>
      </c>
      <c r="B80" s="1" t="s">
        <v>151</v>
      </c>
      <c r="C80" s="1">
        <v>45000</v>
      </c>
      <c r="D80" s="1">
        <v>6.2</v>
      </c>
      <c r="E80" s="1">
        <v>413.8</v>
      </c>
      <c r="F80" s="1">
        <v>5.5</v>
      </c>
      <c r="G80" s="1">
        <v>514.5</v>
      </c>
      <c r="H80" s="1">
        <v>3.6</v>
      </c>
      <c r="I80" s="1">
        <v>269.3</v>
      </c>
      <c r="J80" s="1">
        <v>4.4000000000000004</v>
      </c>
      <c r="K80" s="1" t="s">
        <v>858</v>
      </c>
      <c r="L80" s="1" t="s">
        <v>858</v>
      </c>
      <c r="N80" s="2" t="s">
        <v>574</v>
      </c>
      <c r="O80" s="2" t="s">
        <v>151</v>
      </c>
      <c r="P80" s="2">
        <v>75000</v>
      </c>
      <c r="Q80" s="2">
        <v>4.8</v>
      </c>
      <c r="R80" s="2">
        <v>37.5</v>
      </c>
      <c r="S80" s="2">
        <v>0.9</v>
      </c>
      <c r="T80" s="2">
        <v>39.1</v>
      </c>
      <c r="U80" s="2">
        <v>0.7</v>
      </c>
      <c r="V80" s="2">
        <v>32.5</v>
      </c>
      <c r="W80" s="2">
        <v>0.7</v>
      </c>
      <c r="X80" s="2">
        <v>45</v>
      </c>
      <c r="Y80" s="2">
        <v>8.4</v>
      </c>
      <c r="AA80" s="3" t="s">
        <v>574</v>
      </c>
      <c r="AB80" s="3" t="s">
        <v>151</v>
      </c>
      <c r="AC80" s="3">
        <v>63000</v>
      </c>
      <c r="AD80" s="3">
        <v>9</v>
      </c>
      <c r="AE80" s="3">
        <v>22224</v>
      </c>
      <c r="AF80" s="3">
        <v>9.4</v>
      </c>
      <c r="AG80" s="3">
        <v>25967</v>
      </c>
      <c r="AH80" s="3">
        <v>4.7</v>
      </c>
      <c r="AI80" s="3">
        <v>12821</v>
      </c>
      <c r="AJ80" s="3">
        <v>11</v>
      </c>
      <c r="AK80" s="3" t="s">
        <v>858</v>
      </c>
      <c r="AL80" s="3" t="s">
        <v>858</v>
      </c>
      <c r="AN80" s="4" t="s">
        <v>574</v>
      </c>
      <c r="AO80" s="4" t="s">
        <v>151</v>
      </c>
      <c r="AP80" s="4">
        <v>75000</v>
      </c>
      <c r="AQ80" s="4">
        <v>4.8</v>
      </c>
      <c r="AR80" s="4">
        <v>10.16</v>
      </c>
      <c r="AS80" s="4">
        <v>4.5</v>
      </c>
      <c r="AT80" s="4">
        <v>12.69</v>
      </c>
      <c r="AU80" s="4">
        <v>2.8</v>
      </c>
      <c r="AV80" s="4">
        <v>6.76</v>
      </c>
      <c r="AW80" s="4">
        <v>2</v>
      </c>
      <c r="AX80" s="4" t="s">
        <v>858</v>
      </c>
      <c r="AY80" s="4" t="s">
        <v>858</v>
      </c>
      <c r="BA80" s="5" t="s">
        <v>574</v>
      </c>
      <c r="BB80" s="5" t="s">
        <v>151</v>
      </c>
      <c r="BC80" s="5">
        <v>75000</v>
      </c>
      <c r="BD80" s="5">
        <v>4.8</v>
      </c>
      <c r="BE80" s="5">
        <v>411.5</v>
      </c>
      <c r="BF80" s="5">
        <v>4</v>
      </c>
      <c r="BG80" s="5">
        <v>495.5</v>
      </c>
      <c r="BH80" s="5">
        <v>2.7</v>
      </c>
      <c r="BI80" s="5">
        <v>258.7</v>
      </c>
      <c r="BJ80" s="5">
        <v>2.7</v>
      </c>
      <c r="BK80" s="5" t="s">
        <v>858</v>
      </c>
      <c r="BL80" s="5" t="s">
        <v>858</v>
      </c>
      <c r="BN80" s="6" t="s">
        <v>574</v>
      </c>
      <c r="BO80" s="6" t="s">
        <v>151</v>
      </c>
      <c r="BP80" s="6">
        <v>117000</v>
      </c>
      <c r="BQ80" s="6">
        <v>3.7</v>
      </c>
      <c r="BR80" s="6">
        <v>36.200000000000003</v>
      </c>
      <c r="BS80" s="6">
        <v>2.1</v>
      </c>
      <c r="BT80" s="6">
        <v>31.6</v>
      </c>
      <c r="BU80" s="6">
        <v>1.4</v>
      </c>
      <c r="BV80" s="6">
        <v>12.6</v>
      </c>
      <c r="BW80" s="6">
        <v>9.1</v>
      </c>
      <c r="BX80" s="6">
        <v>43</v>
      </c>
      <c r="BY80" s="6">
        <v>6.2</v>
      </c>
      <c r="CA80" s="7" t="s">
        <v>574</v>
      </c>
      <c r="CB80" s="7" t="s">
        <v>151</v>
      </c>
      <c r="CC80" s="7">
        <v>102000</v>
      </c>
      <c r="CD80" s="7">
        <v>6.4</v>
      </c>
      <c r="CE80" s="7">
        <v>16567</v>
      </c>
      <c r="CF80" s="7">
        <v>7.7</v>
      </c>
      <c r="CG80" s="7">
        <v>20091</v>
      </c>
      <c r="CH80" s="7">
        <v>4.5</v>
      </c>
      <c r="CI80" s="7">
        <v>5036</v>
      </c>
      <c r="CJ80" s="7">
        <v>14</v>
      </c>
      <c r="CK80" s="7" t="s">
        <v>858</v>
      </c>
      <c r="CL80" s="7" t="s">
        <v>858</v>
      </c>
      <c r="CN80" s="8" t="s">
        <v>574</v>
      </c>
      <c r="CO80" s="8" t="s">
        <v>151</v>
      </c>
      <c r="CP80" s="8">
        <v>117000</v>
      </c>
      <c r="CQ80" s="8">
        <v>3.7</v>
      </c>
      <c r="CR80" s="8">
        <v>9</v>
      </c>
      <c r="CS80" s="8">
        <v>2.8</v>
      </c>
      <c r="CT80" s="8">
        <v>12.13</v>
      </c>
      <c r="CU80" s="8">
        <v>2.5</v>
      </c>
      <c r="CV80" s="8">
        <v>6.2</v>
      </c>
      <c r="CW80" s="8">
        <v>0.8</v>
      </c>
      <c r="CX80" s="8">
        <v>20.91</v>
      </c>
      <c r="CY80" s="8">
        <v>14</v>
      </c>
      <c r="DA80" s="20" t="s">
        <v>574</v>
      </c>
      <c r="DB80" s="20" t="s">
        <v>151</v>
      </c>
      <c r="DC80" s="20">
        <v>117000</v>
      </c>
      <c r="DD80" s="20">
        <v>3.7</v>
      </c>
      <c r="DE80" s="20">
        <v>314.89999999999998</v>
      </c>
      <c r="DF80" s="20">
        <v>3.6</v>
      </c>
      <c r="DG80" s="20">
        <v>383.6</v>
      </c>
      <c r="DH80" s="20">
        <v>2.9</v>
      </c>
      <c r="DI80" s="20">
        <v>93.4</v>
      </c>
      <c r="DJ80" s="20">
        <v>7.5</v>
      </c>
      <c r="DK80" s="20">
        <v>716.6</v>
      </c>
      <c r="DL80" s="20">
        <v>15</v>
      </c>
      <c r="DN80" s="21" t="s">
        <v>574</v>
      </c>
      <c r="DO80" s="21" t="s">
        <v>151</v>
      </c>
      <c r="DP80" s="21">
        <v>29000</v>
      </c>
      <c r="DQ80" s="21">
        <v>7.4</v>
      </c>
      <c r="DR80" s="21">
        <v>37</v>
      </c>
      <c r="DS80" s="21">
        <v>0.3</v>
      </c>
      <c r="DT80" s="21">
        <v>37.5</v>
      </c>
      <c r="DU80" s="21">
        <v>1.3</v>
      </c>
      <c r="DV80" s="21">
        <v>32.5</v>
      </c>
      <c r="DW80" s="21">
        <v>1.9</v>
      </c>
      <c r="DX80" s="21" t="s">
        <v>858</v>
      </c>
      <c r="DY80" s="21" t="s">
        <v>858</v>
      </c>
      <c r="EA80" s="22" t="s">
        <v>574</v>
      </c>
      <c r="EB80" s="22" t="s">
        <v>151</v>
      </c>
      <c r="EC80" s="22">
        <v>25000</v>
      </c>
      <c r="ED80" s="22">
        <v>18.100000000000001</v>
      </c>
      <c r="EE80" s="22">
        <v>20759</v>
      </c>
      <c r="EF80" s="22">
        <v>18</v>
      </c>
      <c r="EG80" s="22">
        <v>23792</v>
      </c>
      <c r="EH80" s="22">
        <v>7.6</v>
      </c>
      <c r="EI80" s="22">
        <v>12090</v>
      </c>
      <c r="EJ80" s="22">
        <v>4.9000000000000004</v>
      </c>
      <c r="EK80" s="22" t="s">
        <v>858</v>
      </c>
      <c r="EL80" s="22" t="s">
        <v>858</v>
      </c>
      <c r="EN80" s="23" t="s">
        <v>574</v>
      </c>
      <c r="EO80" s="23" t="s">
        <v>151</v>
      </c>
      <c r="EP80" s="23">
        <v>29000</v>
      </c>
      <c r="EQ80" s="23">
        <v>7.4</v>
      </c>
      <c r="ER80" s="23">
        <v>10.14</v>
      </c>
      <c r="ES80" s="23">
        <v>8.8000000000000007</v>
      </c>
      <c r="ET80" s="23">
        <v>12.42</v>
      </c>
      <c r="EU80" s="23">
        <v>4.0999999999999996</v>
      </c>
      <c r="EV80" s="23">
        <v>6.68</v>
      </c>
      <c r="EW80" s="23">
        <v>2.8</v>
      </c>
      <c r="EX80" s="23" t="s">
        <v>858</v>
      </c>
      <c r="EY80" s="23" t="s">
        <v>858</v>
      </c>
      <c r="FA80" s="24" t="s">
        <v>574</v>
      </c>
      <c r="FB80" s="24" t="s">
        <v>151</v>
      </c>
      <c r="FC80" s="24">
        <v>29000</v>
      </c>
      <c r="FD80" s="24">
        <v>7.4</v>
      </c>
      <c r="FE80" s="24">
        <v>401.6</v>
      </c>
      <c r="FF80" s="24">
        <v>8.1999999999999993</v>
      </c>
      <c r="FG80" s="24">
        <v>466.2</v>
      </c>
      <c r="FH80" s="24">
        <v>3.9</v>
      </c>
      <c r="FI80" s="24">
        <v>246.7</v>
      </c>
      <c r="FJ80" s="24">
        <v>4.4000000000000004</v>
      </c>
      <c r="FK80" s="24" t="s">
        <v>858</v>
      </c>
      <c r="FL80" s="24" t="s">
        <v>858</v>
      </c>
      <c r="FN80" s="11" t="s">
        <v>574</v>
      </c>
      <c r="FO80" s="11" t="s">
        <v>151</v>
      </c>
      <c r="FP80" s="11">
        <v>45000</v>
      </c>
      <c r="FQ80" s="11">
        <v>6.2</v>
      </c>
      <c r="FR80" s="11">
        <v>39.1</v>
      </c>
      <c r="FS80" s="11">
        <v>1.3</v>
      </c>
      <c r="FT80" s="11">
        <v>40.1</v>
      </c>
      <c r="FU80" s="11">
        <v>0.8</v>
      </c>
      <c r="FV80" s="11">
        <v>35</v>
      </c>
      <c r="FW80" s="11">
        <v>2.6</v>
      </c>
      <c r="FX80" s="11" t="s">
        <v>858</v>
      </c>
      <c r="FY80" s="11" t="s">
        <v>858</v>
      </c>
      <c r="GA80" s="10" t="s">
        <v>574</v>
      </c>
      <c r="GB80" s="10" t="s">
        <v>151</v>
      </c>
      <c r="GC80" s="10">
        <v>38000</v>
      </c>
      <c r="GD80" s="10">
        <v>9</v>
      </c>
      <c r="GE80" s="10">
        <v>22796</v>
      </c>
      <c r="GF80" s="10">
        <v>9.8000000000000007</v>
      </c>
      <c r="GG80" s="10">
        <v>27410</v>
      </c>
      <c r="GH80" s="10">
        <v>6.1</v>
      </c>
      <c r="GI80" s="10" t="s">
        <v>858</v>
      </c>
      <c r="GJ80" s="10" t="s">
        <v>858</v>
      </c>
      <c r="GK80" s="10" t="s">
        <v>858</v>
      </c>
      <c r="GL80" s="10" t="s">
        <v>858</v>
      </c>
      <c r="GN80" s="9" t="s">
        <v>574</v>
      </c>
      <c r="GO80" s="9" t="s">
        <v>151</v>
      </c>
      <c r="GP80" s="9">
        <v>45000</v>
      </c>
      <c r="GQ80" s="9">
        <v>6.2</v>
      </c>
      <c r="GR80" s="9">
        <v>10.15</v>
      </c>
      <c r="GS80" s="9">
        <v>5.0999999999999996</v>
      </c>
      <c r="GT80" s="9">
        <v>12.84</v>
      </c>
      <c r="GU80" s="9">
        <v>3.7</v>
      </c>
      <c r="GV80" s="9">
        <v>6.83</v>
      </c>
      <c r="GW80" s="9">
        <v>3</v>
      </c>
      <c r="GX80" s="9" t="s">
        <v>858</v>
      </c>
      <c r="GY80" s="9" t="s">
        <v>858</v>
      </c>
    </row>
    <row r="81" spans="1:207" x14ac:dyDescent="0.25">
      <c r="A81" s="1" t="s">
        <v>575</v>
      </c>
      <c r="B81" s="1" t="s">
        <v>152</v>
      </c>
      <c r="C81" s="1">
        <v>59000</v>
      </c>
      <c r="D81" s="1">
        <v>5.4</v>
      </c>
      <c r="E81" s="1">
        <v>461.5</v>
      </c>
      <c r="F81" s="1">
        <v>3.8</v>
      </c>
      <c r="G81" s="1">
        <v>536</v>
      </c>
      <c r="H81" s="1">
        <v>3.6</v>
      </c>
      <c r="I81" s="1">
        <v>285</v>
      </c>
      <c r="J81" s="1">
        <v>3.6</v>
      </c>
      <c r="K81" s="1" t="s">
        <v>858</v>
      </c>
      <c r="L81" s="1" t="s">
        <v>858</v>
      </c>
      <c r="N81" s="2" t="s">
        <v>575</v>
      </c>
      <c r="O81" s="2" t="s">
        <v>152</v>
      </c>
      <c r="P81" s="2">
        <v>83000</v>
      </c>
      <c r="Q81" s="2">
        <v>4.5</v>
      </c>
      <c r="R81" s="2">
        <v>38.799999999999997</v>
      </c>
      <c r="S81" s="2">
        <v>1.2</v>
      </c>
      <c r="T81" s="2">
        <v>40.5</v>
      </c>
      <c r="U81" s="2">
        <v>0.9</v>
      </c>
      <c r="V81" s="2">
        <v>35</v>
      </c>
      <c r="W81" s="2">
        <v>1.5</v>
      </c>
      <c r="X81" s="2">
        <v>48.3</v>
      </c>
      <c r="Y81" s="2">
        <v>9.8000000000000007</v>
      </c>
      <c r="AA81" s="3" t="s">
        <v>575</v>
      </c>
      <c r="AB81" s="3" t="s">
        <v>152</v>
      </c>
      <c r="AC81" s="3">
        <v>77000</v>
      </c>
      <c r="AD81" s="3">
        <v>5.5</v>
      </c>
      <c r="AE81" s="3">
        <v>23694</v>
      </c>
      <c r="AF81" s="3">
        <v>4.3</v>
      </c>
      <c r="AG81" s="3">
        <v>27029</v>
      </c>
      <c r="AH81" s="3">
        <v>4.0999999999999996</v>
      </c>
      <c r="AI81" s="3">
        <v>13369</v>
      </c>
      <c r="AJ81" s="3">
        <v>4</v>
      </c>
      <c r="AK81" s="3" t="s">
        <v>858</v>
      </c>
      <c r="AL81" s="3" t="s">
        <v>858</v>
      </c>
      <c r="AN81" s="4" t="s">
        <v>575</v>
      </c>
      <c r="AO81" s="4" t="s">
        <v>152</v>
      </c>
      <c r="AP81" s="4">
        <v>83000</v>
      </c>
      <c r="AQ81" s="4">
        <v>4.5</v>
      </c>
      <c r="AR81" s="4">
        <v>10.69</v>
      </c>
      <c r="AS81" s="4">
        <v>2.7</v>
      </c>
      <c r="AT81" s="4">
        <v>12.57</v>
      </c>
      <c r="AU81" s="4">
        <v>2.9</v>
      </c>
      <c r="AV81" s="4">
        <v>6.69</v>
      </c>
      <c r="AW81" s="4">
        <v>2.2000000000000002</v>
      </c>
      <c r="AX81" s="4">
        <v>20.399999999999999</v>
      </c>
      <c r="AY81" s="4">
        <v>17</v>
      </c>
      <c r="BA81" s="5" t="s">
        <v>575</v>
      </c>
      <c r="BB81" s="5" t="s">
        <v>152</v>
      </c>
      <c r="BC81" s="5">
        <v>83000</v>
      </c>
      <c r="BD81" s="5">
        <v>4.5</v>
      </c>
      <c r="BE81" s="5">
        <v>440.5</v>
      </c>
      <c r="BF81" s="5">
        <v>3.5</v>
      </c>
      <c r="BG81" s="5">
        <v>509.3</v>
      </c>
      <c r="BH81" s="5">
        <v>2.9</v>
      </c>
      <c r="BI81" s="5">
        <v>268.89999999999998</v>
      </c>
      <c r="BJ81" s="5">
        <v>2.6</v>
      </c>
      <c r="BK81" s="5" t="s">
        <v>858</v>
      </c>
      <c r="BL81" s="5" t="s">
        <v>858</v>
      </c>
      <c r="BN81" s="6" t="s">
        <v>575</v>
      </c>
      <c r="BO81" s="6" t="s">
        <v>152</v>
      </c>
      <c r="BP81" s="6">
        <v>116000</v>
      </c>
      <c r="BQ81" s="6">
        <v>3.8</v>
      </c>
      <c r="BR81" s="6">
        <v>37</v>
      </c>
      <c r="BS81" s="6">
        <v>0.4</v>
      </c>
      <c r="BT81" s="6">
        <v>34.4</v>
      </c>
      <c r="BU81" s="6">
        <v>1.4</v>
      </c>
      <c r="BV81" s="6">
        <v>15</v>
      </c>
      <c r="BW81" s="6">
        <v>5.5</v>
      </c>
      <c r="BX81" s="6">
        <v>46</v>
      </c>
      <c r="BY81" s="6">
        <v>8.6999999999999993</v>
      </c>
      <c r="CA81" s="7" t="s">
        <v>575</v>
      </c>
      <c r="CB81" s="7" t="s">
        <v>152</v>
      </c>
      <c r="CC81" s="7">
        <v>104000</v>
      </c>
      <c r="CD81" s="7">
        <v>4.9000000000000004</v>
      </c>
      <c r="CE81" s="7">
        <v>19723</v>
      </c>
      <c r="CF81" s="7">
        <v>4.9000000000000004</v>
      </c>
      <c r="CG81" s="7">
        <v>22483</v>
      </c>
      <c r="CH81" s="7">
        <v>4.0999999999999996</v>
      </c>
      <c r="CI81" s="7">
        <v>5850</v>
      </c>
      <c r="CJ81" s="7">
        <v>16</v>
      </c>
      <c r="CK81" s="7" t="s">
        <v>858</v>
      </c>
      <c r="CL81" s="7" t="s">
        <v>858</v>
      </c>
      <c r="CN81" s="8" t="s">
        <v>575</v>
      </c>
      <c r="CO81" s="8" t="s">
        <v>152</v>
      </c>
      <c r="CP81" s="8">
        <v>116000</v>
      </c>
      <c r="CQ81" s="8">
        <v>3.8</v>
      </c>
      <c r="CR81" s="8">
        <v>9.57</v>
      </c>
      <c r="CS81" s="8">
        <v>3.7</v>
      </c>
      <c r="CT81" s="8">
        <v>12.02</v>
      </c>
      <c r="CU81" s="8">
        <v>2.6</v>
      </c>
      <c r="CV81" s="8">
        <v>6.08</v>
      </c>
      <c r="CW81" s="8">
        <v>0.6</v>
      </c>
      <c r="CX81" s="8">
        <v>19.23</v>
      </c>
      <c r="CY81" s="8">
        <v>14</v>
      </c>
      <c r="DA81" s="20" t="s">
        <v>575</v>
      </c>
      <c r="DB81" s="20" t="s">
        <v>152</v>
      </c>
      <c r="DC81" s="20">
        <v>116000</v>
      </c>
      <c r="DD81" s="20">
        <v>3.8</v>
      </c>
      <c r="DE81" s="20">
        <v>367</v>
      </c>
      <c r="DF81" s="20">
        <v>4.5</v>
      </c>
      <c r="DG81" s="20">
        <v>413.8</v>
      </c>
      <c r="DH81" s="20">
        <v>3</v>
      </c>
      <c r="DI81" s="20">
        <v>99</v>
      </c>
      <c r="DJ81" s="20">
        <v>7.3</v>
      </c>
      <c r="DK81" s="20">
        <v>703.8</v>
      </c>
      <c r="DL81" s="20">
        <v>13</v>
      </c>
      <c r="DN81" s="21" t="s">
        <v>575</v>
      </c>
      <c r="DO81" s="21" t="s">
        <v>152</v>
      </c>
      <c r="DP81" s="21">
        <v>24000</v>
      </c>
      <c r="DQ81" s="21">
        <v>8</v>
      </c>
      <c r="DR81" s="21">
        <v>37.4</v>
      </c>
      <c r="DS81" s="21">
        <v>0.3</v>
      </c>
      <c r="DT81" s="21">
        <v>37.799999999999997</v>
      </c>
      <c r="DU81" s="21">
        <v>1.4</v>
      </c>
      <c r="DV81" s="21">
        <v>30.7</v>
      </c>
      <c r="DW81" s="21">
        <v>4.5999999999999996</v>
      </c>
      <c r="DX81" s="21" t="s">
        <v>858</v>
      </c>
      <c r="DY81" s="21" t="s">
        <v>858</v>
      </c>
      <c r="EA81" s="22" t="s">
        <v>575</v>
      </c>
      <c r="EB81" s="22" t="s">
        <v>152</v>
      </c>
      <c r="EC81" s="22">
        <v>23000</v>
      </c>
      <c r="ED81" s="22">
        <v>9.1999999999999993</v>
      </c>
      <c r="EE81" s="22">
        <v>19672</v>
      </c>
      <c r="EF81" s="22">
        <v>10</v>
      </c>
      <c r="EG81" s="22">
        <v>22971</v>
      </c>
      <c r="EH81" s="22">
        <v>4.5</v>
      </c>
      <c r="EI81" s="22">
        <v>11954</v>
      </c>
      <c r="EJ81" s="22">
        <v>5.4</v>
      </c>
      <c r="EK81" s="22" t="s">
        <v>858</v>
      </c>
      <c r="EL81" s="22" t="s">
        <v>858</v>
      </c>
      <c r="EN81" s="23" t="s">
        <v>575</v>
      </c>
      <c r="EO81" s="23" t="s">
        <v>152</v>
      </c>
      <c r="EP81" s="23">
        <v>24000</v>
      </c>
      <c r="EQ81" s="23">
        <v>8</v>
      </c>
      <c r="ER81" s="23">
        <v>10.17</v>
      </c>
      <c r="ES81" s="23">
        <v>7.3</v>
      </c>
      <c r="ET81" s="23">
        <v>11.76</v>
      </c>
      <c r="EU81" s="23">
        <v>3.9</v>
      </c>
      <c r="EV81" s="23">
        <v>6.37</v>
      </c>
      <c r="EW81" s="23">
        <v>1.9</v>
      </c>
      <c r="EX81" s="23" t="s">
        <v>858</v>
      </c>
      <c r="EY81" s="23" t="s">
        <v>858</v>
      </c>
      <c r="FA81" s="24" t="s">
        <v>575</v>
      </c>
      <c r="FB81" s="24" t="s">
        <v>152</v>
      </c>
      <c r="FC81" s="24">
        <v>24000</v>
      </c>
      <c r="FD81" s="24">
        <v>8</v>
      </c>
      <c r="FE81" s="24">
        <v>385.2</v>
      </c>
      <c r="FF81" s="24">
        <v>6.9</v>
      </c>
      <c r="FG81" s="24">
        <v>444.5</v>
      </c>
      <c r="FH81" s="24">
        <v>3.8</v>
      </c>
      <c r="FI81" s="24">
        <v>248.7</v>
      </c>
      <c r="FJ81" s="24">
        <v>3.2</v>
      </c>
      <c r="FK81" s="24" t="s">
        <v>858</v>
      </c>
      <c r="FL81" s="24" t="s">
        <v>858</v>
      </c>
      <c r="FN81" s="11" t="s">
        <v>575</v>
      </c>
      <c r="FO81" s="11" t="s">
        <v>152</v>
      </c>
      <c r="FP81" s="11">
        <v>59000</v>
      </c>
      <c r="FQ81" s="11">
        <v>5.4</v>
      </c>
      <c r="FR81" s="11">
        <v>39.9</v>
      </c>
      <c r="FS81" s="11">
        <v>0.7</v>
      </c>
      <c r="FT81" s="11">
        <v>41.6</v>
      </c>
      <c r="FU81" s="11">
        <v>1</v>
      </c>
      <c r="FV81" s="11">
        <v>36.5</v>
      </c>
      <c r="FW81" s="11">
        <v>1.3</v>
      </c>
      <c r="FX81" s="11">
        <v>50</v>
      </c>
      <c r="FY81" s="11">
        <v>19</v>
      </c>
      <c r="GA81" s="10" t="s">
        <v>575</v>
      </c>
      <c r="GB81" s="10" t="s">
        <v>152</v>
      </c>
      <c r="GC81" s="10">
        <v>54000</v>
      </c>
      <c r="GD81" s="10">
        <v>6.8</v>
      </c>
      <c r="GE81" s="10">
        <v>24415</v>
      </c>
      <c r="GF81" s="10">
        <v>5.0999999999999996</v>
      </c>
      <c r="GG81" s="10">
        <v>28752</v>
      </c>
      <c r="GH81" s="10">
        <v>5.2</v>
      </c>
      <c r="GI81" s="10">
        <v>14694</v>
      </c>
      <c r="GJ81" s="10">
        <v>4.9000000000000004</v>
      </c>
      <c r="GK81" s="10" t="s">
        <v>858</v>
      </c>
      <c r="GL81" s="10" t="s">
        <v>858</v>
      </c>
      <c r="GN81" s="9" t="s">
        <v>575</v>
      </c>
      <c r="GO81" s="9" t="s">
        <v>152</v>
      </c>
      <c r="GP81" s="9">
        <v>59000</v>
      </c>
      <c r="GQ81" s="9">
        <v>5.4</v>
      </c>
      <c r="GR81" s="9">
        <v>10.89</v>
      </c>
      <c r="GS81" s="9">
        <v>4.0999999999999996</v>
      </c>
      <c r="GT81" s="9">
        <v>12.87</v>
      </c>
      <c r="GU81" s="9">
        <v>3.6</v>
      </c>
      <c r="GV81" s="9">
        <v>7.07</v>
      </c>
      <c r="GW81" s="9">
        <v>3</v>
      </c>
      <c r="GX81" s="9" t="s">
        <v>858</v>
      </c>
      <c r="GY81" s="9" t="s">
        <v>858</v>
      </c>
    </row>
    <row r="82" spans="1:207" x14ac:dyDescent="0.25">
      <c r="A82" s="1" t="s">
        <v>576</v>
      </c>
      <c r="B82" s="1" t="s">
        <v>153</v>
      </c>
      <c r="C82" s="1">
        <v>47000</v>
      </c>
      <c r="D82" s="1">
        <v>6.1</v>
      </c>
      <c r="E82" s="1">
        <v>580.70000000000005</v>
      </c>
      <c r="F82" s="1">
        <v>4.5999999999999996</v>
      </c>
      <c r="G82" s="1">
        <v>659</v>
      </c>
      <c r="H82" s="1">
        <v>3.3</v>
      </c>
      <c r="I82" s="1">
        <v>303.2</v>
      </c>
      <c r="J82" s="1">
        <v>4.2</v>
      </c>
      <c r="K82" s="1" t="s">
        <v>858</v>
      </c>
      <c r="L82" s="1" t="s">
        <v>858</v>
      </c>
      <c r="N82" s="2" t="s">
        <v>576</v>
      </c>
      <c r="O82" s="2" t="s">
        <v>153</v>
      </c>
      <c r="P82" s="2">
        <v>69000</v>
      </c>
      <c r="Q82" s="2">
        <v>5</v>
      </c>
      <c r="R82" s="2">
        <v>37.5</v>
      </c>
      <c r="S82" s="2">
        <v>1.1000000000000001</v>
      </c>
      <c r="T82" s="2">
        <v>39.200000000000003</v>
      </c>
      <c r="U82" s="2">
        <v>0.6</v>
      </c>
      <c r="V82" s="2">
        <v>35</v>
      </c>
      <c r="W82" s="2">
        <v>2.2999999999999998</v>
      </c>
      <c r="X82" s="2">
        <v>45.4</v>
      </c>
      <c r="Y82" s="2">
        <v>9.1</v>
      </c>
      <c r="AA82" s="3" t="s">
        <v>576</v>
      </c>
      <c r="AB82" s="3" t="s">
        <v>153</v>
      </c>
      <c r="AC82" s="3">
        <v>57000</v>
      </c>
      <c r="AD82" s="3">
        <v>9</v>
      </c>
      <c r="AE82" s="3">
        <v>28782</v>
      </c>
      <c r="AF82" s="3">
        <v>11</v>
      </c>
      <c r="AG82" s="3">
        <v>32550</v>
      </c>
      <c r="AH82" s="3">
        <v>5.7</v>
      </c>
      <c r="AI82" s="3">
        <v>13230</v>
      </c>
      <c r="AJ82" s="3">
        <v>19</v>
      </c>
      <c r="AK82" s="3" t="s">
        <v>858</v>
      </c>
      <c r="AL82" s="3" t="s">
        <v>858</v>
      </c>
      <c r="AN82" s="4" t="s">
        <v>576</v>
      </c>
      <c r="AO82" s="4" t="s">
        <v>153</v>
      </c>
      <c r="AP82" s="4">
        <v>69000</v>
      </c>
      <c r="AQ82" s="4">
        <v>5</v>
      </c>
      <c r="AR82" s="4">
        <v>13.63</v>
      </c>
      <c r="AS82" s="4">
        <v>4.9000000000000004</v>
      </c>
      <c r="AT82" s="4">
        <v>15.75</v>
      </c>
      <c r="AU82" s="4">
        <v>2.9</v>
      </c>
      <c r="AV82" s="4">
        <v>7.2</v>
      </c>
      <c r="AW82" s="4">
        <v>3</v>
      </c>
      <c r="AX82" s="4" t="s">
        <v>858</v>
      </c>
      <c r="AY82" s="4" t="s">
        <v>858</v>
      </c>
      <c r="BA82" s="5" t="s">
        <v>576</v>
      </c>
      <c r="BB82" s="5" t="s">
        <v>153</v>
      </c>
      <c r="BC82" s="5">
        <v>69000</v>
      </c>
      <c r="BD82" s="5">
        <v>5</v>
      </c>
      <c r="BE82" s="5">
        <v>527.6</v>
      </c>
      <c r="BF82" s="5">
        <v>4.4000000000000004</v>
      </c>
      <c r="BG82" s="5">
        <v>617.4</v>
      </c>
      <c r="BH82" s="5">
        <v>2.9</v>
      </c>
      <c r="BI82" s="5">
        <v>280</v>
      </c>
      <c r="BJ82" s="5">
        <v>3.2</v>
      </c>
      <c r="BK82" s="5" t="s">
        <v>858</v>
      </c>
      <c r="BL82" s="5" t="s">
        <v>858</v>
      </c>
      <c r="BN82" s="6" t="s">
        <v>576</v>
      </c>
      <c r="BO82" s="6" t="s">
        <v>153</v>
      </c>
      <c r="BP82" s="6">
        <v>94000</v>
      </c>
      <c r="BQ82" s="6">
        <v>4.2</v>
      </c>
      <c r="BR82" s="6">
        <v>37</v>
      </c>
      <c r="BS82" s="6">
        <v>0.4</v>
      </c>
      <c r="BT82" s="6">
        <v>33.9</v>
      </c>
      <c r="BU82" s="6">
        <v>1.4</v>
      </c>
      <c r="BV82" s="6">
        <v>16.2</v>
      </c>
      <c r="BW82" s="6">
        <v>11</v>
      </c>
      <c r="BX82" s="6">
        <v>44.7</v>
      </c>
      <c r="BY82" s="6">
        <v>6.6</v>
      </c>
      <c r="CA82" s="7" t="s">
        <v>576</v>
      </c>
      <c r="CB82" s="7" t="s">
        <v>153</v>
      </c>
      <c r="CC82" s="7">
        <v>78000</v>
      </c>
      <c r="CD82" s="7">
        <v>7.1</v>
      </c>
      <c r="CE82" s="7">
        <v>23369</v>
      </c>
      <c r="CF82" s="7">
        <v>12</v>
      </c>
      <c r="CG82" s="7">
        <v>26525</v>
      </c>
      <c r="CH82" s="7">
        <v>4.9000000000000004</v>
      </c>
      <c r="CI82" s="7" t="s">
        <v>858</v>
      </c>
      <c r="CJ82" s="7" t="s">
        <v>858</v>
      </c>
      <c r="CK82" s="7" t="s">
        <v>858</v>
      </c>
      <c r="CL82" s="7" t="s">
        <v>858</v>
      </c>
      <c r="CN82" s="8" t="s">
        <v>576</v>
      </c>
      <c r="CO82" s="8" t="s">
        <v>153</v>
      </c>
      <c r="CP82" s="8">
        <v>94000</v>
      </c>
      <c r="CQ82" s="8">
        <v>4.2</v>
      </c>
      <c r="CR82" s="8">
        <v>11.4</v>
      </c>
      <c r="CS82" s="8">
        <v>4.5999999999999996</v>
      </c>
      <c r="CT82" s="8">
        <v>14.82</v>
      </c>
      <c r="CU82" s="8">
        <v>2.7</v>
      </c>
      <c r="CV82" s="8">
        <v>6.41</v>
      </c>
      <c r="CW82" s="8">
        <v>1.8</v>
      </c>
      <c r="CX82" s="8" t="s">
        <v>858</v>
      </c>
      <c r="CY82" s="8" t="s">
        <v>858</v>
      </c>
      <c r="DA82" s="20" t="s">
        <v>576</v>
      </c>
      <c r="DB82" s="20" t="s">
        <v>153</v>
      </c>
      <c r="DC82" s="20">
        <v>94000</v>
      </c>
      <c r="DD82" s="20">
        <v>4.2</v>
      </c>
      <c r="DE82" s="20">
        <v>428</v>
      </c>
      <c r="DF82" s="20">
        <v>6</v>
      </c>
      <c r="DG82" s="20">
        <v>502.2</v>
      </c>
      <c r="DH82" s="20">
        <v>3.1</v>
      </c>
      <c r="DI82" s="20">
        <v>118.5</v>
      </c>
      <c r="DJ82" s="20">
        <v>12</v>
      </c>
      <c r="DK82" s="20">
        <v>919.8</v>
      </c>
      <c r="DL82" s="20">
        <v>20</v>
      </c>
      <c r="DN82" s="21" t="s">
        <v>576</v>
      </c>
      <c r="DO82" s="21" t="s">
        <v>153</v>
      </c>
      <c r="DP82" s="21">
        <v>22000</v>
      </c>
      <c r="DQ82" s="21">
        <v>8.6</v>
      </c>
      <c r="DR82" s="21">
        <v>37.4</v>
      </c>
      <c r="DS82" s="21">
        <v>0.3</v>
      </c>
      <c r="DT82" s="21">
        <v>37.5</v>
      </c>
      <c r="DU82" s="21">
        <v>1</v>
      </c>
      <c r="DV82" s="21">
        <v>32.5</v>
      </c>
      <c r="DW82" s="21">
        <v>2</v>
      </c>
      <c r="DX82" s="21" t="s">
        <v>858</v>
      </c>
      <c r="DY82" s="21" t="s">
        <v>858</v>
      </c>
      <c r="EA82" s="22" t="s">
        <v>576</v>
      </c>
      <c r="EB82" s="22" t="s">
        <v>153</v>
      </c>
      <c r="EC82" s="22" t="s">
        <v>858</v>
      </c>
      <c r="ED82" s="22" t="s">
        <v>858</v>
      </c>
      <c r="EE82" s="22" t="s">
        <v>858</v>
      </c>
      <c r="EF82" s="22" t="s">
        <v>858</v>
      </c>
      <c r="EG82" s="22">
        <v>26113</v>
      </c>
      <c r="EH82" s="22">
        <v>12</v>
      </c>
      <c r="EI82" s="22" t="s">
        <v>858</v>
      </c>
      <c r="EJ82" s="22" t="s">
        <v>858</v>
      </c>
      <c r="EK82" s="22" t="s">
        <v>858</v>
      </c>
      <c r="EL82" s="22" t="s">
        <v>858</v>
      </c>
      <c r="EN82" s="23" t="s">
        <v>576</v>
      </c>
      <c r="EO82" s="23" t="s">
        <v>153</v>
      </c>
      <c r="EP82" s="23">
        <v>22000</v>
      </c>
      <c r="EQ82" s="23">
        <v>8.6</v>
      </c>
      <c r="ER82" s="23">
        <v>10.81</v>
      </c>
      <c r="ES82" s="23">
        <v>8.6999999999999993</v>
      </c>
      <c r="ET82" s="23">
        <v>14.1</v>
      </c>
      <c r="EU82" s="23">
        <v>5.5</v>
      </c>
      <c r="EV82" s="23">
        <v>6.83</v>
      </c>
      <c r="EW82" s="23">
        <v>3.3</v>
      </c>
      <c r="EX82" s="23" t="s">
        <v>858</v>
      </c>
      <c r="EY82" s="23" t="s">
        <v>858</v>
      </c>
      <c r="FA82" s="24" t="s">
        <v>576</v>
      </c>
      <c r="FB82" s="24" t="s">
        <v>153</v>
      </c>
      <c r="FC82" s="24">
        <v>22000</v>
      </c>
      <c r="FD82" s="24">
        <v>8.6</v>
      </c>
      <c r="FE82" s="24">
        <v>406.1</v>
      </c>
      <c r="FF82" s="24">
        <v>8.4</v>
      </c>
      <c r="FG82" s="24">
        <v>528</v>
      </c>
      <c r="FH82" s="24">
        <v>5.4</v>
      </c>
      <c r="FI82" s="24">
        <v>253.6</v>
      </c>
      <c r="FJ82" s="24">
        <v>3.4</v>
      </c>
      <c r="FK82" s="24" t="s">
        <v>858</v>
      </c>
      <c r="FL82" s="24" t="s">
        <v>858</v>
      </c>
      <c r="FN82" s="11" t="s">
        <v>576</v>
      </c>
      <c r="FO82" s="11" t="s">
        <v>153</v>
      </c>
      <c r="FP82" s="11">
        <v>47000</v>
      </c>
      <c r="FQ82" s="11">
        <v>6.1</v>
      </c>
      <c r="FR82" s="11">
        <v>37.5</v>
      </c>
      <c r="FS82" s="11">
        <v>1.4</v>
      </c>
      <c r="FT82" s="11">
        <v>40</v>
      </c>
      <c r="FU82" s="11">
        <v>0.8</v>
      </c>
      <c r="FV82" s="11">
        <v>36</v>
      </c>
      <c r="FW82" s="11">
        <v>1.4</v>
      </c>
      <c r="FX82" s="11" t="s">
        <v>858</v>
      </c>
      <c r="FY82" s="11" t="s">
        <v>858</v>
      </c>
      <c r="GA82" s="10" t="s">
        <v>576</v>
      </c>
      <c r="GB82" s="10" t="s">
        <v>153</v>
      </c>
      <c r="GC82" s="10">
        <v>39000</v>
      </c>
      <c r="GD82" s="10">
        <v>8</v>
      </c>
      <c r="GE82" s="10">
        <v>32126</v>
      </c>
      <c r="GF82" s="10">
        <v>7.1</v>
      </c>
      <c r="GG82" s="10">
        <v>35532</v>
      </c>
      <c r="GH82" s="10">
        <v>5.3</v>
      </c>
      <c r="GI82" s="10" t="s">
        <v>858</v>
      </c>
      <c r="GJ82" s="10" t="s">
        <v>858</v>
      </c>
      <c r="GK82" s="10" t="s">
        <v>858</v>
      </c>
      <c r="GL82" s="10" t="s">
        <v>858</v>
      </c>
      <c r="GN82" s="9" t="s">
        <v>576</v>
      </c>
      <c r="GO82" s="9" t="s">
        <v>153</v>
      </c>
      <c r="GP82" s="9">
        <v>47000</v>
      </c>
      <c r="GQ82" s="9">
        <v>6.1</v>
      </c>
      <c r="GR82" s="9">
        <v>14.59</v>
      </c>
      <c r="GS82" s="9">
        <v>5.4</v>
      </c>
      <c r="GT82" s="9">
        <v>16.47</v>
      </c>
      <c r="GU82" s="9">
        <v>3.3</v>
      </c>
      <c r="GV82" s="9">
        <v>7.78</v>
      </c>
      <c r="GW82" s="9">
        <v>3.7</v>
      </c>
      <c r="GX82" s="9" t="s">
        <v>858</v>
      </c>
      <c r="GY82" s="9" t="s">
        <v>858</v>
      </c>
    </row>
    <row r="83" spans="1:207" x14ac:dyDescent="0.25">
      <c r="A83" s="1" t="s">
        <v>577</v>
      </c>
      <c r="B83" s="1" t="s">
        <v>154</v>
      </c>
      <c r="C83" s="1">
        <v>37000</v>
      </c>
      <c r="D83" s="1">
        <v>6.9</v>
      </c>
      <c r="E83" s="1">
        <v>475</v>
      </c>
      <c r="F83" s="1">
        <v>6.7</v>
      </c>
      <c r="G83" s="1">
        <v>536.70000000000005</v>
      </c>
      <c r="H83" s="1">
        <v>3.7</v>
      </c>
      <c r="I83" s="1">
        <v>273.5</v>
      </c>
      <c r="J83" s="1">
        <v>4.3</v>
      </c>
      <c r="K83" s="1" t="s">
        <v>858</v>
      </c>
      <c r="L83" s="1" t="s">
        <v>858</v>
      </c>
      <c r="N83" s="2" t="s">
        <v>577</v>
      </c>
      <c r="O83" s="2" t="s">
        <v>154</v>
      </c>
      <c r="P83" s="2">
        <v>60000</v>
      </c>
      <c r="Q83" s="2">
        <v>5.3</v>
      </c>
      <c r="R83" s="2">
        <v>37.5</v>
      </c>
      <c r="S83" s="2">
        <v>1</v>
      </c>
      <c r="T83" s="2">
        <v>39.1</v>
      </c>
      <c r="U83" s="2">
        <v>0.7</v>
      </c>
      <c r="V83" s="2">
        <v>32.5</v>
      </c>
      <c r="W83" s="2">
        <v>1.6</v>
      </c>
      <c r="X83" s="2">
        <v>46</v>
      </c>
      <c r="Y83" s="2">
        <v>12</v>
      </c>
      <c r="AA83" s="3" t="s">
        <v>577</v>
      </c>
      <c r="AB83" s="3" t="s">
        <v>154</v>
      </c>
      <c r="AC83" s="3">
        <v>55000</v>
      </c>
      <c r="AD83" s="3">
        <v>6.7</v>
      </c>
      <c r="AE83" s="3">
        <v>23242</v>
      </c>
      <c r="AF83" s="3">
        <v>7.4</v>
      </c>
      <c r="AG83" s="3">
        <v>26476</v>
      </c>
      <c r="AH83" s="3">
        <v>4</v>
      </c>
      <c r="AI83" s="3">
        <v>12702</v>
      </c>
      <c r="AJ83" s="3">
        <v>4.7</v>
      </c>
      <c r="AK83" s="3" t="s">
        <v>858</v>
      </c>
      <c r="AL83" s="3" t="s">
        <v>858</v>
      </c>
      <c r="AN83" s="4" t="s">
        <v>577</v>
      </c>
      <c r="AO83" s="4" t="s">
        <v>154</v>
      </c>
      <c r="AP83" s="4">
        <v>60000</v>
      </c>
      <c r="AQ83" s="4">
        <v>5.3</v>
      </c>
      <c r="AR83" s="4">
        <v>11.03</v>
      </c>
      <c r="AS83" s="4">
        <v>6.1</v>
      </c>
      <c r="AT83" s="4">
        <v>13.2</v>
      </c>
      <c r="AU83" s="4">
        <v>3.4</v>
      </c>
      <c r="AV83" s="4">
        <v>6.52</v>
      </c>
      <c r="AW83" s="4">
        <v>3.1</v>
      </c>
      <c r="AX83" s="4" t="s">
        <v>858</v>
      </c>
      <c r="AY83" s="4" t="s">
        <v>858</v>
      </c>
      <c r="BA83" s="5" t="s">
        <v>577</v>
      </c>
      <c r="BB83" s="5" t="s">
        <v>154</v>
      </c>
      <c r="BC83" s="5">
        <v>60000</v>
      </c>
      <c r="BD83" s="5">
        <v>5.3</v>
      </c>
      <c r="BE83" s="5">
        <v>449.2</v>
      </c>
      <c r="BF83" s="5">
        <v>5.9</v>
      </c>
      <c r="BG83" s="5">
        <v>516.70000000000005</v>
      </c>
      <c r="BH83" s="5">
        <v>3.3</v>
      </c>
      <c r="BI83" s="5">
        <v>256.89999999999998</v>
      </c>
      <c r="BJ83" s="5">
        <v>3.3</v>
      </c>
      <c r="BK83" s="5" t="s">
        <v>858</v>
      </c>
      <c r="BL83" s="5" t="s">
        <v>858</v>
      </c>
      <c r="BN83" s="6" t="s">
        <v>577</v>
      </c>
      <c r="BO83" s="6" t="s">
        <v>154</v>
      </c>
      <c r="BP83" s="6">
        <v>85000</v>
      </c>
      <c r="BQ83" s="6">
        <v>4.4000000000000004</v>
      </c>
      <c r="BR83" s="6">
        <v>37</v>
      </c>
      <c r="BS83" s="6">
        <v>0.8</v>
      </c>
      <c r="BT83" s="6">
        <v>33.299999999999997</v>
      </c>
      <c r="BU83" s="6">
        <v>1.5</v>
      </c>
      <c r="BV83" s="6">
        <v>16</v>
      </c>
      <c r="BW83" s="6">
        <v>9.4</v>
      </c>
      <c r="BX83" s="6">
        <v>44</v>
      </c>
      <c r="BY83" s="6">
        <v>7.2</v>
      </c>
      <c r="CA83" s="7" t="s">
        <v>577</v>
      </c>
      <c r="CB83" s="7" t="s">
        <v>154</v>
      </c>
      <c r="CC83" s="7">
        <v>78000</v>
      </c>
      <c r="CD83" s="7">
        <v>5.4</v>
      </c>
      <c r="CE83" s="7">
        <v>17737</v>
      </c>
      <c r="CF83" s="7">
        <v>5.3</v>
      </c>
      <c r="CG83" s="7">
        <v>21468</v>
      </c>
      <c r="CH83" s="7">
        <v>4.0999999999999996</v>
      </c>
      <c r="CI83" s="7">
        <v>5722</v>
      </c>
      <c r="CJ83" s="7">
        <v>9</v>
      </c>
      <c r="CK83" s="7" t="s">
        <v>858</v>
      </c>
      <c r="CL83" s="7" t="s">
        <v>858</v>
      </c>
      <c r="CN83" s="8" t="s">
        <v>577</v>
      </c>
      <c r="CO83" s="8" t="s">
        <v>154</v>
      </c>
      <c r="CP83" s="8">
        <v>85000</v>
      </c>
      <c r="CQ83" s="8">
        <v>4.4000000000000004</v>
      </c>
      <c r="CR83" s="8">
        <v>9.69</v>
      </c>
      <c r="CS83" s="8">
        <v>4</v>
      </c>
      <c r="CT83" s="8">
        <v>12.71</v>
      </c>
      <c r="CU83" s="8">
        <v>3.2</v>
      </c>
      <c r="CV83" s="8">
        <v>6.15</v>
      </c>
      <c r="CW83" s="8">
        <v>1</v>
      </c>
      <c r="CX83" s="8" t="s">
        <v>858</v>
      </c>
      <c r="CY83" s="8" t="s">
        <v>858</v>
      </c>
      <c r="DA83" s="20" t="s">
        <v>577</v>
      </c>
      <c r="DB83" s="20" t="s">
        <v>154</v>
      </c>
      <c r="DC83" s="20">
        <v>85000</v>
      </c>
      <c r="DD83" s="20">
        <v>4.4000000000000004</v>
      </c>
      <c r="DE83" s="20">
        <v>352.1</v>
      </c>
      <c r="DF83" s="20">
        <v>4.3</v>
      </c>
      <c r="DG83" s="20">
        <v>423.3</v>
      </c>
      <c r="DH83" s="20">
        <v>3.5</v>
      </c>
      <c r="DI83" s="20">
        <v>122.5</v>
      </c>
      <c r="DJ83" s="20">
        <v>9.1999999999999993</v>
      </c>
      <c r="DK83" s="20" t="s">
        <v>858</v>
      </c>
      <c r="DL83" s="20" t="s">
        <v>858</v>
      </c>
      <c r="DN83" s="21" t="s">
        <v>577</v>
      </c>
      <c r="DO83" s="21" t="s">
        <v>154</v>
      </c>
      <c r="DP83" s="21">
        <v>23000</v>
      </c>
      <c r="DQ83" s="21">
        <v>8.4</v>
      </c>
      <c r="DR83" s="21">
        <v>37</v>
      </c>
      <c r="DS83" s="21">
        <v>0.4</v>
      </c>
      <c r="DT83" s="21">
        <v>37.299999999999997</v>
      </c>
      <c r="DU83" s="21">
        <v>0.9</v>
      </c>
      <c r="DV83" s="21">
        <v>32.5</v>
      </c>
      <c r="DW83" s="21">
        <v>1.5</v>
      </c>
      <c r="DX83" s="21" t="s">
        <v>858</v>
      </c>
      <c r="DY83" s="21" t="s">
        <v>858</v>
      </c>
      <c r="EA83" s="22" t="s">
        <v>577</v>
      </c>
      <c r="EB83" s="22" t="s">
        <v>154</v>
      </c>
      <c r="EC83" s="22">
        <v>21000</v>
      </c>
      <c r="ED83" s="22">
        <v>9.6</v>
      </c>
      <c r="EE83" s="22">
        <v>19786</v>
      </c>
      <c r="EF83" s="22">
        <v>11</v>
      </c>
      <c r="EG83" s="22">
        <v>24657</v>
      </c>
      <c r="EH83" s="22">
        <v>7.8</v>
      </c>
      <c r="EI83" s="22">
        <v>10562</v>
      </c>
      <c r="EJ83" s="22">
        <v>12</v>
      </c>
      <c r="EK83" s="22" t="s">
        <v>858</v>
      </c>
      <c r="EL83" s="22" t="s">
        <v>858</v>
      </c>
      <c r="EN83" s="23" t="s">
        <v>577</v>
      </c>
      <c r="EO83" s="23" t="s">
        <v>154</v>
      </c>
      <c r="EP83" s="23">
        <v>23000</v>
      </c>
      <c r="EQ83" s="23">
        <v>8.4</v>
      </c>
      <c r="ER83" s="23">
        <v>10.41</v>
      </c>
      <c r="ES83" s="23">
        <v>11</v>
      </c>
      <c r="ET83" s="23">
        <v>12.99</v>
      </c>
      <c r="EU83" s="23">
        <v>6.2</v>
      </c>
      <c r="EV83" s="23">
        <v>6.28</v>
      </c>
      <c r="EW83" s="23">
        <v>2.2999999999999998</v>
      </c>
      <c r="EX83" s="23" t="s">
        <v>858</v>
      </c>
      <c r="EY83" s="23" t="s">
        <v>858</v>
      </c>
      <c r="FA83" s="24" t="s">
        <v>577</v>
      </c>
      <c r="FB83" s="24" t="s">
        <v>154</v>
      </c>
      <c r="FC83" s="24">
        <v>23000</v>
      </c>
      <c r="FD83" s="24">
        <v>8.4</v>
      </c>
      <c r="FE83" s="24">
        <v>401.7</v>
      </c>
      <c r="FF83" s="24">
        <v>9</v>
      </c>
      <c r="FG83" s="24">
        <v>484.4</v>
      </c>
      <c r="FH83" s="24">
        <v>6.2</v>
      </c>
      <c r="FI83" s="24">
        <v>230.7</v>
      </c>
      <c r="FJ83" s="24">
        <v>5.6</v>
      </c>
      <c r="FK83" s="24" t="s">
        <v>858</v>
      </c>
      <c r="FL83" s="24" t="s">
        <v>858</v>
      </c>
      <c r="FN83" s="11" t="s">
        <v>577</v>
      </c>
      <c r="FO83" s="11" t="s">
        <v>154</v>
      </c>
      <c r="FP83" s="11">
        <v>37000</v>
      </c>
      <c r="FQ83" s="11">
        <v>6.9</v>
      </c>
      <c r="FR83" s="11">
        <v>39</v>
      </c>
      <c r="FS83" s="11">
        <v>1.5</v>
      </c>
      <c r="FT83" s="11">
        <v>40.299999999999997</v>
      </c>
      <c r="FU83" s="11">
        <v>1</v>
      </c>
      <c r="FV83" s="11">
        <v>35</v>
      </c>
      <c r="FW83" s="11">
        <v>2.7</v>
      </c>
      <c r="FX83" s="11" t="s">
        <v>858</v>
      </c>
      <c r="FY83" s="11" t="s">
        <v>858</v>
      </c>
      <c r="GA83" s="10" t="s">
        <v>577</v>
      </c>
      <c r="GB83" s="10" t="s">
        <v>154</v>
      </c>
      <c r="GC83" s="10">
        <v>33000</v>
      </c>
      <c r="GD83" s="10">
        <v>9.1999999999999993</v>
      </c>
      <c r="GE83" s="10">
        <v>24560</v>
      </c>
      <c r="GF83" s="10">
        <v>9</v>
      </c>
      <c r="GG83" s="10">
        <v>27640</v>
      </c>
      <c r="GH83" s="10">
        <v>4.5</v>
      </c>
      <c r="GI83" s="10">
        <v>14695</v>
      </c>
      <c r="GJ83" s="10">
        <v>4.2</v>
      </c>
      <c r="GK83" s="10" t="s">
        <v>858</v>
      </c>
      <c r="GL83" s="10" t="s">
        <v>858</v>
      </c>
      <c r="GN83" s="9" t="s">
        <v>577</v>
      </c>
      <c r="GO83" s="9" t="s">
        <v>154</v>
      </c>
      <c r="GP83" s="9">
        <v>37000</v>
      </c>
      <c r="GQ83" s="9">
        <v>6.9</v>
      </c>
      <c r="GR83" s="9">
        <v>11.09</v>
      </c>
      <c r="GS83" s="9">
        <v>6.5</v>
      </c>
      <c r="GT83" s="9">
        <v>13.32</v>
      </c>
      <c r="GU83" s="9">
        <v>3.9</v>
      </c>
      <c r="GV83" s="9">
        <v>6.74</v>
      </c>
      <c r="GW83" s="9">
        <v>4.4000000000000004</v>
      </c>
      <c r="GX83" s="9" t="s">
        <v>858</v>
      </c>
      <c r="GY83" s="9" t="s">
        <v>858</v>
      </c>
    </row>
    <row r="84" spans="1:207" x14ac:dyDescent="0.25">
      <c r="A84" s="1" t="s">
        <v>578</v>
      </c>
      <c r="B84" s="1" t="s">
        <v>155</v>
      </c>
      <c r="C84" s="1">
        <v>46000</v>
      </c>
      <c r="D84" s="1">
        <v>6.2</v>
      </c>
      <c r="E84" s="1">
        <v>522.6</v>
      </c>
      <c r="F84" s="1">
        <v>6.4</v>
      </c>
      <c r="G84" s="1">
        <v>650.29999999999995</v>
      </c>
      <c r="H84" s="1">
        <v>5.0999999999999996</v>
      </c>
      <c r="I84" s="1">
        <v>295.39999999999998</v>
      </c>
      <c r="J84" s="1">
        <v>3.9</v>
      </c>
      <c r="K84" s="1" t="s">
        <v>858</v>
      </c>
      <c r="L84" s="1" t="s">
        <v>858</v>
      </c>
      <c r="N84" s="2" t="s">
        <v>578</v>
      </c>
      <c r="O84" s="2" t="s">
        <v>155</v>
      </c>
      <c r="P84" s="2">
        <v>73000</v>
      </c>
      <c r="Q84" s="2">
        <v>4.9000000000000004</v>
      </c>
      <c r="R84" s="2">
        <v>37.5</v>
      </c>
      <c r="S84" s="2">
        <v>1</v>
      </c>
      <c r="T84" s="2">
        <v>39.799999999999997</v>
      </c>
      <c r="U84" s="2">
        <v>0.8</v>
      </c>
      <c r="V84" s="2">
        <v>34.1</v>
      </c>
      <c r="W84" s="2">
        <v>2</v>
      </c>
      <c r="X84" s="2">
        <v>47.2</v>
      </c>
      <c r="Y84" s="2">
        <v>12</v>
      </c>
      <c r="AA84" s="3" t="s">
        <v>578</v>
      </c>
      <c r="AB84" s="3" t="s">
        <v>155</v>
      </c>
      <c r="AC84" s="3">
        <v>63000</v>
      </c>
      <c r="AD84" s="3">
        <v>9.3000000000000007</v>
      </c>
      <c r="AE84" s="3">
        <v>24989</v>
      </c>
      <c r="AF84" s="3">
        <v>10</v>
      </c>
      <c r="AG84" s="3">
        <v>31575</v>
      </c>
      <c r="AH84" s="3">
        <v>6.9</v>
      </c>
      <c r="AI84" s="3" t="s">
        <v>858</v>
      </c>
      <c r="AJ84" s="3" t="s">
        <v>858</v>
      </c>
      <c r="AK84" s="3" t="s">
        <v>858</v>
      </c>
      <c r="AL84" s="3" t="s">
        <v>858</v>
      </c>
      <c r="AN84" s="4" t="s">
        <v>578</v>
      </c>
      <c r="AO84" s="4" t="s">
        <v>155</v>
      </c>
      <c r="AP84" s="4">
        <v>73000</v>
      </c>
      <c r="AQ84" s="4">
        <v>4.9000000000000004</v>
      </c>
      <c r="AR84" s="4">
        <v>12.04</v>
      </c>
      <c r="AS84" s="4">
        <v>4.3</v>
      </c>
      <c r="AT84" s="4">
        <v>14.82</v>
      </c>
      <c r="AU84" s="4">
        <v>3.9</v>
      </c>
      <c r="AV84" s="4">
        <v>6.87</v>
      </c>
      <c r="AW84" s="4">
        <v>3.5</v>
      </c>
      <c r="AX84" s="4" t="s">
        <v>858</v>
      </c>
      <c r="AY84" s="4" t="s">
        <v>858</v>
      </c>
      <c r="BA84" s="5" t="s">
        <v>578</v>
      </c>
      <c r="BB84" s="5" t="s">
        <v>155</v>
      </c>
      <c r="BC84" s="5">
        <v>73000</v>
      </c>
      <c r="BD84" s="5">
        <v>4.9000000000000004</v>
      </c>
      <c r="BE84" s="5">
        <v>481.4</v>
      </c>
      <c r="BF84" s="5">
        <v>3.8</v>
      </c>
      <c r="BG84" s="5">
        <v>590.6</v>
      </c>
      <c r="BH84" s="5">
        <v>3.8</v>
      </c>
      <c r="BI84" s="5">
        <v>280.60000000000002</v>
      </c>
      <c r="BJ84" s="5">
        <v>2.6</v>
      </c>
      <c r="BK84" s="5" t="s">
        <v>858</v>
      </c>
      <c r="BL84" s="5" t="s">
        <v>858</v>
      </c>
      <c r="BN84" s="6" t="s">
        <v>578</v>
      </c>
      <c r="BO84" s="6" t="s">
        <v>155</v>
      </c>
      <c r="BP84" s="6">
        <v>103000</v>
      </c>
      <c r="BQ84" s="6">
        <v>4</v>
      </c>
      <c r="BR84" s="6">
        <v>37</v>
      </c>
      <c r="BS84" s="6">
        <v>0.4</v>
      </c>
      <c r="BT84" s="6">
        <v>33.799999999999997</v>
      </c>
      <c r="BU84" s="6">
        <v>1.4</v>
      </c>
      <c r="BV84" s="6">
        <v>16</v>
      </c>
      <c r="BW84" s="6">
        <v>7.1</v>
      </c>
      <c r="BX84" s="6">
        <v>45</v>
      </c>
      <c r="BY84" s="6">
        <v>7.8</v>
      </c>
      <c r="CA84" s="7" t="s">
        <v>578</v>
      </c>
      <c r="CB84" s="7" t="s">
        <v>155</v>
      </c>
      <c r="CC84" s="7">
        <v>88000</v>
      </c>
      <c r="CD84" s="7">
        <v>7.5</v>
      </c>
      <c r="CE84" s="7">
        <v>19692</v>
      </c>
      <c r="CF84" s="7">
        <v>9.8000000000000007</v>
      </c>
      <c r="CG84" s="7">
        <v>25333</v>
      </c>
      <c r="CH84" s="7">
        <v>6.2</v>
      </c>
      <c r="CI84" s="7">
        <v>5874</v>
      </c>
      <c r="CJ84" s="7">
        <v>16</v>
      </c>
      <c r="CK84" s="7" t="s">
        <v>858</v>
      </c>
      <c r="CL84" s="7" t="s">
        <v>858</v>
      </c>
      <c r="CN84" s="8" t="s">
        <v>578</v>
      </c>
      <c r="CO84" s="8" t="s">
        <v>155</v>
      </c>
      <c r="CP84" s="8">
        <v>103000</v>
      </c>
      <c r="CQ84" s="8">
        <v>4</v>
      </c>
      <c r="CR84" s="8">
        <v>10.4</v>
      </c>
      <c r="CS84" s="8">
        <v>4</v>
      </c>
      <c r="CT84" s="8">
        <v>13.98</v>
      </c>
      <c r="CU84" s="8">
        <v>3.5</v>
      </c>
      <c r="CV84" s="8">
        <v>6.28</v>
      </c>
      <c r="CW84" s="8">
        <v>1.6</v>
      </c>
      <c r="CX84" s="8">
        <v>23.88</v>
      </c>
      <c r="CY84" s="8">
        <v>19</v>
      </c>
      <c r="DA84" s="20" t="s">
        <v>578</v>
      </c>
      <c r="DB84" s="20" t="s">
        <v>155</v>
      </c>
      <c r="DC84" s="20">
        <v>103000</v>
      </c>
      <c r="DD84" s="20">
        <v>4</v>
      </c>
      <c r="DE84" s="20">
        <v>371.5</v>
      </c>
      <c r="DF84" s="20">
        <v>5.3</v>
      </c>
      <c r="DG84" s="20">
        <v>472.4</v>
      </c>
      <c r="DH84" s="20">
        <v>3.8</v>
      </c>
      <c r="DI84" s="20">
        <v>129.9</v>
      </c>
      <c r="DJ84" s="20">
        <v>9.1999999999999993</v>
      </c>
      <c r="DK84" s="20">
        <v>871.7</v>
      </c>
      <c r="DL84" s="20">
        <v>18</v>
      </c>
      <c r="DN84" s="21" t="s">
        <v>578</v>
      </c>
      <c r="DO84" s="21" t="s">
        <v>155</v>
      </c>
      <c r="DP84" s="21">
        <v>27000</v>
      </c>
      <c r="DQ84" s="21">
        <v>7.7</v>
      </c>
      <c r="DR84" s="21">
        <v>37</v>
      </c>
      <c r="DS84" s="21">
        <v>0.4</v>
      </c>
      <c r="DT84" s="21">
        <v>37</v>
      </c>
      <c r="DU84" s="21">
        <v>0.9</v>
      </c>
      <c r="DV84" s="21">
        <v>32.4</v>
      </c>
      <c r="DW84" s="21">
        <v>1.2</v>
      </c>
      <c r="DX84" s="21" t="s">
        <v>858</v>
      </c>
      <c r="DY84" s="21" t="s">
        <v>858</v>
      </c>
      <c r="EA84" s="22" t="s">
        <v>578</v>
      </c>
      <c r="EB84" s="22" t="s">
        <v>155</v>
      </c>
      <c r="EC84" s="22">
        <v>24000</v>
      </c>
      <c r="ED84" s="22">
        <v>12</v>
      </c>
      <c r="EE84" s="22">
        <v>21061</v>
      </c>
      <c r="EF84" s="22">
        <v>13</v>
      </c>
      <c r="EG84" s="22">
        <v>25021</v>
      </c>
      <c r="EH84" s="22">
        <v>6.7</v>
      </c>
      <c r="EI84" s="22" t="s">
        <v>858</v>
      </c>
      <c r="EJ84" s="22" t="s">
        <v>858</v>
      </c>
      <c r="EK84" s="22" t="s">
        <v>858</v>
      </c>
      <c r="EL84" s="22" t="s">
        <v>858</v>
      </c>
      <c r="EN84" s="23" t="s">
        <v>578</v>
      </c>
      <c r="EO84" s="23" t="s">
        <v>155</v>
      </c>
      <c r="EP84" s="23">
        <v>27000</v>
      </c>
      <c r="EQ84" s="23">
        <v>7.7</v>
      </c>
      <c r="ER84" s="23">
        <v>11.18</v>
      </c>
      <c r="ES84" s="23">
        <v>7.7</v>
      </c>
      <c r="ET84" s="23">
        <v>13.16</v>
      </c>
      <c r="EU84" s="23">
        <v>4.0999999999999996</v>
      </c>
      <c r="EV84" s="23">
        <v>6.49</v>
      </c>
      <c r="EW84" s="23">
        <v>3.3</v>
      </c>
      <c r="EX84" s="23" t="s">
        <v>858</v>
      </c>
      <c r="EY84" s="23" t="s">
        <v>858</v>
      </c>
      <c r="FA84" s="24" t="s">
        <v>578</v>
      </c>
      <c r="FB84" s="24" t="s">
        <v>155</v>
      </c>
      <c r="FC84" s="24">
        <v>27000</v>
      </c>
      <c r="FD84" s="24">
        <v>7.7</v>
      </c>
      <c r="FE84" s="24">
        <v>423.3</v>
      </c>
      <c r="FF84" s="24">
        <v>8.3000000000000007</v>
      </c>
      <c r="FG84" s="24">
        <v>487.5</v>
      </c>
      <c r="FH84" s="24">
        <v>3.9</v>
      </c>
      <c r="FI84" s="24">
        <v>245.1</v>
      </c>
      <c r="FJ84" s="24">
        <v>5.6</v>
      </c>
      <c r="FK84" s="24" t="s">
        <v>858</v>
      </c>
      <c r="FL84" s="24" t="s">
        <v>858</v>
      </c>
      <c r="FN84" s="11" t="s">
        <v>578</v>
      </c>
      <c r="FO84" s="11" t="s">
        <v>155</v>
      </c>
      <c r="FP84" s="11">
        <v>46000</v>
      </c>
      <c r="FQ84" s="11">
        <v>6.2</v>
      </c>
      <c r="FR84" s="11">
        <v>40</v>
      </c>
      <c r="FS84" s="11">
        <v>0.7</v>
      </c>
      <c r="FT84" s="11">
        <v>41.5</v>
      </c>
      <c r="FU84" s="11">
        <v>1</v>
      </c>
      <c r="FV84" s="11">
        <v>36.200000000000003</v>
      </c>
      <c r="FW84" s="11">
        <v>1.4</v>
      </c>
      <c r="FX84" s="11" t="s">
        <v>858</v>
      </c>
      <c r="FY84" s="11" t="s">
        <v>858</v>
      </c>
      <c r="GA84" s="10" t="s">
        <v>578</v>
      </c>
      <c r="GB84" s="10" t="s">
        <v>155</v>
      </c>
      <c r="GC84" s="10">
        <v>39000</v>
      </c>
      <c r="GD84" s="10">
        <v>13.1</v>
      </c>
      <c r="GE84" s="10">
        <v>27650</v>
      </c>
      <c r="GF84" s="10">
        <v>16</v>
      </c>
      <c r="GG84" s="10">
        <v>35554</v>
      </c>
      <c r="GH84" s="10">
        <v>9.5</v>
      </c>
      <c r="GI84" s="10" t="s">
        <v>858</v>
      </c>
      <c r="GJ84" s="10" t="s">
        <v>858</v>
      </c>
      <c r="GK84" s="10" t="s">
        <v>858</v>
      </c>
      <c r="GL84" s="10" t="s">
        <v>858</v>
      </c>
      <c r="GN84" s="9" t="s">
        <v>578</v>
      </c>
      <c r="GO84" s="9" t="s">
        <v>155</v>
      </c>
      <c r="GP84" s="9">
        <v>46000</v>
      </c>
      <c r="GQ84" s="9">
        <v>6.2</v>
      </c>
      <c r="GR84" s="9">
        <v>12.3</v>
      </c>
      <c r="GS84" s="9">
        <v>5.6</v>
      </c>
      <c r="GT84" s="9">
        <v>15.68</v>
      </c>
      <c r="GU84" s="9">
        <v>5.3</v>
      </c>
      <c r="GV84" s="9">
        <v>7.34</v>
      </c>
      <c r="GW84" s="9">
        <v>4.0999999999999996</v>
      </c>
      <c r="GX84" s="9" t="s">
        <v>858</v>
      </c>
      <c r="GY84" s="9" t="s">
        <v>858</v>
      </c>
    </row>
    <row r="85" spans="1:207" x14ac:dyDescent="0.25">
      <c r="A85" s="1" t="s">
        <v>832</v>
      </c>
      <c r="B85" s="1" t="s">
        <v>411</v>
      </c>
      <c r="C85" s="1">
        <v>90000</v>
      </c>
      <c r="D85" s="1">
        <v>4.4000000000000004</v>
      </c>
      <c r="E85" s="1">
        <v>465.7</v>
      </c>
      <c r="F85" s="1">
        <v>3.7</v>
      </c>
      <c r="G85" s="1">
        <v>549.1</v>
      </c>
      <c r="H85" s="1">
        <v>2.5</v>
      </c>
      <c r="I85" s="1">
        <v>277.8</v>
      </c>
      <c r="J85" s="1">
        <v>2.7</v>
      </c>
      <c r="K85" s="1" t="s">
        <v>858</v>
      </c>
      <c r="L85" s="1" t="s">
        <v>858</v>
      </c>
      <c r="N85" s="2" t="s">
        <v>832</v>
      </c>
      <c r="O85" s="2" t="s">
        <v>411</v>
      </c>
      <c r="P85" s="2">
        <v>143000</v>
      </c>
      <c r="Q85" s="2">
        <v>3.4</v>
      </c>
      <c r="R85" s="2">
        <v>37.700000000000003</v>
      </c>
      <c r="S85" s="2">
        <v>0.9</v>
      </c>
      <c r="T85" s="2">
        <v>39.4</v>
      </c>
      <c r="U85" s="2">
        <v>0.5</v>
      </c>
      <c r="V85" s="2">
        <v>34.5</v>
      </c>
      <c r="W85" s="2">
        <v>1.8</v>
      </c>
      <c r="X85" s="2">
        <v>46</v>
      </c>
      <c r="Y85" s="2">
        <v>4.4000000000000004</v>
      </c>
      <c r="AA85" s="3" t="s">
        <v>832</v>
      </c>
      <c r="AB85" s="3" t="s">
        <v>411</v>
      </c>
      <c r="AC85" s="3">
        <v>123000</v>
      </c>
      <c r="AD85" s="3">
        <v>4.5999999999999996</v>
      </c>
      <c r="AE85" s="3">
        <v>22867</v>
      </c>
      <c r="AF85" s="3">
        <v>4</v>
      </c>
      <c r="AG85" s="3">
        <v>26676</v>
      </c>
      <c r="AH85" s="3">
        <v>2.5</v>
      </c>
      <c r="AI85" s="3">
        <v>13502</v>
      </c>
      <c r="AJ85" s="3">
        <v>2.5</v>
      </c>
      <c r="AK85" s="3" t="s">
        <v>858</v>
      </c>
      <c r="AL85" s="3" t="s">
        <v>858</v>
      </c>
      <c r="AN85" s="4" t="s">
        <v>832</v>
      </c>
      <c r="AO85" s="4" t="s">
        <v>411</v>
      </c>
      <c r="AP85" s="4">
        <v>143000</v>
      </c>
      <c r="AQ85" s="4">
        <v>3.4</v>
      </c>
      <c r="AR85" s="4">
        <v>11.02</v>
      </c>
      <c r="AS85" s="4">
        <v>3.1</v>
      </c>
      <c r="AT85" s="4">
        <v>13.06</v>
      </c>
      <c r="AU85" s="4">
        <v>2</v>
      </c>
      <c r="AV85" s="4">
        <v>6.66</v>
      </c>
      <c r="AW85" s="4">
        <v>1.4</v>
      </c>
      <c r="AX85" s="4">
        <v>21.79</v>
      </c>
      <c r="AY85" s="4">
        <v>13</v>
      </c>
      <c r="BA85" s="5" t="s">
        <v>832</v>
      </c>
      <c r="BB85" s="5" t="s">
        <v>411</v>
      </c>
      <c r="BC85" s="5">
        <v>143000</v>
      </c>
      <c r="BD85" s="5">
        <v>3.4</v>
      </c>
      <c r="BE85" s="5">
        <v>439.7</v>
      </c>
      <c r="BF85" s="5">
        <v>2.9</v>
      </c>
      <c r="BG85" s="5">
        <v>514</v>
      </c>
      <c r="BH85" s="5">
        <v>1.9</v>
      </c>
      <c r="BI85" s="5">
        <v>260</v>
      </c>
      <c r="BJ85" s="5">
        <v>1.9</v>
      </c>
      <c r="BK85" s="5">
        <v>835.3</v>
      </c>
      <c r="BL85" s="5">
        <v>11</v>
      </c>
      <c r="BN85" s="6" t="s">
        <v>832</v>
      </c>
      <c r="BO85" s="6" t="s">
        <v>411</v>
      </c>
      <c r="BP85" s="6">
        <v>211000</v>
      </c>
      <c r="BQ85" s="6">
        <v>2.8</v>
      </c>
      <c r="BR85" s="6">
        <v>37</v>
      </c>
      <c r="BS85" s="6">
        <v>0.4</v>
      </c>
      <c r="BT85" s="6">
        <v>32.4</v>
      </c>
      <c r="BU85" s="6">
        <v>1.1000000000000001</v>
      </c>
      <c r="BV85" s="6">
        <v>13.9</v>
      </c>
      <c r="BW85" s="6">
        <v>5.8</v>
      </c>
      <c r="BX85" s="6">
        <v>44</v>
      </c>
      <c r="BY85" s="6">
        <v>3.8</v>
      </c>
      <c r="CA85" s="7" t="s">
        <v>832</v>
      </c>
      <c r="CB85" s="7" t="s">
        <v>411</v>
      </c>
      <c r="CC85" s="7">
        <v>183000</v>
      </c>
      <c r="CD85" s="7">
        <v>3.6</v>
      </c>
      <c r="CE85" s="7">
        <v>18055</v>
      </c>
      <c r="CF85" s="7">
        <v>4</v>
      </c>
      <c r="CG85" s="7">
        <v>20920</v>
      </c>
      <c r="CH85" s="7">
        <v>2.6</v>
      </c>
      <c r="CI85" s="7">
        <v>5736</v>
      </c>
      <c r="CJ85" s="7">
        <v>8.3000000000000007</v>
      </c>
      <c r="CK85" s="7">
        <v>38928</v>
      </c>
      <c r="CL85" s="7">
        <v>13</v>
      </c>
      <c r="CN85" s="8" t="s">
        <v>832</v>
      </c>
      <c r="CO85" s="8" t="s">
        <v>411</v>
      </c>
      <c r="CP85" s="8">
        <v>211000</v>
      </c>
      <c r="CQ85" s="8">
        <v>2.8</v>
      </c>
      <c r="CR85" s="8">
        <v>9.8000000000000007</v>
      </c>
      <c r="CS85" s="8">
        <v>2.6</v>
      </c>
      <c r="CT85" s="8">
        <v>12.41</v>
      </c>
      <c r="CU85" s="8">
        <v>1.8</v>
      </c>
      <c r="CV85" s="8">
        <v>6.26</v>
      </c>
      <c r="CW85" s="8">
        <v>0.8</v>
      </c>
      <c r="CX85" s="8">
        <v>20.77</v>
      </c>
      <c r="CY85" s="8">
        <v>9.6999999999999993</v>
      </c>
      <c r="DA85" s="20" t="s">
        <v>832</v>
      </c>
      <c r="DB85" s="20" t="s">
        <v>411</v>
      </c>
      <c r="DC85" s="20">
        <v>211000</v>
      </c>
      <c r="DD85" s="20">
        <v>2.8</v>
      </c>
      <c r="DE85" s="20">
        <v>348.2</v>
      </c>
      <c r="DF85" s="20">
        <v>3.5</v>
      </c>
      <c r="DG85" s="20">
        <v>402.2</v>
      </c>
      <c r="DH85" s="20">
        <v>2.1</v>
      </c>
      <c r="DI85" s="20">
        <v>99.1</v>
      </c>
      <c r="DJ85" s="20">
        <v>7.4</v>
      </c>
      <c r="DK85" s="20">
        <v>743.9</v>
      </c>
      <c r="DL85" s="20">
        <v>9.3000000000000007</v>
      </c>
      <c r="DN85" s="21" t="s">
        <v>832</v>
      </c>
      <c r="DO85" s="21" t="s">
        <v>411</v>
      </c>
      <c r="DP85" s="21">
        <v>53000</v>
      </c>
      <c r="DQ85" s="21">
        <v>5.5</v>
      </c>
      <c r="DR85" s="21">
        <v>37.200000000000003</v>
      </c>
      <c r="DS85" s="21">
        <v>0.3</v>
      </c>
      <c r="DT85" s="21">
        <v>37.4</v>
      </c>
      <c r="DU85" s="21">
        <v>0.6</v>
      </c>
      <c r="DV85" s="21">
        <v>32.4</v>
      </c>
      <c r="DW85" s="21">
        <v>0.7</v>
      </c>
      <c r="DX85" s="21" t="s">
        <v>858</v>
      </c>
      <c r="DY85" s="21" t="s">
        <v>858</v>
      </c>
      <c r="EA85" s="22" t="s">
        <v>832</v>
      </c>
      <c r="EB85" s="22" t="s">
        <v>411</v>
      </c>
      <c r="EC85" s="22">
        <v>45000</v>
      </c>
      <c r="ED85" s="22">
        <v>7.4</v>
      </c>
      <c r="EE85" s="22">
        <v>20971</v>
      </c>
      <c r="EF85" s="22">
        <v>5.9</v>
      </c>
      <c r="EG85" s="22">
        <v>23699</v>
      </c>
      <c r="EH85" s="22">
        <v>3.5</v>
      </c>
      <c r="EI85" s="22">
        <v>12059</v>
      </c>
      <c r="EJ85" s="22">
        <v>4.2</v>
      </c>
      <c r="EK85" s="22" t="s">
        <v>858</v>
      </c>
      <c r="EL85" s="22" t="s">
        <v>858</v>
      </c>
      <c r="EN85" s="23" t="s">
        <v>832</v>
      </c>
      <c r="EO85" s="23" t="s">
        <v>411</v>
      </c>
      <c r="EP85" s="23">
        <v>53000</v>
      </c>
      <c r="EQ85" s="23">
        <v>5.5</v>
      </c>
      <c r="ER85" s="23">
        <v>10.74</v>
      </c>
      <c r="ES85" s="23">
        <v>5</v>
      </c>
      <c r="ET85" s="23">
        <v>12.14</v>
      </c>
      <c r="EU85" s="23">
        <v>2.8</v>
      </c>
      <c r="EV85" s="23">
        <v>6.46</v>
      </c>
      <c r="EW85" s="23">
        <v>2</v>
      </c>
      <c r="EX85" s="23" t="s">
        <v>858</v>
      </c>
      <c r="EY85" s="23" t="s">
        <v>858</v>
      </c>
      <c r="FA85" s="24" t="s">
        <v>832</v>
      </c>
      <c r="FB85" s="24" t="s">
        <v>411</v>
      </c>
      <c r="FC85" s="24">
        <v>53000</v>
      </c>
      <c r="FD85" s="24">
        <v>5.5</v>
      </c>
      <c r="FE85" s="24">
        <v>403.5</v>
      </c>
      <c r="FF85" s="24">
        <v>4.0999999999999996</v>
      </c>
      <c r="FG85" s="24">
        <v>454</v>
      </c>
      <c r="FH85" s="24">
        <v>2.7</v>
      </c>
      <c r="FI85" s="24">
        <v>242.9</v>
      </c>
      <c r="FJ85" s="24">
        <v>2.5</v>
      </c>
      <c r="FK85" s="24" t="s">
        <v>858</v>
      </c>
      <c r="FL85" s="24" t="s">
        <v>858</v>
      </c>
      <c r="FN85" s="11" t="s">
        <v>832</v>
      </c>
      <c r="FO85" s="11" t="s">
        <v>411</v>
      </c>
      <c r="FP85" s="11">
        <v>90000</v>
      </c>
      <c r="FQ85" s="11">
        <v>4.4000000000000004</v>
      </c>
      <c r="FR85" s="11">
        <v>39</v>
      </c>
      <c r="FS85" s="11">
        <v>0.8</v>
      </c>
      <c r="FT85" s="11">
        <v>40.5</v>
      </c>
      <c r="FU85" s="11">
        <v>0.6</v>
      </c>
      <c r="FV85" s="11">
        <v>35.200000000000003</v>
      </c>
      <c r="FW85" s="11">
        <v>0.8</v>
      </c>
      <c r="FX85" s="11">
        <v>48</v>
      </c>
      <c r="FY85" s="11">
        <v>9.8000000000000007</v>
      </c>
      <c r="GA85" s="10" t="s">
        <v>832</v>
      </c>
      <c r="GB85" s="10" t="s">
        <v>411</v>
      </c>
      <c r="GC85" s="10">
        <v>78000</v>
      </c>
      <c r="GD85" s="10">
        <v>5.9</v>
      </c>
      <c r="GE85" s="10">
        <v>24000</v>
      </c>
      <c r="GF85" s="10">
        <v>5.9</v>
      </c>
      <c r="GG85" s="10">
        <v>28394</v>
      </c>
      <c r="GH85" s="10">
        <v>3.3</v>
      </c>
      <c r="GI85" s="10">
        <v>14318</v>
      </c>
      <c r="GJ85" s="10">
        <v>3</v>
      </c>
      <c r="GK85" s="10" t="s">
        <v>858</v>
      </c>
      <c r="GL85" s="10" t="s">
        <v>858</v>
      </c>
      <c r="GN85" s="9" t="s">
        <v>832</v>
      </c>
      <c r="GO85" s="9" t="s">
        <v>411</v>
      </c>
      <c r="GP85" s="9">
        <v>90000</v>
      </c>
      <c r="GQ85" s="9">
        <v>4.4000000000000004</v>
      </c>
      <c r="GR85" s="9">
        <v>11.15</v>
      </c>
      <c r="GS85" s="9">
        <v>4</v>
      </c>
      <c r="GT85" s="9">
        <v>13.56</v>
      </c>
      <c r="GU85" s="9">
        <v>2.6</v>
      </c>
      <c r="GV85" s="9">
        <v>6.88</v>
      </c>
      <c r="GW85" s="9">
        <v>2.6</v>
      </c>
      <c r="GX85" s="9" t="s">
        <v>858</v>
      </c>
      <c r="GY85" s="9" t="s">
        <v>858</v>
      </c>
    </row>
    <row r="86" spans="1:207" x14ac:dyDescent="0.25">
      <c r="A86" s="1" t="s">
        <v>585</v>
      </c>
      <c r="B86" s="1" t="s">
        <v>162</v>
      </c>
      <c r="C86" s="1">
        <v>32000</v>
      </c>
      <c r="D86" s="1">
        <v>7.3</v>
      </c>
      <c r="E86" s="1">
        <v>491.2</v>
      </c>
      <c r="F86" s="1">
        <v>5.3</v>
      </c>
      <c r="G86" s="1">
        <v>576.4</v>
      </c>
      <c r="H86" s="1">
        <v>4</v>
      </c>
      <c r="I86" s="1">
        <v>307.8</v>
      </c>
      <c r="J86" s="1">
        <v>4.5999999999999996</v>
      </c>
      <c r="K86" s="1" t="s">
        <v>858</v>
      </c>
      <c r="L86" s="1" t="s">
        <v>858</v>
      </c>
      <c r="N86" s="2" t="s">
        <v>585</v>
      </c>
      <c r="O86" s="2" t="s">
        <v>162</v>
      </c>
      <c r="P86" s="2">
        <v>53000</v>
      </c>
      <c r="Q86" s="2">
        <v>5.6</v>
      </c>
      <c r="R86" s="2">
        <v>38.4</v>
      </c>
      <c r="S86" s="2">
        <v>1.6</v>
      </c>
      <c r="T86" s="2">
        <v>39.4</v>
      </c>
      <c r="U86" s="2">
        <v>0.7</v>
      </c>
      <c r="V86" s="2">
        <v>35</v>
      </c>
      <c r="W86" s="2">
        <v>1.3</v>
      </c>
      <c r="X86" s="2" t="s">
        <v>858</v>
      </c>
      <c r="Y86" s="2" t="s">
        <v>858</v>
      </c>
      <c r="AA86" s="3" t="s">
        <v>585</v>
      </c>
      <c r="AB86" s="3" t="s">
        <v>162</v>
      </c>
      <c r="AC86" s="3">
        <v>41000</v>
      </c>
      <c r="AD86" s="3">
        <v>8.6999999999999993</v>
      </c>
      <c r="AE86" s="3">
        <v>24591</v>
      </c>
      <c r="AF86" s="3">
        <v>7</v>
      </c>
      <c r="AG86" s="3">
        <v>27933</v>
      </c>
      <c r="AH86" s="3">
        <v>4.2</v>
      </c>
      <c r="AI86" s="3">
        <v>15125</v>
      </c>
      <c r="AJ86" s="3">
        <v>5.4</v>
      </c>
      <c r="AK86" s="3" t="s">
        <v>858</v>
      </c>
      <c r="AL86" s="3" t="s">
        <v>858</v>
      </c>
      <c r="AN86" s="4" t="s">
        <v>585</v>
      </c>
      <c r="AO86" s="4" t="s">
        <v>162</v>
      </c>
      <c r="AP86" s="4">
        <v>53000</v>
      </c>
      <c r="AQ86" s="4">
        <v>5.6</v>
      </c>
      <c r="AR86" s="4">
        <v>12</v>
      </c>
      <c r="AS86" s="4">
        <v>3.4</v>
      </c>
      <c r="AT86" s="4">
        <v>13.54</v>
      </c>
      <c r="AU86" s="4">
        <v>3</v>
      </c>
      <c r="AV86" s="4">
        <v>7.35</v>
      </c>
      <c r="AW86" s="4">
        <v>3.8</v>
      </c>
      <c r="AX86" s="4" t="s">
        <v>858</v>
      </c>
      <c r="AY86" s="4" t="s">
        <v>858</v>
      </c>
      <c r="BA86" s="5" t="s">
        <v>585</v>
      </c>
      <c r="BB86" s="5" t="s">
        <v>162</v>
      </c>
      <c r="BC86" s="5">
        <v>53000</v>
      </c>
      <c r="BD86" s="5">
        <v>5.6</v>
      </c>
      <c r="BE86" s="5">
        <v>473.5</v>
      </c>
      <c r="BF86" s="5">
        <v>3.8</v>
      </c>
      <c r="BG86" s="5">
        <v>533.4</v>
      </c>
      <c r="BH86" s="5">
        <v>2.9</v>
      </c>
      <c r="BI86" s="5">
        <v>283.2</v>
      </c>
      <c r="BJ86" s="5">
        <v>4.0999999999999996</v>
      </c>
      <c r="BK86" s="5" t="s">
        <v>858</v>
      </c>
      <c r="BL86" s="5" t="s">
        <v>858</v>
      </c>
      <c r="BN86" s="6" t="s">
        <v>585</v>
      </c>
      <c r="BO86" s="6" t="s">
        <v>162</v>
      </c>
      <c r="BP86" s="6">
        <v>73000</v>
      </c>
      <c r="BQ86" s="6">
        <v>4.7</v>
      </c>
      <c r="BR86" s="6">
        <v>37.4</v>
      </c>
      <c r="BS86" s="6">
        <v>0.3</v>
      </c>
      <c r="BT86" s="6">
        <v>33.6</v>
      </c>
      <c r="BU86" s="6">
        <v>1.6</v>
      </c>
      <c r="BV86" s="6">
        <v>15.4</v>
      </c>
      <c r="BW86" s="6">
        <v>11</v>
      </c>
      <c r="BX86" s="6">
        <v>43.9</v>
      </c>
      <c r="BY86" s="6">
        <v>8.6999999999999993</v>
      </c>
      <c r="CA86" s="7" t="s">
        <v>585</v>
      </c>
      <c r="CB86" s="7" t="s">
        <v>162</v>
      </c>
      <c r="CC86" s="7">
        <v>58000</v>
      </c>
      <c r="CD86" s="7">
        <v>6.9</v>
      </c>
      <c r="CE86" s="7">
        <v>20995</v>
      </c>
      <c r="CF86" s="7">
        <v>5.8</v>
      </c>
      <c r="CG86" s="7">
        <v>22984</v>
      </c>
      <c r="CH86" s="7">
        <v>4.2</v>
      </c>
      <c r="CI86" s="7">
        <v>6156</v>
      </c>
      <c r="CJ86" s="7">
        <v>11</v>
      </c>
      <c r="CK86" s="7" t="s">
        <v>858</v>
      </c>
      <c r="CL86" s="7" t="s">
        <v>858</v>
      </c>
      <c r="CN86" s="8" t="s">
        <v>585</v>
      </c>
      <c r="CO86" s="8" t="s">
        <v>162</v>
      </c>
      <c r="CP86" s="8">
        <v>73000</v>
      </c>
      <c r="CQ86" s="8">
        <v>4.7</v>
      </c>
      <c r="CR86" s="8">
        <v>11.18</v>
      </c>
      <c r="CS86" s="8">
        <v>3.6</v>
      </c>
      <c r="CT86" s="8">
        <v>13.2</v>
      </c>
      <c r="CU86" s="8">
        <v>2.7</v>
      </c>
      <c r="CV86" s="8">
        <v>6.56</v>
      </c>
      <c r="CW86" s="8">
        <v>2.5</v>
      </c>
      <c r="CX86" s="8" t="s">
        <v>858</v>
      </c>
      <c r="CY86" s="8" t="s">
        <v>858</v>
      </c>
      <c r="DA86" s="20" t="s">
        <v>585</v>
      </c>
      <c r="DB86" s="20" t="s">
        <v>162</v>
      </c>
      <c r="DC86" s="20">
        <v>73000</v>
      </c>
      <c r="DD86" s="20">
        <v>4.7</v>
      </c>
      <c r="DE86" s="20">
        <v>413.9</v>
      </c>
      <c r="DF86" s="20">
        <v>4</v>
      </c>
      <c r="DG86" s="20">
        <v>444.1</v>
      </c>
      <c r="DH86" s="20">
        <v>3.1</v>
      </c>
      <c r="DI86" s="20">
        <v>124.7</v>
      </c>
      <c r="DJ86" s="20">
        <v>12</v>
      </c>
      <c r="DK86" s="20">
        <v>769.4</v>
      </c>
      <c r="DL86" s="20">
        <v>18</v>
      </c>
      <c r="DN86" s="21" t="s">
        <v>585</v>
      </c>
      <c r="DO86" s="21" t="s">
        <v>162</v>
      </c>
      <c r="DP86" s="21">
        <v>21000</v>
      </c>
      <c r="DQ86" s="21">
        <v>8.6</v>
      </c>
      <c r="DR86" s="21">
        <v>37.5</v>
      </c>
      <c r="DS86" s="21">
        <v>1</v>
      </c>
      <c r="DT86" s="21">
        <v>37.9</v>
      </c>
      <c r="DU86" s="21">
        <v>1</v>
      </c>
      <c r="DV86" s="21">
        <v>32.5</v>
      </c>
      <c r="DW86" s="21">
        <v>3.6</v>
      </c>
      <c r="DX86" s="21" t="s">
        <v>858</v>
      </c>
      <c r="DY86" s="21" t="s">
        <v>858</v>
      </c>
      <c r="EA86" s="22" t="s">
        <v>585</v>
      </c>
      <c r="EB86" s="22" t="s">
        <v>162</v>
      </c>
      <c r="EC86" s="22">
        <v>17000</v>
      </c>
      <c r="ED86" s="22">
        <v>10.9</v>
      </c>
      <c r="EE86" s="22">
        <v>22812</v>
      </c>
      <c r="EF86" s="22">
        <v>8.8000000000000007</v>
      </c>
      <c r="EG86" s="22">
        <v>24217</v>
      </c>
      <c r="EH86" s="22">
        <v>4.5</v>
      </c>
      <c r="EI86" s="22">
        <v>13038</v>
      </c>
      <c r="EJ86" s="22">
        <v>8.4</v>
      </c>
      <c r="EK86" s="22" t="s">
        <v>858</v>
      </c>
      <c r="EL86" s="22" t="s">
        <v>858</v>
      </c>
      <c r="EN86" s="23" t="s">
        <v>585</v>
      </c>
      <c r="EO86" s="23" t="s">
        <v>162</v>
      </c>
      <c r="EP86" s="23">
        <v>21000</v>
      </c>
      <c r="EQ86" s="23">
        <v>8.6</v>
      </c>
      <c r="ER86" s="23">
        <v>11.72</v>
      </c>
      <c r="ES86" s="23">
        <v>6.7</v>
      </c>
      <c r="ET86" s="23">
        <v>12.4</v>
      </c>
      <c r="EU86" s="23">
        <v>3.6</v>
      </c>
      <c r="EV86" s="23">
        <v>6.67</v>
      </c>
      <c r="EW86" s="23">
        <v>4.4000000000000004</v>
      </c>
      <c r="EX86" s="23" t="s">
        <v>858</v>
      </c>
      <c r="EY86" s="23" t="s">
        <v>858</v>
      </c>
      <c r="FA86" s="24" t="s">
        <v>585</v>
      </c>
      <c r="FB86" s="24" t="s">
        <v>162</v>
      </c>
      <c r="FC86" s="24">
        <v>21000</v>
      </c>
      <c r="FD86" s="24">
        <v>8.6</v>
      </c>
      <c r="FE86" s="24">
        <v>433.6</v>
      </c>
      <c r="FF86" s="24">
        <v>6.9</v>
      </c>
      <c r="FG86" s="24">
        <v>470</v>
      </c>
      <c r="FH86" s="24">
        <v>3.4</v>
      </c>
      <c r="FI86" s="24">
        <v>243.3</v>
      </c>
      <c r="FJ86" s="24">
        <v>5.2</v>
      </c>
      <c r="FK86" s="24" t="s">
        <v>858</v>
      </c>
      <c r="FL86" s="24" t="s">
        <v>858</v>
      </c>
      <c r="FN86" s="11" t="s">
        <v>585</v>
      </c>
      <c r="FO86" s="11" t="s">
        <v>162</v>
      </c>
      <c r="FP86" s="11">
        <v>32000</v>
      </c>
      <c r="FQ86" s="11">
        <v>7.3</v>
      </c>
      <c r="FR86" s="11">
        <v>39.9</v>
      </c>
      <c r="FS86" s="11">
        <v>1.1000000000000001</v>
      </c>
      <c r="FT86" s="11">
        <v>40.4</v>
      </c>
      <c r="FU86" s="11">
        <v>0.9</v>
      </c>
      <c r="FV86" s="11">
        <v>35.200000000000003</v>
      </c>
      <c r="FW86" s="11">
        <v>1.4</v>
      </c>
      <c r="FX86" s="11" t="s">
        <v>858</v>
      </c>
      <c r="FY86" s="11" t="s">
        <v>858</v>
      </c>
      <c r="GA86" s="10" t="s">
        <v>585</v>
      </c>
      <c r="GB86" s="10" t="s">
        <v>162</v>
      </c>
      <c r="GC86" s="10">
        <v>24000</v>
      </c>
      <c r="GD86" s="10">
        <v>12.6</v>
      </c>
      <c r="GE86" s="10">
        <v>25515</v>
      </c>
      <c r="GF86" s="10">
        <v>13</v>
      </c>
      <c r="GG86" s="10">
        <v>30463</v>
      </c>
      <c r="GH86" s="10">
        <v>6.1</v>
      </c>
      <c r="GI86" s="10">
        <v>16795</v>
      </c>
      <c r="GJ86" s="10">
        <v>6.2</v>
      </c>
      <c r="GK86" s="10" t="s">
        <v>858</v>
      </c>
      <c r="GL86" s="10" t="s">
        <v>858</v>
      </c>
      <c r="GN86" s="9" t="s">
        <v>585</v>
      </c>
      <c r="GO86" s="9" t="s">
        <v>162</v>
      </c>
      <c r="GP86" s="9">
        <v>32000</v>
      </c>
      <c r="GQ86" s="9">
        <v>7.3</v>
      </c>
      <c r="GR86" s="9">
        <v>12.14</v>
      </c>
      <c r="GS86" s="9">
        <v>3.9</v>
      </c>
      <c r="GT86" s="9">
        <v>14.25</v>
      </c>
      <c r="GU86" s="9">
        <v>4.0999999999999996</v>
      </c>
      <c r="GV86" s="9">
        <v>7.97</v>
      </c>
      <c r="GW86" s="9">
        <v>4.5999999999999996</v>
      </c>
      <c r="GX86" s="9" t="s">
        <v>858</v>
      </c>
      <c r="GY86" s="9" t="s">
        <v>858</v>
      </c>
    </row>
    <row r="87" spans="1:207" x14ac:dyDescent="0.25">
      <c r="A87" s="1" t="s">
        <v>586</v>
      </c>
      <c r="B87" s="1" t="s">
        <v>163</v>
      </c>
      <c r="C87" s="1">
        <v>30000</v>
      </c>
      <c r="D87" s="1">
        <v>7.7</v>
      </c>
      <c r="E87" s="1">
        <v>492.8</v>
      </c>
      <c r="F87" s="1">
        <v>6.4</v>
      </c>
      <c r="G87" s="1">
        <v>626.20000000000005</v>
      </c>
      <c r="H87" s="1">
        <v>6</v>
      </c>
      <c r="I87" s="1">
        <v>265.3</v>
      </c>
      <c r="J87" s="1">
        <v>5</v>
      </c>
      <c r="K87" s="1" t="s">
        <v>858</v>
      </c>
      <c r="L87" s="1" t="s">
        <v>858</v>
      </c>
      <c r="N87" s="2" t="s">
        <v>586</v>
      </c>
      <c r="O87" s="2" t="s">
        <v>163</v>
      </c>
      <c r="P87" s="2">
        <v>49000</v>
      </c>
      <c r="Q87" s="2">
        <v>5.9</v>
      </c>
      <c r="R87" s="2">
        <v>37.5</v>
      </c>
      <c r="S87" s="2">
        <v>1.6</v>
      </c>
      <c r="T87" s="2">
        <v>39.299999999999997</v>
      </c>
      <c r="U87" s="2">
        <v>0.9</v>
      </c>
      <c r="V87" s="2">
        <v>33</v>
      </c>
      <c r="W87" s="2">
        <v>3.3</v>
      </c>
      <c r="X87" s="2" t="s">
        <v>858</v>
      </c>
      <c r="Y87" s="2" t="s">
        <v>858</v>
      </c>
      <c r="AA87" s="3" t="s">
        <v>586</v>
      </c>
      <c r="AB87" s="3" t="s">
        <v>163</v>
      </c>
      <c r="AC87" s="3">
        <v>42000</v>
      </c>
      <c r="AD87" s="3">
        <v>7.7</v>
      </c>
      <c r="AE87" s="3">
        <v>24604</v>
      </c>
      <c r="AF87" s="3">
        <v>7.6</v>
      </c>
      <c r="AG87" s="3">
        <v>31498</v>
      </c>
      <c r="AH87" s="3">
        <v>6.9</v>
      </c>
      <c r="AI87" s="3">
        <v>13126</v>
      </c>
      <c r="AJ87" s="3">
        <v>8.8000000000000007</v>
      </c>
      <c r="AK87" s="3" t="s">
        <v>858</v>
      </c>
      <c r="AL87" s="3" t="s">
        <v>858</v>
      </c>
      <c r="AN87" s="4" t="s">
        <v>586</v>
      </c>
      <c r="AO87" s="4" t="s">
        <v>163</v>
      </c>
      <c r="AP87" s="4">
        <v>49000</v>
      </c>
      <c r="AQ87" s="4">
        <v>5.9</v>
      </c>
      <c r="AR87" s="4">
        <v>11.13</v>
      </c>
      <c r="AS87" s="4">
        <v>5</v>
      </c>
      <c r="AT87" s="4">
        <v>14.43</v>
      </c>
      <c r="AU87" s="4">
        <v>4.5999999999999996</v>
      </c>
      <c r="AV87" s="4">
        <v>6.63</v>
      </c>
      <c r="AW87" s="4">
        <v>3</v>
      </c>
      <c r="AX87" s="4" t="s">
        <v>858</v>
      </c>
      <c r="AY87" s="4" t="s">
        <v>858</v>
      </c>
      <c r="BA87" s="5" t="s">
        <v>586</v>
      </c>
      <c r="BB87" s="5" t="s">
        <v>163</v>
      </c>
      <c r="BC87" s="5">
        <v>49000</v>
      </c>
      <c r="BD87" s="5">
        <v>5.9</v>
      </c>
      <c r="BE87" s="5">
        <v>458.3</v>
      </c>
      <c r="BF87" s="5">
        <v>5.6</v>
      </c>
      <c r="BG87" s="5">
        <v>566.6</v>
      </c>
      <c r="BH87" s="5">
        <v>4.5</v>
      </c>
      <c r="BI87" s="5">
        <v>260.39999999999998</v>
      </c>
      <c r="BJ87" s="5">
        <v>2.9</v>
      </c>
      <c r="BK87" s="5" t="s">
        <v>858</v>
      </c>
      <c r="BL87" s="5" t="s">
        <v>858</v>
      </c>
      <c r="BN87" s="6" t="s">
        <v>586</v>
      </c>
      <c r="BO87" s="6" t="s">
        <v>163</v>
      </c>
      <c r="BP87" s="6">
        <v>71000</v>
      </c>
      <c r="BQ87" s="6">
        <v>4.8</v>
      </c>
      <c r="BR87" s="6">
        <v>37</v>
      </c>
      <c r="BS87" s="6">
        <v>1.1000000000000001</v>
      </c>
      <c r="BT87" s="6">
        <v>32.6</v>
      </c>
      <c r="BU87" s="6">
        <v>1.8</v>
      </c>
      <c r="BV87" s="6">
        <v>14.7</v>
      </c>
      <c r="BW87" s="6">
        <v>11</v>
      </c>
      <c r="BX87" s="6">
        <v>45.3</v>
      </c>
      <c r="BY87" s="6">
        <v>9.9</v>
      </c>
      <c r="CA87" s="7" t="s">
        <v>586</v>
      </c>
      <c r="CB87" s="7" t="s">
        <v>163</v>
      </c>
      <c r="CC87" s="7">
        <v>60000</v>
      </c>
      <c r="CD87" s="7">
        <v>8.5</v>
      </c>
      <c r="CE87" s="7">
        <v>19500</v>
      </c>
      <c r="CF87" s="7">
        <v>15</v>
      </c>
      <c r="CG87" s="7">
        <v>25023</v>
      </c>
      <c r="CH87" s="7">
        <v>8.4</v>
      </c>
      <c r="CI87" s="7" t="s">
        <v>858</v>
      </c>
      <c r="CJ87" s="7" t="s">
        <v>858</v>
      </c>
      <c r="CK87" s="7" t="s">
        <v>858</v>
      </c>
      <c r="CL87" s="7" t="s">
        <v>858</v>
      </c>
      <c r="CN87" s="8" t="s">
        <v>586</v>
      </c>
      <c r="CO87" s="8" t="s">
        <v>163</v>
      </c>
      <c r="CP87" s="8">
        <v>71000</v>
      </c>
      <c r="CQ87" s="8">
        <v>4.8</v>
      </c>
      <c r="CR87" s="8">
        <v>9.94</v>
      </c>
      <c r="CS87" s="8">
        <v>4.4000000000000004</v>
      </c>
      <c r="CT87" s="8">
        <v>13.73</v>
      </c>
      <c r="CU87" s="8">
        <v>4.0999999999999996</v>
      </c>
      <c r="CV87" s="8">
        <v>6.28</v>
      </c>
      <c r="CW87" s="8">
        <v>1.5</v>
      </c>
      <c r="CX87" s="8" t="s">
        <v>858</v>
      </c>
      <c r="CY87" s="8" t="s">
        <v>858</v>
      </c>
      <c r="DA87" s="20" t="s">
        <v>586</v>
      </c>
      <c r="DB87" s="20" t="s">
        <v>163</v>
      </c>
      <c r="DC87" s="20">
        <v>71000</v>
      </c>
      <c r="DD87" s="20">
        <v>4.8</v>
      </c>
      <c r="DE87" s="20">
        <v>362.6</v>
      </c>
      <c r="DF87" s="20">
        <v>5.7</v>
      </c>
      <c r="DG87" s="20">
        <v>447.7</v>
      </c>
      <c r="DH87" s="20">
        <v>4.5</v>
      </c>
      <c r="DI87" s="20">
        <v>99.9</v>
      </c>
      <c r="DJ87" s="20">
        <v>15</v>
      </c>
      <c r="DK87" s="20" t="s">
        <v>858</v>
      </c>
      <c r="DL87" s="20" t="s">
        <v>858</v>
      </c>
      <c r="DN87" s="21" t="s">
        <v>586</v>
      </c>
      <c r="DO87" s="21" t="s">
        <v>163</v>
      </c>
      <c r="DP87" s="21">
        <v>19000</v>
      </c>
      <c r="DQ87" s="21">
        <v>9.1</v>
      </c>
      <c r="DR87" s="21">
        <v>37</v>
      </c>
      <c r="DS87" s="21">
        <v>0.9</v>
      </c>
      <c r="DT87" s="21">
        <v>36.9</v>
      </c>
      <c r="DU87" s="21">
        <v>1.3</v>
      </c>
      <c r="DV87" s="21">
        <v>30.1</v>
      </c>
      <c r="DW87" s="21">
        <v>5.3</v>
      </c>
      <c r="DX87" s="21" t="s">
        <v>858</v>
      </c>
      <c r="DY87" s="21" t="s">
        <v>858</v>
      </c>
      <c r="EA87" s="22" t="s">
        <v>586</v>
      </c>
      <c r="EB87" s="22" t="s">
        <v>163</v>
      </c>
      <c r="EC87" s="22">
        <v>16000</v>
      </c>
      <c r="ED87" s="22">
        <v>13.6</v>
      </c>
      <c r="EE87" s="22">
        <v>20179</v>
      </c>
      <c r="EF87" s="22">
        <v>16</v>
      </c>
      <c r="EG87" s="22">
        <v>24816</v>
      </c>
      <c r="EH87" s="22">
        <v>8.8000000000000007</v>
      </c>
      <c r="EI87" s="22" t="s">
        <v>858</v>
      </c>
      <c r="EJ87" s="22" t="s">
        <v>858</v>
      </c>
      <c r="EK87" s="22" t="s">
        <v>858</v>
      </c>
      <c r="EL87" s="22" t="s">
        <v>858</v>
      </c>
      <c r="EN87" s="23" t="s">
        <v>586</v>
      </c>
      <c r="EO87" s="23" t="s">
        <v>163</v>
      </c>
      <c r="EP87" s="23">
        <v>19000</v>
      </c>
      <c r="EQ87" s="23">
        <v>9.1</v>
      </c>
      <c r="ER87" s="23">
        <v>10.37</v>
      </c>
      <c r="ES87" s="23">
        <v>8.1999999999999993</v>
      </c>
      <c r="ET87" s="23">
        <v>12.84</v>
      </c>
      <c r="EU87" s="23">
        <v>5.2</v>
      </c>
      <c r="EV87" s="23">
        <v>6.95</v>
      </c>
      <c r="EW87" s="23">
        <v>3.8</v>
      </c>
      <c r="EX87" s="23" t="s">
        <v>858</v>
      </c>
      <c r="EY87" s="23" t="s">
        <v>858</v>
      </c>
      <c r="FA87" s="24" t="s">
        <v>586</v>
      </c>
      <c r="FB87" s="24" t="s">
        <v>163</v>
      </c>
      <c r="FC87" s="24">
        <v>19000</v>
      </c>
      <c r="FD87" s="24">
        <v>9.1</v>
      </c>
      <c r="FE87" s="24">
        <v>381.9</v>
      </c>
      <c r="FF87" s="24">
        <v>8.3000000000000007</v>
      </c>
      <c r="FG87" s="24">
        <v>473.7</v>
      </c>
      <c r="FH87" s="24">
        <v>5.0999999999999996</v>
      </c>
      <c r="FI87" s="24">
        <v>257.60000000000002</v>
      </c>
      <c r="FJ87" s="24">
        <v>5.6</v>
      </c>
      <c r="FK87" s="24" t="s">
        <v>858</v>
      </c>
      <c r="FL87" s="24" t="s">
        <v>858</v>
      </c>
      <c r="FN87" s="11" t="s">
        <v>586</v>
      </c>
      <c r="FO87" s="11" t="s">
        <v>163</v>
      </c>
      <c r="FP87" s="11">
        <v>30000</v>
      </c>
      <c r="FQ87" s="11">
        <v>7.7</v>
      </c>
      <c r="FR87" s="11">
        <v>40</v>
      </c>
      <c r="FS87" s="11">
        <v>1.6</v>
      </c>
      <c r="FT87" s="11">
        <v>40.799999999999997</v>
      </c>
      <c r="FU87" s="11">
        <v>1.1000000000000001</v>
      </c>
      <c r="FV87" s="11">
        <v>36.1</v>
      </c>
      <c r="FW87" s="11">
        <v>2.8</v>
      </c>
      <c r="FX87" s="11" t="s">
        <v>858</v>
      </c>
      <c r="FY87" s="11" t="s">
        <v>858</v>
      </c>
      <c r="GA87" s="10" t="s">
        <v>586</v>
      </c>
      <c r="GB87" s="10" t="s">
        <v>163</v>
      </c>
      <c r="GC87" s="10">
        <v>26000</v>
      </c>
      <c r="GD87" s="10">
        <v>9.1</v>
      </c>
      <c r="GE87" s="10">
        <v>26460</v>
      </c>
      <c r="GF87" s="10">
        <v>8.4</v>
      </c>
      <c r="GG87" s="10">
        <v>35643</v>
      </c>
      <c r="GH87" s="10">
        <v>8.6999999999999993</v>
      </c>
      <c r="GI87" s="10">
        <v>13883</v>
      </c>
      <c r="GJ87" s="10">
        <v>8</v>
      </c>
      <c r="GK87" s="10" t="s">
        <v>858</v>
      </c>
      <c r="GL87" s="10" t="s">
        <v>858</v>
      </c>
      <c r="GN87" s="9" t="s">
        <v>586</v>
      </c>
      <c r="GO87" s="9" t="s">
        <v>163</v>
      </c>
      <c r="GP87" s="9">
        <v>30000</v>
      </c>
      <c r="GQ87" s="9">
        <v>7.7</v>
      </c>
      <c r="GR87" s="9">
        <v>11.49</v>
      </c>
      <c r="GS87" s="9">
        <v>6.2</v>
      </c>
      <c r="GT87" s="9">
        <v>15.36</v>
      </c>
      <c r="GU87" s="9">
        <v>6.3</v>
      </c>
      <c r="GV87" s="9">
        <v>6.46</v>
      </c>
      <c r="GW87" s="9">
        <v>3.9</v>
      </c>
      <c r="GX87" s="9" t="s">
        <v>858</v>
      </c>
      <c r="GY87" s="9" t="s">
        <v>858</v>
      </c>
    </row>
    <row r="88" spans="1:207" x14ac:dyDescent="0.25">
      <c r="A88" s="1" t="s">
        <v>587</v>
      </c>
      <c r="B88" s="1" t="s">
        <v>164</v>
      </c>
      <c r="C88" s="1">
        <v>35000</v>
      </c>
      <c r="D88" s="1">
        <v>7.1</v>
      </c>
      <c r="E88" s="1">
        <v>498.3</v>
      </c>
      <c r="F88" s="1">
        <v>6.3</v>
      </c>
      <c r="G88" s="1">
        <v>633.70000000000005</v>
      </c>
      <c r="H88" s="1">
        <v>4.9000000000000004</v>
      </c>
      <c r="I88" s="1">
        <v>277.5</v>
      </c>
      <c r="J88" s="1">
        <v>4.4000000000000004</v>
      </c>
      <c r="K88" s="1" t="s">
        <v>858</v>
      </c>
      <c r="L88" s="1" t="s">
        <v>858</v>
      </c>
      <c r="N88" s="2" t="s">
        <v>587</v>
      </c>
      <c r="O88" s="2" t="s">
        <v>164</v>
      </c>
      <c r="P88" s="2">
        <v>65000</v>
      </c>
      <c r="Q88" s="2">
        <v>5.0999999999999996</v>
      </c>
      <c r="R88" s="2">
        <v>37.700000000000003</v>
      </c>
      <c r="S88" s="2">
        <v>1</v>
      </c>
      <c r="T88" s="2">
        <v>39.5</v>
      </c>
      <c r="U88" s="2">
        <v>0.9</v>
      </c>
      <c r="V88" s="2">
        <v>34.9</v>
      </c>
      <c r="W88" s="2">
        <v>1.2</v>
      </c>
      <c r="X88" s="2">
        <v>46</v>
      </c>
      <c r="Y88" s="2">
        <v>11</v>
      </c>
      <c r="AA88" s="3" t="s">
        <v>587</v>
      </c>
      <c r="AB88" s="3" t="s">
        <v>164</v>
      </c>
      <c r="AC88" s="3">
        <v>53000</v>
      </c>
      <c r="AD88" s="3">
        <v>9.1</v>
      </c>
      <c r="AE88" s="3">
        <v>24646</v>
      </c>
      <c r="AF88" s="3">
        <v>9.6999999999999993</v>
      </c>
      <c r="AG88" s="3">
        <v>29792</v>
      </c>
      <c r="AH88" s="3">
        <v>7.4</v>
      </c>
      <c r="AI88" s="3" t="s">
        <v>858</v>
      </c>
      <c r="AJ88" s="3" t="s">
        <v>858</v>
      </c>
      <c r="AK88" s="3" t="s">
        <v>858</v>
      </c>
      <c r="AL88" s="3" t="s">
        <v>858</v>
      </c>
      <c r="AN88" s="4" t="s">
        <v>587</v>
      </c>
      <c r="AO88" s="4" t="s">
        <v>164</v>
      </c>
      <c r="AP88" s="4">
        <v>65000</v>
      </c>
      <c r="AQ88" s="4">
        <v>5.0999999999999996</v>
      </c>
      <c r="AR88" s="4">
        <v>11.32</v>
      </c>
      <c r="AS88" s="4">
        <v>5.0999999999999996</v>
      </c>
      <c r="AT88" s="4">
        <v>13.97</v>
      </c>
      <c r="AU88" s="4">
        <v>3.6</v>
      </c>
      <c r="AV88" s="4">
        <v>6.5</v>
      </c>
      <c r="AW88" s="4">
        <v>1.8</v>
      </c>
      <c r="AX88" s="4" t="s">
        <v>858</v>
      </c>
      <c r="AY88" s="4" t="s">
        <v>858</v>
      </c>
      <c r="BA88" s="5" t="s">
        <v>587</v>
      </c>
      <c r="BB88" s="5" t="s">
        <v>164</v>
      </c>
      <c r="BC88" s="5">
        <v>65000</v>
      </c>
      <c r="BD88" s="5">
        <v>5.0999999999999996</v>
      </c>
      <c r="BE88" s="5">
        <v>450.2</v>
      </c>
      <c r="BF88" s="5">
        <v>4.4000000000000004</v>
      </c>
      <c r="BG88" s="5">
        <v>551.70000000000005</v>
      </c>
      <c r="BH88" s="5">
        <v>3.5</v>
      </c>
      <c r="BI88" s="5">
        <v>252</v>
      </c>
      <c r="BJ88" s="5">
        <v>2.4</v>
      </c>
      <c r="BK88" s="5" t="s">
        <v>858</v>
      </c>
      <c r="BL88" s="5" t="s">
        <v>858</v>
      </c>
      <c r="BN88" s="6" t="s">
        <v>587</v>
      </c>
      <c r="BO88" s="6" t="s">
        <v>164</v>
      </c>
      <c r="BP88" s="6">
        <v>93000</v>
      </c>
      <c r="BQ88" s="6">
        <v>4.2</v>
      </c>
      <c r="BR88" s="6">
        <v>37</v>
      </c>
      <c r="BS88" s="6">
        <v>0.5</v>
      </c>
      <c r="BT88" s="6">
        <v>33.200000000000003</v>
      </c>
      <c r="BU88" s="6">
        <v>1.5</v>
      </c>
      <c r="BV88" s="6">
        <v>16</v>
      </c>
      <c r="BW88" s="6">
        <v>6.5</v>
      </c>
      <c r="BX88" s="6">
        <v>44</v>
      </c>
      <c r="BY88" s="6">
        <v>7</v>
      </c>
      <c r="CA88" s="7" t="s">
        <v>587</v>
      </c>
      <c r="CB88" s="7" t="s">
        <v>164</v>
      </c>
      <c r="CC88" s="7">
        <v>75000</v>
      </c>
      <c r="CD88" s="7">
        <v>7</v>
      </c>
      <c r="CE88" s="7">
        <v>19446</v>
      </c>
      <c r="CF88" s="7">
        <v>11</v>
      </c>
      <c r="CG88" s="7">
        <v>23941</v>
      </c>
      <c r="CH88" s="7">
        <v>6.3</v>
      </c>
      <c r="CI88" s="7" t="s">
        <v>858</v>
      </c>
      <c r="CJ88" s="7" t="s">
        <v>858</v>
      </c>
      <c r="CK88" s="7" t="s">
        <v>858</v>
      </c>
      <c r="CL88" s="7" t="s">
        <v>858</v>
      </c>
      <c r="CN88" s="8" t="s">
        <v>587</v>
      </c>
      <c r="CO88" s="8" t="s">
        <v>164</v>
      </c>
      <c r="CP88" s="8">
        <v>93000</v>
      </c>
      <c r="CQ88" s="8">
        <v>4.2</v>
      </c>
      <c r="CR88" s="8">
        <v>9.82</v>
      </c>
      <c r="CS88" s="8">
        <v>4.8</v>
      </c>
      <c r="CT88" s="8">
        <v>13.27</v>
      </c>
      <c r="CU88" s="8">
        <v>3.3</v>
      </c>
      <c r="CV88" s="8">
        <v>6.1</v>
      </c>
      <c r="CW88" s="8">
        <v>0.5</v>
      </c>
      <c r="CX88" s="8" t="s">
        <v>858</v>
      </c>
      <c r="CY88" s="8" t="s">
        <v>858</v>
      </c>
      <c r="DA88" s="20" t="s">
        <v>587</v>
      </c>
      <c r="DB88" s="20" t="s">
        <v>164</v>
      </c>
      <c r="DC88" s="20">
        <v>93000</v>
      </c>
      <c r="DD88" s="20">
        <v>4.2</v>
      </c>
      <c r="DE88" s="20">
        <v>355.8</v>
      </c>
      <c r="DF88" s="20">
        <v>5.0999999999999996</v>
      </c>
      <c r="DG88" s="20">
        <v>439.8</v>
      </c>
      <c r="DH88" s="20">
        <v>3.6</v>
      </c>
      <c r="DI88" s="20">
        <v>112.5</v>
      </c>
      <c r="DJ88" s="20">
        <v>7.9</v>
      </c>
      <c r="DK88" s="20" t="s">
        <v>858</v>
      </c>
      <c r="DL88" s="20" t="s">
        <v>858</v>
      </c>
      <c r="DN88" s="21" t="s">
        <v>587</v>
      </c>
      <c r="DO88" s="21" t="s">
        <v>164</v>
      </c>
      <c r="DP88" s="21">
        <v>30000</v>
      </c>
      <c r="DQ88" s="21">
        <v>7.4</v>
      </c>
      <c r="DR88" s="21">
        <v>37.5</v>
      </c>
      <c r="DS88" s="21">
        <v>1.1000000000000001</v>
      </c>
      <c r="DT88" s="21">
        <v>38.700000000000003</v>
      </c>
      <c r="DU88" s="21">
        <v>1.5</v>
      </c>
      <c r="DV88" s="21">
        <v>32.299999999999997</v>
      </c>
      <c r="DW88" s="21">
        <v>2.8</v>
      </c>
      <c r="DX88" s="21" t="s">
        <v>858</v>
      </c>
      <c r="DY88" s="21" t="s">
        <v>858</v>
      </c>
      <c r="EA88" s="22" t="s">
        <v>587</v>
      </c>
      <c r="EB88" s="22" t="s">
        <v>164</v>
      </c>
      <c r="EC88" s="22">
        <v>23000</v>
      </c>
      <c r="ED88" s="22">
        <v>11.5</v>
      </c>
      <c r="EE88" s="22">
        <v>20612</v>
      </c>
      <c r="EF88" s="22">
        <v>8.5</v>
      </c>
      <c r="EG88" s="22">
        <v>23887</v>
      </c>
      <c r="EH88" s="22">
        <v>5.5</v>
      </c>
      <c r="EI88" s="22">
        <v>11113</v>
      </c>
      <c r="EJ88" s="22">
        <v>11</v>
      </c>
      <c r="EK88" s="22" t="s">
        <v>858</v>
      </c>
      <c r="EL88" s="22" t="s">
        <v>858</v>
      </c>
      <c r="EN88" s="23" t="s">
        <v>587</v>
      </c>
      <c r="EO88" s="23" t="s">
        <v>164</v>
      </c>
      <c r="EP88" s="23">
        <v>30000</v>
      </c>
      <c r="EQ88" s="23">
        <v>7.4</v>
      </c>
      <c r="ER88" s="23">
        <v>9.83</v>
      </c>
      <c r="ES88" s="23">
        <v>6.9</v>
      </c>
      <c r="ET88" s="23">
        <v>11.77</v>
      </c>
      <c r="EU88" s="23">
        <v>4.3</v>
      </c>
      <c r="EV88" s="23">
        <v>6.43</v>
      </c>
      <c r="EW88" s="23">
        <v>1.7</v>
      </c>
      <c r="EX88" s="23" t="s">
        <v>858</v>
      </c>
      <c r="EY88" s="23" t="s">
        <v>858</v>
      </c>
      <c r="FA88" s="24" t="s">
        <v>587</v>
      </c>
      <c r="FB88" s="24" t="s">
        <v>164</v>
      </c>
      <c r="FC88" s="24">
        <v>30000</v>
      </c>
      <c r="FD88" s="24">
        <v>7.4</v>
      </c>
      <c r="FE88" s="24">
        <v>383.9</v>
      </c>
      <c r="FF88" s="24">
        <v>6.8</v>
      </c>
      <c r="FG88" s="24">
        <v>454.8</v>
      </c>
      <c r="FH88" s="24">
        <v>3.9</v>
      </c>
      <c r="FI88" s="24">
        <v>238.1</v>
      </c>
      <c r="FJ88" s="24">
        <v>2.7</v>
      </c>
      <c r="FK88" s="24" t="s">
        <v>858</v>
      </c>
      <c r="FL88" s="24" t="s">
        <v>858</v>
      </c>
      <c r="FN88" s="11" t="s">
        <v>587</v>
      </c>
      <c r="FO88" s="11" t="s">
        <v>164</v>
      </c>
      <c r="FP88" s="11">
        <v>35000</v>
      </c>
      <c r="FQ88" s="11">
        <v>7.1</v>
      </c>
      <c r="FR88" s="11">
        <v>39.1</v>
      </c>
      <c r="FS88" s="11">
        <v>1.6</v>
      </c>
      <c r="FT88" s="11">
        <v>40.200000000000003</v>
      </c>
      <c r="FU88" s="11">
        <v>1</v>
      </c>
      <c r="FV88" s="11">
        <v>35</v>
      </c>
      <c r="FW88" s="11">
        <v>1</v>
      </c>
      <c r="FX88" s="11" t="s">
        <v>858</v>
      </c>
      <c r="FY88" s="11" t="s">
        <v>858</v>
      </c>
      <c r="GA88" s="10" t="s">
        <v>587</v>
      </c>
      <c r="GB88" s="10" t="s">
        <v>164</v>
      </c>
      <c r="GC88" s="10">
        <v>30000</v>
      </c>
      <c r="GD88" s="10">
        <v>13.4</v>
      </c>
      <c r="GE88" s="10">
        <v>28138</v>
      </c>
      <c r="GF88" s="10">
        <v>17</v>
      </c>
      <c r="GG88" s="10">
        <v>34433</v>
      </c>
      <c r="GH88" s="10">
        <v>12</v>
      </c>
      <c r="GI88" s="10" t="s">
        <v>858</v>
      </c>
      <c r="GJ88" s="10" t="s">
        <v>858</v>
      </c>
      <c r="GK88" s="10" t="s">
        <v>858</v>
      </c>
      <c r="GL88" s="10" t="s">
        <v>858</v>
      </c>
      <c r="GN88" s="9" t="s">
        <v>587</v>
      </c>
      <c r="GO88" s="9" t="s">
        <v>164</v>
      </c>
      <c r="GP88" s="9">
        <v>35000</v>
      </c>
      <c r="GQ88" s="9">
        <v>7.1</v>
      </c>
      <c r="GR88" s="9">
        <v>12.53</v>
      </c>
      <c r="GS88" s="9">
        <v>7.6</v>
      </c>
      <c r="GT88" s="9">
        <v>15.76</v>
      </c>
      <c r="GU88" s="9">
        <v>5.0999999999999996</v>
      </c>
      <c r="GV88" s="9">
        <v>6.62</v>
      </c>
      <c r="GW88" s="9">
        <v>3.5</v>
      </c>
      <c r="GX88" s="9" t="s">
        <v>858</v>
      </c>
      <c r="GY88" s="9" t="s">
        <v>858</v>
      </c>
    </row>
    <row r="89" spans="1:207" x14ac:dyDescent="0.25">
      <c r="A89" s="1" t="s">
        <v>588</v>
      </c>
      <c r="B89" s="1" t="s">
        <v>165</v>
      </c>
      <c r="C89" s="1">
        <v>53000</v>
      </c>
      <c r="D89" s="1">
        <v>5.8</v>
      </c>
      <c r="E89" s="1">
        <v>541.79999999999995</v>
      </c>
      <c r="F89" s="1">
        <v>5.7</v>
      </c>
      <c r="G89" s="1">
        <v>612.5</v>
      </c>
      <c r="H89" s="1">
        <v>2.9</v>
      </c>
      <c r="I89" s="1">
        <v>302.5</v>
      </c>
      <c r="J89" s="1">
        <v>3.9</v>
      </c>
      <c r="K89" s="1" t="s">
        <v>858</v>
      </c>
      <c r="L89" s="1" t="s">
        <v>858</v>
      </c>
      <c r="N89" s="2" t="s">
        <v>588</v>
      </c>
      <c r="O89" s="2" t="s">
        <v>165</v>
      </c>
      <c r="P89" s="2">
        <v>88000</v>
      </c>
      <c r="Q89" s="2">
        <v>4.4000000000000004</v>
      </c>
      <c r="R89" s="2">
        <v>37.5</v>
      </c>
      <c r="S89" s="2">
        <v>0</v>
      </c>
      <c r="T89" s="2">
        <v>38.799999999999997</v>
      </c>
      <c r="U89" s="2">
        <v>0.6</v>
      </c>
      <c r="V89" s="2">
        <v>35</v>
      </c>
      <c r="W89" s="2">
        <v>0.7</v>
      </c>
      <c r="X89" s="2">
        <v>44.8</v>
      </c>
      <c r="Y89" s="2">
        <v>7.5</v>
      </c>
      <c r="AA89" s="3" t="s">
        <v>588</v>
      </c>
      <c r="AB89" s="3" t="s">
        <v>165</v>
      </c>
      <c r="AC89" s="3">
        <v>78000</v>
      </c>
      <c r="AD89" s="3">
        <v>8.3000000000000007</v>
      </c>
      <c r="AE89" s="3">
        <v>25849</v>
      </c>
      <c r="AF89" s="3">
        <v>7.2</v>
      </c>
      <c r="AG89" s="3">
        <v>29394</v>
      </c>
      <c r="AH89" s="3">
        <v>3.6</v>
      </c>
      <c r="AI89" s="3">
        <v>14561</v>
      </c>
      <c r="AJ89" s="3">
        <v>3.2</v>
      </c>
      <c r="AK89" s="3" t="s">
        <v>858</v>
      </c>
      <c r="AL89" s="3" t="s">
        <v>858</v>
      </c>
      <c r="AN89" s="4" t="s">
        <v>588</v>
      </c>
      <c r="AO89" s="4" t="s">
        <v>165</v>
      </c>
      <c r="AP89" s="4">
        <v>88000</v>
      </c>
      <c r="AQ89" s="4">
        <v>4.4000000000000004</v>
      </c>
      <c r="AR89" s="4">
        <v>12.47</v>
      </c>
      <c r="AS89" s="4">
        <v>3.6</v>
      </c>
      <c r="AT89" s="4">
        <v>14.17</v>
      </c>
      <c r="AU89" s="4">
        <v>2.2999999999999998</v>
      </c>
      <c r="AV89" s="4">
        <v>7.21</v>
      </c>
      <c r="AW89" s="4">
        <v>2.5</v>
      </c>
      <c r="AX89" s="4">
        <v>23.82</v>
      </c>
      <c r="AY89" s="4">
        <v>15</v>
      </c>
      <c r="BA89" s="5" t="s">
        <v>588</v>
      </c>
      <c r="BB89" s="5" t="s">
        <v>165</v>
      </c>
      <c r="BC89" s="5">
        <v>88000</v>
      </c>
      <c r="BD89" s="5">
        <v>4.4000000000000004</v>
      </c>
      <c r="BE89" s="5">
        <v>479.6</v>
      </c>
      <c r="BF89" s="5">
        <v>3.3</v>
      </c>
      <c r="BG89" s="5">
        <v>549.29999999999995</v>
      </c>
      <c r="BH89" s="5">
        <v>2.2999999999999998</v>
      </c>
      <c r="BI89" s="5">
        <v>281.5</v>
      </c>
      <c r="BJ89" s="5">
        <v>2.2000000000000002</v>
      </c>
      <c r="BK89" s="5">
        <v>910.5</v>
      </c>
      <c r="BL89" s="5">
        <v>16</v>
      </c>
      <c r="BN89" s="6" t="s">
        <v>588</v>
      </c>
      <c r="BO89" s="6" t="s">
        <v>165</v>
      </c>
      <c r="BP89" s="6">
        <v>120000</v>
      </c>
      <c r="BQ89" s="6">
        <v>3.8</v>
      </c>
      <c r="BR89" s="6">
        <v>37</v>
      </c>
      <c r="BS89" s="6">
        <v>0.3</v>
      </c>
      <c r="BT89" s="6">
        <v>33.6</v>
      </c>
      <c r="BU89" s="6">
        <v>1.2</v>
      </c>
      <c r="BV89" s="6">
        <v>17.399999999999999</v>
      </c>
      <c r="BW89" s="6">
        <v>6.7</v>
      </c>
      <c r="BX89" s="6">
        <v>42.9</v>
      </c>
      <c r="BY89" s="6">
        <v>5.6</v>
      </c>
      <c r="CA89" s="7" t="s">
        <v>588</v>
      </c>
      <c r="CB89" s="7" t="s">
        <v>165</v>
      </c>
      <c r="CC89" s="7">
        <v>103000</v>
      </c>
      <c r="CD89" s="7">
        <v>6.9</v>
      </c>
      <c r="CE89" s="7">
        <v>22016</v>
      </c>
      <c r="CF89" s="7">
        <v>7.9</v>
      </c>
      <c r="CG89" s="7">
        <v>24669</v>
      </c>
      <c r="CH89" s="7">
        <v>3.7</v>
      </c>
      <c r="CI89" s="7">
        <v>7921</v>
      </c>
      <c r="CJ89" s="7">
        <v>7.7</v>
      </c>
      <c r="CK89" s="7" t="s">
        <v>858</v>
      </c>
      <c r="CL89" s="7" t="s">
        <v>858</v>
      </c>
      <c r="CN89" s="8" t="s">
        <v>588</v>
      </c>
      <c r="CO89" s="8" t="s">
        <v>165</v>
      </c>
      <c r="CP89" s="8">
        <v>120000</v>
      </c>
      <c r="CQ89" s="8">
        <v>3.8</v>
      </c>
      <c r="CR89" s="8">
        <v>11.05</v>
      </c>
      <c r="CS89" s="8">
        <v>3.2</v>
      </c>
      <c r="CT89" s="8">
        <v>13.47</v>
      </c>
      <c r="CU89" s="8">
        <v>2.1</v>
      </c>
      <c r="CV89" s="8">
        <v>6.42</v>
      </c>
      <c r="CW89" s="8">
        <v>1.7</v>
      </c>
      <c r="CX89" s="8">
        <v>21.94</v>
      </c>
      <c r="CY89" s="8">
        <v>11</v>
      </c>
      <c r="DA89" s="20" t="s">
        <v>588</v>
      </c>
      <c r="DB89" s="20" t="s">
        <v>165</v>
      </c>
      <c r="DC89" s="20">
        <v>120000</v>
      </c>
      <c r="DD89" s="20">
        <v>3.8</v>
      </c>
      <c r="DE89" s="20">
        <v>404.6</v>
      </c>
      <c r="DF89" s="20">
        <v>3.4</v>
      </c>
      <c r="DG89" s="20">
        <v>452.5</v>
      </c>
      <c r="DH89" s="20">
        <v>2.5</v>
      </c>
      <c r="DI89" s="20">
        <v>138</v>
      </c>
      <c r="DJ89" s="20">
        <v>7.1</v>
      </c>
      <c r="DK89" s="20">
        <v>806.4</v>
      </c>
      <c r="DL89" s="20">
        <v>12</v>
      </c>
      <c r="DN89" s="21" t="s">
        <v>588</v>
      </c>
      <c r="DO89" s="21" t="s">
        <v>165</v>
      </c>
      <c r="DP89" s="21">
        <v>35000</v>
      </c>
      <c r="DQ89" s="21">
        <v>6.8</v>
      </c>
      <c r="DR89" s="21">
        <v>37.5</v>
      </c>
      <c r="DS89" s="21">
        <v>0.3</v>
      </c>
      <c r="DT89" s="21">
        <v>37.4</v>
      </c>
      <c r="DU89" s="21">
        <v>0.8</v>
      </c>
      <c r="DV89" s="21">
        <v>32.5</v>
      </c>
      <c r="DW89" s="21">
        <v>2.2999999999999998</v>
      </c>
      <c r="DX89" s="21" t="s">
        <v>858</v>
      </c>
      <c r="DY89" s="21" t="s">
        <v>858</v>
      </c>
      <c r="EA89" s="22" t="s">
        <v>588</v>
      </c>
      <c r="EB89" s="22" t="s">
        <v>165</v>
      </c>
      <c r="EC89" s="22">
        <v>30000</v>
      </c>
      <c r="ED89" s="22">
        <v>13</v>
      </c>
      <c r="EE89" s="22">
        <v>21122</v>
      </c>
      <c r="EF89" s="22">
        <v>8</v>
      </c>
      <c r="EG89" s="22">
        <v>23755</v>
      </c>
      <c r="EH89" s="22">
        <v>3.8</v>
      </c>
      <c r="EI89" s="22">
        <v>13567</v>
      </c>
      <c r="EJ89" s="22">
        <v>5</v>
      </c>
      <c r="EK89" s="22" t="s">
        <v>858</v>
      </c>
      <c r="EL89" s="22" t="s">
        <v>858</v>
      </c>
      <c r="EN89" s="23" t="s">
        <v>588</v>
      </c>
      <c r="EO89" s="23" t="s">
        <v>165</v>
      </c>
      <c r="EP89" s="23">
        <v>35000</v>
      </c>
      <c r="EQ89" s="23">
        <v>6.8</v>
      </c>
      <c r="ER89" s="23">
        <v>10.77</v>
      </c>
      <c r="ES89" s="23">
        <v>5.4</v>
      </c>
      <c r="ET89" s="23">
        <v>12.09</v>
      </c>
      <c r="EU89" s="23">
        <v>2.9</v>
      </c>
      <c r="EV89" s="23">
        <v>7.06</v>
      </c>
      <c r="EW89" s="23">
        <v>3.6</v>
      </c>
      <c r="EX89" s="23" t="s">
        <v>858</v>
      </c>
      <c r="EY89" s="23" t="s">
        <v>858</v>
      </c>
      <c r="FA89" s="24" t="s">
        <v>588</v>
      </c>
      <c r="FB89" s="24" t="s">
        <v>165</v>
      </c>
      <c r="FC89" s="24">
        <v>35000</v>
      </c>
      <c r="FD89" s="24">
        <v>6.8</v>
      </c>
      <c r="FE89" s="24">
        <v>400.7</v>
      </c>
      <c r="FF89" s="24">
        <v>4.7</v>
      </c>
      <c r="FG89" s="24">
        <v>452.1</v>
      </c>
      <c r="FH89" s="24">
        <v>2.8</v>
      </c>
      <c r="FI89" s="24">
        <v>266</v>
      </c>
      <c r="FJ89" s="24">
        <v>2.8</v>
      </c>
      <c r="FK89" s="24" t="s">
        <v>858</v>
      </c>
      <c r="FL89" s="24" t="s">
        <v>858</v>
      </c>
      <c r="FN89" s="11" t="s">
        <v>588</v>
      </c>
      <c r="FO89" s="11" t="s">
        <v>165</v>
      </c>
      <c r="FP89" s="11">
        <v>53000</v>
      </c>
      <c r="FQ89" s="11">
        <v>5.8</v>
      </c>
      <c r="FR89" s="11">
        <v>37.5</v>
      </c>
      <c r="FS89" s="11">
        <v>1</v>
      </c>
      <c r="FT89" s="11">
        <v>39.700000000000003</v>
      </c>
      <c r="FU89" s="11">
        <v>0.7</v>
      </c>
      <c r="FV89" s="11">
        <v>35.6</v>
      </c>
      <c r="FW89" s="11">
        <v>1.2</v>
      </c>
      <c r="FX89" s="11" t="s">
        <v>858</v>
      </c>
      <c r="FY89" s="11" t="s">
        <v>858</v>
      </c>
      <c r="GA89" s="10" t="s">
        <v>588</v>
      </c>
      <c r="GB89" s="10" t="s">
        <v>165</v>
      </c>
      <c r="GC89" s="10">
        <v>48000</v>
      </c>
      <c r="GD89" s="10">
        <v>10.7</v>
      </c>
      <c r="GE89" s="10">
        <v>28453</v>
      </c>
      <c r="GF89" s="10">
        <v>7.7</v>
      </c>
      <c r="GG89" s="10">
        <v>32894</v>
      </c>
      <c r="GH89" s="10">
        <v>4.7</v>
      </c>
      <c r="GI89" s="10">
        <v>16070</v>
      </c>
      <c r="GJ89" s="10">
        <v>7.4</v>
      </c>
      <c r="GK89" s="10" t="s">
        <v>858</v>
      </c>
      <c r="GL89" s="10" t="s">
        <v>858</v>
      </c>
      <c r="GN89" s="9" t="s">
        <v>588</v>
      </c>
      <c r="GO89" s="9" t="s">
        <v>165</v>
      </c>
      <c r="GP89" s="9">
        <v>53000</v>
      </c>
      <c r="GQ89" s="9">
        <v>5.8</v>
      </c>
      <c r="GR89" s="9">
        <v>13.53</v>
      </c>
      <c r="GS89" s="9">
        <v>4.5999999999999996</v>
      </c>
      <c r="GT89" s="9">
        <v>15.45</v>
      </c>
      <c r="GU89" s="9">
        <v>3</v>
      </c>
      <c r="GV89" s="9">
        <v>7.68</v>
      </c>
      <c r="GW89" s="9">
        <v>4.2</v>
      </c>
      <c r="GX89" s="9" t="s">
        <v>858</v>
      </c>
      <c r="GY89" s="9" t="s">
        <v>858</v>
      </c>
    </row>
    <row r="90" spans="1:207" x14ac:dyDescent="0.25">
      <c r="A90" s="1" t="s">
        <v>589</v>
      </c>
      <c r="B90" s="1" t="s">
        <v>166</v>
      </c>
      <c r="C90" s="1">
        <v>18000</v>
      </c>
      <c r="D90" s="1">
        <v>9.8000000000000007</v>
      </c>
      <c r="E90" s="1">
        <v>471.6</v>
      </c>
      <c r="F90" s="1">
        <v>6</v>
      </c>
      <c r="G90" s="1">
        <v>552.79999999999995</v>
      </c>
      <c r="H90" s="1">
        <v>4.8</v>
      </c>
      <c r="I90" s="1">
        <v>316.8</v>
      </c>
      <c r="J90" s="1">
        <v>4.7</v>
      </c>
      <c r="K90" s="1" t="s">
        <v>858</v>
      </c>
      <c r="L90" s="1" t="s">
        <v>858</v>
      </c>
      <c r="N90" s="2" t="s">
        <v>589</v>
      </c>
      <c r="O90" s="2" t="s">
        <v>166</v>
      </c>
      <c r="P90" s="2">
        <v>33000</v>
      </c>
      <c r="Q90" s="2">
        <v>7.2</v>
      </c>
      <c r="R90" s="2">
        <v>37.5</v>
      </c>
      <c r="S90" s="2">
        <v>1.8</v>
      </c>
      <c r="T90" s="2">
        <v>39.299999999999997</v>
      </c>
      <c r="U90" s="2">
        <v>1.1000000000000001</v>
      </c>
      <c r="V90" s="2">
        <v>32.6</v>
      </c>
      <c r="W90" s="2">
        <v>2</v>
      </c>
      <c r="X90" s="2" t="s">
        <v>858</v>
      </c>
      <c r="Y90" s="2" t="s">
        <v>858</v>
      </c>
      <c r="AA90" s="3" t="s">
        <v>589</v>
      </c>
      <c r="AB90" s="3" t="s">
        <v>166</v>
      </c>
      <c r="AC90" s="3">
        <v>29000</v>
      </c>
      <c r="AD90" s="3">
        <v>9.6999999999999993</v>
      </c>
      <c r="AE90" s="3">
        <v>24294</v>
      </c>
      <c r="AF90" s="3">
        <v>5</v>
      </c>
      <c r="AG90" s="3">
        <v>27033</v>
      </c>
      <c r="AH90" s="3">
        <v>4.4000000000000004</v>
      </c>
      <c r="AI90" s="3">
        <v>15010</v>
      </c>
      <c r="AJ90" s="3">
        <v>6</v>
      </c>
      <c r="AK90" s="3" t="s">
        <v>858</v>
      </c>
      <c r="AL90" s="3" t="s">
        <v>858</v>
      </c>
      <c r="AN90" s="4" t="s">
        <v>589</v>
      </c>
      <c r="AO90" s="4" t="s">
        <v>166</v>
      </c>
      <c r="AP90" s="4">
        <v>33000</v>
      </c>
      <c r="AQ90" s="4">
        <v>7.2</v>
      </c>
      <c r="AR90" s="4">
        <v>11.61</v>
      </c>
      <c r="AS90" s="4">
        <v>6</v>
      </c>
      <c r="AT90" s="4">
        <v>13.6</v>
      </c>
      <c r="AU90" s="4">
        <v>3.5</v>
      </c>
      <c r="AV90" s="4">
        <v>7.56</v>
      </c>
      <c r="AW90" s="4">
        <v>5.2</v>
      </c>
      <c r="AX90" s="4" t="s">
        <v>858</v>
      </c>
      <c r="AY90" s="4" t="s">
        <v>858</v>
      </c>
      <c r="BA90" s="5" t="s">
        <v>589</v>
      </c>
      <c r="BB90" s="5" t="s">
        <v>166</v>
      </c>
      <c r="BC90" s="5">
        <v>33000</v>
      </c>
      <c r="BD90" s="5">
        <v>7.2</v>
      </c>
      <c r="BE90" s="5">
        <v>479.1</v>
      </c>
      <c r="BF90" s="5">
        <v>4.5</v>
      </c>
      <c r="BG90" s="5">
        <v>533.9</v>
      </c>
      <c r="BH90" s="5">
        <v>3.3</v>
      </c>
      <c r="BI90" s="5">
        <v>301.5</v>
      </c>
      <c r="BJ90" s="5">
        <v>3.7</v>
      </c>
      <c r="BK90" s="5" t="s">
        <v>858</v>
      </c>
      <c r="BL90" s="5" t="s">
        <v>858</v>
      </c>
      <c r="BN90" s="6" t="s">
        <v>589</v>
      </c>
      <c r="BO90" s="6" t="s">
        <v>166</v>
      </c>
      <c r="BP90" s="6">
        <v>50000</v>
      </c>
      <c r="BQ90" s="6">
        <v>5.7</v>
      </c>
      <c r="BR90" s="6">
        <v>35.1</v>
      </c>
      <c r="BS90" s="6">
        <v>2.5</v>
      </c>
      <c r="BT90" s="6">
        <v>31.2</v>
      </c>
      <c r="BU90" s="6">
        <v>2.2999999999999998</v>
      </c>
      <c r="BV90" s="6">
        <v>11.5</v>
      </c>
      <c r="BW90" s="6">
        <v>13</v>
      </c>
      <c r="BX90" s="6" t="s">
        <v>858</v>
      </c>
      <c r="BY90" s="6" t="s">
        <v>858</v>
      </c>
      <c r="CA90" s="7" t="s">
        <v>589</v>
      </c>
      <c r="CB90" s="7" t="s">
        <v>166</v>
      </c>
      <c r="CC90" s="7">
        <v>44000</v>
      </c>
      <c r="CD90" s="7">
        <v>7.4</v>
      </c>
      <c r="CE90" s="7">
        <v>20012</v>
      </c>
      <c r="CF90" s="7">
        <v>7.6</v>
      </c>
      <c r="CG90" s="7">
        <v>21127</v>
      </c>
      <c r="CH90" s="7">
        <v>4.9000000000000004</v>
      </c>
      <c r="CI90" s="7">
        <v>5398</v>
      </c>
      <c r="CJ90" s="7">
        <v>11</v>
      </c>
      <c r="CK90" s="7" t="s">
        <v>858</v>
      </c>
      <c r="CL90" s="7" t="s">
        <v>858</v>
      </c>
      <c r="CN90" s="8" t="s">
        <v>589</v>
      </c>
      <c r="CO90" s="8" t="s">
        <v>166</v>
      </c>
      <c r="CP90" s="8">
        <v>50000</v>
      </c>
      <c r="CQ90" s="8">
        <v>5.7</v>
      </c>
      <c r="CR90" s="8">
        <v>10.53</v>
      </c>
      <c r="CS90" s="8">
        <v>3.8</v>
      </c>
      <c r="CT90" s="8">
        <v>13.01</v>
      </c>
      <c r="CU90" s="8">
        <v>3.1</v>
      </c>
      <c r="CV90" s="8">
        <v>6.4</v>
      </c>
      <c r="CW90" s="8">
        <v>2</v>
      </c>
      <c r="CX90" s="8" t="s">
        <v>858</v>
      </c>
      <c r="CY90" s="8" t="s">
        <v>858</v>
      </c>
      <c r="DA90" s="20" t="s">
        <v>589</v>
      </c>
      <c r="DB90" s="20" t="s">
        <v>166</v>
      </c>
      <c r="DC90" s="20">
        <v>50000</v>
      </c>
      <c r="DD90" s="20">
        <v>5.7</v>
      </c>
      <c r="DE90" s="20">
        <v>381.1</v>
      </c>
      <c r="DF90" s="20">
        <v>7</v>
      </c>
      <c r="DG90" s="20">
        <v>406</v>
      </c>
      <c r="DH90" s="20">
        <v>3.9</v>
      </c>
      <c r="DI90" s="20">
        <v>89.6</v>
      </c>
      <c r="DJ90" s="20">
        <v>13</v>
      </c>
      <c r="DK90" s="20" t="s">
        <v>858</v>
      </c>
      <c r="DL90" s="20" t="s">
        <v>858</v>
      </c>
      <c r="DN90" s="21" t="s">
        <v>589</v>
      </c>
      <c r="DO90" s="21" t="s">
        <v>166</v>
      </c>
      <c r="DP90" s="21">
        <v>14000</v>
      </c>
      <c r="DQ90" s="21">
        <v>10.6</v>
      </c>
      <c r="DR90" s="21">
        <v>37</v>
      </c>
      <c r="DS90" s="21">
        <v>0.5</v>
      </c>
      <c r="DT90" s="21">
        <v>37.1</v>
      </c>
      <c r="DU90" s="21">
        <v>1</v>
      </c>
      <c r="DV90" s="21">
        <v>32.5</v>
      </c>
      <c r="DW90" s="21">
        <v>1.9</v>
      </c>
      <c r="DX90" s="21" t="s">
        <v>858</v>
      </c>
      <c r="DY90" s="21" t="s">
        <v>858</v>
      </c>
      <c r="EA90" s="22" t="s">
        <v>589</v>
      </c>
      <c r="EB90" s="22" t="s">
        <v>166</v>
      </c>
      <c r="EC90" s="22">
        <v>13000</v>
      </c>
      <c r="ED90" s="22">
        <v>12.6</v>
      </c>
      <c r="EE90" s="22">
        <v>24326</v>
      </c>
      <c r="EF90" s="22">
        <v>8.1999999999999993</v>
      </c>
      <c r="EG90" s="22">
        <v>25688</v>
      </c>
      <c r="EH90" s="22">
        <v>5.0999999999999996</v>
      </c>
      <c r="EI90" s="22">
        <v>13645</v>
      </c>
      <c r="EJ90" s="22">
        <v>7.4</v>
      </c>
      <c r="EK90" s="22" t="s">
        <v>858</v>
      </c>
      <c r="EL90" s="22" t="s">
        <v>858</v>
      </c>
      <c r="EN90" s="23" t="s">
        <v>589</v>
      </c>
      <c r="EO90" s="23" t="s">
        <v>166</v>
      </c>
      <c r="EP90" s="23">
        <v>14000</v>
      </c>
      <c r="EQ90" s="23">
        <v>10.6</v>
      </c>
      <c r="ER90" s="23">
        <v>12.72</v>
      </c>
      <c r="ES90" s="23">
        <v>8.6999999999999993</v>
      </c>
      <c r="ET90" s="23">
        <v>13.76</v>
      </c>
      <c r="EU90" s="23">
        <v>4.4000000000000004</v>
      </c>
      <c r="EV90" s="23">
        <v>7.1</v>
      </c>
      <c r="EW90" s="23">
        <v>7.3</v>
      </c>
      <c r="EX90" s="23" t="s">
        <v>858</v>
      </c>
      <c r="EY90" s="23" t="s">
        <v>858</v>
      </c>
      <c r="FA90" s="24" t="s">
        <v>589</v>
      </c>
      <c r="FB90" s="24" t="s">
        <v>166</v>
      </c>
      <c r="FC90" s="24">
        <v>14000</v>
      </c>
      <c r="FD90" s="24">
        <v>10.6</v>
      </c>
      <c r="FE90" s="24">
        <v>479.2</v>
      </c>
      <c r="FF90" s="24">
        <v>7.4</v>
      </c>
      <c r="FG90" s="24">
        <v>509.9</v>
      </c>
      <c r="FH90" s="24">
        <v>4.0999999999999996</v>
      </c>
      <c r="FI90" s="24">
        <v>283.8</v>
      </c>
      <c r="FJ90" s="24">
        <v>5.5</v>
      </c>
      <c r="FK90" s="24" t="s">
        <v>858</v>
      </c>
      <c r="FL90" s="24" t="s">
        <v>858</v>
      </c>
      <c r="FN90" s="11" t="s">
        <v>589</v>
      </c>
      <c r="FO90" s="11" t="s">
        <v>166</v>
      </c>
      <c r="FP90" s="11">
        <v>18000</v>
      </c>
      <c r="FQ90" s="11">
        <v>9.8000000000000007</v>
      </c>
      <c r="FR90" s="11">
        <v>40</v>
      </c>
      <c r="FS90" s="11">
        <v>1.8</v>
      </c>
      <c r="FT90" s="11">
        <v>41</v>
      </c>
      <c r="FU90" s="11">
        <v>1.6</v>
      </c>
      <c r="FV90" s="11">
        <v>35</v>
      </c>
      <c r="FW90" s="11">
        <v>1.5</v>
      </c>
      <c r="FX90" s="11" t="s">
        <v>858</v>
      </c>
      <c r="FY90" s="11" t="s">
        <v>858</v>
      </c>
      <c r="GA90" s="10" t="s">
        <v>589</v>
      </c>
      <c r="GB90" s="10" t="s">
        <v>166</v>
      </c>
      <c r="GC90" s="10">
        <v>16000</v>
      </c>
      <c r="GD90" s="10">
        <v>14.2</v>
      </c>
      <c r="GE90" s="10">
        <v>24076</v>
      </c>
      <c r="GF90" s="10">
        <v>8.6999999999999993</v>
      </c>
      <c r="GG90" s="10">
        <v>28098</v>
      </c>
      <c r="GH90" s="10">
        <v>6.5</v>
      </c>
      <c r="GI90" s="10">
        <v>16286</v>
      </c>
      <c r="GJ90" s="10">
        <v>8.1999999999999993</v>
      </c>
      <c r="GK90" s="10" t="s">
        <v>858</v>
      </c>
      <c r="GL90" s="10" t="s">
        <v>858</v>
      </c>
      <c r="GN90" s="9" t="s">
        <v>589</v>
      </c>
      <c r="GO90" s="9" t="s">
        <v>166</v>
      </c>
      <c r="GP90" s="9">
        <v>18000</v>
      </c>
      <c r="GQ90" s="9">
        <v>9.8000000000000007</v>
      </c>
      <c r="GR90" s="9">
        <v>11.41</v>
      </c>
      <c r="GS90" s="9">
        <v>6.8</v>
      </c>
      <c r="GT90" s="9">
        <v>13.49</v>
      </c>
      <c r="GU90" s="9">
        <v>5.0999999999999996</v>
      </c>
      <c r="GV90" s="9">
        <v>7.79</v>
      </c>
      <c r="GW90" s="9">
        <v>6.8</v>
      </c>
      <c r="GX90" s="9" t="s">
        <v>858</v>
      </c>
      <c r="GY90" s="9" t="s">
        <v>858</v>
      </c>
    </row>
    <row r="91" spans="1:207" x14ac:dyDescent="0.25">
      <c r="A91" s="1" t="s">
        <v>590</v>
      </c>
      <c r="B91" s="1" t="s">
        <v>167</v>
      </c>
      <c r="C91" s="1">
        <v>22000</v>
      </c>
      <c r="D91" s="1">
        <v>8.6999999999999993</v>
      </c>
      <c r="E91" s="1">
        <v>518.4</v>
      </c>
      <c r="F91" s="1">
        <v>7</v>
      </c>
      <c r="G91" s="1">
        <v>565.9</v>
      </c>
      <c r="H91" s="1">
        <v>4</v>
      </c>
      <c r="I91" s="1">
        <v>286.89999999999998</v>
      </c>
      <c r="J91" s="1">
        <v>7.2</v>
      </c>
      <c r="K91" s="1" t="s">
        <v>858</v>
      </c>
      <c r="L91" s="1" t="s">
        <v>858</v>
      </c>
      <c r="N91" s="2" t="s">
        <v>590</v>
      </c>
      <c r="O91" s="2" t="s">
        <v>167</v>
      </c>
      <c r="P91" s="2">
        <v>33000</v>
      </c>
      <c r="Q91" s="2">
        <v>7</v>
      </c>
      <c r="R91" s="2">
        <v>39.1</v>
      </c>
      <c r="S91" s="2">
        <v>1.3</v>
      </c>
      <c r="T91" s="2">
        <v>40.4</v>
      </c>
      <c r="U91" s="2">
        <v>1.1000000000000001</v>
      </c>
      <c r="V91" s="2">
        <v>34.9</v>
      </c>
      <c r="W91" s="2">
        <v>1.8</v>
      </c>
      <c r="X91" s="2" t="s">
        <v>858</v>
      </c>
      <c r="Y91" s="2" t="s">
        <v>858</v>
      </c>
      <c r="AA91" s="3" t="s">
        <v>590</v>
      </c>
      <c r="AB91" s="3" t="s">
        <v>167</v>
      </c>
      <c r="AC91" s="3">
        <v>30000</v>
      </c>
      <c r="AD91" s="3">
        <v>8.1999999999999993</v>
      </c>
      <c r="AE91" s="3">
        <v>25177</v>
      </c>
      <c r="AF91" s="3">
        <v>7</v>
      </c>
      <c r="AG91" s="3">
        <v>27964</v>
      </c>
      <c r="AH91" s="3">
        <v>4.5</v>
      </c>
      <c r="AI91" s="3">
        <v>13688</v>
      </c>
      <c r="AJ91" s="3">
        <v>6.4</v>
      </c>
      <c r="AK91" s="3" t="s">
        <v>858</v>
      </c>
      <c r="AL91" s="3" t="s">
        <v>858</v>
      </c>
      <c r="AN91" s="4" t="s">
        <v>590</v>
      </c>
      <c r="AO91" s="4" t="s">
        <v>167</v>
      </c>
      <c r="AP91" s="4">
        <v>33000</v>
      </c>
      <c r="AQ91" s="4">
        <v>7</v>
      </c>
      <c r="AR91" s="4">
        <v>11.43</v>
      </c>
      <c r="AS91" s="4">
        <v>5.2</v>
      </c>
      <c r="AT91" s="4">
        <v>12.78</v>
      </c>
      <c r="AU91" s="4">
        <v>3.3</v>
      </c>
      <c r="AV91" s="4">
        <v>7.07</v>
      </c>
      <c r="AW91" s="4">
        <v>4.5999999999999996</v>
      </c>
      <c r="AX91" s="4" t="s">
        <v>858</v>
      </c>
      <c r="AY91" s="4" t="s">
        <v>858</v>
      </c>
      <c r="BA91" s="5" t="s">
        <v>590</v>
      </c>
      <c r="BB91" s="5" t="s">
        <v>167</v>
      </c>
      <c r="BC91" s="5">
        <v>33000</v>
      </c>
      <c r="BD91" s="5">
        <v>7</v>
      </c>
      <c r="BE91" s="5">
        <v>450</v>
      </c>
      <c r="BF91" s="5">
        <v>5.8</v>
      </c>
      <c r="BG91" s="5">
        <v>516.29999999999995</v>
      </c>
      <c r="BH91" s="5">
        <v>3.4</v>
      </c>
      <c r="BI91" s="5">
        <v>276.60000000000002</v>
      </c>
      <c r="BJ91" s="5">
        <v>4.2</v>
      </c>
      <c r="BK91" s="5" t="s">
        <v>858</v>
      </c>
      <c r="BL91" s="5" t="s">
        <v>858</v>
      </c>
      <c r="BN91" s="6" t="s">
        <v>590</v>
      </c>
      <c r="BO91" s="6" t="s">
        <v>167</v>
      </c>
      <c r="BP91" s="6">
        <v>48000</v>
      </c>
      <c r="BQ91" s="6">
        <v>5.7</v>
      </c>
      <c r="BR91" s="6">
        <v>37.4</v>
      </c>
      <c r="BS91" s="6">
        <v>1.7</v>
      </c>
      <c r="BT91" s="6">
        <v>33.5</v>
      </c>
      <c r="BU91" s="6">
        <v>2.1</v>
      </c>
      <c r="BV91" s="6">
        <v>15.7</v>
      </c>
      <c r="BW91" s="6">
        <v>8.3000000000000007</v>
      </c>
      <c r="BX91" s="6" t="s">
        <v>858</v>
      </c>
      <c r="BY91" s="6" t="s">
        <v>858</v>
      </c>
      <c r="CA91" s="7" t="s">
        <v>590</v>
      </c>
      <c r="CB91" s="7" t="s">
        <v>167</v>
      </c>
      <c r="CC91" s="7">
        <v>44000</v>
      </c>
      <c r="CD91" s="7">
        <v>8.1999999999999993</v>
      </c>
      <c r="CE91" s="7">
        <v>18818</v>
      </c>
      <c r="CF91" s="7">
        <v>13</v>
      </c>
      <c r="CG91" s="7">
        <v>21528</v>
      </c>
      <c r="CH91" s="7">
        <v>6.6</v>
      </c>
      <c r="CI91" s="7" t="s">
        <v>858</v>
      </c>
      <c r="CJ91" s="7" t="s">
        <v>858</v>
      </c>
      <c r="CK91" s="7" t="s">
        <v>858</v>
      </c>
      <c r="CL91" s="7" t="s">
        <v>858</v>
      </c>
      <c r="CN91" s="8" t="s">
        <v>590</v>
      </c>
      <c r="CO91" s="8" t="s">
        <v>167</v>
      </c>
      <c r="CP91" s="8">
        <v>48000</v>
      </c>
      <c r="CQ91" s="8">
        <v>5.7</v>
      </c>
      <c r="CR91" s="8">
        <v>9.7899999999999991</v>
      </c>
      <c r="CS91" s="8">
        <v>5</v>
      </c>
      <c r="CT91" s="8">
        <v>12.04</v>
      </c>
      <c r="CU91" s="8">
        <v>3.1</v>
      </c>
      <c r="CV91" s="8">
        <v>6.24</v>
      </c>
      <c r="CW91" s="8">
        <v>1.3</v>
      </c>
      <c r="CX91" s="8" t="s">
        <v>858</v>
      </c>
      <c r="CY91" s="8" t="s">
        <v>858</v>
      </c>
      <c r="DA91" s="20" t="s">
        <v>590</v>
      </c>
      <c r="DB91" s="20" t="s">
        <v>167</v>
      </c>
      <c r="DC91" s="20">
        <v>48000</v>
      </c>
      <c r="DD91" s="20">
        <v>5.7</v>
      </c>
      <c r="DE91" s="20">
        <v>367.6</v>
      </c>
      <c r="DF91" s="20">
        <v>7.1</v>
      </c>
      <c r="DG91" s="20">
        <v>403.1</v>
      </c>
      <c r="DH91" s="20">
        <v>3.9</v>
      </c>
      <c r="DI91" s="20">
        <v>111.6</v>
      </c>
      <c r="DJ91" s="20">
        <v>10</v>
      </c>
      <c r="DK91" s="20" t="s">
        <v>858</v>
      </c>
      <c r="DL91" s="20" t="s">
        <v>858</v>
      </c>
      <c r="DN91" s="21" t="s">
        <v>590</v>
      </c>
      <c r="DO91" s="21" t="s">
        <v>167</v>
      </c>
      <c r="DP91" s="21">
        <v>11000</v>
      </c>
      <c r="DQ91" s="21">
        <v>11.6</v>
      </c>
      <c r="DR91" s="21">
        <v>37</v>
      </c>
      <c r="DS91" s="21">
        <v>1.7</v>
      </c>
      <c r="DT91" s="21">
        <v>36.9</v>
      </c>
      <c r="DU91" s="21">
        <v>1.1000000000000001</v>
      </c>
      <c r="DV91" s="21">
        <v>32.200000000000003</v>
      </c>
      <c r="DW91" s="21">
        <v>2.1</v>
      </c>
      <c r="DX91" s="21" t="s">
        <v>858</v>
      </c>
      <c r="DY91" s="21" t="s">
        <v>858</v>
      </c>
      <c r="EA91" s="22" t="s">
        <v>590</v>
      </c>
      <c r="EB91" s="22" t="s">
        <v>167</v>
      </c>
      <c r="EC91" s="22">
        <v>10000</v>
      </c>
      <c r="ED91" s="22">
        <v>13.8</v>
      </c>
      <c r="EE91" s="22">
        <v>18115</v>
      </c>
      <c r="EF91" s="22">
        <v>9.5</v>
      </c>
      <c r="EG91" s="22">
        <v>20720</v>
      </c>
      <c r="EH91" s="22">
        <v>6.5</v>
      </c>
      <c r="EI91" s="22" t="s">
        <v>858</v>
      </c>
      <c r="EJ91" s="22" t="s">
        <v>858</v>
      </c>
      <c r="EK91" s="22" t="s">
        <v>858</v>
      </c>
      <c r="EL91" s="22" t="s">
        <v>858</v>
      </c>
      <c r="EN91" s="23" t="s">
        <v>590</v>
      </c>
      <c r="EO91" s="23" t="s">
        <v>167</v>
      </c>
      <c r="EP91" s="23">
        <v>11000</v>
      </c>
      <c r="EQ91" s="23">
        <v>11.6</v>
      </c>
      <c r="ER91" s="23">
        <v>9.58</v>
      </c>
      <c r="ES91" s="23">
        <v>6.2</v>
      </c>
      <c r="ET91" s="23">
        <v>11.25</v>
      </c>
      <c r="EU91" s="23">
        <v>5.6</v>
      </c>
      <c r="EV91" s="23">
        <v>6.11</v>
      </c>
      <c r="EW91" s="23">
        <v>3.9</v>
      </c>
      <c r="EX91" s="23" t="s">
        <v>858</v>
      </c>
      <c r="EY91" s="23" t="s">
        <v>858</v>
      </c>
      <c r="FA91" s="24" t="s">
        <v>590</v>
      </c>
      <c r="FB91" s="24" t="s">
        <v>167</v>
      </c>
      <c r="FC91" s="24">
        <v>11000</v>
      </c>
      <c r="FD91" s="24">
        <v>11.6</v>
      </c>
      <c r="FE91" s="24">
        <v>362.3</v>
      </c>
      <c r="FF91" s="24">
        <v>7.2</v>
      </c>
      <c r="FG91" s="24">
        <v>415.5</v>
      </c>
      <c r="FH91" s="24">
        <v>5.5</v>
      </c>
      <c r="FI91" s="24">
        <v>234.9</v>
      </c>
      <c r="FJ91" s="24">
        <v>4.3</v>
      </c>
      <c r="FK91" s="24" t="s">
        <v>858</v>
      </c>
      <c r="FL91" s="24" t="s">
        <v>858</v>
      </c>
      <c r="FN91" s="11" t="s">
        <v>590</v>
      </c>
      <c r="FO91" s="11" t="s">
        <v>167</v>
      </c>
      <c r="FP91" s="11">
        <v>22000</v>
      </c>
      <c r="FQ91" s="11">
        <v>8.6999999999999993</v>
      </c>
      <c r="FR91" s="11">
        <v>40</v>
      </c>
      <c r="FS91" s="11">
        <v>1.8</v>
      </c>
      <c r="FT91" s="11">
        <v>42.1</v>
      </c>
      <c r="FU91" s="11">
        <v>1.4</v>
      </c>
      <c r="FV91" s="11">
        <v>36</v>
      </c>
      <c r="FW91" s="11">
        <v>2.4</v>
      </c>
      <c r="FX91" s="11" t="s">
        <v>858</v>
      </c>
      <c r="FY91" s="11" t="s">
        <v>858</v>
      </c>
      <c r="GA91" s="10" t="s">
        <v>590</v>
      </c>
      <c r="GB91" s="10" t="s">
        <v>167</v>
      </c>
      <c r="GC91" s="10">
        <v>20000</v>
      </c>
      <c r="GD91" s="10">
        <v>10.199999999999999</v>
      </c>
      <c r="GE91" s="10">
        <v>28445</v>
      </c>
      <c r="GF91" s="10">
        <v>7.6</v>
      </c>
      <c r="GG91" s="10">
        <v>31541</v>
      </c>
      <c r="GH91" s="10">
        <v>5.0999999999999996</v>
      </c>
      <c r="GI91" s="10">
        <v>15867</v>
      </c>
      <c r="GJ91" s="10">
        <v>8.6999999999999993</v>
      </c>
      <c r="GK91" s="10" t="s">
        <v>858</v>
      </c>
      <c r="GL91" s="10" t="s">
        <v>858</v>
      </c>
      <c r="GN91" s="9" t="s">
        <v>590</v>
      </c>
      <c r="GO91" s="9" t="s">
        <v>167</v>
      </c>
      <c r="GP91" s="9">
        <v>22000</v>
      </c>
      <c r="GQ91" s="9">
        <v>8.6999999999999993</v>
      </c>
      <c r="GR91" s="9">
        <v>12.01</v>
      </c>
      <c r="GS91" s="9">
        <v>5.3</v>
      </c>
      <c r="GT91" s="9">
        <v>13.44</v>
      </c>
      <c r="GU91" s="9">
        <v>4</v>
      </c>
      <c r="GV91" s="9">
        <v>7.36</v>
      </c>
      <c r="GW91" s="9">
        <v>4.2</v>
      </c>
      <c r="GX91" s="9" t="s">
        <v>858</v>
      </c>
      <c r="GY91" s="9" t="s">
        <v>858</v>
      </c>
    </row>
    <row r="92" spans="1:207" x14ac:dyDescent="0.25">
      <c r="A92" s="1" t="s">
        <v>833</v>
      </c>
      <c r="B92" s="1" t="s">
        <v>412</v>
      </c>
      <c r="C92" s="1">
        <v>124000</v>
      </c>
      <c r="D92" s="1">
        <v>3.8</v>
      </c>
      <c r="E92" s="1">
        <v>571.79999999999995</v>
      </c>
      <c r="F92" s="1">
        <v>3.5</v>
      </c>
      <c r="G92" s="1">
        <v>682.9</v>
      </c>
      <c r="H92" s="1">
        <v>2.2999999999999998</v>
      </c>
      <c r="I92" s="1">
        <v>325.8</v>
      </c>
      <c r="J92" s="1">
        <v>2.2000000000000002</v>
      </c>
      <c r="K92" s="1">
        <v>1159.2</v>
      </c>
      <c r="L92" s="1">
        <v>17</v>
      </c>
      <c r="N92" s="2" t="s">
        <v>833</v>
      </c>
      <c r="O92" s="2" t="s">
        <v>412</v>
      </c>
      <c r="P92" s="2">
        <v>195000</v>
      </c>
      <c r="Q92" s="2">
        <v>3</v>
      </c>
      <c r="R92" s="2">
        <v>37.5</v>
      </c>
      <c r="S92" s="2">
        <v>0</v>
      </c>
      <c r="T92" s="2">
        <v>39.1</v>
      </c>
      <c r="U92" s="2">
        <v>0.5</v>
      </c>
      <c r="V92" s="2">
        <v>35</v>
      </c>
      <c r="W92" s="2">
        <v>0</v>
      </c>
      <c r="X92" s="2">
        <v>44.9</v>
      </c>
      <c r="Y92" s="2">
        <v>4</v>
      </c>
      <c r="AA92" s="3" t="s">
        <v>833</v>
      </c>
      <c r="AB92" s="3" t="s">
        <v>412</v>
      </c>
      <c r="AC92" s="3">
        <v>167000</v>
      </c>
      <c r="AD92" s="3">
        <v>4.7</v>
      </c>
      <c r="AE92" s="3">
        <v>27847</v>
      </c>
      <c r="AF92" s="3">
        <v>4</v>
      </c>
      <c r="AG92" s="3">
        <v>33573</v>
      </c>
      <c r="AH92" s="3">
        <v>3</v>
      </c>
      <c r="AI92" s="3">
        <v>16116</v>
      </c>
      <c r="AJ92" s="3">
        <v>3.5</v>
      </c>
      <c r="AK92" s="3" t="s">
        <v>858</v>
      </c>
      <c r="AL92" s="3" t="s">
        <v>858</v>
      </c>
      <c r="AN92" s="4" t="s">
        <v>833</v>
      </c>
      <c r="AO92" s="4" t="s">
        <v>412</v>
      </c>
      <c r="AP92" s="4">
        <v>195000</v>
      </c>
      <c r="AQ92" s="4">
        <v>3</v>
      </c>
      <c r="AR92" s="4">
        <v>13.75</v>
      </c>
      <c r="AS92" s="4">
        <v>2.5</v>
      </c>
      <c r="AT92" s="4">
        <v>16.13</v>
      </c>
      <c r="AU92" s="4">
        <v>1.9</v>
      </c>
      <c r="AV92" s="4">
        <v>7.76</v>
      </c>
      <c r="AW92" s="4">
        <v>1.6</v>
      </c>
      <c r="AX92" s="4">
        <v>29.01</v>
      </c>
      <c r="AY92" s="4">
        <v>12</v>
      </c>
      <c r="BA92" s="5" t="s">
        <v>833</v>
      </c>
      <c r="BB92" s="5" t="s">
        <v>412</v>
      </c>
      <c r="BC92" s="5">
        <v>195000</v>
      </c>
      <c r="BD92" s="5">
        <v>3</v>
      </c>
      <c r="BE92" s="5">
        <v>528.6</v>
      </c>
      <c r="BF92" s="5">
        <v>2.5</v>
      </c>
      <c r="BG92" s="5">
        <v>630.79999999999995</v>
      </c>
      <c r="BH92" s="5">
        <v>1.8</v>
      </c>
      <c r="BI92" s="5">
        <v>310.7</v>
      </c>
      <c r="BJ92" s="5">
        <v>1.8</v>
      </c>
      <c r="BK92" s="5">
        <v>1080.4000000000001</v>
      </c>
      <c r="BL92" s="5">
        <v>10</v>
      </c>
      <c r="BN92" s="6" t="s">
        <v>833</v>
      </c>
      <c r="BO92" s="6" t="s">
        <v>412</v>
      </c>
      <c r="BP92" s="6">
        <v>269000</v>
      </c>
      <c r="BQ92" s="6">
        <v>2.5</v>
      </c>
      <c r="BR92" s="6">
        <v>37</v>
      </c>
      <c r="BS92" s="6">
        <v>0.3</v>
      </c>
      <c r="BT92" s="6">
        <v>33.4</v>
      </c>
      <c r="BU92" s="6">
        <v>0.9</v>
      </c>
      <c r="BV92" s="6">
        <v>15</v>
      </c>
      <c r="BW92" s="6">
        <v>6.3</v>
      </c>
      <c r="BX92" s="6">
        <v>42.7</v>
      </c>
      <c r="BY92" s="6">
        <v>4</v>
      </c>
      <c r="CA92" s="7" t="s">
        <v>833</v>
      </c>
      <c r="CB92" s="7" t="s">
        <v>412</v>
      </c>
      <c r="CC92" s="7">
        <v>230000</v>
      </c>
      <c r="CD92" s="7">
        <v>4</v>
      </c>
      <c r="CE92" s="7">
        <v>23472</v>
      </c>
      <c r="CF92" s="7">
        <v>5.2</v>
      </c>
      <c r="CG92" s="7">
        <v>27743</v>
      </c>
      <c r="CH92" s="7">
        <v>2.9</v>
      </c>
      <c r="CI92" s="7">
        <v>7401</v>
      </c>
      <c r="CJ92" s="7">
        <v>8.9</v>
      </c>
      <c r="CK92" s="7" t="s">
        <v>858</v>
      </c>
      <c r="CL92" s="7" t="s">
        <v>858</v>
      </c>
      <c r="CN92" s="8" t="s">
        <v>833</v>
      </c>
      <c r="CO92" s="8" t="s">
        <v>412</v>
      </c>
      <c r="CP92" s="8">
        <v>269000</v>
      </c>
      <c r="CQ92" s="8">
        <v>2.5</v>
      </c>
      <c r="CR92" s="8">
        <v>12.57</v>
      </c>
      <c r="CS92" s="8">
        <v>2.8</v>
      </c>
      <c r="CT92" s="8">
        <v>15.56</v>
      </c>
      <c r="CU92" s="8">
        <v>1.8</v>
      </c>
      <c r="CV92" s="8">
        <v>6.82</v>
      </c>
      <c r="CW92" s="8">
        <v>1.2</v>
      </c>
      <c r="CX92" s="8">
        <v>28.09</v>
      </c>
      <c r="CY92" s="8">
        <v>9.6999999999999993</v>
      </c>
      <c r="DA92" s="20" t="s">
        <v>833</v>
      </c>
      <c r="DB92" s="20" t="s">
        <v>412</v>
      </c>
      <c r="DC92" s="20">
        <v>269000</v>
      </c>
      <c r="DD92" s="20">
        <v>2.5</v>
      </c>
      <c r="DE92" s="20">
        <v>439</v>
      </c>
      <c r="DF92" s="20">
        <v>2.7</v>
      </c>
      <c r="DG92" s="20">
        <v>519.9</v>
      </c>
      <c r="DH92" s="20">
        <v>1.9</v>
      </c>
      <c r="DI92" s="20">
        <v>141.4</v>
      </c>
      <c r="DJ92" s="20">
        <v>6</v>
      </c>
      <c r="DK92" s="20">
        <v>964</v>
      </c>
      <c r="DL92" s="20">
        <v>9.1</v>
      </c>
      <c r="DN92" s="21" t="s">
        <v>833</v>
      </c>
      <c r="DO92" s="21" t="s">
        <v>412</v>
      </c>
      <c r="DP92" s="21">
        <v>71000</v>
      </c>
      <c r="DQ92" s="21">
        <v>4.7</v>
      </c>
      <c r="DR92" s="21">
        <v>37.4</v>
      </c>
      <c r="DS92" s="21">
        <v>0.3</v>
      </c>
      <c r="DT92" s="21">
        <v>37.4</v>
      </c>
      <c r="DU92" s="21">
        <v>0.6</v>
      </c>
      <c r="DV92" s="21">
        <v>32.5</v>
      </c>
      <c r="DW92" s="21">
        <v>1.1000000000000001</v>
      </c>
      <c r="DX92" s="21">
        <v>40.299999999999997</v>
      </c>
      <c r="DY92" s="21">
        <v>13</v>
      </c>
      <c r="EA92" s="22" t="s">
        <v>833</v>
      </c>
      <c r="EB92" s="22" t="s">
        <v>412</v>
      </c>
      <c r="EC92" s="22">
        <v>63000</v>
      </c>
      <c r="ED92" s="22">
        <v>7.1</v>
      </c>
      <c r="EE92" s="22">
        <v>24764</v>
      </c>
      <c r="EF92" s="22">
        <v>7.2</v>
      </c>
      <c r="EG92" s="22">
        <v>27715</v>
      </c>
      <c r="EH92" s="22">
        <v>3.1</v>
      </c>
      <c r="EI92" s="22">
        <v>14727</v>
      </c>
      <c r="EJ92" s="22">
        <v>3.7</v>
      </c>
      <c r="EK92" s="22" t="s">
        <v>858</v>
      </c>
      <c r="EL92" s="22" t="s">
        <v>858</v>
      </c>
      <c r="EN92" s="23" t="s">
        <v>833</v>
      </c>
      <c r="EO92" s="23" t="s">
        <v>412</v>
      </c>
      <c r="EP92" s="23">
        <v>71000</v>
      </c>
      <c r="EQ92" s="23">
        <v>4.7</v>
      </c>
      <c r="ER92" s="23">
        <v>13.19</v>
      </c>
      <c r="ES92" s="23">
        <v>4.7</v>
      </c>
      <c r="ET92" s="23">
        <v>14.41</v>
      </c>
      <c r="EU92" s="23">
        <v>2.5</v>
      </c>
      <c r="EV92" s="23">
        <v>7.6</v>
      </c>
      <c r="EW92" s="23">
        <v>2.2000000000000002</v>
      </c>
      <c r="EX92" s="23">
        <v>22.88</v>
      </c>
      <c r="EY92" s="23">
        <v>19</v>
      </c>
      <c r="FA92" s="24" t="s">
        <v>833</v>
      </c>
      <c r="FB92" s="24" t="s">
        <v>412</v>
      </c>
      <c r="FC92" s="24">
        <v>71000</v>
      </c>
      <c r="FD92" s="24">
        <v>4.7</v>
      </c>
      <c r="FE92" s="24">
        <v>482.6</v>
      </c>
      <c r="FF92" s="24">
        <v>4</v>
      </c>
      <c r="FG92" s="24">
        <v>539</v>
      </c>
      <c r="FH92" s="24">
        <v>2.4</v>
      </c>
      <c r="FI92" s="24">
        <v>286.10000000000002</v>
      </c>
      <c r="FJ92" s="24">
        <v>3.1</v>
      </c>
      <c r="FK92" s="24">
        <v>846.9</v>
      </c>
      <c r="FL92" s="24">
        <v>18</v>
      </c>
      <c r="FN92" s="11" t="s">
        <v>833</v>
      </c>
      <c r="FO92" s="11" t="s">
        <v>412</v>
      </c>
      <c r="FP92" s="11">
        <v>124000</v>
      </c>
      <c r="FQ92" s="11">
        <v>3.8</v>
      </c>
      <c r="FR92" s="11">
        <v>37.5</v>
      </c>
      <c r="FS92" s="11">
        <v>1</v>
      </c>
      <c r="FT92" s="11">
        <v>40.1</v>
      </c>
      <c r="FU92" s="11">
        <v>0.7</v>
      </c>
      <c r="FV92" s="11">
        <v>35.9</v>
      </c>
      <c r="FW92" s="11">
        <v>0.9</v>
      </c>
      <c r="FX92" s="11">
        <v>46.5</v>
      </c>
      <c r="FY92" s="11">
        <v>6.3</v>
      </c>
      <c r="GA92" s="10" t="s">
        <v>833</v>
      </c>
      <c r="GB92" s="10" t="s">
        <v>412</v>
      </c>
      <c r="GC92" s="10">
        <v>105000</v>
      </c>
      <c r="GD92" s="10">
        <v>6.2</v>
      </c>
      <c r="GE92" s="10">
        <v>29963</v>
      </c>
      <c r="GF92" s="10">
        <v>6.7</v>
      </c>
      <c r="GG92" s="10">
        <v>37089</v>
      </c>
      <c r="GH92" s="10">
        <v>4.0999999999999996</v>
      </c>
      <c r="GI92" s="10">
        <v>17511</v>
      </c>
      <c r="GJ92" s="10">
        <v>5.0999999999999996</v>
      </c>
      <c r="GK92" s="10" t="s">
        <v>858</v>
      </c>
      <c r="GL92" s="10" t="s">
        <v>858</v>
      </c>
      <c r="GN92" s="9" t="s">
        <v>833</v>
      </c>
      <c r="GO92" s="9" t="s">
        <v>412</v>
      </c>
      <c r="GP92" s="9">
        <v>124000</v>
      </c>
      <c r="GQ92" s="9">
        <v>3.8</v>
      </c>
      <c r="GR92" s="9">
        <v>14.02</v>
      </c>
      <c r="GS92" s="9">
        <v>4.0999999999999996</v>
      </c>
      <c r="GT92" s="9">
        <v>17.05</v>
      </c>
      <c r="GU92" s="9">
        <v>2.5</v>
      </c>
      <c r="GV92" s="9">
        <v>7.92</v>
      </c>
      <c r="GW92" s="9">
        <v>2.7</v>
      </c>
      <c r="GX92" s="9">
        <v>31.49</v>
      </c>
      <c r="GY92" s="9">
        <v>15</v>
      </c>
    </row>
    <row r="93" spans="1:207" x14ac:dyDescent="0.25">
      <c r="A93" s="1" t="s">
        <v>834</v>
      </c>
      <c r="B93" s="1" t="s">
        <v>413</v>
      </c>
      <c r="C93" s="1">
        <v>196000</v>
      </c>
      <c r="D93" s="1">
        <v>3</v>
      </c>
      <c r="E93" s="1">
        <v>551.20000000000005</v>
      </c>
      <c r="F93" s="1">
        <v>2.4</v>
      </c>
      <c r="G93" s="1">
        <v>638.70000000000005</v>
      </c>
      <c r="H93" s="1">
        <v>1.8</v>
      </c>
      <c r="I93" s="1">
        <v>301.5</v>
      </c>
      <c r="J93" s="1">
        <v>1.8</v>
      </c>
      <c r="K93" s="1">
        <v>1054.0999999999999</v>
      </c>
      <c r="L93" s="1">
        <v>12</v>
      </c>
      <c r="N93" s="2" t="s">
        <v>834</v>
      </c>
      <c r="O93" s="2" t="s">
        <v>413</v>
      </c>
      <c r="P93" s="2">
        <v>312000</v>
      </c>
      <c r="Q93" s="2">
        <v>2.2999999999999998</v>
      </c>
      <c r="R93" s="2">
        <v>38</v>
      </c>
      <c r="S93" s="2">
        <v>0.9</v>
      </c>
      <c r="T93" s="2">
        <v>39.9</v>
      </c>
      <c r="U93" s="2">
        <v>0.4</v>
      </c>
      <c r="V93" s="2">
        <v>34.9</v>
      </c>
      <c r="W93" s="2">
        <v>0.7</v>
      </c>
      <c r="X93" s="2">
        <v>47.4</v>
      </c>
      <c r="Y93" s="2">
        <v>3</v>
      </c>
      <c r="AA93" s="3" t="s">
        <v>834</v>
      </c>
      <c r="AB93" s="3" t="s">
        <v>413</v>
      </c>
      <c r="AC93" s="3">
        <v>264000</v>
      </c>
      <c r="AD93" s="3">
        <v>3.2</v>
      </c>
      <c r="AE93" s="3">
        <v>26693</v>
      </c>
      <c r="AF93" s="3">
        <v>2.7</v>
      </c>
      <c r="AG93" s="3">
        <v>31019</v>
      </c>
      <c r="AH93" s="3">
        <v>1.7</v>
      </c>
      <c r="AI93" s="3">
        <v>14702</v>
      </c>
      <c r="AJ93" s="3">
        <v>2.2000000000000002</v>
      </c>
      <c r="AK93" s="3">
        <v>50634</v>
      </c>
      <c r="AL93" s="3">
        <v>11</v>
      </c>
      <c r="AN93" s="4" t="s">
        <v>834</v>
      </c>
      <c r="AO93" s="4" t="s">
        <v>413</v>
      </c>
      <c r="AP93" s="4">
        <v>312000</v>
      </c>
      <c r="AQ93" s="4">
        <v>2.2999999999999998</v>
      </c>
      <c r="AR93" s="4">
        <v>12.57</v>
      </c>
      <c r="AS93" s="4">
        <v>2.2999999999999998</v>
      </c>
      <c r="AT93" s="4">
        <v>14.64</v>
      </c>
      <c r="AU93" s="4">
        <v>1.4</v>
      </c>
      <c r="AV93" s="4">
        <v>7.08</v>
      </c>
      <c r="AW93" s="4">
        <v>1.3</v>
      </c>
      <c r="AX93" s="4">
        <v>24.4</v>
      </c>
      <c r="AY93" s="4">
        <v>8.1</v>
      </c>
      <c r="BA93" s="5" t="s">
        <v>834</v>
      </c>
      <c r="BB93" s="5" t="s">
        <v>413</v>
      </c>
      <c r="BC93" s="5">
        <v>312000</v>
      </c>
      <c r="BD93" s="5">
        <v>2.2999999999999998</v>
      </c>
      <c r="BE93" s="5">
        <v>503.6</v>
      </c>
      <c r="BF93" s="5">
        <v>1.9</v>
      </c>
      <c r="BG93" s="5">
        <v>584</v>
      </c>
      <c r="BH93" s="5">
        <v>1.4</v>
      </c>
      <c r="BI93" s="5">
        <v>284</v>
      </c>
      <c r="BJ93" s="5">
        <v>1.5</v>
      </c>
      <c r="BK93" s="5">
        <v>958.2</v>
      </c>
      <c r="BL93" s="5">
        <v>8.1999999999999993</v>
      </c>
      <c r="BN93" s="6" t="s">
        <v>834</v>
      </c>
      <c r="BO93" s="6" t="s">
        <v>413</v>
      </c>
      <c r="BP93" s="6">
        <v>456000</v>
      </c>
      <c r="BQ93" s="6">
        <v>1.9</v>
      </c>
      <c r="BR93" s="6">
        <v>37</v>
      </c>
      <c r="BS93" s="6">
        <v>0.3</v>
      </c>
      <c r="BT93" s="6">
        <v>32.700000000000003</v>
      </c>
      <c r="BU93" s="6">
        <v>0.7</v>
      </c>
      <c r="BV93" s="6">
        <v>12.7</v>
      </c>
      <c r="BW93" s="6">
        <v>5</v>
      </c>
      <c r="BX93" s="6">
        <v>45</v>
      </c>
      <c r="BY93" s="6">
        <v>2.7</v>
      </c>
      <c r="CA93" s="7" t="s">
        <v>834</v>
      </c>
      <c r="CB93" s="7" t="s">
        <v>413</v>
      </c>
      <c r="CC93" s="7">
        <v>383000</v>
      </c>
      <c r="CD93" s="7">
        <v>2.5</v>
      </c>
      <c r="CE93" s="7">
        <v>20679</v>
      </c>
      <c r="CF93" s="7">
        <v>2.6</v>
      </c>
      <c r="CG93" s="7">
        <v>24383</v>
      </c>
      <c r="CH93" s="7">
        <v>1.9</v>
      </c>
      <c r="CI93" s="7">
        <v>5818</v>
      </c>
      <c r="CJ93" s="7">
        <v>5.5</v>
      </c>
      <c r="CK93" s="7">
        <v>45972</v>
      </c>
      <c r="CL93" s="7">
        <v>8.6</v>
      </c>
      <c r="CN93" s="8" t="s">
        <v>834</v>
      </c>
      <c r="CO93" s="8" t="s">
        <v>413</v>
      </c>
      <c r="CP93" s="8">
        <v>456000</v>
      </c>
      <c r="CQ93" s="8">
        <v>1.9</v>
      </c>
      <c r="CR93" s="8">
        <v>10.74</v>
      </c>
      <c r="CS93" s="8">
        <v>2</v>
      </c>
      <c r="CT93" s="8">
        <v>13.89</v>
      </c>
      <c r="CU93" s="8">
        <v>1.3</v>
      </c>
      <c r="CV93" s="8">
        <v>6.47</v>
      </c>
      <c r="CW93" s="8">
        <v>0.8</v>
      </c>
      <c r="CX93" s="8">
        <v>22.79</v>
      </c>
      <c r="CY93" s="8">
        <v>5.2</v>
      </c>
      <c r="DA93" s="20" t="s">
        <v>834</v>
      </c>
      <c r="DB93" s="20" t="s">
        <v>413</v>
      </c>
      <c r="DC93" s="20">
        <v>456000</v>
      </c>
      <c r="DD93" s="20">
        <v>1.9</v>
      </c>
      <c r="DE93" s="20">
        <v>383</v>
      </c>
      <c r="DF93" s="20">
        <v>2.2999999999999998</v>
      </c>
      <c r="DG93" s="20">
        <v>453.8</v>
      </c>
      <c r="DH93" s="20">
        <v>1.5</v>
      </c>
      <c r="DI93" s="20">
        <v>106.5</v>
      </c>
      <c r="DJ93" s="20">
        <v>3.6</v>
      </c>
      <c r="DK93" s="20">
        <v>856.3</v>
      </c>
      <c r="DL93" s="20">
        <v>5.8</v>
      </c>
      <c r="DN93" s="21" t="s">
        <v>834</v>
      </c>
      <c r="DO93" s="21" t="s">
        <v>413</v>
      </c>
      <c r="DP93" s="21">
        <v>116000</v>
      </c>
      <c r="DQ93" s="21">
        <v>3.7</v>
      </c>
      <c r="DR93" s="21">
        <v>37.5</v>
      </c>
      <c r="DS93" s="21">
        <v>0.1</v>
      </c>
      <c r="DT93" s="21">
        <v>37.799999999999997</v>
      </c>
      <c r="DU93" s="21">
        <v>0.7</v>
      </c>
      <c r="DV93" s="21">
        <v>32.5</v>
      </c>
      <c r="DW93" s="21">
        <v>1</v>
      </c>
      <c r="DX93" s="21">
        <v>42</v>
      </c>
      <c r="DY93" s="21">
        <v>5.8</v>
      </c>
      <c r="EA93" s="22" t="s">
        <v>834</v>
      </c>
      <c r="EB93" s="22" t="s">
        <v>413</v>
      </c>
      <c r="EC93" s="22">
        <v>94000</v>
      </c>
      <c r="ED93" s="22">
        <v>4.5</v>
      </c>
      <c r="EE93" s="22">
        <v>22698</v>
      </c>
      <c r="EF93" s="22">
        <v>4</v>
      </c>
      <c r="EG93" s="22">
        <v>25848</v>
      </c>
      <c r="EH93" s="22">
        <v>2.2999999999999998</v>
      </c>
      <c r="EI93" s="22">
        <v>13460</v>
      </c>
      <c r="EJ93" s="22">
        <v>2.2999999999999998</v>
      </c>
      <c r="EK93" s="22">
        <v>41730</v>
      </c>
      <c r="EL93" s="22">
        <v>19</v>
      </c>
      <c r="EN93" s="23" t="s">
        <v>834</v>
      </c>
      <c r="EO93" s="23" t="s">
        <v>413</v>
      </c>
      <c r="EP93" s="23">
        <v>116000</v>
      </c>
      <c r="EQ93" s="23">
        <v>3.7</v>
      </c>
      <c r="ER93" s="23">
        <v>11.39</v>
      </c>
      <c r="ES93" s="23">
        <v>3.3</v>
      </c>
      <c r="ET93" s="23">
        <v>12.98</v>
      </c>
      <c r="EU93" s="23">
        <v>2</v>
      </c>
      <c r="EV93" s="23">
        <v>6.81</v>
      </c>
      <c r="EW93" s="23">
        <v>1.7</v>
      </c>
      <c r="EX93" s="23">
        <v>21.62</v>
      </c>
      <c r="EY93" s="23">
        <v>12</v>
      </c>
      <c r="FA93" s="24" t="s">
        <v>834</v>
      </c>
      <c r="FB93" s="24" t="s">
        <v>413</v>
      </c>
      <c r="FC93" s="24">
        <v>116000</v>
      </c>
      <c r="FD93" s="24">
        <v>3.7</v>
      </c>
      <c r="FE93" s="24">
        <v>432.7</v>
      </c>
      <c r="FF93" s="24">
        <v>3.1</v>
      </c>
      <c r="FG93" s="24">
        <v>491</v>
      </c>
      <c r="FH93" s="24">
        <v>1.8</v>
      </c>
      <c r="FI93" s="24">
        <v>259.10000000000002</v>
      </c>
      <c r="FJ93" s="24">
        <v>2</v>
      </c>
      <c r="FK93" s="24">
        <v>796.7</v>
      </c>
      <c r="FL93" s="24">
        <v>11</v>
      </c>
      <c r="FN93" s="11" t="s">
        <v>834</v>
      </c>
      <c r="FO93" s="11" t="s">
        <v>413</v>
      </c>
      <c r="FP93" s="11">
        <v>196000</v>
      </c>
      <c r="FQ93" s="11">
        <v>3</v>
      </c>
      <c r="FR93" s="11">
        <v>40</v>
      </c>
      <c r="FS93" s="11">
        <v>0.1</v>
      </c>
      <c r="FT93" s="11">
        <v>41.1</v>
      </c>
      <c r="FU93" s="11">
        <v>0.5</v>
      </c>
      <c r="FV93" s="11">
        <v>35.799999999999997</v>
      </c>
      <c r="FW93" s="11">
        <v>0.7</v>
      </c>
      <c r="FX93" s="11">
        <v>48.8</v>
      </c>
      <c r="FY93" s="11">
        <v>4.2</v>
      </c>
      <c r="GA93" s="10" t="s">
        <v>834</v>
      </c>
      <c r="GB93" s="10" t="s">
        <v>413</v>
      </c>
      <c r="GC93" s="10">
        <v>169000</v>
      </c>
      <c r="GD93" s="10">
        <v>4.2</v>
      </c>
      <c r="GE93" s="10">
        <v>28720</v>
      </c>
      <c r="GF93" s="10">
        <v>2.9</v>
      </c>
      <c r="GG93" s="10">
        <v>33902</v>
      </c>
      <c r="GH93" s="10">
        <v>2.2000000000000002</v>
      </c>
      <c r="GI93" s="10">
        <v>15791</v>
      </c>
      <c r="GJ93" s="10">
        <v>3.1</v>
      </c>
      <c r="GK93" s="10" t="s">
        <v>858</v>
      </c>
      <c r="GL93" s="10" t="s">
        <v>858</v>
      </c>
      <c r="GN93" s="9" t="s">
        <v>834</v>
      </c>
      <c r="GO93" s="9" t="s">
        <v>413</v>
      </c>
      <c r="GP93" s="9">
        <v>196000</v>
      </c>
      <c r="GQ93" s="9">
        <v>3</v>
      </c>
      <c r="GR93" s="9">
        <v>13.13</v>
      </c>
      <c r="GS93" s="9">
        <v>2.4</v>
      </c>
      <c r="GT93" s="9">
        <v>15.53</v>
      </c>
      <c r="GU93" s="9">
        <v>1.9</v>
      </c>
      <c r="GV93" s="9">
        <v>7.31</v>
      </c>
      <c r="GW93" s="9">
        <v>2</v>
      </c>
      <c r="GX93" s="9">
        <v>26.71</v>
      </c>
      <c r="GY93" s="9">
        <v>13</v>
      </c>
    </row>
    <row r="94" spans="1:207" x14ac:dyDescent="0.25">
      <c r="A94" s="1" t="s">
        <v>835</v>
      </c>
      <c r="B94" s="1" t="s">
        <v>414</v>
      </c>
      <c r="C94" s="1">
        <v>199000</v>
      </c>
      <c r="D94" s="1">
        <v>3</v>
      </c>
      <c r="E94" s="1">
        <v>591.20000000000005</v>
      </c>
      <c r="F94" s="1">
        <v>2.6</v>
      </c>
      <c r="G94" s="1">
        <v>687.4</v>
      </c>
      <c r="H94" s="1">
        <v>1.7</v>
      </c>
      <c r="I94" s="1">
        <v>312.8</v>
      </c>
      <c r="J94" s="1">
        <v>1.9</v>
      </c>
      <c r="K94" s="1">
        <v>1153.8</v>
      </c>
      <c r="L94" s="1">
        <v>10</v>
      </c>
      <c r="N94" s="2" t="s">
        <v>835</v>
      </c>
      <c r="O94" s="2" t="s">
        <v>414</v>
      </c>
      <c r="P94" s="2">
        <v>322000</v>
      </c>
      <c r="Q94" s="2">
        <v>2.2999999999999998</v>
      </c>
      <c r="R94" s="2">
        <v>37.5</v>
      </c>
      <c r="S94" s="2">
        <v>0.9</v>
      </c>
      <c r="T94" s="2">
        <v>39</v>
      </c>
      <c r="U94" s="2">
        <v>0.3</v>
      </c>
      <c r="V94" s="2">
        <v>33.5</v>
      </c>
      <c r="W94" s="2">
        <v>1.6</v>
      </c>
      <c r="X94" s="2">
        <v>45.4</v>
      </c>
      <c r="Y94" s="2">
        <v>2.8</v>
      </c>
      <c r="AA94" s="3" t="s">
        <v>835</v>
      </c>
      <c r="AB94" s="3" t="s">
        <v>414</v>
      </c>
      <c r="AC94" s="3">
        <v>273000</v>
      </c>
      <c r="AD94" s="3">
        <v>4.0999999999999996</v>
      </c>
      <c r="AE94" s="3">
        <v>28692</v>
      </c>
      <c r="AF94" s="3">
        <v>4.5</v>
      </c>
      <c r="AG94" s="3">
        <v>33901</v>
      </c>
      <c r="AH94" s="3">
        <v>2.2999999999999998</v>
      </c>
      <c r="AI94" s="3">
        <v>15086</v>
      </c>
      <c r="AJ94" s="3">
        <v>4.5999999999999996</v>
      </c>
      <c r="AK94" s="3" t="s">
        <v>858</v>
      </c>
      <c r="AL94" s="3" t="s">
        <v>858</v>
      </c>
      <c r="AN94" s="4" t="s">
        <v>835</v>
      </c>
      <c r="AO94" s="4" t="s">
        <v>414</v>
      </c>
      <c r="AP94" s="4">
        <v>322000</v>
      </c>
      <c r="AQ94" s="4">
        <v>2.2999999999999998</v>
      </c>
      <c r="AR94" s="4">
        <v>13.61</v>
      </c>
      <c r="AS94" s="4">
        <v>2.5</v>
      </c>
      <c r="AT94" s="4">
        <v>16.18</v>
      </c>
      <c r="AU94" s="4">
        <v>1.4</v>
      </c>
      <c r="AV94" s="4">
        <v>7.49</v>
      </c>
      <c r="AW94" s="4">
        <v>1.3</v>
      </c>
      <c r="AX94" s="4">
        <v>28.79</v>
      </c>
      <c r="AY94" s="4">
        <v>7.4</v>
      </c>
      <c r="BA94" s="5" t="s">
        <v>835</v>
      </c>
      <c r="BB94" s="5" t="s">
        <v>414</v>
      </c>
      <c r="BC94" s="5">
        <v>322000</v>
      </c>
      <c r="BD94" s="5">
        <v>2.2999999999999998</v>
      </c>
      <c r="BE94" s="5">
        <v>539</v>
      </c>
      <c r="BF94" s="5">
        <v>2.2000000000000002</v>
      </c>
      <c r="BG94" s="5">
        <v>631.29999999999995</v>
      </c>
      <c r="BH94" s="5">
        <v>1.4</v>
      </c>
      <c r="BI94" s="5">
        <v>292.7</v>
      </c>
      <c r="BJ94" s="5">
        <v>1.7</v>
      </c>
      <c r="BK94" s="5">
        <v>1088.4000000000001</v>
      </c>
      <c r="BL94" s="5">
        <v>7.1</v>
      </c>
      <c r="BN94" s="6" t="s">
        <v>835</v>
      </c>
      <c r="BO94" s="6" t="s">
        <v>414</v>
      </c>
      <c r="BP94" s="6">
        <v>474000</v>
      </c>
      <c r="BQ94" s="6">
        <v>1.9</v>
      </c>
      <c r="BR94" s="6">
        <v>36.9</v>
      </c>
      <c r="BS94" s="6">
        <v>0.5</v>
      </c>
      <c r="BT94" s="6">
        <v>31.7</v>
      </c>
      <c r="BU94" s="6">
        <v>0.7</v>
      </c>
      <c r="BV94" s="6">
        <v>11.4</v>
      </c>
      <c r="BW94" s="6">
        <v>4.5</v>
      </c>
      <c r="BX94" s="6">
        <v>43</v>
      </c>
      <c r="BY94" s="6">
        <v>2.7</v>
      </c>
      <c r="CA94" s="7" t="s">
        <v>835</v>
      </c>
      <c r="CB94" s="7" t="s">
        <v>414</v>
      </c>
      <c r="CC94" s="7">
        <v>393000</v>
      </c>
      <c r="CD94" s="7">
        <v>3.2</v>
      </c>
      <c r="CE94" s="7">
        <v>22181</v>
      </c>
      <c r="CF94" s="7">
        <v>4.0999999999999996</v>
      </c>
      <c r="CG94" s="7">
        <v>26568</v>
      </c>
      <c r="CH94" s="7">
        <v>2.2000000000000002</v>
      </c>
      <c r="CI94" s="7">
        <v>5399</v>
      </c>
      <c r="CJ94" s="7">
        <v>6.7</v>
      </c>
      <c r="CK94" s="7">
        <v>51857</v>
      </c>
      <c r="CL94" s="7">
        <v>15</v>
      </c>
      <c r="CN94" s="8" t="s">
        <v>835</v>
      </c>
      <c r="CO94" s="8" t="s">
        <v>414</v>
      </c>
      <c r="CP94" s="8">
        <v>474000</v>
      </c>
      <c r="CQ94" s="8">
        <v>1.9</v>
      </c>
      <c r="CR94" s="8">
        <v>11.83</v>
      </c>
      <c r="CS94" s="8">
        <v>1.7</v>
      </c>
      <c r="CT94" s="8">
        <v>15.27</v>
      </c>
      <c r="CU94" s="8">
        <v>1.3</v>
      </c>
      <c r="CV94" s="8">
        <v>6.61</v>
      </c>
      <c r="CW94" s="8">
        <v>0.9</v>
      </c>
      <c r="CX94" s="8">
        <v>26.43</v>
      </c>
      <c r="CY94" s="8">
        <v>6.1</v>
      </c>
      <c r="DA94" s="20" t="s">
        <v>835</v>
      </c>
      <c r="DB94" s="20" t="s">
        <v>414</v>
      </c>
      <c r="DC94" s="20">
        <v>474000</v>
      </c>
      <c r="DD94" s="20">
        <v>1.9</v>
      </c>
      <c r="DE94" s="20">
        <v>408.3</v>
      </c>
      <c r="DF94" s="20">
        <v>2.2000000000000002</v>
      </c>
      <c r="DG94" s="20">
        <v>484.4</v>
      </c>
      <c r="DH94" s="20">
        <v>1.5</v>
      </c>
      <c r="DI94" s="20">
        <v>100</v>
      </c>
      <c r="DJ94" s="20">
        <v>4.8</v>
      </c>
      <c r="DK94" s="20">
        <v>958.2</v>
      </c>
      <c r="DL94" s="20">
        <v>6.6</v>
      </c>
      <c r="DN94" s="21" t="s">
        <v>835</v>
      </c>
      <c r="DO94" s="21" t="s">
        <v>414</v>
      </c>
      <c r="DP94" s="21">
        <v>122000</v>
      </c>
      <c r="DQ94" s="21">
        <v>3.6</v>
      </c>
      <c r="DR94" s="21">
        <v>37.5</v>
      </c>
      <c r="DS94" s="21">
        <v>0.3</v>
      </c>
      <c r="DT94" s="21">
        <v>37.4</v>
      </c>
      <c r="DU94" s="21">
        <v>0.5</v>
      </c>
      <c r="DV94" s="21">
        <v>32.5</v>
      </c>
      <c r="DW94" s="21">
        <v>0.4</v>
      </c>
      <c r="DX94" s="21">
        <v>41</v>
      </c>
      <c r="DY94" s="21">
        <v>4.4000000000000004</v>
      </c>
      <c r="EA94" s="22" t="s">
        <v>835</v>
      </c>
      <c r="EB94" s="22" t="s">
        <v>414</v>
      </c>
      <c r="EC94" s="22">
        <v>103000</v>
      </c>
      <c r="ED94" s="22">
        <v>7.2</v>
      </c>
      <c r="EE94" s="22">
        <v>24162</v>
      </c>
      <c r="EF94" s="22">
        <v>7.8</v>
      </c>
      <c r="EG94" s="22">
        <v>28234</v>
      </c>
      <c r="EH94" s="22">
        <v>3.8</v>
      </c>
      <c r="EI94" s="22">
        <v>13292</v>
      </c>
      <c r="EJ94" s="22">
        <v>10</v>
      </c>
      <c r="EK94" s="22" t="s">
        <v>858</v>
      </c>
      <c r="EL94" s="22" t="s">
        <v>858</v>
      </c>
      <c r="EN94" s="23" t="s">
        <v>835</v>
      </c>
      <c r="EO94" s="23" t="s">
        <v>414</v>
      </c>
      <c r="EP94" s="23">
        <v>122000</v>
      </c>
      <c r="EQ94" s="23">
        <v>3.6</v>
      </c>
      <c r="ER94" s="23">
        <v>12.44</v>
      </c>
      <c r="ES94" s="23">
        <v>3.3</v>
      </c>
      <c r="ET94" s="23">
        <v>14.44</v>
      </c>
      <c r="EU94" s="23">
        <v>2</v>
      </c>
      <c r="EV94" s="23">
        <v>7.25</v>
      </c>
      <c r="EW94" s="23">
        <v>1.6</v>
      </c>
      <c r="EX94" s="23">
        <v>24.17</v>
      </c>
      <c r="EY94" s="23">
        <v>13</v>
      </c>
      <c r="FA94" s="24" t="s">
        <v>835</v>
      </c>
      <c r="FB94" s="24" t="s">
        <v>414</v>
      </c>
      <c r="FC94" s="24">
        <v>122000</v>
      </c>
      <c r="FD94" s="24">
        <v>3.6</v>
      </c>
      <c r="FE94" s="24">
        <v>466.3</v>
      </c>
      <c r="FF94" s="24">
        <v>3.2</v>
      </c>
      <c r="FG94" s="24">
        <v>540</v>
      </c>
      <c r="FH94" s="24">
        <v>1.9</v>
      </c>
      <c r="FI94" s="24">
        <v>271.10000000000002</v>
      </c>
      <c r="FJ94" s="24">
        <v>2.1</v>
      </c>
      <c r="FK94" s="24">
        <v>874</v>
      </c>
      <c r="FL94" s="24">
        <v>14</v>
      </c>
      <c r="FN94" s="11" t="s">
        <v>835</v>
      </c>
      <c r="FO94" s="11" t="s">
        <v>414</v>
      </c>
      <c r="FP94" s="11">
        <v>199000</v>
      </c>
      <c r="FQ94" s="11">
        <v>3</v>
      </c>
      <c r="FR94" s="11">
        <v>38</v>
      </c>
      <c r="FS94" s="11">
        <v>1</v>
      </c>
      <c r="FT94" s="11">
        <v>40</v>
      </c>
      <c r="FU94" s="11">
        <v>0.4</v>
      </c>
      <c r="FV94" s="11">
        <v>35</v>
      </c>
      <c r="FW94" s="11">
        <v>0</v>
      </c>
      <c r="FX94" s="11">
        <v>47.5</v>
      </c>
      <c r="FY94" s="11">
        <v>3.2</v>
      </c>
      <c r="GA94" s="10" t="s">
        <v>835</v>
      </c>
      <c r="GB94" s="10" t="s">
        <v>414</v>
      </c>
      <c r="GC94" s="10">
        <v>170000</v>
      </c>
      <c r="GD94" s="10">
        <v>5</v>
      </c>
      <c r="GE94" s="10">
        <v>31200</v>
      </c>
      <c r="GF94" s="10">
        <v>5.2</v>
      </c>
      <c r="GG94" s="10">
        <v>37324</v>
      </c>
      <c r="GH94" s="10">
        <v>2.7</v>
      </c>
      <c r="GI94" s="10">
        <v>16868</v>
      </c>
      <c r="GJ94" s="10">
        <v>3.2</v>
      </c>
      <c r="GK94" s="10" t="s">
        <v>858</v>
      </c>
      <c r="GL94" s="10" t="s">
        <v>858</v>
      </c>
      <c r="GN94" s="9" t="s">
        <v>835</v>
      </c>
      <c r="GO94" s="9" t="s">
        <v>414</v>
      </c>
      <c r="GP94" s="9">
        <v>199000</v>
      </c>
      <c r="GQ94" s="9">
        <v>3</v>
      </c>
      <c r="GR94" s="9">
        <v>14.62</v>
      </c>
      <c r="GS94" s="9">
        <v>3.3</v>
      </c>
      <c r="GT94" s="9">
        <v>17.18</v>
      </c>
      <c r="GU94" s="9">
        <v>1.8</v>
      </c>
      <c r="GV94" s="9">
        <v>7.72</v>
      </c>
      <c r="GW94" s="9">
        <v>2.1</v>
      </c>
      <c r="GX94" s="9">
        <v>31.05</v>
      </c>
      <c r="GY94" s="9">
        <v>9.8000000000000007</v>
      </c>
    </row>
    <row r="95" spans="1:207" x14ac:dyDescent="0.25">
      <c r="A95" s="1" t="s">
        <v>836</v>
      </c>
      <c r="B95" s="1" t="s">
        <v>415</v>
      </c>
      <c r="C95" s="1">
        <v>135000</v>
      </c>
      <c r="D95" s="1">
        <v>3.6</v>
      </c>
      <c r="E95" s="1">
        <v>511.9</v>
      </c>
      <c r="F95" s="1">
        <v>3</v>
      </c>
      <c r="G95" s="1">
        <v>583.29999999999995</v>
      </c>
      <c r="H95" s="1">
        <v>2.1</v>
      </c>
      <c r="I95" s="1">
        <v>290.60000000000002</v>
      </c>
      <c r="J95" s="1">
        <v>2.4</v>
      </c>
      <c r="K95" s="1">
        <v>908.3</v>
      </c>
      <c r="L95" s="1">
        <v>12</v>
      </c>
      <c r="N95" s="2" t="s">
        <v>836</v>
      </c>
      <c r="O95" s="2" t="s">
        <v>415</v>
      </c>
      <c r="P95" s="2">
        <v>207000</v>
      </c>
      <c r="Q95" s="2">
        <v>2.9</v>
      </c>
      <c r="R95" s="2">
        <v>38</v>
      </c>
      <c r="S95" s="2">
        <v>1</v>
      </c>
      <c r="T95" s="2">
        <v>40.1</v>
      </c>
      <c r="U95" s="2">
        <v>0.5</v>
      </c>
      <c r="V95" s="2">
        <v>34.9</v>
      </c>
      <c r="W95" s="2">
        <v>1.5</v>
      </c>
      <c r="X95" s="2">
        <v>47.8</v>
      </c>
      <c r="Y95" s="2">
        <v>4.3</v>
      </c>
      <c r="AA95" s="3" t="s">
        <v>836</v>
      </c>
      <c r="AB95" s="3" t="s">
        <v>415</v>
      </c>
      <c r="AC95" s="3">
        <v>178000</v>
      </c>
      <c r="AD95" s="3">
        <v>4.0999999999999996</v>
      </c>
      <c r="AE95" s="3">
        <v>24653</v>
      </c>
      <c r="AF95" s="3">
        <v>4.3</v>
      </c>
      <c r="AG95" s="3">
        <v>28497</v>
      </c>
      <c r="AH95" s="3">
        <v>2.4</v>
      </c>
      <c r="AI95" s="3">
        <v>14126</v>
      </c>
      <c r="AJ95" s="3">
        <v>4.8</v>
      </c>
      <c r="AK95" s="3">
        <v>45754</v>
      </c>
      <c r="AL95" s="3">
        <v>18</v>
      </c>
      <c r="AN95" s="4" t="s">
        <v>836</v>
      </c>
      <c r="AO95" s="4" t="s">
        <v>415</v>
      </c>
      <c r="AP95" s="4">
        <v>207000</v>
      </c>
      <c r="AQ95" s="4">
        <v>2.9</v>
      </c>
      <c r="AR95" s="4">
        <v>11.5</v>
      </c>
      <c r="AS95" s="4">
        <v>2.7</v>
      </c>
      <c r="AT95" s="4">
        <v>13.59</v>
      </c>
      <c r="AU95" s="4">
        <v>1.7</v>
      </c>
      <c r="AV95" s="4">
        <v>6.96</v>
      </c>
      <c r="AW95" s="4">
        <v>1.3</v>
      </c>
      <c r="AX95" s="4">
        <v>22.96</v>
      </c>
      <c r="AY95" s="4">
        <v>7.8</v>
      </c>
      <c r="BA95" s="5" t="s">
        <v>836</v>
      </c>
      <c r="BB95" s="5" t="s">
        <v>415</v>
      </c>
      <c r="BC95" s="5">
        <v>207000</v>
      </c>
      <c r="BD95" s="5">
        <v>2.9</v>
      </c>
      <c r="BE95" s="5">
        <v>467.8</v>
      </c>
      <c r="BF95" s="5">
        <v>2.7</v>
      </c>
      <c r="BG95" s="5">
        <v>544.5</v>
      </c>
      <c r="BH95" s="5">
        <v>1.7</v>
      </c>
      <c r="BI95" s="5">
        <v>269.39999999999998</v>
      </c>
      <c r="BJ95" s="5">
        <v>1.7</v>
      </c>
      <c r="BK95" s="5">
        <v>862.4</v>
      </c>
      <c r="BL95" s="5">
        <v>8.6999999999999993</v>
      </c>
      <c r="BN95" s="6" t="s">
        <v>836</v>
      </c>
      <c r="BO95" s="6" t="s">
        <v>415</v>
      </c>
      <c r="BP95" s="6">
        <v>309000</v>
      </c>
      <c r="BQ95" s="6">
        <v>2.2999999999999998</v>
      </c>
      <c r="BR95" s="6">
        <v>37</v>
      </c>
      <c r="BS95" s="6">
        <v>0.4</v>
      </c>
      <c r="BT95" s="6">
        <v>32.700000000000003</v>
      </c>
      <c r="BU95" s="6">
        <v>0.9</v>
      </c>
      <c r="BV95" s="6">
        <v>13.9</v>
      </c>
      <c r="BW95" s="6">
        <v>5.7</v>
      </c>
      <c r="BX95" s="6">
        <v>45</v>
      </c>
      <c r="BY95" s="6">
        <v>3.4</v>
      </c>
      <c r="CA95" s="7" t="s">
        <v>836</v>
      </c>
      <c r="CB95" s="7" t="s">
        <v>415</v>
      </c>
      <c r="CC95" s="7">
        <v>258000</v>
      </c>
      <c r="CD95" s="7">
        <v>3.3</v>
      </c>
      <c r="CE95" s="7">
        <v>19308</v>
      </c>
      <c r="CF95" s="7">
        <v>4.4000000000000004</v>
      </c>
      <c r="CG95" s="7">
        <v>22680</v>
      </c>
      <c r="CH95" s="7">
        <v>2.4</v>
      </c>
      <c r="CI95" s="7">
        <v>5820</v>
      </c>
      <c r="CJ95" s="7">
        <v>8.6999999999999993</v>
      </c>
      <c r="CK95" s="7">
        <v>41313</v>
      </c>
      <c r="CL95" s="7">
        <v>11</v>
      </c>
      <c r="CN95" s="8" t="s">
        <v>836</v>
      </c>
      <c r="CO95" s="8" t="s">
        <v>415</v>
      </c>
      <c r="CP95" s="8">
        <v>309000</v>
      </c>
      <c r="CQ95" s="8">
        <v>2.2999999999999998</v>
      </c>
      <c r="CR95" s="8">
        <v>9.9499999999999993</v>
      </c>
      <c r="CS95" s="8">
        <v>1.8</v>
      </c>
      <c r="CT95" s="8">
        <v>12.9</v>
      </c>
      <c r="CU95" s="8">
        <v>1.5</v>
      </c>
      <c r="CV95" s="8">
        <v>6.28</v>
      </c>
      <c r="CW95" s="8">
        <v>0.7</v>
      </c>
      <c r="CX95" s="8">
        <v>21.47</v>
      </c>
      <c r="CY95" s="8">
        <v>7.1</v>
      </c>
      <c r="DA95" s="20" t="s">
        <v>836</v>
      </c>
      <c r="DB95" s="20" t="s">
        <v>415</v>
      </c>
      <c r="DC95" s="20">
        <v>309000</v>
      </c>
      <c r="DD95" s="20">
        <v>2.2999999999999998</v>
      </c>
      <c r="DE95" s="20">
        <v>360.2</v>
      </c>
      <c r="DF95" s="20">
        <v>2.5</v>
      </c>
      <c r="DG95" s="20">
        <v>422.4</v>
      </c>
      <c r="DH95" s="20">
        <v>1.8</v>
      </c>
      <c r="DI95" s="20">
        <v>99.4</v>
      </c>
      <c r="DJ95" s="20">
        <v>4.3</v>
      </c>
      <c r="DK95" s="20">
        <v>793.7</v>
      </c>
      <c r="DL95" s="20">
        <v>6.2</v>
      </c>
      <c r="DN95" s="21" t="s">
        <v>836</v>
      </c>
      <c r="DO95" s="21" t="s">
        <v>415</v>
      </c>
      <c r="DP95" s="21">
        <v>72000</v>
      </c>
      <c r="DQ95" s="21">
        <v>4.7</v>
      </c>
      <c r="DR95" s="21">
        <v>37.299999999999997</v>
      </c>
      <c r="DS95" s="21">
        <v>0.3</v>
      </c>
      <c r="DT95" s="21">
        <v>37.799999999999997</v>
      </c>
      <c r="DU95" s="21">
        <v>0.7</v>
      </c>
      <c r="DV95" s="21">
        <v>32.4</v>
      </c>
      <c r="DW95" s="21">
        <v>0.7</v>
      </c>
      <c r="DX95" s="21">
        <v>42.5</v>
      </c>
      <c r="DY95" s="21">
        <v>9.6999999999999993</v>
      </c>
      <c r="EA95" s="22" t="s">
        <v>836</v>
      </c>
      <c r="EB95" s="22" t="s">
        <v>415</v>
      </c>
      <c r="EC95" s="22">
        <v>63000</v>
      </c>
      <c r="ED95" s="22">
        <v>6.9</v>
      </c>
      <c r="EE95" s="22">
        <v>20874</v>
      </c>
      <c r="EF95" s="22">
        <v>6.3</v>
      </c>
      <c r="EG95" s="22">
        <v>23883</v>
      </c>
      <c r="EH95" s="22">
        <v>3.4</v>
      </c>
      <c r="EI95" s="22">
        <v>12869</v>
      </c>
      <c r="EJ95" s="22">
        <v>4.2</v>
      </c>
      <c r="EK95" s="22" t="s">
        <v>858</v>
      </c>
      <c r="EL95" s="22" t="s">
        <v>858</v>
      </c>
      <c r="EN95" s="23" t="s">
        <v>836</v>
      </c>
      <c r="EO95" s="23" t="s">
        <v>415</v>
      </c>
      <c r="EP95" s="23">
        <v>72000</v>
      </c>
      <c r="EQ95" s="23">
        <v>4.7</v>
      </c>
      <c r="ER95" s="23">
        <v>10.73</v>
      </c>
      <c r="ES95" s="23">
        <v>3.6</v>
      </c>
      <c r="ET95" s="23">
        <v>12.47</v>
      </c>
      <c r="EU95" s="23">
        <v>2.5</v>
      </c>
      <c r="EV95" s="23">
        <v>6.72</v>
      </c>
      <c r="EW95" s="23">
        <v>2.1</v>
      </c>
      <c r="EX95" s="23" t="s">
        <v>858</v>
      </c>
      <c r="EY95" s="23" t="s">
        <v>858</v>
      </c>
      <c r="FA95" s="24" t="s">
        <v>836</v>
      </c>
      <c r="FB95" s="24" t="s">
        <v>415</v>
      </c>
      <c r="FC95" s="24">
        <v>72000</v>
      </c>
      <c r="FD95" s="24">
        <v>4.7</v>
      </c>
      <c r="FE95" s="24">
        <v>408.8</v>
      </c>
      <c r="FF95" s="24">
        <v>3.5</v>
      </c>
      <c r="FG95" s="24">
        <v>471</v>
      </c>
      <c r="FH95" s="24">
        <v>2.5</v>
      </c>
      <c r="FI95" s="24">
        <v>254.2</v>
      </c>
      <c r="FJ95" s="24">
        <v>2.2999999999999998</v>
      </c>
      <c r="FK95" s="24">
        <v>779.5</v>
      </c>
      <c r="FL95" s="24">
        <v>19</v>
      </c>
      <c r="FN95" s="11" t="s">
        <v>836</v>
      </c>
      <c r="FO95" s="11" t="s">
        <v>415</v>
      </c>
      <c r="FP95" s="11">
        <v>135000</v>
      </c>
      <c r="FQ95" s="11">
        <v>3.6</v>
      </c>
      <c r="FR95" s="11">
        <v>39.799999999999997</v>
      </c>
      <c r="FS95" s="11">
        <v>0.6</v>
      </c>
      <c r="FT95" s="11">
        <v>41.3</v>
      </c>
      <c r="FU95" s="11">
        <v>0.6</v>
      </c>
      <c r="FV95" s="11">
        <v>35</v>
      </c>
      <c r="FW95" s="11">
        <v>0.9</v>
      </c>
      <c r="FX95" s="11">
        <v>49.8</v>
      </c>
      <c r="FY95" s="11">
        <v>6.8</v>
      </c>
      <c r="GA95" s="10" t="s">
        <v>836</v>
      </c>
      <c r="GB95" s="10" t="s">
        <v>415</v>
      </c>
      <c r="GC95" s="10">
        <v>115000</v>
      </c>
      <c r="GD95" s="10">
        <v>5.0999999999999996</v>
      </c>
      <c r="GE95" s="10">
        <v>27109</v>
      </c>
      <c r="GF95" s="10">
        <v>5.0999999999999996</v>
      </c>
      <c r="GG95" s="10">
        <v>31002</v>
      </c>
      <c r="GH95" s="10">
        <v>3</v>
      </c>
      <c r="GI95" s="10">
        <v>15126</v>
      </c>
      <c r="GJ95" s="10">
        <v>5</v>
      </c>
      <c r="GK95" s="10" t="s">
        <v>858</v>
      </c>
      <c r="GL95" s="10" t="s">
        <v>858</v>
      </c>
      <c r="GN95" s="9" t="s">
        <v>836</v>
      </c>
      <c r="GO95" s="9" t="s">
        <v>415</v>
      </c>
      <c r="GP95" s="9">
        <v>135000</v>
      </c>
      <c r="GQ95" s="9">
        <v>3.6</v>
      </c>
      <c r="GR95" s="9">
        <v>12.04</v>
      </c>
      <c r="GS95" s="9">
        <v>3.5</v>
      </c>
      <c r="GT95" s="9">
        <v>14.13</v>
      </c>
      <c r="GU95" s="9">
        <v>2.2000000000000002</v>
      </c>
      <c r="GV95" s="9">
        <v>7.1</v>
      </c>
      <c r="GW95" s="9">
        <v>1.9</v>
      </c>
      <c r="GX95" s="9">
        <v>24.2</v>
      </c>
      <c r="GY95" s="9">
        <v>11</v>
      </c>
    </row>
    <row r="96" spans="1:207" x14ac:dyDescent="0.25">
      <c r="A96" s="1" t="s">
        <v>837</v>
      </c>
      <c r="B96" s="1" t="s">
        <v>416</v>
      </c>
      <c r="C96" s="1">
        <v>119000</v>
      </c>
      <c r="D96" s="1">
        <v>3.8</v>
      </c>
      <c r="E96" s="1">
        <v>496</v>
      </c>
      <c r="F96" s="1">
        <v>3.2</v>
      </c>
      <c r="G96" s="1">
        <v>569.1</v>
      </c>
      <c r="H96" s="1">
        <v>2.4</v>
      </c>
      <c r="I96" s="1">
        <v>293.39999999999998</v>
      </c>
      <c r="J96" s="1">
        <v>2.8</v>
      </c>
      <c r="K96" s="1">
        <v>880.2</v>
      </c>
      <c r="L96" s="1">
        <v>15</v>
      </c>
      <c r="N96" s="2" t="s">
        <v>837</v>
      </c>
      <c r="O96" s="2" t="s">
        <v>416</v>
      </c>
      <c r="P96" s="2">
        <v>182000</v>
      </c>
      <c r="Q96" s="2">
        <v>3</v>
      </c>
      <c r="R96" s="2">
        <v>39</v>
      </c>
      <c r="S96" s="2">
        <v>1</v>
      </c>
      <c r="T96" s="2">
        <v>40.1</v>
      </c>
      <c r="U96" s="2">
        <v>0.4</v>
      </c>
      <c r="V96" s="2">
        <v>35</v>
      </c>
      <c r="W96" s="2">
        <v>0.1</v>
      </c>
      <c r="X96" s="2">
        <v>47.5</v>
      </c>
      <c r="Y96" s="2">
        <v>4.7</v>
      </c>
      <c r="AA96" s="3" t="s">
        <v>837</v>
      </c>
      <c r="AB96" s="3" t="s">
        <v>416</v>
      </c>
      <c r="AC96" s="3">
        <v>161000</v>
      </c>
      <c r="AD96" s="3">
        <v>4.7</v>
      </c>
      <c r="AE96" s="3">
        <v>23700</v>
      </c>
      <c r="AF96" s="3">
        <v>3.9</v>
      </c>
      <c r="AG96" s="3">
        <v>28065</v>
      </c>
      <c r="AH96" s="3">
        <v>2.8</v>
      </c>
      <c r="AI96" s="3">
        <v>13780</v>
      </c>
      <c r="AJ96" s="3">
        <v>3.4</v>
      </c>
      <c r="AK96" s="3" t="s">
        <v>858</v>
      </c>
      <c r="AL96" s="3" t="s">
        <v>858</v>
      </c>
      <c r="AN96" s="4" t="s">
        <v>837</v>
      </c>
      <c r="AO96" s="4" t="s">
        <v>416</v>
      </c>
      <c r="AP96" s="4">
        <v>182000</v>
      </c>
      <c r="AQ96" s="4">
        <v>3</v>
      </c>
      <c r="AR96" s="4">
        <v>11.1</v>
      </c>
      <c r="AS96" s="4">
        <v>2.9</v>
      </c>
      <c r="AT96" s="4">
        <v>13.15</v>
      </c>
      <c r="AU96" s="4">
        <v>1.9</v>
      </c>
      <c r="AV96" s="4">
        <v>6.97</v>
      </c>
      <c r="AW96" s="4">
        <v>1.3</v>
      </c>
      <c r="AX96" s="4">
        <v>21.56</v>
      </c>
      <c r="AY96" s="4">
        <v>10</v>
      </c>
      <c r="BA96" s="5" t="s">
        <v>837</v>
      </c>
      <c r="BB96" s="5" t="s">
        <v>416</v>
      </c>
      <c r="BC96" s="5">
        <v>182000</v>
      </c>
      <c r="BD96" s="5">
        <v>3</v>
      </c>
      <c r="BE96" s="5">
        <v>454.4</v>
      </c>
      <c r="BF96" s="5">
        <v>2.6</v>
      </c>
      <c r="BG96" s="5">
        <v>527</v>
      </c>
      <c r="BH96" s="5">
        <v>1.9</v>
      </c>
      <c r="BI96" s="5">
        <v>266.60000000000002</v>
      </c>
      <c r="BJ96" s="5">
        <v>1.4</v>
      </c>
      <c r="BK96" s="5">
        <v>840.5</v>
      </c>
      <c r="BL96" s="5">
        <v>9.6999999999999993</v>
      </c>
      <c r="BN96" s="6" t="s">
        <v>837</v>
      </c>
      <c r="BO96" s="6" t="s">
        <v>416</v>
      </c>
      <c r="BP96" s="6">
        <v>287000</v>
      </c>
      <c r="BQ96" s="6">
        <v>2.4</v>
      </c>
      <c r="BR96" s="6">
        <v>37</v>
      </c>
      <c r="BS96" s="6">
        <v>0.7</v>
      </c>
      <c r="BT96" s="6">
        <v>31.8</v>
      </c>
      <c r="BU96" s="6">
        <v>1</v>
      </c>
      <c r="BV96" s="6">
        <v>11.4</v>
      </c>
      <c r="BW96" s="6">
        <v>6.4</v>
      </c>
      <c r="BX96" s="6">
        <v>44.1</v>
      </c>
      <c r="BY96" s="6">
        <v>3.5</v>
      </c>
      <c r="CA96" s="7" t="s">
        <v>837</v>
      </c>
      <c r="CB96" s="7" t="s">
        <v>416</v>
      </c>
      <c r="CC96" s="7">
        <v>248000</v>
      </c>
      <c r="CD96" s="7">
        <v>3.6</v>
      </c>
      <c r="CE96" s="7">
        <v>19222</v>
      </c>
      <c r="CF96" s="7">
        <v>4</v>
      </c>
      <c r="CG96" s="7">
        <v>22252</v>
      </c>
      <c r="CH96" s="7">
        <v>2.8</v>
      </c>
      <c r="CI96" s="7">
        <v>5372</v>
      </c>
      <c r="CJ96" s="7">
        <v>8.8000000000000007</v>
      </c>
      <c r="CK96" s="7">
        <v>40079</v>
      </c>
      <c r="CL96" s="7">
        <v>15</v>
      </c>
      <c r="CN96" s="8" t="s">
        <v>837</v>
      </c>
      <c r="CO96" s="8" t="s">
        <v>416</v>
      </c>
      <c r="CP96" s="8">
        <v>287000</v>
      </c>
      <c r="CQ96" s="8">
        <v>2.4</v>
      </c>
      <c r="CR96" s="8">
        <v>10</v>
      </c>
      <c r="CS96" s="8">
        <v>2.2999999999999998</v>
      </c>
      <c r="CT96" s="8">
        <v>12.92</v>
      </c>
      <c r="CU96" s="8">
        <v>1.7</v>
      </c>
      <c r="CV96" s="8">
        <v>6.33</v>
      </c>
      <c r="CW96" s="8">
        <v>0.8</v>
      </c>
      <c r="CX96" s="8">
        <v>22.09</v>
      </c>
      <c r="CY96" s="8">
        <v>8.9</v>
      </c>
      <c r="DA96" s="20" t="s">
        <v>837</v>
      </c>
      <c r="DB96" s="20" t="s">
        <v>416</v>
      </c>
      <c r="DC96" s="20">
        <v>287000</v>
      </c>
      <c r="DD96" s="20">
        <v>2.4</v>
      </c>
      <c r="DE96" s="20">
        <v>357.5</v>
      </c>
      <c r="DF96" s="20">
        <v>2.7</v>
      </c>
      <c r="DG96" s="20">
        <v>411.2</v>
      </c>
      <c r="DH96" s="20">
        <v>1.9</v>
      </c>
      <c r="DI96" s="20">
        <v>92</v>
      </c>
      <c r="DJ96" s="20">
        <v>7.5</v>
      </c>
      <c r="DK96" s="20">
        <v>758.1</v>
      </c>
      <c r="DL96" s="20">
        <v>6.9</v>
      </c>
      <c r="DN96" s="21" t="s">
        <v>837</v>
      </c>
      <c r="DO96" s="21" t="s">
        <v>416</v>
      </c>
      <c r="DP96" s="21">
        <v>63000</v>
      </c>
      <c r="DQ96" s="21">
        <v>5</v>
      </c>
      <c r="DR96" s="21">
        <v>37.5</v>
      </c>
      <c r="DS96" s="21">
        <v>0.3</v>
      </c>
      <c r="DT96" s="21">
        <v>38.1</v>
      </c>
      <c r="DU96" s="21">
        <v>0.7</v>
      </c>
      <c r="DV96" s="21">
        <v>33</v>
      </c>
      <c r="DW96" s="21">
        <v>1.3</v>
      </c>
      <c r="DX96" s="21">
        <v>43.3</v>
      </c>
      <c r="DY96" s="21">
        <v>11</v>
      </c>
      <c r="EA96" s="22" t="s">
        <v>837</v>
      </c>
      <c r="EB96" s="22" t="s">
        <v>416</v>
      </c>
      <c r="EC96" s="22">
        <v>55000</v>
      </c>
      <c r="ED96" s="22">
        <v>6.8</v>
      </c>
      <c r="EE96" s="22">
        <v>19747</v>
      </c>
      <c r="EF96" s="22">
        <v>5.2</v>
      </c>
      <c r="EG96" s="22">
        <v>23232</v>
      </c>
      <c r="EH96" s="22">
        <v>4.2</v>
      </c>
      <c r="EI96" s="22">
        <v>12041</v>
      </c>
      <c r="EJ96" s="22">
        <v>8.5</v>
      </c>
      <c r="EK96" s="22" t="s">
        <v>858</v>
      </c>
      <c r="EL96" s="22" t="s">
        <v>858</v>
      </c>
      <c r="EN96" s="23" t="s">
        <v>837</v>
      </c>
      <c r="EO96" s="23" t="s">
        <v>416</v>
      </c>
      <c r="EP96" s="23">
        <v>63000</v>
      </c>
      <c r="EQ96" s="23">
        <v>5</v>
      </c>
      <c r="ER96" s="23">
        <v>10.06</v>
      </c>
      <c r="ES96" s="23">
        <v>3.9</v>
      </c>
      <c r="ET96" s="23">
        <v>11.72</v>
      </c>
      <c r="EU96" s="23">
        <v>2.7</v>
      </c>
      <c r="EV96" s="23">
        <v>6.73</v>
      </c>
      <c r="EW96" s="23">
        <v>1.9</v>
      </c>
      <c r="EX96" s="23" t="s">
        <v>858</v>
      </c>
      <c r="EY96" s="23" t="s">
        <v>858</v>
      </c>
      <c r="FA96" s="24" t="s">
        <v>837</v>
      </c>
      <c r="FB96" s="24" t="s">
        <v>416</v>
      </c>
      <c r="FC96" s="24">
        <v>63000</v>
      </c>
      <c r="FD96" s="24">
        <v>5</v>
      </c>
      <c r="FE96" s="24">
        <v>383.1</v>
      </c>
      <c r="FF96" s="24">
        <v>3.7</v>
      </c>
      <c r="FG96" s="24">
        <v>446.9</v>
      </c>
      <c r="FH96" s="24">
        <v>2.7</v>
      </c>
      <c r="FI96" s="24">
        <v>251.1</v>
      </c>
      <c r="FJ96" s="24">
        <v>1.9</v>
      </c>
      <c r="FK96" s="24" t="s">
        <v>858</v>
      </c>
      <c r="FL96" s="24" t="s">
        <v>858</v>
      </c>
      <c r="FN96" s="11" t="s">
        <v>837</v>
      </c>
      <c r="FO96" s="11" t="s">
        <v>416</v>
      </c>
      <c r="FP96" s="11">
        <v>119000</v>
      </c>
      <c r="FQ96" s="11">
        <v>3.8</v>
      </c>
      <c r="FR96" s="11">
        <v>40</v>
      </c>
      <c r="FS96" s="11">
        <v>0.7</v>
      </c>
      <c r="FT96" s="11">
        <v>41.1</v>
      </c>
      <c r="FU96" s="11">
        <v>0.5</v>
      </c>
      <c r="FV96" s="11">
        <v>36</v>
      </c>
      <c r="FW96" s="11">
        <v>1.3</v>
      </c>
      <c r="FX96" s="11">
        <v>48</v>
      </c>
      <c r="FY96" s="11">
        <v>6.7</v>
      </c>
      <c r="GA96" s="10" t="s">
        <v>837</v>
      </c>
      <c r="GB96" s="10" t="s">
        <v>416</v>
      </c>
      <c r="GC96" s="10">
        <v>106000</v>
      </c>
      <c r="GD96" s="10">
        <v>6.2</v>
      </c>
      <c r="GE96" s="10">
        <v>26365</v>
      </c>
      <c r="GF96" s="10">
        <v>5.5</v>
      </c>
      <c r="GG96" s="10">
        <v>30586</v>
      </c>
      <c r="GH96" s="10">
        <v>3.6</v>
      </c>
      <c r="GI96" s="10">
        <v>15580</v>
      </c>
      <c r="GJ96" s="10">
        <v>2.9</v>
      </c>
      <c r="GK96" s="10" t="s">
        <v>858</v>
      </c>
      <c r="GL96" s="10" t="s">
        <v>858</v>
      </c>
      <c r="GN96" s="9" t="s">
        <v>837</v>
      </c>
      <c r="GO96" s="9" t="s">
        <v>416</v>
      </c>
      <c r="GP96" s="9">
        <v>119000</v>
      </c>
      <c r="GQ96" s="9">
        <v>3.8</v>
      </c>
      <c r="GR96" s="9">
        <v>11.77</v>
      </c>
      <c r="GS96" s="9">
        <v>3.3</v>
      </c>
      <c r="GT96" s="9">
        <v>13.86</v>
      </c>
      <c r="GU96" s="9">
        <v>2.5</v>
      </c>
      <c r="GV96" s="9">
        <v>7.21</v>
      </c>
      <c r="GW96" s="9">
        <v>2.4</v>
      </c>
      <c r="GX96" s="9">
        <v>22.89</v>
      </c>
      <c r="GY96" s="9">
        <v>16</v>
      </c>
    </row>
    <row r="97" spans="1:207" x14ac:dyDescent="0.25">
      <c r="A97" s="1" t="s">
        <v>631</v>
      </c>
      <c r="B97" s="1" t="s">
        <v>209</v>
      </c>
      <c r="C97" s="1">
        <v>120000</v>
      </c>
      <c r="D97" s="1">
        <v>4</v>
      </c>
      <c r="E97" s="1">
        <v>728.3</v>
      </c>
      <c r="F97" s="1">
        <v>3</v>
      </c>
      <c r="G97" s="1">
        <v>882.5</v>
      </c>
      <c r="H97" s="1">
        <v>3</v>
      </c>
      <c r="I97" s="1">
        <v>383</v>
      </c>
      <c r="J97" s="1">
        <v>3.2</v>
      </c>
      <c r="K97" s="1">
        <v>1495.3</v>
      </c>
      <c r="L97" s="1">
        <v>19</v>
      </c>
      <c r="N97" s="2" t="s">
        <v>631</v>
      </c>
      <c r="O97" s="2" t="s">
        <v>209</v>
      </c>
      <c r="P97" s="2">
        <v>209000</v>
      </c>
      <c r="Q97" s="2">
        <v>2.9</v>
      </c>
      <c r="R97" s="2">
        <v>37.5</v>
      </c>
      <c r="S97" s="2">
        <v>0</v>
      </c>
      <c r="T97" s="2">
        <v>38.1</v>
      </c>
      <c r="U97" s="2">
        <v>0.4</v>
      </c>
      <c r="V97" s="2">
        <v>34.9</v>
      </c>
      <c r="W97" s="2">
        <v>0.4</v>
      </c>
      <c r="X97" s="2">
        <v>42.4</v>
      </c>
      <c r="Y97" s="2">
        <v>4.5999999999999996</v>
      </c>
      <c r="AA97" s="3" t="s">
        <v>631</v>
      </c>
      <c r="AB97" s="3" t="s">
        <v>209</v>
      </c>
      <c r="AC97" s="3">
        <v>165000</v>
      </c>
      <c r="AD97" s="3">
        <v>5.3</v>
      </c>
      <c r="AE97" s="3">
        <v>36951</v>
      </c>
      <c r="AF97" s="3">
        <v>4.5</v>
      </c>
      <c r="AG97" s="3">
        <v>44841</v>
      </c>
      <c r="AH97" s="3">
        <v>5.3</v>
      </c>
      <c r="AI97" s="3">
        <v>19391</v>
      </c>
      <c r="AJ97" s="3">
        <v>11</v>
      </c>
      <c r="AK97" s="3" t="s">
        <v>858</v>
      </c>
      <c r="AL97" s="3" t="s">
        <v>858</v>
      </c>
      <c r="AN97" s="4" t="s">
        <v>631</v>
      </c>
      <c r="AO97" s="4" t="s">
        <v>209</v>
      </c>
      <c r="AP97" s="4">
        <v>209000</v>
      </c>
      <c r="AQ97" s="4">
        <v>2.9</v>
      </c>
      <c r="AR97" s="4">
        <v>18.350000000000001</v>
      </c>
      <c r="AS97" s="4">
        <v>2.6</v>
      </c>
      <c r="AT97" s="4">
        <v>21.29</v>
      </c>
      <c r="AU97" s="4">
        <v>2.1</v>
      </c>
      <c r="AV97" s="4">
        <v>9.5</v>
      </c>
      <c r="AW97" s="4">
        <v>2.8</v>
      </c>
      <c r="AX97" s="4">
        <v>35.61</v>
      </c>
      <c r="AY97" s="4">
        <v>13</v>
      </c>
      <c r="BA97" s="5" t="s">
        <v>631</v>
      </c>
      <c r="BB97" s="5" t="s">
        <v>209</v>
      </c>
      <c r="BC97" s="5">
        <v>209000</v>
      </c>
      <c r="BD97" s="5">
        <v>2.9</v>
      </c>
      <c r="BE97" s="5">
        <v>685.7</v>
      </c>
      <c r="BF97" s="5">
        <v>2.6</v>
      </c>
      <c r="BG97" s="5">
        <v>811.2</v>
      </c>
      <c r="BH97" s="5">
        <v>2.1</v>
      </c>
      <c r="BI97" s="5">
        <v>379.9</v>
      </c>
      <c r="BJ97" s="5">
        <v>2.4</v>
      </c>
      <c r="BK97" s="5">
        <v>1294.2</v>
      </c>
      <c r="BL97" s="5">
        <v>12</v>
      </c>
      <c r="BN97" s="6" t="s">
        <v>631</v>
      </c>
      <c r="BO97" s="6" t="s">
        <v>209</v>
      </c>
      <c r="BP97" s="6">
        <v>245000</v>
      </c>
      <c r="BQ97" s="6">
        <v>2.7</v>
      </c>
      <c r="BR97" s="6">
        <v>36.9</v>
      </c>
      <c r="BS97" s="6">
        <v>0.6</v>
      </c>
      <c r="BT97" s="6">
        <v>35.1</v>
      </c>
      <c r="BU97" s="6">
        <v>0.7</v>
      </c>
      <c r="BV97" s="6">
        <v>22.8</v>
      </c>
      <c r="BW97" s="6">
        <v>5.3</v>
      </c>
      <c r="BX97" s="6">
        <v>41.3</v>
      </c>
      <c r="BY97" s="6">
        <v>3.8</v>
      </c>
      <c r="CA97" s="7" t="s">
        <v>631</v>
      </c>
      <c r="CB97" s="7" t="s">
        <v>209</v>
      </c>
      <c r="CC97" s="7">
        <v>191000</v>
      </c>
      <c r="CD97" s="7">
        <v>5</v>
      </c>
      <c r="CE97" s="7">
        <v>34096</v>
      </c>
      <c r="CF97" s="7">
        <v>4.5</v>
      </c>
      <c r="CG97" s="7">
        <v>41593</v>
      </c>
      <c r="CH97" s="7">
        <v>5.5</v>
      </c>
      <c r="CI97" s="7" t="s">
        <v>858</v>
      </c>
      <c r="CJ97" s="7" t="s">
        <v>858</v>
      </c>
      <c r="CK97" s="7" t="s">
        <v>858</v>
      </c>
      <c r="CL97" s="7" t="s">
        <v>858</v>
      </c>
      <c r="CN97" s="8" t="s">
        <v>631</v>
      </c>
      <c r="CO97" s="8" t="s">
        <v>209</v>
      </c>
      <c r="CP97" s="8">
        <v>245000</v>
      </c>
      <c r="CQ97" s="8">
        <v>2.7</v>
      </c>
      <c r="CR97" s="8">
        <v>17.89</v>
      </c>
      <c r="CS97" s="8">
        <v>2.2000000000000002</v>
      </c>
      <c r="CT97" s="8">
        <v>21.14</v>
      </c>
      <c r="CU97" s="8">
        <v>2.4</v>
      </c>
      <c r="CV97" s="8">
        <v>8.5</v>
      </c>
      <c r="CW97" s="8">
        <v>2.7</v>
      </c>
      <c r="CX97" s="8">
        <v>35.01</v>
      </c>
      <c r="CY97" s="8">
        <v>11</v>
      </c>
      <c r="DA97" s="20" t="s">
        <v>631</v>
      </c>
      <c r="DB97" s="20" t="s">
        <v>209</v>
      </c>
      <c r="DC97" s="20">
        <v>245000</v>
      </c>
      <c r="DD97" s="20">
        <v>2.7</v>
      </c>
      <c r="DE97" s="20">
        <v>630.29999999999995</v>
      </c>
      <c r="DF97" s="20">
        <v>1.9</v>
      </c>
      <c r="DG97" s="20">
        <v>742.7</v>
      </c>
      <c r="DH97" s="20">
        <v>2.5</v>
      </c>
      <c r="DI97" s="20">
        <v>256.3</v>
      </c>
      <c r="DJ97" s="20">
        <v>5.7</v>
      </c>
      <c r="DK97" s="20">
        <v>1245.7</v>
      </c>
      <c r="DL97" s="20">
        <v>12</v>
      </c>
      <c r="DN97" s="21" t="s">
        <v>631</v>
      </c>
      <c r="DO97" s="21" t="s">
        <v>209</v>
      </c>
      <c r="DP97" s="21">
        <v>89000</v>
      </c>
      <c r="DQ97" s="21">
        <v>4.2</v>
      </c>
      <c r="DR97" s="21">
        <v>37.5</v>
      </c>
      <c r="DS97" s="21">
        <v>0</v>
      </c>
      <c r="DT97" s="21">
        <v>37.799999999999997</v>
      </c>
      <c r="DU97" s="21">
        <v>0.6</v>
      </c>
      <c r="DV97" s="21">
        <v>34.5</v>
      </c>
      <c r="DW97" s="21">
        <v>1.2</v>
      </c>
      <c r="DX97" s="21">
        <v>41.3</v>
      </c>
      <c r="DY97" s="21">
        <v>11</v>
      </c>
      <c r="EA97" s="22" t="s">
        <v>631</v>
      </c>
      <c r="EB97" s="22" t="s">
        <v>209</v>
      </c>
      <c r="EC97" s="22">
        <v>69000</v>
      </c>
      <c r="ED97" s="22">
        <v>8.1</v>
      </c>
      <c r="EE97" s="22">
        <v>34192</v>
      </c>
      <c r="EF97" s="22">
        <v>4.8</v>
      </c>
      <c r="EG97" s="22">
        <v>38475</v>
      </c>
      <c r="EH97" s="22">
        <v>4.7</v>
      </c>
      <c r="EI97" s="22">
        <v>19358</v>
      </c>
      <c r="EJ97" s="22">
        <v>8.9</v>
      </c>
      <c r="EK97" s="22" t="s">
        <v>858</v>
      </c>
      <c r="EL97" s="22" t="s">
        <v>858</v>
      </c>
      <c r="EN97" s="23" t="s">
        <v>631</v>
      </c>
      <c r="EO97" s="23" t="s">
        <v>209</v>
      </c>
      <c r="EP97" s="23">
        <v>89000</v>
      </c>
      <c r="EQ97" s="23">
        <v>4.2</v>
      </c>
      <c r="ER97" s="23">
        <v>17.440000000000001</v>
      </c>
      <c r="ES97" s="23">
        <v>3.1</v>
      </c>
      <c r="ET97" s="23">
        <v>18.899999999999999</v>
      </c>
      <c r="EU97" s="23">
        <v>2.2999999999999998</v>
      </c>
      <c r="EV97" s="23">
        <v>9.31</v>
      </c>
      <c r="EW97" s="23">
        <v>4</v>
      </c>
      <c r="EX97" s="23">
        <v>29.91</v>
      </c>
      <c r="EY97" s="23">
        <v>18</v>
      </c>
      <c r="FA97" s="24" t="s">
        <v>631</v>
      </c>
      <c r="FB97" s="24" t="s">
        <v>209</v>
      </c>
      <c r="FC97" s="24">
        <v>89000</v>
      </c>
      <c r="FD97" s="24">
        <v>4.2</v>
      </c>
      <c r="FE97" s="24">
        <v>644.79999999999995</v>
      </c>
      <c r="FF97" s="24">
        <v>2.8</v>
      </c>
      <c r="FG97" s="24">
        <v>715.2</v>
      </c>
      <c r="FH97" s="24">
        <v>2.2999999999999998</v>
      </c>
      <c r="FI97" s="24">
        <v>367</v>
      </c>
      <c r="FJ97" s="24">
        <v>3.6</v>
      </c>
      <c r="FK97" s="24">
        <v>1103.8</v>
      </c>
      <c r="FL97" s="24">
        <v>17</v>
      </c>
      <c r="FN97" s="11" t="s">
        <v>631</v>
      </c>
      <c r="FO97" s="11" t="s">
        <v>209</v>
      </c>
      <c r="FP97" s="11">
        <v>120000</v>
      </c>
      <c r="FQ97" s="11">
        <v>4</v>
      </c>
      <c r="FR97" s="11">
        <v>37.5</v>
      </c>
      <c r="FS97" s="11">
        <v>0.1</v>
      </c>
      <c r="FT97" s="11">
        <v>38.299999999999997</v>
      </c>
      <c r="FU97" s="11">
        <v>0.5</v>
      </c>
      <c r="FV97" s="11">
        <v>35</v>
      </c>
      <c r="FW97" s="11">
        <v>0</v>
      </c>
      <c r="FX97" s="11">
        <v>43.6</v>
      </c>
      <c r="FY97" s="11">
        <v>7</v>
      </c>
      <c r="GA97" s="10" t="s">
        <v>631</v>
      </c>
      <c r="GB97" s="10" t="s">
        <v>209</v>
      </c>
      <c r="GC97" s="10">
        <v>96000</v>
      </c>
      <c r="GD97" s="10">
        <v>7.1</v>
      </c>
      <c r="GE97" s="10">
        <v>39199</v>
      </c>
      <c r="GF97" s="10">
        <v>7</v>
      </c>
      <c r="GG97" s="10">
        <v>49401</v>
      </c>
      <c r="GH97" s="10">
        <v>7.7</v>
      </c>
      <c r="GI97" s="10" t="s">
        <v>858</v>
      </c>
      <c r="GJ97" s="10" t="s">
        <v>858</v>
      </c>
      <c r="GK97" s="10" t="s">
        <v>858</v>
      </c>
      <c r="GL97" s="10" t="s">
        <v>858</v>
      </c>
      <c r="GN97" s="9" t="s">
        <v>631</v>
      </c>
      <c r="GO97" s="9" t="s">
        <v>209</v>
      </c>
      <c r="GP97" s="9">
        <v>120000</v>
      </c>
      <c r="GQ97" s="9">
        <v>4</v>
      </c>
      <c r="GR97" s="9">
        <v>19.079999999999998</v>
      </c>
      <c r="GS97" s="9">
        <v>3.8</v>
      </c>
      <c r="GT97" s="9">
        <v>23.04</v>
      </c>
      <c r="GU97" s="9">
        <v>3.1</v>
      </c>
      <c r="GV97" s="9">
        <v>9.6</v>
      </c>
      <c r="GW97" s="9">
        <v>4.3</v>
      </c>
      <c r="GX97" s="9">
        <v>41.44</v>
      </c>
      <c r="GY97" s="9">
        <v>18</v>
      </c>
    </row>
    <row r="98" spans="1:207" x14ac:dyDescent="0.25">
      <c r="A98" s="1" t="s">
        <v>632</v>
      </c>
      <c r="B98" s="1" t="s">
        <v>210</v>
      </c>
      <c r="C98" s="1">
        <v>193000</v>
      </c>
      <c r="D98" s="1">
        <v>3.1</v>
      </c>
      <c r="E98" s="1">
        <v>1028.8</v>
      </c>
      <c r="F98" s="1">
        <v>4</v>
      </c>
      <c r="G98" s="1">
        <v>1330.2</v>
      </c>
      <c r="H98" s="1">
        <v>2.4</v>
      </c>
      <c r="I98" s="1">
        <v>479.1</v>
      </c>
      <c r="J98" s="1">
        <v>3.4</v>
      </c>
      <c r="K98" s="1">
        <v>2418.5</v>
      </c>
      <c r="L98" s="1">
        <v>14</v>
      </c>
      <c r="N98" s="2" t="s">
        <v>632</v>
      </c>
      <c r="O98" s="2" t="s">
        <v>210</v>
      </c>
      <c r="P98" s="2">
        <v>298000</v>
      </c>
      <c r="Q98" s="2">
        <v>2.4</v>
      </c>
      <c r="R98" s="2">
        <v>35</v>
      </c>
      <c r="S98" s="2">
        <v>1.1000000000000001</v>
      </c>
      <c r="T98" s="2">
        <v>36.9</v>
      </c>
      <c r="U98" s="2">
        <v>0.2</v>
      </c>
      <c r="V98" s="2">
        <v>35</v>
      </c>
      <c r="W98" s="2">
        <v>0</v>
      </c>
      <c r="X98" s="2">
        <v>40</v>
      </c>
      <c r="Y98" s="2">
        <v>1.6</v>
      </c>
      <c r="AA98" s="3" t="s">
        <v>632</v>
      </c>
      <c r="AB98" s="3" t="s">
        <v>210</v>
      </c>
      <c r="AC98" s="3">
        <v>237000</v>
      </c>
      <c r="AD98" s="3">
        <v>3.7</v>
      </c>
      <c r="AE98" s="3">
        <v>53730</v>
      </c>
      <c r="AF98" s="3">
        <v>4.8</v>
      </c>
      <c r="AG98" s="3">
        <v>82996</v>
      </c>
      <c r="AH98" s="3">
        <v>4.3</v>
      </c>
      <c r="AI98" s="3">
        <v>25529</v>
      </c>
      <c r="AJ98" s="3">
        <v>6.7</v>
      </c>
      <c r="AK98" s="3" t="s">
        <v>858</v>
      </c>
      <c r="AL98" s="3" t="s">
        <v>858</v>
      </c>
      <c r="AN98" s="4" t="s">
        <v>632</v>
      </c>
      <c r="AO98" s="4" t="s">
        <v>210</v>
      </c>
      <c r="AP98" s="4">
        <v>298000</v>
      </c>
      <c r="AQ98" s="4">
        <v>2.4</v>
      </c>
      <c r="AR98" s="4">
        <v>24.95</v>
      </c>
      <c r="AS98" s="4">
        <v>2.8</v>
      </c>
      <c r="AT98" s="4">
        <v>32.200000000000003</v>
      </c>
      <c r="AU98" s="4">
        <v>1.9</v>
      </c>
      <c r="AV98" s="4">
        <v>11.91</v>
      </c>
      <c r="AW98" s="4">
        <v>2</v>
      </c>
      <c r="AX98" s="4">
        <v>62.43</v>
      </c>
      <c r="AY98" s="4">
        <v>9.1</v>
      </c>
      <c r="BA98" s="5" t="s">
        <v>632</v>
      </c>
      <c r="BB98" s="5" t="s">
        <v>210</v>
      </c>
      <c r="BC98" s="5">
        <v>298000</v>
      </c>
      <c r="BD98" s="5">
        <v>2.4</v>
      </c>
      <c r="BE98" s="5">
        <v>917.1</v>
      </c>
      <c r="BF98" s="5">
        <v>2.6</v>
      </c>
      <c r="BG98" s="5">
        <v>1189.4000000000001</v>
      </c>
      <c r="BH98" s="5">
        <v>1.9</v>
      </c>
      <c r="BI98" s="5">
        <v>460</v>
      </c>
      <c r="BJ98" s="5">
        <v>2.1</v>
      </c>
      <c r="BK98" s="5">
        <v>2235.3000000000002</v>
      </c>
      <c r="BL98" s="5">
        <v>9.8000000000000007</v>
      </c>
      <c r="BN98" s="6" t="s">
        <v>632</v>
      </c>
      <c r="BO98" s="6" t="s">
        <v>210</v>
      </c>
      <c r="BP98" s="6">
        <v>324000</v>
      </c>
      <c r="BQ98" s="6">
        <v>2.2999999999999998</v>
      </c>
      <c r="BR98" s="6">
        <v>35</v>
      </c>
      <c r="BS98" s="6" t="s">
        <v>858</v>
      </c>
      <c r="BT98" s="6">
        <v>35.5</v>
      </c>
      <c r="BU98" s="6">
        <v>0.4</v>
      </c>
      <c r="BV98" s="6">
        <v>33.799999999999997</v>
      </c>
      <c r="BW98" s="6">
        <v>3.1</v>
      </c>
      <c r="BX98" s="6">
        <v>40</v>
      </c>
      <c r="BY98" s="6">
        <v>1.3</v>
      </c>
      <c r="CA98" s="7" t="s">
        <v>632</v>
      </c>
      <c r="CB98" s="7" t="s">
        <v>210</v>
      </c>
      <c r="CC98" s="7">
        <v>259000</v>
      </c>
      <c r="CD98" s="7">
        <v>3.5</v>
      </c>
      <c r="CE98" s="7">
        <v>50373</v>
      </c>
      <c r="CF98" s="7">
        <v>5.0999999999999996</v>
      </c>
      <c r="CG98" s="7">
        <v>80365</v>
      </c>
      <c r="CH98" s="7">
        <v>5.3</v>
      </c>
      <c r="CI98" s="7">
        <v>20619</v>
      </c>
      <c r="CJ98" s="7">
        <v>7.4</v>
      </c>
      <c r="CK98" s="7" t="s">
        <v>858</v>
      </c>
      <c r="CL98" s="7" t="s">
        <v>858</v>
      </c>
      <c r="CN98" s="8" t="s">
        <v>632</v>
      </c>
      <c r="CO98" s="8" t="s">
        <v>210</v>
      </c>
      <c r="CP98" s="8">
        <v>324000</v>
      </c>
      <c r="CQ98" s="8">
        <v>2.2999999999999998</v>
      </c>
      <c r="CR98" s="8">
        <v>24.24</v>
      </c>
      <c r="CS98" s="8">
        <v>2.7</v>
      </c>
      <c r="CT98" s="8">
        <v>31.72</v>
      </c>
      <c r="CU98" s="8">
        <v>1.9</v>
      </c>
      <c r="CV98" s="8">
        <v>10.94</v>
      </c>
      <c r="CW98" s="8">
        <v>2.9</v>
      </c>
      <c r="CX98" s="8">
        <v>61.03</v>
      </c>
      <c r="CY98" s="8">
        <v>8.5</v>
      </c>
      <c r="DA98" s="20" t="s">
        <v>632</v>
      </c>
      <c r="DB98" s="20" t="s">
        <v>210</v>
      </c>
      <c r="DC98" s="20">
        <v>324000</v>
      </c>
      <c r="DD98" s="20">
        <v>2.2999999999999998</v>
      </c>
      <c r="DE98" s="20">
        <v>862.4</v>
      </c>
      <c r="DF98" s="20">
        <v>2.5</v>
      </c>
      <c r="DG98" s="20">
        <v>1126.2</v>
      </c>
      <c r="DH98" s="20">
        <v>1.9</v>
      </c>
      <c r="DI98" s="20">
        <v>383.3</v>
      </c>
      <c r="DJ98" s="20">
        <v>3.1</v>
      </c>
      <c r="DK98" s="20">
        <v>2135.9</v>
      </c>
      <c r="DL98" s="20">
        <v>8.9</v>
      </c>
      <c r="DN98" s="21" t="s">
        <v>632</v>
      </c>
      <c r="DO98" s="21" t="s">
        <v>210</v>
      </c>
      <c r="DP98" s="21">
        <v>105000</v>
      </c>
      <c r="DQ98" s="21">
        <v>3.8</v>
      </c>
      <c r="DR98" s="21">
        <v>35</v>
      </c>
      <c r="DS98" s="21" t="s">
        <v>858</v>
      </c>
      <c r="DT98" s="21">
        <v>36.5</v>
      </c>
      <c r="DU98" s="21">
        <v>0.3</v>
      </c>
      <c r="DV98" s="21">
        <v>35</v>
      </c>
      <c r="DW98" s="21">
        <v>0.1</v>
      </c>
      <c r="DX98" s="21">
        <v>40</v>
      </c>
      <c r="DY98" s="21">
        <v>4.0999999999999996</v>
      </c>
      <c r="EA98" s="22" t="s">
        <v>632</v>
      </c>
      <c r="EB98" s="22" t="s">
        <v>210</v>
      </c>
      <c r="EC98" s="22">
        <v>83000</v>
      </c>
      <c r="ED98" s="22">
        <v>6.3</v>
      </c>
      <c r="EE98" s="22">
        <v>41559</v>
      </c>
      <c r="EF98" s="22">
        <v>7.2</v>
      </c>
      <c r="EG98" s="22">
        <v>57259</v>
      </c>
      <c r="EH98" s="22">
        <v>5.3</v>
      </c>
      <c r="EI98" s="22">
        <v>23169</v>
      </c>
      <c r="EJ98" s="22">
        <v>11</v>
      </c>
      <c r="EK98" s="22" t="s">
        <v>858</v>
      </c>
      <c r="EL98" s="22" t="s">
        <v>858</v>
      </c>
      <c r="EN98" s="23" t="s">
        <v>632</v>
      </c>
      <c r="EO98" s="23" t="s">
        <v>210</v>
      </c>
      <c r="EP98" s="23">
        <v>105000</v>
      </c>
      <c r="EQ98" s="23">
        <v>3.8</v>
      </c>
      <c r="ER98" s="23">
        <v>20.76</v>
      </c>
      <c r="ES98" s="23">
        <v>2.6</v>
      </c>
      <c r="ET98" s="23">
        <v>25.57</v>
      </c>
      <c r="EU98" s="23">
        <v>2.6</v>
      </c>
      <c r="EV98" s="23">
        <v>11.57</v>
      </c>
      <c r="EW98" s="23">
        <v>2.9</v>
      </c>
      <c r="EX98" s="23">
        <v>45.15</v>
      </c>
      <c r="EY98" s="23">
        <v>18</v>
      </c>
      <c r="FA98" s="24" t="s">
        <v>632</v>
      </c>
      <c r="FB98" s="24" t="s">
        <v>210</v>
      </c>
      <c r="FC98" s="24">
        <v>105000</v>
      </c>
      <c r="FD98" s="24">
        <v>3.8</v>
      </c>
      <c r="FE98" s="24">
        <v>749.1</v>
      </c>
      <c r="FF98" s="24">
        <v>2.9</v>
      </c>
      <c r="FG98" s="24">
        <v>932.3</v>
      </c>
      <c r="FH98" s="24">
        <v>2.5</v>
      </c>
      <c r="FI98" s="24">
        <v>433</v>
      </c>
      <c r="FJ98" s="24">
        <v>3.4</v>
      </c>
      <c r="FK98" s="24">
        <v>1613.8</v>
      </c>
      <c r="FL98" s="24">
        <v>18</v>
      </c>
      <c r="FN98" s="11" t="s">
        <v>632</v>
      </c>
      <c r="FO98" s="11" t="s">
        <v>210</v>
      </c>
      <c r="FP98" s="11">
        <v>193000</v>
      </c>
      <c r="FQ98" s="11">
        <v>3.1</v>
      </c>
      <c r="FR98" s="11">
        <v>35</v>
      </c>
      <c r="FS98" s="11">
        <v>1.4</v>
      </c>
      <c r="FT98" s="11">
        <v>37.200000000000003</v>
      </c>
      <c r="FU98" s="11">
        <v>0.3</v>
      </c>
      <c r="FV98" s="11">
        <v>35</v>
      </c>
      <c r="FW98" s="11">
        <v>0</v>
      </c>
      <c r="FX98" s="11">
        <v>41</v>
      </c>
      <c r="FY98" s="11">
        <v>4.7</v>
      </c>
      <c r="GA98" s="10" t="s">
        <v>632</v>
      </c>
      <c r="GB98" s="10" t="s">
        <v>210</v>
      </c>
      <c r="GC98" s="10">
        <v>153000</v>
      </c>
      <c r="GD98" s="10">
        <v>4.5</v>
      </c>
      <c r="GE98" s="10">
        <v>62258</v>
      </c>
      <c r="GF98" s="10">
        <v>7.2</v>
      </c>
      <c r="GG98" s="10">
        <v>96983</v>
      </c>
      <c r="GH98" s="10">
        <v>5.3</v>
      </c>
      <c r="GI98" s="10">
        <v>27774</v>
      </c>
      <c r="GJ98" s="10">
        <v>8.6999999999999993</v>
      </c>
      <c r="GK98" s="10" t="s">
        <v>858</v>
      </c>
      <c r="GL98" s="10" t="s">
        <v>858</v>
      </c>
      <c r="GN98" s="9" t="s">
        <v>632</v>
      </c>
      <c r="GO98" s="9" t="s">
        <v>210</v>
      </c>
      <c r="GP98" s="9">
        <v>193000</v>
      </c>
      <c r="GQ98" s="9">
        <v>3.1</v>
      </c>
      <c r="GR98" s="9">
        <v>28.45</v>
      </c>
      <c r="GS98" s="9">
        <v>4.3</v>
      </c>
      <c r="GT98" s="9">
        <v>35.770000000000003</v>
      </c>
      <c r="GU98" s="9">
        <v>2.4</v>
      </c>
      <c r="GV98" s="9">
        <v>12.32</v>
      </c>
      <c r="GW98" s="9">
        <v>3.3</v>
      </c>
      <c r="GX98" s="9">
        <v>67.790000000000006</v>
      </c>
      <c r="GY98" s="9">
        <v>13</v>
      </c>
    </row>
    <row r="99" spans="1:207" x14ac:dyDescent="0.25">
      <c r="A99" s="1" t="s">
        <v>633</v>
      </c>
      <c r="B99" s="1" t="s">
        <v>211</v>
      </c>
      <c r="C99" s="1">
        <v>27000</v>
      </c>
      <c r="D99" s="1">
        <v>8.5</v>
      </c>
      <c r="E99" s="1">
        <v>653</v>
      </c>
      <c r="F99" s="1">
        <v>5.7</v>
      </c>
      <c r="G99" s="1">
        <v>771.5</v>
      </c>
      <c r="H99" s="1">
        <v>5.6</v>
      </c>
      <c r="I99" s="1">
        <v>373</v>
      </c>
      <c r="J99" s="1">
        <v>6.4</v>
      </c>
      <c r="K99" s="1" t="s">
        <v>858</v>
      </c>
      <c r="L99" s="1" t="s">
        <v>858</v>
      </c>
      <c r="N99" s="2" t="s">
        <v>633</v>
      </c>
      <c r="O99" s="2" t="s">
        <v>211</v>
      </c>
      <c r="P99" s="2">
        <v>45000</v>
      </c>
      <c r="Q99" s="2">
        <v>6.3</v>
      </c>
      <c r="R99" s="2">
        <v>37.5</v>
      </c>
      <c r="S99" s="2">
        <v>1</v>
      </c>
      <c r="T99" s="2">
        <v>38.6</v>
      </c>
      <c r="U99" s="2">
        <v>0.9</v>
      </c>
      <c r="V99" s="2">
        <v>34.9</v>
      </c>
      <c r="W99" s="2">
        <v>0.9</v>
      </c>
      <c r="X99" s="2" t="s">
        <v>858</v>
      </c>
      <c r="Y99" s="2" t="s">
        <v>858</v>
      </c>
      <c r="AA99" s="3" t="s">
        <v>633</v>
      </c>
      <c r="AB99" s="3" t="s">
        <v>211</v>
      </c>
      <c r="AC99" s="3">
        <v>38000</v>
      </c>
      <c r="AD99" s="3">
        <v>8.9</v>
      </c>
      <c r="AE99" s="3">
        <v>34806</v>
      </c>
      <c r="AF99" s="3">
        <v>7.7</v>
      </c>
      <c r="AG99" s="3">
        <v>41071</v>
      </c>
      <c r="AH99" s="3">
        <v>8.4</v>
      </c>
      <c r="AI99" s="3" t="s">
        <v>858</v>
      </c>
      <c r="AJ99" s="3" t="s">
        <v>858</v>
      </c>
      <c r="AK99" s="3" t="s">
        <v>858</v>
      </c>
      <c r="AL99" s="3" t="s">
        <v>858</v>
      </c>
      <c r="AN99" s="4" t="s">
        <v>633</v>
      </c>
      <c r="AO99" s="4" t="s">
        <v>211</v>
      </c>
      <c r="AP99" s="4">
        <v>45000</v>
      </c>
      <c r="AQ99" s="4">
        <v>6.3</v>
      </c>
      <c r="AR99" s="4">
        <v>15.94</v>
      </c>
      <c r="AS99" s="4">
        <v>4.9000000000000004</v>
      </c>
      <c r="AT99" s="4">
        <v>18.850000000000001</v>
      </c>
      <c r="AU99" s="4">
        <v>4</v>
      </c>
      <c r="AV99" s="4">
        <v>9.2799999999999994</v>
      </c>
      <c r="AW99" s="4">
        <v>5</v>
      </c>
      <c r="AX99" s="4" t="s">
        <v>858</v>
      </c>
      <c r="AY99" s="4" t="s">
        <v>858</v>
      </c>
      <c r="BA99" s="5" t="s">
        <v>633</v>
      </c>
      <c r="BB99" s="5" t="s">
        <v>211</v>
      </c>
      <c r="BC99" s="5">
        <v>45000</v>
      </c>
      <c r="BD99" s="5">
        <v>6.3</v>
      </c>
      <c r="BE99" s="5">
        <v>624.1</v>
      </c>
      <c r="BF99" s="5">
        <v>5.3</v>
      </c>
      <c r="BG99" s="5">
        <v>728.5</v>
      </c>
      <c r="BH99" s="5">
        <v>3.9</v>
      </c>
      <c r="BI99" s="5">
        <v>370.6</v>
      </c>
      <c r="BJ99" s="5">
        <v>3.4</v>
      </c>
      <c r="BK99" s="5" t="s">
        <v>858</v>
      </c>
      <c r="BL99" s="5" t="s">
        <v>858</v>
      </c>
      <c r="BN99" s="6" t="s">
        <v>633</v>
      </c>
      <c r="BO99" s="6" t="s">
        <v>211</v>
      </c>
      <c r="BP99" s="6">
        <v>60000</v>
      </c>
      <c r="BQ99" s="6">
        <v>5.4</v>
      </c>
      <c r="BR99" s="6">
        <v>36.1</v>
      </c>
      <c r="BS99" s="6">
        <v>1.7</v>
      </c>
      <c r="BT99" s="6">
        <v>33.5</v>
      </c>
      <c r="BU99" s="6">
        <v>1.7</v>
      </c>
      <c r="BV99" s="6">
        <v>16.100000000000001</v>
      </c>
      <c r="BW99" s="6">
        <v>12</v>
      </c>
      <c r="BX99" s="6">
        <v>42.5</v>
      </c>
      <c r="BY99" s="6">
        <v>16</v>
      </c>
      <c r="CA99" s="7" t="s">
        <v>633</v>
      </c>
      <c r="CB99" s="7" t="s">
        <v>211</v>
      </c>
      <c r="CC99" s="7">
        <v>49000</v>
      </c>
      <c r="CD99" s="7">
        <v>7.5</v>
      </c>
      <c r="CE99" s="7">
        <v>28263</v>
      </c>
      <c r="CF99" s="7">
        <v>11</v>
      </c>
      <c r="CG99" s="7">
        <v>34217</v>
      </c>
      <c r="CH99" s="7">
        <v>8</v>
      </c>
      <c r="CI99" s="7">
        <v>6500</v>
      </c>
      <c r="CJ99" s="7">
        <v>12</v>
      </c>
      <c r="CK99" s="7" t="s">
        <v>858</v>
      </c>
      <c r="CL99" s="7" t="s">
        <v>858</v>
      </c>
      <c r="CN99" s="8" t="s">
        <v>633</v>
      </c>
      <c r="CO99" s="8" t="s">
        <v>211</v>
      </c>
      <c r="CP99" s="8">
        <v>60000</v>
      </c>
      <c r="CQ99" s="8">
        <v>5.4</v>
      </c>
      <c r="CR99" s="8">
        <v>14.36</v>
      </c>
      <c r="CS99" s="8">
        <v>4.5</v>
      </c>
      <c r="CT99" s="8">
        <v>17.96</v>
      </c>
      <c r="CU99" s="8">
        <v>3.7</v>
      </c>
      <c r="CV99" s="8">
        <v>7</v>
      </c>
      <c r="CW99" s="8">
        <v>4.9000000000000004</v>
      </c>
      <c r="CX99" s="8" t="s">
        <v>858</v>
      </c>
      <c r="CY99" s="8" t="s">
        <v>858</v>
      </c>
      <c r="DA99" s="20" t="s">
        <v>633</v>
      </c>
      <c r="DB99" s="20" t="s">
        <v>211</v>
      </c>
      <c r="DC99" s="20">
        <v>60000</v>
      </c>
      <c r="DD99" s="20">
        <v>5.4</v>
      </c>
      <c r="DE99" s="20">
        <v>533.9</v>
      </c>
      <c r="DF99" s="20">
        <v>5.3</v>
      </c>
      <c r="DG99" s="20">
        <v>602</v>
      </c>
      <c r="DH99" s="20">
        <v>4.0999999999999996</v>
      </c>
      <c r="DI99" s="20">
        <v>133.19999999999999</v>
      </c>
      <c r="DJ99" s="20">
        <v>6.9</v>
      </c>
      <c r="DK99" s="20" t="s">
        <v>858</v>
      </c>
      <c r="DL99" s="20" t="s">
        <v>858</v>
      </c>
      <c r="DN99" s="21" t="s">
        <v>633</v>
      </c>
      <c r="DO99" s="21" t="s">
        <v>211</v>
      </c>
      <c r="DP99" s="21">
        <v>18000</v>
      </c>
      <c r="DQ99" s="21">
        <v>9.5</v>
      </c>
      <c r="DR99" s="21">
        <v>37</v>
      </c>
      <c r="DS99" s="21">
        <v>1</v>
      </c>
      <c r="DT99" s="21">
        <v>37.4</v>
      </c>
      <c r="DU99" s="21">
        <v>1</v>
      </c>
      <c r="DV99" s="21">
        <v>34.799999999999997</v>
      </c>
      <c r="DW99" s="21">
        <v>2.2999999999999998</v>
      </c>
      <c r="DX99" s="21" t="s">
        <v>858</v>
      </c>
      <c r="DY99" s="21" t="s">
        <v>858</v>
      </c>
      <c r="EA99" s="22" t="s">
        <v>633</v>
      </c>
      <c r="EB99" s="22" t="s">
        <v>211</v>
      </c>
      <c r="EC99" s="22">
        <v>16000</v>
      </c>
      <c r="ED99" s="22">
        <v>11.1</v>
      </c>
      <c r="EE99" s="22">
        <v>32216</v>
      </c>
      <c r="EF99" s="22">
        <v>8</v>
      </c>
      <c r="EG99" s="22">
        <v>34465</v>
      </c>
      <c r="EH99" s="22">
        <v>5.4</v>
      </c>
      <c r="EI99" s="22">
        <v>18265</v>
      </c>
      <c r="EJ99" s="22">
        <v>9.9</v>
      </c>
      <c r="EK99" s="22" t="s">
        <v>858</v>
      </c>
      <c r="EL99" s="22" t="s">
        <v>858</v>
      </c>
      <c r="EN99" s="23" t="s">
        <v>633</v>
      </c>
      <c r="EO99" s="23" t="s">
        <v>211</v>
      </c>
      <c r="EP99" s="23">
        <v>18000</v>
      </c>
      <c r="EQ99" s="23">
        <v>9.5</v>
      </c>
      <c r="ER99" s="23">
        <v>15.58</v>
      </c>
      <c r="ES99" s="23">
        <v>6.7</v>
      </c>
      <c r="ET99" s="23">
        <v>17.78</v>
      </c>
      <c r="EU99" s="23">
        <v>4.4000000000000004</v>
      </c>
      <c r="EV99" s="23">
        <v>9.8699999999999992</v>
      </c>
      <c r="EW99" s="23">
        <v>6.5</v>
      </c>
      <c r="EX99" s="23" t="s">
        <v>858</v>
      </c>
      <c r="EY99" s="23" t="s">
        <v>858</v>
      </c>
      <c r="FA99" s="24" t="s">
        <v>633</v>
      </c>
      <c r="FB99" s="24" t="s">
        <v>211</v>
      </c>
      <c r="FC99" s="24">
        <v>18000</v>
      </c>
      <c r="FD99" s="24">
        <v>9.5</v>
      </c>
      <c r="FE99" s="24">
        <v>587</v>
      </c>
      <c r="FF99" s="24">
        <v>6.8</v>
      </c>
      <c r="FG99" s="24">
        <v>665.9</v>
      </c>
      <c r="FH99" s="24">
        <v>4.2</v>
      </c>
      <c r="FI99" s="24">
        <v>368.9</v>
      </c>
      <c r="FJ99" s="24">
        <v>5.5</v>
      </c>
      <c r="FK99" s="24" t="s">
        <v>858</v>
      </c>
      <c r="FL99" s="24" t="s">
        <v>858</v>
      </c>
      <c r="FN99" s="11" t="s">
        <v>633</v>
      </c>
      <c r="FO99" s="11" t="s">
        <v>211</v>
      </c>
      <c r="FP99" s="11">
        <v>27000</v>
      </c>
      <c r="FQ99" s="11">
        <v>8.5</v>
      </c>
      <c r="FR99" s="11">
        <v>38.299999999999997</v>
      </c>
      <c r="FS99" s="11">
        <v>1.7</v>
      </c>
      <c r="FT99" s="11">
        <v>39.5</v>
      </c>
      <c r="FU99" s="11">
        <v>1.2</v>
      </c>
      <c r="FV99" s="11">
        <v>34.9</v>
      </c>
      <c r="FW99" s="11">
        <v>1.2</v>
      </c>
      <c r="FX99" s="11" t="s">
        <v>858</v>
      </c>
      <c r="FY99" s="11" t="s">
        <v>858</v>
      </c>
      <c r="GA99" s="10" t="s">
        <v>633</v>
      </c>
      <c r="GB99" s="10" t="s">
        <v>211</v>
      </c>
      <c r="GC99" s="10">
        <v>22000</v>
      </c>
      <c r="GD99" s="10">
        <v>13.1</v>
      </c>
      <c r="GE99" s="10">
        <v>35514</v>
      </c>
      <c r="GF99" s="10">
        <v>15</v>
      </c>
      <c r="GG99" s="10">
        <v>46026</v>
      </c>
      <c r="GH99" s="10">
        <v>13</v>
      </c>
      <c r="GI99" s="10" t="s">
        <v>858</v>
      </c>
      <c r="GJ99" s="10" t="s">
        <v>858</v>
      </c>
      <c r="GK99" s="10" t="s">
        <v>858</v>
      </c>
      <c r="GL99" s="10" t="s">
        <v>858</v>
      </c>
      <c r="GN99" s="9" t="s">
        <v>633</v>
      </c>
      <c r="GO99" s="9" t="s">
        <v>211</v>
      </c>
      <c r="GP99" s="9">
        <v>27000</v>
      </c>
      <c r="GQ99" s="9">
        <v>8.5</v>
      </c>
      <c r="GR99" s="9">
        <v>16.09</v>
      </c>
      <c r="GS99" s="9">
        <v>7.1</v>
      </c>
      <c r="GT99" s="9">
        <v>19.55</v>
      </c>
      <c r="GU99" s="9">
        <v>5.7</v>
      </c>
      <c r="GV99" s="9">
        <v>8.9600000000000009</v>
      </c>
      <c r="GW99" s="9">
        <v>6.8</v>
      </c>
      <c r="GX99" s="9" t="s">
        <v>858</v>
      </c>
      <c r="GY99" s="9" t="s">
        <v>858</v>
      </c>
    </row>
    <row r="100" spans="1:207" x14ac:dyDescent="0.25">
      <c r="A100" s="1" t="s">
        <v>634</v>
      </c>
      <c r="B100" s="1" t="s">
        <v>212</v>
      </c>
      <c r="C100" s="1">
        <v>41000</v>
      </c>
      <c r="D100" s="1">
        <v>6.7</v>
      </c>
      <c r="E100" s="1">
        <v>718</v>
      </c>
      <c r="F100" s="1">
        <v>6.9</v>
      </c>
      <c r="G100" s="1">
        <v>835.1</v>
      </c>
      <c r="H100" s="1">
        <v>4.4000000000000004</v>
      </c>
      <c r="I100" s="1">
        <v>374.5</v>
      </c>
      <c r="J100" s="1">
        <v>4.9000000000000004</v>
      </c>
      <c r="K100" s="1" t="s">
        <v>858</v>
      </c>
      <c r="L100" s="1" t="s">
        <v>858</v>
      </c>
      <c r="N100" s="2" t="s">
        <v>634</v>
      </c>
      <c r="O100" s="2" t="s">
        <v>212</v>
      </c>
      <c r="P100" s="2">
        <v>80000</v>
      </c>
      <c r="Q100" s="2">
        <v>4.7</v>
      </c>
      <c r="R100" s="2">
        <v>37.5</v>
      </c>
      <c r="S100" s="2">
        <v>1.6</v>
      </c>
      <c r="T100" s="2">
        <v>38.700000000000003</v>
      </c>
      <c r="U100" s="2">
        <v>0.7</v>
      </c>
      <c r="V100" s="2">
        <v>35</v>
      </c>
      <c r="W100" s="2">
        <v>0</v>
      </c>
      <c r="X100" s="2">
        <v>43</v>
      </c>
      <c r="Y100" s="2">
        <v>12</v>
      </c>
      <c r="AA100" s="3" t="s">
        <v>634</v>
      </c>
      <c r="AB100" s="3" t="s">
        <v>212</v>
      </c>
      <c r="AC100" s="3">
        <v>62000</v>
      </c>
      <c r="AD100" s="3">
        <v>6.9</v>
      </c>
      <c r="AE100" s="3">
        <v>34917</v>
      </c>
      <c r="AF100" s="3">
        <v>5.4</v>
      </c>
      <c r="AG100" s="3">
        <v>44007</v>
      </c>
      <c r="AH100" s="3">
        <v>6.6</v>
      </c>
      <c r="AI100" s="3">
        <v>18965</v>
      </c>
      <c r="AJ100" s="3">
        <v>5.7</v>
      </c>
      <c r="AK100" s="3" t="s">
        <v>858</v>
      </c>
      <c r="AL100" s="3" t="s">
        <v>858</v>
      </c>
      <c r="AN100" s="4" t="s">
        <v>634</v>
      </c>
      <c r="AO100" s="4" t="s">
        <v>212</v>
      </c>
      <c r="AP100" s="4">
        <v>80000</v>
      </c>
      <c r="AQ100" s="4">
        <v>4.7</v>
      </c>
      <c r="AR100" s="4">
        <v>17.27</v>
      </c>
      <c r="AS100" s="4">
        <v>3.4</v>
      </c>
      <c r="AT100" s="4">
        <v>19.62</v>
      </c>
      <c r="AU100" s="4">
        <v>3.1</v>
      </c>
      <c r="AV100" s="4">
        <v>8.77</v>
      </c>
      <c r="AW100" s="4">
        <v>3.4</v>
      </c>
      <c r="AX100" s="4">
        <v>30.91</v>
      </c>
      <c r="AY100" s="4">
        <v>20</v>
      </c>
      <c r="BA100" s="5" t="s">
        <v>634</v>
      </c>
      <c r="BB100" s="5" t="s">
        <v>212</v>
      </c>
      <c r="BC100" s="5">
        <v>80000</v>
      </c>
      <c r="BD100" s="5">
        <v>4.7</v>
      </c>
      <c r="BE100" s="5">
        <v>643.9</v>
      </c>
      <c r="BF100" s="5">
        <v>3.1</v>
      </c>
      <c r="BG100" s="5">
        <v>759.7</v>
      </c>
      <c r="BH100" s="5">
        <v>3.2</v>
      </c>
      <c r="BI100" s="5">
        <v>353.6</v>
      </c>
      <c r="BJ100" s="5">
        <v>3.1</v>
      </c>
      <c r="BK100" s="5" t="s">
        <v>858</v>
      </c>
      <c r="BL100" s="5" t="s">
        <v>858</v>
      </c>
      <c r="BN100" s="6" t="s">
        <v>634</v>
      </c>
      <c r="BO100" s="6" t="s">
        <v>212</v>
      </c>
      <c r="BP100" s="6">
        <v>99000</v>
      </c>
      <c r="BQ100" s="6">
        <v>4.0999999999999996</v>
      </c>
      <c r="BR100" s="6">
        <v>37.5</v>
      </c>
      <c r="BS100" s="6">
        <v>0.1</v>
      </c>
      <c r="BT100" s="6">
        <v>34.200000000000003</v>
      </c>
      <c r="BU100" s="6">
        <v>1.3</v>
      </c>
      <c r="BV100" s="6">
        <v>16</v>
      </c>
      <c r="BW100" s="6">
        <v>14</v>
      </c>
      <c r="BX100" s="6">
        <v>41.5</v>
      </c>
      <c r="BY100" s="6">
        <v>5.7</v>
      </c>
      <c r="CA100" s="7" t="s">
        <v>634</v>
      </c>
      <c r="CB100" s="7" t="s">
        <v>212</v>
      </c>
      <c r="CC100" s="7">
        <v>76000</v>
      </c>
      <c r="CD100" s="7">
        <v>6.3</v>
      </c>
      <c r="CE100" s="7">
        <v>31874</v>
      </c>
      <c r="CF100" s="7">
        <v>4.8</v>
      </c>
      <c r="CG100" s="7">
        <v>38257</v>
      </c>
      <c r="CH100" s="7">
        <v>6.7</v>
      </c>
      <c r="CI100" s="7" t="s">
        <v>858</v>
      </c>
      <c r="CJ100" s="7" t="s">
        <v>858</v>
      </c>
      <c r="CK100" s="7" t="s">
        <v>858</v>
      </c>
      <c r="CL100" s="7" t="s">
        <v>858</v>
      </c>
      <c r="CN100" s="8" t="s">
        <v>634</v>
      </c>
      <c r="CO100" s="8" t="s">
        <v>212</v>
      </c>
      <c r="CP100" s="8">
        <v>99000</v>
      </c>
      <c r="CQ100" s="8">
        <v>4.0999999999999996</v>
      </c>
      <c r="CR100" s="8">
        <v>15.76</v>
      </c>
      <c r="CS100" s="8">
        <v>4</v>
      </c>
      <c r="CT100" s="8">
        <v>19.05</v>
      </c>
      <c r="CU100" s="8">
        <v>3</v>
      </c>
      <c r="CV100" s="8">
        <v>7.23</v>
      </c>
      <c r="CW100" s="8">
        <v>2.5</v>
      </c>
      <c r="CX100" s="8">
        <v>29.8</v>
      </c>
      <c r="CY100" s="8">
        <v>16</v>
      </c>
      <c r="DA100" s="20" t="s">
        <v>634</v>
      </c>
      <c r="DB100" s="20" t="s">
        <v>212</v>
      </c>
      <c r="DC100" s="20">
        <v>99000</v>
      </c>
      <c r="DD100" s="20">
        <v>4.0999999999999996</v>
      </c>
      <c r="DE100" s="20">
        <v>582.70000000000005</v>
      </c>
      <c r="DF100" s="20">
        <v>4.2</v>
      </c>
      <c r="DG100" s="20">
        <v>650.79999999999995</v>
      </c>
      <c r="DH100" s="20">
        <v>3.3</v>
      </c>
      <c r="DI100" s="20">
        <v>127.1</v>
      </c>
      <c r="DJ100" s="20">
        <v>16</v>
      </c>
      <c r="DK100" s="20">
        <v>1111</v>
      </c>
      <c r="DL100" s="20">
        <v>17</v>
      </c>
      <c r="DN100" s="21" t="s">
        <v>634</v>
      </c>
      <c r="DO100" s="21" t="s">
        <v>212</v>
      </c>
      <c r="DP100" s="21">
        <v>39000</v>
      </c>
      <c r="DQ100" s="21">
        <v>6.5</v>
      </c>
      <c r="DR100" s="21">
        <v>37.5</v>
      </c>
      <c r="DS100" s="21" t="s">
        <v>858</v>
      </c>
      <c r="DT100" s="21">
        <v>37.700000000000003</v>
      </c>
      <c r="DU100" s="21">
        <v>0.6</v>
      </c>
      <c r="DV100" s="21" t="s">
        <v>858</v>
      </c>
      <c r="DW100" s="21" t="s">
        <v>858</v>
      </c>
      <c r="DX100" s="21" t="s">
        <v>858</v>
      </c>
      <c r="DY100" s="21" t="s">
        <v>858</v>
      </c>
      <c r="EA100" s="22" t="s">
        <v>634</v>
      </c>
      <c r="EB100" s="22" t="s">
        <v>212</v>
      </c>
      <c r="EC100" s="22">
        <v>29000</v>
      </c>
      <c r="ED100" s="22">
        <v>11.3</v>
      </c>
      <c r="EE100" s="22">
        <v>32262</v>
      </c>
      <c r="EF100" s="22">
        <v>4.8</v>
      </c>
      <c r="EG100" s="22">
        <v>38527</v>
      </c>
      <c r="EH100" s="22">
        <v>11</v>
      </c>
      <c r="EI100" s="22">
        <v>16900</v>
      </c>
      <c r="EJ100" s="22">
        <v>7.9</v>
      </c>
      <c r="EK100" s="22" t="s">
        <v>858</v>
      </c>
      <c r="EL100" s="22" t="s">
        <v>858</v>
      </c>
      <c r="EN100" s="23" t="s">
        <v>634</v>
      </c>
      <c r="EO100" s="23" t="s">
        <v>212</v>
      </c>
      <c r="EP100" s="23">
        <v>39000</v>
      </c>
      <c r="EQ100" s="23">
        <v>6.5</v>
      </c>
      <c r="ER100" s="23">
        <v>15.87</v>
      </c>
      <c r="ES100" s="23">
        <v>5.0999999999999996</v>
      </c>
      <c r="ET100" s="23">
        <v>18</v>
      </c>
      <c r="EU100" s="23">
        <v>4.3</v>
      </c>
      <c r="EV100" s="23">
        <v>8.7200000000000006</v>
      </c>
      <c r="EW100" s="23">
        <v>4.3</v>
      </c>
      <c r="EX100" s="23" t="s">
        <v>858</v>
      </c>
      <c r="EY100" s="23" t="s">
        <v>858</v>
      </c>
      <c r="FA100" s="24" t="s">
        <v>634</v>
      </c>
      <c r="FB100" s="24" t="s">
        <v>212</v>
      </c>
      <c r="FC100" s="24">
        <v>39000</v>
      </c>
      <c r="FD100" s="24">
        <v>6.5</v>
      </c>
      <c r="FE100" s="24">
        <v>603.1</v>
      </c>
      <c r="FF100" s="24">
        <v>4.3</v>
      </c>
      <c r="FG100" s="24">
        <v>679</v>
      </c>
      <c r="FH100" s="24">
        <v>4.3</v>
      </c>
      <c r="FI100" s="24">
        <v>345.9</v>
      </c>
      <c r="FJ100" s="24">
        <v>3.9</v>
      </c>
      <c r="FK100" s="24" t="s">
        <v>858</v>
      </c>
      <c r="FL100" s="24" t="s">
        <v>858</v>
      </c>
      <c r="FN100" s="11" t="s">
        <v>634</v>
      </c>
      <c r="FO100" s="11" t="s">
        <v>212</v>
      </c>
      <c r="FP100" s="11">
        <v>41000</v>
      </c>
      <c r="FQ100" s="11">
        <v>6.7</v>
      </c>
      <c r="FR100" s="11">
        <v>37.6</v>
      </c>
      <c r="FS100" s="11">
        <v>1.7</v>
      </c>
      <c r="FT100" s="11">
        <v>39.6</v>
      </c>
      <c r="FU100" s="11">
        <v>1.1000000000000001</v>
      </c>
      <c r="FV100" s="11">
        <v>35</v>
      </c>
      <c r="FW100" s="11">
        <v>0.3</v>
      </c>
      <c r="FX100" s="11" t="s">
        <v>858</v>
      </c>
      <c r="FY100" s="11" t="s">
        <v>858</v>
      </c>
      <c r="GA100" s="10" t="s">
        <v>634</v>
      </c>
      <c r="GB100" s="10" t="s">
        <v>212</v>
      </c>
      <c r="GC100" s="10">
        <v>33000</v>
      </c>
      <c r="GD100" s="10">
        <v>8.3000000000000007</v>
      </c>
      <c r="GE100" s="10">
        <v>41859</v>
      </c>
      <c r="GF100" s="10">
        <v>6.9</v>
      </c>
      <c r="GG100" s="10">
        <v>48827</v>
      </c>
      <c r="GH100" s="10">
        <v>8</v>
      </c>
      <c r="GI100" s="10">
        <v>21139</v>
      </c>
      <c r="GJ100" s="10">
        <v>8.1999999999999993</v>
      </c>
      <c r="GK100" s="10" t="s">
        <v>858</v>
      </c>
      <c r="GL100" s="10" t="s">
        <v>858</v>
      </c>
      <c r="GN100" s="9" t="s">
        <v>634</v>
      </c>
      <c r="GO100" s="9" t="s">
        <v>212</v>
      </c>
      <c r="GP100" s="9">
        <v>41000</v>
      </c>
      <c r="GQ100" s="9">
        <v>6.7</v>
      </c>
      <c r="GR100" s="9">
        <v>19.559999999999999</v>
      </c>
      <c r="GS100" s="9">
        <v>5.9</v>
      </c>
      <c r="GT100" s="9">
        <v>21.06</v>
      </c>
      <c r="GU100" s="9">
        <v>4.4000000000000004</v>
      </c>
      <c r="GV100" s="9">
        <v>8.8699999999999992</v>
      </c>
      <c r="GW100" s="9">
        <v>6.2</v>
      </c>
      <c r="GX100" s="9" t="s">
        <v>858</v>
      </c>
      <c r="GY100" s="9" t="s">
        <v>858</v>
      </c>
    </row>
    <row r="101" spans="1:207" x14ac:dyDescent="0.25">
      <c r="A101" s="1" t="s">
        <v>635</v>
      </c>
      <c r="B101" s="1" t="s">
        <v>213</v>
      </c>
      <c r="C101" s="1">
        <v>18000</v>
      </c>
      <c r="D101" s="1">
        <v>9.9</v>
      </c>
      <c r="E101" s="1">
        <v>568.70000000000005</v>
      </c>
      <c r="F101" s="1">
        <v>6.3</v>
      </c>
      <c r="G101" s="1">
        <v>636.5</v>
      </c>
      <c r="H101" s="1">
        <v>6</v>
      </c>
      <c r="I101" s="1">
        <v>287.10000000000002</v>
      </c>
      <c r="J101" s="1">
        <v>11</v>
      </c>
      <c r="K101" s="1" t="s">
        <v>858</v>
      </c>
      <c r="L101" s="1" t="s">
        <v>858</v>
      </c>
      <c r="N101" s="2" t="s">
        <v>635</v>
      </c>
      <c r="O101" s="2" t="s">
        <v>213</v>
      </c>
      <c r="P101" s="2">
        <v>29000</v>
      </c>
      <c r="Q101" s="2">
        <v>7.6</v>
      </c>
      <c r="R101" s="2">
        <v>37.5</v>
      </c>
      <c r="S101" s="2">
        <v>2.1</v>
      </c>
      <c r="T101" s="2">
        <v>38.799999999999997</v>
      </c>
      <c r="U101" s="2">
        <v>1.1000000000000001</v>
      </c>
      <c r="V101" s="2">
        <v>32.5</v>
      </c>
      <c r="W101" s="2">
        <v>1.7</v>
      </c>
      <c r="X101" s="2" t="s">
        <v>858</v>
      </c>
      <c r="Y101" s="2" t="s">
        <v>858</v>
      </c>
      <c r="AA101" s="3" t="s">
        <v>635</v>
      </c>
      <c r="AB101" s="3" t="s">
        <v>213</v>
      </c>
      <c r="AC101" s="3">
        <v>25000</v>
      </c>
      <c r="AD101" s="3">
        <v>9</v>
      </c>
      <c r="AE101" s="3">
        <v>29309</v>
      </c>
      <c r="AF101" s="3">
        <v>6.4</v>
      </c>
      <c r="AG101" s="3">
        <v>32059</v>
      </c>
      <c r="AH101" s="3">
        <v>5.2</v>
      </c>
      <c r="AI101" s="3">
        <v>14561</v>
      </c>
      <c r="AJ101" s="3">
        <v>10</v>
      </c>
      <c r="AK101" s="3" t="s">
        <v>858</v>
      </c>
      <c r="AL101" s="3" t="s">
        <v>858</v>
      </c>
      <c r="AN101" s="4" t="s">
        <v>635</v>
      </c>
      <c r="AO101" s="4" t="s">
        <v>213</v>
      </c>
      <c r="AP101" s="4">
        <v>29000</v>
      </c>
      <c r="AQ101" s="4">
        <v>7.6</v>
      </c>
      <c r="AR101" s="4">
        <v>14.35</v>
      </c>
      <c r="AS101" s="4">
        <v>6</v>
      </c>
      <c r="AT101" s="4">
        <v>15.87</v>
      </c>
      <c r="AU101" s="4">
        <v>4.2</v>
      </c>
      <c r="AV101" s="4">
        <v>6.98</v>
      </c>
      <c r="AW101" s="4">
        <v>8.1999999999999993</v>
      </c>
      <c r="AX101" s="4" t="s">
        <v>858</v>
      </c>
      <c r="AY101" s="4" t="s">
        <v>858</v>
      </c>
      <c r="BA101" s="5" t="s">
        <v>635</v>
      </c>
      <c r="BB101" s="5" t="s">
        <v>213</v>
      </c>
      <c r="BC101" s="5">
        <v>29000</v>
      </c>
      <c r="BD101" s="5">
        <v>7.6</v>
      </c>
      <c r="BE101" s="5">
        <v>550.9</v>
      </c>
      <c r="BF101" s="5">
        <v>4.7</v>
      </c>
      <c r="BG101" s="5">
        <v>615.29999999999995</v>
      </c>
      <c r="BH101" s="5">
        <v>4.2</v>
      </c>
      <c r="BI101" s="5">
        <v>288</v>
      </c>
      <c r="BJ101" s="5">
        <v>8.8000000000000007</v>
      </c>
      <c r="BK101" s="5" t="s">
        <v>858</v>
      </c>
      <c r="BL101" s="5" t="s">
        <v>858</v>
      </c>
      <c r="BN101" s="6" t="s">
        <v>635</v>
      </c>
      <c r="BO101" s="6" t="s">
        <v>213</v>
      </c>
      <c r="BP101" s="6">
        <v>39000</v>
      </c>
      <c r="BQ101" s="6">
        <v>6.4</v>
      </c>
      <c r="BR101" s="6">
        <v>36</v>
      </c>
      <c r="BS101" s="6">
        <v>1.8</v>
      </c>
      <c r="BT101" s="6">
        <v>33.700000000000003</v>
      </c>
      <c r="BU101" s="6">
        <v>2</v>
      </c>
      <c r="BV101" s="6">
        <v>16</v>
      </c>
      <c r="BW101" s="6">
        <v>11</v>
      </c>
      <c r="BX101" s="6" t="s">
        <v>858</v>
      </c>
      <c r="BY101" s="6" t="s">
        <v>858</v>
      </c>
      <c r="CA101" s="7" t="s">
        <v>635</v>
      </c>
      <c r="CB101" s="7" t="s">
        <v>213</v>
      </c>
      <c r="CC101" s="7">
        <v>34000</v>
      </c>
      <c r="CD101" s="7">
        <v>7.6</v>
      </c>
      <c r="CE101" s="7">
        <v>24727</v>
      </c>
      <c r="CF101" s="7">
        <v>8.3000000000000007</v>
      </c>
      <c r="CG101" s="7">
        <v>26412</v>
      </c>
      <c r="CH101" s="7">
        <v>5.5</v>
      </c>
      <c r="CI101" s="7">
        <v>6485</v>
      </c>
      <c r="CJ101" s="7">
        <v>13</v>
      </c>
      <c r="CK101" s="7" t="s">
        <v>858</v>
      </c>
      <c r="CL101" s="7" t="s">
        <v>858</v>
      </c>
      <c r="CN101" s="8" t="s">
        <v>635</v>
      </c>
      <c r="CO101" s="8" t="s">
        <v>213</v>
      </c>
      <c r="CP101" s="8">
        <v>39000</v>
      </c>
      <c r="CQ101" s="8">
        <v>6.4</v>
      </c>
      <c r="CR101" s="8">
        <v>12.57</v>
      </c>
      <c r="CS101" s="8">
        <v>6.8</v>
      </c>
      <c r="CT101" s="8">
        <v>15.14</v>
      </c>
      <c r="CU101" s="8">
        <v>3.9</v>
      </c>
      <c r="CV101" s="8">
        <v>6.35</v>
      </c>
      <c r="CW101" s="8">
        <v>2.4</v>
      </c>
      <c r="CX101" s="8" t="s">
        <v>858</v>
      </c>
      <c r="CY101" s="8" t="s">
        <v>858</v>
      </c>
      <c r="DA101" s="20" t="s">
        <v>635</v>
      </c>
      <c r="DB101" s="20" t="s">
        <v>213</v>
      </c>
      <c r="DC101" s="20">
        <v>39000</v>
      </c>
      <c r="DD101" s="20">
        <v>6.4</v>
      </c>
      <c r="DE101" s="20">
        <v>469.1</v>
      </c>
      <c r="DF101" s="20">
        <v>8</v>
      </c>
      <c r="DG101" s="20">
        <v>510.1</v>
      </c>
      <c r="DH101" s="20">
        <v>4.5</v>
      </c>
      <c r="DI101" s="20">
        <v>143</v>
      </c>
      <c r="DJ101" s="20">
        <v>11</v>
      </c>
      <c r="DK101" s="20" t="s">
        <v>858</v>
      </c>
      <c r="DL101" s="20" t="s">
        <v>858</v>
      </c>
      <c r="DN101" s="21" t="s">
        <v>635</v>
      </c>
      <c r="DO101" s="21" t="s">
        <v>213</v>
      </c>
      <c r="DP101" s="21">
        <v>11000</v>
      </c>
      <c r="DQ101" s="21">
        <v>11.8</v>
      </c>
      <c r="DR101" s="21">
        <v>36</v>
      </c>
      <c r="DS101" s="21">
        <v>1.8</v>
      </c>
      <c r="DT101" s="21">
        <v>36.6</v>
      </c>
      <c r="DU101" s="21">
        <v>1.5</v>
      </c>
      <c r="DV101" s="21" t="s">
        <v>858</v>
      </c>
      <c r="DW101" s="21" t="s">
        <v>858</v>
      </c>
      <c r="DX101" s="21" t="s">
        <v>858</v>
      </c>
      <c r="DY101" s="21" t="s">
        <v>858</v>
      </c>
      <c r="EA101" s="22" t="s">
        <v>635</v>
      </c>
      <c r="EB101" s="22" t="s">
        <v>213</v>
      </c>
      <c r="EC101" s="22">
        <v>11000</v>
      </c>
      <c r="ED101" s="22">
        <v>13.4</v>
      </c>
      <c r="EE101" s="22">
        <v>27886</v>
      </c>
      <c r="EF101" s="22">
        <v>11</v>
      </c>
      <c r="EG101" s="22">
        <v>30148</v>
      </c>
      <c r="EH101" s="22">
        <v>6.2</v>
      </c>
      <c r="EI101" s="22">
        <v>12911</v>
      </c>
      <c r="EJ101" s="22">
        <v>17</v>
      </c>
      <c r="EK101" s="22" t="s">
        <v>858</v>
      </c>
      <c r="EL101" s="22" t="s">
        <v>858</v>
      </c>
      <c r="EN101" s="23" t="s">
        <v>635</v>
      </c>
      <c r="EO101" s="23" t="s">
        <v>213</v>
      </c>
      <c r="EP101" s="23">
        <v>11000</v>
      </c>
      <c r="EQ101" s="23">
        <v>11.8</v>
      </c>
      <c r="ER101" s="23">
        <v>14.96</v>
      </c>
      <c r="ES101" s="23">
        <v>7.8</v>
      </c>
      <c r="ET101" s="23">
        <v>15.93</v>
      </c>
      <c r="EU101" s="23">
        <v>5.5</v>
      </c>
      <c r="EV101" s="23">
        <v>6.7</v>
      </c>
      <c r="EW101" s="23">
        <v>11</v>
      </c>
      <c r="EX101" s="23" t="s">
        <v>858</v>
      </c>
      <c r="EY101" s="23" t="s">
        <v>858</v>
      </c>
      <c r="FA101" s="24" t="s">
        <v>635</v>
      </c>
      <c r="FB101" s="24" t="s">
        <v>213</v>
      </c>
      <c r="FC101" s="24">
        <v>11000</v>
      </c>
      <c r="FD101" s="24">
        <v>11.8</v>
      </c>
      <c r="FE101" s="24">
        <v>539.70000000000005</v>
      </c>
      <c r="FF101" s="24">
        <v>9.5</v>
      </c>
      <c r="FG101" s="24">
        <v>582.4</v>
      </c>
      <c r="FH101" s="24">
        <v>5.3</v>
      </c>
      <c r="FI101" s="24">
        <v>285.89999999999998</v>
      </c>
      <c r="FJ101" s="24">
        <v>9.5</v>
      </c>
      <c r="FK101" s="24" t="s">
        <v>858</v>
      </c>
      <c r="FL101" s="24" t="s">
        <v>858</v>
      </c>
      <c r="FN101" s="11" t="s">
        <v>635</v>
      </c>
      <c r="FO101" s="11" t="s">
        <v>213</v>
      </c>
      <c r="FP101" s="11">
        <v>18000</v>
      </c>
      <c r="FQ101" s="11">
        <v>9.9</v>
      </c>
      <c r="FR101" s="11">
        <v>39.6</v>
      </c>
      <c r="FS101" s="11">
        <v>1.8</v>
      </c>
      <c r="FT101" s="11">
        <v>40.200000000000003</v>
      </c>
      <c r="FU101" s="11">
        <v>1.5</v>
      </c>
      <c r="FV101" s="11">
        <v>34.5</v>
      </c>
      <c r="FW101" s="11">
        <v>1.9</v>
      </c>
      <c r="FX101" s="11" t="s">
        <v>858</v>
      </c>
      <c r="FY101" s="11" t="s">
        <v>858</v>
      </c>
      <c r="GA101" s="10" t="s">
        <v>635</v>
      </c>
      <c r="GB101" s="10" t="s">
        <v>213</v>
      </c>
      <c r="GC101" s="10">
        <v>14000</v>
      </c>
      <c r="GD101" s="10">
        <v>12.2</v>
      </c>
      <c r="GE101" s="10">
        <v>29855</v>
      </c>
      <c r="GF101" s="10">
        <v>6.9</v>
      </c>
      <c r="GG101" s="10">
        <v>33524</v>
      </c>
      <c r="GH101" s="10">
        <v>7.6</v>
      </c>
      <c r="GI101" s="10">
        <v>16104</v>
      </c>
      <c r="GJ101" s="10">
        <v>15</v>
      </c>
      <c r="GK101" s="10" t="s">
        <v>858</v>
      </c>
      <c r="GL101" s="10" t="s">
        <v>858</v>
      </c>
      <c r="GN101" s="9" t="s">
        <v>635</v>
      </c>
      <c r="GO101" s="9" t="s">
        <v>213</v>
      </c>
      <c r="GP101" s="9">
        <v>18000</v>
      </c>
      <c r="GQ101" s="9">
        <v>9.9</v>
      </c>
      <c r="GR101" s="9">
        <v>13.67</v>
      </c>
      <c r="GS101" s="9">
        <v>7.5</v>
      </c>
      <c r="GT101" s="9">
        <v>15.84</v>
      </c>
      <c r="GU101" s="9">
        <v>5.9</v>
      </c>
      <c r="GV101" s="9">
        <v>6.98</v>
      </c>
      <c r="GW101" s="9">
        <v>11</v>
      </c>
      <c r="GX101" s="9" t="s">
        <v>858</v>
      </c>
      <c r="GY101" s="9" t="s">
        <v>858</v>
      </c>
    </row>
    <row r="102" spans="1:207" x14ac:dyDescent="0.25">
      <c r="A102" s="1" t="s">
        <v>636</v>
      </c>
      <c r="B102" s="1" t="s">
        <v>214</v>
      </c>
      <c r="C102" s="1">
        <v>82000</v>
      </c>
      <c r="D102" s="1">
        <v>4.8</v>
      </c>
      <c r="E102" s="1">
        <v>755.4</v>
      </c>
      <c r="F102" s="1">
        <v>4.5</v>
      </c>
      <c r="G102" s="1">
        <v>1001.1</v>
      </c>
      <c r="H102" s="1">
        <v>3.8</v>
      </c>
      <c r="I102" s="1">
        <v>416.7</v>
      </c>
      <c r="J102" s="1">
        <v>4</v>
      </c>
      <c r="K102" s="1" t="s">
        <v>858</v>
      </c>
      <c r="L102" s="1" t="s">
        <v>858</v>
      </c>
      <c r="N102" s="2" t="s">
        <v>636</v>
      </c>
      <c r="O102" s="2" t="s">
        <v>214</v>
      </c>
      <c r="P102" s="2">
        <v>139000</v>
      </c>
      <c r="Q102" s="2">
        <v>3.6</v>
      </c>
      <c r="R102" s="2">
        <v>37.299999999999997</v>
      </c>
      <c r="S102" s="2">
        <v>1.1000000000000001</v>
      </c>
      <c r="T102" s="2">
        <v>37.799999999999997</v>
      </c>
      <c r="U102" s="2">
        <v>0.4</v>
      </c>
      <c r="V102" s="2">
        <v>35</v>
      </c>
      <c r="W102" s="2">
        <v>0</v>
      </c>
      <c r="X102" s="2">
        <v>42.1</v>
      </c>
      <c r="Y102" s="2">
        <v>6.1</v>
      </c>
      <c r="AA102" s="3" t="s">
        <v>636</v>
      </c>
      <c r="AB102" s="3" t="s">
        <v>214</v>
      </c>
      <c r="AC102" s="3">
        <v>112000</v>
      </c>
      <c r="AD102" s="3">
        <v>5.6</v>
      </c>
      <c r="AE102" s="3">
        <v>36938</v>
      </c>
      <c r="AF102" s="3">
        <v>4.8</v>
      </c>
      <c r="AG102" s="3">
        <v>58366</v>
      </c>
      <c r="AH102" s="3">
        <v>12</v>
      </c>
      <c r="AI102" s="3">
        <v>20192</v>
      </c>
      <c r="AJ102" s="3">
        <v>11</v>
      </c>
      <c r="AK102" s="3" t="s">
        <v>858</v>
      </c>
      <c r="AL102" s="3" t="s">
        <v>858</v>
      </c>
      <c r="AN102" s="4" t="s">
        <v>636</v>
      </c>
      <c r="AO102" s="4" t="s">
        <v>214</v>
      </c>
      <c r="AP102" s="4">
        <v>139000</v>
      </c>
      <c r="AQ102" s="4">
        <v>3.6</v>
      </c>
      <c r="AR102" s="4">
        <v>18.690000000000001</v>
      </c>
      <c r="AS102" s="4">
        <v>3.1</v>
      </c>
      <c r="AT102" s="4">
        <v>23.66</v>
      </c>
      <c r="AU102" s="4">
        <v>2.8</v>
      </c>
      <c r="AV102" s="4">
        <v>10.52</v>
      </c>
      <c r="AW102" s="4">
        <v>2.8</v>
      </c>
      <c r="AX102" s="4" t="s">
        <v>858</v>
      </c>
      <c r="AY102" s="4" t="s">
        <v>858</v>
      </c>
      <c r="BA102" s="5" t="s">
        <v>636</v>
      </c>
      <c r="BB102" s="5" t="s">
        <v>214</v>
      </c>
      <c r="BC102" s="5">
        <v>139000</v>
      </c>
      <c r="BD102" s="5">
        <v>3.6</v>
      </c>
      <c r="BE102" s="5">
        <v>691.1</v>
      </c>
      <c r="BF102" s="5">
        <v>2.7</v>
      </c>
      <c r="BG102" s="5">
        <v>893.2</v>
      </c>
      <c r="BH102" s="5">
        <v>2.8</v>
      </c>
      <c r="BI102" s="5">
        <v>392.4</v>
      </c>
      <c r="BJ102" s="5">
        <v>2.6</v>
      </c>
      <c r="BK102" s="5" t="s">
        <v>858</v>
      </c>
      <c r="BL102" s="5" t="s">
        <v>858</v>
      </c>
      <c r="BN102" s="6" t="s">
        <v>636</v>
      </c>
      <c r="BO102" s="6" t="s">
        <v>214</v>
      </c>
      <c r="BP102" s="6">
        <v>167000</v>
      </c>
      <c r="BQ102" s="6">
        <v>3.2</v>
      </c>
      <c r="BR102" s="6">
        <v>35</v>
      </c>
      <c r="BS102" s="6">
        <v>1.4</v>
      </c>
      <c r="BT102" s="6">
        <v>34.5</v>
      </c>
      <c r="BU102" s="6">
        <v>0.8</v>
      </c>
      <c r="BV102" s="6">
        <v>21</v>
      </c>
      <c r="BW102" s="6">
        <v>4.5999999999999996</v>
      </c>
      <c r="BX102" s="6">
        <v>41</v>
      </c>
      <c r="BY102" s="6">
        <v>5.2</v>
      </c>
      <c r="CA102" s="7" t="s">
        <v>636</v>
      </c>
      <c r="CB102" s="7" t="s">
        <v>214</v>
      </c>
      <c r="CC102" s="7">
        <v>133000</v>
      </c>
      <c r="CD102" s="7">
        <v>5.3</v>
      </c>
      <c r="CE102" s="7">
        <v>34427</v>
      </c>
      <c r="CF102" s="7">
        <v>6</v>
      </c>
      <c r="CG102" s="7">
        <v>51692</v>
      </c>
      <c r="CH102" s="7">
        <v>12</v>
      </c>
      <c r="CI102" s="7" t="s">
        <v>858</v>
      </c>
      <c r="CJ102" s="7" t="s">
        <v>858</v>
      </c>
      <c r="CK102" s="7" t="s">
        <v>858</v>
      </c>
      <c r="CL102" s="7" t="s">
        <v>858</v>
      </c>
      <c r="CN102" s="8" t="s">
        <v>636</v>
      </c>
      <c r="CO102" s="8" t="s">
        <v>214</v>
      </c>
      <c r="CP102" s="8">
        <v>167000</v>
      </c>
      <c r="CQ102" s="8">
        <v>3.2</v>
      </c>
      <c r="CR102" s="8">
        <v>17.72</v>
      </c>
      <c r="CS102" s="8">
        <v>3.2</v>
      </c>
      <c r="CT102" s="8">
        <v>22.93</v>
      </c>
      <c r="CU102" s="8">
        <v>2.7</v>
      </c>
      <c r="CV102" s="8">
        <v>8.34</v>
      </c>
      <c r="CW102" s="8">
        <v>3.5</v>
      </c>
      <c r="CX102" s="8">
        <v>41.07</v>
      </c>
      <c r="CY102" s="8">
        <v>15</v>
      </c>
      <c r="DA102" s="20" t="s">
        <v>636</v>
      </c>
      <c r="DB102" s="20" t="s">
        <v>214</v>
      </c>
      <c r="DC102" s="20">
        <v>167000</v>
      </c>
      <c r="DD102" s="20">
        <v>3.2</v>
      </c>
      <c r="DE102" s="20">
        <v>643.5</v>
      </c>
      <c r="DF102" s="20">
        <v>2.5</v>
      </c>
      <c r="DG102" s="20">
        <v>790.3</v>
      </c>
      <c r="DH102" s="20">
        <v>2.8</v>
      </c>
      <c r="DI102" s="20">
        <v>230</v>
      </c>
      <c r="DJ102" s="20">
        <v>8.5</v>
      </c>
      <c r="DK102" s="20">
        <v>1455.6</v>
      </c>
      <c r="DL102" s="20">
        <v>16</v>
      </c>
      <c r="DN102" s="21" t="s">
        <v>636</v>
      </c>
      <c r="DO102" s="21" t="s">
        <v>214</v>
      </c>
      <c r="DP102" s="21">
        <v>57000</v>
      </c>
      <c r="DQ102" s="21">
        <v>5.3</v>
      </c>
      <c r="DR102" s="21">
        <v>35.5</v>
      </c>
      <c r="DS102" s="21">
        <v>1.7</v>
      </c>
      <c r="DT102" s="21">
        <v>37</v>
      </c>
      <c r="DU102" s="21">
        <v>0.5</v>
      </c>
      <c r="DV102" s="21">
        <v>35</v>
      </c>
      <c r="DW102" s="21">
        <v>0.9</v>
      </c>
      <c r="DX102" s="21">
        <v>40</v>
      </c>
      <c r="DY102" s="21">
        <v>8.1999999999999993</v>
      </c>
      <c r="EA102" s="22" t="s">
        <v>636</v>
      </c>
      <c r="EB102" s="22" t="s">
        <v>214</v>
      </c>
      <c r="EC102" s="22">
        <v>43000</v>
      </c>
      <c r="ED102" s="22">
        <v>7.7</v>
      </c>
      <c r="EE102" s="22">
        <v>33237</v>
      </c>
      <c r="EF102" s="22">
        <v>5.9</v>
      </c>
      <c r="EG102" s="22">
        <v>39715</v>
      </c>
      <c r="EH102" s="22">
        <v>5.0999999999999996</v>
      </c>
      <c r="EI102" s="22">
        <v>18750</v>
      </c>
      <c r="EJ102" s="22">
        <v>4.7</v>
      </c>
      <c r="EK102" s="22" t="s">
        <v>858</v>
      </c>
      <c r="EL102" s="22" t="s">
        <v>858</v>
      </c>
      <c r="EN102" s="23" t="s">
        <v>636</v>
      </c>
      <c r="EO102" s="23" t="s">
        <v>214</v>
      </c>
      <c r="EP102" s="23">
        <v>57000</v>
      </c>
      <c r="EQ102" s="23">
        <v>5.3</v>
      </c>
      <c r="ER102" s="23">
        <v>17.399999999999999</v>
      </c>
      <c r="ES102" s="23">
        <v>3.9</v>
      </c>
      <c r="ET102" s="23">
        <v>20</v>
      </c>
      <c r="EU102" s="23">
        <v>3.1</v>
      </c>
      <c r="EV102" s="23">
        <v>10.39</v>
      </c>
      <c r="EW102" s="23">
        <v>2.9</v>
      </c>
      <c r="EX102" s="23" t="s">
        <v>858</v>
      </c>
      <c r="EY102" s="23" t="s">
        <v>858</v>
      </c>
      <c r="FA102" s="24" t="s">
        <v>636</v>
      </c>
      <c r="FB102" s="24" t="s">
        <v>214</v>
      </c>
      <c r="FC102" s="24">
        <v>57000</v>
      </c>
      <c r="FD102" s="24">
        <v>5.3</v>
      </c>
      <c r="FE102" s="24">
        <v>646.5</v>
      </c>
      <c r="FF102" s="24">
        <v>2.8</v>
      </c>
      <c r="FG102" s="24">
        <v>739.9</v>
      </c>
      <c r="FH102" s="24">
        <v>3.1</v>
      </c>
      <c r="FI102" s="24">
        <v>383.3</v>
      </c>
      <c r="FJ102" s="24">
        <v>3</v>
      </c>
      <c r="FK102" s="24" t="s">
        <v>858</v>
      </c>
      <c r="FL102" s="24" t="s">
        <v>858</v>
      </c>
      <c r="FN102" s="11" t="s">
        <v>636</v>
      </c>
      <c r="FO102" s="11" t="s">
        <v>214</v>
      </c>
      <c r="FP102" s="11">
        <v>82000</v>
      </c>
      <c r="FQ102" s="11">
        <v>4.8</v>
      </c>
      <c r="FR102" s="11">
        <v>37.5</v>
      </c>
      <c r="FS102" s="11">
        <v>0.3</v>
      </c>
      <c r="FT102" s="11">
        <v>38.299999999999997</v>
      </c>
      <c r="FU102" s="11">
        <v>0.6</v>
      </c>
      <c r="FV102" s="11">
        <v>35</v>
      </c>
      <c r="FW102" s="11">
        <v>0</v>
      </c>
      <c r="FX102" s="11">
        <v>44</v>
      </c>
      <c r="FY102" s="11">
        <v>8.8000000000000007</v>
      </c>
      <c r="GA102" s="10" t="s">
        <v>636</v>
      </c>
      <c r="GB102" s="10" t="s">
        <v>214</v>
      </c>
      <c r="GC102" s="10">
        <v>68000</v>
      </c>
      <c r="GD102" s="10">
        <v>7.7</v>
      </c>
      <c r="GE102" s="10">
        <v>40394</v>
      </c>
      <c r="GF102" s="10">
        <v>8.6999999999999993</v>
      </c>
      <c r="GG102" s="10">
        <v>70165</v>
      </c>
      <c r="GH102" s="10">
        <v>16</v>
      </c>
      <c r="GI102" s="10" t="s">
        <v>858</v>
      </c>
      <c r="GJ102" s="10" t="s">
        <v>858</v>
      </c>
      <c r="GK102" s="10" t="s">
        <v>858</v>
      </c>
      <c r="GL102" s="10" t="s">
        <v>858</v>
      </c>
      <c r="GN102" s="9" t="s">
        <v>636</v>
      </c>
      <c r="GO102" s="9" t="s">
        <v>214</v>
      </c>
      <c r="GP102" s="9">
        <v>82000</v>
      </c>
      <c r="GQ102" s="9">
        <v>4.8</v>
      </c>
      <c r="GR102" s="9">
        <v>20.13</v>
      </c>
      <c r="GS102" s="9">
        <v>5.2</v>
      </c>
      <c r="GT102" s="9">
        <v>26.15</v>
      </c>
      <c r="GU102" s="9">
        <v>3.9</v>
      </c>
      <c r="GV102" s="9">
        <v>10.56</v>
      </c>
      <c r="GW102" s="9">
        <v>4</v>
      </c>
      <c r="GX102" s="9" t="s">
        <v>858</v>
      </c>
      <c r="GY102" s="9" t="s">
        <v>858</v>
      </c>
    </row>
    <row r="103" spans="1:207" x14ac:dyDescent="0.25">
      <c r="A103" s="1" t="s">
        <v>637</v>
      </c>
      <c r="B103" s="1" t="s">
        <v>215</v>
      </c>
      <c r="C103" s="1">
        <v>35000</v>
      </c>
      <c r="D103" s="1">
        <v>7.2</v>
      </c>
      <c r="E103" s="1">
        <v>612.20000000000005</v>
      </c>
      <c r="F103" s="1">
        <v>7.8</v>
      </c>
      <c r="G103" s="1">
        <v>718.6</v>
      </c>
      <c r="H103" s="1">
        <v>5</v>
      </c>
      <c r="I103" s="1">
        <v>335.7</v>
      </c>
      <c r="J103" s="1">
        <v>4.8</v>
      </c>
      <c r="K103" s="1" t="s">
        <v>858</v>
      </c>
      <c r="L103" s="1" t="s">
        <v>858</v>
      </c>
      <c r="N103" s="2" t="s">
        <v>637</v>
      </c>
      <c r="O103" s="2" t="s">
        <v>215</v>
      </c>
      <c r="P103" s="2">
        <v>71000</v>
      </c>
      <c r="Q103" s="2">
        <v>4.9000000000000004</v>
      </c>
      <c r="R103" s="2">
        <v>39</v>
      </c>
      <c r="S103" s="2">
        <v>1.6</v>
      </c>
      <c r="T103" s="2">
        <v>39.200000000000003</v>
      </c>
      <c r="U103" s="2">
        <v>0.7</v>
      </c>
      <c r="V103" s="2">
        <v>35</v>
      </c>
      <c r="W103" s="2">
        <v>0.7</v>
      </c>
      <c r="X103" s="2">
        <v>44.6</v>
      </c>
      <c r="Y103" s="2">
        <v>10</v>
      </c>
      <c r="AA103" s="3" t="s">
        <v>637</v>
      </c>
      <c r="AB103" s="3" t="s">
        <v>215</v>
      </c>
      <c r="AC103" s="3">
        <v>54000</v>
      </c>
      <c r="AD103" s="3">
        <v>6.6</v>
      </c>
      <c r="AE103" s="3">
        <v>30791</v>
      </c>
      <c r="AF103" s="3">
        <v>6.7</v>
      </c>
      <c r="AG103" s="3">
        <v>37217</v>
      </c>
      <c r="AH103" s="3">
        <v>5</v>
      </c>
      <c r="AI103" s="3">
        <v>16639</v>
      </c>
      <c r="AJ103" s="3">
        <v>8.9</v>
      </c>
      <c r="AK103" s="3" t="s">
        <v>858</v>
      </c>
      <c r="AL103" s="3" t="s">
        <v>858</v>
      </c>
      <c r="AN103" s="4" t="s">
        <v>637</v>
      </c>
      <c r="AO103" s="4" t="s">
        <v>215</v>
      </c>
      <c r="AP103" s="4">
        <v>71000</v>
      </c>
      <c r="AQ103" s="4">
        <v>4.9000000000000004</v>
      </c>
      <c r="AR103" s="4">
        <v>15.07</v>
      </c>
      <c r="AS103" s="4">
        <v>4.9000000000000004</v>
      </c>
      <c r="AT103" s="4">
        <v>17.78</v>
      </c>
      <c r="AU103" s="4">
        <v>3.3</v>
      </c>
      <c r="AV103" s="4">
        <v>8.17</v>
      </c>
      <c r="AW103" s="4">
        <v>3.5</v>
      </c>
      <c r="AX103" s="4" t="s">
        <v>858</v>
      </c>
      <c r="AY103" s="4" t="s">
        <v>858</v>
      </c>
      <c r="BA103" s="5" t="s">
        <v>637</v>
      </c>
      <c r="BB103" s="5" t="s">
        <v>215</v>
      </c>
      <c r="BC103" s="5">
        <v>71000</v>
      </c>
      <c r="BD103" s="5">
        <v>4.9000000000000004</v>
      </c>
      <c r="BE103" s="5">
        <v>586.29999999999995</v>
      </c>
      <c r="BF103" s="5">
        <v>4</v>
      </c>
      <c r="BG103" s="5">
        <v>696.7</v>
      </c>
      <c r="BH103" s="5">
        <v>3.3</v>
      </c>
      <c r="BI103" s="5">
        <v>333</v>
      </c>
      <c r="BJ103" s="5">
        <v>2.9</v>
      </c>
      <c r="BK103" s="5" t="s">
        <v>858</v>
      </c>
      <c r="BL103" s="5" t="s">
        <v>858</v>
      </c>
      <c r="BN103" s="6" t="s">
        <v>637</v>
      </c>
      <c r="BO103" s="6" t="s">
        <v>215</v>
      </c>
      <c r="BP103" s="6">
        <v>88000</v>
      </c>
      <c r="BQ103" s="6">
        <v>4.3</v>
      </c>
      <c r="BR103" s="6">
        <v>37.5</v>
      </c>
      <c r="BS103" s="6">
        <v>0.3</v>
      </c>
      <c r="BT103" s="6">
        <v>35.200000000000003</v>
      </c>
      <c r="BU103" s="6">
        <v>1.2</v>
      </c>
      <c r="BV103" s="6">
        <v>19.7</v>
      </c>
      <c r="BW103" s="6">
        <v>8.4</v>
      </c>
      <c r="BX103" s="6">
        <v>43.8</v>
      </c>
      <c r="BY103" s="6">
        <v>7</v>
      </c>
      <c r="CA103" s="7" t="s">
        <v>637</v>
      </c>
      <c r="CB103" s="7" t="s">
        <v>215</v>
      </c>
      <c r="CC103" s="7">
        <v>66000</v>
      </c>
      <c r="CD103" s="7">
        <v>5.8</v>
      </c>
      <c r="CE103" s="7">
        <v>27352</v>
      </c>
      <c r="CF103" s="7">
        <v>6.7</v>
      </c>
      <c r="CG103" s="7">
        <v>33327</v>
      </c>
      <c r="CH103" s="7">
        <v>4.7</v>
      </c>
      <c r="CI103" s="7">
        <v>10717</v>
      </c>
      <c r="CJ103" s="7">
        <v>17</v>
      </c>
      <c r="CK103" s="7" t="s">
        <v>858</v>
      </c>
      <c r="CL103" s="7" t="s">
        <v>858</v>
      </c>
      <c r="CN103" s="8" t="s">
        <v>637</v>
      </c>
      <c r="CO103" s="8" t="s">
        <v>215</v>
      </c>
      <c r="CP103" s="8">
        <v>88000</v>
      </c>
      <c r="CQ103" s="8">
        <v>4.3</v>
      </c>
      <c r="CR103" s="8">
        <v>14.17</v>
      </c>
      <c r="CS103" s="8">
        <v>4.7</v>
      </c>
      <c r="CT103" s="8">
        <v>17.47</v>
      </c>
      <c r="CU103" s="8">
        <v>3.1</v>
      </c>
      <c r="CV103" s="8">
        <v>7.41</v>
      </c>
      <c r="CW103" s="8">
        <v>2.5</v>
      </c>
      <c r="CX103" s="8">
        <v>30.74</v>
      </c>
      <c r="CY103" s="8">
        <v>19</v>
      </c>
      <c r="DA103" s="20" t="s">
        <v>637</v>
      </c>
      <c r="DB103" s="20" t="s">
        <v>215</v>
      </c>
      <c r="DC103" s="20">
        <v>88000</v>
      </c>
      <c r="DD103" s="20">
        <v>4.3</v>
      </c>
      <c r="DE103" s="20">
        <v>518.20000000000005</v>
      </c>
      <c r="DF103" s="20">
        <v>4.5999999999999996</v>
      </c>
      <c r="DG103" s="20">
        <v>614.79999999999995</v>
      </c>
      <c r="DH103" s="20">
        <v>3.3</v>
      </c>
      <c r="DI103" s="20">
        <v>198.4</v>
      </c>
      <c r="DJ103" s="20">
        <v>8.8000000000000007</v>
      </c>
      <c r="DK103" s="20" t="s">
        <v>858</v>
      </c>
      <c r="DL103" s="20" t="s">
        <v>858</v>
      </c>
      <c r="DN103" s="21" t="s">
        <v>637</v>
      </c>
      <c r="DO103" s="21" t="s">
        <v>215</v>
      </c>
      <c r="DP103" s="21">
        <v>36000</v>
      </c>
      <c r="DQ103" s="21">
        <v>6.6</v>
      </c>
      <c r="DR103" s="21">
        <v>37.5</v>
      </c>
      <c r="DS103" s="21">
        <v>1.7</v>
      </c>
      <c r="DT103" s="21">
        <v>38.5</v>
      </c>
      <c r="DU103" s="21">
        <v>0.8</v>
      </c>
      <c r="DV103" s="21">
        <v>34.5</v>
      </c>
      <c r="DW103" s="21">
        <v>2.2000000000000002</v>
      </c>
      <c r="DX103" s="21" t="s">
        <v>858</v>
      </c>
      <c r="DY103" s="21" t="s">
        <v>858</v>
      </c>
      <c r="EA103" s="22" t="s">
        <v>637</v>
      </c>
      <c r="EB103" s="22" t="s">
        <v>215</v>
      </c>
      <c r="EC103" s="22">
        <v>27000</v>
      </c>
      <c r="ED103" s="22">
        <v>9.8000000000000007</v>
      </c>
      <c r="EE103" s="22">
        <v>30496</v>
      </c>
      <c r="EF103" s="22">
        <v>9.4</v>
      </c>
      <c r="EG103" s="22">
        <v>36580</v>
      </c>
      <c r="EH103" s="22">
        <v>7.4</v>
      </c>
      <c r="EI103" s="22" t="s">
        <v>858</v>
      </c>
      <c r="EJ103" s="22" t="s">
        <v>858</v>
      </c>
      <c r="EK103" s="22" t="s">
        <v>858</v>
      </c>
      <c r="EL103" s="22" t="s">
        <v>858</v>
      </c>
      <c r="EN103" s="23" t="s">
        <v>637</v>
      </c>
      <c r="EO103" s="23" t="s">
        <v>215</v>
      </c>
      <c r="EP103" s="23">
        <v>36000</v>
      </c>
      <c r="EQ103" s="23">
        <v>6.6</v>
      </c>
      <c r="ER103" s="23">
        <v>15.11</v>
      </c>
      <c r="ES103" s="23">
        <v>4.5999999999999996</v>
      </c>
      <c r="ET103" s="23">
        <v>17.559999999999999</v>
      </c>
      <c r="EU103" s="23">
        <v>4.2</v>
      </c>
      <c r="EV103" s="23">
        <v>8.39</v>
      </c>
      <c r="EW103" s="23">
        <v>5.5</v>
      </c>
      <c r="EX103" s="23" t="s">
        <v>858</v>
      </c>
      <c r="EY103" s="23" t="s">
        <v>858</v>
      </c>
      <c r="FA103" s="24" t="s">
        <v>637</v>
      </c>
      <c r="FB103" s="24" t="s">
        <v>215</v>
      </c>
      <c r="FC103" s="24">
        <v>36000</v>
      </c>
      <c r="FD103" s="24">
        <v>6.6</v>
      </c>
      <c r="FE103" s="24">
        <v>574.9</v>
      </c>
      <c r="FF103" s="24">
        <v>4.5999999999999996</v>
      </c>
      <c r="FG103" s="24">
        <v>675.5</v>
      </c>
      <c r="FH103" s="24">
        <v>4.3</v>
      </c>
      <c r="FI103" s="24">
        <v>332.6</v>
      </c>
      <c r="FJ103" s="24">
        <v>3.2</v>
      </c>
      <c r="FK103" s="24" t="s">
        <v>858</v>
      </c>
      <c r="FL103" s="24" t="s">
        <v>858</v>
      </c>
      <c r="FN103" s="11" t="s">
        <v>637</v>
      </c>
      <c r="FO103" s="11" t="s">
        <v>215</v>
      </c>
      <c r="FP103" s="11">
        <v>35000</v>
      </c>
      <c r="FQ103" s="11">
        <v>7.2</v>
      </c>
      <c r="FR103" s="11">
        <v>39.9</v>
      </c>
      <c r="FS103" s="11">
        <v>1.6</v>
      </c>
      <c r="FT103" s="11">
        <v>39.9</v>
      </c>
      <c r="FU103" s="11">
        <v>1</v>
      </c>
      <c r="FV103" s="11">
        <v>35</v>
      </c>
      <c r="FW103" s="11">
        <v>1.4</v>
      </c>
      <c r="FX103" s="11" t="s">
        <v>858</v>
      </c>
      <c r="FY103" s="11" t="s">
        <v>858</v>
      </c>
      <c r="GA103" s="10" t="s">
        <v>637</v>
      </c>
      <c r="GB103" s="10" t="s">
        <v>215</v>
      </c>
      <c r="GC103" s="10">
        <v>28000</v>
      </c>
      <c r="GD103" s="10">
        <v>8.9</v>
      </c>
      <c r="GE103" s="10">
        <v>31182</v>
      </c>
      <c r="GF103" s="10">
        <v>8.6999999999999993</v>
      </c>
      <c r="GG103" s="10">
        <v>37824</v>
      </c>
      <c r="GH103" s="10">
        <v>6.6</v>
      </c>
      <c r="GI103" s="10">
        <v>16994</v>
      </c>
      <c r="GJ103" s="10">
        <v>10</v>
      </c>
      <c r="GK103" s="10" t="s">
        <v>858</v>
      </c>
      <c r="GL103" s="10" t="s">
        <v>858</v>
      </c>
      <c r="GN103" s="9" t="s">
        <v>637</v>
      </c>
      <c r="GO103" s="9" t="s">
        <v>215</v>
      </c>
      <c r="GP103" s="9">
        <v>35000</v>
      </c>
      <c r="GQ103" s="9">
        <v>7.2</v>
      </c>
      <c r="GR103" s="9">
        <v>14.55</v>
      </c>
      <c r="GS103" s="9">
        <v>9.5</v>
      </c>
      <c r="GT103" s="9">
        <v>17.989999999999998</v>
      </c>
      <c r="GU103" s="9">
        <v>5.0999999999999996</v>
      </c>
      <c r="GV103" s="9">
        <v>7.8</v>
      </c>
      <c r="GW103" s="9">
        <v>5.5</v>
      </c>
      <c r="GX103" s="9" t="s">
        <v>858</v>
      </c>
      <c r="GY103" s="9" t="s">
        <v>858</v>
      </c>
    </row>
    <row r="104" spans="1:207" x14ac:dyDescent="0.25">
      <c r="A104" s="1" t="s">
        <v>638</v>
      </c>
      <c r="B104" s="1" t="s">
        <v>216</v>
      </c>
      <c r="C104" s="1">
        <v>51000</v>
      </c>
      <c r="D104" s="1">
        <v>6</v>
      </c>
      <c r="E104" s="1">
        <v>689.9</v>
      </c>
      <c r="F104" s="1">
        <v>5.2</v>
      </c>
      <c r="G104" s="1">
        <v>886.4</v>
      </c>
      <c r="H104" s="1">
        <v>4.5</v>
      </c>
      <c r="I104" s="1">
        <v>390.5</v>
      </c>
      <c r="J104" s="1">
        <v>5.2</v>
      </c>
      <c r="K104" s="1" t="s">
        <v>858</v>
      </c>
      <c r="L104" s="1" t="s">
        <v>858</v>
      </c>
      <c r="N104" s="2" t="s">
        <v>638</v>
      </c>
      <c r="O104" s="2" t="s">
        <v>216</v>
      </c>
      <c r="P104" s="2">
        <v>91000</v>
      </c>
      <c r="Q104" s="2">
        <v>4.3</v>
      </c>
      <c r="R104" s="2">
        <v>37.5</v>
      </c>
      <c r="S104" s="2">
        <v>0.1</v>
      </c>
      <c r="T104" s="2">
        <v>38.299999999999997</v>
      </c>
      <c r="U104" s="2">
        <v>0.6</v>
      </c>
      <c r="V104" s="2">
        <v>35</v>
      </c>
      <c r="W104" s="2">
        <v>0</v>
      </c>
      <c r="X104" s="2">
        <v>42.5</v>
      </c>
      <c r="Y104" s="2">
        <v>10</v>
      </c>
      <c r="AA104" s="3" t="s">
        <v>638</v>
      </c>
      <c r="AB104" s="3" t="s">
        <v>216</v>
      </c>
      <c r="AC104" s="3">
        <v>79000</v>
      </c>
      <c r="AD104" s="3">
        <v>5.2</v>
      </c>
      <c r="AE104" s="3">
        <v>35196</v>
      </c>
      <c r="AF104" s="3">
        <v>4</v>
      </c>
      <c r="AG104" s="3">
        <v>44335</v>
      </c>
      <c r="AH104" s="3">
        <v>5.7</v>
      </c>
      <c r="AI104" s="3">
        <v>18254</v>
      </c>
      <c r="AJ104" s="3">
        <v>4.9000000000000004</v>
      </c>
      <c r="AK104" s="3" t="s">
        <v>858</v>
      </c>
      <c r="AL104" s="3" t="s">
        <v>858</v>
      </c>
      <c r="AN104" s="4" t="s">
        <v>638</v>
      </c>
      <c r="AO104" s="4" t="s">
        <v>216</v>
      </c>
      <c r="AP104" s="4">
        <v>91000</v>
      </c>
      <c r="AQ104" s="4">
        <v>4.3</v>
      </c>
      <c r="AR104" s="4">
        <v>17.510000000000002</v>
      </c>
      <c r="AS104" s="4">
        <v>3.4</v>
      </c>
      <c r="AT104" s="4">
        <v>20.78</v>
      </c>
      <c r="AU104" s="4">
        <v>3.2</v>
      </c>
      <c r="AV104" s="4">
        <v>9.44</v>
      </c>
      <c r="AW104" s="4">
        <v>3.4</v>
      </c>
      <c r="AX104" s="4" t="s">
        <v>858</v>
      </c>
      <c r="AY104" s="4" t="s">
        <v>858</v>
      </c>
      <c r="BA104" s="5" t="s">
        <v>638</v>
      </c>
      <c r="BB104" s="5" t="s">
        <v>216</v>
      </c>
      <c r="BC104" s="5">
        <v>91000</v>
      </c>
      <c r="BD104" s="5">
        <v>4.3</v>
      </c>
      <c r="BE104" s="5">
        <v>654.9</v>
      </c>
      <c r="BF104" s="5">
        <v>3.2</v>
      </c>
      <c r="BG104" s="5">
        <v>796.5</v>
      </c>
      <c r="BH104" s="5">
        <v>3.1</v>
      </c>
      <c r="BI104" s="5">
        <v>364.1</v>
      </c>
      <c r="BJ104" s="5">
        <v>4.3</v>
      </c>
      <c r="BK104" s="5" t="s">
        <v>858</v>
      </c>
      <c r="BL104" s="5" t="s">
        <v>858</v>
      </c>
      <c r="BN104" s="6" t="s">
        <v>638</v>
      </c>
      <c r="BO104" s="6" t="s">
        <v>216</v>
      </c>
      <c r="BP104" s="6">
        <v>114000</v>
      </c>
      <c r="BQ104" s="6">
        <v>3.8</v>
      </c>
      <c r="BR104" s="6">
        <v>36.799999999999997</v>
      </c>
      <c r="BS104" s="6">
        <v>1</v>
      </c>
      <c r="BT104" s="6">
        <v>34.200000000000003</v>
      </c>
      <c r="BU104" s="6">
        <v>1.1000000000000001</v>
      </c>
      <c r="BV104" s="6">
        <v>18.8</v>
      </c>
      <c r="BW104" s="6">
        <v>8.6999999999999993</v>
      </c>
      <c r="BX104" s="6">
        <v>41.2</v>
      </c>
      <c r="BY104" s="6">
        <v>7.4</v>
      </c>
      <c r="CA104" s="7" t="s">
        <v>638</v>
      </c>
      <c r="CB104" s="7" t="s">
        <v>216</v>
      </c>
      <c r="CC104" s="7">
        <v>99000</v>
      </c>
      <c r="CD104" s="7">
        <v>4.9000000000000004</v>
      </c>
      <c r="CE104" s="7">
        <v>31787</v>
      </c>
      <c r="CF104" s="7">
        <v>5.0999999999999996</v>
      </c>
      <c r="CG104" s="7">
        <v>38936</v>
      </c>
      <c r="CH104" s="7">
        <v>5.7</v>
      </c>
      <c r="CI104" s="7">
        <v>10197</v>
      </c>
      <c r="CJ104" s="7">
        <v>15</v>
      </c>
      <c r="CK104" s="7" t="s">
        <v>858</v>
      </c>
      <c r="CL104" s="7" t="s">
        <v>858</v>
      </c>
      <c r="CN104" s="8" t="s">
        <v>638</v>
      </c>
      <c r="CO104" s="8" t="s">
        <v>216</v>
      </c>
      <c r="CP104" s="8">
        <v>114000</v>
      </c>
      <c r="CQ104" s="8">
        <v>3.8</v>
      </c>
      <c r="CR104" s="8">
        <v>16.920000000000002</v>
      </c>
      <c r="CS104" s="8">
        <v>3.3</v>
      </c>
      <c r="CT104" s="8">
        <v>20.309999999999999</v>
      </c>
      <c r="CU104" s="8">
        <v>3</v>
      </c>
      <c r="CV104" s="8">
        <v>7.77</v>
      </c>
      <c r="CW104" s="8">
        <v>3.2</v>
      </c>
      <c r="CX104" s="8" t="s">
        <v>858</v>
      </c>
      <c r="CY104" s="8" t="s">
        <v>858</v>
      </c>
      <c r="DA104" s="20" t="s">
        <v>638</v>
      </c>
      <c r="DB104" s="20" t="s">
        <v>216</v>
      </c>
      <c r="DC104" s="20">
        <v>114000</v>
      </c>
      <c r="DD104" s="20">
        <v>3.8</v>
      </c>
      <c r="DE104" s="20">
        <v>598.1</v>
      </c>
      <c r="DF104" s="20">
        <v>3.5</v>
      </c>
      <c r="DG104" s="20">
        <v>694.8</v>
      </c>
      <c r="DH104" s="20">
        <v>3.1</v>
      </c>
      <c r="DI104" s="20">
        <v>205.2</v>
      </c>
      <c r="DJ104" s="20">
        <v>9.9</v>
      </c>
      <c r="DK104" s="20" t="s">
        <v>858</v>
      </c>
      <c r="DL104" s="20" t="s">
        <v>858</v>
      </c>
      <c r="DN104" s="21" t="s">
        <v>638</v>
      </c>
      <c r="DO104" s="21" t="s">
        <v>216</v>
      </c>
      <c r="DP104" s="21">
        <v>41000</v>
      </c>
      <c r="DQ104" s="21">
        <v>6.3</v>
      </c>
      <c r="DR104" s="21">
        <v>37.5</v>
      </c>
      <c r="DS104" s="21" t="s">
        <v>858</v>
      </c>
      <c r="DT104" s="21">
        <v>37.1</v>
      </c>
      <c r="DU104" s="21">
        <v>0.6</v>
      </c>
      <c r="DV104" s="21">
        <v>34.5</v>
      </c>
      <c r="DW104" s="21">
        <v>1.8</v>
      </c>
      <c r="DX104" s="21" t="s">
        <v>858</v>
      </c>
      <c r="DY104" s="21" t="s">
        <v>858</v>
      </c>
      <c r="EA104" s="22" t="s">
        <v>638</v>
      </c>
      <c r="EB104" s="22" t="s">
        <v>216</v>
      </c>
      <c r="EC104" s="22">
        <v>36000</v>
      </c>
      <c r="ED104" s="22">
        <v>7.5</v>
      </c>
      <c r="EE104" s="22">
        <v>31989</v>
      </c>
      <c r="EF104" s="22">
        <v>5.8</v>
      </c>
      <c r="EG104" s="22">
        <v>36551</v>
      </c>
      <c r="EH104" s="22">
        <v>5.2</v>
      </c>
      <c r="EI104" s="22">
        <v>16684</v>
      </c>
      <c r="EJ104" s="22">
        <v>8.3000000000000007</v>
      </c>
      <c r="EK104" s="22" t="s">
        <v>858</v>
      </c>
      <c r="EL104" s="22" t="s">
        <v>858</v>
      </c>
      <c r="EN104" s="23" t="s">
        <v>638</v>
      </c>
      <c r="EO104" s="23" t="s">
        <v>216</v>
      </c>
      <c r="EP104" s="23">
        <v>41000</v>
      </c>
      <c r="EQ104" s="23">
        <v>6.3</v>
      </c>
      <c r="ER104" s="23">
        <v>16.809999999999999</v>
      </c>
      <c r="ES104" s="23">
        <v>4.8</v>
      </c>
      <c r="ET104" s="23">
        <v>18.5</v>
      </c>
      <c r="EU104" s="23">
        <v>3.4</v>
      </c>
      <c r="EV104" s="23">
        <v>9.4499999999999993</v>
      </c>
      <c r="EW104" s="23">
        <v>4.8</v>
      </c>
      <c r="EX104" s="23" t="s">
        <v>858</v>
      </c>
      <c r="EY104" s="23" t="s">
        <v>858</v>
      </c>
      <c r="FA104" s="24" t="s">
        <v>638</v>
      </c>
      <c r="FB104" s="24" t="s">
        <v>216</v>
      </c>
      <c r="FC104" s="24">
        <v>41000</v>
      </c>
      <c r="FD104" s="24">
        <v>6.3</v>
      </c>
      <c r="FE104" s="24">
        <v>623.70000000000005</v>
      </c>
      <c r="FF104" s="24">
        <v>3.9</v>
      </c>
      <c r="FG104" s="24">
        <v>685.6</v>
      </c>
      <c r="FH104" s="24">
        <v>3.3</v>
      </c>
      <c r="FI104" s="24">
        <v>352.1</v>
      </c>
      <c r="FJ104" s="24">
        <v>5.9</v>
      </c>
      <c r="FK104" s="24" t="s">
        <v>858</v>
      </c>
      <c r="FL104" s="24" t="s">
        <v>858</v>
      </c>
      <c r="FN104" s="11" t="s">
        <v>638</v>
      </c>
      <c r="FO104" s="11" t="s">
        <v>216</v>
      </c>
      <c r="FP104" s="11">
        <v>51000</v>
      </c>
      <c r="FQ104" s="11">
        <v>6</v>
      </c>
      <c r="FR104" s="11">
        <v>37.5</v>
      </c>
      <c r="FS104" s="11">
        <v>0.6</v>
      </c>
      <c r="FT104" s="11">
        <v>39.299999999999997</v>
      </c>
      <c r="FU104" s="11">
        <v>0.9</v>
      </c>
      <c r="FV104" s="11">
        <v>35</v>
      </c>
      <c r="FW104" s="11">
        <v>0</v>
      </c>
      <c r="FX104" s="11" t="s">
        <v>858</v>
      </c>
      <c r="FY104" s="11" t="s">
        <v>858</v>
      </c>
      <c r="GA104" s="10" t="s">
        <v>638</v>
      </c>
      <c r="GB104" s="10" t="s">
        <v>216</v>
      </c>
      <c r="GC104" s="10">
        <v>43000</v>
      </c>
      <c r="GD104" s="10">
        <v>7.2</v>
      </c>
      <c r="GE104" s="10">
        <v>37545</v>
      </c>
      <c r="GF104" s="10">
        <v>6.6</v>
      </c>
      <c r="GG104" s="10">
        <v>50812</v>
      </c>
      <c r="GH104" s="10">
        <v>8.5</v>
      </c>
      <c r="GI104" s="10">
        <v>19720</v>
      </c>
      <c r="GJ104" s="10">
        <v>4.9000000000000004</v>
      </c>
      <c r="GK104" s="10" t="s">
        <v>858</v>
      </c>
      <c r="GL104" s="10" t="s">
        <v>858</v>
      </c>
      <c r="GN104" s="9" t="s">
        <v>638</v>
      </c>
      <c r="GO104" s="9" t="s">
        <v>216</v>
      </c>
      <c r="GP104" s="9">
        <v>51000</v>
      </c>
      <c r="GQ104" s="9">
        <v>6</v>
      </c>
      <c r="GR104" s="9">
        <v>17.829999999999998</v>
      </c>
      <c r="GS104" s="9">
        <v>4.9000000000000004</v>
      </c>
      <c r="GT104" s="9">
        <v>22.53</v>
      </c>
      <c r="GU104" s="9">
        <v>4.7</v>
      </c>
      <c r="GV104" s="9">
        <v>9.39</v>
      </c>
      <c r="GW104" s="9">
        <v>6.2</v>
      </c>
      <c r="GX104" s="9" t="s">
        <v>858</v>
      </c>
      <c r="GY104" s="9" t="s">
        <v>858</v>
      </c>
    </row>
    <row r="105" spans="1:207" x14ac:dyDescent="0.25">
      <c r="A105" s="1" t="s">
        <v>639</v>
      </c>
      <c r="B105" s="1" t="s">
        <v>217</v>
      </c>
      <c r="C105" s="1">
        <v>12000</v>
      </c>
      <c r="D105" s="1">
        <v>12.2</v>
      </c>
      <c r="E105" s="1">
        <v>586.79999999999995</v>
      </c>
      <c r="F105" s="1">
        <v>8.9</v>
      </c>
      <c r="G105" s="1">
        <v>621.5</v>
      </c>
      <c r="H105" s="1">
        <v>5.2</v>
      </c>
      <c r="I105" s="1">
        <v>291.39999999999998</v>
      </c>
      <c r="J105" s="1">
        <v>12</v>
      </c>
      <c r="K105" s="1" t="s">
        <v>858</v>
      </c>
      <c r="L105" s="1" t="s">
        <v>858</v>
      </c>
      <c r="N105" s="2" t="s">
        <v>639</v>
      </c>
      <c r="O105" s="2" t="s">
        <v>217</v>
      </c>
      <c r="P105" s="2">
        <v>25000</v>
      </c>
      <c r="Q105" s="2">
        <v>8.1999999999999993</v>
      </c>
      <c r="R105" s="2">
        <v>37.5</v>
      </c>
      <c r="S105" s="2">
        <v>2.5</v>
      </c>
      <c r="T105" s="2">
        <v>38.1</v>
      </c>
      <c r="U105" s="2">
        <v>1.4</v>
      </c>
      <c r="V105" s="2">
        <v>29.6</v>
      </c>
      <c r="W105" s="2">
        <v>5.4</v>
      </c>
      <c r="X105" s="2" t="s">
        <v>858</v>
      </c>
      <c r="Y105" s="2" t="s">
        <v>858</v>
      </c>
      <c r="AA105" s="3" t="s">
        <v>639</v>
      </c>
      <c r="AB105" s="3" t="s">
        <v>217</v>
      </c>
      <c r="AC105" s="3">
        <v>21000</v>
      </c>
      <c r="AD105" s="3">
        <v>15</v>
      </c>
      <c r="AE105" s="3">
        <v>30014</v>
      </c>
      <c r="AF105" s="3" t="s">
        <v>858</v>
      </c>
      <c r="AG105" s="3">
        <v>30846</v>
      </c>
      <c r="AH105" s="3">
        <v>4.7</v>
      </c>
      <c r="AI105" s="3">
        <v>13924</v>
      </c>
      <c r="AJ105" s="3">
        <v>11</v>
      </c>
      <c r="AK105" s="3" t="s">
        <v>858</v>
      </c>
      <c r="AL105" s="3" t="s">
        <v>858</v>
      </c>
      <c r="AN105" s="4" t="s">
        <v>639</v>
      </c>
      <c r="AO105" s="4" t="s">
        <v>217</v>
      </c>
      <c r="AP105" s="4">
        <v>25000</v>
      </c>
      <c r="AQ105" s="4">
        <v>8.1999999999999993</v>
      </c>
      <c r="AR105" s="4">
        <v>14.76</v>
      </c>
      <c r="AS105" s="4">
        <v>8</v>
      </c>
      <c r="AT105" s="4">
        <v>15.68</v>
      </c>
      <c r="AU105" s="4">
        <v>3.9</v>
      </c>
      <c r="AV105" s="4">
        <v>7.07</v>
      </c>
      <c r="AW105" s="4">
        <v>4.0999999999999996</v>
      </c>
      <c r="AX105" s="4" t="s">
        <v>858</v>
      </c>
      <c r="AY105" s="4" t="s">
        <v>858</v>
      </c>
      <c r="BA105" s="5" t="s">
        <v>639</v>
      </c>
      <c r="BB105" s="5" t="s">
        <v>217</v>
      </c>
      <c r="BC105" s="5">
        <v>25000</v>
      </c>
      <c r="BD105" s="5">
        <v>8.1999999999999993</v>
      </c>
      <c r="BE105" s="5">
        <v>568.70000000000005</v>
      </c>
      <c r="BF105" s="5">
        <v>6.2</v>
      </c>
      <c r="BG105" s="5">
        <v>597.20000000000005</v>
      </c>
      <c r="BH105" s="5">
        <v>3.4</v>
      </c>
      <c r="BI105" s="5">
        <v>292.2</v>
      </c>
      <c r="BJ105" s="5">
        <v>5.4</v>
      </c>
      <c r="BK105" s="5" t="s">
        <v>858</v>
      </c>
      <c r="BL105" s="5" t="s">
        <v>858</v>
      </c>
      <c r="BN105" s="6" t="s">
        <v>639</v>
      </c>
      <c r="BO105" s="6" t="s">
        <v>217</v>
      </c>
      <c r="BP105" s="6">
        <v>38000</v>
      </c>
      <c r="BQ105" s="6">
        <v>6.6</v>
      </c>
      <c r="BR105" s="6">
        <v>35</v>
      </c>
      <c r="BS105" s="6">
        <v>1.8</v>
      </c>
      <c r="BT105" s="6">
        <v>31.5</v>
      </c>
      <c r="BU105" s="6">
        <v>2.4</v>
      </c>
      <c r="BV105" s="6">
        <v>14.9</v>
      </c>
      <c r="BW105" s="6">
        <v>12</v>
      </c>
      <c r="BX105" s="6" t="s">
        <v>858</v>
      </c>
      <c r="BY105" s="6" t="s">
        <v>858</v>
      </c>
      <c r="CA105" s="7" t="s">
        <v>639</v>
      </c>
      <c r="CB105" s="7" t="s">
        <v>217</v>
      </c>
      <c r="CC105" s="7">
        <v>32000</v>
      </c>
      <c r="CD105" s="7">
        <v>10.7</v>
      </c>
      <c r="CE105" s="7">
        <v>21993</v>
      </c>
      <c r="CF105" s="7">
        <v>11</v>
      </c>
      <c r="CG105" s="7">
        <v>23910</v>
      </c>
      <c r="CH105" s="7">
        <v>6</v>
      </c>
      <c r="CI105" s="7">
        <v>5239</v>
      </c>
      <c r="CJ105" s="7">
        <v>19</v>
      </c>
      <c r="CK105" s="7" t="s">
        <v>858</v>
      </c>
      <c r="CL105" s="7" t="s">
        <v>858</v>
      </c>
      <c r="CN105" s="8" t="s">
        <v>639</v>
      </c>
      <c r="CO105" s="8" t="s">
        <v>217</v>
      </c>
      <c r="CP105" s="8">
        <v>38000</v>
      </c>
      <c r="CQ105" s="8">
        <v>6.6</v>
      </c>
      <c r="CR105" s="8">
        <v>13.13</v>
      </c>
      <c r="CS105" s="8">
        <v>6.5</v>
      </c>
      <c r="CT105" s="8">
        <v>14.87</v>
      </c>
      <c r="CU105" s="8">
        <v>3.5</v>
      </c>
      <c r="CV105" s="8">
        <v>6.55</v>
      </c>
      <c r="CW105" s="8">
        <v>2.4</v>
      </c>
      <c r="CX105" s="8" t="s">
        <v>858</v>
      </c>
      <c r="CY105" s="8" t="s">
        <v>858</v>
      </c>
      <c r="DA105" s="20" t="s">
        <v>639</v>
      </c>
      <c r="DB105" s="20" t="s">
        <v>217</v>
      </c>
      <c r="DC105" s="20">
        <v>38000</v>
      </c>
      <c r="DD105" s="20">
        <v>6.6</v>
      </c>
      <c r="DE105" s="20">
        <v>429.7</v>
      </c>
      <c r="DF105" s="20">
        <v>8.6</v>
      </c>
      <c r="DG105" s="20">
        <v>468.1</v>
      </c>
      <c r="DH105" s="20">
        <v>4.0999999999999996</v>
      </c>
      <c r="DI105" s="20">
        <v>114.9</v>
      </c>
      <c r="DJ105" s="20">
        <v>13</v>
      </c>
      <c r="DK105" s="20" t="s">
        <v>858</v>
      </c>
      <c r="DL105" s="20" t="s">
        <v>858</v>
      </c>
      <c r="DN105" s="21" t="s">
        <v>639</v>
      </c>
      <c r="DO105" s="21" t="s">
        <v>217</v>
      </c>
      <c r="DP105" s="21">
        <v>13000</v>
      </c>
      <c r="DQ105" s="21">
        <v>11</v>
      </c>
      <c r="DR105" s="21">
        <v>35</v>
      </c>
      <c r="DS105" s="21">
        <v>1.8</v>
      </c>
      <c r="DT105" s="21">
        <v>36.6</v>
      </c>
      <c r="DU105" s="21">
        <v>1.9</v>
      </c>
      <c r="DV105" s="21">
        <v>27.6</v>
      </c>
      <c r="DW105" s="21">
        <v>3.1</v>
      </c>
      <c r="DX105" s="21" t="s">
        <v>858</v>
      </c>
      <c r="DY105" s="21" t="s">
        <v>858</v>
      </c>
      <c r="EA105" s="22" t="s">
        <v>639</v>
      </c>
      <c r="EB105" s="22" t="s">
        <v>217</v>
      </c>
      <c r="EC105" s="22">
        <v>11000</v>
      </c>
      <c r="ED105" s="22">
        <v>13</v>
      </c>
      <c r="EE105" s="22">
        <v>28145</v>
      </c>
      <c r="EF105" s="22">
        <v>11</v>
      </c>
      <c r="EG105" s="22">
        <v>28969</v>
      </c>
      <c r="EH105" s="22">
        <v>5.3</v>
      </c>
      <c r="EI105" s="22">
        <v>13930</v>
      </c>
      <c r="EJ105" s="22">
        <v>18</v>
      </c>
      <c r="EK105" s="22" t="s">
        <v>858</v>
      </c>
      <c r="EL105" s="22" t="s">
        <v>858</v>
      </c>
      <c r="EN105" s="23" t="s">
        <v>639</v>
      </c>
      <c r="EO105" s="23" t="s">
        <v>217</v>
      </c>
      <c r="EP105" s="23">
        <v>13000</v>
      </c>
      <c r="EQ105" s="23">
        <v>11</v>
      </c>
      <c r="ER105" s="23">
        <v>14.81</v>
      </c>
      <c r="ES105" s="23">
        <v>13</v>
      </c>
      <c r="ET105" s="23">
        <v>15.67</v>
      </c>
      <c r="EU105" s="23">
        <v>5.0999999999999996</v>
      </c>
      <c r="EV105" s="23">
        <v>7.46</v>
      </c>
      <c r="EW105" s="23">
        <v>4.5999999999999996</v>
      </c>
      <c r="EX105" s="23" t="s">
        <v>858</v>
      </c>
      <c r="EY105" s="23" t="s">
        <v>858</v>
      </c>
      <c r="FA105" s="24" t="s">
        <v>639</v>
      </c>
      <c r="FB105" s="24" t="s">
        <v>217</v>
      </c>
      <c r="FC105" s="24">
        <v>13000</v>
      </c>
      <c r="FD105" s="24">
        <v>11</v>
      </c>
      <c r="FE105" s="24">
        <v>544.20000000000005</v>
      </c>
      <c r="FF105" s="24">
        <v>8.6999999999999993</v>
      </c>
      <c r="FG105" s="24">
        <v>573.1</v>
      </c>
      <c r="FH105" s="24">
        <v>4.4000000000000004</v>
      </c>
      <c r="FI105" s="24">
        <v>293.10000000000002</v>
      </c>
      <c r="FJ105" s="24">
        <v>6.5</v>
      </c>
      <c r="FK105" s="24" t="s">
        <v>858</v>
      </c>
      <c r="FL105" s="24" t="s">
        <v>858</v>
      </c>
      <c r="FN105" s="11" t="s">
        <v>639</v>
      </c>
      <c r="FO105" s="11" t="s">
        <v>217</v>
      </c>
      <c r="FP105" s="11">
        <v>12000</v>
      </c>
      <c r="FQ105" s="11">
        <v>12.2</v>
      </c>
      <c r="FR105" s="11">
        <v>38.6</v>
      </c>
      <c r="FS105" s="11">
        <v>2.5</v>
      </c>
      <c r="FT105" s="11">
        <v>39.6</v>
      </c>
      <c r="FU105" s="11">
        <v>2</v>
      </c>
      <c r="FV105" s="11" t="s">
        <v>858</v>
      </c>
      <c r="FW105" s="11" t="s">
        <v>858</v>
      </c>
      <c r="FX105" s="11" t="s">
        <v>858</v>
      </c>
      <c r="FY105" s="11" t="s">
        <v>858</v>
      </c>
      <c r="GA105" s="10" t="s">
        <v>639</v>
      </c>
      <c r="GB105" s="10" t="s">
        <v>217</v>
      </c>
      <c r="GC105" s="10" t="s">
        <v>858</v>
      </c>
      <c r="GD105" s="10" t="s">
        <v>858</v>
      </c>
      <c r="GE105" s="10" t="s">
        <v>858</v>
      </c>
      <c r="GF105" s="10" t="s">
        <v>858</v>
      </c>
      <c r="GG105" s="10">
        <v>32936</v>
      </c>
      <c r="GH105" s="10">
        <v>7.5</v>
      </c>
      <c r="GI105" s="10" t="s">
        <v>858</v>
      </c>
      <c r="GJ105" s="10" t="s">
        <v>858</v>
      </c>
      <c r="GK105" s="10" t="s">
        <v>858</v>
      </c>
      <c r="GL105" s="10" t="s">
        <v>858</v>
      </c>
      <c r="GN105" s="9" t="s">
        <v>639</v>
      </c>
      <c r="GO105" s="9" t="s">
        <v>217</v>
      </c>
      <c r="GP105" s="9">
        <v>12000</v>
      </c>
      <c r="GQ105" s="9">
        <v>12.2</v>
      </c>
      <c r="GR105" s="9">
        <v>14.42</v>
      </c>
      <c r="GS105" s="9">
        <v>11</v>
      </c>
      <c r="GT105" s="9">
        <v>15.68</v>
      </c>
      <c r="GU105" s="9">
        <v>5.9</v>
      </c>
      <c r="GV105" s="9">
        <v>6.79</v>
      </c>
      <c r="GW105" s="9">
        <v>4.2</v>
      </c>
      <c r="GX105" s="9" t="s">
        <v>858</v>
      </c>
      <c r="GY105" s="9" t="s">
        <v>858</v>
      </c>
    </row>
    <row r="106" spans="1:207" x14ac:dyDescent="0.25">
      <c r="A106" s="1" t="s">
        <v>640</v>
      </c>
      <c r="B106" s="1" t="s">
        <v>218</v>
      </c>
      <c r="C106" s="1">
        <v>28000</v>
      </c>
      <c r="D106" s="1">
        <v>7.9</v>
      </c>
      <c r="E106" s="1">
        <v>589.4</v>
      </c>
      <c r="F106" s="1">
        <v>6.1</v>
      </c>
      <c r="G106" s="1">
        <v>670.3</v>
      </c>
      <c r="H106" s="1">
        <v>6.9</v>
      </c>
      <c r="I106" s="1">
        <v>307.39999999999998</v>
      </c>
      <c r="J106" s="1">
        <v>6.6</v>
      </c>
      <c r="K106" s="1" t="s">
        <v>858</v>
      </c>
      <c r="L106" s="1" t="s">
        <v>858</v>
      </c>
      <c r="N106" s="2" t="s">
        <v>640</v>
      </c>
      <c r="O106" s="2" t="s">
        <v>218</v>
      </c>
      <c r="P106" s="2">
        <v>49000</v>
      </c>
      <c r="Q106" s="2">
        <v>5.8</v>
      </c>
      <c r="R106" s="2">
        <v>37.5</v>
      </c>
      <c r="S106" s="2">
        <v>0.3</v>
      </c>
      <c r="T106" s="2">
        <v>39.1</v>
      </c>
      <c r="U106" s="2">
        <v>1.1000000000000001</v>
      </c>
      <c r="V106" s="2">
        <v>34.1</v>
      </c>
      <c r="W106" s="2">
        <v>1.9</v>
      </c>
      <c r="X106" s="2" t="s">
        <v>858</v>
      </c>
      <c r="Y106" s="2" t="s">
        <v>858</v>
      </c>
      <c r="AA106" s="3" t="s">
        <v>640</v>
      </c>
      <c r="AB106" s="3" t="s">
        <v>218</v>
      </c>
      <c r="AC106" s="3">
        <v>41000</v>
      </c>
      <c r="AD106" s="3">
        <v>7.1</v>
      </c>
      <c r="AE106" s="3">
        <v>30484</v>
      </c>
      <c r="AF106" s="3">
        <v>5</v>
      </c>
      <c r="AG106" s="3">
        <v>35439</v>
      </c>
      <c r="AH106" s="3">
        <v>7.5</v>
      </c>
      <c r="AI106" s="3">
        <v>15437</v>
      </c>
      <c r="AJ106" s="3">
        <v>7.7</v>
      </c>
      <c r="AK106" s="3" t="s">
        <v>858</v>
      </c>
      <c r="AL106" s="3" t="s">
        <v>858</v>
      </c>
      <c r="AN106" s="4" t="s">
        <v>640</v>
      </c>
      <c r="AO106" s="4" t="s">
        <v>218</v>
      </c>
      <c r="AP106" s="4">
        <v>49000</v>
      </c>
      <c r="AQ106" s="4">
        <v>5.8</v>
      </c>
      <c r="AR106" s="4">
        <v>14.97</v>
      </c>
      <c r="AS106" s="4">
        <v>5.2</v>
      </c>
      <c r="AT106" s="4">
        <v>16.21</v>
      </c>
      <c r="AU106" s="4">
        <v>4.4000000000000004</v>
      </c>
      <c r="AV106" s="4">
        <v>7.81</v>
      </c>
      <c r="AW106" s="4">
        <v>4.2</v>
      </c>
      <c r="AX106" s="4" t="s">
        <v>858</v>
      </c>
      <c r="AY106" s="4" t="s">
        <v>858</v>
      </c>
      <c r="BA106" s="5" t="s">
        <v>640</v>
      </c>
      <c r="BB106" s="5" t="s">
        <v>218</v>
      </c>
      <c r="BC106" s="5">
        <v>49000</v>
      </c>
      <c r="BD106" s="5">
        <v>5.8</v>
      </c>
      <c r="BE106" s="5">
        <v>570.79999999999995</v>
      </c>
      <c r="BF106" s="5">
        <v>4</v>
      </c>
      <c r="BG106" s="5">
        <v>634</v>
      </c>
      <c r="BH106" s="5">
        <v>4.4000000000000004</v>
      </c>
      <c r="BI106" s="5">
        <v>293.2</v>
      </c>
      <c r="BJ106" s="5">
        <v>4.7</v>
      </c>
      <c r="BK106" s="5" t="s">
        <v>858</v>
      </c>
      <c r="BL106" s="5" t="s">
        <v>858</v>
      </c>
      <c r="BN106" s="6" t="s">
        <v>640</v>
      </c>
      <c r="BO106" s="6" t="s">
        <v>218</v>
      </c>
      <c r="BP106" s="6">
        <v>68000</v>
      </c>
      <c r="BQ106" s="6">
        <v>4.9000000000000004</v>
      </c>
      <c r="BR106" s="6">
        <v>36</v>
      </c>
      <c r="BS106" s="6">
        <v>1.1000000000000001</v>
      </c>
      <c r="BT106" s="6">
        <v>33</v>
      </c>
      <c r="BU106" s="6">
        <v>1.8</v>
      </c>
      <c r="BV106" s="6">
        <v>12.9</v>
      </c>
      <c r="BW106" s="6">
        <v>15</v>
      </c>
      <c r="BX106" s="6">
        <v>42.8</v>
      </c>
      <c r="BY106" s="6">
        <v>11</v>
      </c>
      <c r="CA106" s="7" t="s">
        <v>640</v>
      </c>
      <c r="CB106" s="7" t="s">
        <v>218</v>
      </c>
      <c r="CC106" s="7">
        <v>56000</v>
      </c>
      <c r="CD106" s="7">
        <v>5.9</v>
      </c>
      <c r="CE106" s="7">
        <v>24851</v>
      </c>
      <c r="CF106" s="7">
        <v>7.2</v>
      </c>
      <c r="CG106" s="7">
        <v>28531</v>
      </c>
      <c r="CH106" s="7">
        <v>7.3</v>
      </c>
      <c r="CI106" s="7">
        <v>6038</v>
      </c>
      <c r="CJ106" s="7">
        <v>9.3000000000000007</v>
      </c>
      <c r="CK106" s="7" t="s">
        <v>858</v>
      </c>
      <c r="CL106" s="7" t="s">
        <v>858</v>
      </c>
      <c r="CN106" s="8" t="s">
        <v>640</v>
      </c>
      <c r="CO106" s="8" t="s">
        <v>218</v>
      </c>
      <c r="CP106" s="8">
        <v>68000</v>
      </c>
      <c r="CQ106" s="8">
        <v>4.9000000000000004</v>
      </c>
      <c r="CR106" s="8">
        <v>12.71</v>
      </c>
      <c r="CS106" s="8">
        <v>5.4</v>
      </c>
      <c r="CT106" s="8">
        <v>15.41</v>
      </c>
      <c r="CU106" s="8">
        <v>4.0999999999999996</v>
      </c>
      <c r="CV106" s="8">
        <v>6.32</v>
      </c>
      <c r="CW106" s="8">
        <v>2.5</v>
      </c>
      <c r="CX106" s="8">
        <v>24.53</v>
      </c>
      <c r="CY106" s="8">
        <v>17</v>
      </c>
      <c r="DA106" s="20" t="s">
        <v>640</v>
      </c>
      <c r="DB106" s="20" t="s">
        <v>218</v>
      </c>
      <c r="DC106" s="20">
        <v>68000</v>
      </c>
      <c r="DD106" s="20">
        <v>4.9000000000000004</v>
      </c>
      <c r="DE106" s="20">
        <v>454.7</v>
      </c>
      <c r="DF106" s="20">
        <v>6.3</v>
      </c>
      <c r="DG106" s="20">
        <v>508.2</v>
      </c>
      <c r="DH106" s="20">
        <v>4.5</v>
      </c>
      <c r="DI106" s="20">
        <v>107.6</v>
      </c>
      <c r="DJ106" s="20">
        <v>10</v>
      </c>
      <c r="DK106" s="20" t="s">
        <v>858</v>
      </c>
      <c r="DL106" s="20" t="s">
        <v>858</v>
      </c>
      <c r="DN106" s="21" t="s">
        <v>640</v>
      </c>
      <c r="DO106" s="21" t="s">
        <v>218</v>
      </c>
      <c r="DP106" s="21">
        <v>22000</v>
      </c>
      <c r="DQ106" s="21">
        <v>8.6</v>
      </c>
      <c r="DR106" s="21">
        <v>36</v>
      </c>
      <c r="DS106" s="21">
        <v>1.1000000000000001</v>
      </c>
      <c r="DT106" s="21">
        <v>36.799999999999997</v>
      </c>
      <c r="DU106" s="21">
        <v>0.8</v>
      </c>
      <c r="DV106" s="21">
        <v>32.5</v>
      </c>
      <c r="DW106" s="21">
        <v>2.9</v>
      </c>
      <c r="DX106" s="21" t="s">
        <v>858</v>
      </c>
      <c r="DY106" s="21" t="s">
        <v>858</v>
      </c>
      <c r="EA106" s="22" t="s">
        <v>640</v>
      </c>
      <c r="EB106" s="22" t="s">
        <v>218</v>
      </c>
      <c r="EC106" s="22">
        <v>18000</v>
      </c>
      <c r="ED106" s="22">
        <v>10.4</v>
      </c>
      <c r="EE106" s="22">
        <v>30009</v>
      </c>
      <c r="EF106" s="22">
        <v>6.6</v>
      </c>
      <c r="EG106" s="22">
        <v>31253</v>
      </c>
      <c r="EH106" s="22">
        <v>4.9000000000000004</v>
      </c>
      <c r="EI106" s="22">
        <v>14931</v>
      </c>
      <c r="EJ106" s="22">
        <v>9.1</v>
      </c>
      <c r="EK106" s="22" t="s">
        <v>858</v>
      </c>
      <c r="EL106" s="22" t="s">
        <v>858</v>
      </c>
      <c r="EN106" s="23" t="s">
        <v>640</v>
      </c>
      <c r="EO106" s="23" t="s">
        <v>218</v>
      </c>
      <c r="EP106" s="23">
        <v>22000</v>
      </c>
      <c r="EQ106" s="23">
        <v>8.6</v>
      </c>
      <c r="ER106" s="23">
        <v>15.32</v>
      </c>
      <c r="ES106" s="23">
        <v>5.2</v>
      </c>
      <c r="ET106" s="23">
        <v>15.97</v>
      </c>
      <c r="EU106" s="23">
        <v>3.8</v>
      </c>
      <c r="EV106" s="23">
        <v>7.69</v>
      </c>
      <c r="EW106" s="23">
        <v>7.1</v>
      </c>
      <c r="EX106" s="23" t="s">
        <v>858</v>
      </c>
      <c r="EY106" s="23" t="s">
        <v>858</v>
      </c>
      <c r="FA106" s="24" t="s">
        <v>640</v>
      </c>
      <c r="FB106" s="24" t="s">
        <v>218</v>
      </c>
      <c r="FC106" s="24">
        <v>22000</v>
      </c>
      <c r="FD106" s="24">
        <v>8.6</v>
      </c>
      <c r="FE106" s="24">
        <v>539.79999999999995</v>
      </c>
      <c r="FF106" s="24">
        <v>5.9</v>
      </c>
      <c r="FG106" s="24">
        <v>587.6</v>
      </c>
      <c r="FH106" s="24">
        <v>3.9</v>
      </c>
      <c r="FI106" s="24">
        <v>277.8</v>
      </c>
      <c r="FJ106" s="24">
        <v>5.2</v>
      </c>
      <c r="FK106" s="24" t="s">
        <v>858</v>
      </c>
      <c r="FL106" s="24" t="s">
        <v>858</v>
      </c>
      <c r="FN106" s="11" t="s">
        <v>640</v>
      </c>
      <c r="FO106" s="11" t="s">
        <v>218</v>
      </c>
      <c r="FP106" s="11">
        <v>28000</v>
      </c>
      <c r="FQ106" s="11">
        <v>7.9</v>
      </c>
      <c r="FR106" s="11">
        <v>39</v>
      </c>
      <c r="FS106" s="11">
        <v>1.6</v>
      </c>
      <c r="FT106" s="11">
        <v>40.9</v>
      </c>
      <c r="FU106" s="11">
        <v>1.7</v>
      </c>
      <c r="FV106" s="11">
        <v>35</v>
      </c>
      <c r="FW106" s="11">
        <v>1.8</v>
      </c>
      <c r="FX106" s="11" t="s">
        <v>858</v>
      </c>
      <c r="FY106" s="11" t="s">
        <v>858</v>
      </c>
      <c r="GA106" s="10" t="s">
        <v>640</v>
      </c>
      <c r="GB106" s="10" t="s">
        <v>218</v>
      </c>
      <c r="GC106" s="10">
        <v>23000</v>
      </c>
      <c r="GD106" s="10">
        <v>9.6</v>
      </c>
      <c r="GE106" s="10">
        <v>30724</v>
      </c>
      <c r="GF106" s="10">
        <v>7.4</v>
      </c>
      <c r="GG106" s="10">
        <v>38792</v>
      </c>
      <c r="GH106" s="10">
        <v>12</v>
      </c>
      <c r="GI106" s="10">
        <v>16580</v>
      </c>
      <c r="GJ106" s="10">
        <v>11</v>
      </c>
      <c r="GK106" s="10" t="s">
        <v>858</v>
      </c>
      <c r="GL106" s="10" t="s">
        <v>858</v>
      </c>
      <c r="GN106" s="9" t="s">
        <v>640</v>
      </c>
      <c r="GO106" s="9" t="s">
        <v>218</v>
      </c>
      <c r="GP106" s="9">
        <v>28000</v>
      </c>
      <c r="GQ106" s="9">
        <v>7.9</v>
      </c>
      <c r="GR106" s="9">
        <v>13.91</v>
      </c>
      <c r="GS106" s="9">
        <v>6.4</v>
      </c>
      <c r="GT106" s="9">
        <v>16.39</v>
      </c>
      <c r="GU106" s="9">
        <v>7</v>
      </c>
      <c r="GV106" s="9">
        <v>7.84</v>
      </c>
      <c r="GW106" s="9">
        <v>5</v>
      </c>
      <c r="GX106" s="9" t="s">
        <v>858</v>
      </c>
      <c r="GY106" s="9" t="s">
        <v>858</v>
      </c>
    </row>
    <row r="107" spans="1:207" x14ac:dyDescent="0.25">
      <c r="A107" s="1" t="s">
        <v>641</v>
      </c>
      <c r="B107" s="1" t="s">
        <v>219</v>
      </c>
      <c r="C107" s="1">
        <v>75000</v>
      </c>
      <c r="D107" s="1">
        <v>5</v>
      </c>
      <c r="E107" s="1">
        <v>728</v>
      </c>
      <c r="F107" s="1">
        <v>4.9000000000000004</v>
      </c>
      <c r="G107" s="1">
        <v>914.2</v>
      </c>
      <c r="H107" s="1">
        <v>4.5999999999999996</v>
      </c>
      <c r="I107" s="1">
        <v>383.2</v>
      </c>
      <c r="J107" s="1">
        <v>4.0999999999999996</v>
      </c>
      <c r="K107" s="1" t="s">
        <v>858</v>
      </c>
      <c r="L107" s="1" t="s">
        <v>858</v>
      </c>
      <c r="N107" s="2" t="s">
        <v>641</v>
      </c>
      <c r="O107" s="2" t="s">
        <v>219</v>
      </c>
      <c r="P107" s="2">
        <v>125000</v>
      </c>
      <c r="Q107" s="2">
        <v>3.8</v>
      </c>
      <c r="R107" s="2">
        <v>36.9</v>
      </c>
      <c r="S107" s="2">
        <v>1</v>
      </c>
      <c r="T107" s="2">
        <v>37.799999999999997</v>
      </c>
      <c r="U107" s="2">
        <v>0.5</v>
      </c>
      <c r="V107" s="2">
        <v>35</v>
      </c>
      <c r="W107" s="2">
        <v>0.1</v>
      </c>
      <c r="X107" s="2">
        <v>42.5</v>
      </c>
      <c r="Y107" s="2">
        <v>5.7</v>
      </c>
      <c r="AA107" s="3" t="s">
        <v>641</v>
      </c>
      <c r="AB107" s="3" t="s">
        <v>219</v>
      </c>
      <c r="AC107" s="3">
        <v>103000</v>
      </c>
      <c r="AD107" s="3">
        <v>5.3</v>
      </c>
      <c r="AE107" s="3">
        <v>36023</v>
      </c>
      <c r="AF107" s="3">
        <v>4.0999999999999996</v>
      </c>
      <c r="AG107" s="3">
        <v>47603</v>
      </c>
      <c r="AH107" s="3">
        <v>7.5</v>
      </c>
      <c r="AI107" s="3">
        <v>19198</v>
      </c>
      <c r="AJ107" s="3">
        <v>4.5</v>
      </c>
      <c r="AK107" s="3" t="s">
        <v>858</v>
      </c>
      <c r="AL107" s="3" t="s">
        <v>858</v>
      </c>
      <c r="AN107" s="4" t="s">
        <v>641</v>
      </c>
      <c r="AO107" s="4" t="s">
        <v>219</v>
      </c>
      <c r="AP107" s="4">
        <v>125000</v>
      </c>
      <c r="AQ107" s="4">
        <v>3.8</v>
      </c>
      <c r="AR107" s="4">
        <v>18.23</v>
      </c>
      <c r="AS107" s="4">
        <v>3.2</v>
      </c>
      <c r="AT107" s="4">
        <v>21.97</v>
      </c>
      <c r="AU107" s="4">
        <v>3.3</v>
      </c>
      <c r="AV107" s="4">
        <v>9.68</v>
      </c>
      <c r="AW107" s="4">
        <v>2.5</v>
      </c>
      <c r="AX107" s="4">
        <v>38.28</v>
      </c>
      <c r="AY107" s="4">
        <v>19</v>
      </c>
      <c r="BA107" s="5" t="s">
        <v>641</v>
      </c>
      <c r="BB107" s="5" t="s">
        <v>219</v>
      </c>
      <c r="BC107" s="5">
        <v>125000</v>
      </c>
      <c r="BD107" s="5">
        <v>3.8</v>
      </c>
      <c r="BE107" s="5">
        <v>682.9</v>
      </c>
      <c r="BF107" s="5">
        <v>3.3</v>
      </c>
      <c r="BG107" s="5">
        <v>830.7</v>
      </c>
      <c r="BH107" s="5">
        <v>3.3</v>
      </c>
      <c r="BI107" s="5">
        <v>379.1</v>
      </c>
      <c r="BJ107" s="5">
        <v>3.1</v>
      </c>
      <c r="BK107" s="5">
        <v>1416.1</v>
      </c>
      <c r="BL107" s="5">
        <v>17</v>
      </c>
      <c r="BN107" s="6" t="s">
        <v>641</v>
      </c>
      <c r="BO107" s="6" t="s">
        <v>219</v>
      </c>
      <c r="BP107" s="6">
        <v>149000</v>
      </c>
      <c r="BQ107" s="6">
        <v>3.4</v>
      </c>
      <c r="BR107" s="6">
        <v>35</v>
      </c>
      <c r="BS107" s="6">
        <v>0.9</v>
      </c>
      <c r="BT107" s="6">
        <v>34.6</v>
      </c>
      <c r="BU107" s="6">
        <v>0.9</v>
      </c>
      <c r="BV107" s="6">
        <v>20.9</v>
      </c>
      <c r="BW107" s="6">
        <v>7.2</v>
      </c>
      <c r="BX107" s="6">
        <v>41.6</v>
      </c>
      <c r="BY107" s="6">
        <v>4.3</v>
      </c>
      <c r="CA107" s="7" t="s">
        <v>641</v>
      </c>
      <c r="CB107" s="7" t="s">
        <v>219</v>
      </c>
      <c r="CC107" s="7">
        <v>122000</v>
      </c>
      <c r="CD107" s="7">
        <v>4.9000000000000004</v>
      </c>
      <c r="CE107" s="7">
        <v>32645</v>
      </c>
      <c r="CF107" s="7">
        <v>4.5</v>
      </c>
      <c r="CG107" s="7">
        <v>42034</v>
      </c>
      <c r="CH107" s="7">
        <v>7.4</v>
      </c>
      <c r="CI107" s="7">
        <v>10144</v>
      </c>
      <c r="CJ107" s="7">
        <v>17</v>
      </c>
      <c r="CK107" s="7" t="s">
        <v>858</v>
      </c>
      <c r="CL107" s="7" t="s">
        <v>858</v>
      </c>
      <c r="CN107" s="8" t="s">
        <v>641</v>
      </c>
      <c r="CO107" s="8" t="s">
        <v>219</v>
      </c>
      <c r="CP107" s="8">
        <v>149000</v>
      </c>
      <c r="CQ107" s="8">
        <v>3.4</v>
      </c>
      <c r="CR107" s="8">
        <v>17.04</v>
      </c>
      <c r="CS107" s="8">
        <v>3.4</v>
      </c>
      <c r="CT107" s="8">
        <v>21.11</v>
      </c>
      <c r="CU107" s="8">
        <v>3.2</v>
      </c>
      <c r="CV107" s="8">
        <v>7.5</v>
      </c>
      <c r="CW107" s="8">
        <v>3.8</v>
      </c>
      <c r="CX107" s="8">
        <v>36.520000000000003</v>
      </c>
      <c r="CY107" s="8">
        <v>18</v>
      </c>
      <c r="DA107" s="20" t="s">
        <v>641</v>
      </c>
      <c r="DB107" s="20" t="s">
        <v>219</v>
      </c>
      <c r="DC107" s="20">
        <v>149000</v>
      </c>
      <c r="DD107" s="20">
        <v>3.4</v>
      </c>
      <c r="DE107" s="20">
        <v>609.5</v>
      </c>
      <c r="DF107" s="20">
        <v>3.2</v>
      </c>
      <c r="DG107" s="20">
        <v>729.6</v>
      </c>
      <c r="DH107" s="20">
        <v>3.3</v>
      </c>
      <c r="DI107" s="20">
        <v>187.7</v>
      </c>
      <c r="DJ107" s="20">
        <v>9.1999999999999993</v>
      </c>
      <c r="DK107" s="20">
        <v>1318.9</v>
      </c>
      <c r="DL107" s="20">
        <v>17</v>
      </c>
      <c r="DN107" s="21" t="s">
        <v>641</v>
      </c>
      <c r="DO107" s="21" t="s">
        <v>219</v>
      </c>
      <c r="DP107" s="21">
        <v>50000</v>
      </c>
      <c r="DQ107" s="21">
        <v>5.8</v>
      </c>
      <c r="DR107" s="21">
        <v>36</v>
      </c>
      <c r="DS107" s="21">
        <v>1.4</v>
      </c>
      <c r="DT107" s="21">
        <v>37</v>
      </c>
      <c r="DU107" s="21">
        <v>0.7</v>
      </c>
      <c r="DV107" s="21">
        <v>34.9</v>
      </c>
      <c r="DW107" s="21">
        <v>0.3</v>
      </c>
      <c r="DX107" s="21" t="s">
        <v>858</v>
      </c>
      <c r="DY107" s="21" t="s">
        <v>858</v>
      </c>
      <c r="EA107" s="22" t="s">
        <v>641</v>
      </c>
      <c r="EB107" s="22" t="s">
        <v>219</v>
      </c>
      <c r="EC107" s="22">
        <v>40000</v>
      </c>
      <c r="ED107" s="22">
        <v>9.6</v>
      </c>
      <c r="EE107" s="22">
        <v>32843</v>
      </c>
      <c r="EF107" s="22">
        <v>5</v>
      </c>
      <c r="EG107" s="22">
        <v>37434</v>
      </c>
      <c r="EH107" s="22">
        <v>3.8</v>
      </c>
      <c r="EI107" s="22">
        <v>18940</v>
      </c>
      <c r="EJ107" s="22">
        <v>7</v>
      </c>
      <c r="EK107" s="22" t="s">
        <v>858</v>
      </c>
      <c r="EL107" s="22" t="s">
        <v>858</v>
      </c>
      <c r="EN107" s="23" t="s">
        <v>641</v>
      </c>
      <c r="EO107" s="23" t="s">
        <v>219</v>
      </c>
      <c r="EP107" s="23">
        <v>50000</v>
      </c>
      <c r="EQ107" s="23">
        <v>5.8</v>
      </c>
      <c r="ER107" s="23">
        <v>17.03</v>
      </c>
      <c r="ES107" s="23">
        <v>4.5</v>
      </c>
      <c r="ET107" s="23">
        <v>19.05</v>
      </c>
      <c r="EU107" s="23">
        <v>2.9</v>
      </c>
      <c r="EV107" s="23">
        <v>9.9600000000000009</v>
      </c>
      <c r="EW107" s="23">
        <v>4.7</v>
      </c>
      <c r="EX107" s="23" t="s">
        <v>858</v>
      </c>
      <c r="EY107" s="23" t="s">
        <v>858</v>
      </c>
      <c r="FA107" s="24" t="s">
        <v>641</v>
      </c>
      <c r="FB107" s="24" t="s">
        <v>219</v>
      </c>
      <c r="FC107" s="24">
        <v>50000</v>
      </c>
      <c r="FD107" s="24">
        <v>5.8</v>
      </c>
      <c r="FE107" s="24">
        <v>618.20000000000005</v>
      </c>
      <c r="FF107" s="24">
        <v>4.2</v>
      </c>
      <c r="FG107" s="24">
        <v>704.2</v>
      </c>
      <c r="FH107" s="24">
        <v>2.8</v>
      </c>
      <c r="FI107" s="24">
        <v>371.3</v>
      </c>
      <c r="FJ107" s="24">
        <v>5.2</v>
      </c>
      <c r="FK107" s="24" t="s">
        <v>858</v>
      </c>
      <c r="FL107" s="24" t="s">
        <v>858</v>
      </c>
      <c r="FN107" s="11" t="s">
        <v>641</v>
      </c>
      <c r="FO107" s="11" t="s">
        <v>219</v>
      </c>
      <c r="FP107" s="11">
        <v>75000</v>
      </c>
      <c r="FQ107" s="11">
        <v>5</v>
      </c>
      <c r="FR107" s="11">
        <v>37.4</v>
      </c>
      <c r="FS107" s="11">
        <v>1</v>
      </c>
      <c r="FT107" s="11">
        <v>38.4</v>
      </c>
      <c r="FU107" s="11">
        <v>0.6</v>
      </c>
      <c r="FV107" s="11">
        <v>35</v>
      </c>
      <c r="FW107" s="11">
        <v>0</v>
      </c>
      <c r="FX107" s="11">
        <v>43.7</v>
      </c>
      <c r="FY107" s="11">
        <v>12</v>
      </c>
      <c r="GA107" s="10" t="s">
        <v>641</v>
      </c>
      <c r="GB107" s="10" t="s">
        <v>219</v>
      </c>
      <c r="GC107" s="10">
        <v>63000</v>
      </c>
      <c r="GD107" s="10">
        <v>6.2</v>
      </c>
      <c r="GE107" s="10">
        <v>39826</v>
      </c>
      <c r="GF107" s="10">
        <v>7.1</v>
      </c>
      <c r="GG107" s="10">
        <v>54012</v>
      </c>
      <c r="GH107" s="10">
        <v>11</v>
      </c>
      <c r="GI107" s="10">
        <v>19509</v>
      </c>
      <c r="GJ107" s="10">
        <v>8.4</v>
      </c>
      <c r="GK107" s="10" t="s">
        <v>858</v>
      </c>
      <c r="GL107" s="10" t="s">
        <v>858</v>
      </c>
      <c r="GN107" s="9" t="s">
        <v>641</v>
      </c>
      <c r="GO107" s="9" t="s">
        <v>219</v>
      </c>
      <c r="GP107" s="9">
        <v>75000</v>
      </c>
      <c r="GQ107" s="9">
        <v>5</v>
      </c>
      <c r="GR107" s="9">
        <v>19.43</v>
      </c>
      <c r="GS107" s="9">
        <v>4.8</v>
      </c>
      <c r="GT107" s="9">
        <v>23.83</v>
      </c>
      <c r="GU107" s="9">
        <v>4.8</v>
      </c>
      <c r="GV107" s="9">
        <v>9.5</v>
      </c>
      <c r="GW107" s="9">
        <v>3.7</v>
      </c>
      <c r="GX107" s="9" t="s">
        <v>858</v>
      </c>
      <c r="GY107" s="9" t="s">
        <v>858</v>
      </c>
    </row>
    <row r="108" spans="1:207" x14ac:dyDescent="0.25">
      <c r="A108" s="1" t="s">
        <v>642</v>
      </c>
      <c r="B108" s="1" t="s">
        <v>220</v>
      </c>
      <c r="C108" s="1">
        <v>128000</v>
      </c>
      <c r="D108" s="1">
        <v>3.8</v>
      </c>
      <c r="E108" s="1">
        <v>929.4</v>
      </c>
      <c r="F108" s="1">
        <v>4.2</v>
      </c>
      <c r="G108" s="1">
        <v>1150.9000000000001</v>
      </c>
      <c r="H108" s="1">
        <v>2.6</v>
      </c>
      <c r="I108" s="1">
        <v>461.8</v>
      </c>
      <c r="J108" s="1">
        <v>4.0999999999999996</v>
      </c>
      <c r="K108" s="1">
        <v>2010.4</v>
      </c>
      <c r="L108" s="1">
        <v>18</v>
      </c>
      <c r="N108" s="2" t="s">
        <v>642</v>
      </c>
      <c r="O108" s="2" t="s">
        <v>220</v>
      </c>
      <c r="P108" s="2">
        <v>200000</v>
      </c>
      <c r="Q108" s="2">
        <v>2.9</v>
      </c>
      <c r="R108" s="2">
        <v>35</v>
      </c>
      <c r="S108" s="2">
        <v>0.2</v>
      </c>
      <c r="T108" s="2">
        <v>37.6</v>
      </c>
      <c r="U108" s="2">
        <v>0.5</v>
      </c>
      <c r="V108" s="2">
        <v>34.9</v>
      </c>
      <c r="W108" s="2">
        <v>0.1</v>
      </c>
      <c r="X108" s="2">
        <v>42</v>
      </c>
      <c r="Y108" s="2">
        <v>5</v>
      </c>
      <c r="AA108" s="3" t="s">
        <v>642</v>
      </c>
      <c r="AB108" s="3" t="s">
        <v>220</v>
      </c>
      <c r="AC108" s="3">
        <v>165000</v>
      </c>
      <c r="AD108" s="3">
        <v>4</v>
      </c>
      <c r="AE108" s="3">
        <v>44928</v>
      </c>
      <c r="AF108" s="3">
        <v>4.7</v>
      </c>
      <c r="AG108" s="3">
        <v>64988</v>
      </c>
      <c r="AH108" s="3">
        <v>4.2</v>
      </c>
      <c r="AI108" s="3">
        <v>22998</v>
      </c>
      <c r="AJ108" s="3">
        <v>5.3</v>
      </c>
      <c r="AK108" s="3" t="s">
        <v>858</v>
      </c>
      <c r="AL108" s="3" t="s">
        <v>858</v>
      </c>
      <c r="AN108" s="4" t="s">
        <v>642</v>
      </c>
      <c r="AO108" s="4" t="s">
        <v>220</v>
      </c>
      <c r="AP108" s="4">
        <v>200000</v>
      </c>
      <c r="AQ108" s="4">
        <v>2.9</v>
      </c>
      <c r="AR108" s="4">
        <v>22.72</v>
      </c>
      <c r="AS108" s="4">
        <v>2.2999999999999998</v>
      </c>
      <c r="AT108" s="4">
        <v>27.94</v>
      </c>
      <c r="AU108" s="4">
        <v>2.2000000000000002</v>
      </c>
      <c r="AV108" s="4">
        <v>11.41</v>
      </c>
      <c r="AW108" s="4">
        <v>2.8</v>
      </c>
      <c r="AX108" s="4">
        <v>51.84</v>
      </c>
      <c r="AY108" s="4">
        <v>12</v>
      </c>
      <c r="BA108" s="5" t="s">
        <v>642</v>
      </c>
      <c r="BB108" s="5" t="s">
        <v>220</v>
      </c>
      <c r="BC108" s="5">
        <v>200000</v>
      </c>
      <c r="BD108" s="5">
        <v>2.9</v>
      </c>
      <c r="BE108" s="5">
        <v>843.2</v>
      </c>
      <c r="BF108" s="5">
        <v>2.9</v>
      </c>
      <c r="BG108" s="5">
        <v>1050.5999999999999</v>
      </c>
      <c r="BH108" s="5">
        <v>2.1</v>
      </c>
      <c r="BI108" s="5">
        <v>438.2</v>
      </c>
      <c r="BJ108" s="5">
        <v>2.9</v>
      </c>
      <c r="BK108" s="5">
        <v>1830.3</v>
      </c>
      <c r="BL108" s="5">
        <v>12</v>
      </c>
      <c r="BN108" s="6" t="s">
        <v>642</v>
      </c>
      <c r="BO108" s="6" t="s">
        <v>220</v>
      </c>
      <c r="BP108" s="6">
        <v>226000</v>
      </c>
      <c r="BQ108" s="6">
        <v>2.8</v>
      </c>
      <c r="BR108" s="6">
        <v>35</v>
      </c>
      <c r="BS108" s="6">
        <v>0.7</v>
      </c>
      <c r="BT108" s="6">
        <v>35.5</v>
      </c>
      <c r="BU108" s="6">
        <v>0.6</v>
      </c>
      <c r="BV108" s="6">
        <v>28</v>
      </c>
      <c r="BW108" s="6">
        <v>6.8</v>
      </c>
      <c r="BX108" s="6">
        <v>41.2</v>
      </c>
      <c r="BY108" s="6">
        <v>3.8</v>
      </c>
      <c r="CA108" s="7" t="s">
        <v>642</v>
      </c>
      <c r="CB108" s="7" t="s">
        <v>220</v>
      </c>
      <c r="CC108" s="7">
        <v>186000</v>
      </c>
      <c r="CD108" s="7">
        <v>3.7</v>
      </c>
      <c r="CE108" s="7">
        <v>41783</v>
      </c>
      <c r="CF108" s="7">
        <v>4.3</v>
      </c>
      <c r="CG108" s="7">
        <v>59764</v>
      </c>
      <c r="CH108" s="7">
        <v>4.0999999999999996</v>
      </c>
      <c r="CI108" s="7">
        <v>16471</v>
      </c>
      <c r="CJ108" s="7">
        <v>8.1</v>
      </c>
      <c r="CK108" s="7" t="s">
        <v>858</v>
      </c>
      <c r="CL108" s="7" t="s">
        <v>858</v>
      </c>
      <c r="CN108" s="8" t="s">
        <v>642</v>
      </c>
      <c r="CO108" s="8" t="s">
        <v>220</v>
      </c>
      <c r="CP108" s="8">
        <v>226000</v>
      </c>
      <c r="CQ108" s="8">
        <v>2.8</v>
      </c>
      <c r="CR108" s="8">
        <v>21.57</v>
      </c>
      <c r="CS108" s="8">
        <v>2.4</v>
      </c>
      <c r="CT108" s="8">
        <v>27.17</v>
      </c>
      <c r="CU108" s="8">
        <v>2.1</v>
      </c>
      <c r="CV108" s="8">
        <v>9.39</v>
      </c>
      <c r="CW108" s="8">
        <v>3.2</v>
      </c>
      <c r="CX108" s="8">
        <v>49.46</v>
      </c>
      <c r="CY108" s="8">
        <v>12</v>
      </c>
      <c r="DA108" s="20" t="s">
        <v>642</v>
      </c>
      <c r="DB108" s="20" t="s">
        <v>220</v>
      </c>
      <c r="DC108" s="20">
        <v>226000</v>
      </c>
      <c r="DD108" s="20">
        <v>2.8</v>
      </c>
      <c r="DE108" s="20">
        <v>775.3</v>
      </c>
      <c r="DF108" s="20">
        <v>2.7</v>
      </c>
      <c r="DG108" s="20">
        <v>964.7</v>
      </c>
      <c r="DH108" s="20">
        <v>2.1</v>
      </c>
      <c r="DI108" s="20">
        <v>308.3</v>
      </c>
      <c r="DJ108" s="20">
        <v>5.3</v>
      </c>
      <c r="DK108" s="20">
        <v>1789.3</v>
      </c>
      <c r="DL108" s="20">
        <v>11</v>
      </c>
      <c r="DN108" s="21" t="s">
        <v>642</v>
      </c>
      <c r="DO108" s="21" t="s">
        <v>220</v>
      </c>
      <c r="DP108" s="21">
        <v>72000</v>
      </c>
      <c r="DQ108" s="21">
        <v>4.7</v>
      </c>
      <c r="DR108" s="21">
        <v>35</v>
      </c>
      <c r="DS108" s="21">
        <v>0.9</v>
      </c>
      <c r="DT108" s="21">
        <v>37.200000000000003</v>
      </c>
      <c r="DU108" s="21">
        <v>0.9</v>
      </c>
      <c r="DV108" s="21">
        <v>34.9</v>
      </c>
      <c r="DW108" s="21">
        <v>0.1</v>
      </c>
      <c r="DX108" s="21">
        <v>40</v>
      </c>
      <c r="DY108" s="21">
        <v>19</v>
      </c>
      <c r="EA108" s="22" t="s">
        <v>642</v>
      </c>
      <c r="EB108" s="22" t="s">
        <v>220</v>
      </c>
      <c r="EC108" s="22">
        <v>59000</v>
      </c>
      <c r="ED108" s="22">
        <v>6.4</v>
      </c>
      <c r="EE108" s="22">
        <v>38489</v>
      </c>
      <c r="EF108" s="22">
        <v>4.7</v>
      </c>
      <c r="EG108" s="22">
        <v>48459</v>
      </c>
      <c r="EH108" s="22">
        <v>5.5</v>
      </c>
      <c r="EI108" s="22">
        <v>20645</v>
      </c>
      <c r="EJ108" s="22">
        <v>12</v>
      </c>
      <c r="EK108" s="22" t="s">
        <v>858</v>
      </c>
      <c r="EL108" s="22" t="s">
        <v>858</v>
      </c>
      <c r="EN108" s="23" t="s">
        <v>642</v>
      </c>
      <c r="EO108" s="23" t="s">
        <v>220</v>
      </c>
      <c r="EP108" s="23">
        <v>72000</v>
      </c>
      <c r="EQ108" s="23">
        <v>4.7</v>
      </c>
      <c r="ER108" s="23">
        <v>20.65</v>
      </c>
      <c r="ES108" s="23">
        <v>4.7</v>
      </c>
      <c r="ET108" s="23">
        <v>23.43</v>
      </c>
      <c r="EU108" s="23">
        <v>3.2</v>
      </c>
      <c r="EV108" s="23">
        <v>10.99</v>
      </c>
      <c r="EW108" s="23">
        <v>4.7</v>
      </c>
      <c r="EX108" s="23" t="s">
        <v>858</v>
      </c>
      <c r="EY108" s="23" t="s">
        <v>858</v>
      </c>
      <c r="FA108" s="24" t="s">
        <v>642</v>
      </c>
      <c r="FB108" s="24" t="s">
        <v>220</v>
      </c>
      <c r="FC108" s="24">
        <v>72000</v>
      </c>
      <c r="FD108" s="24">
        <v>4.7</v>
      </c>
      <c r="FE108" s="24">
        <v>747.5</v>
      </c>
      <c r="FF108" s="24">
        <v>3.2</v>
      </c>
      <c r="FG108" s="24">
        <v>871.6</v>
      </c>
      <c r="FH108" s="24">
        <v>3</v>
      </c>
      <c r="FI108" s="24">
        <v>406.6</v>
      </c>
      <c r="FJ108" s="24">
        <v>4.3</v>
      </c>
      <c r="FK108" s="24" t="s">
        <v>858</v>
      </c>
      <c r="FL108" s="24" t="s">
        <v>858</v>
      </c>
      <c r="FN108" s="11" t="s">
        <v>642</v>
      </c>
      <c r="FO108" s="11" t="s">
        <v>220</v>
      </c>
      <c r="FP108" s="11">
        <v>128000</v>
      </c>
      <c r="FQ108" s="11">
        <v>3.8</v>
      </c>
      <c r="FR108" s="11">
        <v>35</v>
      </c>
      <c r="FS108" s="11">
        <v>0.9</v>
      </c>
      <c r="FT108" s="11">
        <v>37.799999999999997</v>
      </c>
      <c r="FU108" s="11">
        <v>0.5</v>
      </c>
      <c r="FV108" s="11">
        <v>34.9</v>
      </c>
      <c r="FW108" s="11">
        <v>0.1</v>
      </c>
      <c r="FX108" s="11">
        <v>43.6</v>
      </c>
      <c r="FY108" s="11">
        <v>6.5</v>
      </c>
      <c r="GA108" s="10" t="s">
        <v>642</v>
      </c>
      <c r="GB108" s="10" t="s">
        <v>220</v>
      </c>
      <c r="GC108" s="10">
        <v>106000</v>
      </c>
      <c r="GD108" s="10">
        <v>5.0999999999999996</v>
      </c>
      <c r="GE108" s="10">
        <v>51116</v>
      </c>
      <c r="GF108" s="10">
        <v>5.6</v>
      </c>
      <c r="GG108" s="10">
        <v>74181</v>
      </c>
      <c r="GH108" s="10">
        <v>5.3</v>
      </c>
      <c r="GI108" s="10">
        <v>25519</v>
      </c>
      <c r="GJ108" s="10">
        <v>4.8</v>
      </c>
      <c r="GK108" s="10" t="s">
        <v>858</v>
      </c>
      <c r="GL108" s="10" t="s">
        <v>858</v>
      </c>
      <c r="GN108" s="9" t="s">
        <v>642</v>
      </c>
      <c r="GO108" s="9" t="s">
        <v>220</v>
      </c>
      <c r="GP108" s="9">
        <v>128000</v>
      </c>
      <c r="GQ108" s="9">
        <v>3.8</v>
      </c>
      <c r="GR108" s="9">
        <v>24.61</v>
      </c>
      <c r="GS108" s="9">
        <v>4.0999999999999996</v>
      </c>
      <c r="GT108" s="9">
        <v>30.42</v>
      </c>
      <c r="GU108" s="9">
        <v>2.7</v>
      </c>
      <c r="GV108" s="9">
        <v>11.87</v>
      </c>
      <c r="GW108" s="9">
        <v>4</v>
      </c>
      <c r="GX108" s="9">
        <v>56.85</v>
      </c>
      <c r="GY108" s="9">
        <v>18</v>
      </c>
    </row>
    <row r="109" spans="1:207" x14ac:dyDescent="0.25">
      <c r="A109" s="1" t="s">
        <v>643</v>
      </c>
      <c r="B109" s="1" t="s">
        <v>221</v>
      </c>
      <c r="C109" s="1">
        <v>32000</v>
      </c>
      <c r="D109" s="1">
        <v>7.5</v>
      </c>
      <c r="E109" s="1">
        <v>630.79999999999995</v>
      </c>
      <c r="F109" s="1">
        <v>5.2</v>
      </c>
      <c r="G109" s="1">
        <v>693.8</v>
      </c>
      <c r="H109" s="1">
        <v>4.7</v>
      </c>
      <c r="I109" s="1">
        <v>318.89999999999998</v>
      </c>
      <c r="J109" s="1">
        <v>7.4</v>
      </c>
      <c r="K109" s="1" t="s">
        <v>858</v>
      </c>
      <c r="L109" s="1" t="s">
        <v>858</v>
      </c>
      <c r="N109" s="2" t="s">
        <v>643</v>
      </c>
      <c r="O109" s="2" t="s">
        <v>221</v>
      </c>
      <c r="P109" s="2">
        <v>59000</v>
      </c>
      <c r="Q109" s="2">
        <v>5.4</v>
      </c>
      <c r="R109" s="2">
        <v>37.5</v>
      </c>
      <c r="S109" s="2">
        <v>1.6</v>
      </c>
      <c r="T109" s="2">
        <v>39.700000000000003</v>
      </c>
      <c r="U109" s="2">
        <v>0.9</v>
      </c>
      <c r="V109" s="2">
        <v>34.5</v>
      </c>
      <c r="W109" s="2">
        <v>1.7</v>
      </c>
      <c r="X109" s="2" t="s">
        <v>858</v>
      </c>
      <c r="Y109" s="2" t="s">
        <v>858</v>
      </c>
      <c r="AA109" s="3" t="s">
        <v>643</v>
      </c>
      <c r="AB109" s="3" t="s">
        <v>221</v>
      </c>
      <c r="AC109" s="3">
        <v>53000</v>
      </c>
      <c r="AD109" s="3">
        <v>8.3000000000000007</v>
      </c>
      <c r="AE109" s="3">
        <v>31283</v>
      </c>
      <c r="AF109" s="3">
        <v>8</v>
      </c>
      <c r="AG109" s="3">
        <v>35324</v>
      </c>
      <c r="AH109" s="3">
        <v>5.3</v>
      </c>
      <c r="AI109" s="3" t="s">
        <v>858</v>
      </c>
      <c r="AJ109" s="3" t="s">
        <v>858</v>
      </c>
      <c r="AK109" s="3" t="s">
        <v>858</v>
      </c>
      <c r="AL109" s="3" t="s">
        <v>858</v>
      </c>
      <c r="AN109" s="4" t="s">
        <v>643</v>
      </c>
      <c r="AO109" s="4" t="s">
        <v>221</v>
      </c>
      <c r="AP109" s="4">
        <v>59000</v>
      </c>
      <c r="AQ109" s="4">
        <v>5.4</v>
      </c>
      <c r="AR109" s="4">
        <v>14.36</v>
      </c>
      <c r="AS109" s="4">
        <v>5.3</v>
      </c>
      <c r="AT109" s="4">
        <v>16.350000000000001</v>
      </c>
      <c r="AU109" s="4">
        <v>3.3</v>
      </c>
      <c r="AV109" s="4">
        <v>7.65</v>
      </c>
      <c r="AW109" s="4">
        <v>3.5</v>
      </c>
      <c r="AX109" s="4" t="s">
        <v>858</v>
      </c>
      <c r="AY109" s="4" t="s">
        <v>858</v>
      </c>
      <c r="BA109" s="5" t="s">
        <v>643</v>
      </c>
      <c r="BB109" s="5" t="s">
        <v>221</v>
      </c>
      <c r="BC109" s="5">
        <v>59000</v>
      </c>
      <c r="BD109" s="5">
        <v>5.4</v>
      </c>
      <c r="BE109" s="5">
        <v>575</v>
      </c>
      <c r="BF109" s="5">
        <v>4.5999999999999996</v>
      </c>
      <c r="BG109" s="5">
        <v>649.9</v>
      </c>
      <c r="BH109" s="5">
        <v>3.2</v>
      </c>
      <c r="BI109" s="5">
        <v>322</v>
      </c>
      <c r="BJ109" s="5">
        <v>4.5999999999999996</v>
      </c>
      <c r="BK109" s="5" t="s">
        <v>858</v>
      </c>
      <c r="BL109" s="5" t="s">
        <v>858</v>
      </c>
      <c r="BN109" s="6" t="s">
        <v>643</v>
      </c>
      <c r="BO109" s="6" t="s">
        <v>221</v>
      </c>
      <c r="BP109" s="6">
        <v>82000</v>
      </c>
      <c r="BQ109" s="6">
        <v>4.5</v>
      </c>
      <c r="BR109" s="6">
        <v>36.1</v>
      </c>
      <c r="BS109" s="6">
        <v>1.7</v>
      </c>
      <c r="BT109" s="6">
        <v>33.799999999999997</v>
      </c>
      <c r="BU109" s="6">
        <v>1.6</v>
      </c>
      <c r="BV109" s="6">
        <v>16</v>
      </c>
      <c r="BW109" s="6">
        <v>12</v>
      </c>
      <c r="BX109" s="6">
        <v>45</v>
      </c>
      <c r="BY109" s="6">
        <v>11</v>
      </c>
      <c r="CA109" s="7" t="s">
        <v>643</v>
      </c>
      <c r="CB109" s="7" t="s">
        <v>221</v>
      </c>
      <c r="CC109" s="7">
        <v>74000</v>
      </c>
      <c r="CD109" s="7">
        <v>6.8</v>
      </c>
      <c r="CE109" s="7">
        <v>25702</v>
      </c>
      <c r="CF109" s="7">
        <v>8.3000000000000007</v>
      </c>
      <c r="CG109" s="7">
        <v>28665</v>
      </c>
      <c r="CH109" s="7">
        <v>5.2</v>
      </c>
      <c r="CI109" s="7" t="s">
        <v>858</v>
      </c>
      <c r="CJ109" s="7" t="s">
        <v>858</v>
      </c>
      <c r="CK109" s="7" t="s">
        <v>858</v>
      </c>
      <c r="CL109" s="7" t="s">
        <v>858</v>
      </c>
      <c r="CN109" s="8" t="s">
        <v>643</v>
      </c>
      <c r="CO109" s="8" t="s">
        <v>221</v>
      </c>
      <c r="CP109" s="8">
        <v>82000</v>
      </c>
      <c r="CQ109" s="8">
        <v>4.5</v>
      </c>
      <c r="CR109" s="8">
        <v>13.13</v>
      </c>
      <c r="CS109" s="8">
        <v>4.2</v>
      </c>
      <c r="CT109" s="8">
        <v>15.52</v>
      </c>
      <c r="CU109" s="8">
        <v>3</v>
      </c>
      <c r="CV109" s="8">
        <v>6.73</v>
      </c>
      <c r="CW109" s="8">
        <v>2.2000000000000002</v>
      </c>
      <c r="CX109" s="8" t="s">
        <v>858</v>
      </c>
      <c r="CY109" s="8" t="s">
        <v>858</v>
      </c>
      <c r="DA109" s="20" t="s">
        <v>643</v>
      </c>
      <c r="DB109" s="20" t="s">
        <v>221</v>
      </c>
      <c r="DC109" s="20">
        <v>82000</v>
      </c>
      <c r="DD109" s="20">
        <v>4.5</v>
      </c>
      <c r="DE109" s="20">
        <v>464.7</v>
      </c>
      <c r="DF109" s="20">
        <v>4.4000000000000004</v>
      </c>
      <c r="DG109" s="20">
        <v>525.29999999999995</v>
      </c>
      <c r="DH109" s="20">
        <v>3.3</v>
      </c>
      <c r="DI109" s="20">
        <v>140.1</v>
      </c>
      <c r="DJ109" s="20">
        <v>9.1</v>
      </c>
      <c r="DK109" s="20" t="s">
        <v>858</v>
      </c>
      <c r="DL109" s="20" t="s">
        <v>858</v>
      </c>
      <c r="DN109" s="21" t="s">
        <v>643</v>
      </c>
      <c r="DO109" s="21" t="s">
        <v>221</v>
      </c>
      <c r="DP109" s="21">
        <v>27000</v>
      </c>
      <c r="DQ109" s="21">
        <v>7.7</v>
      </c>
      <c r="DR109" s="21">
        <v>37.5</v>
      </c>
      <c r="DS109" s="21">
        <v>1</v>
      </c>
      <c r="DT109" s="21">
        <v>38.5</v>
      </c>
      <c r="DU109" s="21">
        <v>1.2</v>
      </c>
      <c r="DV109" s="21">
        <v>32.799999999999997</v>
      </c>
      <c r="DW109" s="21">
        <v>1.9</v>
      </c>
      <c r="DX109" s="21" t="s">
        <v>858</v>
      </c>
      <c r="DY109" s="21" t="s">
        <v>858</v>
      </c>
      <c r="EA109" s="22" t="s">
        <v>643</v>
      </c>
      <c r="EB109" s="22" t="s">
        <v>221</v>
      </c>
      <c r="EC109" s="22">
        <v>24000</v>
      </c>
      <c r="ED109" s="22">
        <v>13.1</v>
      </c>
      <c r="EE109" s="22">
        <v>28151</v>
      </c>
      <c r="EF109" s="22">
        <v>9.4</v>
      </c>
      <c r="EG109" s="22">
        <v>31351</v>
      </c>
      <c r="EH109" s="22">
        <v>6.4</v>
      </c>
      <c r="EI109" s="22" t="s">
        <v>858</v>
      </c>
      <c r="EJ109" s="22" t="s">
        <v>858</v>
      </c>
      <c r="EK109" s="22" t="s">
        <v>858</v>
      </c>
      <c r="EL109" s="22" t="s">
        <v>858</v>
      </c>
      <c r="EN109" s="23" t="s">
        <v>643</v>
      </c>
      <c r="EO109" s="23" t="s">
        <v>221</v>
      </c>
      <c r="EP109" s="23">
        <v>27000</v>
      </c>
      <c r="EQ109" s="23">
        <v>7.7</v>
      </c>
      <c r="ER109" s="23">
        <v>13.94</v>
      </c>
      <c r="ES109" s="23">
        <v>7.4</v>
      </c>
      <c r="ET109" s="23">
        <v>15.53</v>
      </c>
      <c r="EU109" s="23">
        <v>4</v>
      </c>
      <c r="EV109" s="23">
        <v>7.53</v>
      </c>
      <c r="EW109" s="23">
        <v>3.7</v>
      </c>
      <c r="EX109" s="23" t="s">
        <v>858</v>
      </c>
      <c r="EY109" s="23" t="s">
        <v>858</v>
      </c>
      <c r="FA109" s="24" t="s">
        <v>643</v>
      </c>
      <c r="FB109" s="24" t="s">
        <v>221</v>
      </c>
      <c r="FC109" s="24">
        <v>27000</v>
      </c>
      <c r="FD109" s="24">
        <v>7.7</v>
      </c>
      <c r="FE109" s="24">
        <v>522</v>
      </c>
      <c r="FF109" s="24">
        <v>6.1</v>
      </c>
      <c r="FG109" s="24">
        <v>598.4</v>
      </c>
      <c r="FH109" s="24">
        <v>3.8</v>
      </c>
      <c r="FI109" s="24">
        <v>322.89999999999998</v>
      </c>
      <c r="FJ109" s="24">
        <v>4.9000000000000004</v>
      </c>
      <c r="FK109" s="24" t="s">
        <v>858</v>
      </c>
      <c r="FL109" s="24" t="s">
        <v>858</v>
      </c>
      <c r="FN109" s="11" t="s">
        <v>643</v>
      </c>
      <c r="FO109" s="11" t="s">
        <v>221</v>
      </c>
      <c r="FP109" s="11">
        <v>32000</v>
      </c>
      <c r="FQ109" s="11">
        <v>7.5</v>
      </c>
      <c r="FR109" s="11">
        <v>40</v>
      </c>
      <c r="FS109" s="11">
        <v>1.6</v>
      </c>
      <c r="FT109" s="11">
        <v>40.799999999999997</v>
      </c>
      <c r="FU109" s="11">
        <v>1.2</v>
      </c>
      <c r="FV109" s="11">
        <v>34.5</v>
      </c>
      <c r="FW109" s="11">
        <v>1.9</v>
      </c>
      <c r="FX109" s="11" t="s">
        <v>858</v>
      </c>
      <c r="FY109" s="11" t="s">
        <v>858</v>
      </c>
      <c r="GA109" s="10" t="s">
        <v>643</v>
      </c>
      <c r="GB109" s="10" t="s">
        <v>221</v>
      </c>
      <c r="GC109" s="10">
        <v>29000</v>
      </c>
      <c r="GD109" s="10">
        <v>10.6</v>
      </c>
      <c r="GE109" s="10">
        <v>33617</v>
      </c>
      <c r="GF109" s="10">
        <v>8.8000000000000007</v>
      </c>
      <c r="GG109" s="10">
        <v>38648</v>
      </c>
      <c r="GH109" s="10">
        <v>7.7</v>
      </c>
      <c r="GI109" s="10" t="s">
        <v>858</v>
      </c>
      <c r="GJ109" s="10" t="s">
        <v>858</v>
      </c>
      <c r="GK109" s="10" t="s">
        <v>858</v>
      </c>
      <c r="GL109" s="10" t="s">
        <v>858</v>
      </c>
      <c r="GN109" s="9" t="s">
        <v>643</v>
      </c>
      <c r="GO109" s="9" t="s">
        <v>221</v>
      </c>
      <c r="GP109" s="9">
        <v>32000</v>
      </c>
      <c r="GQ109" s="9">
        <v>7.5</v>
      </c>
      <c r="GR109" s="9">
        <v>14.46</v>
      </c>
      <c r="GS109" s="9">
        <v>6.8</v>
      </c>
      <c r="GT109" s="9">
        <v>17.010000000000002</v>
      </c>
      <c r="GU109" s="9">
        <v>4.8</v>
      </c>
      <c r="GV109" s="9">
        <v>7.84</v>
      </c>
      <c r="GW109" s="9">
        <v>5.8</v>
      </c>
      <c r="GX109" s="9" t="s">
        <v>858</v>
      </c>
      <c r="GY109" s="9" t="s">
        <v>858</v>
      </c>
    </row>
    <row r="110" spans="1:207" x14ac:dyDescent="0.25">
      <c r="A110" s="1" t="s">
        <v>644</v>
      </c>
      <c r="B110" s="1" t="s">
        <v>222</v>
      </c>
      <c r="C110" s="1">
        <v>255000</v>
      </c>
      <c r="D110" s="1">
        <v>2.6</v>
      </c>
      <c r="E110" s="1">
        <v>765.3</v>
      </c>
      <c r="F110" s="1">
        <v>2</v>
      </c>
      <c r="G110" s="1">
        <v>984.9</v>
      </c>
      <c r="H110" s="1">
        <v>2.6</v>
      </c>
      <c r="I110" s="1">
        <v>372.9</v>
      </c>
      <c r="J110" s="1">
        <v>2</v>
      </c>
      <c r="K110" s="1">
        <v>1670</v>
      </c>
      <c r="L110" s="1">
        <v>14</v>
      </c>
      <c r="N110" s="2" t="s">
        <v>644</v>
      </c>
      <c r="O110" s="2" t="s">
        <v>222</v>
      </c>
      <c r="P110" s="2">
        <v>431000</v>
      </c>
      <c r="Q110" s="2">
        <v>2</v>
      </c>
      <c r="R110" s="2">
        <v>37.5</v>
      </c>
      <c r="S110" s="2">
        <v>0</v>
      </c>
      <c r="T110" s="2">
        <v>38.5</v>
      </c>
      <c r="U110" s="2">
        <v>0.3</v>
      </c>
      <c r="V110" s="2">
        <v>35</v>
      </c>
      <c r="W110" s="2">
        <v>0</v>
      </c>
      <c r="X110" s="2">
        <v>42.5</v>
      </c>
      <c r="Y110" s="2">
        <v>2.4</v>
      </c>
      <c r="AA110" s="3" t="s">
        <v>644</v>
      </c>
      <c r="AB110" s="3" t="s">
        <v>222</v>
      </c>
      <c r="AC110" s="3">
        <v>346000</v>
      </c>
      <c r="AD110" s="3">
        <v>2.8</v>
      </c>
      <c r="AE110" s="3">
        <v>37648</v>
      </c>
      <c r="AF110" s="3">
        <v>3.1</v>
      </c>
      <c r="AG110" s="3">
        <v>55503</v>
      </c>
      <c r="AH110" s="3">
        <v>4.3</v>
      </c>
      <c r="AI110" s="3">
        <v>19575</v>
      </c>
      <c r="AJ110" s="3">
        <v>2.9</v>
      </c>
      <c r="AK110" s="3" t="s">
        <v>858</v>
      </c>
      <c r="AL110" s="3" t="s">
        <v>858</v>
      </c>
      <c r="AN110" s="4" t="s">
        <v>644</v>
      </c>
      <c r="AO110" s="4" t="s">
        <v>222</v>
      </c>
      <c r="AP110" s="4">
        <v>431000</v>
      </c>
      <c r="AQ110" s="4">
        <v>2</v>
      </c>
      <c r="AR110" s="4">
        <v>18.03</v>
      </c>
      <c r="AS110" s="4">
        <v>2</v>
      </c>
      <c r="AT110" s="4">
        <v>22.95</v>
      </c>
      <c r="AU110" s="4">
        <v>1.9</v>
      </c>
      <c r="AV110" s="4">
        <v>9.11</v>
      </c>
      <c r="AW110" s="4">
        <v>1.9</v>
      </c>
      <c r="AX110" s="4">
        <v>40.65</v>
      </c>
      <c r="AY110" s="4">
        <v>8.6</v>
      </c>
      <c r="BA110" s="5" t="s">
        <v>644</v>
      </c>
      <c r="BB110" s="5" t="s">
        <v>222</v>
      </c>
      <c r="BC110" s="5">
        <v>431000</v>
      </c>
      <c r="BD110" s="5">
        <v>2</v>
      </c>
      <c r="BE110" s="5">
        <v>686.4</v>
      </c>
      <c r="BF110" s="5">
        <v>2</v>
      </c>
      <c r="BG110" s="5">
        <v>883.1</v>
      </c>
      <c r="BH110" s="5">
        <v>1.9</v>
      </c>
      <c r="BI110" s="5">
        <v>355.2</v>
      </c>
      <c r="BJ110" s="5">
        <v>1.9</v>
      </c>
      <c r="BK110" s="5">
        <v>1519.7</v>
      </c>
      <c r="BL110" s="5">
        <v>8.8000000000000007</v>
      </c>
      <c r="BN110" s="6" t="s">
        <v>644</v>
      </c>
      <c r="BO110" s="6" t="s">
        <v>222</v>
      </c>
      <c r="BP110" s="6">
        <v>506000</v>
      </c>
      <c r="BQ110" s="6">
        <v>1.8</v>
      </c>
      <c r="BR110" s="6">
        <v>37.4</v>
      </c>
      <c r="BS110" s="6">
        <v>0.3</v>
      </c>
      <c r="BT110" s="6">
        <v>35.5</v>
      </c>
      <c r="BU110" s="6">
        <v>0.5</v>
      </c>
      <c r="BV110" s="6">
        <v>22.6</v>
      </c>
      <c r="BW110" s="6">
        <v>3.5</v>
      </c>
      <c r="BX110" s="6">
        <v>42</v>
      </c>
      <c r="BY110" s="6">
        <v>2.4</v>
      </c>
      <c r="CA110" s="7" t="s">
        <v>644</v>
      </c>
      <c r="CB110" s="7" t="s">
        <v>222</v>
      </c>
      <c r="CC110" s="7">
        <v>405000</v>
      </c>
      <c r="CD110" s="7">
        <v>2.6</v>
      </c>
      <c r="CE110" s="7">
        <v>34294</v>
      </c>
      <c r="CF110" s="7">
        <v>2.7</v>
      </c>
      <c r="CG110" s="7">
        <v>50034</v>
      </c>
      <c r="CH110" s="7">
        <v>4.2</v>
      </c>
      <c r="CI110" s="7">
        <v>12000</v>
      </c>
      <c r="CJ110" s="7">
        <v>5.5</v>
      </c>
      <c r="CK110" s="7">
        <v>81259</v>
      </c>
      <c r="CL110" s="7">
        <v>17</v>
      </c>
      <c r="CN110" s="8" t="s">
        <v>644</v>
      </c>
      <c r="CO110" s="8" t="s">
        <v>222</v>
      </c>
      <c r="CP110" s="8">
        <v>506000</v>
      </c>
      <c r="CQ110" s="8">
        <v>1.8</v>
      </c>
      <c r="CR110" s="8">
        <v>16.95</v>
      </c>
      <c r="CS110" s="8">
        <v>1.6</v>
      </c>
      <c r="CT110" s="8">
        <v>22.31</v>
      </c>
      <c r="CU110" s="8">
        <v>1.8</v>
      </c>
      <c r="CV110" s="8">
        <v>7.65</v>
      </c>
      <c r="CW110" s="8">
        <v>1.4</v>
      </c>
      <c r="CX110" s="8">
        <v>39.29</v>
      </c>
      <c r="CY110" s="8">
        <v>7.6</v>
      </c>
      <c r="DA110" s="20" t="s">
        <v>644</v>
      </c>
      <c r="DB110" s="20" t="s">
        <v>222</v>
      </c>
      <c r="DC110" s="20">
        <v>506000</v>
      </c>
      <c r="DD110" s="20">
        <v>1.8</v>
      </c>
      <c r="DE110" s="20">
        <v>618.6</v>
      </c>
      <c r="DF110" s="20">
        <v>1.5</v>
      </c>
      <c r="DG110" s="20">
        <v>792.2</v>
      </c>
      <c r="DH110" s="20">
        <v>1.9</v>
      </c>
      <c r="DI110" s="20">
        <v>230</v>
      </c>
      <c r="DJ110" s="20">
        <v>4.3</v>
      </c>
      <c r="DK110" s="20">
        <v>1438.1</v>
      </c>
      <c r="DL110" s="20">
        <v>7.2</v>
      </c>
      <c r="DN110" s="21" t="s">
        <v>644</v>
      </c>
      <c r="DO110" s="21" t="s">
        <v>222</v>
      </c>
      <c r="DP110" s="21">
        <v>176000</v>
      </c>
      <c r="DQ110" s="21">
        <v>2.9</v>
      </c>
      <c r="DR110" s="21">
        <v>37.5</v>
      </c>
      <c r="DS110" s="21">
        <v>0</v>
      </c>
      <c r="DT110" s="21">
        <v>37.700000000000003</v>
      </c>
      <c r="DU110" s="21">
        <v>0.3</v>
      </c>
      <c r="DV110" s="21">
        <v>35</v>
      </c>
      <c r="DW110" s="21">
        <v>0</v>
      </c>
      <c r="DX110" s="21">
        <v>41</v>
      </c>
      <c r="DY110" s="21">
        <v>3.1</v>
      </c>
      <c r="EA110" s="22" t="s">
        <v>644</v>
      </c>
      <c r="EB110" s="22" t="s">
        <v>222</v>
      </c>
      <c r="EC110" s="22">
        <v>139000</v>
      </c>
      <c r="ED110" s="22">
        <v>4</v>
      </c>
      <c r="EE110" s="22">
        <v>32608</v>
      </c>
      <c r="EF110" s="22">
        <v>3</v>
      </c>
      <c r="EG110" s="22">
        <v>43461</v>
      </c>
      <c r="EH110" s="22">
        <v>6</v>
      </c>
      <c r="EI110" s="22">
        <v>18423</v>
      </c>
      <c r="EJ110" s="22">
        <v>3.6</v>
      </c>
      <c r="EK110" s="22" t="s">
        <v>858</v>
      </c>
      <c r="EL110" s="22" t="s">
        <v>858</v>
      </c>
      <c r="EN110" s="23" t="s">
        <v>644</v>
      </c>
      <c r="EO110" s="23" t="s">
        <v>222</v>
      </c>
      <c r="EP110" s="23">
        <v>176000</v>
      </c>
      <c r="EQ110" s="23">
        <v>2.9</v>
      </c>
      <c r="ER110" s="23">
        <v>16.399999999999999</v>
      </c>
      <c r="ES110" s="23">
        <v>2.1</v>
      </c>
      <c r="ET110" s="23">
        <v>19.510000000000002</v>
      </c>
      <c r="EU110" s="23">
        <v>2</v>
      </c>
      <c r="EV110" s="23">
        <v>8.74</v>
      </c>
      <c r="EW110" s="23">
        <v>2.9</v>
      </c>
      <c r="EX110" s="23">
        <v>33.1</v>
      </c>
      <c r="EY110" s="23">
        <v>15</v>
      </c>
      <c r="FA110" s="24" t="s">
        <v>644</v>
      </c>
      <c r="FB110" s="24" t="s">
        <v>222</v>
      </c>
      <c r="FC110" s="24">
        <v>176000</v>
      </c>
      <c r="FD110" s="24">
        <v>2.9</v>
      </c>
      <c r="FE110" s="24">
        <v>606.4</v>
      </c>
      <c r="FF110" s="24">
        <v>2.1</v>
      </c>
      <c r="FG110" s="24">
        <v>736</v>
      </c>
      <c r="FH110" s="24">
        <v>2</v>
      </c>
      <c r="FI110" s="24">
        <v>345</v>
      </c>
      <c r="FJ110" s="24">
        <v>2.8</v>
      </c>
      <c r="FK110" s="24">
        <v>1210.5999999999999</v>
      </c>
      <c r="FL110" s="24">
        <v>14</v>
      </c>
      <c r="FN110" s="11" t="s">
        <v>644</v>
      </c>
      <c r="FO110" s="11" t="s">
        <v>222</v>
      </c>
      <c r="FP110" s="11">
        <v>255000</v>
      </c>
      <c r="FQ110" s="11">
        <v>2.6</v>
      </c>
      <c r="FR110" s="11">
        <v>37.5</v>
      </c>
      <c r="FS110" s="11">
        <v>1</v>
      </c>
      <c r="FT110" s="11">
        <v>39</v>
      </c>
      <c r="FU110" s="11">
        <v>0.4</v>
      </c>
      <c r="FV110" s="11">
        <v>35</v>
      </c>
      <c r="FW110" s="11">
        <v>0</v>
      </c>
      <c r="FX110" s="11">
        <v>44.8</v>
      </c>
      <c r="FY110" s="11">
        <v>4.0999999999999996</v>
      </c>
      <c r="GA110" s="10" t="s">
        <v>644</v>
      </c>
      <c r="GB110" s="10" t="s">
        <v>222</v>
      </c>
      <c r="GC110" s="10">
        <v>208000</v>
      </c>
      <c r="GD110" s="10">
        <v>3.9</v>
      </c>
      <c r="GE110" s="10">
        <v>42358</v>
      </c>
      <c r="GF110" s="10">
        <v>4.7</v>
      </c>
      <c r="GG110" s="10">
        <v>63562</v>
      </c>
      <c r="GH110" s="10">
        <v>5.6</v>
      </c>
      <c r="GI110" s="10">
        <v>20738</v>
      </c>
      <c r="GJ110" s="10">
        <v>3.6</v>
      </c>
      <c r="GK110" s="10" t="s">
        <v>858</v>
      </c>
      <c r="GL110" s="10" t="s">
        <v>858</v>
      </c>
      <c r="GN110" s="9" t="s">
        <v>644</v>
      </c>
      <c r="GO110" s="9" t="s">
        <v>222</v>
      </c>
      <c r="GP110" s="9">
        <v>255000</v>
      </c>
      <c r="GQ110" s="9">
        <v>2.6</v>
      </c>
      <c r="GR110" s="9">
        <v>20.02</v>
      </c>
      <c r="GS110" s="9">
        <v>2.4</v>
      </c>
      <c r="GT110" s="9">
        <v>25.26</v>
      </c>
      <c r="GU110" s="9">
        <v>2.7</v>
      </c>
      <c r="GV110" s="9">
        <v>9.2799999999999994</v>
      </c>
      <c r="GW110" s="9">
        <v>2.2000000000000002</v>
      </c>
      <c r="GX110" s="9">
        <v>44.95</v>
      </c>
      <c r="GY110" s="9">
        <v>13</v>
      </c>
    </row>
    <row r="111" spans="1:207" x14ac:dyDescent="0.25">
      <c r="A111" s="1" t="s">
        <v>645</v>
      </c>
      <c r="B111" s="1" t="s">
        <v>223</v>
      </c>
      <c r="C111" s="1">
        <v>23000</v>
      </c>
      <c r="D111" s="1">
        <v>8.6</v>
      </c>
      <c r="E111" s="1">
        <v>699.7</v>
      </c>
      <c r="F111" s="1">
        <v>7</v>
      </c>
      <c r="G111" s="1">
        <v>799.4</v>
      </c>
      <c r="H111" s="1">
        <v>5.6</v>
      </c>
      <c r="I111" s="1">
        <v>366</v>
      </c>
      <c r="J111" s="1">
        <v>8.1999999999999993</v>
      </c>
      <c r="K111" s="1" t="s">
        <v>858</v>
      </c>
      <c r="L111" s="1" t="s">
        <v>858</v>
      </c>
      <c r="N111" s="2" t="s">
        <v>645</v>
      </c>
      <c r="O111" s="2" t="s">
        <v>223</v>
      </c>
      <c r="P111" s="2">
        <v>32000</v>
      </c>
      <c r="Q111" s="2">
        <v>7.2</v>
      </c>
      <c r="R111" s="2">
        <v>37.5</v>
      </c>
      <c r="S111" s="2">
        <v>1.7</v>
      </c>
      <c r="T111" s="2">
        <v>40.700000000000003</v>
      </c>
      <c r="U111" s="2">
        <v>1.4</v>
      </c>
      <c r="V111" s="2">
        <v>35</v>
      </c>
      <c r="W111" s="2">
        <v>1.6</v>
      </c>
      <c r="X111" s="2" t="s">
        <v>858</v>
      </c>
      <c r="Y111" s="2" t="s">
        <v>858</v>
      </c>
      <c r="AA111" s="3" t="s">
        <v>645</v>
      </c>
      <c r="AB111" s="3" t="s">
        <v>223</v>
      </c>
      <c r="AC111" s="3">
        <v>29000</v>
      </c>
      <c r="AD111" s="3">
        <v>8.3000000000000007</v>
      </c>
      <c r="AE111" s="3">
        <v>33305</v>
      </c>
      <c r="AF111" s="3">
        <v>6.7</v>
      </c>
      <c r="AG111" s="3">
        <v>37134</v>
      </c>
      <c r="AH111" s="3">
        <v>4.9000000000000004</v>
      </c>
      <c r="AI111" s="3">
        <v>17218</v>
      </c>
      <c r="AJ111" s="3">
        <v>7.4</v>
      </c>
      <c r="AK111" s="3" t="s">
        <v>858</v>
      </c>
      <c r="AL111" s="3" t="s">
        <v>858</v>
      </c>
      <c r="AN111" s="4" t="s">
        <v>645</v>
      </c>
      <c r="AO111" s="4" t="s">
        <v>223</v>
      </c>
      <c r="AP111" s="4">
        <v>32000</v>
      </c>
      <c r="AQ111" s="4">
        <v>7.2</v>
      </c>
      <c r="AR111" s="4">
        <v>15.95</v>
      </c>
      <c r="AS111" s="4">
        <v>6.4</v>
      </c>
      <c r="AT111" s="4">
        <v>17.75</v>
      </c>
      <c r="AU111" s="4">
        <v>4.5</v>
      </c>
      <c r="AV111" s="4">
        <v>8.68</v>
      </c>
      <c r="AW111" s="4">
        <v>10</v>
      </c>
      <c r="AX111" s="4" t="s">
        <v>858</v>
      </c>
      <c r="AY111" s="4" t="s">
        <v>858</v>
      </c>
      <c r="BA111" s="5" t="s">
        <v>645</v>
      </c>
      <c r="BB111" s="5" t="s">
        <v>223</v>
      </c>
      <c r="BC111" s="5">
        <v>32000</v>
      </c>
      <c r="BD111" s="5">
        <v>7.2</v>
      </c>
      <c r="BE111" s="5">
        <v>655.6</v>
      </c>
      <c r="BF111" s="5">
        <v>5</v>
      </c>
      <c r="BG111" s="5">
        <v>722.9</v>
      </c>
      <c r="BH111" s="5">
        <v>4.7</v>
      </c>
      <c r="BI111" s="5">
        <v>322</v>
      </c>
      <c r="BJ111" s="5">
        <v>6.6</v>
      </c>
      <c r="BK111" s="5" t="s">
        <v>858</v>
      </c>
      <c r="BL111" s="5" t="s">
        <v>858</v>
      </c>
      <c r="BN111" s="6" t="s">
        <v>645</v>
      </c>
      <c r="BO111" s="6" t="s">
        <v>223</v>
      </c>
      <c r="BP111" s="6">
        <v>45000</v>
      </c>
      <c r="BQ111" s="6">
        <v>6</v>
      </c>
      <c r="BR111" s="6">
        <v>37.5</v>
      </c>
      <c r="BS111" s="6">
        <v>1</v>
      </c>
      <c r="BT111" s="6">
        <v>34.700000000000003</v>
      </c>
      <c r="BU111" s="6">
        <v>2.2000000000000002</v>
      </c>
      <c r="BV111" s="6">
        <v>18.399999999999999</v>
      </c>
      <c r="BW111" s="6">
        <v>8.1</v>
      </c>
      <c r="BX111" s="6" t="s">
        <v>858</v>
      </c>
      <c r="BY111" s="6" t="s">
        <v>858</v>
      </c>
      <c r="CA111" s="7" t="s">
        <v>645</v>
      </c>
      <c r="CB111" s="7" t="s">
        <v>223</v>
      </c>
      <c r="CC111" s="7">
        <v>41000</v>
      </c>
      <c r="CD111" s="7">
        <v>7</v>
      </c>
      <c r="CE111" s="7">
        <v>28653</v>
      </c>
      <c r="CF111" s="7">
        <v>8.3000000000000007</v>
      </c>
      <c r="CG111" s="7">
        <v>31787</v>
      </c>
      <c r="CH111" s="7">
        <v>4.9000000000000004</v>
      </c>
      <c r="CI111" s="7">
        <v>8676</v>
      </c>
      <c r="CJ111" s="7">
        <v>11</v>
      </c>
      <c r="CK111" s="7" t="s">
        <v>858</v>
      </c>
      <c r="CL111" s="7" t="s">
        <v>858</v>
      </c>
      <c r="CN111" s="8" t="s">
        <v>645</v>
      </c>
      <c r="CO111" s="8" t="s">
        <v>223</v>
      </c>
      <c r="CP111" s="8">
        <v>45000</v>
      </c>
      <c r="CQ111" s="8">
        <v>6</v>
      </c>
      <c r="CR111" s="8">
        <v>14.25</v>
      </c>
      <c r="CS111" s="8">
        <v>6.2</v>
      </c>
      <c r="CT111" s="8">
        <v>17.5</v>
      </c>
      <c r="CU111" s="8">
        <v>4.0999999999999996</v>
      </c>
      <c r="CV111" s="8">
        <v>6.97</v>
      </c>
      <c r="CW111" s="8">
        <v>4.7</v>
      </c>
      <c r="CX111" s="8" t="s">
        <v>858</v>
      </c>
      <c r="CY111" s="8" t="s">
        <v>858</v>
      </c>
      <c r="DA111" s="20" t="s">
        <v>645</v>
      </c>
      <c r="DB111" s="20" t="s">
        <v>223</v>
      </c>
      <c r="DC111" s="20">
        <v>45000</v>
      </c>
      <c r="DD111" s="20">
        <v>6</v>
      </c>
      <c r="DE111" s="20">
        <v>545.5</v>
      </c>
      <c r="DF111" s="20">
        <v>6.1</v>
      </c>
      <c r="DG111" s="20">
        <v>607</v>
      </c>
      <c r="DH111" s="20">
        <v>4.7</v>
      </c>
      <c r="DI111" s="20">
        <v>142.4</v>
      </c>
      <c r="DJ111" s="20">
        <v>7.8</v>
      </c>
      <c r="DK111" s="20" t="s">
        <v>858</v>
      </c>
      <c r="DL111" s="20" t="s">
        <v>858</v>
      </c>
      <c r="DN111" s="21" t="s">
        <v>645</v>
      </c>
      <c r="DO111" s="21" t="s">
        <v>223</v>
      </c>
      <c r="DP111" s="21">
        <v>9000</v>
      </c>
      <c r="DQ111" s="21">
        <v>13.4</v>
      </c>
      <c r="DR111" s="21">
        <v>37.5</v>
      </c>
      <c r="DS111" s="21">
        <v>1.7</v>
      </c>
      <c r="DT111" s="21">
        <v>36.700000000000003</v>
      </c>
      <c r="DU111" s="21">
        <v>1.4</v>
      </c>
      <c r="DV111" s="21" t="s">
        <v>858</v>
      </c>
      <c r="DW111" s="21" t="s">
        <v>858</v>
      </c>
      <c r="DX111" s="21" t="s">
        <v>858</v>
      </c>
      <c r="DY111" s="21" t="s">
        <v>858</v>
      </c>
      <c r="EA111" s="22" t="s">
        <v>645</v>
      </c>
      <c r="EB111" s="22" t="s">
        <v>223</v>
      </c>
      <c r="EC111" s="22">
        <v>8000</v>
      </c>
      <c r="ED111" s="22">
        <v>15.4</v>
      </c>
      <c r="EE111" s="22">
        <v>24511</v>
      </c>
      <c r="EF111" s="22">
        <v>12</v>
      </c>
      <c r="EG111" s="22">
        <v>25921</v>
      </c>
      <c r="EH111" s="22">
        <v>5.4</v>
      </c>
      <c r="EI111" s="22" t="s">
        <v>858</v>
      </c>
      <c r="EJ111" s="22" t="s">
        <v>858</v>
      </c>
      <c r="EK111" s="22" t="s">
        <v>858</v>
      </c>
      <c r="EL111" s="22" t="s">
        <v>858</v>
      </c>
      <c r="EN111" s="23" t="s">
        <v>645</v>
      </c>
      <c r="EO111" s="23" t="s">
        <v>223</v>
      </c>
      <c r="EP111" s="23">
        <v>9000</v>
      </c>
      <c r="EQ111" s="23">
        <v>13.4</v>
      </c>
      <c r="ER111" s="23">
        <v>13.53</v>
      </c>
      <c r="ES111" s="23">
        <v>9.1999999999999993</v>
      </c>
      <c r="ET111" s="23">
        <v>14.45</v>
      </c>
      <c r="EU111" s="23">
        <v>4.8</v>
      </c>
      <c r="EV111" s="23">
        <v>7.88</v>
      </c>
      <c r="EW111" s="23">
        <v>17</v>
      </c>
      <c r="EX111" s="23" t="s">
        <v>858</v>
      </c>
      <c r="EY111" s="23" t="s">
        <v>858</v>
      </c>
      <c r="FA111" s="24" t="s">
        <v>645</v>
      </c>
      <c r="FB111" s="24" t="s">
        <v>223</v>
      </c>
      <c r="FC111" s="24">
        <v>9000</v>
      </c>
      <c r="FD111" s="24">
        <v>13.4</v>
      </c>
      <c r="FE111" s="24">
        <v>505.7</v>
      </c>
      <c r="FF111" s="24">
        <v>11</v>
      </c>
      <c r="FG111" s="24">
        <v>529.9</v>
      </c>
      <c r="FH111" s="24">
        <v>5.0999999999999996</v>
      </c>
      <c r="FI111" s="24" t="s">
        <v>858</v>
      </c>
      <c r="FJ111" s="24" t="s">
        <v>858</v>
      </c>
      <c r="FK111" s="24" t="s">
        <v>858</v>
      </c>
      <c r="FL111" s="24" t="s">
        <v>858</v>
      </c>
      <c r="FN111" s="11" t="s">
        <v>645</v>
      </c>
      <c r="FO111" s="11" t="s">
        <v>223</v>
      </c>
      <c r="FP111" s="11">
        <v>23000</v>
      </c>
      <c r="FQ111" s="11">
        <v>8.6</v>
      </c>
      <c r="FR111" s="11">
        <v>39</v>
      </c>
      <c r="FS111" s="11">
        <v>2.6</v>
      </c>
      <c r="FT111" s="11">
        <v>42.3</v>
      </c>
      <c r="FU111" s="11">
        <v>1.8</v>
      </c>
      <c r="FV111" s="11">
        <v>35</v>
      </c>
      <c r="FW111" s="11">
        <v>1.7</v>
      </c>
      <c r="FX111" s="11" t="s">
        <v>858</v>
      </c>
      <c r="FY111" s="11" t="s">
        <v>858</v>
      </c>
      <c r="GA111" s="10" t="s">
        <v>645</v>
      </c>
      <c r="GB111" s="10" t="s">
        <v>223</v>
      </c>
      <c r="GC111" s="10">
        <v>21000</v>
      </c>
      <c r="GD111" s="10">
        <v>9.8000000000000007</v>
      </c>
      <c r="GE111" s="10">
        <v>37057</v>
      </c>
      <c r="GF111" s="10">
        <v>9.4</v>
      </c>
      <c r="GG111" s="10">
        <v>41483</v>
      </c>
      <c r="GH111" s="10">
        <v>5.6</v>
      </c>
      <c r="GI111" s="10">
        <v>19553</v>
      </c>
      <c r="GJ111" s="10">
        <v>11</v>
      </c>
      <c r="GK111" s="10" t="s">
        <v>858</v>
      </c>
      <c r="GL111" s="10" t="s">
        <v>858</v>
      </c>
      <c r="GN111" s="9" t="s">
        <v>645</v>
      </c>
      <c r="GO111" s="9" t="s">
        <v>223</v>
      </c>
      <c r="GP111" s="9">
        <v>23000</v>
      </c>
      <c r="GQ111" s="9">
        <v>8.6</v>
      </c>
      <c r="GR111" s="9">
        <v>16.86</v>
      </c>
      <c r="GS111" s="9">
        <v>7.2</v>
      </c>
      <c r="GT111" s="9">
        <v>18.88</v>
      </c>
      <c r="GU111" s="9">
        <v>5.5</v>
      </c>
      <c r="GV111" s="9">
        <v>9.65</v>
      </c>
      <c r="GW111" s="9">
        <v>11</v>
      </c>
      <c r="GX111" s="9" t="s">
        <v>858</v>
      </c>
      <c r="GY111" s="9" t="s">
        <v>858</v>
      </c>
    </row>
    <row r="112" spans="1:207" x14ac:dyDescent="0.25">
      <c r="A112" s="1" t="s">
        <v>646</v>
      </c>
      <c r="B112" s="1" t="s">
        <v>224</v>
      </c>
      <c r="C112" s="1">
        <v>27000</v>
      </c>
      <c r="D112" s="1">
        <v>8</v>
      </c>
      <c r="E112" s="1">
        <v>646.29999999999995</v>
      </c>
      <c r="F112" s="1">
        <v>8</v>
      </c>
      <c r="G112" s="1">
        <v>700.1</v>
      </c>
      <c r="H112" s="1">
        <v>4.2</v>
      </c>
      <c r="I112" s="1">
        <v>326.8</v>
      </c>
      <c r="J112" s="1">
        <v>6</v>
      </c>
      <c r="K112" s="1" t="s">
        <v>858</v>
      </c>
      <c r="L112" s="1" t="s">
        <v>858</v>
      </c>
      <c r="N112" s="2" t="s">
        <v>646</v>
      </c>
      <c r="O112" s="2" t="s">
        <v>224</v>
      </c>
      <c r="P112" s="2">
        <v>53000</v>
      </c>
      <c r="Q112" s="2">
        <v>5.6</v>
      </c>
      <c r="R112" s="2">
        <v>37.5</v>
      </c>
      <c r="S112" s="2">
        <v>1</v>
      </c>
      <c r="T112" s="2">
        <v>38.4</v>
      </c>
      <c r="U112" s="2">
        <v>0.8</v>
      </c>
      <c r="V112" s="2">
        <v>33</v>
      </c>
      <c r="W112" s="2">
        <v>3.8</v>
      </c>
      <c r="X112" s="2" t="s">
        <v>858</v>
      </c>
      <c r="Y112" s="2" t="s">
        <v>858</v>
      </c>
      <c r="AA112" s="3" t="s">
        <v>646</v>
      </c>
      <c r="AB112" s="3" t="s">
        <v>224</v>
      </c>
      <c r="AC112" s="3">
        <v>47000</v>
      </c>
      <c r="AD112" s="3">
        <v>7.9</v>
      </c>
      <c r="AE112" s="3">
        <v>29619</v>
      </c>
      <c r="AF112" s="3">
        <v>8.1999999999999993</v>
      </c>
      <c r="AG112" s="3">
        <v>33105</v>
      </c>
      <c r="AH112" s="3">
        <v>5.8</v>
      </c>
      <c r="AI112" s="3" t="s">
        <v>858</v>
      </c>
      <c r="AJ112" s="3" t="s">
        <v>858</v>
      </c>
      <c r="AK112" s="3" t="s">
        <v>858</v>
      </c>
      <c r="AL112" s="3" t="s">
        <v>858</v>
      </c>
      <c r="AN112" s="4" t="s">
        <v>646</v>
      </c>
      <c r="AO112" s="4" t="s">
        <v>224</v>
      </c>
      <c r="AP112" s="4">
        <v>53000</v>
      </c>
      <c r="AQ112" s="4">
        <v>5.6</v>
      </c>
      <c r="AR112" s="4">
        <v>14.14</v>
      </c>
      <c r="AS112" s="4">
        <v>5</v>
      </c>
      <c r="AT112" s="4">
        <v>16.13</v>
      </c>
      <c r="AU112" s="4">
        <v>3</v>
      </c>
      <c r="AV112" s="4">
        <v>7.74</v>
      </c>
      <c r="AW112" s="4">
        <v>2.4</v>
      </c>
      <c r="AX112" s="4" t="s">
        <v>858</v>
      </c>
      <c r="AY112" s="4" t="s">
        <v>858</v>
      </c>
      <c r="BA112" s="5" t="s">
        <v>646</v>
      </c>
      <c r="BB112" s="5" t="s">
        <v>224</v>
      </c>
      <c r="BC112" s="5">
        <v>53000</v>
      </c>
      <c r="BD112" s="5">
        <v>5.6</v>
      </c>
      <c r="BE112" s="5">
        <v>553.70000000000005</v>
      </c>
      <c r="BF112" s="5">
        <v>5</v>
      </c>
      <c r="BG112" s="5">
        <v>620</v>
      </c>
      <c r="BH112" s="5">
        <v>2.9</v>
      </c>
      <c r="BI112" s="5">
        <v>304.10000000000002</v>
      </c>
      <c r="BJ112" s="5">
        <v>3.2</v>
      </c>
      <c r="BK112" s="5" t="s">
        <v>858</v>
      </c>
      <c r="BL112" s="5" t="s">
        <v>858</v>
      </c>
      <c r="BN112" s="6" t="s">
        <v>646</v>
      </c>
      <c r="BO112" s="6" t="s">
        <v>224</v>
      </c>
      <c r="BP112" s="6">
        <v>79000</v>
      </c>
      <c r="BQ112" s="6">
        <v>4.5</v>
      </c>
      <c r="BR112" s="6">
        <v>35.6</v>
      </c>
      <c r="BS112" s="6">
        <v>0.8</v>
      </c>
      <c r="BT112" s="6">
        <v>31.1</v>
      </c>
      <c r="BU112" s="6">
        <v>1.8</v>
      </c>
      <c r="BV112" s="6">
        <v>10.3</v>
      </c>
      <c r="BW112" s="6">
        <v>7.8</v>
      </c>
      <c r="BX112" s="6">
        <v>42</v>
      </c>
      <c r="BY112" s="6">
        <v>8.3000000000000007</v>
      </c>
      <c r="CA112" s="7" t="s">
        <v>646</v>
      </c>
      <c r="CB112" s="7" t="s">
        <v>224</v>
      </c>
      <c r="CC112" s="7">
        <v>69000</v>
      </c>
      <c r="CD112" s="7">
        <v>7.2</v>
      </c>
      <c r="CE112" s="7">
        <v>24719</v>
      </c>
      <c r="CF112" s="7">
        <v>10</v>
      </c>
      <c r="CG112" s="7">
        <v>27743</v>
      </c>
      <c r="CH112" s="7">
        <v>6.3</v>
      </c>
      <c r="CI112" s="7" t="s">
        <v>858</v>
      </c>
      <c r="CJ112" s="7" t="s">
        <v>858</v>
      </c>
      <c r="CK112" s="7" t="s">
        <v>858</v>
      </c>
      <c r="CL112" s="7" t="s">
        <v>858</v>
      </c>
      <c r="CN112" s="8" t="s">
        <v>646</v>
      </c>
      <c r="CO112" s="8" t="s">
        <v>224</v>
      </c>
      <c r="CP112" s="8">
        <v>79000</v>
      </c>
      <c r="CQ112" s="8">
        <v>4.5</v>
      </c>
      <c r="CR112" s="8">
        <v>12.95</v>
      </c>
      <c r="CS112" s="8">
        <v>4.2</v>
      </c>
      <c r="CT112" s="8">
        <v>15.81</v>
      </c>
      <c r="CU112" s="8">
        <v>2.7</v>
      </c>
      <c r="CV112" s="8">
        <v>6.92</v>
      </c>
      <c r="CW112" s="8">
        <v>3</v>
      </c>
      <c r="CX112" s="8">
        <v>27.58</v>
      </c>
      <c r="CY112" s="8">
        <v>17</v>
      </c>
      <c r="DA112" s="20" t="s">
        <v>646</v>
      </c>
      <c r="DB112" s="20" t="s">
        <v>224</v>
      </c>
      <c r="DC112" s="20">
        <v>79000</v>
      </c>
      <c r="DD112" s="20">
        <v>4.5</v>
      </c>
      <c r="DE112" s="20">
        <v>450.4</v>
      </c>
      <c r="DF112" s="20">
        <v>5.2</v>
      </c>
      <c r="DG112" s="20">
        <v>492.1</v>
      </c>
      <c r="DH112" s="20">
        <v>3.2</v>
      </c>
      <c r="DI112" s="20">
        <v>104.2</v>
      </c>
      <c r="DJ112" s="20">
        <v>10</v>
      </c>
      <c r="DK112" s="20">
        <v>894.1</v>
      </c>
      <c r="DL112" s="20">
        <v>15</v>
      </c>
      <c r="DN112" s="21" t="s">
        <v>646</v>
      </c>
      <c r="DO112" s="21" t="s">
        <v>224</v>
      </c>
      <c r="DP112" s="21">
        <v>26000</v>
      </c>
      <c r="DQ112" s="21">
        <v>7.9</v>
      </c>
      <c r="DR112" s="21">
        <v>37</v>
      </c>
      <c r="DS112" s="21">
        <v>1</v>
      </c>
      <c r="DT112" s="21">
        <v>37.299999999999997</v>
      </c>
      <c r="DU112" s="21">
        <v>1.1000000000000001</v>
      </c>
      <c r="DV112" s="21">
        <v>31.4</v>
      </c>
      <c r="DW112" s="21">
        <v>4.3</v>
      </c>
      <c r="DX112" s="21" t="s">
        <v>858</v>
      </c>
      <c r="DY112" s="21" t="s">
        <v>858</v>
      </c>
      <c r="EA112" s="22" t="s">
        <v>646</v>
      </c>
      <c r="EB112" s="22" t="s">
        <v>224</v>
      </c>
      <c r="EC112" s="22">
        <v>22000</v>
      </c>
      <c r="ED112" s="22">
        <v>9.4</v>
      </c>
      <c r="EE112" s="22">
        <v>26525</v>
      </c>
      <c r="EF112" s="22">
        <v>5.8</v>
      </c>
      <c r="EG112" s="22">
        <v>27801</v>
      </c>
      <c r="EH112" s="22">
        <v>3.9</v>
      </c>
      <c r="EI112" s="22">
        <v>13930</v>
      </c>
      <c r="EJ112" s="22">
        <v>7.9</v>
      </c>
      <c r="EK112" s="22" t="s">
        <v>858</v>
      </c>
      <c r="EL112" s="22" t="s">
        <v>858</v>
      </c>
      <c r="EN112" s="23" t="s">
        <v>646</v>
      </c>
      <c r="EO112" s="23" t="s">
        <v>224</v>
      </c>
      <c r="EP112" s="23">
        <v>26000</v>
      </c>
      <c r="EQ112" s="23">
        <v>7.9</v>
      </c>
      <c r="ER112" s="23">
        <v>13.2</v>
      </c>
      <c r="ES112" s="23">
        <v>5.8</v>
      </c>
      <c r="ET112" s="23">
        <v>14.34</v>
      </c>
      <c r="EU112" s="23">
        <v>3.5</v>
      </c>
      <c r="EV112" s="23">
        <v>7.54</v>
      </c>
      <c r="EW112" s="23">
        <v>3.8</v>
      </c>
      <c r="EX112" s="23" t="s">
        <v>858</v>
      </c>
      <c r="EY112" s="23" t="s">
        <v>858</v>
      </c>
      <c r="FA112" s="24" t="s">
        <v>646</v>
      </c>
      <c r="FB112" s="24" t="s">
        <v>224</v>
      </c>
      <c r="FC112" s="24">
        <v>26000</v>
      </c>
      <c r="FD112" s="24">
        <v>7.9</v>
      </c>
      <c r="FE112" s="24">
        <v>503.2</v>
      </c>
      <c r="FF112" s="24">
        <v>5.2</v>
      </c>
      <c r="FG112" s="24">
        <v>535.5</v>
      </c>
      <c r="FH112" s="24">
        <v>3.2</v>
      </c>
      <c r="FI112" s="24">
        <v>288.5</v>
      </c>
      <c r="FJ112" s="24">
        <v>6.1</v>
      </c>
      <c r="FK112" s="24" t="s">
        <v>858</v>
      </c>
      <c r="FL112" s="24" t="s">
        <v>858</v>
      </c>
      <c r="FN112" s="11" t="s">
        <v>646</v>
      </c>
      <c r="FO112" s="11" t="s">
        <v>224</v>
      </c>
      <c r="FP112" s="11">
        <v>27000</v>
      </c>
      <c r="FQ112" s="11">
        <v>8</v>
      </c>
      <c r="FR112" s="11">
        <v>38.6</v>
      </c>
      <c r="FS112" s="11">
        <v>2</v>
      </c>
      <c r="FT112" s="11">
        <v>39.5</v>
      </c>
      <c r="FU112" s="11">
        <v>1.2</v>
      </c>
      <c r="FV112" s="11">
        <v>35</v>
      </c>
      <c r="FW112" s="11">
        <v>1.2</v>
      </c>
      <c r="FX112" s="11" t="s">
        <v>858</v>
      </c>
      <c r="FY112" s="11" t="s">
        <v>858</v>
      </c>
      <c r="GA112" s="10" t="s">
        <v>646</v>
      </c>
      <c r="GB112" s="10" t="s">
        <v>224</v>
      </c>
      <c r="GC112" s="10">
        <v>25000</v>
      </c>
      <c r="GD112" s="10">
        <v>12.3</v>
      </c>
      <c r="GE112" s="10">
        <v>32617</v>
      </c>
      <c r="GF112" s="10">
        <v>15</v>
      </c>
      <c r="GG112" s="10">
        <v>37607</v>
      </c>
      <c r="GH112" s="10">
        <v>9.6999999999999993</v>
      </c>
      <c r="GI112" s="10" t="s">
        <v>858</v>
      </c>
      <c r="GJ112" s="10" t="s">
        <v>858</v>
      </c>
      <c r="GK112" s="10" t="s">
        <v>858</v>
      </c>
      <c r="GL112" s="10" t="s">
        <v>858</v>
      </c>
      <c r="GN112" s="9" t="s">
        <v>646</v>
      </c>
      <c r="GO112" s="9" t="s">
        <v>224</v>
      </c>
      <c r="GP112" s="9">
        <v>27000</v>
      </c>
      <c r="GQ112" s="9">
        <v>8</v>
      </c>
      <c r="GR112" s="9">
        <v>15.49</v>
      </c>
      <c r="GS112" s="9">
        <v>9.1</v>
      </c>
      <c r="GT112" s="9">
        <v>17.72</v>
      </c>
      <c r="GU112" s="9">
        <v>4.4000000000000004</v>
      </c>
      <c r="GV112" s="9">
        <v>8.16</v>
      </c>
      <c r="GW112" s="9">
        <v>6</v>
      </c>
      <c r="GX112" s="9" t="s">
        <v>858</v>
      </c>
      <c r="GY112" s="9" t="s">
        <v>858</v>
      </c>
    </row>
    <row r="113" spans="1:207" x14ac:dyDescent="0.25">
      <c r="A113" s="1" t="s">
        <v>647</v>
      </c>
      <c r="B113" s="1" t="s">
        <v>225</v>
      </c>
      <c r="C113" s="1">
        <v>24000</v>
      </c>
      <c r="D113" s="1">
        <v>8.3000000000000007</v>
      </c>
      <c r="E113" s="1">
        <v>581.70000000000005</v>
      </c>
      <c r="F113" s="1">
        <v>6.6</v>
      </c>
      <c r="G113" s="1">
        <v>660.7</v>
      </c>
      <c r="H113" s="1">
        <v>4.5999999999999996</v>
      </c>
      <c r="I113" s="1">
        <v>303.8</v>
      </c>
      <c r="J113" s="1">
        <v>7.2</v>
      </c>
      <c r="K113" s="1" t="s">
        <v>858</v>
      </c>
      <c r="L113" s="1" t="s">
        <v>858</v>
      </c>
      <c r="N113" s="2" t="s">
        <v>647</v>
      </c>
      <c r="O113" s="2" t="s">
        <v>225</v>
      </c>
      <c r="P113" s="2">
        <v>41000</v>
      </c>
      <c r="Q113" s="2">
        <v>6.4</v>
      </c>
      <c r="R113" s="2">
        <v>37.5</v>
      </c>
      <c r="S113" s="2">
        <v>1.9</v>
      </c>
      <c r="T113" s="2">
        <v>39.4</v>
      </c>
      <c r="U113" s="2">
        <v>1</v>
      </c>
      <c r="V113" s="2">
        <v>32.5</v>
      </c>
      <c r="W113" s="2">
        <v>2</v>
      </c>
      <c r="X113" s="2" t="s">
        <v>858</v>
      </c>
      <c r="Y113" s="2" t="s">
        <v>858</v>
      </c>
      <c r="AA113" s="3" t="s">
        <v>647</v>
      </c>
      <c r="AB113" s="3" t="s">
        <v>225</v>
      </c>
      <c r="AC113" s="3">
        <v>36000</v>
      </c>
      <c r="AD113" s="3">
        <v>13.6</v>
      </c>
      <c r="AE113" s="3">
        <v>27460</v>
      </c>
      <c r="AF113" s="3">
        <v>9.4</v>
      </c>
      <c r="AG113" s="3">
        <v>30733</v>
      </c>
      <c r="AH113" s="3">
        <v>7.3</v>
      </c>
      <c r="AI113" s="3">
        <v>13281</v>
      </c>
      <c r="AJ113" s="3">
        <v>10</v>
      </c>
      <c r="AK113" s="3" t="s">
        <v>858</v>
      </c>
      <c r="AL113" s="3" t="s">
        <v>858</v>
      </c>
      <c r="AN113" s="4" t="s">
        <v>647</v>
      </c>
      <c r="AO113" s="4" t="s">
        <v>225</v>
      </c>
      <c r="AP113" s="4">
        <v>41000</v>
      </c>
      <c r="AQ113" s="4">
        <v>6.4</v>
      </c>
      <c r="AR113" s="4">
        <v>13.96</v>
      </c>
      <c r="AS113" s="4">
        <v>6.8</v>
      </c>
      <c r="AT113" s="4">
        <v>15.29</v>
      </c>
      <c r="AU113" s="4">
        <v>3.6</v>
      </c>
      <c r="AV113" s="4">
        <v>7.12</v>
      </c>
      <c r="AW113" s="4">
        <v>2.8</v>
      </c>
      <c r="AX113" s="4" t="s">
        <v>858</v>
      </c>
      <c r="AY113" s="4" t="s">
        <v>858</v>
      </c>
      <c r="BA113" s="5" t="s">
        <v>647</v>
      </c>
      <c r="BB113" s="5" t="s">
        <v>225</v>
      </c>
      <c r="BC113" s="5">
        <v>41000</v>
      </c>
      <c r="BD113" s="5">
        <v>6.4</v>
      </c>
      <c r="BE113" s="5">
        <v>541.20000000000005</v>
      </c>
      <c r="BF113" s="5">
        <v>5.8</v>
      </c>
      <c r="BG113" s="5">
        <v>602.9</v>
      </c>
      <c r="BH113" s="5">
        <v>3.5</v>
      </c>
      <c r="BI113" s="5">
        <v>266.3</v>
      </c>
      <c r="BJ113" s="5">
        <v>4.8</v>
      </c>
      <c r="BK113" s="5" t="s">
        <v>858</v>
      </c>
      <c r="BL113" s="5" t="s">
        <v>858</v>
      </c>
      <c r="BN113" s="6" t="s">
        <v>647</v>
      </c>
      <c r="BO113" s="6" t="s">
        <v>225</v>
      </c>
      <c r="BP113" s="6">
        <v>59000</v>
      </c>
      <c r="BQ113" s="6">
        <v>5.2</v>
      </c>
      <c r="BR113" s="6">
        <v>36</v>
      </c>
      <c r="BS113" s="6">
        <v>1.4</v>
      </c>
      <c r="BT113" s="6">
        <v>32.6</v>
      </c>
      <c r="BU113" s="6">
        <v>2</v>
      </c>
      <c r="BV113" s="6">
        <v>14.9</v>
      </c>
      <c r="BW113" s="6">
        <v>13</v>
      </c>
      <c r="BX113" s="6">
        <v>45.5</v>
      </c>
      <c r="BY113" s="6">
        <v>10</v>
      </c>
      <c r="CA113" s="7" t="s">
        <v>647</v>
      </c>
      <c r="CB113" s="7" t="s">
        <v>225</v>
      </c>
      <c r="CC113" s="7">
        <v>51000</v>
      </c>
      <c r="CD113" s="7">
        <v>10.1</v>
      </c>
      <c r="CE113" s="7">
        <v>20999</v>
      </c>
      <c r="CF113" s="7">
        <v>8.9</v>
      </c>
      <c r="CG113" s="7">
        <v>24798</v>
      </c>
      <c r="CH113" s="7">
        <v>8.1</v>
      </c>
      <c r="CI113" s="7">
        <v>6014</v>
      </c>
      <c r="CJ113" s="7">
        <v>11</v>
      </c>
      <c r="CK113" s="7" t="s">
        <v>858</v>
      </c>
      <c r="CL113" s="7" t="s">
        <v>858</v>
      </c>
      <c r="CN113" s="8" t="s">
        <v>647</v>
      </c>
      <c r="CO113" s="8" t="s">
        <v>225</v>
      </c>
      <c r="CP113" s="8">
        <v>59000</v>
      </c>
      <c r="CQ113" s="8">
        <v>5.2</v>
      </c>
      <c r="CR113" s="8">
        <v>11.52</v>
      </c>
      <c r="CS113" s="8">
        <v>6</v>
      </c>
      <c r="CT113" s="8">
        <v>14.54</v>
      </c>
      <c r="CU113" s="8">
        <v>3.3</v>
      </c>
      <c r="CV113" s="8">
        <v>6.51</v>
      </c>
      <c r="CW113" s="8">
        <v>2.2999999999999998</v>
      </c>
      <c r="CX113" s="8" t="s">
        <v>858</v>
      </c>
      <c r="CY113" s="8" t="s">
        <v>858</v>
      </c>
      <c r="DA113" s="20" t="s">
        <v>647</v>
      </c>
      <c r="DB113" s="20" t="s">
        <v>225</v>
      </c>
      <c r="DC113" s="20">
        <v>59000</v>
      </c>
      <c r="DD113" s="20">
        <v>5.2</v>
      </c>
      <c r="DE113" s="20">
        <v>402.2</v>
      </c>
      <c r="DF113" s="20">
        <v>8.1999999999999993</v>
      </c>
      <c r="DG113" s="20">
        <v>473.6</v>
      </c>
      <c r="DH113" s="20">
        <v>3.9</v>
      </c>
      <c r="DI113" s="20">
        <v>110</v>
      </c>
      <c r="DJ113" s="20">
        <v>9.5</v>
      </c>
      <c r="DK113" s="20" t="s">
        <v>858</v>
      </c>
      <c r="DL113" s="20" t="s">
        <v>858</v>
      </c>
      <c r="DN113" s="21" t="s">
        <v>647</v>
      </c>
      <c r="DO113" s="21" t="s">
        <v>225</v>
      </c>
      <c r="DP113" s="21">
        <v>17000</v>
      </c>
      <c r="DQ113" s="21">
        <v>9.9</v>
      </c>
      <c r="DR113" s="21">
        <v>36.1</v>
      </c>
      <c r="DS113" s="21">
        <v>1.6</v>
      </c>
      <c r="DT113" s="21">
        <v>36.5</v>
      </c>
      <c r="DU113" s="21">
        <v>1.2</v>
      </c>
      <c r="DV113" s="21">
        <v>32.4</v>
      </c>
      <c r="DW113" s="21">
        <v>2.8</v>
      </c>
      <c r="DX113" s="21" t="s">
        <v>858</v>
      </c>
      <c r="DY113" s="21" t="s">
        <v>858</v>
      </c>
      <c r="EA113" s="22" t="s">
        <v>647</v>
      </c>
      <c r="EB113" s="22" t="s">
        <v>225</v>
      </c>
      <c r="EC113" s="22" t="s">
        <v>858</v>
      </c>
      <c r="ED113" s="22" t="s">
        <v>858</v>
      </c>
      <c r="EE113" s="22" t="s">
        <v>858</v>
      </c>
      <c r="EF113" s="22" t="s">
        <v>858</v>
      </c>
      <c r="EG113" s="22">
        <v>24979</v>
      </c>
      <c r="EH113" s="22">
        <v>13</v>
      </c>
      <c r="EI113" s="22" t="s">
        <v>858</v>
      </c>
      <c r="EJ113" s="22" t="s">
        <v>858</v>
      </c>
      <c r="EK113" s="22" t="s">
        <v>858</v>
      </c>
      <c r="EL113" s="22" t="s">
        <v>858</v>
      </c>
      <c r="EN113" s="23" t="s">
        <v>647</v>
      </c>
      <c r="EO113" s="23" t="s">
        <v>225</v>
      </c>
      <c r="EP113" s="23">
        <v>17000</v>
      </c>
      <c r="EQ113" s="23">
        <v>9.9</v>
      </c>
      <c r="ER113" s="23">
        <v>12.47</v>
      </c>
      <c r="ES113" s="23">
        <v>11</v>
      </c>
      <c r="ET113" s="23">
        <v>14.19</v>
      </c>
      <c r="EU113" s="23">
        <v>4.8</v>
      </c>
      <c r="EV113" s="23">
        <v>6.78</v>
      </c>
      <c r="EW113" s="23">
        <v>5.0999999999999996</v>
      </c>
      <c r="EX113" s="23" t="s">
        <v>858</v>
      </c>
      <c r="EY113" s="23" t="s">
        <v>858</v>
      </c>
      <c r="FA113" s="24" t="s">
        <v>647</v>
      </c>
      <c r="FB113" s="24" t="s">
        <v>225</v>
      </c>
      <c r="FC113" s="24">
        <v>17000</v>
      </c>
      <c r="FD113" s="24">
        <v>9.9</v>
      </c>
      <c r="FE113" s="24">
        <v>478.5</v>
      </c>
      <c r="FF113" s="24">
        <v>10</v>
      </c>
      <c r="FG113" s="24">
        <v>517.4</v>
      </c>
      <c r="FH113" s="24">
        <v>4.5999999999999996</v>
      </c>
      <c r="FI113" s="24">
        <v>249.5</v>
      </c>
      <c r="FJ113" s="24">
        <v>10</v>
      </c>
      <c r="FK113" s="24" t="s">
        <v>858</v>
      </c>
      <c r="FL113" s="24" t="s">
        <v>858</v>
      </c>
      <c r="FN113" s="11" t="s">
        <v>647</v>
      </c>
      <c r="FO113" s="11" t="s">
        <v>225</v>
      </c>
      <c r="FP113" s="11">
        <v>24000</v>
      </c>
      <c r="FQ113" s="11">
        <v>8.3000000000000007</v>
      </c>
      <c r="FR113" s="11">
        <v>40</v>
      </c>
      <c r="FS113" s="11">
        <v>2</v>
      </c>
      <c r="FT113" s="11">
        <v>41.4</v>
      </c>
      <c r="FU113" s="11">
        <v>1.2</v>
      </c>
      <c r="FV113" s="11">
        <v>35</v>
      </c>
      <c r="FW113" s="11">
        <v>2.5</v>
      </c>
      <c r="FX113" s="11" t="s">
        <v>858</v>
      </c>
      <c r="FY113" s="11" t="s">
        <v>858</v>
      </c>
      <c r="GA113" s="10" t="s">
        <v>647</v>
      </c>
      <c r="GB113" s="10" t="s">
        <v>225</v>
      </c>
      <c r="GC113" s="10">
        <v>21000</v>
      </c>
      <c r="GD113" s="10">
        <v>17.7</v>
      </c>
      <c r="GE113" s="10">
        <v>30515</v>
      </c>
      <c r="GF113" s="10">
        <v>7.1</v>
      </c>
      <c r="GG113" s="10">
        <v>35008</v>
      </c>
      <c r="GH113" s="10">
        <v>8.1999999999999993</v>
      </c>
      <c r="GI113" s="10">
        <v>15529</v>
      </c>
      <c r="GJ113" s="10">
        <v>9.8000000000000007</v>
      </c>
      <c r="GK113" s="10" t="s">
        <v>858</v>
      </c>
      <c r="GL113" s="10" t="s">
        <v>858</v>
      </c>
      <c r="GN113" s="9" t="s">
        <v>647</v>
      </c>
      <c r="GO113" s="9" t="s">
        <v>225</v>
      </c>
      <c r="GP113" s="9">
        <v>24000</v>
      </c>
      <c r="GQ113" s="9">
        <v>8.3000000000000007</v>
      </c>
      <c r="GR113" s="9">
        <v>14.36</v>
      </c>
      <c r="GS113" s="9">
        <v>7</v>
      </c>
      <c r="GT113" s="9">
        <v>15.95</v>
      </c>
      <c r="GU113" s="9">
        <v>4.9000000000000004</v>
      </c>
      <c r="GV113" s="9">
        <v>7.17</v>
      </c>
      <c r="GW113" s="9">
        <v>2.5</v>
      </c>
      <c r="GX113" s="9" t="s">
        <v>858</v>
      </c>
      <c r="GY113" s="9" t="s">
        <v>858</v>
      </c>
    </row>
    <row r="114" spans="1:207" x14ac:dyDescent="0.25">
      <c r="A114" s="1" t="s">
        <v>648</v>
      </c>
      <c r="B114" s="1" t="s">
        <v>226</v>
      </c>
      <c r="C114" s="1">
        <v>29000</v>
      </c>
      <c r="D114" s="1">
        <v>7.5</v>
      </c>
      <c r="E114" s="1">
        <v>546.1</v>
      </c>
      <c r="F114" s="1">
        <v>5</v>
      </c>
      <c r="G114" s="1">
        <v>615.6</v>
      </c>
      <c r="H114" s="1">
        <v>4.3</v>
      </c>
      <c r="I114" s="1">
        <v>308.10000000000002</v>
      </c>
      <c r="J114" s="1">
        <v>6.5</v>
      </c>
      <c r="K114" s="1" t="s">
        <v>858</v>
      </c>
      <c r="L114" s="1" t="s">
        <v>858</v>
      </c>
      <c r="N114" s="2" t="s">
        <v>648</v>
      </c>
      <c r="O114" s="2" t="s">
        <v>226</v>
      </c>
      <c r="P114" s="2">
        <v>50000</v>
      </c>
      <c r="Q114" s="2">
        <v>5.7</v>
      </c>
      <c r="R114" s="2">
        <v>38</v>
      </c>
      <c r="S114" s="2">
        <v>1.1000000000000001</v>
      </c>
      <c r="T114" s="2">
        <v>39.9</v>
      </c>
      <c r="U114" s="2">
        <v>0.9</v>
      </c>
      <c r="V114" s="2">
        <v>33.700000000000003</v>
      </c>
      <c r="W114" s="2">
        <v>1.9</v>
      </c>
      <c r="X114" s="2" t="s">
        <v>858</v>
      </c>
      <c r="Y114" s="2" t="s">
        <v>858</v>
      </c>
      <c r="AA114" s="3" t="s">
        <v>648</v>
      </c>
      <c r="AB114" s="3" t="s">
        <v>226</v>
      </c>
      <c r="AC114" s="3">
        <v>42000</v>
      </c>
      <c r="AD114" s="3">
        <v>8</v>
      </c>
      <c r="AE114" s="3">
        <v>27539</v>
      </c>
      <c r="AF114" s="3">
        <v>8.3000000000000007</v>
      </c>
      <c r="AG114" s="3">
        <v>31734</v>
      </c>
      <c r="AH114" s="3">
        <v>5.7</v>
      </c>
      <c r="AI114" s="3">
        <v>15751</v>
      </c>
      <c r="AJ114" s="3">
        <v>13</v>
      </c>
      <c r="AK114" s="3" t="s">
        <v>858</v>
      </c>
      <c r="AL114" s="3" t="s">
        <v>858</v>
      </c>
      <c r="AN114" s="4" t="s">
        <v>648</v>
      </c>
      <c r="AO114" s="4" t="s">
        <v>226</v>
      </c>
      <c r="AP114" s="4">
        <v>50000</v>
      </c>
      <c r="AQ114" s="4">
        <v>5.7</v>
      </c>
      <c r="AR114" s="4">
        <v>13.39</v>
      </c>
      <c r="AS114" s="4">
        <v>4.7</v>
      </c>
      <c r="AT114" s="4">
        <v>14.88</v>
      </c>
      <c r="AU114" s="4">
        <v>3.2</v>
      </c>
      <c r="AV114" s="4">
        <v>7.24</v>
      </c>
      <c r="AW114" s="4">
        <v>2.7</v>
      </c>
      <c r="AX114" s="4" t="s">
        <v>858</v>
      </c>
      <c r="AY114" s="4" t="s">
        <v>858</v>
      </c>
      <c r="BA114" s="5" t="s">
        <v>648</v>
      </c>
      <c r="BB114" s="5" t="s">
        <v>226</v>
      </c>
      <c r="BC114" s="5">
        <v>50000</v>
      </c>
      <c r="BD114" s="5">
        <v>5.7</v>
      </c>
      <c r="BE114" s="5">
        <v>536.79999999999995</v>
      </c>
      <c r="BF114" s="5">
        <v>4.0999999999999996</v>
      </c>
      <c r="BG114" s="5">
        <v>593.6</v>
      </c>
      <c r="BH114" s="5">
        <v>3.2</v>
      </c>
      <c r="BI114" s="5">
        <v>286.89999999999998</v>
      </c>
      <c r="BJ114" s="5">
        <v>4.5</v>
      </c>
      <c r="BK114" s="5" t="s">
        <v>858</v>
      </c>
      <c r="BL114" s="5" t="s">
        <v>858</v>
      </c>
      <c r="BN114" s="6" t="s">
        <v>648</v>
      </c>
      <c r="BO114" s="6" t="s">
        <v>226</v>
      </c>
      <c r="BP114" s="6">
        <v>69000</v>
      </c>
      <c r="BQ114" s="6">
        <v>4.7</v>
      </c>
      <c r="BR114" s="6">
        <v>37.5</v>
      </c>
      <c r="BS114" s="6">
        <v>1</v>
      </c>
      <c r="BT114" s="6">
        <v>33.700000000000003</v>
      </c>
      <c r="BU114" s="6">
        <v>1.7</v>
      </c>
      <c r="BV114" s="6">
        <v>15</v>
      </c>
      <c r="BW114" s="6">
        <v>11</v>
      </c>
      <c r="BX114" s="6">
        <v>45.9</v>
      </c>
      <c r="BY114" s="6">
        <v>9.9</v>
      </c>
      <c r="CA114" s="7" t="s">
        <v>648</v>
      </c>
      <c r="CB114" s="7" t="s">
        <v>226</v>
      </c>
      <c r="CC114" s="7">
        <v>58000</v>
      </c>
      <c r="CD114" s="7">
        <v>6.8</v>
      </c>
      <c r="CE114" s="7">
        <v>21951</v>
      </c>
      <c r="CF114" s="7">
        <v>9.1</v>
      </c>
      <c r="CG114" s="7">
        <v>25974</v>
      </c>
      <c r="CH114" s="7">
        <v>5.5</v>
      </c>
      <c r="CI114" s="7" t="s">
        <v>858</v>
      </c>
      <c r="CJ114" s="7" t="s">
        <v>858</v>
      </c>
      <c r="CK114" s="7" t="s">
        <v>858</v>
      </c>
      <c r="CL114" s="7" t="s">
        <v>858</v>
      </c>
      <c r="CN114" s="8" t="s">
        <v>648</v>
      </c>
      <c r="CO114" s="8" t="s">
        <v>226</v>
      </c>
      <c r="CP114" s="8">
        <v>69000</v>
      </c>
      <c r="CQ114" s="8">
        <v>4.7</v>
      </c>
      <c r="CR114" s="8">
        <v>11.93</v>
      </c>
      <c r="CS114" s="8">
        <v>5.0999999999999996</v>
      </c>
      <c r="CT114" s="8">
        <v>14.27</v>
      </c>
      <c r="CU114" s="8">
        <v>2.9</v>
      </c>
      <c r="CV114" s="8">
        <v>6.66</v>
      </c>
      <c r="CW114" s="8">
        <v>2.5</v>
      </c>
      <c r="CX114" s="8">
        <v>23.99</v>
      </c>
      <c r="CY114" s="8">
        <v>20</v>
      </c>
      <c r="DA114" s="20" t="s">
        <v>648</v>
      </c>
      <c r="DB114" s="20" t="s">
        <v>226</v>
      </c>
      <c r="DC114" s="20">
        <v>69000</v>
      </c>
      <c r="DD114" s="20">
        <v>4.7</v>
      </c>
      <c r="DE114" s="20">
        <v>421.6</v>
      </c>
      <c r="DF114" s="20">
        <v>5.5</v>
      </c>
      <c r="DG114" s="20">
        <v>481</v>
      </c>
      <c r="DH114" s="20">
        <v>3.4</v>
      </c>
      <c r="DI114" s="20">
        <v>133.4</v>
      </c>
      <c r="DJ114" s="20">
        <v>7.8</v>
      </c>
      <c r="DK114" s="20" t="s">
        <v>858</v>
      </c>
      <c r="DL114" s="20" t="s">
        <v>858</v>
      </c>
      <c r="DN114" s="21" t="s">
        <v>648</v>
      </c>
      <c r="DO114" s="21" t="s">
        <v>226</v>
      </c>
      <c r="DP114" s="21">
        <v>20000</v>
      </c>
      <c r="DQ114" s="21">
        <v>8.6999999999999993</v>
      </c>
      <c r="DR114" s="21">
        <v>37.5</v>
      </c>
      <c r="DS114" s="21">
        <v>0</v>
      </c>
      <c r="DT114" s="21">
        <v>38.1</v>
      </c>
      <c r="DU114" s="21">
        <v>1.1000000000000001</v>
      </c>
      <c r="DV114" s="21">
        <v>32.5</v>
      </c>
      <c r="DW114" s="21">
        <v>2.4</v>
      </c>
      <c r="DX114" s="21" t="s">
        <v>858</v>
      </c>
      <c r="DY114" s="21" t="s">
        <v>858</v>
      </c>
      <c r="EA114" s="22" t="s">
        <v>648</v>
      </c>
      <c r="EB114" s="22" t="s">
        <v>226</v>
      </c>
      <c r="EC114" s="22">
        <v>16000</v>
      </c>
      <c r="ED114" s="22">
        <v>10.8</v>
      </c>
      <c r="EE114" s="22">
        <v>25517</v>
      </c>
      <c r="EF114" s="22">
        <v>10</v>
      </c>
      <c r="EG114" s="22">
        <v>29858</v>
      </c>
      <c r="EH114" s="22">
        <v>5.7</v>
      </c>
      <c r="EI114" s="22">
        <v>13489</v>
      </c>
      <c r="EJ114" s="22">
        <v>9.9</v>
      </c>
      <c r="EK114" s="22" t="s">
        <v>858</v>
      </c>
      <c r="EL114" s="22" t="s">
        <v>858</v>
      </c>
      <c r="EN114" s="23" t="s">
        <v>648</v>
      </c>
      <c r="EO114" s="23" t="s">
        <v>226</v>
      </c>
      <c r="EP114" s="23">
        <v>20000</v>
      </c>
      <c r="EQ114" s="23">
        <v>8.6999999999999993</v>
      </c>
      <c r="ER114" s="23">
        <v>13.48</v>
      </c>
      <c r="ES114" s="23">
        <v>7.5</v>
      </c>
      <c r="ET114" s="23">
        <v>14.76</v>
      </c>
      <c r="EU114" s="23">
        <v>4.5</v>
      </c>
      <c r="EV114" s="23">
        <v>7.12</v>
      </c>
      <c r="EW114" s="23">
        <v>4.5999999999999996</v>
      </c>
      <c r="EX114" s="23" t="s">
        <v>858</v>
      </c>
      <c r="EY114" s="23" t="s">
        <v>858</v>
      </c>
      <c r="FA114" s="24" t="s">
        <v>648</v>
      </c>
      <c r="FB114" s="24" t="s">
        <v>226</v>
      </c>
      <c r="FC114" s="24">
        <v>20000</v>
      </c>
      <c r="FD114" s="24">
        <v>8.6999999999999993</v>
      </c>
      <c r="FE114" s="24">
        <v>494.8</v>
      </c>
      <c r="FF114" s="24">
        <v>7.3</v>
      </c>
      <c r="FG114" s="24">
        <v>562</v>
      </c>
      <c r="FH114" s="24">
        <v>4.4000000000000004</v>
      </c>
      <c r="FI114" s="24">
        <v>266.60000000000002</v>
      </c>
      <c r="FJ114" s="24">
        <v>4.5999999999999996</v>
      </c>
      <c r="FK114" s="24" t="s">
        <v>858</v>
      </c>
      <c r="FL114" s="24" t="s">
        <v>858</v>
      </c>
      <c r="FN114" s="11" t="s">
        <v>648</v>
      </c>
      <c r="FO114" s="11" t="s">
        <v>226</v>
      </c>
      <c r="FP114" s="11">
        <v>29000</v>
      </c>
      <c r="FQ114" s="11">
        <v>7.5</v>
      </c>
      <c r="FR114" s="11">
        <v>39.299999999999997</v>
      </c>
      <c r="FS114" s="11">
        <v>1.3</v>
      </c>
      <c r="FT114" s="11">
        <v>41.2</v>
      </c>
      <c r="FU114" s="11">
        <v>1.3</v>
      </c>
      <c r="FV114" s="11">
        <v>35</v>
      </c>
      <c r="FW114" s="11">
        <v>1.7</v>
      </c>
      <c r="FX114" s="11" t="s">
        <v>858</v>
      </c>
      <c r="FY114" s="11" t="s">
        <v>858</v>
      </c>
      <c r="GA114" s="10" t="s">
        <v>648</v>
      </c>
      <c r="GB114" s="10" t="s">
        <v>226</v>
      </c>
      <c r="GC114" s="10">
        <v>26000</v>
      </c>
      <c r="GD114" s="10">
        <v>11.1</v>
      </c>
      <c r="GE114" s="10">
        <v>28482</v>
      </c>
      <c r="GF114" s="10">
        <v>11</v>
      </c>
      <c r="GG114" s="10">
        <v>32913</v>
      </c>
      <c r="GH114" s="10">
        <v>8.4</v>
      </c>
      <c r="GI114" s="10" t="s">
        <v>858</v>
      </c>
      <c r="GJ114" s="10" t="s">
        <v>858</v>
      </c>
      <c r="GK114" s="10" t="s">
        <v>858</v>
      </c>
      <c r="GL114" s="10" t="s">
        <v>858</v>
      </c>
      <c r="GN114" s="9" t="s">
        <v>648</v>
      </c>
      <c r="GO114" s="9" t="s">
        <v>226</v>
      </c>
      <c r="GP114" s="9">
        <v>29000</v>
      </c>
      <c r="GQ114" s="9">
        <v>7.5</v>
      </c>
      <c r="GR114" s="9">
        <v>13.3</v>
      </c>
      <c r="GS114" s="9">
        <v>5.3</v>
      </c>
      <c r="GT114" s="9">
        <v>14.96</v>
      </c>
      <c r="GU114" s="9">
        <v>4.3</v>
      </c>
      <c r="GV114" s="9">
        <v>7.28</v>
      </c>
      <c r="GW114" s="9">
        <v>3.5</v>
      </c>
      <c r="GX114" s="9" t="s">
        <v>858</v>
      </c>
      <c r="GY114" s="9" t="s">
        <v>858</v>
      </c>
    </row>
    <row r="115" spans="1:207" x14ac:dyDescent="0.25">
      <c r="A115" s="1" t="s">
        <v>649</v>
      </c>
      <c r="B115" s="1" t="s">
        <v>227</v>
      </c>
      <c r="C115" s="1">
        <v>28000</v>
      </c>
      <c r="D115" s="1">
        <v>7.9</v>
      </c>
      <c r="E115" s="1">
        <v>598.1</v>
      </c>
      <c r="F115" s="1">
        <v>6.4</v>
      </c>
      <c r="G115" s="1">
        <v>723.4</v>
      </c>
      <c r="H115" s="1">
        <v>4.7</v>
      </c>
      <c r="I115" s="1">
        <v>343.5</v>
      </c>
      <c r="J115" s="1">
        <v>6.6</v>
      </c>
      <c r="K115" s="1" t="s">
        <v>858</v>
      </c>
      <c r="L115" s="1" t="s">
        <v>858</v>
      </c>
      <c r="N115" s="2" t="s">
        <v>649</v>
      </c>
      <c r="O115" s="2" t="s">
        <v>227</v>
      </c>
      <c r="P115" s="2">
        <v>53000</v>
      </c>
      <c r="Q115" s="2">
        <v>5.6</v>
      </c>
      <c r="R115" s="2">
        <v>37.5</v>
      </c>
      <c r="S115" s="2">
        <v>0.3</v>
      </c>
      <c r="T115" s="2">
        <v>38.799999999999997</v>
      </c>
      <c r="U115" s="2">
        <v>0.9</v>
      </c>
      <c r="V115" s="2">
        <v>34.9</v>
      </c>
      <c r="W115" s="2">
        <v>1.8</v>
      </c>
      <c r="X115" s="2" t="s">
        <v>858</v>
      </c>
      <c r="Y115" s="2" t="s">
        <v>858</v>
      </c>
      <c r="AA115" s="3" t="s">
        <v>649</v>
      </c>
      <c r="AB115" s="3" t="s">
        <v>227</v>
      </c>
      <c r="AC115" s="3">
        <v>47000</v>
      </c>
      <c r="AD115" s="3">
        <v>6.7</v>
      </c>
      <c r="AE115" s="3">
        <v>28624</v>
      </c>
      <c r="AF115" s="3">
        <v>6</v>
      </c>
      <c r="AG115" s="3">
        <v>33934</v>
      </c>
      <c r="AH115" s="3">
        <v>4.5999999999999996</v>
      </c>
      <c r="AI115" s="3">
        <v>14757</v>
      </c>
      <c r="AJ115" s="3">
        <v>5.9</v>
      </c>
      <c r="AK115" s="3" t="s">
        <v>858</v>
      </c>
      <c r="AL115" s="3" t="s">
        <v>858</v>
      </c>
      <c r="AN115" s="4" t="s">
        <v>649</v>
      </c>
      <c r="AO115" s="4" t="s">
        <v>227</v>
      </c>
      <c r="AP115" s="4">
        <v>53000</v>
      </c>
      <c r="AQ115" s="4">
        <v>5.6</v>
      </c>
      <c r="AR115" s="4">
        <v>14.14</v>
      </c>
      <c r="AS115" s="4">
        <v>4.3</v>
      </c>
      <c r="AT115" s="4">
        <v>16.690000000000001</v>
      </c>
      <c r="AU115" s="4">
        <v>3.5</v>
      </c>
      <c r="AV115" s="4">
        <v>7.88</v>
      </c>
      <c r="AW115" s="4">
        <v>3.1</v>
      </c>
      <c r="AX115" s="4" t="s">
        <v>858</v>
      </c>
      <c r="AY115" s="4" t="s">
        <v>858</v>
      </c>
      <c r="BA115" s="5" t="s">
        <v>649</v>
      </c>
      <c r="BB115" s="5" t="s">
        <v>227</v>
      </c>
      <c r="BC115" s="5">
        <v>53000</v>
      </c>
      <c r="BD115" s="5">
        <v>5.6</v>
      </c>
      <c r="BE115" s="5">
        <v>546</v>
      </c>
      <c r="BF115" s="5">
        <v>3.9</v>
      </c>
      <c r="BG115" s="5">
        <v>646.9</v>
      </c>
      <c r="BH115" s="5">
        <v>3.4</v>
      </c>
      <c r="BI115" s="5">
        <v>290</v>
      </c>
      <c r="BJ115" s="5">
        <v>5.0999999999999996</v>
      </c>
      <c r="BK115" s="5" t="s">
        <v>858</v>
      </c>
      <c r="BL115" s="5" t="s">
        <v>858</v>
      </c>
      <c r="BN115" s="6" t="s">
        <v>649</v>
      </c>
      <c r="BO115" s="6" t="s">
        <v>227</v>
      </c>
      <c r="BP115" s="6">
        <v>78000</v>
      </c>
      <c r="BQ115" s="6">
        <v>4.5</v>
      </c>
      <c r="BR115" s="6">
        <v>36.1</v>
      </c>
      <c r="BS115" s="6">
        <v>1</v>
      </c>
      <c r="BT115" s="6">
        <v>32</v>
      </c>
      <c r="BU115" s="6">
        <v>1.6</v>
      </c>
      <c r="BV115" s="6">
        <v>14.5</v>
      </c>
      <c r="BW115" s="6">
        <v>8.1999999999999993</v>
      </c>
      <c r="BX115" s="6">
        <v>42.5</v>
      </c>
      <c r="BY115" s="6">
        <v>9</v>
      </c>
      <c r="CA115" s="7" t="s">
        <v>649</v>
      </c>
      <c r="CB115" s="7" t="s">
        <v>227</v>
      </c>
      <c r="CC115" s="7">
        <v>68000</v>
      </c>
      <c r="CD115" s="7">
        <v>5.4</v>
      </c>
      <c r="CE115" s="7">
        <v>21061</v>
      </c>
      <c r="CF115" s="7">
        <v>6.9</v>
      </c>
      <c r="CG115" s="7">
        <v>26474</v>
      </c>
      <c r="CH115" s="7">
        <v>4.8</v>
      </c>
      <c r="CI115" s="7">
        <v>6105</v>
      </c>
      <c r="CJ115" s="7">
        <v>8.8000000000000007</v>
      </c>
      <c r="CK115" s="7" t="s">
        <v>858</v>
      </c>
      <c r="CL115" s="7" t="s">
        <v>858</v>
      </c>
      <c r="CN115" s="8" t="s">
        <v>649</v>
      </c>
      <c r="CO115" s="8" t="s">
        <v>227</v>
      </c>
      <c r="CP115" s="8">
        <v>78000</v>
      </c>
      <c r="CQ115" s="8">
        <v>4.5</v>
      </c>
      <c r="CR115" s="8">
        <v>12.12</v>
      </c>
      <c r="CS115" s="8">
        <v>4.8</v>
      </c>
      <c r="CT115" s="8">
        <v>15.64</v>
      </c>
      <c r="CU115" s="8">
        <v>3.1</v>
      </c>
      <c r="CV115" s="8">
        <v>6.8</v>
      </c>
      <c r="CW115" s="8">
        <v>2.6</v>
      </c>
      <c r="CX115" s="8" t="s">
        <v>858</v>
      </c>
      <c r="CY115" s="8" t="s">
        <v>858</v>
      </c>
      <c r="DA115" s="20" t="s">
        <v>649</v>
      </c>
      <c r="DB115" s="20" t="s">
        <v>227</v>
      </c>
      <c r="DC115" s="20">
        <v>78000</v>
      </c>
      <c r="DD115" s="20">
        <v>4.5</v>
      </c>
      <c r="DE115" s="20">
        <v>417.5</v>
      </c>
      <c r="DF115" s="20">
        <v>6.7</v>
      </c>
      <c r="DG115" s="20">
        <v>501.1</v>
      </c>
      <c r="DH115" s="20">
        <v>3.6</v>
      </c>
      <c r="DI115" s="20">
        <v>116.4</v>
      </c>
      <c r="DJ115" s="20">
        <v>8.1</v>
      </c>
      <c r="DK115" s="20" t="s">
        <v>858</v>
      </c>
      <c r="DL115" s="20" t="s">
        <v>858</v>
      </c>
      <c r="DN115" s="21" t="s">
        <v>649</v>
      </c>
      <c r="DO115" s="21" t="s">
        <v>227</v>
      </c>
      <c r="DP115" s="21">
        <v>25000</v>
      </c>
      <c r="DQ115" s="21">
        <v>8</v>
      </c>
      <c r="DR115" s="21">
        <v>36.299999999999997</v>
      </c>
      <c r="DS115" s="21">
        <v>1</v>
      </c>
      <c r="DT115" s="21">
        <v>36.799999999999997</v>
      </c>
      <c r="DU115" s="21">
        <v>0.9</v>
      </c>
      <c r="DV115" s="21">
        <v>32.1</v>
      </c>
      <c r="DW115" s="21">
        <v>2.4</v>
      </c>
      <c r="DX115" s="21" t="s">
        <v>858</v>
      </c>
      <c r="DY115" s="21" t="s">
        <v>858</v>
      </c>
      <c r="EA115" s="22" t="s">
        <v>649</v>
      </c>
      <c r="EB115" s="22" t="s">
        <v>227</v>
      </c>
      <c r="EC115" s="22">
        <v>22000</v>
      </c>
      <c r="ED115" s="22">
        <v>9.4</v>
      </c>
      <c r="EE115" s="22">
        <v>24362</v>
      </c>
      <c r="EF115" s="22">
        <v>7.9</v>
      </c>
      <c r="EG115" s="22">
        <v>27666</v>
      </c>
      <c r="EH115" s="22">
        <v>5.4</v>
      </c>
      <c r="EI115" s="22">
        <v>13318</v>
      </c>
      <c r="EJ115" s="22">
        <v>6.1</v>
      </c>
      <c r="EK115" s="22" t="s">
        <v>858</v>
      </c>
      <c r="EL115" s="22" t="s">
        <v>858</v>
      </c>
      <c r="EN115" s="23" t="s">
        <v>649</v>
      </c>
      <c r="EO115" s="23" t="s">
        <v>227</v>
      </c>
      <c r="EP115" s="23">
        <v>25000</v>
      </c>
      <c r="EQ115" s="23">
        <v>8</v>
      </c>
      <c r="ER115" s="23">
        <v>13.04</v>
      </c>
      <c r="ES115" s="23">
        <v>7</v>
      </c>
      <c r="ET115" s="23">
        <v>15.22</v>
      </c>
      <c r="EU115" s="23">
        <v>4.5999999999999996</v>
      </c>
      <c r="EV115" s="23">
        <v>7.81</v>
      </c>
      <c r="EW115" s="23">
        <v>3.8</v>
      </c>
      <c r="EX115" s="23" t="s">
        <v>858</v>
      </c>
      <c r="EY115" s="23" t="s">
        <v>858</v>
      </c>
      <c r="FA115" s="24" t="s">
        <v>649</v>
      </c>
      <c r="FB115" s="24" t="s">
        <v>227</v>
      </c>
      <c r="FC115" s="24">
        <v>25000</v>
      </c>
      <c r="FD115" s="24">
        <v>8</v>
      </c>
      <c r="FE115" s="24">
        <v>487.4</v>
      </c>
      <c r="FF115" s="24">
        <v>7.2</v>
      </c>
      <c r="FG115" s="24">
        <v>560.20000000000005</v>
      </c>
      <c r="FH115" s="24">
        <v>4.5999999999999996</v>
      </c>
      <c r="FI115" s="24">
        <v>283</v>
      </c>
      <c r="FJ115" s="24">
        <v>3.8</v>
      </c>
      <c r="FK115" s="24" t="s">
        <v>858</v>
      </c>
      <c r="FL115" s="24" t="s">
        <v>858</v>
      </c>
      <c r="FN115" s="11" t="s">
        <v>649</v>
      </c>
      <c r="FO115" s="11" t="s">
        <v>227</v>
      </c>
      <c r="FP115" s="11">
        <v>28000</v>
      </c>
      <c r="FQ115" s="11">
        <v>7.9</v>
      </c>
      <c r="FR115" s="11">
        <v>39</v>
      </c>
      <c r="FS115" s="11">
        <v>1.6</v>
      </c>
      <c r="FT115" s="11">
        <v>40.5</v>
      </c>
      <c r="FU115" s="11">
        <v>1.3</v>
      </c>
      <c r="FV115" s="11">
        <v>35</v>
      </c>
      <c r="FW115" s="11">
        <v>0.1</v>
      </c>
      <c r="FX115" s="11" t="s">
        <v>858</v>
      </c>
      <c r="FY115" s="11" t="s">
        <v>858</v>
      </c>
      <c r="GA115" s="10" t="s">
        <v>649</v>
      </c>
      <c r="GB115" s="10" t="s">
        <v>227</v>
      </c>
      <c r="GC115" s="10">
        <v>25000</v>
      </c>
      <c r="GD115" s="10">
        <v>9.5</v>
      </c>
      <c r="GE115" s="10">
        <v>32690</v>
      </c>
      <c r="GF115" s="10">
        <v>7.7</v>
      </c>
      <c r="GG115" s="10">
        <v>39551</v>
      </c>
      <c r="GH115" s="10">
        <v>6.4</v>
      </c>
      <c r="GI115" s="10">
        <v>17403</v>
      </c>
      <c r="GJ115" s="10">
        <v>6.6</v>
      </c>
      <c r="GK115" s="10" t="s">
        <v>858</v>
      </c>
      <c r="GL115" s="10" t="s">
        <v>858</v>
      </c>
      <c r="GN115" s="9" t="s">
        <v>649</v>
      </c>
      <c r="GO115" s="9" t="s">
        <v>227</v>
      </c>
      <c r="GP115" s="9">
        <v>28000</v>
      </c>
      <c r="GQ115" s="9">
        <v>7.9</v>
      </c>
      <c r="GR115" s="9">
        <v>15.19</v>
      </c>
      <c r="GS115" s="9">
        <v>5.5</v>
      </c>
      <c r="GT115" s="9">
        <v>17.87</v>
      </c>
      <c r="GU115" s="9">
        <v>4.9000000000000004</v>
      </c>
      <c r="GV115" s="9">
        <v>8.4499999999999993</v>
      </c>
      <c r="GW115" s="9">
        <v>6.1</v>
      </c>
      <c r="GX115" s="9" t="s">
        <v>858</v>
      </c>
      <c r="GY115" s="9" t="s">
        <v>858</v>
      </c>
    </row>
    <row r="116" spans="1:207" x14ac:dyDescent="0.25">
      <c r="A116" s="1" t="s">
        <v>650</v>
      </c>
      <c r="B116" s="1" t="s">
        <v>228</v>
      </c>
      <c r="C116" s="1">
        <v>41000</v>
      </c>
      <c r="D116" s="1">
        <v>6.6</v>
      </c>
      <c r="E116" s="1">
        <v>618.29999999999995</v>
      </c>
      <c r="F116" s="1">
        <v>4</v>
      </c>
      <c r="G116" s="1">
        <v>725.1</v>
      </c>
      <c r="H116" s="1">
        <v>3.9</v>
      </c>
      <c r="I116" s="1">
        <v>340.1</v>
      </c>
      <c r="J116" s="1">
        <v>7.7</v>
      </c>
      <c r="K116" s="1" t="s">
        <v>858</v>
      </c>
      <c r="L116" s="1" t="s">
        <v>858</v>
      </c>
      <c r="N116" s="2" t="s">
        <v>650</v>
      </c>
      <c r="O116" s="2" t="s">
        <v>228</v>
      </c>
      <c r="P116" s="2">
        <v>71000</v>
      </c>
      <c r="Q116" s="2">
        <v>4.9000000000000004</v>
      </c>
      <c r="R116" s="2">
        <v>37.5</v>
      </c>
      <c r="S116" s="2">
        <v>1.6</v>
      </c>
      <c r="T116" s="2">
        <v>38.700000000000003</v>
      </c>
      <c r="U116" s="2">
        <v>0.7</v>
      </c>
      <c r="V116" s="2">
        <v>33</v>
      </c>
      <c r="W116" s="2">
        <v>1.4</v>
      </c>
      <c r="X116" s="2">
        <v>44.3</v>
      </c>
      <c r="Y116" s="2">
        <v>12</v>
      </c>
      <c r="AA116" s="3" t="s">
        <v>650</v>
      </c>
      <c r="AB116" s="3" t="s">
        <v>228</v>
      </c>
      <c r="AC116" s="3">
        <v>63000</v>
      </c>
      <c r="AD116" s="3">
        <v>7.6</v>
      </c>
      <c r="AE116" s="3">
        <v>28964</v>
      </c>
      <c r="AF116" s="3">
        <v>6.5</v>
      </c>
      <c r="AG116" s="3">
        <v>33847</v>
      </c>
      <c r="AH116" s="3">
        <v>5.3</v>
      </c>
      <c r="AI116" s="3" t="s">
        <v>858</v>
      </c>
      <c r="AJ116" s="3" t="s">
        <v>858</v>
      </c>
      <c r="AK116" s="3" t="s">
        <v>858</v>
      </c>
      <c r="AL116" s="3" t="s">
        <v>858</v>
      </c>
      <c r="AN116" s="4" t="s">
        <v>650</v>
      </c>
      <c r="AO116" s="4" t="s">
        <v>228</v>
      </c>
      <c r="AP116" s="4">
        <v>71000</v>
      </c>
      <c r="AQ116" s="4">
        <v>4.9000000000000004</v>
      </c>
      <c r="AR116" s="4">
        <v>14.32</v>
      </c>
      <c r="AS116" s="4">
        <v>3.6</v>
      </c>
      <c r="AT116" s="4">
        <v>16.72</v>
      </c>
      <c r="AU116" s="4">
        <v>3</v>
      </c>
      <c r="AV116" s="4">
        <v>7.65</v>
      </c>
      <c r="AW116" s="4">
        <v>4.9000000000000004</v>
      </c>
      <c r="AX116" s="4" t="s">
        <v>858</v>
      </c>
      <c r="AY116" s="4" t="s">
        <v>858</v>
      </c>
      <c r="BA116" s="5" t="s">
        <v>650</v>
      </c>
      <c r="BB116" s="5" t="s">
        <v>228</v>
      </c>
      <c r="BC116" s="5">
        <v>71000</v>
      </c>
      <c r="BD116" s="5">
        <v>4.9000000000000004</v>
      </c>
      <c r="BE116" s="5">
        <v>572.5</v>
      </c>
      <c r="BF116" s="5">
        <v>3.1</v>
      </c>
      <c r="BG116" s="5">
        <v>646.70000000000005</v>
      </c>
      <c r="BH116" s="5">
        <v>2.9</v>
      </c>
      <c r="BI116" s="5">
        <v>287.7</v>
      </c>
      <c r="BJ116" s="5">
        <v>4.7</v>
      </c>
      <c r="BK116" s="5" t="s">
        <v>858</v>
      </c>
      <c r="BL116" s="5" t="s">
        <v>858</v>
      </c>
      <c r="BN116" s="6" t="s">
        <v>650</v>
      </c>
      <c r="BO116" s="6" t="s">
        <v>228</v>
      </c>
      <c r="BP116" s="6">
        <v>96000</v>
      </c>
      <c r="BQ116" s="6">
        <v>4.0999999999999996</v>
      </c>
      <c r="BR116" s="6">
        <v>36.1</v>
      </c>
      <c r="BS116" s="6">
        <v>1.4</v>
      </c>
      <c r="BT116" s="6">
        <v>33.200000000000003</v>
      </c>
      <c r="BU116" s="6">
        <v>1.3</v>
      </c>
      <c r="BV116" s="6">
        <v>15.8</v>
      </c>
      <c r="BW116" s="6">
        <v>8.5</v>
      </c>
      <c r="BX116" s="6">
        <v>42.5</v>
      </c>
      <c r="BY116" s="6">
        <v>6.3</v>
      </c>
      <c r="CA116" s="7" t="s">
        <v>650</v>
      </c>
      <c r="CB116" s="7" t="s">
        <v>228</v>
      </c>
      <c r="CC116" s="7">
        <v>85000</v>
      </c>
      <c r="CD116" s="7">
        <v>6.2</v>
      </c>
      <c r="CE116" s="7">
        <v>25433</v>
      </c>
      <c r="CF116" s="7">
        <v>7.7</v>
      </c>
      <c r="CG116" s="7">
        <v>28184</v>
      </c>
      <c r="CH116" s="7">
        <v>4.7</v>
      </c>
      <c r="CI116" s="7" t="s">
        <v>858</v>
      </c>
      <c r="CJ116" s="7" t="s">
        <v>858</v>
      </c>
      <c r="CK116" s="7" t="s">
        <v>858</v>
      </c>
      <c r="CL116" s="7" t="s">
        <v>858</v>
      </c>
      <c r="CN116" s="8" t="s">
        <v>650</v>
      </c>
      <c r="CO116" s="8" t="s">
        <v>228</v>
      </c>
      <c r="CP116" s="8">
        <v>96000</v>
      </c>
      <c r="CQ116" s="8">
        <v>4.0999999999999996</v>
      </c>
      <c r="CR116" s="8">
        <v>13.24</v>
      </c>
      <c r="CS116" s="8">
        <v>3.3</v>
      </c>
      <c r="CT116" s="8">
        <v>16.13</v>
      </c>
      <c r="CU116" s="8">
        <v>2.7</v>
      </c>
      <c r="CV116" s="8">
        <v>6.81</v>
      </c>
      <c r="CW116" s="8">
        <v>2.1</v>
      </c>
      <c r="CX116" s="8">
        <v>27.42</v>
      </c>
      <c r="CY116" s="8">
        <v>18</v>
      </c>
      <c r="DA116" s="20" t="s">
        <v>650</v>
      </c>
      <c r="DB116" s="20" t="s">
        <v>228</v>
      </c>
      <c r="DC116" s="20">
        <v>96000</v>
      </c>
      <c r="DD116" s="20">
        <v>4.0999999999999996</v>
      </c>
      <c r="DE116" s="20">
        <v>484.4</v>
      </c>
      <c r="DF116" s="20">
        <v>5.0999999999999996</v>
      </c>
      <c r="DG116" s="20">
        <v>535.79999999999995</v>
      </c>
      <c r="DH116" s="20">
        <v>3.1</v>
      </c>
      <c r="DI116" s="20">
        <v>140.19999999999999</v>
      </c>
      <c r="DJ116" s="20">
        <v>9</v>
      </c>
      <c r="DK116" s="20">
        <v>972</v>
      </c>
      <c r="DL116" s="20">
        <v>17</v>
      </c>
      <c r="DN116" s="21" t="s">
        <v>650</v>
      </c>
      <c r="DO116" s="21" t="s">
        <v>228</v>
      </c>
      <c r="DP116" s="21">
        <v>30000</v>
      </c>
      <c r="DQ116" s="21">
        <v>7.2</v>
      </c>
      <c r="DR116" s="21">
        <v>37.4</v>
      </c>
      <c r="DS116" s="21">
        <v>1</v>
      </c>
      <c r="DT116" s="21">
        <v>37.9</v>
      </c>
      <c r="DU116" s="21">
        <v>1</v>
      </c>
      <c r="DV116" s="21">
        <v>32.5</v>
      </c>
      <c r="DW116" s="21">
        <v>1</v>
      </c>
      <c r="DX116" s="21" t="s">
        <v>858</v>
      </c>
      <c r="DY116" s="21" t="s">
        <v>858</v>
      </c>
      <c r="EA116" s="22" t="s">
        <v>650</v>
      </c>
      <c r="EB116" s="22" t="s">
        <v>228</v>
      </c>
      <c r="EC116" s="22">
        <v>27000</v>
      </c>
      <c r="ED116" s="22">
        <v>8.5</v>
      </c>
      <c r="EE116" s="22">
        <v>25907</v>
      </c>
      <c r="EF116" s="22">
        <v>6</v>
      </c>
      <c r="EG116" s="22">
        <v>27982</v>
      </c>
      <c r="EH116" s="22">
        <v>4.5999999999999996</v>
      </c>
      <c r="EI116" s="22">
        <v>13625</v>
      </c>
      <c r="EJ116" s="22">
        <v>7.1</v>
      </c>
      <c r="EK116" s="22" t="s">
        <v>858</v>
      </c>
      <c r="EL116" s="22" t="s">
        <v>858</v>
      </c>
      <c r="EN116" s="23" t="s">
        <v>650</v>
      </c>
      <c r="EO116" s="23" t="s">
        <v>228</v>
      </c>
      <c r="EP116" s="23">
        <v>30000</v>
      </c>
      <c r="EQ116" s="23">
        <v>7.2</v>
      </c>
      <c r="ER116" s="23">
        <v>12.78</v>
      </c>
      <c r="ES116" s="23">
        <v>4.4000000000000004</v>
      </c>
      <c r="ET116" s="23">
        <v>14.24</v>
      </c>
      <c r="EU116" s="23">
        <v>3.6</v>
      </c>
      <c r="EV116" s="23">
        <v>6.87</v>
      </c>
      <c r="EW116" s="23">
        <v>4.9000000000000004</v>
      </c>
      <c r="EX116" s="23" t="s">
        <v>858</v>
      </c>
      <c r="EY116" s="23" t="s">
        <v>858</v>
      </c>
      <c r="FA116" s="24" t="s">
        <v>650</v>
      </c>
      <c r="FB116" s="24" t="s">
        <v>228</v>
      </c>
      <c r="FC116" s="24">
        <v>30000</v>
      </c>
      <c r="FD116" s="24">
        <v>7.2</v>
      </c>
      <c r="FE116" s="24">
        <v>488.9</v>
      </c>
      <c r="FF116" s="24">
        <v>5.2</v>
      </c>
      <c r="FG116" s="24">
        <v>539.20000000000005</v>
      </c>
      <c r="FH116" s="24">
        <v>3.4</v>
      </c>
      <c r="FI116" s="24">
        <v>271.39999999999998</v>
      </c>
      <c r="FJ116" s="24">
        <v>3.6</v>
      </c>
      <c r="FK116" s="24" t="s">
        <v>858</v>
      </c>
      <c r="FL116" s="24" t="s">
        <v>858</v>
      </c>
      <c r="FN116" s="11" t="s">
        <v>650</v>
      </c>
      <c r="FO116" s="11" t="s">
        <v>228</v>
      </c>
      <c r="FP116" s="11">
        <v>41000</v>
      </c>
      <c r="FQ116" s="11">
        <v>6.6</v>
      </c>
      <c r="FR116" s="11">
        <v>37.5</v>
      </c>
      <c r="FS116" s="11">
        <v>1.7</v>
      </c>
      <c r="FT116" s="11">
        <v>39.299999999999997</v>
      </c>
      <c r="FU116" s="11">
        <v>0.9</v>
      </c>
      <c r="FV116" s="11">
        <v>34.200000000000003</v>
      </c>
      <c r="FW116" s="11">
        <v>1.8</v>
      </c>
      <c r="FX116" s="11" t="s">
        <v>858</v>
      </c>
      <c r="FY116" s="11" t="s">
        <v>858</v>
      </c>
      <c r="GA116" s="10" t="s">
        <v>650</v>
      </c>
      <c r="GB116" s="10" t="s">
        <v>228</v>
      </c>
      <c r="GC116" s="10">
        <v>36000</v>
      </c>
      <c r="GD116" s="10">
        <v>11.5</v>
      </c>
      <c r="GE116" s="10">
        <v>32012</v>
      </c>
      <c r="GF116" s="10">
        <v>11</v>
      </c>
      <c r="GG116" s="10">
        <v>38224</v>
      </c>
      <c r="GH116" s="10">
        <v>8.4</v>
      </c>
      <c r="GI116" s="10" t="s">
        <v>858</v>
      </c>
      <c r="GJ116" s="10" t="s">
        <v>858</v>
      </c>
      <c r="GK116" s="10" t="s">
        <v>858</v>
      </c>
      <c r="GL116" s="10" t="s">
        <v>858</v>
      </c>
      <c r="GN116" s="9" t="s">
        <v>650</v>
      </c>
      <c r="GO116" s="9" t="s">
        <v>228</v>
      </c>
      <c r="GP116" s="9">
        <v>41000</v>
      </c>
      <c r="GQ116" s="9">
        <v>6.6</v>
      </c>
      <c r="GR116" s="9">
        <v>15.84</v>
      </c>
      <c r="GS116" s="9">
        <v>5.2</v>
      </c>
      <c r="GT116" s="9">
        <v>18.46</v>
      </c>
      <c r="GU116" s="9">
        <v>4</v>
      </c>
      <c r="GV116" s="9">
        <v>8.41</v>
      </c>
      <c r="GW116" s="9">
        <v>6.4</v>
      </c>
      <c r="GX116" s="9" t="s">
        <v>858</v>
      </c>
      <c r="GY116" s="9" t="s">
        <v>858</v>
      </c>
    </row>
    <row r="117" spans="1:207" x14ac:dyDescent="0.25">
      <c r="A117" s="1" t="s">
        <v>651</v>
      </c>
      <c r="B117" s="1" t="s">
        <v>229</v>
      </c>
      <c r="C117" s="1">
        <v>40000</v>
      </c>
      <c r="D117" s="1">
        <v>6.5</v>
      </c>
      <c r="E117" s="1">
        <v>622.79999999999995</v>
      </c>
      <c r="F117" s="1">
        <v>6.3</v>
      </c>
      <c r="G117" s="1">
        <v>687.1</v>
      </c>
      <c r="H117" s="1">
        <v>4</v>
      </c>
      <c r="I117" s="1">
        <v>310.39999999999998</v>
      </c>
      <c r="J117" s="1">
        <v>4.3</v>
      </c>
      <c r="K117" s="1" t="s">
        <v>858</v>
      </c>
      <c r="L117" s="1" t="s">
        <v>858</v>
      </c>
      <c r="N117" s="2" t="s">
        <v>651</v>
      </c>
      <c r="O117" s="2" t="s">
        <v>229</v>
      </c>
      <c r="P117" s="2">
        <v>62000</v>
      </c>
      <c r="Q117" s="2">
        <v>5.2</v>
      </c>
      <c r="R117" s="2">
        <v>37.6</v>
      </c>
      <c r="S117" s="2">
        <v>1.5</v>
      </c>
      <c r="T117" s="2">
        <v>39.299999999999997</v>
      </c>
      <c r="U117" s="2">
        <v>0.8</v>
      </c>
      <c r="V117" s="2">
        <v>34.6</v>
      </c>
      <c r="W117" s="2">
        <v>1.9</v>
      </c>
      <c r="X117" s="2">
        <v>47.5</v>
      </c>
      <c r="Y117" s="2">
        <v>11</v>
      </c>
      <c r="AA117" s="3" t="s">
        <v>651</v>
      </c>
      <c r="AB117" s="3" t="s">
        <v>229</v>
      </c>
      <c r="AC117" s="3">
        <v>48000</v>
      </c>
      <c r="AD117" s="3">
        <v>8</v>
      </c>
      <c r="AE117" s="3">
        <v>30471</v>
      </c>
      <c r="AF117" s="3">
        <v>8.8000000000000007</v>
      </c>
      <c r="AG117" s="3">
        <v>34335</v>
      </c>
      <c r="AH117" s="3">
        <v>4.9000000000000004</v>
      </c>
      <c r="AI117" s="3">
        <v>14942</v>
      </c>
      <c r="AJ117" s="3">
        <v>6.3</v>
      </c>
      <c r="AK117" s="3" t="s">
        <v>858</v>
      </c>
      <c r="AL117" s="3" t="s">
        <v>858</v>
      </c>
      <c r="AN117" s="4" t="s">
        <v>651</v>
      </c>
      <c r="AO117" s="4" t="s">
        <v>229</v>
      </c>
      <c r="AP117" s="4">
        <v>62000</v>
      </c>
      <c r="AQ117" s="4">
        <v>5.2</v>
      </c>
      <c r="AR117" s="4">
        <v>14.66</v>
      </c>
      <c r="AS117" s="4">
        <v>5.0999999999999996</v>
      </c>
      <c r="AT117" s="4">
        <v>16.170000000000002</v>
      </c>
      <c r="AU117" s="4">
        <v>3.2</v>
      </c>
      <c r="AV117" s="4">
        <v>7.17</v>
      </c>
      <c r="AW117" s="4">
        <v>3.7</v>
      </c>
      <c r="AX117" s="4" t="s">
        <v>858</v>
      </c>
      <c r="AY117" s="4" t="s">
        <v>858</v>
      </c>
      <c r="BA117" s="5" t="s">
        <v>651</v>
      </c>
      <c r="BB117" s="5" t="s">
        <v>229</v>
      </c>
      <c r="BC117" s="5">
        <v>62000</v>
      </c>
      <c r="BD117" s="5">
        <v>5.2</v>
      </c>
      <c r="BE117" s="5">
        <v>565</v>
      </c>
      <c r="BF117" s="5">
        <v>5</v>
      </c>
      <c r="BG117" s="5">
        <v>634.9</v>
      </c>
      <c r="BH117" s="5">
        <v>3.1</v>
      </c>
      <c r="BI117" s="5">
        <v>288.60000000000002</v>
      </c>
      <c r="BJ117" s="5">
        <v>2.9</v>
      </c>
      <c r="BK117" s="5" t="s">
        <v>858</v>
      </c>
      <c r="BL117" s="5" t="s">
        <v>858</v>
      </c>
      <c r="BN117" s="6" t="s">
        <v>651</v>
      </c>
      <c r="BO117" s="6" t="s">
        <v>229</v>
      </c>
      <c r="BP117" s="6">
        <v>84000</v>
      </c>
      <c r="BQ117" s="6">
        <v>4.4000000000000004</v>
      </c>
      <c r="BR117" s="6">
        <v>37</v>
      </c>
      <c r="BS117" s="6">
        <v>1</v>
      </c>
      <c r="BT117" s="6">
        <v>33.6</v>
      </c>
      <c r="BU117" s="6">
        <v>1.5</v>
      </c>
      <c r="BV117" s="6">
        <v>15</v>
      </c>
      <c r="BW117" s="6">
        <v>8.5</v>
      </c>
      <c r="BX117" s="6">
        <v>45</v>
      </c>
      <c r="BY117" s="6">
        <v>8.1999999999999993</v>
      </c>
      <c r="CA117" s="7" t="s">
        <v>651</v>
      </c>
      <c r="CB117" s="7" t="s">
        <v>229</v>
      </c>
      <c r="CC117" s="7">
        <v>63000</v>
      </c>
      <c r="CD117" s="7">
        <v>7.1</v>
      </c>
      <c r="CE117" s="7">
        <v>25141</v>
      </c>
      <c r="CF117" s="7">
        <v>11</v>
      </c>
      <c r="CG117" s="7">
        <v>29218</v>
      </c>
      <c r="CH117" s="7">
        <v>5.3</v>
      </c>
      <c r="CI117" s="7" t="s">
        <v>858</v>
      </c>
      <c r="CJ117" s="7" t="s">
        <v>858</v>
      </c>
      <c r="CK117" s="7" t="s">
        <v>858</v>
      </c>
      <c r="CL117" s="7" t="s">
        <v>858</v>
      </c>
      <c r="CN117" s="8" t="s">
        <v>651</v>
      </c>
      <c r="CO117" s="8" t="s">
        <v>229</v>
      </c>
      <c r="CP117" s="8">
        <v>84000</v>
      </c>
      <c r="CQ117" s="8">
        <v>4.4000000000000004</v>
      </c>
      <c r="CR117" s="8">
        <v>13.08</v>
      </c>
      <c r="CS117" s="8">
        <v>5.2</v>
      </c>
      <c r="CT117" s="8">
        <v>15.86</v>
      </c>
      <c r="CU117" s="8">
        <v>3</v>
      </c>
      <c r="CV117" s="8">
        <v>6.5</v>
      </c>
      <c r="CW117" s="8">
        <v>2.5</v>
      </c>
      <c r="CX117" s="8">
        <v>27.16</v>
      </c>
      <c r="CY117" s="8">
        <v>16</v>
      </c>
      <c r="DA117" s="20" t="s">
        <v>651</v>
      </c>
      <c r="DB117" s="20" t="s">
        <v>229</v>
      </c>
      <c r="DC117" s="20">
        <v>84000</v>
      </c>
      <c r="DD117" s="20">
        <v>4.4000000000000004</v>
      </c>
      <c r="DE117" s="20">
        <v>490</v>
      </c>
      <c r="DF117" s="20">
        <v>5.2</v>
      </c>
      <c r="DG117" s="20">
        <v>533.29999999999995</v>
      </c>
      <c r="DH117" s="20">
        <v>3.3</v>
      </c>
      <c r="DI117" s="20">
        <v>123.5</v>
      </c>
      <c r="DJ117" s="20">
        <v>9.3000000000000007</v>
      </c>
      <c r="DK117" s="20">
        <v>970.4</v>
      </c>
      <c r="DL117" s="20">
        <v>18</v>
      </c>
      <c r="DN117" s="21" t="s">
        <v>651</v>
      </c>
      <c r="DO117" s="21" t="s">
        <v>229</v>
      </c>
      <c r="DP117" s="21">
        <v>22000</v>
      </c>
      <c r="DQ117" s="21">
        <v>8.4</v>
      </c>
      <c r="DR117" s="21">
        <v>37.5</v>
      </c>
      <c r="DS117" s="21">
        <v>1.5</v>
      </c>
      <c r="DT117" s="21">
        <v>37.299999999999997</v>
      </c>
      <c r="DU117" s="21">
        <v>1.2</v>
      </c>
      <c r="DV117" s="21">
        <v>30.3</v>
      </c>
      <c r="DW117" s="21">
        <v>4.0999999999999996</v>
      </c>
      <c r="DX117" s="21" t="s">
        <v>858</v>
      </c>
      <c r="DY117" s="21" t="s">
        <v>858</v>
      </c>
      <c r="EA117" s="22" t="s">
        <v>651</v>
      </c>
      <c r="EB117" s="22" t="s">
        <v>229</v>
      </c>
      <c r="EC117" s="22">
        <v>14000</v>
      </c>
      <c r="ED117" s="22">
        <v>11.6</v>
      </c>
      <c r="EE117" s="22">
        <v>24059</v>
      </c>
      <c r="EF117" s="22">
        <v>10</v>
      </c>
      <c r="EG117" s="22">
        <v>26661</v>
      </c>
      <c r="EH117" s="22">
        <v>6.2</v>
      </c>
      <c r="EI117" s="22">
        <v>12387</v>
      </c>
      <c r="EJ117" s="22">
        <v>18</v>
      </c>
      <c r="EK117" s="22" t="s">
        <v>858</v>
      </c>
      <c r="EL117" s="22" t="s">
        <v>858</v>
      </c>
      <c r="EN117" s="23" t="s">
        <v>651</v>
      </c>
      <c r="EO117" s="23" t="s">
        <v>229</v>
      </c>
      <c r="EP117" s="23">
        <v>22000</v>
      </c>
      <c r="EQ117" s="23">
        <v>8.4</v>
      </c>
      <c r="ER117" s="23">
        <v>13.85</v>
      </c>
      <c r="ES117" s="23">
        <v>6.8</v>
      </c>
      <c r="ET117" s="23">
        <v>14.46</v>
      </c>
      <c r="EU117" s="23">
        <v>4</v>
      </c>
      <c r="EV117" s="23">
        <v>6.68</v>
      </c>
      <c r="EW117" s="23">
        <v>4.5</v>
      </c>
      <c r="EX117" s="23" t="s">
        <v>858</v>
      </c>
      <c r="EY117" s="23" t="s">
        <v>858</v>
      </c>
      <c r="FA117" s="24" t="s">
        <v>651</v>
      </c>
      <c r="FB117" s="24" t="s">
        <v>229</v>
      </c>
      <c r="FC117" s="24">
        <v>22000</v>
      </c>
      <c r="FD117" s="24">
        <v>8.4</v>
      </c>
      <c r="FE117" s="24">
        <v>508.9</v>
      </c>
      <c r="FF117" s="24">
        <v>6.5</v>
      </c>
      <c r="FG117" s="24">
        <v>539</v>
      </c>
      <c r="FH117" s="24">
        <v>3.7</v>
      </c>
      <c r="FI117" s="24">
        <v>275</v>
      </c>
      <c r="FJ117" s="24">
        <v>3</v>
      </c>
      <c r="FK117" s="24" t="s">
        <v>858</v>
      </c>
      <c r="FL117" s="24" t="s">
        <v>858</v>
      </c>
      <c r="FN117" s="11" t="s">
        <v>651</v>
      </c>
      <c r="FO117" s="11" t="s">
        <v>229</v>
      </c>
      <c r="FP117" s="11">
        <v>40000</v>
      </c>
      <c r="FQ117" s="11">
        <v>6.5</v>
      </c>
      <c r="FR117" s="11">
        <v>39.9</v>
      </c>
      <c r="FS117" s="11">
        <v>1.4</v>
      </c>
      <c r="FT117" s="11">
        <v>40.299999999999997</v>
      </c>
      <c r="FU117" s="11">
        <v>0.9</v>
      </c>
      <c r="FV117" s="11">
        <v>35</v>
      </c>
      <c r="FW117" s="11">
        <v>0.7</v>
      </c>
      <c r="FX117" s="11" t="s">
        <v>858</v>
      </c>
      <c r="FY117" s="11" t="s">
        <v>858</v>
      </c>
      <c r="GA117" s="10" t="s">
        <v>651</v>
      </c>
      <c r="GB117" s="10" t="s">
        <v>229</v>
      </c>
      <c r="GC117" s="10">
        <v>34000</v>
      </c>
      <c r="GD117" s="10">
        <v>10.3</v>
      </c>
      <c r="GE117" s="10">
        <v>33051</v>
      </c>
      <c r="GF117" s="10">
        <v>10</v>
      </c>
      <c r="GG117" s="10">
        <v>37536</v>
      </c>
      <c r="GH117" s="10">
        <v>6.2</v>
      </c>
      <c r="GI117" s="10" t="s">
        <v>858</v>
      </c>
      <c r="GJ117" s="10" t="s">
        <v>858</v>
      </c>
      <c r="GK117" s="10" t="s">
        <v>858</v>
      </c>
      <c r="GL117" s="10" t="s">
        <v>858</v>
      </c>
      <c r="GN117" s="9" t="s">
        <v>651</v>
      </c>
      <c r="GO117" s="9" t="s">
        <v>229</v>
      </c>
      <c r="GP117" s="9">
        <v>40000</v>
      </c>
      <c r="GQ117" s="9">
        <v>6.5</v>
      </c>
      <c r="GR117" s="9">
        <v>15.51</v>
      </c>
      <c r="GS117" s="9">
        <v>7.6</v>
      </c>
      <c r="GT117" s="9">
        <v>17.03</v>
      </c>
      <c r="GU117" s="9">
        <v>4.2</v>
      </c>
      <c r="GV117" s="9">
        <v>7.52</v>
      </c>
      <c r="GW117" s="9">
        <v>4</v>
      </c>
      <c r="GX117" s="9" t="s">
        <v>858</v>
      </c>
      <c r="GY117" s="9" t="s">
        <v>858</v>
      </c>
    </row>
    <row r="118" spans="1:207" x14ac:dyDescent="0.25">
      <c r="A118" s="1" t="s">
        <v>652</v>
      </c>
      <c r="B118" s="1" t="s">
        <v>230</v>
      </c>
      <c r="C118" s="1">
        <v>27000</v>
      </c>
      <c r="D118" s="1">
        <v>8</v>
      </c>
      <c r="E118" s="1">
        <v>585.1</v>
      </c>
      <c r="F118" s="1">
        <v>7</v>
      </c>
      <c r="G118" s="1">
        <v>680.5</v>
      </c>
      <c r="H118" s="1">
        <v>4.5999999999999996</v>
      </c>
      <c r="I118" s="1">
        <v>325.2</v>
      </c>
      <c r="J118" s="1">
        <v>3.4</v>
      </c>
      <c r="K118" s="1" t="s">
        <v>858</v>
      </c>
      <c r="L118" s="1" t="s">
        <v>858</v>
      </c>
      <c r="N118" s="2" t="s">
        <v>652</v>
      </c>
      <c r="O118" s="2" t="s">
        <v>230</v>
      </c>
      <c r="P118" s="2">
        <v>45000</v>
      </c>
      <c r="Q118" s="2">
        <v>6.1</v>
      </c>
      <c r="R118" s="2">
        <v>37.5</v>
      </c>
      <c r="S118" s="2">
        <v>1.7</v>
      </c>
      <c r="T118" s="2">
        <v>40</v>
      </c>
      <c r="U118" s="2">
        <v>0.9</v>
      </c>
      <c r="V118" s="2">
        <v>35</v>
      </c>
      <c r="W118" s="2">
        <v>0.3</v>
      </c>
      <c r="X118" s="2" t="s">
        <v>858</v>
      </c>
      <c r="Y118" s="2" t="s">
        <v>858</v>
      </c>
      <c r="AA118" s="3" t="s">
        <v>652</v>
      </c>
      <c r="AB118" s="3" t="s">
        <v>230</v>
      </c>
      <c r="AC118" s="3">
        <v>41000</v>
      </c>
      <c r="AD118" s="3">
        <v>7.1</v>
      </c>
      <c r="AE118" s="3">
        <v>27150</v>
      </c>
      <c r="AF118" s="3">
        <v>6.6</v>
      </c>
      <c r="AG118" s="3">
        <v>31771</v>
      </c>
      <c r="AH118" s="3">
        <v>4.5</v>
      </c>
      <c r="AI118" s="3">
        <v>14627</v>
      </c>
      <c r="AJ118" s="3">
        <v>4.9000000000000004</v>
      </c>
      <c r="AK118" s="3" t="s">
        <v>858</v>
      </c>
      <c r="AL118" s="3" t="s">
        <v>858</v>
      </c>
      <c r="AN118" s="4" t="s">
        <v>652</v>
      </c>
      <c r="AO118" s="4" t="s">
        <v>230</v>
      </c>
      <c r="AP118" s="4">
        <v>45000</v>
      </c>
      <c r="AQ118" s="4">
        <v>6.1</v>
      </c>
      <c r="AR118" s="4">
        <v>13.34</v>
      </c>
      <c r="AS118" s="4">
        <v>5.2</v>
      </c>
      <c r="AT118" s="4">
        <v>15.96</v>
      </c>
      <c r="AU118" s="4">
        <v>3.6</v>
      </c>
      <c r="AV118" s="4">
        <v>7.62</v>
      </c>
      <c r="AW118" s="4">
        <v>3.3</v>
      </c>
      <c r="AX118" s="4" t="s">
        <v>858</v>
      </c>
      <c r="AY118" s="4" t="s">
        <v>858</v>
      </c>
      <c r="BA118" s="5" t="s">
        <v>652</v>
      </c>
      <c r="BB118" s="5" t="s">
        <v>230</v>
      </c>
      <c r="BC118" s="5">
        <v>45000</v>
      </c>
      <c r="BD118" s="5">
        <v>6.1</v>
      </c>
      <c r="BE118" s="5">
        <v>548.6</v>
      </c>
      <c r="BF118" s="5">
        <v>5.3</v>
      </c>
      <c r="BG118" s="5">
        <v>638.9</v>
      </c>
      <c r="BH118" s="5">
        <v>3.6</v>
      </c>
      <c r="BI118" s="5">
        <v>312</v>
      </c>
      <c r="BJ118" s="5">
        <v>3.7</v>
      </c>
      <c r="BK118" s="5" t="s">
        <v>858</v>
      </c>
      <c r="BL118" s="5" t="s">
        <v>858</v>
      </c>
      <c r="BN118" s="6" t="s">
        <v>652</v>
      </c>
      <c r="BO118" s="6" t="s">
        <v>230</v>
      </c>
      <c r="BP118" s="6">
        <v>70000</v>
      </c>
      <c r="BQ118" s="6">
        <v>4.8</v>
      </c>
      <c r="BR118" s="6">
        <v>36</v>
      </c>
      <c r="BS118" s="6">
        <v>1.1000000000000001</v>
      </c>
      <c r="BT118" s="6">
        <v>32.200000000000003</v>
      </c>
      <c r="BU118" s="6">
        <v>1.9</v>
      </c>
      <c r="BV118" s="6">
        <v>14</v>
      </c>
      <c r="BW118" s="6">
        <v>12</v>
      </c>
      <c r="BX118" s="6">
        <v>45</v>
      </c>
      <c r="BY118" s="6">
        <v>9.4</v>
      </c>
      <c r="CA118" s="7" t="s">
        <v>652</v>
      </c>
      <c r="CB118" s="7" t="s">
        <v>230</v>
      </c>
      <c r="CC118" s="7">
        <v>63000</v>
      </c>
      <c r="CD118" s="7">
        <v>5.9</v>
      </c>
      <c r="CE118" s="7">
        <v>22884</v>
      </c>
      <c r="CF118" s="7">
        <v>6</v>
      </c>
      <c r="CG118" s="7">
        <v>26159</v>
      </c>
      <c r="CH118" s="7">
        <v>4.5999999999999996</v>
      </c>
      <c r="CI118" s="7">
        <v>6896</v>
      </c>
      <c r="CJ118" s="7">
        <v>16</v>
      </c>
      <c r="CK118" s="7" t="s">
        <v>858</v>
      </c>
      <c r="CL118" s="7" t="s">
        <v>858</v>
      </c>
      <c r="CN118" s="8" t="s">
        <v>652</v>
      </c>
      <c r="CO118" s="8" t="s">
        <v>230</v>
      </c>
      <c r="CP118" s="8">
        <v>70000</v>
      </c>
      <c r="CQ118" s="8">
        <v>4.8</v>
      </c>
      <c r="CR118" s="8">
        <v>12.24</v>
      </c>
      <c r="CS118" s="8">
        <v>4.5</v>
      </c>
      <c r="CT118" s="8">
        <v>15.8</v>
      </c>
      <c r="CU118" s="8">
        <v>3.3</v>
      </c>
      <c r="CV118" s="8">
        <v>6.7</v>
      </c>
      <c r="CW118" s="8">
        <v>2.8</v>
      </c>
      <c r="CX118" s="8" t="s">
        <v>858</v>
      </c>
      <c r="CY118" s="8" t="s">
        <v>858</v>
      </c>
      <c r="DA118" s="20" t="s">
        <v>652</v>
      </c>
      <c r="DB118" s="20" t="s">
        <v>230</v>
      </c>
      <c r="DC118" s="20">
        <v>70000</v>
      </c>
      <c r="DD118" s="20">
        <v>4.8</v>
      </c>
      <c r="DE118" s="20">
        <v>430.9</v>
      </c>
      <c r="DF118" s="20">
        <v>5.8</v>
      </c>
      <c r="DG118" s="20">
        <v>508.1</v>
      </c>
      <c r="DH118" s="20">
        <v>3.7</v>
      </c>
      <c r="DI118" s="20">
        <v>121.5</v>
      </c>
      <c r="DJ118" s="20">
        <v>9.6999999999999993</v>
      </c>
      <c r="DK118" s="20" t="s">
        <v>858</v>
      </c>
      <c r="DL118" s="20" t="s">
        <v>858</v>
      </c>
      <c r="DN118" s="21" t="s">
        <v>652</v>
      </c>
      <c r="DO118" s="21" t="s">
        <v>230</v>
      </c>
      <c r="DP118" s="21">
        <v>17000</v>
      </c>
      <c r="DQ118" s="21">
        <v>9.5</v>
      </c>
      <c r="DR118" s="21">
        <v>37.4</v>
      </c>
      <c r="DS118" s="21">
        <v>1</v>
      </c>
      <c r="DT118" s="21">
        <v>37.799999999999997</v>
      </c>
      <c r="DU118" s="21">
        <v>1.1000000000000001</v>
      </c>
      <c r="DV118" s="21">
        <v>33.1</v>
      </c>
      <c r="DW118" s="21">
        <v>2.9</v>
      </c>
      <c r="DX118" s="21" t="s">
        <v>858</v>
      </c>
      <c r="DY118" s="21" t="s">
        <v>858</v>
      </c>
      <c r="EA118" s="22" t="s">
        <v>652</v>
      </c>
      <c r="EB118" s="22" t="s">
        <v>230</v>
      </c>
      <c r="EC118" s="22">
        <v>16000</v>
      </c>
      <c r="ED118" s="22">
        <v>10.9</v>
      </c>
      <c r="EE118" s="22">
        <v>25350</v>
      </c>
      <c r="EF118" s="22">
        <v>7.5</v>
      </c>
      <c r="EG118" s="22">
        <v>29525</v>
      </c>
      <c r="EH118" s="22">
        <v>6.9</v>
      </c>
      <c r="EI118" s="22">
        <v>13380</v>
      </c>
      <c r="EJ118" s="22">
        <v>11</v>
      </c>
      <c r="EK118" s="22" t="s">
        <v>858</v>
      </c>
      <c r="EL118" s="22" t="s">
        <v>858</v>
      </c>
      <c r="EN118" s="23" t="s">
        <v>652</v>
      </c>
      <c r="EO118" s="23" t="s">
        <v>230</v>
      </c>
      <c r="EP118" s="23">
        <v>17000</v>
      </c>
      <c r="EQ118" s="23">
        <v>9.5</v>
      </c>
      <c r="ER118" s="23">
        <v>13.57</v>
      </c>
      <c r="ES118" s="23">
        <v>7.2</v>
      </c>
      <c r="ET118" s="23">
        <v>15.15</v>
      </c>
      <c r="EU118" s="23">
        <v>5.0999999999999996</v>
      </c>
      <c r="EV118" s="23">
        <v>7.62</v>
      </c>
      <c r="EW118" s="23">
        <v>5.6</v>
      </c>
      <c r="EX118" s="23" t="s">
        <v>858</v>
      </c>
      <c r="EY118" s="23" t="s">
        <v>858</v>
      </c>
      <c r="FA118" s="24" t="s">
        <v>652</v>
      </c>
      <c r="FB118" s="24" t="s">
        <v>230</v>
      </c>
      <c r="FC118" s="24">
        <v>17000</v>
      </c>
      <c r="FD118" s="24">
        <v>9.5</v>
      </c>
      <c r="FE118" s="24">
        <v>511.2</v>
      </c>
      <c r="FF118" s="24">
        <v>6.7</v>
      </c>
      <c r="FG118" s="24">
        <v>572.29999999999995</v>
      </c>
      <c r="FH118" s="24">
        <v>5.3</v>
      </c>
      <c r="FI118" s="24">
        <v>275.60000000000002</v>
      </c>
      <c r="FJ118" s="24">
        <v>5.3</v>
      </c>
      <c r="FK118" s="24" t="s">
        <v>858</v>
      </c>
      <c r="FL118" s="24" t="s">
        <v>858</v>
      </c>
      <c r="FN118" s="11" t="s">
        <v>652</v>
      </c>
      <c r="FO118" s="11" t="s">
        <v>230</v>
      </c>
      <c r="FP118" s="11">
        <v>27000</v>
      </c>
      <c r="FQ118" s="11">
        <v>8</v>
      </c>
      <c r="FR118" s="11">
        <v>40</v>
      </c>
      <c r="FS118" s="11">
        <v>1.9</v>
      </c>
      <c r="FT118" s="11">
        <v>41.4</v>
      </c>
      <c r="FU118" s="11">
        <v>1.2</v>
      </c>
      <c r="FV118" s="11">
        <v>35.700000000000003</v>
      </c>
      <c r="FW118" s="11">
        <v>0.7</v>
      </c>
      <c r="FX118" s="11" t="s">
        <v>858</v>
      </c>
      <c r="FY118" s="11" t="s">
        <v>858</v>
      </c>
      <c r="GA118" s="10" t="s">
        <v>652</v>
      </c>
      <c r="GB118" s="10" t="s">
        <v>230</v>
      </c>
      <c r="GC118" s="10">
        <v>25000</v>
      </c>
      <c r="GD118" s="10">
        <v>9.4</v>
      </c>
      <c r="GE118" s="10">
        <v>28735</v>
      </c>
      <c r="GF118" s="10">
        <v>9</v>
      </c>
      <c r="GG118" s="10">
        <v>33217</v>
      </c>
      <c r="GH118" s="10">
        <v>5.8</v>
      </c>
      <c r="GI118" s="10">
        <v>15172</v>
      </c>
      <c r="GJ118" s="10">
        <v>9.1</v>
      </c>
      <c r="GK118" s="10" t="s">
        <v>858</v>
      </c>
      <c r="GL118" s="10" t="s">
        <v>858</v>
      </c>
      <c r="GN118" s="9" t="s">
        <v>652</v>
      </c>
      <c r="GO118" s="9" t="s">
        <v>230</v>
      </c>
      <c r="GP118" s="9">
        <v>27000</v>
      </c>
      <c r="GQ118" s="9">
        <v>8</v>
      </c>
      <c r="GR118" s="9">
        <v>13.12</v>
      </c>
      <c r="GS118" s="9">
        <v>7.6</v>
      </c>
      <c r="GT118" s="9">
        <v>16.43</v>
      </c>
      <c r="GU118" s="9">
        <v>4.8</v>
      </c>
      <c r="GV118" s="9">
        <v>7.53</v>
      </c>
      <c r="GW118" s="9">
        <v>4</v>
      </c>
      <c r="GX118" s="9" t="s">
        <v>858</v>
      </c>
      <c r="GY118" s="9" t="s">
        <v>858</v>
      </c>
    </row>
    <row r="119" spans="1:207" x14ac:dyDescent="0.25">
      <c r="A119" s="1" t="s">
        <v>653</v>
      </c>
      <c r="B119" s="1" t="s">
        <v>231</v>
      </c>
      <c r="C119" s="1">
        <v>24000</v>
      </c>
      <c r="D119" s="1">
        <v>8.5</v>
      </c>
      <c r="E119" s="1">
        <v>594.20000000000005</v>
      </c>
      <c r="F119" s="1">
        <v>6.9</v>
      </c>
      <c r="G119" s="1">
        <v>685.4</v>
      </c>
      <c r="H119" s="1">
        <v>4.7</v>
      </c>
      <c r="I119" s="1">
        <v>337.1</v>
      </c>
      <c r="J119" s="1">
        <v>5.4</v>
      </c>
      <c r="K119" s="1" t="s">
        <v>858</v>
      </c>
      <c r="L119" s="1" t="s">
        <v>858</v>
      </c>
      <c r="N119" s="2" t="s">
        <v>653</v>
      </c>
      <c r="O119" s="2" t="s">
        <v>231</v>
      </c>
      <c r="P119" s="2">
        <v>44000</v>
      </c>
      <c r="Q119" s="2">
        <v>6.2</v>
      </c>
      <c r="R119" s="2">
        <v>37.5</v>
      </c>
      <c r="S119" s="2">
        <v>1.5</v>
      </c>
      <c r="T119" s="2">
        <v>38.4</v>
      </c>
      <c r="U119" s="2">
        <v>1.1000000000000001</v>
      </c>
      <c r="V119" s="2">
        <v>30.6</v>
      </c>
      <c r="W119" s="2">
        <v>6.1</v>
      </c>
      <c r="X119" s="2" t="s">
        <v>858</v>
      </c>
      <c r="Y119" s="2" t="s">
        <v>858</v>
      </c>
      <c r="AA119" s="3" t="s">
        <v>653</v>
      </c>
      <c r="AB119" s="3" t="s">
        <v>231</v>
      </c>
      <c r="AC119" s="3">
        <v>37000</v>
      </c>
      <c r="AD119" s="3">
        <v>9.4</v>
      </c>
      <c r="AE119" s="3">
        <v>30071</v>
      </c>
      <c r="AF119" s="3">
        <v>9.1999999999999993</v>
      </c>
      <c r="AG119" s="3">
        <v>32810</v>
      </c>
      <c r="AH119" s="3">
        <v>6.5</v>
      </c>
      <c r="AI119" s="3" t="s">
        <v>858</v>
      </c>
      <c r="AJ119" s="3" t="s">
        <v>858</v>
      </c>
      <c r="AK119" s="3" t="s">
        <v>858</v>
      </c>
      <c r="AL119" s="3" t="s">
        <v>858</v>
      </c>
      <c r="AN119" s="4" t="s">
        <v>653</v>
      </c>
      <c r="AO119" s="4" t="s">
        <v>231</v>
      </c>
      <c r="AP119" s="4">
        <v>44000</v>
      </c>
      <c r="AQ119" s="4">
        <v>6.2</v>
      </c>
      <c r="AR119" s="4">
        <v>15.42</v>
      </c>
      <c r="AS119" s="4">
        <v>4.5</v>
      </c>
      <c r="AT119" s="4">
        <v>16.72</v>
      </c>
      <c r="AU119" s="4">
        <v>3.3</v>
      </c>
      <c r="AV119" s="4">
        <v>8.1300000000000008</v>
      </c>
      <c r="AW119" s="4">
        <v>5.2</v>
      </c>
      <c r="AX119" s="4" t="s">
        <v>858</v>
      </c>
      <c r="AY119" s="4" t="s">
        <v>858</v>
      </c>
      <c r="BA119" s="5" t="s">
        <v>653</v>
      </c>
      <c r="BB119" s="5" t="s">
        <v>231</v>
      </c>
      <c r="BC119" s="5">
        <v>44000</v>
      </c>
      <c r="BD119" s="5">
        <v>6.2</v>
      </c>
      <c r="BE119" s="5">
        <v>579.1</v>
      </c>
      <c r="BF119" s="5">
        <v>4.8</v>
      </c>
      <c r="BG119" s="5">
        <v>642</v>
      </c>
      <c r="BH119" s="5">
        <v>3.2</v>
      </c>
      <c r="BI119" s="5">
        <v>330</v>
      </c>
      <c r="BJ119" s="5">
        <v>4.0999999999999996</v>
      </c>
      <c r="BK119" s="5" t="s">
        <v>858</v>
      </c>
      <c r="BL119" s="5" t="s">
        <v>858</v>
      </c>
      <c r="BN119" s="6" t="s">
        <v>653</v>
      </c>
      <c r="BO119" s="6" t="s">
        <v>231</v>
      </c>
      <c r="BP119" s="6">
        <v>63000</v>
      </c>
      <c r="BQ119" s="6">
        <v>5</v>
      </c>
      <c r="BR119" s="6">
        <v>35</v>
      </c>
      <c r="BS119" s="6">
        <v>1.7</v>
      </c>
      <c r="BT119" s="6">
        <v>31.7</v>
      </c>
      <c r="BU119" s="6">
        <v>2</v>
      </c>
      <c r="BV119" s="6">
        <v>13.9</v>
      </c>
      <c r="BW119" s="6">
        <v>13</v>
      </c>
      <c r="BX119" s="6" t="s">
        <v>858</v>
      </c>
      <c r="BY119" s="6" t="s">
        <v>858</v>
      </c>
      <c r="CA119" s="7" t="s">
        <v>653</v>
      </c>
      <c r="CB119" s="7" t="s">
        <v>231</v>
      </c>
      <c r="CC119" s="7">
        <v>53000</v>
      </c>
      <c r="CD119" s="7">
        <v>7.3</v>
      </c>
      <c r="CE119" s="7">
        <v>23867</v>
      </c>
      <c r="CF119" s="7">
        <v>11</v>
      </c>
      <c r="CG119" s="7">
        <v>26425</v>
      </c>
      <c r="CH119" s="7">
        <v>5.6</v>
      </c>
      <c r="CI119" s="7" t="s">
        <v>858</v>
      </c>
      <c r="CJ119" s="7" t="s">
        <v>858</v>
      </c>
      <c r="CK119" s="7" t="s">
        <v>858</v>
      </c>
      <c r="CL119" s="7" t="s">
        <v>858</v>
      </c>
      <c r="CN119" s="8" t="s">
        <v>653</v>
      </c>
      <c r="CO119" s="8" t="s">
        <v>231</v>
      </c>
      <c r="CP119" s="8">
        <v>63000</v>
      </c>
      <c r="CQ119" s="8">
        <v>5</v>
      </c>
      <c r="CR119" s="8">
        <v>14</v>
      </c>
      <c r="CS119" s="8">
        <v>4</v>
      </c>
      <c r="CT119" s="8">
        <v>16.149999999999999</v>
      </c>
      <c r="CU119" s="8">
        <v>3</v>
      </c>
      <c r="CV119" s="8">
        <v>7.17</v>
      </c>
      <c r="CW119" s="8">
        <v>3.2</v>
      </c>
      <c r="CX119" s="8" t="s">
        <v>858</v>
      </c>
      <c r="CY119" s="8" t="s">
        <v>858</v>
      </c>
      <c r="DA119" s="20" t="s">
        <v>653</v>
      </c>
      <c r="DB119" s="20" t="s">
        <v>231</v>
      </c>
      <c r="DC119" s="20">
        <v>63000</v>
      </c>
      <c r="DD119" s="20">
        <v>5</v>
      </c>
      <c r="DE119" s="20">
        <v>468.3</v>
      </c>
      <c r="DF119" s="20">
        <v>5.9</v>
      </c>
      <c r="DG119" s="20">
        <v>512.29999999999995</v>
      </c>
      <c r="DH119" s="20">
        <v>3.6</v>
      </c>
      <c r="DI119" s="20">
        <v>124</v>
      </c>
      <c r="DJ119" s="20">
        <v>11</v>
      </c>
      <c r="DK119" s="20">
        <v>900.2</v>
      </c>
      <c r="DL119" s="20">
        <v>20</v>
      </c>
      <c r="DN119" s="21" t="s">
        <v>653</v>
      </c>
      <c r="DO119" s="21" t="s">
        <v>231</v>
      </c>
      <c r="DP119" s="21">
        <v>20000</v>
      </c>
      <c r="DQ119" s="21">
        <v>8.9</v>
      </c>
      <c r="DR119" s="21">
        <v>36.200000000000003</v>
      </c>
      <c r="DS119" s="21">
        <v>1.7</v>
      </c>
      <c r="DT119" s="21">
        <v>36.6</v>
      </c>
      <c r="DU119" s="21">
        <v>1.4</v>
      </c>
      <c r="DV119" s="21">
        <v>27.6</v>
      </c>
      <c r="DW119" s="21">
        <v>6.3</v>
      </c>
      <c r="DX119" s="21" t="s">
        <v>858</v>
      </c>
      <c r="DY119" s="21" t="s">
        <v>858</v>
      </c>
      <c r="EA119" s="22" t="s">
        <v>653</v>
      </c>
      <c r="EB119" s="22" t="s">
        <v>231</v>
      </c>
      <c r="EC119" s="22">
        <v>17000</v>
      </c>
      <c r="ED119" s="22">
        <v>16.399999999999999</v>
      </c>
      <c r="EE119" s="22">
        <v>27886</v>
      </c>
      <c r="EF119" s="22">
        <v>19</v>
      </c>
      <c r="EG119" s="22">
        <v>29496</v>
      </c>
      <c r="EH119" s="22">
        <v>12</v>
      </c>
      <c r="EI119" s="22" t="s">
        <v>858</v>
      </c>
      <c r="EJ119" s="22" t="s">
        <v>858</v>
      </c>
      <c r="EK119" s="22" t="s">
        <v>858</v>
      </c>
      <c r="EL119" s="22" t="s">
        <v>858</v>
      </c>
      <c r="EN119" s="23" t="s">
        <v>653</v>
      </c>
      <c r="EO119" s="23" t="s">
        <v>231</v>
      </c>
      <c r="EP119" s="23">
        <v>20000</v>
      </c>
      <c r="EQ119" s="23">
        <v>8.9</v>
      </c>
      <c r="ER119" s="23">
        <v>15.31</v>
      </c>
      <c r="ES119" s="23">
        <v>8.3000000000000007</v>
      </c>
      <c r="ET119" s="23">
        <v>16.13</v>
      </c>
      <c r="EU119" s="23">
        <v>4.0999999999999996</v>
      </c>
      <c r="EV119" s="23">
        <v>7.78</v>
      </c>
      <c r="EW119" s="23">
        <v>8</v>
      </c>
      <c r="EX119" s="23" t="s">
        <v>858</v>
      </c>
      <c r="EY119" s="23" t="s">
        <v>858</v>
      </c>
      <c r="FA119" s="24" t="s">
        <v>653</v>
      </c>
      <c r="FB119" s="24" t="s">
        <v>231</v>
      </c>
      <c r="FC119" s="24">
        <v>20000</v>
      </c>
      <c r="FD119" s="24">
        <v>8.9</v>
      </c>
      <c r="FE119" s="24">
        <v>557.20000000000005</v>
      </c>
      <c r="FF119" s="24">
        <v>7.6</v>
      </c>
      <c r="FG119" s="24">
        <v>589.9</v>
      </c>
      <c r="FH119" s="24">
        <v>3.9</v>
      </c>
      <c r="FI119" s="24">
        <v>313.3</v>
      </c>
      <c r="FJ119" s="24">
        <v>8.4</v>
      </c>
      <c r="FK119" s="24" t="s">
        <v>858</v>
      </c>
      <c r="FL119" s="24" t="s">
        <v>858</v>
      </c>
      <c r="FN119" s="11" t="s">
        <v>653</v>
      </c>
      <c r="FO119" s="11" t="s">
        <v>231</v>
      </c>
      <c r="FP119" s="11">
        <v>24000</v>
      </c>
      <c r="FQ119" s="11">
        <v>8.5</v>
      </c>
      <c r="FR119" s="11">
        <v>38.1</v>
      </c>
      <c r="FS119" s="11">
        <v>2</v>
      </c>
      <c r="FT119" s="11">
        <v>39.9</v>
      </c>
      <c r="FU119" s="11">
        <v>1.6</v>
      </c>
      <c r="FV119" s="11">
        <v>35</v>
      </c>
      <c r="FW119" s="11">
        <v>3.1</v>
      </c>
      <c r="FX119" s="11" t="s">
        <v>858</v>
      </c>
      <c r="FY119" s="11" t="s">
        <v>858</v>
      </c>
      <c r="GA119" s="10" t="s">
        <v>653</v>
      </c>
      <c r="GB119" s="10" t="s">
        <v>231</v>
      </c>
      <c r="GC119" s="10">
        <v>20000</v>
      </c>
      <c r="GD119" s="10">
        <v>10.3</v>
      </c>
      <c r="GE119" s="10">
        <v>30551</v>
      </c>
      <c r="GF119" s="10">
        <v>9.1</v>
      </c>
      <c r="GG119" s="10">
        <v>35651</v>
      </c>
      <c r="GH119" s="10">
        <v>6.2</v>
      </c>
      <c r="GI119" s="10">
        <v>16932</v>
      </c>
      <c r="GJ119" s="10">
        <v>12</v>
      </c>
      <c r="GK119" s="10" t="s">
        <v>858</v>
      </c>
      <c r="GL119" s="10" t="s">
        <v>858</v>
      </c>
      <c r="GN119" s="9" t="s">
        <v>653</v>
      </c>
      <c r="GO119" s="9" t="s">
        <v>231</v>
      </c>
      <c r="GP119" s="9">
        <v>24000</v>
      </c>
      <c r="GQ119" s="9">
        <v>8.5</v>
      </c>
      <c r="GR119" s="9">
        <v>15.6</v>
      </c>
      <c r="GS119" s="9">
        <v>5.6</v>
      </c>
      <c r="GT119" s="9">
        <v>17.170000000000002</v>
      </c>
      <c r="GU119" s="9">
        <v>4.8</v>
      </c>
      <c r="GV119" s="9">
        <v>8.15</v>
      </c>
      <c r="GW119" s="9">
        <v>7.9</v>
      </c>
      <c r="GX119" s="9" t="s">
        <v>858</v>
      </c>
      <c r="GY119" s="9" t="s">
        <v>858</v>
      </c>
    </row>
    <row r="120" spans="1:207" x14ac:dyDescent="0.25">
      <c r="A120" s="1" t="s">
        <v>654</v>
      </c>
      <c r="B120" s="1" t="s">
        <v>232</v>
      </c>
      <c r="C120" s="1">
        <v>21000</v>
      </c>
      <c r="D120" s="1">
        <v>9.5</v>
      </c>
      <c r="E120" s="1">
        <v>539.5</v>
      </c>
      <c r="F120" s="1">
        <v>8.5</v>
      </c>
      <c r="G120" s="1">
        <v>648.20000000000005</v>
      </c>
      <c r="H120" s="1">
        <v>5.6</v>
      </c>
      <c r="I120" s="1">
        <v>302.2</v>
      </c>
      <c r="J120" s="1">
        <v>7.7</v>
      </c>
      <c r="K120" s="1" t="s">
        <v>858</v>
      </c>
      <c r="L120" s="1" t="s">
        <v>858</v>
      </c>
      <c r="N120" s="2" t="s">
        <v>654</v>
      </c>
      <c r="O120" s="2" t="s">
        <v>232</v>
      </c>
      <c r="P120" s="2">
        <v>38000</v>
      </c>
      <c r="Q120" s="2">
        <v>6.8</v>
      </c>
      <c r="R120" s="2">
        <v>37.5</v>
      </c>
      <c r="S120" s="2">
        <v>1.1000000000000001</v>
      </c>
      <c r="T120" s="2">
        <v>38.5</v>
      </c>
      <c r="U120" s="2">
        <v>1.1000000000000001</v>
      </c>
      <c r="V120" s="2">
        <v>32.5</v>
      </c>
      <c r="W120" s="2">
        <v>5.5</v>
      </c>
      <c r="X120" s="2" t="s">
        <v>858</v>
      </c>
      <c r="Y120" s="2" t="s">
        <v>858</v>
      </c>
      <c r="AA120" s="3" t="s">
        <v>654</v>
      </c>
      <c r="AB120" s="3" t="s">
        <v>232</v>
      </c>
      <c r="AC120" s="3">
        <v>33000</v>
      </c>
      <c r="AD120" s="3">
        <v>9.4</v>
      </c>
      <c r="AE120" s="3">
        <v>26892</v>
      </c>
      <c r="AF120" s="3">
        <v>7.3</v>
      </c>
      <c r="AG120" s="3">
        <v>32028</v>
      </c>
      <c r="AH120" s="3">
        <v>5.8</v>
      </c>
      <c r="AI120" s="3">
        <v>15265</v>
      </c>
      <c r="AJ120" s="3">
        <v>6</v>
      </c>
      <c r="AK120" s="3" t="s">
        <v>858</v>
      </c>
      <c r="AL120" s="3" t="s">
        <v>858</v>
      </c>
      <c r="AN120" s="4" t="s">
        <v>654</v>
      </c>
      <c r="AO120" s="4" t="s">
        <v>232</v>
      </c>
      <c r="AP120" s="4">
        <v>38000</v>
      </c>
      <c r="AQ120" s="4">
        <v>6.8</v>
      </c>
      <c r="AR120" s="4">
        <v>13.66</v>
      </c>
      <c r="AS120" s="4">
        <v>6</v>
      </c>
      <c r="AT120" s="4">
        <v>15.96</v>
      </c>
      <c r="AU120" s="4">
        <v>4.3</v>
      </c>
      <c r="AV120" s="4">
        <v>7.65</v>
      </c>
      <c r="AW120" s="4">
        <v>2.7</v>
      </c>
      <c r="AX120" s="4" t="s">
        <v>858</v>
      </c>
      <c r="AY120" s="4" t="s">
        <v>858</v>
      </c>
      <c r="BA120" s="5" t="s">
        <v>654</v>
      </c>
      <c r="BB120" s="5" t="s">
        <v>232</v>
      </c>
      <c r="BC120" s="5">
        <v>38000</v>
      </c>
      <c r="BD120" s="5">
        <v>6.8</v>
      </c>
      <c r="BE120" s="5">
        <v>519.70000000000005</v>
      </c>
      <c r="BF120" s="5">
        <v>5.0999999999999996</v>
      </c>
      <c r="BG120" s="5">
        <v>614</v>
      </c>
      <c r="BH120" s="5">
        <v>4.0999999999999996</v>
      </c>
      <c r="BI120" s="5">
        <v>300.10000000000002</v>
      </c>
      <c r="BJ120" s="5">
        <v>4.3</v>
      </c>
      <c r="BK120" s="5" t="s">
        <v>858</v>
      </c>
      <c r="BL120" s="5" t="s">
        <v>858</v>
      </c>
      <c r="BN120" s="6" t="s">
        <v>654</v>
      </c>
      <c r="BO120" s="6" t="s">
        <v>232</v>
      </c>
      <c r="BP120" s="6">
        <v>57000</v>
      </c>
      <c r="BQ120" s="6">
        <v>5.4</v>
      </c>
      <c r="BR120" s="6">
        <v>36</v>
      </c>
      <c r="BS120" s="6">
        <v>1.6</v>
      </c>
      <c r="BT120" s="6">
        <v>31.9</v>
      </c>
      <c r="BU120" s="6">
        <v>2</v>
      </c>
      <c r="BV120" s="6">
        <v>13.3</v>
      </c>
      <c r="BW120" s="6">
        <v>13</v>
      </c>
      <c r="BX120" s="6" t="s">
        <v>858</v>
      </c>
      <c r="BY120" s="6" t="s">
        <v>858</v>
      </c>
      <c r="CA120" s="7" t="s">
        <v>654</v>
      </c>
      <c r="CB120" s="7" t="s">
        <v>232</v>
      </c>
      <c r="CC120" s="7">
        <v>50000</v>
      </c>
      <c r="CD120" s="7">
        <v>7.8</v>
      </c>
      <c r="CE120" s="7">
        <v>20613</v>
      </c>
      <c r="CF120" s="7">
        <v>9.8000000000000007</v>
      </c>
      <c r="CG120" s="7">
        <v>24618</v>
      </c>
      <c r="CH120" s="7">
        <v>6.8</v>
      </c>
      <c r="CI120" s="7" t="s">
        <v>858</v>
      </c>
      <c r="CJ120" s="7" t="s">
        <v>858</v>
      </c>
      <c r="CK120" s="7" t="s">
        <v>858</v>
      </c>
      <c r="CL120" s="7" t="s">
        <v>858</v>
      </c>
      <c r="CN120" s="8" t="s">
        <v>654</v>
      </c>
      <c r="CO120" s="8" t="s">
        <v>232</v>
      </c>
      <c r="CP120" s="8">
        <v>57000</v>
      </c>
      <c r="CQ120" s="8">
        <v>5.4</v>
      </c>
      <c r="CR120" s="8">
        <v>11.44</v>
      </c>
      <c r="CS120" s="8">
        <v>6.6</v>
      </c>
      <c r="CT120" s="8">
        <v>14.87</v>
      </c>
      <c r="CU120" s="8">
        <v>3.9</v>
      </c>
      <c r="CV120" s="8">
        <v>6.57</v>
      </c>
      <c r="CW120" s="8">
        <v>3.1</v>
      </c>
      <c r="CX120" s="8" t="s">
        <v>858</v>
      </c>
      <c r="CY120" s="8" t="s">
        <v>858</v>
      </c>
      <c r="DA120" s="20" t="s">
        <v>654</v>
      </c>
      <c r="DB120" s="20" t="s">
        <v>232</v>
      </c>
      <c r="DC120" s="20">
        <v>57000</v>
      </c>
      <c r="DD120" s="20">
        <v>5.4</v>
      </c>
      <c r="DE120" s="20">
        <v>408.8</v>
      </c>
      <c r="DF120" s="20">
        <v>6.7</v>
      </c>
      <c r="DG120" s="20">
        <v>474</v>
      </c>
      <c r="DH120" s="20">
        <v>4.4000000000000004</v>
      </c>
      <c r="DI120" s="20">
        <v>119.3</v>
      </c>
      <c r="DJ120" s="20">
        <v>13</v>
      </c>
      <c r="DK120" s="20" t="s">
        <v>858</v>
      </c>
      <c r="DL120" s="20" t="s">
        <v>858</v>
      </c>
      <c r="DN120" s="21" t="s">
        <v>654</v>
      </c>
      <c r="DO120" s="21" t="s">
        <v>232</v>
      </c>
      <c r="DP120" s="21">
        <v>18000</v>
      </c>
      <c r="DQ120" s="21">
        <v>9.6999999999999993</v>
      </c>
      <c r="DR120" s="21">
        <v>37.299999999999997</v>
      </c>
      <c r="DS120" s="21">
        <v>1</v>
      </c>
      <c r="DT120" s="21">
        <v>37.5</v>
      </c>
      <c r="DU120" s="21">
        <v>2.1</v>
      </c>
      <c r="DV120" s="21">
        <v>30</v>
      </c>
      <c r="DW120" s="21">
        <v>6.3</v>
      </c>
      <c r="DX120" s="21" t="s">
        <v>858</v>
      </c>
      <c r="DY120" s="21" t="s">
        <v>858</v>
      </c>
      <c r="EA120" s="22" t="s">
        <v>654</v>
      </c>
      <c r="EB120" s="22" t="s">
        <v>232</v>
      </c>
      <c r="EC120" s="22">
        <v>15000</v>
      </c>
      <c r="ED120" s="22">
        <v>15.6</v>
      </c>
      <c r="EE120" s="22">
        <v>22873</v>
      </c>
      <c r="EF120" s="22">
        <v>9.6</v>
      </c>
      <c r="EG120" s="22">
        <v>29034</v>
      </c>
      <c r="EH120" s="22">
        <v>11</v>
      </c>
      <c r="EI120" s="22">
        <v>13806</v>
      </c>
      <c r="EJ120" s="22">
        <v>7.8</v>
      </c>
      <c r="EK120" s="22" t="s">
        <v>858</v>
      </c>
      <c r="EL120" s="22" t="s">
        <v>858</v>
      </c>
      <c r="EN120" s="23" t="s">
        <v>654</v>
      </c>
      <c r="EO120" s="23" t="s">
        <v>232</v>
      </c>
      <c r="EP120" s="23">
        <v>18000</v>
      </c>
      <c r="EQ120" s="23">
        <v>9.6999999999999993</v>
      </c>
      <c r="ER120" s="23">
        <v>13.23</v>
      </c>
      <c r="ES120" s="23">
        <v>11</v>
      </c>
      <c r="ET120" s="23">
        <v>15.3</v>
      </c>
      <c r="EU120" s="23">
        <v>6.3</v>
      </c>
      <c r="EV120" s="23">
        <v>7.65</v>
      </c>
      <c r="EW120" s="23">
        <v>5.0999999999999996</v>
      </c>
      <c r="EX120" s="23" t="s">
        <v>858</v>
      </c>
      <c r="EY120" s="23" t="s">
        <v>858</v>
      </c>
      <c r="FA120" s="24" t="s">
        <v>654</v>
      </c>
      <c r="FB120" s="24" t="s">
        <v>232</v>
      </c>
      <c r="FC120" s="24">
        <v>18000</v>
      </c>
      <c r="FD120" s="24">
        <v>9.6999999999999993</v>
      </c>
      <c r="FE120" s="24">
        <v>480.3</v>
      </c>
      <c r="FF120" s="24">
        <v>8</v>
      </c>
      <c r="FG120" s="24">
        <v>573.79999999999995</v>
      </c>
      <c r="FH120" s="24">
        <v>6.1</v>
      </c>
      <c r="FI120" s="24">
        <v>283.2</v>
      </c>
      <c r="FJ120" s="24">
        <v>6</v>
      </c>
      <c r="FK120" s="24" t="s">
        <v>858</v>
      </c>
      <c r="FL120" s="24" t="s">
        <v>858</v>
      </c>
      <c r="FN120" s="11" t="s">
        <v>654</v>
      </c>
      <c r="FO120" s="11" t="s">
        <v>232</v>
      </c>
      <c r="FP120" s="11">
        <v>21000</v>
      </c>
      <c r="FQ120" s="11">
        <v>9.5</v>
      </c>
      <c r="FR120" s="11">
        <v>38.9</v>
      </c>
      <c r="FS120" s="11">
        <v>1.7</v>
      </c>
      <c r="FT120" s="11">
        <v>39.299999999999997</v>
      </c>
      <c r="FU120" s="11">
        <v>1.2</v>
      </c>
      <c r="FV120" s="11">
        <v>35</v>
      </c>
      <c r="FW120" s="11">
        <v>3.8</v>
      </c>
      <c r="FX120" s="11" t="s">
        <v>858</v>
      </c>
      <c r="FY120" s="11" t="s">
        <v>858</v>
      </c>
      <c r="GA120" s="10" t="s">
        <v>654</v>
      </c>
      <c r="GB120" s="10" t="s">
        <v>232</v>
      </c>
      <c r="GC120" s="10">
        <v>18000</v>
      </c>
      <c r="GD120" s="10">
        <v>11.3</v>
      </c>
      <c r="GE120" s="10">
        <v>30854</v>
      </c>
      <c r="GF120" s="10">
        <v>8.4</v>
      </c>
      <c r="GG120" s="10">
        <v>34571</v>
      </c>
      <c r="GH120" s="10">
        <v>6.7</v>
      </c>
      <c r="GI120" s="10">
        <v>16628</v>
      </c>
      <c r="GJ120" s="10">
        <v>11</v>
      </c>
      <c r="GK120" s="10" t="s">
        <v>858</v>
      </c>
      <c r="GL120" s="10" t="s">
        <v>858</v>
      </c>
      <c r="GN120" s="9" t="s">
        <v>654</v>
      </c>
      <c r="GO120" s="9" t="s">
        <v>232</v>
      </c>
      <c r="GP120" s="9">
        <v>21000</v>
      </c>
      <c r="GQ120" s="9">
        <v>9.5</v>
      </c>
      <c r="GR120" s="9">
        <v>13.96</v>
      </c>
      <c r="GS120" s="9">
        <v>7.8</v>
      </c>
      <c r="GT120" s="9">
        <v>16.489999999999998</v>
      </c>
      <c r="GU120" s="9">
        <v>5.9</v>
      </c>
      <c r="GV120" s="9">
        <v>7.65</v>
      </c>
      <c r="GW120" s="9">
        <v>6.9</v>
      </c>
      <c r="GX120" s="9" t="s">
        <v>858</v>
      </c>
      <c r="GY120" s="9" t="s">
        <v>858</v>
      </c>
    </row>
    <row r="121" spans="1:207" x14ac:dyDescent="0.25">
      <c r="A121" s="1" t="s">
        <v>655</v>
      </c>
      <c r="B121" s="1" t="s">
        <v>233</v>
      </c>
      <c r="C121" s="1">
        <v>18000</v>
      </c>
      <c r="D121" s="1">
        <v>9.8000000000000007</v>
      </c>
      <c r="E121" s="1">
        <v>566.79999999999995</v>
      </c>
      <c r="F121" s="1">
        <v>6.5</v>
      </c>
      <c r="G121" s="1">
        <v>616.6</v>
      </c>
      <c r="H121" s="1">
        <v>4.7</v>
      </c>
      <c r="I121" s="1">
        <v>287.5</v>
      </c>
      <c r="J121" s="1">
        <v>8.5</v>
      </c>
      <c r="K121" s="1" t="s">
        <v>858</v>
      </c>
      <c r="L121" s="1" t="s">
        <v>858</v>
      </c>
      <c r="N121" s="2" t="s">
        <v>655</v>
      </c>
      <c r="O121" s="2" t="s">
        <v>233</v>
      </c>
      <c r="P121" s="2">
        <v>39000</v>
      </c>
      <c r="Q121" s="2">
        <v>6.6</v>
      </c>
      <c r="R121" s="2">
        <v>37.5</v>
      </c>
      <c r="S121" s="2">
        <v>1.1000000000000001</v>
      </c>
      <c r="T121" s="2">
        <v>38.799999999999997</v>
      </c>
      <c r="U121" s="2">
        <v>1</v>
      </c>
      <c r="V121" s="2">
        <v>32.5</v>
      </c>
      <c r="W121" s="2">
        <v>1.9</v>
      </c>
      <c r="X121" s="2" t="s">
        <v>858</v>
      </c>
      <c r="Y121" s="2" t="s">
        <v>858</v>
      </c>
      <c r="AA121" s="3" t="s">
        <v>655</v>
      </c>
      <c r="AB121" s="3" t="s">
        <v>233</v>
      </c>
      <c r="AC121" s="3">
        <v>35000</v>
      </c>
      <c r="AD121" s="3">
        <v>7.7</v>
      </c>
      <c r="AE121" s="3">
        <v>28276</v>
      </c>
      <c r="AF121" s="3">
        <v>5.4</v>
      </c>
      <c r="AG121" s="3">
        <v>31671</v>
      </c>
      <c r="AH121" s="3">
        <v>4.2</v>
      </c>
      <c r="AI121" s="3">
        <v>15000</v>
      </c>
      <c r="AJ121" s="3">
        <v>4.5999999999999996</v>
      </c>
      <c r="AK121" s="3" t="s">
        <v>858</v>
      </c>
      <c r="AL121" s="3" t="s">
        <v>858</v>
      </c>
      <c r="AN121" s="4" t="s">
        <v>655</v>
      </c>
      <c r="AO121" s="4" t="s">
        <v>233</v>
      </c>
      <c r="AP121" s="4">
        <v>39000</v>
      </c>
      <c r="AQ121" s="4">
        <v>6.6</v>
      </c>
      <c r="AR121" s="4">
        <v>13.98</v>
      </c>
      <c r="AS121" s="4">
        <v>6.1</v>
      </c>
      <c r="AT121" s="4">
        <v>15.43</v>
      </c>
      <c r="AU121" s="4">
        <v>3.5</v>
      </c>
      <c r="AV121" s="4">
        <v>7.37</v>
      </c>
      <c r="AW121" s="4">
        <v>4.9000000000000004</v>
      </c>
      <c r="AX121" s="4" t="s">
        <v>858</v>
      </c>
      <c r="AY121" s="4" t="s">
        <v>858</v>
      </c>
      <c r="BA121" s="5" t="s">
        <v>655</v>
      </c>
      <c r="BB121" s="5" t="s">
        <v>233</v>
      </c>
      <c r="BC121" s="5">
        <v>39000</v>
      </c>
      <c r="BD121" s="5">
        <v>6.6</v>
      </c>
      <c r="BE121" s="5">
        <v>543.6</v>
      </c>
      <c r="BF121" s="5">
        <v>4.4000000000000004</v>
      </c>
      <c r="BG121" s="5">
        <v>598.29999999999995</v>
      </c>
      <c r="BH121" s="5">
        <v>3.3</v>
      </c>
      <c r="BI121" s="5">
        <v>287.5</v>
      </c>
      <c r="BJ121" s="5">
        <v>4.7</v>
      </c>
      <c r="BK121" s="5" t="s">
        <v>858</v>
      </c>
      <c r="BL121" s="5" t="s">
        <v>858</v>
      </c>
      <c r="BN121" s="6" t="s">
        <v>655</v>
      </c>
      <c r="BO121" s="6" t="s">
        <v>233</v>
      </c>
      <c r="BP121" s="6">
        <v>56000</v>
      </c>
      <c r="BQ121" s="6">
        <v>5.4</v>
      </c>
      <c r="BR121" s="6">
        <v>36</v>
      </c>
      <c r="BS121" s="6">
        <v>1.4</v>
      </c>
      <c r="BT121" s="6">
        <v>32.200000000000003</v>
      </c>
      <c r="BU121" s="6">
        <v>1.9</v>
      </c>
      <c r="BV121" s="6">
        <v>14</v>
      </c>
      <c r="BW121" s="6">
        <v>8.3000000000000007</v>
      </c>
      <c r="BX121" s="6">
        <v>44.4</v>
      </c>
      <c r="BY121" s="6">
        <v>14</v>
      </c>
      <c r="CA121" s="7" t="s">
        <v>655</v>
      </c>
      <c r="CB121" s="7" t="s">
        <v>233</v>
      </c>
      <c r="CC121" s="7">
        <v>49000</v>
      </c>
      <c r="CD121" s="7">
        <v>7.4</v>
      </c>
      <c r="CE121" s="7">
        <v>22060</v>
      </c>
      <c r="CF121" s="7">
        <v>11</v>
      </c>
      <c r="CG121" s="7">
        <v>25352</v>
      </c>
      <c r="CH121" s="7">
        <v>5.5</v>
      </c>
      <c r="CI121" s="7" t="s">
        <v>858</v>
      </c>
      <c r="CJ121" s="7" t="s">
        <v>858</v>
      </c>
      <c r="CK121" s="7" t="s">
        <v>858</v>
      </c>
      <c r="CL121" s="7" t="s">
        <v>858</v>
      </c>
      <c r="CN121" s="8" t="s">
        <v>655</v>
      </c>
      <c r="CO121" s="8" t="s">
        <v>233</v>
      </c>
      <c r="CP121" s="8">
        <v>56000</v>
      </c>
      <c r="CQ121" s="8">
        <v>5.4</v>
      </c>
      <c r="CR121" s="8">
        <v>12.21</v>
      </c>
      <c r="CS121" s="8">
        <v>5.5</v>
      </c>
      <c r="CT121" s="8">
        <v>14.65</v>
      </c>
      <c r="CU121" s="8">
        <v>3.2</v>
      </c>
      <c r="CV121" s="8">
        <v>6.5</v>
      </c>
      <c r="CW121" s="8">
        <v>2.6</v>
      </c>
      <c r="CX121" s="8" t="s">
        <v>858</v>
      </c>
      <c r="CY121" s="8" t="s">
        <v>858</v>
      </c>
      <c r="DA121" s="20" t="s">
        <v>655</v>
      </c>
      <c r="DB121" s="20" t="s">
        <v>233</v>
      </c>
      <c r="DC121" s="20">
        <v>56000</v>
      </c>
      <c r="DD121" s="20">
        <v>5.4</v>
      </c>
      <c r="DE121" s="20">
        <v>420.7</v>
      </c>
      <c r="DF121" s="20">
        <v>7.1</v>
      </c>
      <c r="DG121" s="20">
        <v>472</v>
      </c>
      <c r="DH121" s="20">
        <v>3.7</v>
      </c>
      <c r="DI121" s="20">
        <v>115.9</v>
      </c>
      <c r="DJ121" s="20">
        <v>8.6</v>
      </c>
      <c r="DK121" s="20" t="s">
        <v>858</v>
      </c>
      <c r="DL121" s="20" t="s">
        <v>858</v>
      </c>
      <c r="DN121" s="21" t="s">
        <v>655</v>
      </c>
      <c r="DO121" s="21" t="s">
        <v>233</v>
      </c>
      <c r="DP121" s="21">
        <v>21000</v>
      </c>
      <c r="DQ121" s="21">
        <v>8.8000000000000007</v>
      </c>
      <c r="DR121" s="21">
        <v>37</v>
      </c>
      <c r="DS121" s="21">
        <v>1</v>
      </c>
      <c r="DT121" s="21">
        <v>37.4</v>
      </c>
      <c r="DU121" s="21">
        <v>1.2</v>
      </c>
      <c r="DV121" s="21">
        <v>32.5</v>
      </c>
      <c r="DW121" s="21">
        <v>1.8</v>
      </c>
      <c r="DX121" s="21" t="s">
        <v>858</v>
      </c>
      <c r="DY121" s="21" t="s">
        <v>858</v>
      </c>
      <c r="EA121" s="22" t="s">
        <v>655</v>
      </c>
      <c r="EB121" s="22" t="s">
        <v>233</v>
      </c>
      <c r="EC121" s="22">
        <v>19000</v>
      </c>
      <c r="ED121" s="22">
        <v>10.3</v>
      </c>
      <c r="EE121" s="22">
        <v>28032</v>
      </c>
      <c r="EF121" s="22">
        <v>8</v>
      </c>
      <c r="EG121" s="22">
        <v>30351</v>
      </c>
      <c r="EH121" s="22">
        <v>5.8</v>
      </c>
      <c r="EI121" s="22">
        <v>14630</v>
      </c>
      <c r="EJ121" s="22">
        <v>8.8000000000000007</v>
      </c>
      <c r="EK121" s="22" t="s">
        <v>858</v>
      </c>
      <c r="EL121" s="22" t="s">
        <v>858</v>
      </c>
      <c r="EN121" s="23" t="s">
        <v>655</v>
      </c>
      <c r="EO121" s="23" t="s">
        <v>233</v>
      </c>
      <c r="EP121" s="23">
        <v>21000</v>
      </c>
      <c r="EQ121" s="23">
        <v>8.8000000000000007</v>
      </c>
      <c r="ER121" s="23">
        <v>14.86</v>
      </c>
      <c r="ES121" s="23">
        <v>7.2</v>
      </c>
      <c r="ET121" s="23">
        <v>15.56</v>
      </c>
      <c r="EU121" s="23">
        <v>4.7</v>
      </c>
      <c r="EV121" s="23">
        <v>6.99</v>
      </c>
      <c r="EW121" s="23">
        <v>6.2</v>
      </c>
      <c r="EX121" s="23" t="s">
        <v>858</v>
      </c>
      <c r="EY121" s="23" t="s">
        <v>858</v>
      </c>
      <c r="FA121" s="24" t="s">
        <v>655</v>
      </c>
      <c r="FB121" s="24" t="s">
        <v>233</v>
      </c>
      <c r="FC121" s="24">
        <v>21000</v>
      </c>
      <c r="FD121" s="24">
        <v>8.8000000000000007</v>
      </c>
      <c r="FE121" s="24">
        <v>531.1</v>
      </c>
      <c r="FF121" s="24">
        <v>6.9</v>
      </c>
      <c r="FG121" s="24">
        <v>582</v>
      </c>
      <c r="FH121" s="24">
        <v>4.7</v>
      </c>
      <c r="FI121" s="24">
        <v>287.5</v>
      </c>
      <c r="FJ121" s="24">
        <v>7.3</v>
      </c>
      <c r="FK121" s="24" t="s">
        <v>858</v>
      </c>
      <c r="FL121" s="24" t="s">
        <v>858</v>
      </c>
      <c r="FN121" s="11" t="s">
        <v>655</v>
      </c>
      <c r="FO121" s="11" t="s">
        <v>233</v>
      </c>
      <c r="FP121" s="11">
        <v>18000</v>
      </c>
      <c r="FQ121" s="11">
        <v>9.8000000000000007</v>
      </c>
      <c r="FR121" s="11">
        <v>39.799999999999997</v>
      </c>
      <c r="FS121" s="11">
        <v>1.6</v>
      </c>
      <c r="FT121" s="11">
        <v>40.299999999999997</v>
      </c>
      <c r="FU121" s="11">
        <v>1.4</v>
      </c>
      <c r="FV121" s="11">
        <v>32.9</v>
      </c>
      <c r="FW121" s="11">
        <v>2.2000000000000002</v>
      </c>
      <c r="FX121" s="11" t="s">
        <v>858</v>
      </c>
      <c r="FY121" s="11" t="s">
        <v>858</v>
      </c>
      <c r="GA121" s="10" t="s">
        <v>655</v>
      </c>
      <c r="GB121" s="10" t="s">
        <v>233</v>
      </c>
      <c r="GC121" s="10">
        <v>16000</v>
      </c>
      <c r="GD121" s="10">
        <v>11.7</v>
      </c>
      <c r="GE121" s="10">
        <v>28934</v>
      </c>
      <c r="GF121" s="10">
        <v>8.6999999999999993</v>
      </c>
      <c r="GG121" s="10">
        <v>33212</v>
      </c>
      <c r="GH121" s="10">
        <v>6.2</v>
      </c>
      <c r="GI121" s="10">
        <v>15206</v>
      </c>
      <c r="GJ121" s="10">
        <v>9.3000000000000007</v>
      </c>
      <c r="GK121" s="10" t="s">
        <v>858</v>
      </c>
      <c r="GL121" s="10" t="s">
        <v>858</v>
      </c>
      <c r="GN121" s="9" t="s">
        <v>655</v>
      </c>
      <c r="GO121" s="9" t="s">
        <v>233</v>
      </c>
      <c r="GP121" s="9">
        <v>18000</v>
      </c>
      <c r="GQ121" s="9">
        <v>9.8000000000000007</v>
      </c>
      <c r="GR121" s="9">
        <v>13.11</v>
      </c>
      <c r="GS121" s="9">
        <v>8.5</v>
      </c>
      <c r="GT121" s="9">
        <v>15.29</v>
      </c>
      <c r="GU121" s="9">
        <v>5.0999999999999996</v>
      </c>
      <c r="GV121" s="9">
        <v>7.58</v>
      </c>
      <c r="GW121" s="9">
        <v>7.1</v>
      </c>
      <c r="GX121" s="9" t="s">
        <v>858</v>
      </c>
      <c r="GY121" s="9" t="s">
        <v>858</v>
      </c>
    </row>
    <row r="122" spans="1:207" x14ac:dyDescent="0.25">
      <c r="A122" s="1" t="s">
        <v>656</v>
      </c>
      <c r="B122" s="1" t="s">
        <v>234</v>
      </c>
      <c r="C122" s="1">
        <v>79000</v>
      </c>
      <c r="D122" s="1">
        <v>4.5</v>
      </c>
      <c r="E122" s="1">
        <v>683.6</v>
      </c>
      <c r="F122" s="1">
        <v>3.8</v>
      </c>
      <c r="G122" s="1">
        <v>804</v>
      </c>
      <c r="H122" s="1">
        <v>3.1</v>
      </c>
      <c r="I122" s="1">
        <v>344.6</v>
      </c>
      <c r="J122" s="1">
        <v>2.9</v>
      </c>
      <c r="K122" s="1" t="s">
        <v>858</v>
      </c>
      <c r="L122" s="1" t="s">
        <v>858</v>
      </c>
      <c r="N122" s="2" t="s">
        <v>656</v>
      </c>
      <c r="O122" s="2" t="s">
        <v>234</v>
      </c>
      <c r="P122" s="2">
        <v>121000</v>
      </c>
      <c r="Q122" s="2">
        <v>3.6</v>
      </c>
      <c r="R122" s="2">
        <v>37.5</v>
      </c>
      <c r="S122" s="2">
        <v>1.1000000000000001</v>
      </c>
      <c r="T122" s="2">
        <v>39.1</v>
      </c>
      <c r="U122" s="2">
        <v>0.6</v>
      </c>
      <c r="V122" s="2">
        <v>30</v>
      </c>
      <c r="W122" s="2">
        <v>2.1</v>
      </c>
      <c r="X122" s="2">
        <v>47.1</v>
      </c>
      <c r="Y122" s="2">
        <v>6.4</v>
      </c>
      <c r="AA122" s="3" t="s">
        <v>656</v>
      </c>
      <c r="AB122" s="3" t="s">
        <v>234</v>
      </c>
      <c r="AC122" s="3">
        <v>109000</v>
      </c>
      <c r="AD122" s="3">
        <v>5.7</v>
      </c>
      <c r="AE122" s="3">
        <v>33820</v>
      </c>
      <c r="AF122" s="3">
        <v>5.0999999999999996</v>
      </c>
      <c r="AG122" s="3">
        <v>39828</v>
      </c>
      <c r="AH122" s="3">
        <v>3.5</v>
      </c>
      <c r="AI122" s="3">
        <v>17859</v>
      </c>
      <c r="AJ122" s="3">
        <v>6.6</v>
      </c>
      <c r="AK122" s="3" t="s">
        <v>858</v>
      </c>
      <c r="AL122" s="3" t="s">
        <v>858</v>
      </c>
      <c r="AN122" s="4" t="s">
        <v>656</v>
      </c>
      <c r="AO122" s="4" t="s">
        <v>234</v>
      </c>
      <c r="AP122" s="4">
        <v>121000</v>
      </c>
      <c r="AQ122" s="4">
        <v>3.6</v>
      </c>
      <c r="AR122" s="4">
        <v>15.56</v>
      </c>
      <c r="AS122" s="4">
        <v>2.9</v>
      </c>
      <c r="AT122" s="4">
        <v>18.82</v>
      </c>
      <c r="AU122" s="4">
        <v>2.6</v>
      </c>
      <c r="AV122" s="4">
        <v>7.85</v>
      </c>
      <c r="AW122" s="4">
        <v>2.8</v>
      </c>
      <c r="AX122" s="4">
        <v>34.58</v>
      </c>
      <c r="AY122" s="4">
        <v>19</v>
      </c>
      <c r="BA122" s="5" t="s">
        <v>656</v>
      </c>
      <c r="BB122" s="5" t="s">
        <v>234</v>
      </c>
      <c r="BC122" s="5">
        <v>121000</v>
      </c>
      <c r="BD122" s="5">
        <v>3.6</v>
      </c>
      <c r="BE122" s="5">
        <v>614.70000000000005</v>
      </c>
      <c r="BF122" s="5">
        <v>3.8</v>
      </c>
      <c r="BG122" s="5">
        <v>736.5</v>
      </c>
      <c r="BH122" s="5">
        <v>2.4</v>
      </c>
      <c r="BI122" s="5">
        <v>329.6</v>
      </c>
      <c r="BJ122" s="5">
        <v>2.4</v>
      </c>
      <c r="BK122" s="5">
        <v>1242.9000000000001</v>
      </c>
      <c r="BL122" s="5">
        <v>17</v>
      </c>
      <c r="BN122" s="6" t="s">
        <v>656</v>
      </c>
      <c r="BO122" s="6" t="s">
        <v>234</v>
      </c>
      <c r="BP122" s="6">
        <v>155000</v>
      </c>
      <c r="BQ122" s="6">
        <v>3.1</v>
      </c>
      <c r="BR122" s="6">
        <v>37.4</v>
      </c>
      <c r="BS122" s="6">
        <v>0.1</v>
      </c>
      <c r="BT122" s="6">
        <v>34.799999999999997</v>
      </c>
      <c r="BU122" s="6">
        <v>0.9</v>
      </c>
      <c r="BV122" s="6">
        <v>20</v>
      </c>
      <c r="BW122" s="6">
        <v>4.9000000000000004</v>
      </c>
      <c r="BX122" s="6">
        <v>45.1</v>
      </c>
      <c r="BY122" s="6">
        <v>5.5</v>
      </c>
      <c r="CA122" s="7" t="s">
        <v>656</v>
      </c>
      <c r="CB122" s="7" t="s">
        <v>234</v>
      </c>
      <c r="CC122" s="7">
        <v>138000</v>
      </c>
      <c r="CD122" s="7">
        <v>5.3</v>
      </c>
      <c r="CE122" s="7">
        <v>29961</v>
      </c>
      <c r="CF122" s="7">
        <v>6.3</v>
      </c>
      <c r="CG122" s="7">
        <v>35106</v>
      </c>
      <c r="CH122" s="7">
        <v>3.9</v>
      </c>
      <c r="CI122" s="7" t="s">
        <v>858</v>
      </c>
      <c r="CJ122" s="7" t="s">
        <v>858</v>
      </c>
      <c r="CK122" s="7" t="s">
        <v>858</v>
      </c>
      <c r="CL122" s="7" t="s">
        <v>858</v>
      </c>
      <c r="CN122" s="8" t="s">
        <v>656</v>
      </c>
      <c r="CO122" s="8" t="s">
        <v>234</v>
      </c>
      <c r="CP122" s="8">
        <v>155000</v>
      </c>
      <c r="CQ122" s="8">
        <v>3.1</v>
      </c>
      <c r="CR122" s="8">
        <v>15.05</v>
      </c>
      <c r="CS122" s="8">
        <v>2.5</v>
      </c>
      <c r="CT122" s="8">
        <v>18.45</v>
      </c>
      <c r="CU122" s="8">
        <v>2.2999999999999998</v>
      </c>
      <c r="CV122" s="8">
        <v>7.25</v>
      </c>
      <c r="CW122" s="8">
        <v>1.6</v>
      </c>
      <c r="CX122" s="8">
        <v>33.270000000000003</v>
      </c>
      <c r="CY122" s="8">
        <v>14</v>
      </c>
      <c r="DA122" s="20" t="s">
        <v>656</v>
      </c>
      <c r="DB122" s="20" t="s">
        <v>234</v>
      </c>
      <c r="DC122" s="20">
        <v>155000</v>
      </c>
      <c r="DD122" s="20">
        <v>3.1</v>
      </c>
      <c r="DE122" s="20">
        <v>536.9</v>
      </c>
      <c r="DF122" s="20">
        <v>3.3</v>
      </c>
      <c r="DG122" s="20">
        <v>641.9</v>
      </c>
      <c r="DH122" s="20">
        <v>2.4</v>
      </c>
      <c r="DI122" s="20">
        <v>201.3</v>
      </c>
      <c r="DJ122" s="20">
        <v>6.6</v>
      </c>
      <c r="DK122" s="20">
        <v>1121.5999999999999</v>
      </c>
      <c r="DL122" s="20">
        <v>14</v>
      </c>
      <c r="DN122" s="21" t="s">
        <v>656</v>
      </c>
      <c r="DO122" s="21" t="s">
        <v>234</v>
      </c>
      <c r="DP122" s="21">
        <v>42000</v>
      </c>
      <c r="DQ122" s="21">
        <v>5.9</v>
      </c>
      <c r="DR122" s="21">
        <v>37.4</v>
      </c>
      <c r="DS122" s="21">
        <v>0.1</v>
      </c>
      <c r="DT122" s="21">
        <v>37.4</v>
      </c>
      <c r="DU122" s="21">
        <v>1</v>
      </c>
      <c r="DV122" s="21">
        <v>30</v>
      </c>
      <c r="DW122" s="21">
        <v>1.9</v>
      </c>
      <c r="DX122" s="21" t="s">
        <v>858</v>
      </c>
      <c r="DY122" s="21" t="s">
        <v>858</v>
      </c>
      <c r="EA122" s="22" t="s">
        <v>656</v>
      </c>
      <c r="EB122" s="22" t="s">
        <v>234</v>
      </c>
      <c r="EC122" s="22">
        <v>36000</v>
      </c>
      <c r="ED122" s="22">
        <v>12.7</v>
      </c>
      <c r="EE122" s="22">
        <v>28704</v>
      </c>
      <c r="EF122" s="22">
        <v>11</v>
      </c>
      <c r="EG122" s="22">
        <v>32456</v>
      </c>
      <c r="EH122" s="22">
        <v>7.4</v>
      </c>
      <c r="EI122" s="22" t="s">
        <v>858</v>
      </c>
      <c r="EJ122" s="22" t="s">
        <v>858</v>
      </c>
      <c r="EK122" s="22" t="s">
        <v>858</v>
      </c>
      <c r="EL122" s="22" t="s">
        <v>858</v>
      </c>
      <c r="EN122" s="23" t="s">
        <v>656</v>
      </c>
      <c r="EO122" s="23" t="s">
        <v>234</v>
      </c>
      <c r="EP122" s="23">
        <v>42000</v>
      </c>
      <c r="EQ122" s="23">
        <v>5.9</v>
      </c>
      <c r="ER122" s="23">
        <v>14.76</v>
      </c>
      <c r="ES122" s="23">
        <v>4</v>
      </c>
      <c r="ET122" s="23">
        <v>16.309999999999999</v>
      </c>
      <c r="EU122" s="23">
        <v>3.2</v>
      </c>
      <c r="EV122" s="23">
        <v>7.84</v>
      </c>
      <c r="EW122" s="23">
        <v>5.3</v>
      </c>
      <c r="EX122" s="23" t="s">
        <v>858</v>
      </c>
      <c r="EY122" s="23" t="s">
        <v>858</v>
      </c>
      <c r="FA122" s="24" t="s">
        <v>656</v>
      </c>
      <c r="FB122" s="24" t="s">
        <v>234</v>
      </c>
      <c r="FC122" s="24">
        <v>42000</v>
      </c>
      <c r="FD122" s="24">
        <v>5.9</v>
      </c>
      <c r="FE122" s="24">
        <v>542.29999999999995</v>
      </c>
      <c r="FF122" s="24">
        <v>4.0999999999999996</v>
      </c>
      <c r="FG122" s="24">
        <v>610.9</v>
      </c>
      <c r="FH122" s="24">
        <v>3</v>
      </c>
      <c r="FI122" s="24">
        <v>311.39999999999998</v>
      </c>
      <c r="FJ122" s="24">
        <v>4.0999999999999996</v>
      </c>
      <c r="FK122" s="24" t="s">
        <v>858</v>
      </c>
      <c r="FL122" s="24" t="s">
        <v>858</v>
      </c>
      <c r="FN122" s="11" t="s">
        <v>656</v>
      </c>
      <c r="FO122" s="11" t="s">
        <v>234</v>
      </c>
      <c r="FP122" s="11">
        <v>79000</v>
      </c>
      <c r="FQ122" s="11">
        <v>4.5</v>
      </c>
      <c r="FR122" s="11">
        <v>37.700000000000003</v>
      </c>
      <c r="FS122" s="11">
        <v>1.6</v>
      </c>
      <c r="FT122" s="11">
        <v>40</v>
      </c>
      <c r="FU122" s="11">
        <v>0.7</v>
      </c>
      <c r="FV122" s="11">
        <v>32.299999999999997</v>
      </c>
      <c r="FW122" s="11">
        <v>3.9</v>
      </c>
      <c r="FX122" s="11">
        <v>48.2</v>
      </c>
      <c r="FY122" s="11">
        <v>9.3000000000000007</v>
      </c>
      <c r="GA122" s="10" t="s">
        <v>656</v>
      </c>
      <c r="GB122" s="10" t="s">
        <v>234</v>
      </c>
      <c r="GC122" s="10">
        <v>72000</v>
      </c>
      <c r="GD122" s="10">
        <v>5.7</v>
      </c>
      <c r="GE122" s="10">
        <v>36631</v>
      </c>
      <c r="GF122" s="10">
        <v>3.9</v>
      </c>
      <c r="GG122" s="10">
        <v>43514</v>
      </c>
      <c r="GH122" s="10">
        <v>3.7</v>
      </c>
      <c r="GI122" s="10">
        <v>18492</v>
      </c>
      <c r="GJ122" s="10">
        <v>4</v>
      </c>
      <c r="GK122" s="10" t="s">
        <v>858</v>
      </c>
      <c r="GL122" s="10" t="s">
        <v>858</v>
      </c>
      <c r="GN122" s="9" t="s">
        <v>656</v>
      </c>
      <c r="GO122" s="9" t="s">
        <v>234</v>
      </c>
      <c r="GP122" s="9">
        <v>79000</v>
      </c>
      <c r="GQ122" s="9">
        <v>4.5</v>
      </c>
      <c r="GR122" s="9">
        <v>16.260000000000002</v>
      </c>
      <c r="GS122" s="9">
        <v>4.5</v>
      </c>
      <c r="GT122" s="9">
        <v>20.079999999999998</v>
      </c>
      <c r="GU122" s="9">
        <v>3.3</v>
      </c>
      <c r="GV122" s="9">
        <v>7.82</v>
      </c>
      <c r="GW122" s="9">
        <v>3.3</v>
      </c>
      <c r="GX122" s="9" t="s">
        <v>858</v>
      </c>
      <c r="GY122" s="9" t="s">
        <v>858</v>
      </c>
    </row>
    <row r="123" spans="1:207" x14ac:dyDescent="0.25">
      <c r="A123" s="1" t="s">
        <v>657</v>
      </c>
      <c r="B123" s="1" t="s">
        <v>235</v>
      </c>
      <c r="C123" s="1">
        <v>52000</v>
      </c>
      <c r="D123" s="1">
        <v>5.7</v>
      </c>
      <c r="E123" s="1">
        <v>628.6</v>
      </c>
      <c r="F123" s="1">
        <v>5</v>
      </c>
      <c r="G123" s="1">
        <v>778.3</v>
      </c>
      <c r="H123" s="1">
        <v>3.9</v>
      </c>
      <c r="I123" s="1">
        <v>342.1</v>
      </c>
      <c r="J123" s="1">
        <v>3.9</v>
      </c>
      <c r="K123" s="1" t="s">
        <v>858</v>
      </c>
      <c r="L123" s="1" t="s">
        <v>858</v>
      </c>
      <c r="N123" s="2" t="s">
        <v>657</v>
      </c>
      <c r="O123" s="2" t="s">
        <v>235</v>
      </c>
      <c r="P123" s="2">
        <v>79000</v>
      </c>
      <c r="Q123" s="2">
        <v>4.5999999999999996</v>
      </c>
      <c r="R123" s="2">
        <v>37.5</v>
      </c>
      <c r="S123" s="2">
        <v>1.1000000000000001</v>
      </c>
      <c r="T123" s="2">
        <v>39.6</v>
      </c>
      <c r="U123" s="2">
        <v>0.7</v>
      </c>
      <c r="V123" s="2">
        <v>35</v>
      </c>
      <c r="W123" s="2">
        <v>0</v>
      </c>
      <c r="X123" s="2">
        <v>45.6</v>
      </c>
      <c r="Y123" s="2">
        <v>11</v>
      </c>
      <c r="AA123" s="3" t="s">
        <v>657</v>
      </c>
      <c r="AB123" s="3" t="s">
        <v>235</v>
      </c>
      <c r="AC123" s="3">
        <v>66000</v>
      </c>
      <c r="AD123" s="3">
        <v>6.1</v>
      </c>
      <c r="AE123" s="3">
        <v>31854</v>
      </c>
      <c r="AF123" s="3">
        <v>4.3</v>
      </c>
      <c r="AG123" s="3">
        <v>41810</v>
      </c>
      <c r="AH123" s="3">
        <v>5.3</v>
      </c>
      <c r="AI123" s="3">
        <v>17039</v>
      </c>
      <c r="AJ123" s="3">
        <v>4</v>
      </c>
      <c r="AK123" s="3" t="s">
        <v>858</v>
      </c>
      <c r="AL123" s="3" t="s">
        <v>858</v>
      </c>
      <c r="AN123" s="4" t="s">
        <v>657</v>
      </c>
      <c r="AO123" s="4" t="s">
        <v>235</v>
      </c>
      <c r="AP123" s="4">
        <v>79000</v>
      </c>
      <c r="AQ123" s="4">
        <v>4.5999999999999996</v>
      </c>
      <c r="AR123" s="4">
        <v>14.79</v>
      </c>
      <c r="AS123" s="4">
        <v>4.2</v>
      </c>
      <c r="AT123" s="4">
        <v>18.440000000000001</v>
      </c>
      <c r="AU123" s="4">
        <v>3.5</v>
      </c>
      <c r="AV123" s="4">
        <v>8.01</v>
      </c>
      <c r="AW123" s="4">
        <v>3.4</v>
      </c>
      <c r="AX123" s="4" t="s">
        <v>858</v>
      </c>
      <c r="AY123" s="4" t="s">
        <v>858</v>
      </c>
      <c r="BA123" s="5" t="s">
        <v>657</v>
      </c>
      <c r="BB123" s="5" t="s">
        <v>235</v>
      </c>
      <c r="BC123" s="5">
        <v>79000</v>
      </c>
      <c r="BD123" s="5">
        <v>4.5999999999999996</v>
      </c>
      <c r="BE123" s="5">
        <v>583.4</v>
      </c>
      <c r="BF123" s="5">
        <v>3.8</v>
      </c>
      <c r="BG123" s="5">
        <v>730.6</v>
      </c>
      <c r="BH123" s="5">
        <v>3.4</v>
      </c>
      <c r="BI123" s="5">
        <v>332.7</v>
      </c>
      <c r="BJ123" s="5">
        <v>3.5</v>
      </c>
      <c r="BK123" s="5" t="s">
        <v>858</v>
      </c>
      <c r="BL123" s="5" t="s">
        <v>858</v>
      </c>
      <c r="BN123" s="6" t="s">
        <v>657</v>
      </c>
      <c r="BO123" s="6" t="s">
        <v>235</v>
      </c>
      <c r="BP123" s="6">
        <v>97000</v>
      </c>
      <c r="BQ123" s="6">
        <v>4.0999999999999996</v>
      </c>
      <c r="BR123" s="6">
        <v>37.5</v>
      </c>
      <c r="BS123" s="6" t="s">
        <v>858</v>
      </c>
      <c r="BT123" s="6">
        <v>35.6</v>
      </c>
      <c r="BU123" s="6">
        <v>1.2</v>
      </c>
      <c r="BV123" s="6">
        <v>18.899999999999999</v>
      </c>
      <c r="BW123" s="6">
        <v>6.7</v>
      </c>
      <c r="BX123" s="6">
        <v>44.8</v>
      </c>
      <c r="BY123" s="6">
        <v>8.1999999999999993</v>
      </c>
      <c r="CA123" s="7" t="s">
        <v>657</v>
      </c>
      <c r="CB123" s="7" t="s">
        <v>235</v>
      </c>
      <c r="CC123" s="7">
        <v>81000</v>
      </c>
      <c r="CD123" s="7">
        <v>5.3</v>
      </c>
      <c r="CE123" s="7">
        <v>27574</v>
      </c>
      <c r="CF123" s="7">
        <v>4.7</v>
      </c>
      <c r="CG123" s="7">
        <v>35971</v>
      </c>
      <c r="CH123" s="7">
        <v>5.3</v>
      </c>
      <c r="CI123" s="7">
        <v>8269</v>
      </c>
      <c r="CJ123" s="7">
        <v>14</v>
      </c>
      <c r="CK123" s="7" t="s">
        <v>858</v>
      </c>
      <c r="CL123" s="7" t="s">
        <v>858</v>
      </c>
      <c r="CN123" s="8" t="s">
        <v>657</v>
      </c>
      <c r="CO123" s="8" t="s">
        <v>235</v>
      </c>
      <c r="CP123" s="8">
        <v>97000</v>
      </c>
      <c r="CQ123" s="8">
        <v>4.0999999999999996</v>
      </c>
      <c r="CR123" s="8">
        <v>13.45</v>
      </c>
      <c r="CS123" s="8">
        <v>3.6</v>
      </c>
      <c r="CT123" s="8">
        <v>17.68</v>
      </c>
      <c r="CU123" s="8">
        <v>3.4</v>
      </c>
      <c r="CV123" s="8">
        <v>7.09</v>
      </c>
      <c r="CW123" s="8">
        <v>1.9</v>
      </c>
      <c r="CX123" s="8" t="s">
        <v>858</v>
      </c>
      <c r="CY123" s="8" t="s">
        <v>858</v>
      </c>
      <c r="DA123" s="20" t="s">
        <v>657</v>
      </c>
      <c r="DB123" s="20" t="s">
        <v>235</v>
      </c>
      <c r="DC123" s="20">
        <v>97000</v>
      </c>
      <c r="DD123" s="20">
        <v>4.0999999999999996</v>
      </c>
      <c r="DE123" s="20">
        <v>520.4</v>
      </c>
      <c r="DF123" s="20">
        <v>3.5</v>
      </c>
      <c r="DG123" s="20">
        <v>629.70000000000005</v>
      </c>
      <c r="DH123" s="20">
        <v>3.5</v>
      </c>
      <c r="DI123" s="20">
        <v>160.69999999999999</v>
      </c>
      <c r="DJ123" s="20">
        <v>11</v>
      </c>
      <c r="DK123" s="20" t="s">
        <v>858</v>
      </c>
      <c r="DL123" s="20" t="s">
        <v>858</v>
      </c>
      <c r="DN123" s="21" t="s">
        <v>657</v>
      </c>
      <c r="DO123" s="21" t="s">
        <v>235</v>
      </c>
      <c r="DP123" s="21">
        <v>26000</v>
      </c>
      <c r="DQ123" s="21">
        <v>7.7</v>
      </c>
      <c r="DR123" s="21">
        <v>37.5</v>
      </c>
      <c r="DS123" s="21" t="s">
        <v>858</v>
      </c>
      <c r="DT123" s="21">
        <v>38.299999999999997</v>
      </c>
      <c r="DU123" s="21">
        <v>1</v>
      </c>
      <c r="DV123" s="21">
        <v>33.1</v>
      </c>
      <c r="DW123" s="21">
        <v>2.1</v>
      </c>
      <c r="DX123" s="21" t="s">
        <v>858</v>
      </c>
      <c r="DY123" s="21" t="s">
        <v>858</v>
      </c>
      <c r="EA123" s="22" t="s">
        <v>657</v>
      </c>
      <c r="EB123" s="22" t="s">
        <v>235</v>
      </c>
      <c r="EC123" s="22">
        <v>20000</v>
      </c>
      <c r="ED123" s="22">
        <v>12.4</v>
      </c>
      <c r="EE123" s="22">
        <v>28061</v>
      </c>
      <c r="EF123" s="22">
        <v>7.2</v>
      </c>
      <c r="EG123" s="22">
        <v>36355</v>
      </c>
      <c r="EH123" s="22">
        <v>12</v>
      </c>
      <c r="EI123" s="22">
        <v>15959</v>
      </c>
      <c r="EJ123" s="22">
        <v>8.1</v>
      </c>
      <c r="EK123" s="22" t="s">
        <v>858</v>
      </c>
      <c r="EL123" s="22" t="s">
        <v>858</v>
      </c>
      <c r="EN123" s="23" t="s">
        <v>657</v>
      </c>
      <c r="EO123" s="23" t="s">
        <v>235</v>
      </c>
      <c r="EP123" s="23">
        <v>26000</v>
      </c>
      <c r="EQ123" s="23">
        <v>7.7</v>
      </c>
      <c r="ER123" s="23">
        <v>14.08</v>
      </c>
      <c r="ES123" s="23">
        <v>5.6</v>
      </c>
      <c r="ET123" s="23">
        <v>16.57</v>
      </c>
      <c r="EU123" s="23">
        <v>6.8</v>
      </c>
      <c r="EV123" s="23">
        <v>7.49</v>
      </c>
      <c r="EW123" s="23">
        <v>6</v>
      </c>
      <c r="EX123" s="23" t="s">
        <v>858</v>
      </c>
      <c r="EY123" s="23" t="s">
        <v>858</v>
      </c>
      <c r="FA123" s="24" t="s">
        <v>657</v>
      </c>
      <c r="FB123" s="24" t="s">
        <v>235</v>
      </c>
      <c r="FC123" s="24">
        <v>26000</v>
      </c>
      <c r="FD123" s="24">
        <v>7.7</v>
      </c>
      <c r="FE123" s="24">
        <v>530.79999999999995</v>
      </c>
      <c r="FF123" s="24">
        <v>4.5</v>
      </c>
      <c r="FG123" s="24">
        <v>635.20000000000005</v>
      </c>
      <c r="FH123" s="24">
        <v>6.6</v>
      </c>
      <c r="FI123" s="24">
        <v>315.39999999999998</v>
      </c>
      <c r="FJ123" s="24">
        <v>7.9</v>
      </c>
      <c r="FK123" s="24" t="s">
        <v>858</v>
      </c>
      <c r="FL123" s="24" t="s">
        <v>858</v>
      </c>
      <c r="FN123" s="11" t="s">
        <v>657</v>
      </c>
      <c r="FO123" s="11" t="s">
        <v>235</v>
      </c>
      <c r="FP123" s="11">
        <v>52000</v>
      </c>
      <c r="FQ123" s="11">
        <v>5.7</v>
      </c>
      <c r="FR123" s="11">
        <v>38</v>
      </c>
      <c r="FS123" s="11">
        <v>1.6</v>
      </c>
      <c r="FT123" s="11">
        <v>40.299999999999997</v>
      </c>
      <c r="FU123" s="11">
        <v>0.9</v>
      </c>
      <c r="FV123" s="11">
        <v>35</v>
      </c>
      <c r="FW123" s="11">
        <v>0.5</v>
      </c>
      <c r="FX123" s="11" t="s">
        <v>858</v>
      </c>
      <c r="FY123" s="11" t="s">
        <v>858</v>
      </c>
      <c r="GA123" s="10" t="s">
        <v>657</v>
      </c>
      <c r="GB123" s="10" t="s">
        <v>235</v>
      </c>
      <c r="GC123" s="10">
        <v>45000</v>
      </c>
      <c r="GD123" s="10">
        <v>6.8</v>
      </c>
      <c r="GE123" s="10">
        <v>33097</v>
      </c>
      <c r="GF123" s="10">
        <v>6.8</v>
      </c>
      <c r="GG123" s="10">
        <v>44254</v>
      </c>
      <c r="GH123" s="10">
        <v>5.8</v>
      </c>
      <c r="GI123" s="10">
        <v>17188</v>
      </c>
      <c r="GJ123" s="10">
        <v>4.7</v>
      </c>
      <c r="GK123" s="10" t="s">
        <v>858</v>
      </c>
      <c r="GL123" s="10" t="s">
        <v>858</v>
      </c>
      <c r="GN123" s="9" t="s">
        <v>657</v>
      </c>
      <c r="GO123" s="9" t="s">
        <v>235</v>
      </c>
      <c r="GP123" s="9">
        <v>52000</v>
      </c>
      <c r="GQ123" s="9">
        <v>5.7</v>
      </c>
      <c r="GR123" s="9">
        <v>15.87</v>
      </c>
      <c r="GS123" s="9">
        <v>5.9</v>
      </c>
      <c r="GT123" s="9">
        <v>19.32</v>
      </c>
      <c r="GU123" s="9">
        <v>4.0999999999999996</v>
      </c>
      <c r="GV123" s="9">
        <v>8.25</v>
      </c>
      <c r="GW123" s="9">
        <v>4.5999999999999996</v>
      </c>
      <c r="GX123" s="9" t="s">
        <v>858</v>
      </c>
      <c r="GY123" s="9" t="s">
        <v>858</v>
      </c>
    </row>
    <row r="124" spans="1:207" x14ac:dyDescent="0.25">
      <c r="A124" s="1" t="s">
        <v>658</v>
      </c>
      <c r="B124" s="1" t="s">
        <v>236</v>
      </c>
      <c r="C124" s="1">
        <v>27000</v>
      </c>
      <c r="D124" s="1">
        <v>8.1999999999999993</v>
      </c>
      <c r="E124" s="1">
        <v>576</v>
      </c>
      <c r="F124" s="1">
        <v>5.5</v>
      </c>
      <c r="G124" s="1">
        <v>715.7</v>
      </c>
      <c r="H124" s="1">
        <v>5.6</v>
      </c>
      <c r="I124" s="1">
        <v>321</v>
      </c>
      <c r="J124" s="1">
        <v>7.5</v>
      </c>
      <c r="K124" s="1" t="s">
        <v>858</v>
      </c>
      <c r="L124" s="1" t="s">
        <v>858</v>
      </c>
      <c r="N124" s="2" t="s">
        <v>658</v>
      </c>
      <c r="O124" s="2" t="s">
        <v>236</v>
      </c>
      <c r="P124" s="2">
        <v>46000</v>
      </c>
      <c r="Q124" s="2">
        <v>6.2</v>
      </c>
      <c r="R124" s="2">
        <v>37.5</v>
      </c>
      <c r="S124" s="2">
        <v>1.3</v>
      </c>
      <c r="T124" s="2">
        <v>38.700000000000003</v>
      </c>
      <c r="U124" s="2">
        <v>0.7</v>
      </c>
      <c r="V124" s="2">
        <v>35</v>
      </c>
      <c r="W124" s="2">
        <v>1.6</v>
      </c>
      <c r="X124" s="2" t="s">
        <v>858</v>
      </c>
      <c r="Y124" s="2" t="s">
        <v>858</v>
      </c>
      <c r="AA124" s="3" t="s">
        <v>658</v>
      </c>
      <c r="AB124" s="3" t="s">
        <v>236</v>
      </c>
      <c r="AC124" s="3">
        <v>36000</v>
      </c>
      <c r="AD124" s="3">
        <v>14.8</v>
      </c>
      <c r="AE124" s="3">
        <v>29112</v>
      </c>
      <c r="AF124" s="3">
        <v>13</v>
      </c>
      <c r="AG124" s="3">
        <v>36495</v>
      </c>
      <c r="AH124" s="3">
        <v>14</v>
      </c>
      <c r="AI124" s="3" t="s">
        <v>858</v>
      </c>
      <c r="AJ124" s="3" t="s">
        <v>858</v>
      </c>
      <c r="AK124" s="3" t="s">
        <v>858</v>
      </c>
      <c r="AL124" s="3" t="s">
        <v>858</v>
      </c>
      <c r="AN124" s="4" t="s">
        <v>658</v>
      </c>
      <c r="AO124" s="4" t="s">
        <v>236</v>
      </c>
      <c r="AP124" s="4">
        <v>46000</v>
      </c>
      <c r="AQ124" s="4">
        <v>6.2</v>
      </c>
      <c r="AR124" s="4">
        <v>13.79</v>
      </c>
      <c r="AS124" s="4">
        <v>5</v>
      </c>
      <c r="AT124" s="4">
        <v>16.920000000000002</v>
      </c>
      <c r="AU124" s="4">
        <v>4.3</v>
      </c>
      <c r="AV124" s="4">
        <v>7.66</v>
      </c>
      <c r="AW124" s="4">
        <v>3.6</v>
      </c>
      <c r="AX124" s="4" t="s">
        <v>858</v>
      </c>
      <c r="AY124" s="4" t="s">
        <v>858</v>
      </c>
      <c r="BA124" s="5" t="s">
        <v>658</v>
      </c>
      <c r="BB124" s="5" t="s">
        <v>236</v>
      </c>
      <c r="BC124" s="5">
        <v>46000</v>
      </c>
      <c r="BD124" s="5">
        <v>6.2</v>
      </c>
      <c r="BE124" s="5">
        <v>548.4</v>
      </c>
      <c r="BF124" s="5">
        <v>4.2</v>
      </c>
      <c r="BG124" s="5">
        <v>655</v>
      </c>
      <c r="BH124" s="5">
        <v>4.2</v>
      </c>
      <c r="BI124" s="5">
        <v>305.89999999999998</v>
      </c>
      <c r="BJ124" s="5">
        <v>3.4</v>
      </c>
      <c r="BK124" s="5" t="s">
        <v>858</v>
      </c>
      <c r="BL124" s="5" t="s">
        <v>858</v>
      </c>
      <c r="BN124" s="6" t="s">
        <v>658</v>
      </c>
      <c r="BO124" s="6" t="s">
        <v>236</v>
      </c>
      <c r="BP124" s="6">
        <v>66000</v>
      </c>
      <c r="BQ124" s="6">
        <v>5</v>
      </c>
      <c r="BR124" s="6">
        <v>36.4</v>
      </c>
      <c r="BS124" s="6">
        <v>0.8</v>
      </c>
      <c r="BT124" s="6">
        <v>31.9</v>
      </c>
      <c r="BU124" s="6">
        <v>1.8</v>
      </c>
      <c r="BV124" s="6">
        <v>12</v>
      </c>
      <c r="BW124" s="6">
        <v>15</v>
      </c>
      <c r="BX124" s="6">
        <v>42.5</v>
      </c>
      <c r="BY124" s="6">
        <v>9.9</v>
      </c>
      <c r="CA124" s="7" t="s">
        <v>658</v>
      </c>
      <c r="CB124" s="7" t="s">
        <v>236</v>
      </c>
      <c r="CC124" s="7">
        <v>51000</v>
      </c>
      <c r="CD124" s="7">
        <v>14.6</v>
      </c>
      <c r="CE124" s="7">
        <v>25145</v>
      </c>
      <c r="CF124" s="7">
        <v>20</v>
      </c>
      <c r="CG124" s="7">
        <v>29375</v>
      </c>
      <c r="CH124" s="7">
        <v>15</v>
      </c>
      <c r="CI124" s="7" t="s">
        <v>858</v>
      </c>
      <c r="CJ124" s="7" t="s">
        <v>858</v>
      </c>
      <c r="CK124" s="7" t="s">
        <v>858</v>
      </c>
      <c r="CL124" s="7" t="s">
        <v>858</v>
      </c>
      <c r="CN124" s="8" t="s">
        <v>658</v>
      </c>
      <c r="CO124" s="8" t="s">
        <v>236</v>
      </c>
      <c r="CP124" s="8">
        <v>66000</v>
      </c>
      <c r="CQ124" s="8">
        <v>5</v>
      </c>
      <c r="CR124" s="8">
        <v>12.94</v>
      </c>
      <c r="CS124" s="8">
        <v>4.5999999999999996</v>
      </c>
      <c r="CT124" s="8">
        <v>16.399999999999999</v>
      </c>
      <c r="CU124" s="8">
        <v>3.8</v>
      </c>
      <c r="CV124" s="8">
        <v>6.92</v>
      </c>
      <c r="CW124" s="8">
        <v>3.1</v>
      </c>
      <c r="CX124" s="8" t="s">
        <v>858</v>
      </c>
      <c r="CY124" s="8" t="s">
        <v>858</v>
      </c>
      <c r="DA124" s="20" t="s">
        <v>658</v>
      </c>
      <c r="DB124" s="20" t="s">
        <v>236</v>
      </c>
      <c r="DC124" s="20">
        <v>66000</v>
      </c>
      <c r="DD124" s="20">
        <v>5</v>
      </c>
      <c r="DE124" s="20">
        <v>459.1</v>
      </c>
      <c r="DF124" s="20">
        <v>6.3</v>
      </c>
      <c r="DG124" s="20">
        <v>522.79999999999995</v>
      </c>
      <c r="DH124" s="20">
        <v>4.2</v>
      </c>
      <c r="DI124" s="20">
        <v>113.3</v>
      </c>
      <c r="DJ124" s="20">
        <v>10</v>
      </c>
      <c r="DK124" s="20" t="s">
        <v>858</v>
      </c>
      <c r="DL124" s="20" t="s">
        <v>858</v>
      </c>
      <c r="DN124" s="21" t="s">
        <v>658</v>
      </c>
      <c r="DO124" s="21" t="s">
        <v>236</v>
      </c>
      <c r="DP124" s="21">
        <v>18000</v>
      </c>
      <c r="DQ124" s="21">
        <v>9.3000000000000007</v>
      </c>
      <c r="DR124" s="21">
        <v>37.5</v>
      </c>
      <c r="DS124" s="21">
        <v>0.3</v>
      </c>
      <c r="DT124" s="21">
        <v>37.6</v>
      </c>
      <c r="DU124" s="21">
        <v>1</v>
      </c>
      <c r="DV124" s="21">
        <v>33.200000000000003</v>
      </c>
      <c r="DW124" s="21">
        <v>3.8</v>
      </c>
      <c r="DX124" s="21" t="s">
        <v>858</v>
      </c>
      <c r="DY124" s="21" t="s">
        <v>858</v>
      </c>
      <c r="EA124" s="22" t="s">
        <v>658</v>
      </c>
      <c r="EB124" s="22" t="s">
        <v>236</v>
      </c>
      <c r="EC124" s="22" t="s">
        <v>858</v>
      </c>
      <c r="ED124" s="22" t="s">
        <v>858</v>
      </c>
      <c r="EE124" s="22">
        <v>25900</v>
      </c>
      <c r="EF124" s="22">
        <v>20</v>
      </c>
      <c r="EG124" s="22" t="s">
        <v>858</v>
      </c>
      <c r="EH124" s="22" t="s">
        <v>858</v>
      </c>
      <c r="EI124" s="22" t="s">
        <v>858</v>
      </c>
      <c r="EJ124" s="22" t="s">
        <v>858</v>
      </c>
      <c r="EK124" s="22" t="s">
        <v>858</v>
      </c>
      <c r="EL124" s="22" t="s">
        <v>858</v>
      </c>
      <c r="EN124" s="23" t="s">
        <v>658</v>
      </c>
      <c r="EO124" s="23" t="s">
        <v>236</v>
      </c>
      <c r="EP124" s="23">
        <v>18000</v>
      </c>
      <c r="EQ124" s="23">
        <v>9.3000000000000007</v>
      </c>
      <c r="ER124" s="23">
        <v>12.96</v>
      </c>
      <c r="ES124" s="23">
        <v>8.9</v>
      </c>
      <c r="ET124" s="23">
        <v>15.02</v>
      </c>
      <c r="EU124" s="23">
        <v>5.6</v>
      </c>
      <c r="EV124" s="23">
        <v>7.54</v>
      </c>
      <c r="EW124" s="23">
        <v>4.7</v>
      </c>
      <c r="EX124" s="23" t="s">
        <v>858</v>
      </c>
      <c r="EY124" s="23" t="s">
        <v>858</v>
      </c>
      <c r="FA124" s="24" t="s">
        <v>658</v>
      </c>
      <c r="FB124" s="24" t="s">
        <v>236</v>
      </c>
      <c r="FC124" s="24">
        <v>18000</v>
      </c>
      <c r="FD124" s="24">
        <v>9.3000000000000007</v>
      </c>
      <c r="FE124" s="24">
        <v>493.9</v>
      </c>
      <c r="FF124" s="24">
        <v>8.8000000000000007</v>
      </c>
      <c r="FG124" s="24">
        <v>565.29999999999995</v>
      </c>
      <c r="FH124" s="24">
        <v>5.6</v>
      </c>
      <c r="FI124" s="24">
        <v>287.39999999999998</v>
      </c>
      <c r="FJ124" s="24">
        <v>5</v>
      </c>
      <c r="FK124" s="24" t="s">
        <v>858</v>
      </c>
      <c r="FL124" s="24" t="s">
        <v>858</v>
      </c>
      <c r="FN124" s="11" t="s">
        <v>658</v>
      </c>
      <c r="FO124" s="11" t="s">
        <v>236</v>
      </c>
      <c r="FP124" s="11">
        <v>27000</v>
      </c>
      <c r="FQ124" s="11">
        <v>8.1999999999999993</v>
      </c>
      <c r="FR124" s="11">
        <v>37.9</v>
      </c>
      <c r="FS124" s="11">
        <v>1.7</v>
      </c>
      <c r="FT124" s="11">
        <v>39.4</v>
      </c>
      <c r="FU124" s="11">
        <v>0.9</v>
      </c>
      <c r="FV124" s="11">
        <v>35</v>
      </c>
      <c r="FW124" s="11">
        <v>2.1</v>
      </c>
      <c r="FX124" s="11" t="s">
        <v>858</v>
      </c>
      <c r="FY124" s="11" t="s">
        <v>858</v>
      </c>
      <c r="GA124" s="10" t="s">
        <v>658</v>
      </c>
      <c r="GB124" s="10" t="s">
        <v>236</v>
      </c>
      <c r="GC124" s="10" t="s">
        <v>858</v>
      </c>
      <c r="GD124" s="10" t="s">
        <v>858</v>
      </c>
      <c r="GE124" s="10" t="s">
        <v>858</v>
      </c>
      <c r="GF124" s="10" t="s">
        <v>858</v>
      </c>
      <c r="GG124" s="10">
        <v>39823</v>
      </c>
      <c r="GH124" s="10">
        <v>10</v>
      </c>
      <c r="GI124" s="10" t="s">
        <v>858</v>
      </c>
      <c r="GJ124" s="10" t="s">
        <v>858</v>
      </c>
      <c r="GK124" s="10" t="s">
        <v>858</v>
      </c>
      <c r="GL124" s="10" t="s">
        <v>858</v>
      </c>
      <c r="GN124" s="9" t="s">
        <v>658</v>
      </c>
      <c r="GO124" s="9" t="s">
        <v>236</v>
      </c>
      <c r="GP124" s="9">
        <v>27000</v>
      </c>
      <c r="GQ124" s="9">
        <v>8.1999999999999993</v>
      </c>
      <c r="GR124" s="9">
        <v>14.58</v>
      </c>
      <c r="GS124" s="9">
        <v>6.9</v>
      </c>
      <c r="GT124" s="9">
        <v>18.149999999999999</v>
      </c>
      <c r="GU124" s="9">
        <v>5.7</v>
      </c>
      <c r="GV124" s="9">
        <v>7.97</v>
      </c>
      <c r="GW124" s="9">
        <v>6</v>
      </c>
      <c r="GX124" s="9" t="s">
        <v>858</v>
      </c>
      <c r="GY124" s="9" t="s">
        <v>858</v>
      </c>
    </row>
    <row r="125" spans="1:207" x14ac:dyDescent="0.25">
      <c r="A125" s="1" t="s">
        <v>659</v>
      </c>
      <c r="B125" s="1" t="s">
        <v>237</v>
      </c>
      <c r="C125" s="1">
        <v>21000</v>
      </c>
      <c r="D125" s="1">
        <v>9</v>
      </c>
      <c r="E125" s="1">
        <v>547.20000000000005</v>
      </c>
      <c r="F125" s="1">
        <v>5.7</v>
      </c>
      <c r="G125" s="1">
        <v>659</v>
      </c>
      <c r="H125" s="1">
        <v>5.6</v>
      </c>
      <c r="I125" s="1">
        <v>332.4</v>
      </c>
      <c r="J125" s="1">
        <v>5</v>
      </c>
      <c r="K125" s="1" t="s">
        <v>858</v>
      </c>
      <c r="L125" s="1" t="s">
        <v>858</v>
      </c>
      <c r="N125" s="2" t="s">
        <v>659</v>
      </c>
      <c r="O125" s="2" t="s">
        <v>237</v>
      </c>
      <c r="P125" s="2">
        <v>36000</v>
      </c>
      <c r="Q125" s="2">
        <v>6.9</v>
      </c>
      <c r="R125" s="2">
        <v>37.5</v>
      </c>
      <c r="S125" s="2">
        <v>1.4</v>
      </c>
      <c r="T125" s="2">
        <v>38.799999999999997</v>
      </c>
      <c r="U125" s="2">
        <v>1</v>
      </c>
      <c r="V125" s="2">
        <v>32.5</v>
      </c>
      <c r="W125" s="2">
        <v>3.3</v>
      </c>
      <c r="X125" s="2" t="s">
        <v>858</v>
      </c>
      <c r="Y125" s="2" t="s">
        <v>858</v>
      </c>
      <c r="AA125" s="3" t="s">
        <v>659</v>
      </c>
      <c r="AB125" s="3" t="s">
        <v>237</v>
      </c>
      <c r="AC125" s="3">
        <v>30000</v>
      </c>
      <c r="AD125" s="3">
        <v>11.6</v>
      </c>
      <c r="AE125" s="3">
        <v>28711</v>
      </c>
      <c r="AF125" s="3">
        <v>6.6</v>
      </c>
      <c r="AG125" s="3">
        <v>32978</v>
      </c>
      <c r="AH125" s="3">
        <v>6.2</v>
      </c>
      <c r="AI125" s="3" t="s">
        <v>858</v>
      </c>
      <c r="AJ125" s="3" t="s">
        <v>858</v>
      </c>
      <c r="AK125" s="3" t="s">
        <v>858</v>
      </c>
      <c r="AL125" s="3" t="s">
        <v>858</v>
      </c>
      <c r="AN125" s="4" t="s">
        <v>659</v>
      </c>
      <c r="AO125" s="4" t="s">
        <v>237</v>
      </c>
      <c r="AP125" s="4">
        <v>36000</v>
      </c>
      <c r="AQ125" s="4">
        <v>6.9</v>
      </c>
      <c r="AR125" s="4">
        <v>13.47</v>
      </c>
      <c r="AS125" s="4">
        <v>4</v>
      </c>
      <c r="AT125" s="4">
        <v>15.99</v>
      </c>
      <c r="AU125" s="4">
        <v>4.2</v>
      </c>
      <c r="AV125" s="4">
        <v>8.56</v>
      </c>
      <c r="AW125" s="4">
        <v>4.0999999999999996</v>
      </c>
      <c r="AX125" s="4" t="s">
        <v>858</v>
      </c>
      <c r="AY125" s="4" t="s">
        <v>858</v>
      </c>
      <c r="BA125" s="5" t="s">
        <v>659</v>
      </c>
      <c r="BB125" s="5" t="s">
        <v>237</v>
      </c>
      <c r="BC125" s="5">
        <v>36000</v>
      </c>
      <c r="BD125" s="5">
        <v>6.9</v>
      </c>
      <c r="BE125" s="5">
        <v>535.29999999999995</v>
      </c>
      <c r="BF125" s="5">
        <v>4.3</v>
      </c>
      <c r="BG125" s="5">
        <v>621.1</v>
      </c>
      <c r="BH125" s="5">
        <v>4</v>
      </c>
      <c r="BI125" s="5">
        <v>315.89999999999998</v>
      </c>
      <c r="BJ125" s="5">
        <v>3.8</v>
      </c>
      <c r="BK125" s="5" t="s">
        <v>858</v>
      </c>
      <c r="BL125" s="5" t="s">
        <v>858</v>
      </c>
      <c r="BN125" s="6" t="s">
        <v>659</v>
      </c>
      <c r="BO125" s="6" t="s">
        <v>237</v>
      </c>
      <c r="BP125" s="6">
        <v>48000</v>
      </c>
      <c r="BQ125" s="6">
        <v>5.8</v>
      </c>
      <c r="BR125" s="6">
        <v>36</v>
      </c>
      <c r="BS125" s="6">
        <v>1.8</v>
      </c>
      <c r="BT125" s="6">
        <v>33.4</v>
      </c>
      <c r="BU125" s="6">
        <v>1.9</v>
      </c>
      <c r="BV125" s="6">
        <v>15.2</v>
      </c>
      <c r="BW125" s="6">
        <v>12</v>
      </c>
      <c r="BX125" s="6" t="s">
        <v>858</v>
      </c>
      <c r="BY125" s="6" t="s">
        <v>858</v>
      </c>
      <c r="CA125" s="7" t="s">
        <v>659</v>
      </c>
      <c r="CB125" s="7" t="s">
        <v>237</v>
      </c>
      <c r="CC125" s="7">
        <v>41000</v>
      </c>
      <c r="CD125" s="7">
        <v>9.6</v>
      </c>
      <c r="CE125" s="7">
        <v>23352</v>
      </c>
      <c r="CF125" s="7">
        <v>9.9</v>
      </c>
      <c r="CG125" s="7">
        <v>27011</v>
      </c>
      <c r="CH125" s="7">
        <v>6.5</v>
      </c>
      <c r="CI125" s="7" t="s">
        <v>858</v>
      </c>
      <c r="CJ125" s="7" t="s">
        <v>858</v>
      </c>
      <c r="CK125" s="7" t="s">
        <v>858</v>
      </c>
      <c r="CL125" s="7" t="s">
        <v>858</v>
      </c>
      <c r="CN125" s="8" t="s">
        <v>659</v>
      </c>
      <c r="CO125" s="8" t="s">
        <v>237</v>
      </c>
      <c r="CP125" s="8">
        <v>48000</v>
      </c>
      <c r="CQ125" s="8">
        <v>5.8</v>
      </c>
      <c r="CR125" s="8">
        <v>12.48</v>
      </c>
      <c r="CS125" s="8">
        <v>3.7</v>
      </c>
      <c r="CT125" s="8">
        <v>15.29</v>
      </c>
      <c r="CU125" s="8">
        <v>3.9</v>
      </c>
      <c r="CV125" s="8">
        <v>6.99</v>
      </c>
      <c r="CW125" s="8">
        <v>4.3</v>
      </c>
      <c r="CX125" s="8" t="s">
        <v>858</v>
      </c>
      <c r="CY125" s="8" t="s">
        <v>858</v>
      </c>
      <c r="DA125" s="20" t="s">
        <v>659</v>
      </c>
      <c r="DB125" s="20" t="s">
        <v>237</v>
      </c>
      <c r="DC125" s="20">
        <v>48000</v>
      </c>
      <c r="DD125" s="20">
        <v>5.8</v>
      </c>
      <c r="DE125" s="20">
        <v>460</v>
      </c>
      <c r="DF125" s="20">
        <v>5.0999999999999996</v>
      </c>
      <c r="DG125" s="20">
        <v>510.6</v>
      </c>
      <c r="DH125" s="20">
        <v>4.3</v>
      </c>
      <c r="DI125" s="20">
        <v>124.2</v>
      </c>
      <c r="DJ125" s="20">
        <v>9.9</v>
      </c>
      <c r="DK125" s="20" t="s">
        <v>858</v>
      </c>
      <c r="DL125" s="20" t="s">
        <v>858</v>
      </c>
      <c r="DN125" s="21" t="s">
        <v>659</v>
      </c>
      <c r="DO125" s="21" t="s">
        <v>237</v>
      </c>
      <c r="DP125" s="21">
        <v>14000</v>
      </c>
      <c r="DQ125" s="21">
        <v>10.5</v>
      </c>
      <c r="DR125" s="21">
        <v>37.4</v>
      </c>
      <c r="DS125" s="21">
        <v>1.7</v>
      </c>
      <c r="DT125" s="21">
        <v>37.5</v>
      </c>
      <c r="DU125" s="21">
        <v>1.5</v>
      </c>
      <c r="DV125" s="21">
        <v>31</v>
      </c>
      <c r="DW125" s="21">
        <v>2.1</v>
      </c>
      <c r="DX125" s="21" t="s">
        <v>858</v>
      </c>
      <c r="DY125" s="21" t="s">
        <v>858</v>
      </c>
      <c r="EA125" s="22" t="s">
        <v>659</v>
      </c>
      <c r="EB125" s="22" t="s">
        <v>237</v>
      </c>
      <c r="EC125" s="22">
        <v>12000</v>
      </c>
      <c r="ED125" s="22">
        <v>12.9</v>
      </c>
      <c r="EE125" s="22">
        <v>26895</v>
      </c>
      <c r="EF125" s="22">
        <v>8.8000000000000007</v>
      </c>
      <c r="EG125" s="22">
        <v>30015</v>
      </c>
      <c r="EH125" s="22">
        <v>7.2</v>
      </c>
      <c r="EI125" s="22" t="s">
        <v>858</v>
      </c>
      <c r="EJ125" s="22" t="s">
        <v>858</v>
      </c>
      <c r="EK125" s="22" t="s">
        <v>858</v>
      </c>
      <c r="EL125" s="22" t="s">
        <v>858</v>
      </c>
      <c r="EN125" s="23" t="s">
        <v>659</v>
      </c>
      <c r="EO125" s="23" t="s">
        <v>237</v>
      </c>
      <c r="EP125" s="23">
        <v>14000</v>
      </c>
      <c r="EQ125" s="23">
        <v>10.5</v>
      </c>
      <c r="ER125" s="23">
        <v>13.83</v>
      </c>
      <c r="ES125" s="23">
        <v>7.2</v>
      </c>
      <c r="ET125" s="23">
        <v>15.06</v>
      </c>
      <c r="EU125" s="23">
        <v>4.8</v>
      </c>
      <c r="EV125" s="23">
        <v>8.77</v>
      </c>
      <c r="EW125" s="23">
        <v>6.5</v>
      </c>
      <c r="EX125" s="23" t="s">
        <v>858</v>
      </c>
      <c r="EY125" s="23" t="s">
        <v>858</v>
      </c>
      <c r="FA125" s="24" t="s">
        <v>659</v>
      </c>
      <c r="FB125" s="24" t="s">
        <v>237</v>
      </c>
      <c r="FC125" s="24">
        <v>14000</v>
      </c>
      <c r="FD125" s="24">
        <v>10.5</v>
      </c>
      <c r="FE125" s="24">
        <v>518.29999999999995</v>
      </c>
      <c r="FF125" s="24">
        <v>6.5</v>
      </c>
      <c r="FG125" s="24">
        <v>564.5</v>
      </c>
      <c r="FH125" s="24">
        <v>4.8</v>
      </c>
      <c r="FI125" s="24">
        <v>304.2</v>
      </c>
      <c r="FJ125" s="24">
        <v>4.9000000000000004</v>
      </c>
      <c r="FK125" s="24" t="s">
        <v>858</v>
      </c>
      <c r="FL125" s="24" t="s">
        <v>858</v>
      </c>
      <c r="FN125" s="11" t="s">
        <v>659</v>
      </c>
      <c r="FO125" s="11" t="s">
        <v>237</v>
      </c>
      <c r="FP125" s="11">
        <v>21000</v>
      </c>
      <c r="FQ125" s="11">
        <v>9</v>
      </c>
      <c r="FR125" s="11">
        <v>38.799999999999997</v>
      </c>
      <c r="FS125" s="11">
        <v>1.6</v>
      </c>
      <c r="FT125" s="11">
        <v>39.799999999999997</v>
      </c>
      <c r="FU125" s="11">
        <v>1.4</v>
      </c>
      <c r="FV125" s="11">
        <v>34.700000000000003</v>
      </c>
      <c r="FW125" s="11">
        <v>3.7</v>
      </c>
      <c r="FX125" s="11" t="s">
        <v>858</v>
      </c>
      <c r="FY125" s="11" t="s">
        <v>858</v>
      </c>
      <c r="GA125" s="10" t="s">
        <v>659</v>
      </c>
      <c r="GB125" s="10" t="s">
        <v>237</v>
      </c>
      <c r="GC125" s="10">
        <v>18000</v>
      </c>
      <c r="GD125" s="10">
        <v>17</v>
      </c>
      <c r="GE125" s="10">
        <v>29416</v>
      </c>
      <c r="GF125" s="10" t="s">
        <v>858</v>
      </c>
      <c r="GG125" s="10">
        <v>34864</v>
      </c>
      <c r="GH125" s="10">
        <v>8.9</v>
      </c>
      <c r="GI125" s="10" t="s">
        <v>858</v>
      </c>
      <c r="GJ125" s="10" t="s">
        <v>858</v>
      </c>
      <c r="GK125" s="10" t="s">
        <v>858</v>
      </c>
      <c r="GL125" s="10" t="s">
        <v>858</v>
      </c>
      <c r="GN125" s="9" t="s">
        <v>659</v>
      </c>
      <c r="GO125" s="9" t="s">
        <v>237</v>
      </c>
      <c r="GP125" s="9">
        <v>21000</v>
      </c>
      <c r="GQ125" s="9">
        <v>9</v>
      </c>
      <c r="GR125" s="9">
        <v>13.18</v>
      </c>
      <c r="GS125" s="9">
        <v>6.2</v>
      </c>
      <c r="GT125" s="9">
        <v>16.57</v>
      </c>
      <c r="GU125" s="9">
        <v>5.9</v>
      </c>
      <c r="GV125" s="9">
        <v>8.44</v>
      </c>
      <c r="GW125" s="9">
        <v>5.7</v>
      </c>
      <c r="GX125" s="9" t="s">
        <v>858</v>
      </c>
      <c r="GY125" s="9" t="s">
        <v>858</v>
      </c>
    </row>
    <row r="126" spans="1:207" x14ac:dyDescent="0.25">
      <c r="A126" s="1" t="s">
        <v>660</v>
      </c>
      <c r="B126" s="1" t="s">
        <v>238</v>
      </c>
      <c r="C126" s="1">
        <v>16000</v>
      </c>
      <c r="D126" s="1">
        <v>10.7</v>
      </c>
      <c r="E126" s="1">
        <v>611.70000000000005</v>
      </c>
      <c r="F126" s="1">
        <v>10</v>
      </c>
      <c r="G126" s="1">
        <v>643.70000000000005</v>
      </c>
      <c r="H126" s="1">
        <v>4.5</v>
      </c>
      <c r="I126" s="1">
        <v>322.60000000000002</v>
      </c>
      <c r="J126" s="1">
        <v>7.6</v>
      </c>
      <c r="K126" s="1" t="s">
        <v>858</v>
      </c>
      <c r="L126" s="1" t="s">
        <v>858</v>
      </c>
      <c r="N126" s="2" t="s">
        <v>660</v>
      </c>
      <c r="O126" s="2" t="s">
        <v>238</v>
      </c>
      <c r="P126" s="2">
        <v>28000</v>
      </c>
      <c r="Q126" s="2">
        <v>7.7</v>
      </c>
      <c r="R126" s="2">
        <v>37</v>
      </c>
      <c r="S126" s="2">
        <v>1.1000000000000001</v>
      </c>
      <c r="T126" s="2">
        <v>37.799999999999997</v>
      </c>
      <c r="U126" s="2">
        <v>1.2</v>
      </c>
      <c r="V126" s="2">
        <v>32.299999999999997</v>
      </c>
      <c r="W126" s="2">
        <v>1.9</v>
      </c>
      <c r="X126" s="2" t="s">
        <v>858</v>
      </c>
      <c r="Y126" s="2" t="s">
        <v>858</v>
      </c>
      <c r="AA126" s="3" t="s">
        <v>660</v>
      </c>
      <c r="AB126" s="3" t="s">
        <v>238</v>
      </c>
      <c r="AC126" s="3">
        <v>26000</v>
      </c>
      <c r="AD126" s="3">
        <v>12</v>
      </c>
      <c r="AE126" s="3">
        <v>28106</v>
      </c>
      <c r="AF126" s="3">
        <v>7.6</v>
      </c>
      <c r="AG126" s="3">
        <v>30386</v>
      </c>
      <c r="AH126" s="3">
        <v>4.5</v>
      </c>
      <c r="AI126" s="3">
        <v>13074</v>
      </c>
      <c r="AJ126" s="3">
        <v>6.8</v>
      </c>
      <c r="AK126" s="3" t="s">
        <v>858</v>
      </c>
      <c r="AL126" s="3" t="s">
        <v>858</v>
      </c>
      <c r="AN126" s="4" t="s">
        <v>660</v>
      </c>
      <c r="AO126" s="4" t="s">
        <v>238</v>
      </c>
      <c r="AP126" s="4">
        <v>28000</v>
      </c>
      <c r="AQ126" s="4">
        <v>7.7</v>
      </c>
      <c r="AR126" s="4">
        <v>14.79</v>
      </c>
      <c r="AS126" s="4">
        <v>7.8</v>
      </c>
      <c r="AT126" s="4">
        <v>15.75</v>
      </c>
      <c r="AU126" s="4">
        <v>3.7</v>
      </c>
      <c r="AV126" s="4">
        <v>7.56</v>
      </c>
      <c r="AW126" s="4">
        <v>3.2</v>
      </c>
      <c r="AX126" s="4" t="s">
        <v>858</v>
      </c>
      <c r="AY126" s="4" t="s">
        <v>858</v>
      </c>
      <c r="BA126" s="5" t="s">
        <v>660</v>
      </c>
      <c r="BB126" s="5" t="s">
        <v>238</v>
      </c>
      <c r="BC126" s="5">
        <v>28000</v>
      </c>
      <c r="BD126" s="5">
        <v>7.7</v>
      </c>
      <c r="BE126" s="5">
        <v>554.29999999999995</v>
      </c>
      <c r="BF126" s="5">
        <v>7.1</v>
      </c>
      <c r="BG126" s="5">
        <v>595</v>
      </c>
      <c r="BH126" s="5">
        <v>3.5</v>
      </c>
      <c r="BI126" s="5">
        <v>297</v>
      </c>
      <c r="BJ126" s="5">
        <v>3.4</v>
      </c>
      <c r="BK126" s="5" t="s">
        <v>858</v>
      </c>
      <c r="BL126" s="5" t="s">
        <v>858</v>
      </c>
      <c r="BN126" s="6" t="s">
        <v>660</v>
      </c>
      <c r="BO126" s="6" t="s">
        <v>238</v>
      </c>
      <c r="BP126" s="6">
        <v>42000</v>
      </c>
      <c r="BQ126" s="6">
        <v>6.1</v>
      </c>
      <c r="BR126" s="6">
        <v>35</v>
      </c>
      <c r="BS126" s="6">
        <v>2.5</v>
      </c>
      <c r="BT126" s="6">
        <v>30.9</v>
      </c>
      <c r="BU126" s="6">
        <v>2.2999999999999998</v>
      </c>
      <c r="BV126" s="6">
        <v>11.7</v>
      </c>
      <c r="BW126" s="6">
        <v>15</v>
      </c>
      <c r="BX126" s="6" t="s">
        <v>858</v>
      </c>
      <c r="BY126" s="6" t="s">
        <v>858</v>
      </c>
      <c r="CA126" s="7" t="s">
        <v>660</v>
      </c>
      <c r="CB126" s="7" t="s">
        <v>238</v>
      </c>
      <c r="CC126" s="7">
        <v>39000</v>
      </c>
      <c r="CD126" s="7">
        <v>9</v>
      </c>
      <c r="CE126" s="7">
        <v>21427</v>
      </c>
      <c r="CF126" s="7">
        <v>10</v>
      </c>
      <c r="CG126" s="7">
        <v>23885</v>
      </c>
      <c r="CH126" s="7">
        <v>5.4</v>
      </c>
      <c r="CI126" s="7">
        <v>5370</v>
      </c>
      <c r="CJ126" s="7">
        <v>16</v>
      </c>
      <c r="CK126" s="7" t="s">
        <v>858</v>
      </c>
      <c r="CL126" s="7" t="s">
        <v>858</v>
      </c>
      <c r="CN126" s="8" t="s">
        <v>660</v>
      </c>
      <c r="CO126" s="8" t="s">
        <v>238</v>
      </c>
      <c r="CP126" s="8">
        <v>42000</v>
      </c>
      <c r="CQ126" s="8">
        <v>6.1</v>
      </c>
      <c r="CR126" s="8">
        <v>12.09</v>
      </c>
      <c r="CS126" s="8">
        <v>9.1</v>
      </c>
      <c r="CT126" s="8">
        <v>14.8</v>
      </c>
      <c r="CU126" s="8">
        <v>3.4</v>
      </c>
      <c r="CV126" s="8">
        <v>6.67</v>
      </c>
      <c r="CW126" s="8">
        <v>2.9</v>
      </c>
      <c r="CX126" s="8" t="s">
        <v>858</v>
      </c>
      <c r="CY126" s="8" t="s">
        <v>858</v>
      </c>
      <c r="DA126" s="20" t="s">
        <v>660</v>
      </c>
      <c r="DB126" s="20" t="s">
        <v>238</v>
      </c>
      <c r="DC126" s="20">
        <v>42000</v>
      </c>
      <c r="DD126" s="20">
        <v>6.1</v>
      </c>
      <c r="DE126" s="20">
        <v>394.5</v>
      </c>
      <c r="DF126" s="20">
        <v>8.6</v>
      </c>
      <c r="DG126" s="20">
        <v>458</v>
      </c>
      <c r="DH126" s="20">
        <v>4.0999999999999996</v>
      </c>
      <c r="DI126" s="20">
        <v>107.7</v>
      </c>
      <c r="DJ126" s="20">
        <v>12</v>
      </c>
      <c r="DK126" s="20" t="s">
        <v>858</v>
      </c>
      <c r="DL126" s="20" t="s">
        <v>858</v>
      </c>
      <c r="DN126" s="21" t="s">
        <v>660</v>
      </c>
      <c r="DO126" s="21" t="s">
        <v>238</v>
      </c>
      <c r="DP126" s="21">
        <v>13000</v>
      </c>
      <c r="DQ126" s="21">
        <v>11.1</v>
      </c>
      <c r="DR126" s="21">
        <v>35.9</v>
      </c>
      <c r="DS126" s="21">
        <v>1.8</v>
      </c>
      <c r="DT126" s="21">
        <v>36.700000000000003</v>
      </c>
      <c r="DU126" s="21">
        <v>1.8</v>
      </c>
      <c r="DV126" s="21">
        <v>31.1</v>
      </c>
      <c r="DW126" s="21">
        <v>2.1</v>
      </c>
      <c r="DX126" s="21" t="s">
        <v>858</v>
      </c>
      <c r="DY126" s="21" t="s">
        <v>858</v>
      </c>
      <c r="EA126" s="22" t="s">
        <v>660</v>
      </c>
      <c r="EB126" s="22" t="s">
        <v>238</v>
      </c>
      <c r="EC126" s="22">
        <v>12000</v>
      </c>
      <c r="ED126" s="22">
        <v>12.9</v>
      </c>
      <c r="EE126" s="22">
        <v>23773</v>
      </c>
      <c r="EF126" s="22">
        <v>13</v>
      </c>
      <c r="EG126" s="22">
        <v>27093</v>
      </c>
      <c r="EH126" s="22">
        <v>7</v>
      </c>
      <c r="EI126" s="22" t="s">
        <v>858</v>
      </c>
      <c r="EJ126" s="22" t="s">
        <v>858</v>
      </c>
      <c r="EK126" s="22" t="s">
        <v>858</v>
      </c>
      <c r="EL126" s="22" t="s">
        <v>858</v>
      </c>
      <c r="EN126" s="23" t="s">
        <v>660</v>
      </c>
      <c r="EO126" s="23" t="s">
        <v>238</v>
      </c>
      <c r="EP126" s="23">
        <v>13000</v>
      </c>
      <c r="EQ126" s="23">
        <v>11.1</v>
      </c>
      <c r="ER126" s="23">
        <v>13.01</v>
      </c>
      <c r="ES126" s="23">
        <v>11</v>
      </c>
      <c r="ET126" s="23">
        <v>14.63</v>
      </c>
      <c r="EU126" s="23">
        <v>5.9</v>
      </c>
      <c r="EV126" s="23">
        <v>7.32</v>
      </c>
      <c r="EW126" s="23">
        <v>4.8</v>
      </c>
      <c r="EX126" s="23" t="s">
        <v>858</v>
      </c>
      <c r="EY126" s="23" t="s">
        <v>858</v>
      </c>
      <c r="FA126" s="24" t="s">
        <v>660</v>
      </c>
      <c r="FB126" s="24" t="s">
        <v>238</v>
      </c>
      <c r="FC126" s="24">
        <v>13000</v>
      </c>
      <c r="FD126" s="24">
        <v>11.1</v>
      </c>
      <c r="FE126" s="24">
        <v>496.5</v>
      </c>
      <c r="FF126" s="24">
        <v>9.6</v>
      </c>
      <c r="FG126" s="24">
        <v>536.79999999999995</v>
      </c>
      <c r="FH126" s="24">
        <v>5.3</v>
      </c>
      <c r="FI126" s="24">
        <v>286.89999999999998</v>
      </c>
      <c r="FJ126" s="24">
        <v>5</v>
      </c>
      <c r="FK126" s="24" t="s">
        <v>858</v>
      </c>
      <c r="FL126" s="24" t="s">
        <v>858</v>
      </c>
      <c r="FN126" s="11" t="s">
        <v>660</v>
      </c>
      <c r="FO126" s="11" t="s">
        <v>238</v>
      </c>
      <c r="FP126" s="11">
        <v>16000</v>
      </c>
      <c r="FQ126" s="11">
        <v>10.7</v>
      </c>
      <c r="FR126" s="11">
        <v>37.5</v>
      </c>
      <c r="FS126" s="11">
        <v>2.4</v>
      </c>
      <c r="FT126" s="11">
        <v>38.700000000000003</v>
      </c>
      <c r="FU126" s="11">
        <v>1.5</v>
      </c>
      <c r="FV126" s="11">
        <v>32.5</v>
      </c>
      <c r="FW126" s="11">
        <v>4.5999999999999996</v>
      </c>
      <c r="FX126" s="11" t="s">
        <v>858</v>
      </c>
      <c r="FY126" s="11" t="s">
        <v>858</v>
      </c>
      <c r="GA126" s="10" t="s">
        <v>660</v>
      </c>
      <c r="GB126" s="10" t="s">
        <v>238</v>
      </c>
      <c r="GC126" s="10">
        <v>15000</v>
      </c>
      <c r="GD126" s="10">
        <v>19</v>
      </c>
      <c r="GE126" s="10">
        <v>31611</v>
      </c>
      <c r="GF126" s="10" t="s">
        <v>858</v>
      </c>
      <c r="GG126" s="10">
        <v>33089</v>
      </c>
      <c r="GH126" s="10">
        <v>5.4</v>
      </c>
      <c r="GI126" s="10">
        <v>14888</v>
      </c>
      <c r="GJ126" s="10">
        <v>15</v>
      </c>
      <c r="GK126" s="10" t="s">
        <v>858</v>
      </c>
      <c r="GL126" s="10" t="s">
        <v>858</v>
      </c>
      <c r="GN126" s="9" t="s">
        <v>660</v>
      </c>
      <c r="GO126" s="9" t="s">
        <v>238</v>
      </c>
      <c r="GP126" s="9">
        <v>16000</v>
      </c>
      <c r="GQ126" s="9">
        <v>10.7</v>
      </c>
      <c r="GR126" s="9">
        <v>15.83</v>
      </c>
      <c r="GS126" s="9">
        <v>10</v>
      </c>
      <c r="GT126" s="9">
        <v>16.64</v>
      </c>
      <c r="GU126" s="9">
        <v>4.5</v>
      </c>
      <c r="GV126" s="9">
        <v>7.92</v>
      </c>
      <c r="GW126" s="9">
        <v>7.9</v>
      </c>
      <c r="GX126" s="9" t="s">
        <v>858</v>
      </c>
      <c r="GY126" s="9" t="s">
        <v>858</v>
      </c>
    </row>
    <row r="127" spans="1:207" x14ac:dyDescent="0.25">
      <c r="A127" s="1" t="s">
        <v>661</v>
      </c>
      <c r="B127" s="1" t="s">
        <v>239</v>
      </c>
      <c r="C127" s="1">
        <v>23000</v>
      </c>
      <c r="D127" s="1">
        <v>8.9</v>
      </c>
      <c r="E127" s="1">
        <v>613.29999999999995</v>
      </c>
      <c r="F127" s="1">
        <v>9.1999999999999993</v>
      </c>
      <c r="G127" s="1">
        <v>714</v>
      </c>
      <c r="H127" s="1">
        <v>5.3</v>
      </c>
      <c r="I127" s="1">
        <v>330.1</v>
      </c>
      <c r="J127" s="1">
        <v>5.5</v>
      </c>
      <c r="K127" s="1" t="s">
        <v>858</v>
      </c>
      <c r="L127" s="1" t="s">
        <v>858</v>
      </c>
      <c r="N127" s="2" t="s">
        <v>661</v>
      </c>
      <c r="O127" s="2" t="s">
        <v>239</v>
      </c>
      <c r="P127" s="2">
        <v>39000</v>
      </c>
      <c r="Q127" s="2">
        <v>6.7</v>
      </c>
      <c r="R127" s="2">
        <v>37.5</v>
      </c>
      <c r="S127" s="2">
        <v>1.7</v>
      </c>
      <c r="T127" s="2">
        <v>39.1</v>
      </c>
      <c r="U127" s="2">
        <v>1</v>
      </c>
      <c r="V127" s="2">
        <v>34.700000000000003</v>
      </c>
      <c r="W127" s="2">
        <v>1.9</v>
      </c>
      <c r="X127" s="2" t="s">
        <v>858</v>
      </c>
      <c r="Y127" s="2" t="s">
        <v>858</v>
      </c>
      <c r="AA127" s="3" t="s">
        <v>661</v>
      </c>
      <c r="AB127" s="3" t="s">
        <v>239</v>
      </c>
      <c r="AC127" s="3">
        <v>33000</v>
      </c>
      <c r="AD127" s="3">
        <v>11.8</v>
      </c>
      <c r="AE127" s="3">
        <v>31586</v>
      </c>
      <c r="AF127" s="3">
        <v>14</v>
      </c>
      <c r="AG127" s="3">
        <v>36377</v>
      </c>
      <c r="AH127" s="3">
        <v>6.8</v>
      </c>
      <c r="AI127" s="3" t="s">
        <v>858</v>
      </c>
      <c r="AJ127" s="3" t="s">
        <v>858</v>
      </c>
      <c r="AK127" s="3" t="s">
        <v>858</v>
      </c>
      <c r="AL127" s="3" t="s">
        <v>858</v>
      </c>
      <c r="AN127" s="4" t="s">
        <v>661</v>
      </c>
      <c r="AO127" s="4" t="s">
        <v>239</v>
      </c>
      <c r="AP127" s="4">
        <v>39000</v>
      </c>
      <c r="AQ127" s="4">
        <v>6.7</v>
      </c>
      <c r="AR127" s="4">
        <v>15.79</v>
      </c>
      <c r="AS127" s="4">
        <v>6.6</v>
      </c>
      <c r="AT127" s="4">
        <v>17.739999999999998</v>
      </c>
      <c r="AU127" s="4">
        <v>4.2</v>
      </c>
      <c r="AV127" s="4">
        <v>7.48</v>
      </c>
      <c r="AW127" s="4">
        <v>3.6</v>
      </c>
      <c r="AX127" s="4" t="s">
        <v>858</v>
      </c>
      <c r="AY127" s="4" t="s">
        <v>858</v>
      </c>
      <c r="BA127" s="5" t="s">
        <v>661</v>
      </c>
      <c r="BB127" s="5" t="s">
        <v>239</v>
      </c>
      <c r="BC127" s="5">
        <v>39000</v>
      </c>
      <c r="BD127" s="5">
        <v>6.7</v>
      </c>
      <c r="BE127" s="5">
        <v>586</v>
      </c>
      <c r="BF127" s="5">
        <v>5.7</v>
      </c>
      <c r="BG127" s="5">
        <v>692.9</v>
      </c>
      <c r="BH127" s="5">
        <v>4</v>
      </c>
      <c r="BI127" s="5">
        <v>305.2</v>
      </c>
      <c r="BJ127" s="5">
        <v>5.0999999999999996</v>
      </c>
      <c r="BK127" s="5" t="s">
        <v>858</v>
      </c>
      <c r="BL127" s="5" t="s">
        <v>858</v>
      </c>
      <c r="BN127" s="6" t="s">
        <v>661</v>
      </c>
      <c r="BO127" s="6" t="s">
        <v>239</v>
      </c>
      <c r="BP127" s="6">
        <v>54000</v>
      </c>
      <c r="BQ127" s="6">
        <v>5.6</v>
      </c>
      <c r="BR127" s="6">
        <v>36.1</v>
      </c>
      <c r="BS127" s="6">
        <v>1.1000000000000001</v>
      </c>
      <c r="BT127" s="6">
        <v>33.5</v>
      </c>
      <c r="BU127" s="6">
        <v>1.8</v>
      </c>
      <c r="BV127" s="6">
        <v>16.100000000000001</v>
      </c>
      <c r="BW127" s="6">
        <v>13</v>
      </c>
      <c r="BX127" s="6" t="s">
        <v>858</v>
      </c>
      <c r="BY127" s="6" t="s">
        <v>858</v>
      </c>
      <c r="CA127" s="7" t="s">
        <v>661</v>
      </c>
      <c r="CB127" s="7" t="s">
        <v>239</v>
      </c>
      <c r="CC127" s="7">
        <v>46000</v>
      </c>
      <c r="CD127" s="7">
        <v>9.9</v>
      </c>
      <c r="CE127" s="7">
        <v>24834</v>
      </c>
      <c r="CF127" s="7">
        <v>16</v>
      </c>
      <c r="CG127" s="7">
        <v>29836</v>
      </c>
      <c r="CH127" s="7">
        <v>6.7</v>
      </c>
      <c r="CI127" s="7" t="s">
        <v>858</v>
      </c>
      <c r="CJ127" s="7" t="s">
        <v>858</v>
      </c>
      <c r="CK127" s="7" t="s">
        <v>858</v>
      </c>
      <c r="CL127" s="7" t="s">
        <v>858</v>
      </c>
      <c r="CN127" s="8" t="s">
        <v>661</v>
      </c>
      <c r="CO127" s="8" t="s">
        <v>239</v>
      </c>
      <c r="CP127" s="8">
        <v>54000</v>
      </c>
      <c r="CQ127" s="8">
        <v>5.6</v>
      </c>
      <c r="CR127" s="8">
        <v>13.71</v>
      </c>
      <c r="CS127" s="8">
        <v>6.8</v>
      </c>
      <c r="CT127" s="8">
        <v>16.88</v>
      </c>
      <c r="CU127" s="8">
        <v>3.9</v>
      </c>
      <c r="CV127" s="8">
        <v>6.86</v>
      </c>
      <c r="CW127" s="8">
        <v>2</v>
      </c>
      <c r="CX127" s="8" t="s">
        <v>858</v>
      </c>
      <c r="CY127" s="8" t="s">
        <v>858</v>
      </c>
      <c r="DA127" s="20" t="s">
        <v>661</v>
      </c>
      <c r="DB127" s="20" t="s">
        <v>239</v>
      </c>
      <c r="DC127" s="20">
        <v>54000</v>
      </c>
      <c r="DD127" s="20">
        <v>5.6</v>
      </c>
      <c r="DE127" s="20">
        <v>479.1</v>
      </c>
      <c r="DF127" s="20">
        <v>7.4</v>
      </c>
      <c r="DG127" s="20">
        <v>565.6</v>
      </c>
      <c r="DH127" s="20">
        <v>4.2</v>
      </c>
      <c r="DI127" s="20">
        <v>141.6</v>
      </c>
      <c r="DJ127" s="20">
        <v>10</v>
      </c>
      <c r="DK127" s="20" t="s">
        <v>858</v>
      </c>
      <c r="DL127" s="20" t="s">
        <v>858</v>
      </c>
      <c r="DN127" s="21" t="s">
        <v>661</v>
      </c>
      <c r="DO127" s="21" t="s">
        <v>239</v>
      </c>
      <c r="DP127" s="21">
        <v>16000</v>
      </c>
      <c r="DQ127" s="21">
        <v>10.1</v>
      </c>
      <c r="DR127" s="21">
        <v>37</v>
      </c>
      <c r="DS127" s="21">
        <v>1.1000000000000001</v>
      </c>
      <c r="DT127" s="21">
        <v>37.4</v>
      </c>
      <c r="DU127" s="21">
        <v>1.4</v>
      </c>
      <c r="DV127" s="21">
        <v>32.4</v>
      </c>
      <c r="DW127" s="21">
        <v>3.9</v>
      </c>
      <c r="DX127" s="21" t="s">
        <v>858</v>
      </c>
      <c r="DY127" s="21" t="s">
        <v>858</v>
      </c>
      <c r="EA127" s="22" t="s">
        <v>661</v>
      </c>
      <c r="EB127" s="22" t="s">
        <v>239</v>
      </c>
      <c r="EC127" s="22" t="s">
        <v>858</v>
      </c>
      <c r="ED127" s="22" t="s">
        <v>858</v>
      </c>
      <c r="EE127" s="22" t="s">
        <v>858</v>
      </c>
      <c r="EF127" s="22" t="s">
        <v>858</v>
      </c>
      <c r="EG127" s="22">
        <v>35819</v>
      </c>
      <c r="EH127" s="22">
        <v>9.5</v>
      </c>
      <c r="EI127" s="22" t="s">
        <v>858</v>
      </c>
      <c r="EJ127" s="22" t="s">
        <v>858</v>
      </c>
      <c r="EK127" s="22" t="s">
        <v>858</v>
      </c>
      <c r="EL127" s="22" t="s">
        <v>858</v>
      </c>
      <c r="EN127" s="23" t="s">
        <v>661</v>
      </c>
      <c r="EO127" s="23" t="s">
        <v>239</v>
      </c>
      <c r="EP127" s="23">
        <v>16000</v>
      </c>
      <c r="EQ127" s="23">
        <v>10.1</v>
      </c>
      <c r="ER127" s="23">
        <v>15.98</v>
      </c>
      <c r="ES127" s="23">
        <v>7.7</v>
      </c>
      <c r="ET127" s="23">
        <v>17.7</v>
      </c>
      <c r="EU127" s="23">
        <v>6.2</v>
      </c>
      <c r="EV127" s="23">
        <v>7.35</v>
      </c>
      <c r="EW127" s="23">
        <v>5.0999999999999996</v>
      </c>
      <c r="EX127" s="23" t="s">
        <v>858</v>
      </c>
      <c r="EY127" s="23" t="s">
        <v>858</v>
      </c>
      <c r="FA127" s="24" t="s">
        <v>661</v>
      </c>
      <c r="FB127" s="24" t="s">
        <v>239</v>
      </c>
      <c r="FC127" s="24">
        <v>16000</v>
      </c>
      <c r="FD127" s="24">
        <v>10.1</v>
      </c>
      <c r="FE127" s="24">
        <v>574.9</v>
      </c>
      <c r="FF127" s="24">
        <v>7.8</v>
      </c>
      <c r="FG127" s="24">
        <v>662.5</v>
      </c>
      <c r="FH127" s="24">
        <v>6</v>
      </c>
      <c r="FI127" s="24">
        <v>288.2</v>
      </c>
      <c r="FJ127" s="24">
        <v>8.6</v>
      </c>
      <c r="FK127" s="24" t="s">
        <v>858</v>
      </c>
      <c r="FL127" s="24" t="s">
        <v>858</v>
      </c>
      <c r="FN127" s="11" t="s">
        <v>661</v>
      </c>
      <c r="FO127" s="11" t="s">
        <v>239</v>
      </c>
      <c r="FP127" s="11">
        <v>23000</v>
      </c>
      <c r="FQ127" s="11">
        <v>8.9</v>
      </c>
      <c r="FR127" s="11">
        <v>39.1</v>
      </c>
      <c r="FS127" s="11">
        <v>1.6</v>
      </c>
      <c r="FT127" s="11">
        <v>40.200000000000003</v>
      </c>
      <c r="FU127" s="11">
        <v>1.3</v>
      </c>
      <c r="FV127" s="11">
        <v>35</v>
      </c>
      <c r="FW127" s="11">
        <v>2.7</v>
      </c>
      <c r="FX127" s="11" t="s">
        <v>858</v>
      </c>
      <c r="FY127" s="11" t="s">
        <v>858</v>
      </c>
      <c r="GA127" s="10" t="s">
        <v>661</v>
      </c>
      <c r="GB127" s="10" t="s">
        <v>239</v>
      </c>
      <c r="GC127" s="10">
        <v>21000</v>
      </c>
      <c r="GD127" s="10">
        <v>13.8</v>
      </c>
      <c r="GE127" s="10">
        <v>31634</v>
      </c>
      <c r="GF127" s="10">
        <v>19</v>
      </c>
      <c r="GG127" s="10">
        <v>36701</v>
      </c>
      <c r="GH127" s="10">
        <v>9.1999999999999993</v>
      </c>
      <c r="GI127" s="10" t="s">
        <v>858</v>
      </c>
      <c r="GJ127" s="10" t="s">
        <v>858</v>
      </c>
      <c r="GK127" s="10" t="s">
        <v>858</v>
      </c>
      <c r="GL127" s="10" t="s">
        <v>858</v>
      </c>
      <c r="GN127" s="9" t="s">
        <v>661</v>
      </c>
      <c r="GO127" s="9" t="s">
        <v>239</v>
      </c>
      <c r="GP127" s="9">
        <v>23000</v>
      </c>
      <c r="GQ127" s="9">
        <v>8.9</v>
      </c>
      <c r="GR127" s="9">
        <v>15.78</v>
      </c>
      <c r="GS127" s="9">
        <v>9.1999999999999993</v>
      </c>
      <c r="GT127" s="9">
        <v>17.77</v>
      </c>
      <c r="GU127" s="9">
        <v>5.7</v>
      </c>
      <c r="GV127" s="9">
        <v>7.48</v>
      </c>
      <c r="GW127" s="9">
        <v>3.7</v>
      </c>
      <c r="GX127" s="9" t="s">
        <v>858</v>
      </c>
      <c r="GY127" s="9" t="s">
        <v>858</v>
      </c>
    </row>
    <row r="128" spans="1:207" x14ac:dyDescent="0.25">
      <c r="A128" s="1" t="s">
        <v>662</v>
      </c>
      <c r="B128" s="1" t="s">
        <v>240</v>
      </c>
      <c r="C128" s="1">
        <v>33000</v>
      </c>
      <c r="D128" s="1">
        <v>6.9</v>
      </c>
      <c r="E128" s="1">
        <v>516.70000000000005</v>
      </c>
      <c r="F128" s="1">
        <v>5.8</v>
      </c>
      <c r="G128" s="1">
        <v>601.6</v>
      </c>
      <c r="H128" s="1">
        <v>4.0999999999999996</v>
      </c>
      <c r="I128" s="1">
        <v>302.39999999999998</v>
      </c>
      <c r="J128" s="1">
        <v>3.8</v>
      </c>
      <c r="K128" s="1" t="s">
        <v>858</v>
      </c>
      <c r="L128" s="1" t="s">
        <v>858</v>
      </c>
      <c r="N128" s="2" t="s">
        <v>662</v>
      </c>
      <c r="O128" s="2" t="s">
        <v>240</v>
      </c>
      <c r="P128" s="2">
        <v>52000</v>
      </c>
      <c r="Q128" s="2">
        <v>5.6</v>
      </c>
      <c r="R128" s="2">
        <v>39.700000000000003</v>
      </c>
      <c r="S128" s="2">
        <v>1.6</v>
      </c>
      <c r="T128" s="2">
        <v>41.2</v>
      </c>
      <c r="U128" s="2">
        <v>0.9</v>
      </c>
      <c r="V128" s="2">
        <v>35</v>
      </c>
      <c r="W128" s="2">
        <v>0.1</v>
      </c>
      <c r="X128" s="2" t="s">
        <v>858</v>
      </c>
      <c r="Y128" s="2" t="s">
        <v>858</v>
      </c>
      <c r="AA128" s="3" t="s">
        <v>662</v>
      </c>
      <c r="AB128" s="3" t="s">
        <v>240</v>
      </c>
      <c r="AC128" s="3">
        <v>42000</v>
      </c>
      <c r="AD128" s="3">
        <v>9.1999999999999993</v>
      </c>
      <c r="AE128" s="3">
        <v>25397</v>
      </c>
      <c r="AF128" s="3">
        <v>9.6</v>
      </c>
      <c r="AG128" s="3">
        <v>29319</v>
      </c>
      <c r="AH128" s="3">
        <v>4.3</v>
      </c>
      <c r="AI128" s="3">
        <v>15010</v>
      </c>
      <c r="AJ128" s="3">
        <v>6.6</v>
      </c>
      <c r="AK128" s="3" t="s">
        <v>858</v>
      </c>
      <c r="AL128" s="3" t="s">
        <v>858</v>
      </c>
      <c r="AN128" s="4" t="s">
        <v>662</v>
      </c>
      <c r="AO128" s="4" t="s">
        <v>240</v>
      </c>
      <c r="AP128" s="4">
        <v>52000</v>
      </c>
      <c r="AQ128" s="4">
        <v>5.6</v>
      </c>
      <c r="AR128" s="4">
        <v>12.76</v>
      </c>
      <c r="AS128" s="4">
        <v>4.0999999999999996</v>
      </c>
      <c r="AT128" s="4">
        <v>14.42</v>
      </c>
      <c r="AU128" s="4">
        <v>3.2</v>
      </c>
      <c r="AV128" s="4">
        <v>7.21</v>
      </c>
      <c r="AW128" s="4">
        <v>2.2999999999999998</v>
      </c>
      <c r="AX128" s="4" t="s">
        <v>858</v>
      </c>
      <c r="AY128" s="4" t="s">
        <v>858</v>
      </c>
      <c r="BA128" s="5" t="s">
        <v>662</v>
      </c>
      <c r="BB128" s="5" t="s">
        <v>240</v>
      </c>
      <c r="BC128" s="5">
        <v>52000</v>
      </c>
      <c r="BD128" s="5">
        <v>5.6</v>
      </c>
      <c r="BE128" s="5">
        <v>518.5</v>
      </c>
      <c r="BF128" s="5">
        <v>4.5999999999999996</v>
      </c>
      <c r="BG128" s="5">
        <v>593.29999999999995</v>
      </c>
      <c r="BH128" s="5">
        <v>3</v>
      </c>
      <c r="BI128" s="5">
        <v>305.2</v>
      </c>
      <c r="BJ128" s="5">
        <v>3.7</v>
      </c>
      <c r="BK128" s="5" t="s">
        <v>858</v>
      </c>
      <c r="BL128" s="5" t="s">
        <v>858</v>
      </c>
      <c r="BN128" s="6" t="s">
        <v>662</v>
      </c>
      <c r="BO128" s="6" t="s">
        <v>240</v>
      </c>
      <c r="BP128" s="6">
        <v>71000</v>
      </c>
      <c r="BQ128" s="6">
        <v>4.7</v>
      </c>
      <c r="BR128" s="6">
        <v>37.4</v>
      </c>
      <c r="BS128" s="6">
        <v>1.1000000000000001</v>
      </c>
      <c r="BT128" s="6">
        <v>34.5</v>
      </c>
      <c r="BU128" s="6">
        <v>1.7</v>
      </c>
      <c r="BV128" s="6">
        <v>13.4</v>
      </c>
      <c r="BW128" s="6">
        <v>11</v>
      </c>
      <c r="BX128" s="6">
        <v>49.8</v>
      </c>
      <c r="BY128" s="6">
        <v>8.4</v>
      </c>
      <c r="CA128" s="7" t="s">
        <v>662</v>
      </c>
      <c r="CB128" s="7" t="s">
        <v>240</v>
      </c>
      <c r="CC128" s="7">
        <v>58000</v>
      </c>
      <c r="CD128" s="7">
        <v>7.5</v>
      </c>
      <c r="CE128" s="7">
        <v>21102</v>
      </c>
      <c r="CF128" s="7">
        <v>6.7</v>
      </c>
      <c r="CG128" s="7">
        <v>24224</v>
      </c>
      <c r="CH128" s="7">
        <v>4.3</v>
      </c>
      <c r="CI128" s="7">
        <v>5965</v>
      </c>
      <c r="CJ128" s="7">
        <v>14</v>
      </c>
      <c r="CK128" s="7" t="s">
        <v>858</v>
      </c>
      <c r="CL128" s="7" t="s">
        <v>858</v>
      </c>
      <c r="CN128" s="8" t="s">
        <v>662</v>
      </c>
      <c r="CO128" s="8" t="s">
        <v>240</v>
      </c>
      <c r="CP128" s="8">
        <v>71000</v>
      </c>
      <c r="CQ128" s="8">
        <v>4.7</v>
      </c>
      <c r="CR128" s="8">
        <v>11.63</v>
      </c>
      <c r="CS128" s="8">
        <v>5.2</v>
      </c>
      <c r="CT128" s="8">
        <v>14.1</v>
      </c>
      <c r="CU128" s="8">
        <v>3</v>
      </c>
      <c r="CV128" s="8">
        <v>6.64</v>
      </c>
      <c r="CW128" s="8">
        <v>2.7</v>
      </c>
      <c r="CX128" s="8">
        <v>24.56</v>
      </c>
      <c r="CY128" s="8">
        <v>20</v>
      </c>
      <c r="DA128" s="20" t="s">
        <v>662</v>
      </c>
      <c r="DB128" s="20" t="s">
        <v>240</v>
      </c>
      <c r="DC128" s="20">
        <v>71000</v>
      </c>
      <c r="DD128" s="20">
        <v>4.7</v>
      </c>
      <c r="DE128" s="20">
        <v>422.7</v>
      </c>
      <c r="DF128" s="20">
        <v>5.0999999999999996</v>
      </c>
      <c r="DG128" s="20">
        <v>486</v>
      </c>
      <c r="DH128" s="20">
        <v>3.4</v>
      </c>
      <c r="DI128" s="20">
        <v>110.9</v>
      </c>
      <c r="DJ128" s="20">
        <v>7.9</v>
      </c>
      <c r="DK128" s="20" t="s">
        <v>858</v>
      </c>
      <c r="DL128" s="20" t="s">
        <v>858</v>
      </c>
      <c r="DN128" s="21" t="s">
        <v>662</v>
      </c>
      <c r="DO128" s="21" t="s">
        <v>240</v>
      </c>
      <c r="DP128" s="21">
        <v>19000</v>
      </c>
      <c r="DQ128" s="21">
        <v>9.3000000000000007</v>
      </c>
      <c r="DR128" s="21">
        <v>37.5</v>
      </c>
      <c r="DS128" s="21">
        <v>1.4</v>
      </c>
      <c r="DT128" s="21">
        <v>38</v>
      </c>
      <c r="DU128" s="21">
        <v>1.2</v>
      </c>
      <c r="DV128" s="21">
        <v>32.799999999999997</v>
      </c>
      <c r="DW128" s="21">
        <v>3.6</v>
      </c>
      <c r="DX128" s="21" t="s">
        <v>858</v>
      </c>
      <c r="DY128" s="21" t="s">
        <v>858</v>
      </c>
      <c r="EA128" s="22" t="s">
        <v>662</v>
      </c>
      <c r="EB128" s="22" t="s">
        <v>240</v>
      </c>
      <c r="EC128" s="22">
        <v>16000</v>
      </c>
      <c r="ED128" s="22">
        <v>17</v>
      </c>
      <c r="EE128" s="22">
        <v>25228</v>
      </c>
      <c r="EF128" s="22">
        <v>16</v>
      </c>
      <c r="EG128" s="22">
        <v>27463</v>
      </c>
      <c r="EH128" s="22">
        <v>5.5</v>
      </c>
      <c r="EI128" s="22">
        <v>14786</v>
      </c>
      <c r="EJ128" s="22">
        <v>12</v>
      </c>
      <c r="EK128" s="22" t="s">
        <v>858</v>
      </c>
      <c r="EL128" s="22" t="s">
        <v>858</v>
      </c>
      <c r="EN128" s="23" t="s">
        <v>662</v>
      </c>
      <c r="EO128" s="23" t="s">
        <v>240</v>
      </c>
      <c r="EP128" s="23">
        <v>19000</v>
      </c>
      <c r="EQ128" s="23">
        <v>9.3000000000000007</v>
      </c>
      <c r="ER128" s="23">
        <v>13.6</v>
      </c>
      <c r="ES128" s="23">
        <v>8.1999999999999993</v>
      </c>
      <c r="ET128" s="23">
        <v>15.22</v>
      </c>
      <c r="EU128" s="23">
        <v>4.0999999999999996</v>
      </c>
      <c r="EV128" s="23">
        <v>7.55</v>
      </c>
      <c r="EW128" s="23">
        <v>8.3000000000000007</v>
      </c>
      <c r="EX128" s="23" t="s">
        <v>858</v>
      </c>
      <c r="EY128" s="23" t="s">
        <v>858</v>
      </c>
      <c r="FA128" s="24" t="s">
        <v>662</v>
      </c>
      <c r="FB128" s="24" t="s">
        <v>240</v>
      </c>
      <c r="FC128" s="24">
        <v>19000</v>
      </c>
      <c r="FD128" s="24">
        <v>9.3000000000000007</v>
      </c>
      <c r="FE128" s="24">
        <v>525.79999999999995</v>
      </c>
      <c r="FF128" s="24">
        <v>7.5</v>
      </c>
      <c r="FG128" s="24">
        <v>579.1</v>
      </c>
      <c r="FH128" s="24">
        <v>4.2</v>
      </c>
      <c r="FI128" s="24">
        <v>312.2</v>
      </c>
      <c r="FJ128" s="24">
        <v>6.6</v>
      </c>
      <c r="FK128" s="24" t="s">
        <v>858</v>
      </c>
      <c r="FL128" s="24" t="s">
        <v>858</v>
      </c>
      <c r="FN128" s="11" t="s">
        <v>662</v>
      </c>
      <c r="FO128" s="11" t="s">
        <v>240</v>
      </c>
      <c r="FP128" s="11">
        <v>33000</v>
      </c>
      <c r="FQ128" s="11">
        <v>6.9</v>
      </c>
      <c r="FR128" s="11">
        <v>40.200000000000003</v>
      </c>
      <c r="FS128" s="11">
        <v>2.1</v>
      </c>
      <c r="FT128" s="11">
        <v>43</v>
      </c>
      <c r="FU128" s="11">
        <v>1.2</v>
      </c>
      <c r="FV128" s="11">
        <v>35</v>
      </c>
      <c r="FW128" s="11">
        <v>0.1</v>
      </c>
      <c r="FX128" s="11" t="s">
        <v>858</v>
      </c>
      <c r="FY128" s="11" t="s">
        <v>858</v>
      </c>
      <c r="GA128" s="10" t="s">
        <v>662</v>
      </c>
      <c r="GB128" s="10" t="s">
        <v>240</v>
      </c>
      <c r="GC128" s="10">
        <v>26000</v>
      </c>
      <c r="GD128" s="10">
        <v>10.7</v>
      </c>
      <c r="GE128" s="10">
        <v>25420</v>
      </c>
      <c r="GF128" s="10">
        <v>12</v>
      </c>
      <c r="GG128" s="10">
        <v>30430</v>
      </c>
      <c r="GH128" s="10">
        <v>5.7</v>
      </c>
      <c r="GI128" s="10">
        <v>15410</v>
      </c>
      <c r="GJ128" s="10">
        <v>10</v>
      </c>
      <c r="GK128" s="10" t="s">
        <v>858</v>
      </c>
      <c r="GL128" s="10" t="s">
        <v>858</v>
      </c>
      <c r="GN128" s="9" t="s">
        <v>662</v>
      </c>
      <c r="GO128" s="9" t="s">
        <v>240</v>
      </c>
      <c r="GP128" s="9">
        <v>33000</v>
      </c>
      <c r="GQ128" s="9">
        <v>6.9</v>
      </c>
      <c r="GR128" s="9">
        <v>11.2</v>
      </c>
      <c r="GS128" s="9">
        <v>8</v>
      </c>
      <c r="GT128" s="9">
        <v>14</v>
      </c>
      <c r="GU128" s="9">
        <v>4.4000000000000004</v>
      </c>
      <c r="GV128" s="9">
        <v>7.14</v>
      </c>
      <c r="GW128" s="9">
        <v>2.4</v>
      </c>
      <c r="GX128" s="9" t="s">
        <v>858</v>
      </c>
      <c r="GY128" s="9" t="s">
        <v>858</v>
      </c>
    </row>
    <row r="129" spans="1:207" x14ac:dyDescent="0.25">
      <c r="A129" s="1" t="s">
        <v>663</v>
      </c>
      <c r="B129" s="1" t="s">
        <v>241</v>
      </c>
      <c r="C129" s="1">
        <v>17000</v>
      </c>
      <c r="D129" s="1">
        <v>10.1</v>
      </c>
      <c r="E129" s="1">
        <v>587.20000000000005</v>
      </c>
      <c r="F129" s="1">
        <v>6.5</v>
      </c>
      <c r="G129" s="1">
        <v>619.9</v>
      </c>
      <c r="H129" s="1">
        <v>4.5999999999999996</v>
      </c>
      <c r="I129" s="1">
        <v>324.2</v>
      </c>
      <c r="J129" s="1">
        <v>5.5</v>
      </c>
      <c r="K129" s="1" t="s">
        <v>858</v>
      </c>
      <c r="L129" s="1" t="s">
        <v>858</v>
      </c>
      <c r="N129" s="2" t="s">
        <v>663</v>
      </c>
      <c r="O129" s="2" t="s">
        <v>241</v>
      </c>
      <c r="P129" s="2">
        <v>27000</v>
      </c>
      <c r="Q129" s="2">
        <v>7.9</v>
      </c>
      <c r="R129" s="2">
        <v>37.5</v>
      </c>
      <c r="S129" s="2">
        <v>2.2000000000000002</v>
      </c>
      <c r="T129" s="2">
        <v>39</v>
      </c>
      <c r="U129" s="2">
        <v>1.2</v>
      </c>
      <c r="V129" s="2">
        <v>32.5</v>
      </c>
      <c r="W129" s="2">
        <v>1.8</v>
      </c>
      <c r="X129" s="2" t="s">
        <v>858</v>
      </c>
      <c r="Y129" s="2" t="s">
        <v>858</v>
      </c>
      <c r="AA129" s="3" t="s">
        <v>663</v>
      </c>
      <c r="AB129" s="3" t="s">
        <v>241</v>
      </c>
      <c r="AC129" s="3">
        <v>25000</v>
      </c>
      <c r="AD129" s="3">
        <v>15.8</v>
      </c>
      <c r="AE129" s="3">
        <v>27314</v>
      </c>
      <c r="AF129" s="3">
        <v>13</v>
      </c>
      <c r="AG129" s="3">
        <v>30766</v>
      </c>
      <c r="AH129" s="3">
        <v>8.8000000000000007</v>
      </c>
      <c r="AI129" s="3">
        <v>14595</v>
      </c>
      <c r="AJ129" s="3">
        <v>4.5</v>
      </c>
      <c r="AK129" s="3" t="s">
        <v>858</v>
      </c>
      <c r="AL129" s="3" t="s">
        <v>858</v>
      </c>
      <c r="AN129" s="4" t="s">
        <v>663</v>
      </c>
      <c r="AO129" s="4" t="s">
        <v>241</v>
      </c>
      <c r="AP129" s="4">
        <v>27000</v>
      </c>
      <c r="AQ129" s="4">
        <v>7.9</v>
      </c>
      <c r="AR129" s="4">
        <v>13.77</v>
      </c>
      <c r="AS129" s="4">
        <v>6.3</v>
      </c>
      <c r="AT129" s="4">
        <v>15.19</v>
      </c>
      <c r="AU129" s="4">
        <v>4.0999999999999996</v>
      </c>
      <c r="AV129" s="4">
        <v>6.86</v>
      </c>
      <c r="AW129" s="4">
        <v>5.0999999999999996</v>
      </c>
      <c r="AX129" s="4" t="s">
        <v>858</v>
      </c>
      <c r="AY129" s="4" t="s">
        <v>858</v>
      </c>
      <c r="BA129" s="5" t="s">
        <v>663</v>
      </c>
      <c r="BB129" s="5" t="s">
        <v>241</v>
      </c>
      <c r="BC129" s="5">
        <v>27000</v>
      </c>
      <c r="BD129" s="5">
        <v>7.9</v>
      </c>
      <c r="BE129" s="5">
        <v>523.4</v>
      </c>
      <c r="BF129" s="5">
        <v>6.3</v>
      </c>
      <c r="BG129" s="5">
        <v>592.6</v>
      </c>
      <c r="BH129" s="5">
        <v>3.8</v>
      </c>
      <c r="BI129" s="5">
        <v>281.89999999999998</v>
      </c>
      <c r="BJ129" s="5">
        <v>5</v>
      </c>
      <c r="BK129" s="5" t="s">
        <v>858</v>
      </c>
      <c r="BL129" s="5" t="s">
        <v>858</v>
      </c>
      <c r="BN129" s="6" t="s">
        <v>663</v>
      </c>
      <c r="BO129" s="6" t="s">
        <v>241</v>
      </c>
      <c r="BP129" s="6">
        <v>38000</v>
      </c>
      <c r="BQ129" s="6">
        <v>6.4</v>
      </c>
      <c r="BR129" s="6">
        <v>35.9</v>
      </c>
      <c r="BS129" s="6">
        <v>1.8</v>
      </c>
      <c r="BT129" s="6">
        <v>32.5</v>
      </c>
      <c r="BU129" s="6">
        <v>2.2999999999999998</v>
      </c>
      <c r="BV129" s="6">
        <v>13.7</v>
      </c>
      <c r="BW129" s="6">
        <v>15</v>
      </c>
      <c r="BX129" s="6" t="s">
        <v>858</v>
      </c>
      <c r="BY129" s="6" t="s">
        <v>858</v>
      </c>
      <c r="CA129" s="7" t="s">
        <v>663</v>
      </c>
      <c r="CB129" s="7" t="s">
        <v>241</v>
      </c>
      <c r="CC129" s="7">
        <v>35000</v>
      </c>
      <c r="CD129" s="7">
        <v>11.9</v>
      </c>
      <c r="CE129" s="7">
        <v>23081</v>
      </c>
      <c r="CF129" s="7">
        <v>9.1</v>
      </c>
      <c r="CG129" s="7">
        <v>24993</v>
      </c>
      <c r="CH129" s="7">
        <v>9.3000000000000007</v>
      </c>
      <c r="CI129" s="7">
        <v>6032</v>
      </c>
      <c r="CJ129" s="7">
        <v>14</v>
      </c>
      <c r="CK129" s="7" t="s">
        <v>858</v>
      </c>
      <c r="CL129" s="7" t="s">
        <v>858</v>
      </c>
      <c r="CN129" s="8" t="s">
        <v>663</v>
      </c>
      <c r="CO129" s="8" t="s">
        <v>241</v>
      </c>
      <c r="CP129" s="8">
        <v>38000</v>
      </c>
      <c r="CQ129" s="8">
        <v>6.4</v>
      </c>
      <c r="CR129" s="8">
        <v>11.88</v>
      </c>
      <c r="CS129" s="8">
        <v>7.4</v>
      </c>
      <c r="CT129" s="8">
        <v>14.44</v>
      </c>
      <c r="CU129" s="8">
        <v>3.8</v>
      </c>
      <c r="CV129" s="8">
        <v>6.39</v>
      </c>
      <c r="CW129" s="8">
        <v>2.4</v>
      </c>
      <c r="CX129" s="8" t="s">
        <v>858</v>
      </c>
      <c r="CY129" s="8" t="s">
        <v>858</v>
      </c>
      <c r="DA129" s="20" t="s">
        <v>663</v>
      </c>
      <c r="DB129" s="20" t="s">
        <v>241</v>
      </c>
      <c r="DC129" s="20">
        <v>38000</v>
      </c>
      <c r="DD129" s="20">
        <v>6.4</v>
      </c>
      <c r="DE129" s="20">
        <v>444.6</v>
      </c>
      <c r="DF129" s="20">
        <v>8.8000000000000007</v>
      </c>
      <c r="DG129" s="20">
        <v>469.8</v>
      </c>
      <c r="DH129" s="20">
        <v>4.4000000000000004</v>
      </c>
      <c r="DI129" s="20">
        <v>109</v>
      </c>
      <c r="DJ129" s="20">
        <v>14</v>
      </c>
      <c r="DK129" s="20" t="s">
        <v>858</v>
      </c>
      <c r="DL129" s="20" t="s">
        <v>858</v>
      </c>
      <c r="DN129" s="21" t="s">
        <v>663</v>
      </c>
      <c r="DO129" s="21" t="s">
        <v>241</v>
      </c>
      <c r="DP129" s="21">
        <v>10000</v>
      </c>
      <c r="DQ129" s="21">
        <v>12.5</v>
      </c>
      <c r="DR129" s="21">
        <v>35.9</v>
      </c>
      <c r="DS129" s="21">
        <v>1.8</v>
      </c>
      <c r="DT129" s="21">
        <v>37</v>
      </c>
      <c r="DU129" s="21">
        <v>1.5</v>
      </c>
      <c r="DV129" s="21">
        <v>32.5</v>
      </c>
      <c r="DW129" s="21">
        <v>3</v>
      </c>
      <c r="DX129" s="21" t="s">
        <v>858</v>
      </c>
      <c r="DY129" s="21" t="s">
        <v>858</v>
      </c>
      <c r="EA129" s="22" t="s">
        <v>663</v>
      </c>
      <c r="EB129" s="22" t="s">
        <v>241</v>
      </c>
      <c r="EC129" s="22">
        <v>9000</v>
      </c>
      <c r="ED129" s="22">
        <v>14.3</v>
      </c>
      <c r="EE129" s="22">
        <v>24333</v>
      </c>
      <c r="EF129" s="22">
        <v>17</v>
      </c>
      <c r="EG129" s="22">
        <v>28516</v>
      </c>
      <c r="EH129" s="22">
        <v>7.6</v>
      </c>
      <c r="EI129" s="22" t="s">
        <v>858</v>
      </c>
      <c r="EJ129" s="22" t="s">
        <v>858</v>
      </c>
      <c r="EK129" s="22" t="s">
        <v>858</v>
      </c>
      <c r="EL129" s="22" t="s">
        <v>858</v>
      </c>
      <c r="EN129" s="23" t="s">
        <v>663</v>
      </c>
      <c r="EO129" s="23" t="s">
        <v>241</v>
      </c>
      <c r="EP129" s="23">
        <v>10000</v>
      </c>
      <c r="EQ129" s="23">
        <v>12.5</v>
      </c>
      <c r="ER129" s="23">
        <v>13.59</v>
      </c>
      <c r="ES129" s="23">
        <v>13</v>
      </c>
      <c r="ET129" s="23">
        <v>14.76</v>
      </c>
      <c r="EU129" s="23">
        <v>7</v>
      </c>
      <c r="EV129" s="23">
        <v>6.1</v>
      </c>
      <c r="EW129" s="23">
        <v>4.0999999999999996</v>
      </c>
      <c r="EX129" s="23" t="s">
        <v>858</v>
      </c>
      <c r="EY129" s="23" t="s">
        <v>858</v>
      </c>
      <c r="FA129" s="24" t="s">
        <v>663</v>
      </c>
      <c r="FB129" s="24" t="s">
        <v>241</v>
      </c>
      <c r="FC129" s="24">
        <v>10000</v>
      </c>
      <c r="FD129" s="24">
        <v>12.5</v>
      </c>
      <c r="FE129" s="24">
        <v>473.4</v>
      </c>
      <c r="FF129" s="24">
        <v>14</v>
      </c>
      <c r="FG129" s="24">
        <v>545.5</v>
      </c>
      <c r="FH129" s="24">
        <v>6.5</v>
      </c>
      <c r="FI129" s="24">
        <v>247.7</v>
      </c>
      <c r="FJ129" s="24">
        <v>8.1999999999999993</v>
      </c>
      <c r="FK129" s="24" t="s">
        <v>858</v>
      </c>
      <c r="FL129" s="24" t="s">
        <v>858</v>
      </c>
      <c r="FN129" s="11" t="s">
        <v>663</v>
      </c>
      <c r="FO129" s="11" t="s">
        <v>241</v>
      </c>
      <c r="FP129" s="11">
        <v>17000</v>
      </c>
      <c r="FQ129" s="11">
        <v>10.1</v>
      </c>
      <c r="FR129" s="11">
        <v>39.9</v>
      </c>
      <c r="FS129" s="11">
        <v>2</v>
      </c>
      <c r="FT129" s="11">
        <v>40.200000000000003</v>
      </c>
      <c r="FU129" s="11">
        <v>1.6</v>
      </c>
      <c r="FV129" s="11">
        <v>33.6</v>
      </c>
      <c r="FW129" s="11">
        <v>2</v>
      </c>
      <c r="FX129" s="11" t="s">
        <v>858</v>
      </c>
      <c r="FY129" s="11" t="s">
        <v>858</v>
      </c>
      <c r="GA129" s="10" t="s">
        <v>663</v>
      </c>
      <c r="GB129" s="10" t="s">
        <v>241</v>
      </c>
      <c r="GC129" s="10" t="s">
        <v>858</v>
      </c>
      <c r="GD129" s="10" t="s">
        <v>858</v>
      </c>
      <c r="GE129" s="10">
        <v>29225</v>
      </c>
      <c r="GF129" s="10" t="s">
        <v>858</v>
      </c>
      <c r="GG129" s="10">
        <v>32077</v>
      </c>
      <c r="GH129" s="10">
        <v>13</v>
      </c>
      <c r="GI129" s="10">
        <v>17149</v>
      </c>
      <c r="GJ129" s="10">
        <v>7.4</v>
      </c>
      <c r="GK129" s="10" t="s">
        <v>858</v>
      </c>
      <c r="GL129" s="10" t="s">
        <v>858</v>
      </c>
      <c r="GN129" s="9" t="s">
        <v>663</v>
      </c>
      <c r="GO129" s="9" t="s">
        <v>241</v>
      </c>
      <c r="GP129" s="9">
        <v>17000</v>
      </c>
      <c r="GQ129" s="9">
        <v>10.1</v>
      </c>
      <c r="GR129" s="9">
        <v>14.05</v>
      </c>
      <c r="GS129" s="9">
        <v>7.7</v>
      </c>
      <c r="GT129" s="9">
        <v>15.42</v>
      </c>
      <c r="GU129" s="9">
        <v>5.0999999999999996</v>
      </c>
      <c r="GV129" s="9">
        <v>7.7</v>
      </c>
      <c r="GW129" s="9">
        <v>4.0999999999999996</v>
      </c>
      <c r="GX129" s="9" t="s">
        <v>858</v>
      </c>
      <c r="GY129" s="9" t="s">
        <v>858</v>
      </c>
    </row>
    <row r="130" spans="1:207" x14ac:dyDescent="0.25">
      <c r="A130" s="1" t="s">
        <v>664</v>
      </c>
      <c r="B130" s="1" t="s">
        <v>242</v>
      </c>
      <c r="C130" s="1">
        <v>23000</v>
      </c>
      <c r="D130" s="1">
        <v>9.1</v>
      </c>
      <c r="E130" s="1">
        <v>750.1</v>
      </c>
      <c r="F130" s="1">
        <v>9</v>
      </c>
      <c r="G130" s="1">
        <v>879.1</v>
      </c>
      <c r="H130" s="1">
        <v>5.7</v>
      </c>
      <c r="I130" s="1">
        <v>345</v>
      </c>
      <c r="J130" s="1">
        <v>5.8</v>
      </c>
      <c r="K130" s="1" t="s">
        <v>858</v>
      </c>
      <c r="L130" s="1" t="s">
        <v>858</v>
      </c>
      <c r="N130" s="2" t="s">
        <v>664</v>
      </c>
      <c r="O130" s="2" t="s">
        <v>242</v>
      </c>
      <c r="P130" s="2">
        <v>36000</v>
      </c>
      <c r="Q130" s="2">
        <v>7</v>
      </c>
      <c r="R130" s="2">
        <v>37.5</v>
      </c>
      <c r="S130" s="2">
        <v>0.1</v>
      </c>
      <c r="T130" s="2">
        <v>38.799999999999997</v>
      </c>
      <c r="U130" s="2">
        <v>0.8</v>
      </c>
      <c r="V130" s="2">
        <v>35</v>
      </c>
      <c r="W130" s="2">
        <v>0.8</v>
      </c>
      <c r="X130" s="2" t="s">
        <v>858</v>
      </c>
      <c r="Y130" s="2" t="s">
        <v>858</v>
      </c>
      <c r="AA130" s="3" t="s">
        <v>664</v>
      </c>
      <c r="AB130" s="3" t="s">
        <v>242</v>
      </c>
      <c r="AC130" s="3">
        <v>30000</v>
      </c>
      <c r="AD130" s="3">
        <v>8.5</v>
      </c>
      <c r="AE130" s="3">
        <v>36764</v>
      </c>
      <c r="AF130" s="3">
        <v>8.6</v>
      </c>
      <c r="AG130" s="3">
        <v>42948</v>
      </c>
      <c r="AH130" s="3">
        <v>5.8</v>
      </c>
      <c r="AI130" s="3">
        <v>15082</v>
      </c>
      <c r="AJ130" s="3">
        <v>10</v>
      </c>
      <c r="AK130" s="3" t="s">
        <v>858</v>
      </c>
      <c r="AL130" s="3" t="s">
        <v>858</v>
      </c>
      <c r="AN130" s="4" t="s">
        <v>664</v>
      </c>
      <c r="AO130" s="4" t="s">
        <v>242</v>
      </c>
      <c r="AP130" s="4">
        <v>36000</v>
      </c>
      <c r="AQ130" s="4">
        <v>7</v>
      </c>
      <c r="AR130" s="4">
        <v>16.559999999999999</v>
      </c>
      <c r="AS130" s="4">
        <v>9.1</v>
      </c>
      <c r="AT130" s="4">
        <v>20.61</v>
      </c>
      <c r="AU130" s="4">
        <v>5</v>
      </c>
      <c r="AV130" s="4">
        <v>7.84</v>
      </c>
      <c r="AW130" s="4">
        <v>5.6</v>
      </c>
      <c r="AX130" s="4" t="s">
        <v>858</v>
      </c>
      <c r="AY130" s="4" t="s">
        <v>858</v>
      </c>
      <c r="BA130" s="5" t="s">
        <v>664</v>
      </c>
      <c r="BB130" s="5" t="s">
        <v>242</v>
      </c>
      <c r="BC130" s="5">
        <v>36000</v>
      </c>
      <c r="BD130" s="5">
        <v>7</v>
      </c>
      <c r="BE130" s="5">
        <v>629.20000000000005</v>
      </c>
      <c r="BF130" s="5">
        <v>9.1</v>
      </c>
      <c r="BG130" s="5">
        <v>798.6</v>
      </c>
      <c r="BH130" s="5">
        <v>4.7</v>
      </c>
      <c r="BI130" s="5">
        <v>320.5</v>
      </c>
      <c r="BJ130" s="5">
        <v>4.9000000000000004</v>
      </c>
      <c r="BK130" s="5" t="s">
        <v>858</v>
      </c>
      <c r="BL130" s="5" t="s">
        <v>858</v>
      </c>
      <c r="BN130" s="6" t="s">
        <v>664</v>
      </c>
      <c r="BO130" s="6" t="s">
        <v>242</v>
      </c>
      <c r="BP130" s="6">
        <v>46000</v>
      </c>
      <c r="BQ130" s="6">
        <v>6</v>
      </c>
      <c r="BR130" s="6">
        <v>37.4</v>
      </c>
      <c r="BS130" s="6">
        <v>0.3</v>
      </c>
      <c r="BT130" s="6">
        <v>33.799999999999997</v>
      </c>
      <c r="BU130" s="6">
        <v>1.8</v>
      </c>
      <c r="BV130" s="6">
        <v>15</v>
      </c>
      <c r="BW130" s="6">
        <v>15</v>
      </c>
      <c r="BX130" s="6" t="s">
        <v>858</v>
      </c>
      <c r="BY130" s="6" t="s">
        <v>858</v>
      </c>
      <c r="CA130" s="7" t="s">
        <v>664</v>
      </c>
      <c r="CB130" s="7" t="s">
        <v>242</v>
      </c>
      <c r="CC130" s="7">
        <v>39000</v>
      </c>
      <c r="CD130" s="7">
        <v>7.4</v>
      </c>
      <c r="CE130" s="7">
        <v>27743</v>
      </c>
      <c r="CF130" s="7">
        <v>12</v>
      </c>
      <c r="CG130" s="7">
        <v>35856</v>
      </c>
      <c r="CH130" s="7">
        <v>6.1</v>
      </c>
      <c r="CI130" s="7">
        <v>7085</v>
      </c>
      <c r="CJ130" s="7">
        <v>13</v>
      </c>
      <c r="CK130" s="7" t="s">
        <v>858</v>
      </c>
      <c r="CL130" s="7" t="s">
        <v>858</v>
      </c>
      <c r="CN130" s="8" t="s">
        <v>664</v>
      </c>
      <c r="CO130" s="8" t="s">
        <v>242</v>
      </c>
      <c r="CP130" s="8">
        <v>46000</v>
      </c>
      <c r="CQ130" s="8">
        <v>6</v>
      </c>
      <c r="CR130" s="8">
        <v>14.37</v>
      </c>
      <c r="CS130" s="8">
        <v>7.1</v>
      </c>
      <c r="CT130" s="8">
        <v>19.52</v>
      </c>
      <c r="CU130" s="8">
        <v>4.7</v>
      </c>
      <c r="CV130" s="8">
        <v>6.79</v>
      </c>
      <c r="CW130" s="8">
        <v>3.6</v>
      </c>
      <c r="CX130" s="8" t="s">
        <v>858</v>
      </c>
      <c r="CY130" s="8" t="s">
        <v>858</v>
      </c>
      <c r="DA130" s="20" t="s">
        <v>664</v>
      </c>
      <c r="DB130" s="20" t="s">
        <v>242</v>
      </c>
      <c r="DC130" s="20">
        <v>46000</v>
      </c>
      <c r="DD130" s="20">
        <v>6</v>
      </c>
      <c r="DE130" s="20">
        <v>507.8</v>
      </c>
      <c r="DF130" s="20">
        <v>8.3000000000000007</v>
      </c>
      <c r="DG130" s="20">
        <v>659.5</v>
      </c>
      <c r="DH130" s="20">
        <v>5</v>
      </c>
      <c r="DI130" s="20">
        <v>134.4</v>
      </c>
      <c r="DJ130" s="20">
        <v>11</v>
      </c>
      <c r="DK130" s="20" t="s">
        <v>858</v>
      </c>
      <c r="DL130" s="20" t="s">
        <v>858</v>
      </c>
      <c r="DN130" s="21" t="s">
        <v>664</v>
      </c>
      <c r="DO130" s="21" t="s">
        <v>242</v>
      </c>
      <c r="DP130" s="21">
        <v>13000</v>
      </c>
      <c r="DQ130" s="21">
        <v>11</v>
      </c>
      <c r="DR130" s="21">
        <v>37.4</v>
      </c>
      <c r="DS130" s="21">
        <v>0.3</v>
      </c>
      <c r="DT130" s="21">
        <v>38.1</v>
      </c>
      <c r="DU130" s="21">
        <v>1.6</v>
      </c>
      <c r="DV130" s="21">
        <v>34.799999999999997</v>
      </c>
      <c r="DW130" s="21">
        <v>2.6</v>
      </c>
      <c r="DX130" s="21" t="s">
        <v>858</v>
      </c>
      <c r="DY130" s="21" t="s">
        <v>858</v>
      </c>
      <c r="EA130" s="22" t="s">
        <v>664</v>
      </c>
      <c r="EB130" s="22" t="s">
        <v>242</v>
      </c>
      <c r="EC130" s="22">
        <v>11000</v>
      </c>
      <c r="ED130" s="22">
        <v>13.3</v>
      </c>
      <c r="EE130" s="22">
        <v>27200</v>
      </c>
      <c r="EF130" s="22">
        <v>12</v>
      </c>
      <c r="EG130" s="22">
        <v>35541</v>
      </c>
      <c r="EH130" s="22">
        <v>11</v>
      </c>
      <c r="EI130" s="22" t="s">
        <v>858</v>
      </c>
      <c r="EJ130" s="22" t="s">
        <v>858</v>
      </c>
      <c r="EK130" s="22" t="s">
        <v>858</v>
      </c>
      <c r="EL130" s="22" t="s">
        <v>858</v>
      </c>
      <c r="EN130" s="23" t="s">
        <v>664</v>
      </c>
      <c r="EO130" s="23" t="s">
        <v>242</v>
      </c>
      <c r="EP130" s="23">
        <v>13000</v>
      </c>
      <c r="EQ130" s="23">
        <v>11</v>
      </c>
      <c r="ER130" s="23">
        <v>13.78</v>
      </c>
      <c r="ES130" s="23">
        <v>7.4</v>
      </c>
      <c r="ET130" s="23">
        <v>17.22</v>
      </c>
      <c r="EU130" s="23">
        <v>8.1</v>
      </c>
      <c r="EV130" s="23">
        <v>7.29</v>
      </c>
      <c r="EW130" s="23">
        <v>12</v>
      </c>
      <c r="EX130" s="23" t="s">
        <v>858</v>
      </c>
      <c r="EY130" s="23" t="s">
        <v>858</v>
      </c>
      <c r="FA130" s="24" t="s">
        <v>664</v>
      </c>
      <c r="FB130" s="24" t="s">
        <v>242</v>
      </c>
      <c r="FC130" s="24">
        <v>13000</v>
      </c>
      <c r="FD130" s="24">
        <v>11</v>
      </c>
      <c r="FE130" s="24">
        <v>519.1</v>
      </c>
      <c r="FF130" s="24">
        <v>8</v>
      </c>
      <c r="FG130" s="24">
        <v>655.4</v>
      </c>
      <c r="FH130" s="24">
        <v>7.7</v>
      </c>
      <c r="FI130" s="24">
        <v>294.2</v>
      </c>
      <c r="FJ130" s="24">
        <v>9.5</v>
      </c>
      <c r="FK130" s="24" t="s">
        <v>858</v>
      </c>
      <c r="FL130" s="24" t="s">
        <v>858</v>
      </c>
      <c r="FN130" s="11" t="s">
        <v>664</v>
      </c>
      <c r="FO130" s="11" t="s">
        <v>242</v>
      </c>
      <c r="FP130" s="11">
        <v>23000</v>
      </c>
      <c r="FQ130" s="11">
        <v>9.1</v>
      </c>
      <c r="FR130" s="11">
        <v>37.5</v>
      </c>
      <c r="FS130" s="11">
        <v>1.7</v>
      </c>
      <c r="FT130" s="11">
        <v>39.1</v>
      </c>
      <c r="FU130" s="11">
        <v>0.9</v>
      </c>
      <c r="FV130" s="11">
        <v>35</v>
      </c>
      <c r="FW130" s="11">
        <v>0.8</v>
      </c>
      <c r="FX130" s="11" t="s">
        <v>858</v>
      </c>
      <c r="FY130" s="11" t="s">
        <v>858</v>
      </c>
      <c r="GA130" s="10" t="s">
        <v>664</v>
      </c>
      <c r="GB130" s="10" t="s">
        <v>242</v>
      </c>
      <c r="GC130" s="10">
        <v>19000</v>
      </c>
      <c r="GD130" s="10">
        <v>11.1</v>
      </c>
      <c r="GE130" s="10">
        <v>39499</v>
      </c>
      <c r="GF130" s="10">
        <v>11</v>
      </c>
      <c r="GG130" s="10">
        <v>47225</v>
      </c>
      <c r="GH130" s="10">
        <v>6.7</v>
      </c>
      <c r="GI130" s="10">
        <v>17403</v>
      </c>
      <c r="GJ130" s="10">
        <v>12</v>
      </c>
      <c r="GK130" s="10" t="s">
        <v>858</v>
      </c>
      <c r="GL130" s="10" t="s">
        <v>858</v>
      </c>
      <c r="GN130" s="9" t="s">
        <v>664</v>
      </c>
      <c r="GO130" s="9" t="s">
        <v>242</v>
      </c>
      <c r="GP130" s="9">
        <v>23000</v>
      </c>
      <c r="GQ130" s="9">
        <v>9.1</v>
      </c>
      <c r="GR130" s="9">
        <v>19.64</v>
      </c>
      <c r="GS130" s="9">
        <v>9.6</v>
      </c>
      <c r="GT130" s="9">
        <v>22.46</v>
      </c>
      <c r="GU130" s="9">
        <v>6</v>
      </c>
      <c r="GV130" s="9">
        <v>8.5399999999999991</v>
      </c>
      <c r="GW130" s="9">
        <v>6.5</v>
      </c>
      <c r="GX130" s="9" t="s">
        <v>858</v>
      </c>
      <c r="GY130" s="9" t="s">
        <v>858</v>
      </c>
    </row>
    <row r="131" spans="1:207" x14ac:dyDescent="0.25">
      <c r="A131" s="1" t="s">
        <v>665</v>
      </c>
      <c r="B131" s="1" t="s">
        <v>243</v>
      </c>
      <c r="C131" s="1">
        <v>41000</v>
      </c>
      <c r="D131" s="1">
        <v>6.7</v>
      </c>
      <c r="E131" s="1">
        <v>527.79999999999995</v>
      </c>
      <c r="F131" s="1">
        <v>6.7</v>
      </c>
      <c r="G131" s="1">
        <v>601.6</v>
      </c>
      <c r="H131" s="1">
        <v>4.0999999999999996</v>
      </c>
      <c r="I131" s="1">
        <v>297.7</v>
      </c>
      <c r="J131" s="1">
        <v>5.5</v>
      </c>
      <c r="K131" s="1" t="s">
        <v>858</v>
      </c>
      <c r="L131" s="1" t="s">
        <v>858</v>
      </c>
      <c r="N131" s="2" t="s">
        <v>665</v>
      </c>
      <c r="O131" s="2" t="s">
        <v>243</v>
      </c>
      <c r="P131" s="2">
        <v>71000</v>
      </c>
      <c r="Q131" s="2">
        <v>5</v>
      </c>
      <c r="R131" s="2">
        <v>37.5</v>
      </c>
      <c r="S131" s="2">
        <v>0</v>
      </c>
      <c r="T131" s="2">
        <v>38.4</v>
      </c>
      <c r="U131" s="2">
        <v>0.6</v>
      </c>
      <c r="V131" s="2">
        <v>34.5</v>
      </c>
      <c r="W131" s="2">
        <v>1.8</v>
      </c>
      <c r="X131" s="2">
        <v>42.6</v>
      </c>
      <c r="Y131" s="2">
        <v>13</v>
      </c>
      <c r="AA131" s="3" t="s">
        <v>665</v>
      </c>
      <c r="AB131" s="3" t="s">
        <v>243</v>
      </c>
      <c r="AC131" s="3">
        <v>58000</v>
      </c>
      <c r="AD131" s="3">
        <v>9.4</v>
      </c>
      <c r="AE131" s="3">
        <v>25535</v>
      </c>
      <c r="AF131" s="3">
        <v>9.6</v>
      </c>
      <c r="AG131" s="3">
        <v>29508</v>
      </c>
      <c r="AH131" s="3">
        <v>7.2</v>
      </c>
      <c r="AI131" s="3" t="s">
        <v>858</v>
      </c>
      <c r="AJ131" s="3" t="s">
        <v>858</v>
      </c>
      <c r="AK131" s="3" t="s">
        <v>858</v>
      </c>
      <c r="AL131" s="3" t="s">
        <v>858</v>
      </c>
      <c r="AN131" s="4" t="s">
        <v>665</v>
      </c>
      <c r="AO131" s="4" t="s">
        <v>243</v>
      </c>
      <c r="AP131" s="4">
        <v>71000</v>
      </c>
      <c r="AQ131" s="4">
        <v>5</v>
      </c>
      <c r="AR131" s="4">
        <v>12.46</v>
      </c>
      <c r="AS131" s="4">
        <v>4.8</v>
      </c>
      <c r="AT131" s="4">
        <v>14.72</v>
      </c>
      <c r="AU131" s="4">
        <v>3</v>
      </c>
      <c r="AV131" s="4">
        <v>7.5</v>
      </c>
      <c r="AW131" s="4">
        <v>3.1</v>
      </c>
      <c r="AX131" s="4" t="s">
        <v>858</v>
      </c>
      <c r="AY131" s="4" t="s">
        <v>858</v>
      </c>
      <c r="BA131" s="5" t="s">
        <v>665</v>
      </c>
      <c r="BB131" s="5" t="s">
        <v>243</v>
      </c>
      <c r="BC131" s="5">
        <v>71000</v>
      </c>
      <c r="BD131" s="5">
        <v>5</v>
      </c>
      <c r="BE131" s="5">
        <v>472.3</v>
      </c>
      <c r="BF131" s="5">
        <v>4.5999999999999996</v>
      </c>
      <c r="BG131" s="5">
        <v>564.70000000000005</v>
      </c>
      <c r="BH131" s="5">
        <v>2.9</v>
      </c>
      <c r="BI131" s="5">
        <v>296.7</v>
      </c>
      <c r="BJ131" s="5">
        <v>3.5</v>
      </c>
      <c r="BK131" s="5" t="s">
        <v>858</v>
      </c>
      <c r="BL131" s="5" t="s">
        <v>858</v>
      </c>
      <c r="BN131" s="6" t="s">
        <v>665</v>
      </c>
      <c r="BO131" s="6" t="s">
        <v>243</v>
      </c>
      <c r="BP131" s="6">
        <v>106000</v>
      </c>
      <c r="BQ131" s="6">
        <v>4</v>
      </c>
      <c r="BR131" s="6">
        <v>36.9</v>
      </c>
      <c r="BS131" s="6">
        <v>1.2</v>
      </c>
      <c r="BT131" s="6">
        <v>31.7</v>
      </c>
      <c r="BU131" s="6">
        <v>1.4</v>
      </c>
      <c r="BV131" s="6">
        <v>15</v>
      </c>
      <c r="BW131" s="6">
        <v>8.6999999999999993</v>
      </c>
      <c r="BX131" s="6">
        <v>41.6</v>
      </c>
      <c r="BY131" s="6">
        <v>4.9000000000000004</v>
      </c>
      <c r="CA131" s="7" t="s">
        <v>665</v>
      </c>
      <c r="CB131" s="7" t="s">
        <v>243</v>
      </c>
      <c r="CC131" s="7">
        <v>86000</v>
      </c>
      <c r="CD131" s="7">
        <v>7</v>
      </c>
      <c r="CE131" s="7">
        <v>20803</v>
      </c>
      <c r="CF131" s="7">
        <v>9.5</v>
      </c>
      <c r="CG131" s="7">
        <v>23885</v>
      </c>
      <c r="CH131" s="7">
        <v>5.6</v>
      </c>
      <c r="CI131" s="7" t="s">
        <v>858</v>
      </c>
      <c r="CJ131" s="7" t="s">
        <v>858</v>
      </c>
      <c r="CK131" s="7" t="s">
        <v>858</v>
      </c>
      <c r="CL131" s="7" t="s">
        <v>858</v>
      </c>
      <c r="CN131" s="8" t="s">
        <v>665</v>
      </c>
      <c r="CO131" s="8" t="s">
        <v>243</v>
      </c>
      <c r="CP131" s="8">
        <v>106000</v>
      </c>
      <c r="CQ131" s="8">
        <v>4</v>
      </c>
      <c r="CR131" s="8">
        <v>11.67</v>
      </c>
      <c r="CS131" s="8">
        <v>3</v>
      </c>
      <c r="CT131" s="8">
        <v>14.17</v>
      </c>
      <c r="CU131" s="8">
        <v>2.6</v>
      </c>
      <c r="CV131" s="8">
        <v>6.83</v>
      </c>
      <c r="CW131" s="8">
        <v>2.2999999999999998</v>
      </c>
      <c r="CX131" s="8">
        <v>23.05</v>
      </c>
      <c r="CY131" s="8">
        <v>15</v>
      </c>
      <c r="DA131" s="20" t="s">
        <v>665</v>
      </c>
      <c r="DB131" s="20" t="s">
        <v>243</v>
      </c>
      <c r="DC131" s="20">
        <v>106000</v>
      </c>
      <c r="DD131" s="20">
        <v>4</v>
      </c>
      <c r="DE131" s="20">
        <v>387.7</v>
      </c>
      <c r="DF131" s="20">
        <v>3.2</v>
      </c>
      <c r="DG131" s="20">
        <v>449.3</v>
      </c>
      <c r="DH131" s="20">
        <v>3</v>
      </c>
      <c r="DI131" s="20">
        <v>132.80000000000001</v>
      </c>
      <c r="DJ131" s="20">
        <v>8.6</v>
      </c>
      <c r="DK131" s="20">
        <v>792.6</v>
      </c>
      <c r="DL131" s="20">
        <v>17</v>
      </c>
      <c r="DN131" s="21" t="s">
        <v>665</v>
      </c>
      <c r="DO131" s="21" t="s">
        <v>243</v>
      </c>
      <c r="DP131" s="21">
        <v>30000</v>
      </c>
      <c r="DQ131" s="21">
        <v>7.3</v>
      </c>
      <c r="DR131" s="21">
        <v>37.5</v>
      </c>
      <c r="DS131" s="21">
        <v>0.3</v>
      </c>
      <c r="DT131" s="21">
        <v>37.200000000000003</v>
      </c>
      <c r="DU131" s="21">
        <v>0.7</v>
      </c>
      <c r="DV131" s="21">
        <v>32.4</v>
      </c>
      <c r="DW131" s="21">
        <v>3.4</v>
      </c>
      <c r="DX131" s="21" t="s">
        <v>858</v>
      </c>
      <c r="DY131" s="21" t="s">
        <v>858</v>
      </c>
      <c r="EA131" s="22" t="s">
        <v>665</v>
      </c>
      <c r="EB131" s="22" t="s">
        <v>243</v>
      </c>
      <c r="EC131" s="22">
        <v>25000</v>
      </c>
      <c r="ED131" s="22">
        <v>19.2</v>
      </c>
      <c r="EE131" s="22" t="s">
        <v>858</v>
      </c>
      <c r="EF131" s="22" t="s">
        <v>858</v>
      </c>
      <c r="EG131" s="22">
        <v>25852</v>
      </c>
      <c r="EH131" s="22">
        <v>15</v>
      </c>
      <c r="EI131" s="22" t="s">
        <v>858</v>
      </c>
      <c r="EJ131" s="22" t="s">
        <v>858</v>
      </c>
      <c r="EK131" s="22" t="s">
        <v>858</v>
      </c>
      <c r="EL131" s="22" t="s">
        <v>858</v>
      </c>
      <c r="EN131" s="23" t="s">
        <v>665</v>
      </c>
      <c r="EO131" s="23" t="s">
        <v>243</v>
      </c>
      <c r="EP131" s="23">
        <v>30000</v>
      </c>
      <c r="EQ131" s="23">
        <v>7.3</v>
      </c>
      <c r="ER131" s="23">
        <v>12.28</v>
      </c>
      <c r="ES131" s="23">
        <v>5.5</v>
      </c>
      <c r="ET131" s="23">
        <v>13.83</v>
      </c>
      <c r="EU131" s="23">
        <v>3.7</v>
      </c>
      <c r="EV131" s="23">
        <v>7.55</v>
      </c>
      <c r="EW131" s="23">
        <v>5.7</v>
      </c>
      <c r="EX131" s="23" t="s">
        <v>858</v>
      </c>
      <c r="EY131" s="23" t="s">
        <v>858</v>
      </c>
      <c r="FA131" s="24" t="s">
        <v>665</v>
      </c>
      <c r="FB131" s="24" t="s">
        <v>243</v>
      </c>
      <c r="FC131" s="24">
        <v>30000</v>
      </c>
      <c r="FD131" s="24">
        <v>7.3</v>
      </c>
      <c r="FE131" s="24">
        <v>444.6</v>
      </c>
      <c r="FF131" s="24">
        <v>4.0999999999999996</v>
      </c>
      <c r="FG131" s="24">
        <v>514</v>
      </c>
      <c r="FH131" s="24">
        <v>3.7</v>
      </c>
      <c r="FI131" s="24">
        <v>295.7</v>
      </c>
      <c r="FJ131" s="24">
        <v>4.5</v>
      </c>
      <c r="FK131" s="24" t="s">
        <v>858</v>
      </c>
      <c r="FL131" s="24" t="s">
        <v>858</v>
      </c>
      <c r="FN131" s="11" t="s">
        <v>665</v>
      </c>
      <c r="FO131" s="11" t="s">
        <v>243</v>
      </c>
      <c r="FP131" s="11">
        <v>41000</v>
      </c>
      <c r="FQ131" s="11">
        <v>6.7</v>
      </c>
      <c r="FR131" s="11">
        <v>37.5</v>
      </c>
      <c r="FS131" s="11">
        <v>1.7</v>
      </c>
      <c r="FT131" s="11">
        <v>39.200000000000003</v>
      </c>
      <c r="FU131" s="11">
        <v>0.9</v>
      </c>
      <c r="FV131" s="11">
        <v>35</v>
      </c>
      <c r="FW131" s="11">
        <v>0.7</v>
      </c>
      <c r="FX131" s="11" t="s">
        <v>858</v>
      </c>
      <c r="FY131" s="11" t="s">
        <v>858</v>
      </c>
      <c r="GA131" s="10" t="s">
        <v>665</v>
      </c>
      <c r="GB131" s="10" t="s">
        <v>243</v>
      </c>
      <c r="GC131" s="10">
        <v>33000</v>
      </c>
      <c r="GD131" s="10">
        <v>8.3000000000000007</v>
      </c>
      <c r="GE131" s="10">
        <v>27191</v>
      </c>
      <c r="GF131" s="10">
        <v>7.5</v>
      </c>
      <c r="GG131" s="10">
        <v>32208</v>
      </c>
      <c r="GH131" s="10">
        <v>5.2</v>
      </c>
      <c r="GI131" s="10">
        <v>15847</v>
      </c>
      <c r="GJ131" s="10">
        <v>6.6</v>
      </c>
      <c r="GK131" s="10" t="s">
        <v>858</v>
      </c>
      <c r="GL131" s="10" t="s">
        <v>858</v>
      </c>
      <c r="GN131" s="9" t="s">
        <v>665</v>
      </c>
      <c r="GO131" s="9" t="s">
        <v>243</v>
      </c>
      <c r="GP131" s="9">
        <v>41000</v>
      </c>
      <c r="GQ131" s="9">
        <v>6.7</v>
      </c>
      <c r="GR131" s="9">
        <v>12.63</v>
      </c>
      <c r="GS131" s="9">
        <v>7.3</v>
      </c>
      <c r="GT131" s="9">
        <v>15.33</v>
      </c>
      <c r="GU131" s="9">
        <v>4.2</v>
      </c>
      <c r="GV131" s="9">
        <v>7.49</v>
      </c>
      <c r="GW131" s="9">
        <v>3.7</v>
      </c>
      <c r="GX131" s="9" t="s">
        <v>858</v>
      </c>
      <c r="GY131" s="9" t="s">
        <v>858</v>
      </c>
    </row>
    <row r="132" spans="1:207" x14ac:dyDescent="0.25">
      <c r="A132" s="1" t="s">
        <v>666</v>
      </c>
      <c r="B132" s="1" t="s">
        <v>244</v>
      </c>
      <c r="C132" s="1">
        <v>18000</v>
      </c>
      <c r="D132" s="1">
        <v>10</v>
      </c>
      <c r="E132" s="1">
        <v>526.1</v>
      </c>
      <c r="F132" s="1">
        <v>8.6999999999999993</v>
      </c>
      <c r="G132" s="1">
        <v>583.4</v>
      </c>
      <c r="H132" s="1">
        <v>4.9000000000000004</v>
      </c>
      <c r="I132" s="1">
        <v>262.5</v>
      </c>
      <c r="J132" s="1">
        <v>6.9</v>
      </c>
      <c r="K132" s="1" t="s">
        <v>858</v>
      </c>
      <c r="L132" s="1" t="s">
        <v>858</v>
      </c>
      <c r="N132" s="2" t="s">
        <v>666</v>
      </c>
      <c r="O132" s="2" t="s">
        <v>244</v>
      </c>
      <c r="P132" s="2">
        <v>28000</v>
      </c>
      <c r="Q132" s="2">
        <v>7.8</v>
      </c>
      <c r="R132" s="2">
        <v>37.5</v>
      </c>
      <c r="S132" s="2">
        <v>1.1000000000000001</v>
      </c>
      <c r="T132" s="2">
        <v>38.6</v>
      </c>
      <c r="U132" s="2">
        <v>1</v>
      </c>
      <c r="V132" s="2">
        <v>32.9</v>
      </c>
      <c r="W132" s="2">
        <v>3.2</v>
      </c>
      <c r="X132" s="2" t="s">
        <v>858</v>
      </c>
      <c r="Y132" s="2" t="s">
        <v>858</v>
      </c>
      <c r="AA132" s="3" t="s">
        <v>666</v>
      </c>
      <c r="AB132" s="3" t="s">
        <v>244</v>
      </c>
      <c r="AC132" s="3">
        <v>25000</v>
      </c>
      <c r="AD132" s="3">
        <v>11.2</v>
      </c>
      <c r="AE132" s="3">
        <v>25285</v>
      </c>
      <c r="AF132" s="3">
        <v>13</v>
      </c>
      <c r="AG132" s="3">
        <v>28675</v>
      </c>
      <c r="AH132" s="3">
        <v>5.7</v>
      </c>
      <c r="AI132" s="3" t="s">
        <v>858</v>
      </c>
      <c r="AJ132" s="3" t="s">
        <v>858</v>
      </c>
      <c r="AK132" s="3" t="s">
        <v>858</v>
      </c>
      <c r="AL132" s="3" t="s">
        <v>858</v>
      </c>
      <c r="AN132" s="4" t="s">
        <v>666</v>
      </c>
      <c r="AO132" s="4" t="s">
        <v>244</v>
      </c>
      <c r="AP132" s="4">
        <v>28000</v>
      </c>
      <c r="AQ132" s="4">
        <v>7.8</v>
      </c>
      <c r="AR132" s="4">
        <v>11.5</v>
      </c>
      <c r="AS132" s="4">
        <v>7.4</v>
      </c>
      <c r="AT132" s="4">
        <v>13.79</v>
      </c>
      <c r="AU132" s="4">
        <v>4.2</v>
      </c>
      <c r="AV132" s="4">
        <v>6.53</v>
      </c>
      <c r="AW132" s="4">
        <v>3.4</v>
      </c>
      <c r="AX132" s="4" t="s">
        <v>858</v>
      </c>
      <c r="AY132" s="4" t="s">
        <v>858</v>
      </c>
      <c r="BA132" s="5" t="s">
        <v>666</v>
      </c>
      <c r="BB132" s="5" t="s">
        <v>244</v>
      </c>
      <c r="BC132" s="5">
        <v>28000</v>
      </c>
      <c r="BD132" s="5">
        <v>7.8</v>
      </c>
      <c r="BE132" s="5">
        <v>460</v>
      </c>
      <c r="BF132" s="5">
        <v>7.6</v>
      </c>
      <c r="BG132" s="5">
        <v>532.9</v>
      </c>
      <c r="BH132" s="5">
        <v>4.0999999999999996</v>
      </c>
      <c r="BI132" s="5">
        <v>249.9</v>
      </c>
      <c r="BJ132" s="5">
        <v>4.3</v>
      </c>
      <c r="BK132" s="5" t="s">
        <v>858</v>
      </c>
      <c r="BL132" s="5" t="s">
        <v>858</v>
      </c>
      <c r="BN132" s="6" t="s">
        <v>666</v>
      </c>
      <c r="BO132" s="6" t="s">
        <v>244</v>
      </c>
      <c r="BP132" s="6">
        <v>41000</v>
      </c>
      <c r="BQ132" s="6">
        <v>6.4</v>
      </c>
      <c r="BR132" s="6">
        <v>36.9</v>
      </c>
      <c r="BS132" s="6">
        <v>0.8</v>
      </c>
      <c r="BT132" s="6">
        <v>32.5</v>
      </c>
      <c r="BU132" s="6">
        <v>2.1</v>
      </c>
      <c r="BV132" s="6">
        <v>15</v>
      </c>
      <c r="BW132" s="6">
        <v>15</v>
      </c>
      <c r="BX132" s="6" t="s">
        <v>858</v>
      </c>
      <c r="BY132" s="6" t="s">
        <v>858</v>
      </c>
      <c r="CA132" s="7" t="s">
        <v>666</v>
      </c>
      <c r="CB132" s="7" t="s">
        <v>244</v>
      </c>
      <c r="CC132" s="7">
        <v>36000</v>
      </c>
      <c r="CD132" s="7">
        <v>10.3</v>
      </c>
      <c r="CE132" s="7">
        <v>18850</v>
      </c>
      <c r="CF132" s="7">
        <v>18</v>
      </c>
      <c r="CG132" s="7">
        <v>22800</v>
      </c>
      <c r="CH132" s="7">
        <v>7.4</v>
      </c>
      <c r="CI132" s="7" t="s">
        <v>858</v>
      </c>
      <c r="CJ132" s="7" t="s">
        <v>858</v>
      </c>
      <c r="CK132" s="7" t="s">
        <v>858</v>
      </c>
      <c r="CL132" s="7" t="s">
        <v>858</v>
      </c>
      <c r="CN132" s="8" t="s">
        <v>666</v>
      </c>
      <c r="CO132" s="8" t="s">
        <v>244</v>
      </c>
      <c r="CP132" s="8">
        <v>41000</v>
      </c>
      <c r="CQ132" s="8">
        <v>6.4</v>
      </c>
      <c r="CR132" s="8">
        <v>10.210000000000001</v>
      </c>
      <c r="CS132" s="8">
        <v>5.5</v>
      </c>
      <c r="CT132" s="8">
        <v>13</v>
      </c>
      <c r="CU132" s="8">
        <v>3.8</v>
      </c>
      <c r="CV132" s="8">
        <v>6.31</v>
      </c>
      <c r="CW132" s="8">
        <v>1.8</v>
      </c>
      <c r="CX132" s="8" t="s">
        <v>858</v>
      </c>
      <c r="CY132" s="8" t="s">
        <v>858</v>
      </c>
      <c r="DA132" s="20" t="s">
        <v>666</v>
      </c>
      <c r="DB132" s="20" t="s">
        <v>244</v>
      </c>
      <c r="DC132" s="20">
        <v>41000</v>
      </c>
      <c r="DD132" s="20">
        <v>6.4</v>
      </c>
      <c r="DE132" s="20">
        <v>346.9</v>
      </c>
      <c r="DF132" s="20">
        <v>9.1</v>
      </c>
      <c r="DG132" s="20">
        <v>423</v>
      </c>
      <c r="DH132" s="20">
        <v>4.5</v>
      </c>
      <c r="DI132" s="20">
        <v>125.3</v>
      </c>
      <c r="DJ132" s="20">
        <v>13</v>
      </c>
      <c r="DK132" s="20" t="s">
        <v>858</v>
      </c>
      <c r="DL132" s="20" t="s">
        <v>858</v>
      </c>
      <c r="DN132" s="21" t="s">
        <v>666</v>
      </c>
      <c r="DO132" s="21" t="s">
        <v>244</v>
      </c>
      <c r="DP132" s="21">
        <v>10000</v>
      </c>
      <c r="DQ132" s="21">
        <v>12.5</v>
      </c>
      <c r="DR132" s="21">
        <v>37.299999999999997</v>
      </c>
      <c r="DS132" s="21">
        <v>0.7</v>
      </c>
      <c r="DT132" s="21">
        <v>37.1</v>
      </c>
      <c r="DU132" s="21">
        <v>1.3</v>
      </c>
      <c r="DV132" s="21">
        <v>31.4</v>
      </c>
      <c r="DW132" s="21">
        <v>2.2999999999999998</v>
      </c>
      <c r="DX132" s="21" t="s">
        <v>858</v>
      </c>
      <c r="DY132" s="21" t="s">
        <v>858</v>
      </c>
      <c r="EA132" s="22" t="s">
        <v>666</v>
      </c>
      <c r="EB132" s="22" t="s">
        <v>244</v>
      </c>
      <c r="EC132" s="22">
        <v>9000</v>
      </c>
      <c r="ED132" s="22">
        <v>19.100000000000001</v>
      </c>
      <c r="EE132" s="22" t="s">
        <v>858</v>
      </c>
      <c r="EF132" s="22" t="s">
        <v>858</v>
      </c>
      <c r="EG132" s="22">
        <v>23131</v>
      </c>
      <c r="EH132" s="22">
        <v>8.4</v>
      </c>
      <c r="EI132" s="22">
        <v>12062</v>
      </c>
      <c r="EJ132" s="22">
        <v>14</v>
      </c>
      <c r="EK132" s="22" t="s">
        <v>858</v>
      </c>
      <c r="EL132" s="22" t="s">
        <v>858</v>
      </c>
      <c r="EN132" s="23" t="s">
        <v>666</v>
      </c>
      <c r="EO132" s="23" t="s">
        <v>244</v>
      </c>
      <c r="EP132" s="23">
        <v>10000</v>
      </c>
      <c r="EQ132" s="23">
        <v>12.5</v>
      </c>
      <c r="ER132" s="23">
        <v>9.23</v>
      </c>
      <c r="ES132" s="23">
        <v>11</v>
      </c>
      <c r="ET132" s="23">
        <v>11.85</v>
      </c>
      <c r="EU132" s="23">
        <v>6.7</v>
      </c>
      <c r="EV132" s="23">
        <v>6.34</v>
      </c>
      <c r="EW132" s="23">
        <v>3.9</v>
      </c>
      <c r="EX132" s="23" t="s">
        <v>858</v>
      </c>
      <c r="EY132" s="23" t="s">
        <v>858</v>
      </c>
      <c r="FA132" s="24" t="s">
        <v>666</v>
      </c>
      <c r="FB132" s="24" t="s">
        <v>244</v>
      </c>
      <c r="FC132" s="24">
        <v>10000</v>
      </c>
      <c r="FD132" s="24">
        <v>12.5</v>
      </c>
      <c r="FE132" s="24">
        <v>348</v>
      </c>
      <c r="FF132" s="24">
        <v>10</v>
      </c>
      <c r="FG132" s="24">
        <v>439.7</v>
      </c>
      <c r="FH132" s="24">
        <v>6.8</v>
      </c>
      <c r="FI132" s="24">
        <v>232.8</v>
      </c>
      <c r="FJ132" s="24">
        <v>6.9</v>
      </c>
      <c r="FK132" s="24" t="s">
        <v>858</v>
      </c>
      <c r="FL132" s="24" t="s">
        <v>858</v>
      </c>
      <c r="FN132" s="11" t="s">
        <v>666</v>
      </c>
      <c r="FO132" s="11" t="s">
        <v>244</v>
      </c>
      <c r="FP132" s="11">
        <v>18000</v>
      </c>
      <c r="FQ132" s="11">
        <v>10</v>
      </c>
      <c r="FR132" s="11">
        <v>38.5</v>
      </c>
      <c r="FS132" s="11">
        <v>1.8</v>
      </c>
      <c r="FT132" s="11">
        <v>39.5</v>
      </c>
      <c r="FU132" s="11">
        <v>1.2</v>
      </c>
      <c r="FV132" s="11">
        <v>35</v>
      </c>
      <c r="FW132" s="11">
        <v>4.9000000000000004</v>
      </c>
      <c r="FX132" s="11" t="s">
        <v>858</v>
      </c>
      <c r="FY132" s="11" t="s">
        <v>858</v>
      </c>
      <c r="GA132" s="10" t="s">
        <v>666</v>
      </c>
      <c r="GB132" s="10" t="s">
        <v>244</v>
      </c>
      <c r="GC132" s="10">
        <v>16000</v>
      </c>
      <c r="GD132" s="10">
        <v>13.8</v>
      </c>
      <c r="GE132" s="10">
        <v>28248</v>
      </c>
      <c r="GF132" s="10">
        <v>13</v>
      </c>
      <c r="GG132" s="10">
        <v>31743</v>
      </c>
      <c r="GH132" s="10">
        <v>7</v>
      </c>
      <c r="GI132" s="10" t="s">
        <v>858</v>
      </c>
      <c r="GJ132" s="10" t="s">
        <v>858</v>
      </c>
      <c r="GK132" s="10" t="s">
        <v>858</v>
      </c>
      <c r="GL132" s="10" t="s">
        <v>858</v>
      </c>
      <c r="GN132" s="9" t="s">
        <v>666</v>
      </c>
      <c r="GO132" s="9" t="s">
        <v>244</v>
      </c>
      <c r="GP132" s="9">
        <v>18000</v>
      </c>
      <c r="GQ132" s="9">
        <v>10</v>
      </c>
      <c r="GR132" s="9">
        <v>13.12</v>
      </c>
      <c r="GS132" s="9">
        <v>8.6</v>
      </c>
      <c r="GT132" s="9">
        <v>14.78</v>
      </c>
      <c r="GU132" s="9">
        <v>5.2</v>
      </c>
      <c r="GV132" s="9">
        <v>6.55</v>
      </c>
      <c r="GW132" s="9">
        <v>6.8</v>
      </c>
      <c r="GX132" s="9" t="s">
        <v>858</v>
      </c>
      <c r="GY132" s="9" t="s">
        <v>858</v>
      </c>
    </row>
    <row r="133" spans="1:207" x14ac:dyDescent="0.25">
      <c r="A133" s="1" t="s">
        <v>667</v>
      </c>
      <c r="B133" s="1" t="s">
        <v>245</v>
      </c>
      <c r="C133" s="1">
        <v>28000</v>
      </c>
      <c r="D133" s="1">
        <v>8.1</v>
      </c>
      <c r="E133" s="1">
        <v>553.29999999999995</v>
      </c>
      <c r="F133" s="1">
        <v>7</v>
      </c>
      <c r="G133" s="1">
        <v>596.1</v>
      </c>
      <c r="H133" s="1">
        <v>3.4</v>
      </c>
      <c r="I133" s="1">
        <v>324.10000000000002</v>
      </c>
      <c r="J133" s="1">
        <v>5.7</v>
      </c>
      <c r="K133" s="1" t="s">
        <v>858</v>
      </c>
      <c r="L133" s="1" t="s">
        <v>858</v>
      </c>
      <c r="N133" s="2" t="s">
        <v>667</v>
      </c>
      <c r="O133" s="2" t="s">
        <v>245</v>
      </c>
      <c r="P133" s="2">
        <v>48000</v>
      </c>
      <c r="Q133" s="2">
        <v>6</v>
      </c>
      <c r="R133" s="2">
        <v>37.5</v>
      </c>
      <c r="S133" s="2">
        <v>1.1000000000000001</v>
      </c>
      <c r="T133" s="2">
        <v>39.1</v>
      </c>
      <c r="U133" s="2">
        <v>0.9</v>
      </c>
      <c r="V133" s="2">
        <v>32.5</v>
      </c>
      <c r="W133" s="2">
        <v>0.8</v>
      </c>
      <c r="X133" s="2" t="s">
        <v>858</v>
      </c>
      <c r="Y133" s="2" t="s">
        <v>858</v>
      </c>
      <c r="AA133" s="3" t="s">
        <v>667</v>
      </c>
      <c r="AB133" s="3" t="s">
        <v>245</v>
      </c>
      <c r="AC133" s="3">
        <v>42000</v>
      </c>
      <c r="AD133" s="3">
        <v>8.5</v>
      </c>
      <c r="AE133" s="3">
        <v>26175</v>
      </c>
      <c r="AF133" s="3">
        <v>8.5</v>
      </c>
      <c r="AG133" s="3">
        <v>28379</v>
      </c>
      <c r="AH133" s="3">
        <v>3.7</v>
      </c>
      <c r="AI133" s="3">
        <v>14434</v>
      </c>
      <c r="AJ133" s="3">
        <v>6.4</v>
      </c>
      <c r="AK133" s="3" t="s">
        <v>858</v>
      </c>
      <c r="AL133" s="3" t="s">
        <v>858</v>
      </c>
      <c r="AN133" s="4" t="s">
        <v>667</v>
      </c>
      <c r="AO133" s="4" t="s">
        <v>245</v>
      </c>
      <c r="AP133" s="4">
        <v>48000</v>
      </c>
      <c r="AQ133" s="4">
        <v>6</v>
      </c>
      <c r="AR133" s="4">
        <v>12.26</v>
      </c>
      <c r="AS133" s="4">
        <v>6.1</v>
      </c>
      <c r="AT133" s="4">
        <v>13.92</v>
      </c>
      <c r="AU133" s="4">
        <v>2.9</v>
      </c>
      <c r="AV133" s="4">
        <v>7.19</v>
      </c>
      <c r="AW133" s="4">
        <v>4.5999999999999996</v>
      </c>
      <c r="AX133" s="4" t="s">
        <v>858</v>
      </c>
      <c r="AY133" s="4" t="s">
        <v>858</v>
      </c>
      <c r="BA133" s="5" t="s">
        <v>667</v>
      </c>
      <c r="BB133" s="5" t="s">
        <v>245</v>
      </c>
      <c r="BC133" s="5">
        <v>48000</v>
      </c>
      <c r="BD133" s="5">
        <v>6</v>
      </c>
      <c r="BE133" s="5">
        <v>487.8</v>
      </c>
      <c r="BF133" s="5">
        <v>5.3</v>
      </c>
      <c r="BG133" s="5">
        <v>543.79999999999995</v>
      </c>
      <c r="BH133" s="5">
        <v>2.7</v>
      </c>
      <c r="BI133" s="5">
        <v>272.7</v>
      </c>
      <c r="BJ133" s="5">
        <v>3.9</v>
      </c>
      <c r="BK133" s="5" t="s">
        <v>858</v>
      </c>
      <c r="BL133" s="5" t="s">
        <v>858</v>
      </c>
      <c r="BN133" s="6" t="s">
        <v>667</v>
      </c>
      <c r="BO133" s="6" t="s">
        <v>245</v>
      </c>
      <c r="BP133" s="6">
        <v>70000</v>
      </c>
      <c r="BQ133" s="6">
        <v>4.8</v>
      </c>
      <c r="BR133" s="6">
        <v>36.9</v>
      </c>
      <c r="BS133" s="6">
        <v>1.4</v>
      </c>
      <c r="BT133" s="6">
        <v>32.6</v>
      </c>
      <c r="BU133" s="6">
        <v>1.7</v>
      </c>
      <c r="BV133" s="6">
        <v>14.7</v>
      </c>
      <c r="BW133" s="6">
        <v>9.6</v>
      </c>
      <c r="BX133" s="6">
        <v>43</v>
      </c>
      <c r="BY133" s="6">
        <v>11</v>
      </c>
      <c r="CA133" s="7" t="s">
        <v>667</v>
      </c>
      <c r="CB133" s="7" t="s">
        <v>245</v>
      </c>
      <c r="CC133" s="7">
        <v>60000</v>
      </c>
      <c r="CD133" s="7">
        <v>6.7</v>
      </c>
      <c r="CE133" s="7">
        <v>20215</v>
      </c>
      <c r="CF133" s="7">
        <v>8.8000000000000007</v>
      </c>
      <c r="CG133" s="7">
        <v>22526</v>
      </c>
      <c r="CH133" s="7">
        <v>3.9</v>
      </c>
      <c r="CI133" s="7">
        <v>5705</v>
      </c>
      <c r="CJ133" s="7">
        <v>10</v>
      </c>
      <c r="CK133" s="7" t="s">
        <v>858</v>
      </c>
      <c r="CL133" s="7" t="s">
        <v>858</v>
      </c>
      <c r="CN133" s="8" t="s">
        <v>667</v>
      </c>
      <c r="CO133" s="8" t="s">
        <v>245</v>
      </c>
      <c r="CP133" s="8">
        <v>70000</v>
      </c>
      <c r="CQ133" s="8">
        <v>4.8</v>
      </c>
      <c r="CR133" s="8">
        <v>10.78</v>
      </c>
      <c r="CS133" s="8">
        <v>4.3</v>
      </c>
      <c r="CT133" s="8">
        <v>13.18</v>
      </c>
      <c r="CU133" s="8">
        <v>2.7</v>
      </c>
      <c r="CV133" s="8">
        <v>6.3</v>
      </c>
      <c r="CW133" s="8">
        <v>1.6</v>
      </c>
      <c r="CX133" s="8">
        <v>21.99</v>
      </c>
      <c r="CY133" s="8">
        <v>19</v>
      </c>
      <c r="DA133" s="20" t="s">
        <v>667</v>
      </c>
      <c r="DB133" s="20" t="s">
        <v>245</v>
      </c>
      <c r="DC133" s="20">
        <v>70000</v>
      </c>
      <c r="DD133" s="20">
        <v>4.8</v>
      </c>
      <c r="DE133" s="20">
        <v>378.1</v>
      </c>
      <c r="DF133" s="20">
        <v>5</v>
      </c>
      <c r="DG133" s="20">
        <v>429.1</v>
      </c>
      <c r="DH133" s="20">
        <v>3.2</v>
      </c>
      <c r="DI133" s="20">
        <v>103.3</v>
      </c>
      <c r="DJ133" s="20">
        <v>11</v>
      </c>
      <c r="DK133" s="20">
        <v>813.9</v>
      </c>
      <c r="DL133" s="20">
        <v>16</v>
      </c>
      <c r="DN133" s="21" t="s">
        <v>667</v>
      </c>
      <c r="DO133" s="21" t="s">
        <v>245</v>
      </c>
      <c r="DP133" s="21">
        <v>20000</v>
      </c>
      <c r="DQ133" s="21">
        <v>8.9</v>
      </c>
      <c r="DR133" s="21">
        <v>37.1</v>
      </c>
      <c r="DS133" s="21">
        <v>0.8</v>
      </c>
      <c r="DT133" s="21">
        <v>37.4</v>
      </c>
      <c r="DU133" s="21">
        <v>1.3</v>
      </c>
      <c r="DV133" s="21">
        <v>32.5</v>
      </c>
      <c r="DW133" s="21">
        <v>1.5</v>
      </c>
      <c r="DX133" s="21" t="s">
        <v>858</v>
      </c>
      <c r="DY133" s="21" t="s">
        <v>858</v>
      </c>
      <c r="EA133" s="22" t="s">
        <v>667</v>
      </c>
      <c r="EB133" s="22" t="s">
        <v>245</v>
      </c>
      <c r="EC133" s="22">
        <v>17000</v>
      </c>
      <c r="ED133" s="22">
        <v>10.6</v>
      </c>
      <c r="EE133" s="22">
        <v>22149</v>
      </c>
      <c r="EF133" s="22">
        <v>9.5</v>
      </c>
      <c r="EG133" s="22">
        <v>24690</v>
      </c>
      <c r="EH133" s="22">
        <v>4.7</v>
      </c>
      <c r="EI133" s="22">
        <v>12096</v>
      </c>
      <c r="EJ133" s="22">
        <v>6.5</v>
      </c>
      <c r="EK133" s="22" t="s">
        <v>858</v>
      </c>
      <c r="EL133" s="22" t="s">
        <v>858</v>
      </c>
      <c r="EN133" s="23" t="s">
        <v>667</v>
      </c>
      <c r="EO133" s="23" t="s">
        <v>245</v>
      </c>
      <c r="EP133" s="23">
        <v>20000</v>
      </c>
      <c r="EQ133" s="23">
        <v>8.9</v>
      </c>
      <c r="ER133" s="23">
        <v>11.19</v>
      </c>
      <c r="ES133" s="23">
        <v>8</v>
      </c>
      <c r="ET133" s="23">
        <v>12.54</v>
      </c>
      <c r="EU133" s="23">
        <v>4.4000000000000004</v>
      </c>
      <c r="EV133" s="23">
        <v>6.33</v>
      </c>
      <c r="EW133" s="23">
        <v>3.8</v>
      </c>
      <c r="EX133" s="23" t="s">
        <v>858</v>
      </c>
      <c r="EY133" s="23" t="s">
        <v>858</v>
      </c>
      <c r="FA133" s="24" t="s">
        <v>667</v>
      </c>
      <c r="FB133" s="24" t="s">
        <v>245</v>
      </c>
      <c r="FC133" s="24">
        <v>20000</v>
      </c>
      <c r="FD133" s="24">
        <v>8.9</v>
      </c>
      <c r="FE133" s="24">
        <v>415.7</v>
      </c>
      <c r="FF133" s="24">
        <v>8.5</v>
      </c>
      <c r="FG133" s="24">
        <v>468.6</v>
      </c>
      <c r="FH133" s="24">
        <v>4</v>
      </c>
      <c r="FI133" s="24">
        <v>250</v>
      </c>
      <c r="FJ133" s="24">
        <v>5.7</v>
      </c>
      <c r="FK133" s="24" t="s">
        <v>858</v>
      </c>
      <c r="FL133" s="24" t="s">
        <v>858</v>
      </c>
      <c r="FN133" s="11" t="s">
        <v>667</v>
      </c>
      <c r="FO133" s="11" t="s">
        <v>245</v>
      </c>
      <c r="FP133" s="11">
        <v>28000</v>
      </c>
      <c r="FQ133" s="11">
        <v>8.1</v>
      </c>
      <c r="FR133" s="11">
        <v>39</v>
      </c>
      <c r="FS133" s="11">
        <v>1.6</v>
      </c>
      <c r="FT133" s="11">
        <v>40.299999999999997</v>
      </c>
      <c r="FU133" s="11">
        <v>1.2</v>
      </c>
      <c r="FV133" s="11">
        <v>35</v>
      </c>
      <c r="FW133" s="11">
        <v>2.7</v>
      </c>
      <c r="FX133" s="11" t="s">
        <v>858</v>
      </c>
      <c r="FY133" s="11" t="s">
        <v>858</v>
      </c>
      <c r="GA133" s="10" t="s">
        <v>667</v>
      </c>
      <c r="GB133" s="10" t="s">
        <v>245</v>
      </c>
      <c r="GC133" s="10">
        <v>25000</v>
      </c>
      <c r="GD133" s="10">
        <v>12.5</v>
      </c>
      <c r="GE133" s="10">
        <v>29529</v>
      </c>
      <c r="GF133" s="10">
        <v>11</v>
      </c>
      <c r="GG133" s="10">
        <v>30983</v>
      </c>
      <c r="GH133" s="10">
        <v>5.4</v>
      </c>
      <c r="GI133" s="10" t="s">
        <v>858</v>
      </c>
      <c r="GJ133" s="10" t="s">
        <v>858</v>
      </c>
      <c r="GK133" s="10" t="s">
        <v>858</v>
      </c>
      <c r="GL133" s="10" t="s">
        <v>858</v>
      </c>
      <c r="GN133" s="9" t="s">
        <v>667</v>
      </c>
      <c r="GO133" s="9" t="s">
        <v>245</v>
      </c>
      <c r="GP133" s="9">
        <v>28000</v>
      </c>
      <c r="GQ133" s="9">
        <v>8.1</v>
      </c>
      <c r="GR133" s="9">
        <v>13.63</v>
      </c>
      <c r="GS133" s="9">
        <v>7.9</v>
      </c>
      <c r="GT133" s="9">
        <v>14.81</v>
      </c>
      <c r="GU133" s="9">
        <v>3.6</v>
      </c>
      <c r="GV133" s="9">
        <v>8.2100000000000009</v>
      </c>
      <c r="GW133" s="9">
        <v>4.7</v>
      </c>
      <c r="GX133" s="9" t="s">
        <v>858</v>
      </c>
      <c r="GY133" s="9" t="s">
        <v>858</v>
      </c>
    </row>
    <row r="134" spans="1:207" x14ac:dyDescent="0.25">
      <c r="A134" s="1" t="s">
        <v>668</v>
      </c>
      <c r="B134" s="1" t="s">
        <v>246</v>
      </c>
      <c r="C134" s="1">
        <v>60000</v>
      </c>
      <c r="D134" s="1">
        <v>5.4</v>
      </c>
      <c r="E134" s="1">
        <v>608.1</v>
      </c>
      <c r="F134" s="1">
        <v>5.4</v>
      </c>
      <c r="G134" s="1">
        <v>718.6</v>
      </c>
      <c r="H134" s="1">
        <v>3.7</v>
      </c>
      <c r="I134" s="1">
        <v>329.3</v>
      </c>
      <c r="J134" s="1">
        <v>3</v>
      </c>
      <c r="K134" s="1" t="s">
        <v>858</v>
      </c>
      <c r="L134" s="1" t="s">
        <v>858</v>
      </c>
      <c r="N134" s="2" t="s">
        <v>668</v>
      </c>
      <c r="O134" s="2" t="s">
        <v>246</v>
      </c>
      <c r="P134" s="2">
        <v>100000</v>
      </c>
      <c r="Q134" s="2">
        <v>4.0999999999999996</v>
      </c>
      <c r="R134" s="2">
        <v>37.5</v>
      </c>
      <c r="S134" s="2">
        <v>0</v>
      </c>
      <c r="T134" s="2">
        <v>38.5</v>
      </c>
      <c r="U134" s="2">
        <v>0.5</v>
      </c>
      <c r="V134" s="2">
        <v>34.9</v>
      </c>
      <c r="W134" s="2">
        <v>1.4</v>
      </c>
      <c r="X134" s="2">
        <v>44.3</v>
      </c>
      <c r="Y134" s="2">
        <v>5.9</v>
      </c>
      <c r="AA134" s="3" t="s">
        <v>668</v>
      </c>
      <c r="AB134" s="3" t="s">
        <v>246</v>
      </c>
      <c r="AC134" s="3">
        <v>91000</v>
      </c>
      <c r="AD134" s="3">
        <v>6.2</v>
      </c>
      <c r="AE134" s="3">
        <v>27442</v>
      </c>
      <c r="AF134" s="3">
        <v>5.0999999999999996</v>
      </c>
      <c r="AG134" s="3">
        <v>34949</v>
      </c>
      <c r="AH134" s="3">
        <v>4.7</v>
      </c>
      <c r="AI134" s="3">
        <v>15781</v>
      </c>
      <c r="AJ134" s="3">
        <v>3.5</v>
      </c>
      <c r="AK134" s="3" t="s">
        <v>858</v>
      </c>
      <c r="AL134" s="3" t="s">
        <v>858</v>
      </c>
      <c r="AN134" s="4" t="s">
        <v>668</v>
      </c>
      <c r="AO134" s="4" t="s">
        <v>246</v>
      </c>
      <c r="AP134" s="4">
        <v>100000</v>
      </c>
      <c r="AQ134" s="4">
        <v>4.0999999999999996</v>
      </c>
      <c r="AR134" s="4">
        <v>13.75</v>
      </c>
      <c r="AS134" s="4">
        <v>3.7</v>
      </c>
      <c r="AT134" s="4">
        <v>16.739999999999998</v>
      </c>
      <c r="AU134" s="4">
        <v>2.8</v>
      </c>
      <c r="AV134" s="4">
        <v>8.01</v>
      </c>
      <c r="AW134" s="4">
        <v>2.4</v>
      </c>
      <c r="AX134" s="4">
        <v>29.63</v>
      </c>
      <c r="AY134" s="4">
        <v>17</v>
      </c>
      <c r="BA134" s="5" t="s">
        <v>668</v>
      </c>
      <c r="BB134" s="5" t="s">
        <v>246</v>
      </c>
      <c r="BC134" s="5">
        <v>100000</v>
      </c>
      <c r="BD134" s="5">
        <v>4.0999999999999996</v>
      </c>
      <c r="BE134" s="5">
        <v>535.5</v>
      </c>
      <c r="BF134" s="5">
        <v>3.7</v>
      </c>
      <c r="BG134" s="5">
        <v>644.70000000000005</v>
      </c>
      <c r="BH134" s="5">
        <v>2.7</v>
      </c>
      <c r="BI134" s="5">
        <v>308.2</v>
      </c>
      <c r="BJ134" s="5">
        <v>1.8</v>
      </c>
      <c r="BK134" s="5">
        <v>1088.2</v>
      </c>
      <c r="BL134" s="5">
        <v>17</v>
      </c>
      <c r="BN134" s="6" t="s">
        <v>668</v>
      </c>
      <c r="BO134" s="6" t="s">
        <v>246</v>
      </c>
      <c r="BP134" s="6">
        <v>131000</v>
      </c>
      <c r="BQ134" s="6">
        <v>3.5</v>
      </c>
      <c r="BR134" s="6">
        <v>37</v>
      </c>
      <c r="BS134" s="6">
        <v>0.4</v>
      </c>
      <c r="BT134" s="6">
        <v>33.799999999999997</v>
      </c>
      <c r="BU134" s="6">
        <v>1</v>
      </c>
      <c r="BV134" s="6">
        <v>17.8</v>
      </c>
      <c r="BW134" s="6">
        <v>7.1</v>
      </c>
      <c r="BX134" s="6">
        <v>42.5</v>
      </c>
      <c r="BY134" s="6">
        <v>5.4</v>
      </c>
      <c r="CA134" s="7" t="s">
        <v>668</v>
      </c>
      <c r="CB134" s="7" t="s">
        <v>246</v>
      </c>
      <c r="CC134" s="7">
        <v>117000</v>
      </c>
      <c r="CD134" s="7">
        <v>5.4</v>
      </c>
      <c r="CE134" s="7">
        <v>24117</v>
      </c>
      <c r="CF134" s="7">
        <v>3.6</v>
      </c>
      <c r="CG134" s="7">
        <v>30152</v>
      </c>
      <c r="CH134" s="7">
        <v>4.8</v>
      </c>
      <c r="CI134" s="7">
        <v>8086</v>
      </c>
      <c r="CJ134" s="7">
        <v>9.6</v>
      </c>
      <c r="CK134" s="7" t="s">
        <v>858</v>
      </c>
      <c r="CL134" s="7" t="s">
        <v>858</v>
      </c>
      <c r="CN134" s="8" t="s">
        <v>668</v>
      </c>
      <c r="CO134" s="8" t="s">
        <v>246</v>
      </c>
      <c r="CP134" s="8">
        <v>131000</v>
      </c>
      <c r="CQ134" s="8">
        <v>3.5</v>
      </c>
      <c r="CR134" s="8">
        <v>12.62</v>
      </c>
      <c r="CS134" s="8">
        <v>3.3</v>
      </c>
      <c r="CT134" s="8">
        <v>16.399999999999999</v>
      </c>
      <c r="CU134" s="8">
        <v>2.8</v>
      </c>
      <c r="CV134" s="8">
        <v>7.11</v>
      </c>
      <c r="CW134" s="8">
        <v>2.2999999999999998</v>
      </c>
      <c r="CX134" s="8">
        <v>28.17</v>
      </c>
      <c r="CY134" s="8">
        <v>14</v>
      </c>
      <c r="DA134" s="20" t="s">
        <v>668</v>
      </c>
      <c r="DB134" s="20" t="s">
        <v>246</v>
      </c>
      <c r="DC134" s="20">
        <v>131000</v>
      </c>
      <c r="DD134" s="20">
        <v>3.5</v>
      </c>
      <c r="DE134" s="20">
        <v>460.2</v>
      </c>
      <c r="DF134" s="20">
        <v>3.5</v>
      </c>
      <c r="DG134" s="20">
        <v>554.79999999999995</v>
      </c>
      <c r="DH134" s="20">
        <v>2.9</v>
      </c>
      <c r="DI134" s="20">
        <v>154.80000000000001</v>
      </c>
      <c r="DJ134" s="20">
        <v>8.9</v>
      </c>
      <c r="DK134" s="20">
        <v>1001</v>
      </c>
      <c r="DL134" s="20">
        <v>15</v>
      </c>
      <c r="DN134" s="21" t="s">
        <v>668</v>
      </c>
      <c r="DO134" s="21" t="s">
        <v>246</v>
      </c>
      <c r="DP134" s="21">
        <v>40000</v>
      </c>
      <c r="DQ134" s="21">
        <v>6.2</v>
      </c>
      <c r="DR134" s="21">
        <v>37.299999999999997</v>
      </c>
      <c r="DS134" s="21">
        <v>0.3</v>
      </c>
      <c r="DT134" s="21">
        <v>36.9</v>
      </c>
      <c r="DU134" s="21">
        <v>0.7</v>
      </c>
      <c r="DV134" s="21">
        <v>32</v>
      </c>
      <c r="DW134" s="21">
        <v>2.5</v>
      </c>
      <c r="DX134" s="21" t="s">
        <v>858</v>
      </c>
      <c r="DY134" s="21" t="s">
        <v>858</v>
      </c>
      <c r="EA134" s="22" t="s">
        <v>668</v>
      </c>
      <c r="EB134" s="22" t="s">
        <v>246</v>
      </c>
      <c r="EC134" s="22">
        <v>37000</v>
      </c>
      <c r="ED134" s="22">
        <v>9.1999999999999993</v>
      </c>
      <c r="EE134" s="22">
        <v>23800</v>
      </c>
      <c r="EF134" s="22">
        <v>4.9000000000000004</v>
      </c>
      <c r="EG134" s="22">
        <v>27749</v>
      </c>
      <c r="EH134" s="22">
        <v>11</v>
      </c>
      <c r="EI134" s="22">
        <v>14196</v>
      </c>
      <c r="EJ134" s="22">
        <v>6.1</v>
      </c>
      <c r="EK134" s="22" t="s">
        <v>858</v>
      </c>
      <c r="EL134" s="22" t="s">
        <v>858</v>
      </c>
      <c r="EN134" s="23" t="s">
        <v>668</v>
      </c>
      <c r="EO134" s="23" t="s">
        <v>246</v>
      </c>
      <c r="EP134" s="23">
        <v>40000</v>
      </c>
      <c r="EQ134" s="23">
        <v>6.2</v>
      </c>
      <c r="ER134" s="23">
        <v>12.3</v>
      </c>
      <c r="ES134" s="23">
        <v>4.3</v>
      </c>
      <c r="ET134" s="23">
        <v>14.51</v>
      </c>
      <c r="EU134" s="23">
        <v>3.2</v>
      </c>
      <c r="EV134" s="23">
        <v>7.66</v>
      </c>
      <c r="EW134" s="23">
        <v>3.3</v>
      </c>
      <c r="EX134" s="23" t="s">
        <v>858</v>
      </c>
      <c r="EY134" s="23" t="s">
        <v>858</v>
      </c>
      <c r="FA134" s="24" t="s">
        <v>668</v>
      </c>
      <c r="FB134" s="24" t="s">
        <v>246</v>
      </c>
      <c r="FC134" s="24">
        <v>40000</v>
      </c>
      <c r="FD134" s="24">
        <v>6.2</v>
      </c>
      <c r="FE134" s="24">
        <v>470.6</v>
      </c>
      <c r="FF134" s="24">
        <v>3.6</v>
      </c>
      <c r="FG134" s="24">
        <v>535</v>
      </c>
      <c r="FH134" s="24">
        <v>3.1</v>
      </c>
      <c r="FI134" s="24">
        <v>280.5</v>
      </c>
      <c r="FJ134" s="24">
        <v>4.3</v>
      </c>
      <c r="FK134" s="24" t="s">
        <v>858</v>
      </c>
      <c r="FL134" s="24" t="s">
        <v>858</v>
      </c>
      <c r="FN134" s="11" t="s">
        <v>668</v>
      </c>
      <c r="FO134" s="11" t="s">
        <v>246</v>
      </c>
      <c r="FP134" s="11">
        <v>60000</v>
      </c>
      <c r="FQ134" s="11">
        <v>5.4</v>
      </c>
      <c r="FR134" s="11">
        <v>37.5</v>
      </c>
      <c r="FS134" s="11">
        <v>1.4</v>
      </c>
      <c r="FT134" s="11">
        <v>39.6</v>
      </c>
      <c r="FU134" s="11">
        <v>0.7</v>
      </c>
      <c r="FV134" s="11">
        <v>35</v>
      </c>
      <c r="FW134" s="11">
        <v>0.1</v>
      </c>
      <c r="FX134" s="11" t="s">
        <v>858</v>
      </c>
      <c r="FY134" s="11" t="s">
        <v>858</v>
      </c>
      <c r="GA134" s="10" t="s">
        <v>668</v>
      </c>
      <c r="GB134" s="10" t="s">
        <v>246</v>
      </c>
      <c r="GC134" s="10">
        <v>54000</v>
      </c>
      <c r="GD134" s="10">
        <v>8.4</v>
      </c>
      <c r="GE134" s="10">
        <v>33104</v>
      </c>
      <c r="GF134" s="10">
        <v>7</v>
      </c>
      <c r="GG134" s="10">
        <v>39948</v>
      </c>
      <c r="GH134" s="10">
        <v>4.8</v>
      </c>
      <c r="GI134" s="10">
        <v>17448</v>
      </c>
      <c r="GJ134" s="10">
        <v>3.3</v>
      </c>
      <c r="GK134" s="10" t="s">
        <v>858</v>
      </c>
      <c r="GL134" s="10" t="s">
        <v>858</v>
      </c>
      <c r="GN134" s="9" t="s">
        <v>668</v>
      </c>
      <c r="GO134" s="9" t="s">
        <v>246</v>
      </c>
      <c r="GP134" s="9">
        <v>60000</v>
      </c>
      <c r="GQ134" s="9">
        <v>5.4</v>
      </c>
      <c r="GR134" s="9">
        <v>14.93</v>
      </c>
      <c r="GS134" s="9">
        <v>6.4</v>
      </c>
      <c r="GT134" s="9">
        <v>18.13</v>
      </c>
      <c r="GU134" s="9">
        <v>3.8</v>
      </c>
      <c r="GV134" s="9">
        <v>8.17</v>
      </c>
      <c r="GW134" s="9">
        <v>3.1</v>
      </c>
      <c r="GX134" s="9" t="s">
        <v>858</v>
      </c>
      <c r="GY134" s="9" t="s">
        <v>858</v>
      </c>
    </row>
    <row r="135" spans="1:207" x14ac:dyDescent="0.25">
      <c r="A135" s="1" t="s">
        <v>669</v>
      </c>
      <c r="B135" s="1" t="s">
        <v>247</v>
      </c>
      <c r="C135" s="1">
        <v>43000</v>
      </c>
      <c r="D135" s="1">
        <v>6.5</v>
      </c>
      <c r="E135" s="1">
        <v>574.9</v>
      </c>
      <c r="F135" s="1">
        <v>4.5999999999999996</v>
      </c>
      <c r="G135" s="1">
        <v>707.8</v>
      </c>
      <c r="H135" s="1">
        <v>6.6</v>
      </c>
      <c r="I135" s="1">
        <v>294.10000000000002</v>
      </c>
      <c r="J135" s="1">
        <v>6</v>
      </c>
      <c r="K135" s="1" t="s">
        <v>858</v>
      </c>
      <c r="L135" s="1" t="s">
        <v>858</v>
      </c>
      <c r="N135" s="2" t="s">
        <v>669</v>
      </c>
      <c r="O135" s="2" t="s">
        <v>247</v>
      </c>
      <c r="P135" s="2">
        <v>64000</v>
      </c>
      <c r="Q135" s="2">
        <v>5.3</v>
      </c>
      <c r="R135" s="2">
        <v>37</v>
      </c>
      <c r="S135" s="2">
        <v>0.4</v>
      </c>
      <c r="T135" s="2">
        <v>38.4</v>
      </c>
      <c r="U135" s="2">
        <v>0.7</v>
      </c>
      <c r="V135" s="2">
        <v>33</v>
      </c>
      <c r="W135" s="2">
        <v>1.8</v>
      </c>
      <c r="X135" s="2" t="s">
        <v>858</v>
      </c>
      <c r="Y135" s="2" t="s">
        <v>858</v>
      </c>
      <c r="AA135" s="3" t="s">
        <v>669</v>
      </c>
      <c r="AB135" s="3" t="s">
        <v>247</v>
      </c>
      <c r="AC135" s="3">
        <v>56000</v>
      </c>
      <c r="AD135" s="3">
        <v>7.8</v>
      </c>
      <c r="AE135" s="3">
        <v>27070</v>
      </c>
      <c r="AF135" s="3">
        <v>6.4</v>
      </c>
      <c r="AG135" s="3">
        <v>32350</v>
      </c>
      <c r="AH135" s="3">
        <v>6.2</v>
      </c>
      <c r="AI135" s="3">
        <v>13787</v>
      </c>
      <c r="AJ135" s="3">
        <v>8.6999999999999993</v>
      </c>
      <c r="AK135" s="3" t="s">
        <v>858</v>
      </c>
      <c r="AL135" s="3" t="s">
        <v>858</v>
      </c>
      <c r="AN135" s="4" t="s">
        <v>669</v>
      </c>
      <c r="AO135" s="4" t="s">
        <v>247</v>
      </c>
      <c r="AP135" s="4">
        <v>64000</v>
      </c>
      <c r="AQ135" s="4">
        <v>5.3</v>
      </c>
      <c r="AR135" s="4">
        <v>13.61</v>
      </c>
      <c r="AS135" s="4">
        <v>3.6</v>
      </c>
      <c r="AT135" s="4">
        <v>16.440000000000001</v>
      </c>
      <c r="AU135" s="4">
        <v>5.2</v>
      </c>
      <c r="AV135" s="4">
        <v>7.33</v>
      </c>
      <c r="AW135" s="4">
        <v>3.6</v>
      </c>
      <c r="AX135" s="4" t="s">
        <v>858</v>
      </c>
      <c r="AY135" s="4" t="s">
        <v>858</v>
      </c>
      <c r="BA135" s="5" t="s">
        <v>669</v>
      </c>
      <c r="BB135" s="5" t="s">
        <v>247</v>
      </c>
      <c r="BC135" s="5">
        <v>64000</v>
      </c>
      <c r="BD135" s="5">
        <v>5.3</v>
      </c>
      <c r="BE135" s="5">
        <v>520.1</v>
      </c>
      <c r="BF135" s="5">
        <v>3.7</v>
      </c>
      <c r="BG135" s="5">
        <v>631.1</v>
      </c>
      <c r="BH135" s="5">
        <v>5.2</v>
      </c>
      <c r="BI135" s="5">
        <v>291.39999999999998</v>
      </c>
      <c r="BJ135" s="5">
        <v>3.2</v>
      </c>
      <c r="BK135" s="5" t="s">
        <v>858</v>
      </c>
      <c r="BL135" s="5" t="s">
        <v>858</v>
      </c>
      <c r="BN135" s="6" t="s">
        <v>669</v>
      </c>
      <c r="BO135" s="6" t="s">
        <v>247</v>
      </c>
      <c r="BP135" s="6">
        <v>86000</v>
      </c>
      <c r="BQ135" s="6">
        <v>4.4000000000000004</v>
      </c>
      <c r="BR135" s="6">
        <v>37</v>
      </c>
      <c r="BS135" s="6">
        <v>0.1</v>
      </c>
      <c r="BT135" s="6">
        <v>33.299999999999997</v>
      </c>
      <c r="BU135" s="6">
        <v>1.3</v>
      </c>
      <c r="BV135" s="6">
        <v>16.8</v>
      </c>
      <c r="BW135" s="6">
        <v>5.9</v>
      </c>
      <c r="BX135" s="6">
        <v>42.3</v>
      </c>
      <c r="BY135" s="6">
        <v>6</v>
      </c>
      <c r="CA135" s="7" t="s">
        <v>669</v>
      </c>
      <c r="CB135" s="7" t="s">
        <v>247</v>
      </c>
      <c r="CC135" s="7">
        <v>74000</v>
      </c>
      <c r="CD135" s="7">
        <v>6.6</v>
      </c>
      <c r="CE135" s="7">
        <v>24000</v>
      </c>
      <c r="CF135" s="7">
        <v>8.4</v>
      </c>
      <c r="CG135" s="7">
        <v>27546</v>
      </c>
      <c r="CH135" s="7">
        <v>5.7</v>
      </c>
      <c r="CI135" s="7">
        <v>7724</v>
      </c>
      <c r="CJ135" s="7">
        <v>13</v>
      </c>
      <c r="CK135" s="7" t="s">
        <v>858</v>
      </c>
      <c r="CL135" s="7" t="s">
        <v>858</v>
      </c>
      <c r="CN135" s="8" t="s">
        <v>669</v>
      </c>
      <c r="CO135" s="8" t="s">
        <v>247</v>
      </c>
      <c r="CP135" s="8">
        <v>86000</v>
      </c>
      <c r="CQ135" s="8">
        <v>4.4000000000000004</v>
      </c>
      <c r="CR135" s="8">
        <v>12.47</v>
      </c>
      <c r="CS135" s="8">
        <v>3.9</v>
      </c>
      <c r="CT135" s="8">
        <v>15.86</v>
      </c>
      <c r="CU135" s="8">
        <v>4.7</v>
      </c>
      <c r="CV135" s="8">
        <v>6.74</v>
      </c>
      <c r="CW135" s="8">
        <v>2.2000000000000002</v>
      </c>
      <c r="CX135" s="8" t="s">
        <v>858</v>
      </c>
      <c r="CY135" s="8" t="s">
        <v>858</v>
      </c>
      <c r="DA135" s="20" t="s">
        <v>669</v>
      </c>
      <c r="DB135" s="20" t="s">
        <v>247</v>
      </c>
      <c r="DC135" s="20">
        <v>86000</v>
      </c>
      <c r="DD135" s="20">
        <v>4.4000000000000004</v>
      </c>
      <c r="DE135" s="20">
        <v>448.9</v>
      </c>
      <c r="DF135" s="20">
        <v>4.5</v>
      </c>
      <c r="DG135" s="20">
        <v>528.29999999999995</v>
      </c>
      <c r="DH135" s="20">
        <v>4.9000000000000004</v>
      </c>
      <c r="DI135" s="20">
        <v>144.1</v>
      </c>
      <c r="DJ135" s="20">
        <v>9.8000000000000007</v>
      </c>
      <c r="DK135" s="20" t="s">
        <v>858</v>
      </c>
      <c r="DL135" s="20" t="s">
        <v>858</v>
      </c>
      <c r="DN135" s="21" t="s">
        <v>669</v>
      </c>
      <c r="DO135" s="21" t="s">
        <v>247</v>
      </c>
      <c r="DP135" s="21">
        <v>21000</v>
      </c>
      <c r="DQ135" s="21">
        <v>8.9</v>
      </c>
      <c r="DR135" s="21">
        <v>37</v>
      </c>
      <c r="DS135" s="21">
        <v>0</v>
      </c>
      <c r="DT135" s="21">
        <v>36.700000000000003</v>
      </c>
      <c r="DU135" s="21">
        <v>0.9</v>
      </c>
      <c r="DV135" s="21">
        <v>32.4</v>
      </c>
      <c r="DW135" s="21">
        <v>2</v>
      </c>
      <c r="DX135" s="21" t="s">
        <v>858</v>
      </c>
      <c r="DY135" s="21" t="s">
        <v>858</v>
      </c>
      <c r="EA135" s="22" t="s">
        <v>669</v>
      </c>
      <c r="EB135" s="22" t="s">
        <v>247</v>
      </c>
      <c r="EC135" s="22">
        <v>17000</v>
      </c>
      <c r="ED135" s="22">
        <v>12.8</v>
      </c>
      <c r="EE135" s="22">
        <v>20733</v>
      </c>
      <c r="EF135" s="22">
        <v>9.5</v>
      </c>
      <c r="EG135" s="22">
        <v>23467</v>
      </c>
      <c r="EH135" s="22">
        <v>5.7</v>
      </c>
      <c r="EI135" s="22" t="s">
        <v>858</v>
      </c>
      <c r="EJ135" s="22" t="s">
        <v>858</v>
      </c>
      <c r="EK135" s="22" t="s">
        <v>858</v>
      </c>
      <c r="EL135" s="22" t="s">
        <v>858</v>
      </c>
      <c r="EN135" s="23" t="s">
        <v>669</v>
      </c>
      <c r="EO135" s="23" t="s">
        <v>247</v>
      </c>
      <c r="EP135" s="23">
        <v>21000</v>
      </c>
      <c r="EQ135" s="23">
        <v>8.9</v>
      </c>
      <c r="ER135" s="23">
        <v>11.78</v>
      </c>
      <c r="ES135" s="23">
        <v>6.5</v>
      </c>
      <c r="ET135" s="23">
        <v>12.83</v>
      </c>
      <c r="EU135" s="23">
        <v>3.9</v>
      </c>
      <c r="EV135" s="23">
        <v>7.26</v>
      </c>
      <c r="EW135" s="23">
        <v>5.4</v>
      </c>
      <c r="EX135" s="23" t="s">
        <v>858</v>
      </c>
      <c r="EY135" s="23" t="s">
        <v>858</v>
      </c>
      <c r="FA135" s="24" t="s">
        <v>669</v>
      </c>
      <c r="FB135" s="24" t="s">
        <v>247</v>
      </c>
      <c r="FC135" s="24">
        <v>21000</v>
      </c>
      <c r="FD135" s="24">
        <v>8.9</v>
      </c>
      <c r="FE135" s="24">
        <v>421.4</v>
      </c>
      <c r="FF135" s="24">
        <v>5.3</v>
      </c>
      <c r="FG135" s="24">
        <v>471.1</v>
      </c>
      <c r="FH135" s="24">
        <v>3.7</v>
      </c>
      <c r="FI135" s="24">
        <v>272.89999999999998</v>
      </c>
      <c r="FJ135" s="24">
        <v>5.7</v>
      </c>
      <c r="FK135" s="24" t="s">
        <v>858</v>
      </c>
      <c r="FL135" s="24" t="s">
        <v>858</v>
      </c>
      <c r="FN135" s="11" t="s">
        <v>669</v>
      </c>
      <c r="FO135" s="11" t="s">
        <v>247</v>
      </c>
      <c r="FP135" s="11">
        <v>43000</v>
      </c>
      <c r="FQ135" s="11">
        <v>6.5</v>
      </c>
      <c r="FR135" s="11">
        <v>37.4</v>
      </c>
      <c r="FS135" s="11">
        <v>0.7</v>
      </c>
      <c r="FT135" s="11">
        <v>39.200000000000003</v>
      </c>
      <c r="FU135" s="11">
        <v>0.9</v>
      </c>
      <c r="FV135" s="11">
        <v>34.9</v>
      </c>
      <c r="FW135" s="11">
        <v>2.8</v>
      </c>
      <c r="FX135" s="11" t="s">
        <v>858</v>
      </c>
      <c r="FY135" s="11" t="s">
        <v>858</v>
      </c>
      <c r="GA135" s="10" t="s">
        <v>669</v>
      </c>
      <c r="GB135" s="10" t="s">
        <v>247</v>
      </c>
      <c r="GC135" s="10">
        <v>38000</v>
      </c>
      <c r="GD135" s="10">
        <v>9.8000000000000007</v>
      </c>
      <c r="GE135" s="10">
        <v>29681</v>
      </c>
      <c r="GF135" s="10">
        <v>7.9</v>
      </c>
      <c r="GG135" s="10">
        <v>36374</v>
      </c>
      <c r="GH135" s="10">
        <v>7.7</v>
      </c>
      <c r="GI135" s="10">
        <v>15294</v>
      </c>
      <c r="GJ135" s="10">
        <v>8.1</v>
      </c>
      <c r="GK135" s="10" t="s">
        <v>858</v>
      </c>
      <c r="GL135" s="10" t="s">
        <v>858</v>
      </c>
      <c r="GN135" s="9" t="s">
        <v>669</v>
      </c>
      <c r="GO135" s="9" t="s">
        <v>247</v>
      </c>
      <c r="GP135" s="9">
        <v>43000</v>
      </c>
      <c r="GQ135" s="9">
        <v>6.5</v>
      </c>
      <c r="GR135" s="9">
        <v>14.44</v>
      </c>
      <c r="GS135" s="9">
        <v>5.4</v>
      </c>
      <c r="GT135" s="9">
        <v>18.059999999999999</v>
      </c>
      <c r="GU135" s="9">
        <v>6.7</v>
      </c>
      <c r="GV135" s="9">
        <v>7.37</v>
      </c>
      <c r="GW135" s="9">
        <v>5.4</v>
      </c>
      <c r="GX135" s="9" t="s">
        <v>858</v>
      </c>
      <c r="GY135" s="9" t="s">
        <v>858</v>
      </c>
    </row>
    <row r="136" spans="1:207" x14ac:dyDescent="0.25">
      <c r="A136" s="1" t="s">
        <v>670</v>
      </c>
      <c r="B136" s="1" t="s">
        <v>248</v>
      </c>
      <c r="C136" s="1">
        <v>35000</v>
      </c>
      <c r="D136" s="1">
        <v>7.3</v>
      </c>
      <c r="E136" s="1">
        <v>670</v>
      </c>
      <c r="F136" s="1">
        <v>8.6</v>
      </c>
      <c r="G136" s="1">
        <v>780.8</v>
      </c>
      <c r="H136" s="1">
        <v>4.7</v>
      </c>
      <c r="I136" s="1">
        <v>345</v>
      </c>
      <c r="J136" s="1">
        <v>4.9000000000000004</v>
      </c>
      <c r="K136" s="1" t="s">
        <v>858</v>
      </c>
      <c r="L136" s="1" t="s">
        <v>858</v>
      </c>
      <c r="N136" s="2" t="s">
        <v>670</v>
      </c>
      <c r="O136" s="2" t="s">
        <v>248</v>
      </c>
      <c r="P136" s="2">
        <v>58000</v>
      </c>
      <c r="Q136" s="2">
        <v>5.5</v>
      </c>
      <c r="R136" s="2">
        <v>37.5</v>
      </c>
      <c r="S136" s="2" t="s">
        <v>858</v>
      </c>
      <c r="T136" s="2">
        <v>38.6</v>
      </c>
      <c r="U136" s="2">
        <v>0.7</v>
      </c>
      <c r="V136" s="2">
        <v>35</v>
      </c>
      <c r="W136" s="2">
        <v>1.6</v>
      </c>
      <c r="X136" s="2" t="s">
        <v>858</v>
      </c>
      <c r="Y136" s="2" t="s">
        <v>858</v>
      </c>
      <c r="AA136" s="3" t="s">
        <v>670</v>
      </c>
      <c r="AB136" s="3" t="s">
        <v>248</v>
      </c>
      <c r="AC136" s="3">
        <v>50000</v>
      </c>
      <c r="AD136" s="3">
        <v>6.5</v>
      </c>
      <c r="AE136" s="3">
        <v>31640</v>
      </c>
      <c r="AF136" s="3">
        <v>4.9000000000000004</v>
      </c>
      <c r="AG136" s="3">
        <v>37650</v>
      </c>
      <c r="AH136" s="3">
        <v>4.3</v>
      </c>
      <c r="AI136" s="3">
        <v>16124</v>
      </c>
      <c r="AJ136" s="3">
        <v>6.7</v>
      </c>
      <c r="AK136" s="3" t="s">
        <v>858</v>
      </c>
      <c r="AL136" s="3" t="s">
        <v>858</v>
      </c>
      <c r="AN136" s="4" t="s">
        <v>670</v>
      </c>
      <c r="AO136" s="4" t="s">
        <v>248</v>
      </c>
      <c r="AP136" s="4">
        <v>58000</v>
      </c>
      <c r="AQ136" s="4">
        <v>5.5</v>
      </c>
      <c r="AR136" s="4">
        <v>15.16</v>
      </c>
      <c r="AS136" s="4">
        <v>4.5999999999999996</v>
      </c>
      <c r="AT136" s="4">
        <v>18.2</v>
      </c>
      <c r="AU136" s="4">
        <v>3.7</v>
      </c>
      <c r="AV136" s="4">
        <v>7.61</v>
      </c>
      <c r="AW136" s="4">
        <v>5.0999999999999996</v>
      </c>
      <c r="AX136" s="4" t="s">
        <v>858</v>
      </c>
      <c r="AY136" s="4" t="s">
        <v>858</v>
      </c>
      <c r="BA136" s="5" t="s">
        <v>670</v>
      </c>
      <c r="BB136" s="5" t="s">
        <v>248</v>
      </c>
      <c r="BC136" s="5">
        <v>58000</v>
      </c>
      <c r="BD136" s="5">
        <v>5.5</v>
      </c>
      <c r="BE136" s="5">
        <v>586.29999999999995</v>
      </c>
      <c r="BF136" s="5">
        <v>4.8</v>
      </c>
      <c r="BG136" s="5">
        <v>701.5</v>
      </c>
      <c r="BH136" s="5">
        <v>3.6</v>
      </c>
      <c r="BI136" s="5">
        <v>299.2</v>
      </c>
      <c r="BJ136" s="5">
        <v>4.5999999999999996</v>
      </c>
      <c r="BK136" s="5" t="s">
        <v>858</v>
      </c>
      <c r="BL136" s="5" t="s">
        <v>858</v>
      </c>
      <c r="BN136" s="6" t="s">
        <v>670</v>
      </c>
      <c r="BO136" s="6" t="s">
        <v>248</v>
      </c>
      <c r="BP136" s="6">
        <v>78000</v>
      </c>
      <c r="BQ136" s="6">
        <v>4.5999999999999996</v>
      </c>
      <c r="BR136" s="6">
        <v>37</v>
      </c>
      <c r="BS136" s="6">
        <v>0.4</v>
      </c>
      <c r="BT136" s="6">
        <v>33.6</v>
      </c>
      <c r="BU136" s="6">
        <v>1.4</v>
      </c>
      <c r="BV136" s="6">
        <v>18</v>
      </c>
      <c r="BW136" s="6">
        <v>7.4</v>
      </c>
      <c r="BX136" s="6">
        <v>41.6</v>
      </c>
      <c r="BY136" s="6">
        <v>9.4</v>
      </c>
      <c r="CA136" s="7" t="s">
        <v>670</v>
      </c>
      <c r="CB136" s="7" t="s">
        <v>248</v>
      </c>
      <c r="CC136" s="7">
        <v>69000</v>
      </c>
      <c r="CD136" s="7">
        <v>5.5</v>
      </c>
      <c r="CE136" s="7">
        <v>26390</v>
      </c>
      <c r="CF136" s="7">
        <v>5.8</v>
      </c>
      <c r="CG136" s="7">
        <v>31265</v>
      </c>
      <c r="CH136" s="7">
        <v>4.4000000000000004</v>
      </c>
      <c r="CI136" s="7">
        <v>7741</v>
      </c>
      <c r="CJ136" s="7">
        <v>8.6999999999999993</v>
      </c>
      <c r="CK136" s="7" t="s">
        <v>858</v>
      </c>
      <c r="CL136" s="7" t="s">
        <v>858</v>
      </c>
      <c r="CN136" s="8" t="s">
        <v>670</v>
      </c>
      <c r="CO136" s="8" t="s">
        <v>248</v>
      </c>
      <c r="CP136" s="8">
        <v>78000</v>
      </c>
      <c r="CQ136" s="8">
        <v>4.5999999999999996</v>
      </c>
      <c r="CR136" s="8">
        <v>13.69</v>
      </c>
      <c r="CS136" s="8">
        <v>4.8</v>
      </c>
      <c r="CT136" s="8">
        <v>17.260000000000002</v>
      </c>
      <c r="CU136" s="8">
        <v>3.4</v>
      </c>
      <c r="CV136" s="8">
        <v>6.81</v>
      </c>
      <c r="CW136" s="8">
        <v>2.2999999999999998</v>
      </c>
      <c r="CX136" s="8" t="s">
        <v>858</v>
      </c>
      <c r="CY136" s="8" t="s">
        <v>858</v>
      </c>
      <c r="DA136" s="20" t="s">
        <v>670</v>
      </c>
      <c r="DB136" s="20" t="s">
        <v>248</v>
      </c>
      <c r="DC136" s="20">
        <v>78000</v>
      </c>
      <c r="DD136" s="20">
        <v>4.5999999999999996</v>
      </c>
      <c r="DE136" s="20">
        <v>479.1</v>
      </c>
      <c r="DF136" s="20">
        <v>5.6</v>
      </c>
      <c r="DG136" s="20">
        <v>580.20000000000005</v>
      </c>
      <c r="DH136" s="20">
        <v>3.7</v>
      </c>
      <c r="DI136" s="20">
        <v>149</v>
      </c>
      <c r="DJ136" s="20">
        <v>8.3000000000000007</v>
      </c>
      <c r="DK136" s="20" t="s">
        <v>858</v>
      </c>
      <c r="DL136" s="20" t="s">
        <v>858</v>
      </c>
      <c r="DN136" s="21" t="s">
        <v>670</v>
      </c>
      <c r="DO136" s="21" t="s">
        <v>248</v>
      </c>
      <c r="DP136" s="21">
        <v>24000</v>
      </c>
      <c r="DQ136" s="21">
        <v>8.3000000000000007</v>
      </c>
      <c r="DR136" s="21">
        <v>37.5</v>
      </c>
      <c r="DS136" s="21">
        <v>0.3</v>
      </c>
      <c r="DT136" s="21">
        <v>37.200000000000003</v>
      </c>
      <c r="DU136" s="21">
        <v>0.9</v>
      </c>
      <c r="DV136" s="21">
        <v>32.9</v>
      </c>
      <c r="DW136" s="21">
        <v>3.8</v>
      </c>
      <c r="DX136" s="21" t="s">
        <v>858</v>
      </c>
      <c r="DY136" s="21" t="s">
        <v>858</v>
      </c>
      <c r="EA136" s="22" t="s">
        <v>670</v>
      </c>
      <c r="EB136" s="22" t="s">
        <v>248</v>
      </c>
      <c r="EC136" s="22">
        <v>20000</v>
      </c>
      <c r="ED136" s="22">
        <v>9.8000000000000007</v>
      </c>
      <c r="EE136" s="22">
        <v>26739</v>
      </c>
      <c r="EF136" s="22">
        <v>7.6</v>
      </c>
      <c r="EG136" s="22">
        <v>30625</v>
      </c>
      <c r="EH136" s="22">
        <v>6.3</v>
      </c>
      <c r="EI136" s="22">
        <v>14213</v>
      </c>
      <c r="EJ136" s="22">
        <v>9.4</v>
      </c>
      <c r="EK136" s="22" t="s">
        <v>858</v>
      </c>
      <c r="EL136" s="22" t="s">
        <v>858</v>
      </c>
      <c r="EN136" s="23" t="s">
        <v>670</v>
      </c>
      <c r="EO136" s="23" t="s">
        <v>248</v>
      </c>
      <c r="EP136" s="23">
        <v>24000</v>
      </c>
      <c r="EQ136" s="23">
        <v>8.3000000000000007</v>
      </c>
      <c r="ER136" s="23">
        <v>13.69</v>
      </c>
      <c r="ES136" s="23">
        <v>7.4</v>
      </c>
      <c r="ET136" s="23">
        <v>15.7</v>
      </c>
      <c r="EU136" s="23">
        <v>5.0999999999999996</v>
      </c>
      <c r="EV136" s="23">
        <v>7.23</v>
      </c>
      <c r="EW136" s="23">
        <v>6.4</v>
      </c>
      <c r="EX136" s="23" t="s">
        <v>858</v>
      </c>
      <c r="EY136" s="23" t="s">
        <v>858</v>
      </c>
      <c r="FA136" s="24" t="s">
        <v>670</v>
      </c>
      <c r="FB136" s="24" t="s">
        <v>248</v>
      </c>
      <c r="FC136" s="24">
        <v>24000</v>
      </c>
      <c r="FD136" s="24">
        <v>8.3000000000000007</v>
      </c>
      <c r="FE136" s="24">
        <v>510.6</v>
      </c>
      <c r="FF136" s="24">
        <v>6.8</v>
      </c>
      <c r="FG136" s="24">
        <v>584.6</v>
      </c>
      <c r="FH136" s="24">
        <v>5.0999999999999996</v>
      </c>
      <c r="FI136" s="24">
        <v>272.7</v>
      </c>
      <c r="FJ136" s="24">
        <v>4.5999999999999996</v>
      </c>
      <c r="FK136" s="24" t="s">
        <v>858</v>
      </c>
      <c r="FL136" s="24" t="s">
        <v>858</v>
      </c>
      <c r="FN136" s="11" t="s">
        <v>670</v>
      </c>
      <c r="FO136" s="11" t="s">
        <v>248</v>
      </c>
      <c r="FP136" s="11">
        <v>35000</v>
      </c>
      <c r="FQ136" s="11">
        <v>7.3</v>
      </c>
      <c r="FR136" s="11">
        <v>37.5</v>
      </c>
      <c r="FS136" s="11">
        <v>1.7</v>
      </c>
      <c r="FT136" s="11">
        <v>39.4</v>
      </c>
      <c r="FU136" s="11">
        <v>0.9</v>
      </c>
      <c r="FV136" s="11">
        <v>35.200000000000003</v>
      </c>
      <c r="FW136" s="11">
        <v>1.6</v>
      </c>
      <c r="FX136" s="11" t="s">
        <v>858</v>
      </c>
      <c r="FY136" s="11" t="s">
        <v>858</v>
      </c>
      <c r="GA136" s="10" t="s">
        <v>670</v>
      </c>
      <c r="GB136" s="10" t="s">
        <v>248</v>
      </c>
      <c r="GC136" s="10">
        <v>30000</v>
      </c>
      <c r="GD136" s="10">
        <v>8.6999999999999993</v>
      </c>
      <c r="GE136" s="10">
        <v>36251</v>
      </c>
      <c r="GF136" s="10">
        <v>6.7</v>
      </c>
      <c r="GG136" s="10">
        <v>42349</v>
      </c>
      <c r="GH136" s="10">
        <v>5.3</v>
      </c>
      <c r="GI136" s="10">
        <v>19425</v>
      </c>
      <c r="GJ136" s="10">
        <v>7.3</v>
      </c>
      <c r="GK136" s="10" t="s">
        <v>858</v>
      </c>
      <c r="GL136" s="10" t="s">
        <v>858</v>
      </c>
      <c r="GN136" s="9" t="s">
        <v>670</v>
      </c>
      <c r="GO136" s="9" t="s">
        <v>248</v>
      </c>
      <c r="GP136" s="9">
        <v>35000</v>
      </c>
      <c r="GQ136" s="9">
        <v>7.3</v>
      </c>
      <c r="GR136" s="9">
        <v>16.690000000000001</v>
      </c>
      <c r="GS136" s="9">
        <v>8.3000000000000007</v>
      </c>
      <c r="GT136" s="9">
        <v>19.79</v>
      </c>
      <c r="GU136" s="9">
        <v>4.9000000000000004</v>
      </c>
      <c r="GV136" s="9">
        <v>8.4499999999999993</v>
      </c>
      <c r="GW136" s="9">
        <v>6.1</v>
      </c>
      <c r="GX136" s="9" t="s">
        <v>858</v>
      </c>
      <c r="GY136" s="9" t="s">
        <v>858</v>
      </c>
    </row>
    <row r="137" spans="1:207" x14ac:dyDescent="0.25">
      <c r="A137" s="1" t="s">
        <v>671</v>
      </c>
      <c r="B137" s="1" t="s">
        <v>249</v>
      </c>
      <c r="C137" s="1">
        <v>37000</v>
      </c>
      <c r="D137" s="1">
        <v>7</v>
      </c>
      <c r="E137" s="1">
        <v>675.8</v>
      </c>
      <c r="F137" s="1">
        <v>5.9</v>
      </c>
      <c r="G137" s="1">
        <v>791.6</v>
      </c>
      <c r="H137" s="1">
        <v>4.9000000000000004</v>
      </c>
      <c r="I137" s="1">
        <v>325.8</v>
      </c>
      <c r="J137" s="1">
        <v>4.3</v>
      </c>
      <c r="K137" s="1" t="s">
        <v>858</v>
      </c>
      <c r="L137" s="1" t="s">
        <v>858</v>
      </c>
      <c r="N137" s="2" t="s">
        <v>671</v>
      </c>
      <c r="O137" s="2" t="s">
        <v>249</v>
      </c>
      <c r="P137" s="2">
        <v>55000</v>
      </c>
      <c r="Q137" s="2">
        <v>5.6</v>
      </c>
      <c r="R137" s="2">
        <v>37.5</v>
      </c>
      <c r="S137" s="2">
        <v>1</v>
      </c>
      <c r="T137" s="2">
        <v>39.700000000000003</v>
      </c>
      <c r="U137" s="2">
        <v>0.8</v>
      </c>
      <c r="V137" s="2">
        <v>35</v>
      </c>
      <c r="W137" s="2">
        <v>1.8</v>
      </c>
      <c r="X137" s="2" t="s">
        <v>858</v>
      </c>
      <c r="Y137" s="2" t="s">
        <v>858</v>
      </c>
      <c r="AA137" s="3" t="s">
        <v>671</v>
      </c>
      <c r="AB137" s="3" t="s">
        <v>249</v>
      </c>
      <c r="AC137" s="3">
        <v>49000</v>
      </c>
      <c r="AD137" s="3">
        <v>8.1</v>
      </c>
      <c r="AE137" s="3">
        <v>30980</v>
      </c>
      <c r="AF137" s="3">
        <v>6.7</v>
      </c>
      <c r="AG137" s="3">
        <v>38892</v>
      </c>
      <c r="AH137" s="3">
        <v>6.6</v>
      </c>
      <c r="AI137" s="3">
        <v>16866</v>
      </c>
      <c r="AJ137" s="3">
        <v>6.6</v>
      </c>
      <c r="AK137" s="3" t="s">
        <v>858</v>
      </c>
      <c r="AL137" s="3" t="s">
        <v>858</v>
      </c>
      <c r="AN137" s="4" t="s">
        <v>671</v>
      </c>
      <c r="AO137" s="4" t="s">
        <v>249</v>
      </c>
      <c r="AP137" s="4">
        <v>55000</v>
      </c>
      <c r="AQ137" s="4">
        <v>5.6</v>
      </c>
      <c r="AR137" s="4">
        <v>15.15</v>
      </c>
      <c r="AS137" s="4">
        <v>4.9000000000000004</v>
      </c>
      <c r="AT137" s="4">
        <v>18.149999999999999</v>
      </c>
      <c r="AU137" s="4">
        <v>4.0999999999999996</v>
      </c>
      <c r="AV137" s="4">
        <v>7.78</v>
      </c>
      <c r="AW137" s="4">
        <v>4.3</v>
      </c>
      <c r="AX137" s="4" t="s">
        <v>858</v>
      </c>
      <c r="AY137" s="4" t="s">
        <v>858</v>
      </c>
      <c r="BA137" s="5" t="s">
        <v>671</v>
      </c>
      <c r="BB137" s="5" t="s">
        <v>249</v>
      </c>
      <c r="BC137" s="5">
        <v>55000</v>
      </c>
      <c r="BD137" s="5">
        <v>5.6</v>
      </c>
      <c r="BE137" s="5">
        <v>593.79999999999995</v>
      </c>
      <c r="BF137" s="5">
        <v>5.2</v>
      </c>
      <c r="BG137" s="5">
        <v>719.9</v>
      </c>
      <c r="BH137" s="5">
        <v>4</v>
      </c>
      <c r="BI137" s="5">
        <v>320.3</v>
      </c>
      <c r="BJ137" s="5">
        <v>2.5</v>
      </c>
      <c r="BK137" s="5" t="s">
        <v>858</v>
      </c>
      <c r="BL137" s="5" t="s">
        <v>858</v>
      </c>
      <c r="BN137" s="6" t="s">
        <v>671</v>
      </c>
      <c r="BO137" s="6" t="s">
        <v>249</v>
      </c>
      <c r="BP137" s="6">
        <v>66000</v>
      </c>
      <c r="BQ137" s="6">
        <v>5</v>
      </c>
      <c r="BR137" s="6">
        <v>37.5</v>
      </c>
      <c r="BS137" s="6">
        <v>0.1</v>
      </c>
      <c r="BT137" s="6">
        <v>36.200000000000003</v>
      </c>
      <c r="BU137" s="6">
        <v>1.3</v>
      </c>
      <c r="BV137" s="6">
        <v>20.100000000000001</v>
      </c>
      <c r="BW137" s="6">
        <v>12</v>
      </c>
      <c r="BX137" s="6">
        <v>46.2</v>
      </c>
      <c r="BY137" s="6">
        <v>12</v>
      </c>
      <c r="CA137" s="7" t="s">
        <v>671</v>
      </c>
      <c r="CB137" s="7" t="s">
        <v>249</v>
      </c>
      <c r="CC137" s="7">
        <v>59000</v>
      </c>
      <c r="CD137" s="7">
        <v>7.1</v>
      </c>
      <c r="CE137" s="7">
        <v>28304</v>
      </c>
      <c r="CF137" s="7">
        <v>5.7</v>
      </c>
      <c r="CG137" s="7">
        <v>34222</v>
      </c>
      <c r="CH137" s="7">
        <v>6.8</v>
      </c>
      <c r="CI137" s="7">
        <v>9306</v>
      </c>
      <c r="CJ137" s="7">
        <v>13</v>
      </c>
      <c r="CK137" s="7" t="s">
        <v>858</v>
      </c>
      <c r="CL137" s="7" t="s">
        <v>858</v>
      </c>
      <c r="CN137" s="8" t="s">
        <v>671</v>
      </c>
      <c r="CO137" s="8" t="s">
        <v>249</v>
      </c>
      <c r="CP137" s="8">
        <v>66000</v>
      </c>
      <c r="CQ137" s="8">
        <v>5</v>
      </c>
      <c r="CR137" s="8">
        <v>13.81</v>
      </c>
      <c r="CS137" s="8">
        <v>4.5</v>
      </c>
      <c r="CT137" s="8">
        <v>17.559999999999999</v>
      </c>
      <c r="CU137" s="8">
        <v>3.9</v>
      </c>
      <c r="CV137" s="8">
        <v>6.95</v>
      </c>
      <c r="CW137" s="8">
        <v>2.1</v>
      </c>
      <c r="CX137" s="8" t="s">
        <v>858</v>
      </c>
      <c r="CY137" s="8" t="s">
        <v>858</v>
      </c>
      <c r="DA137" s="20" t="s">
        <v>671</v>
      </c>
      <c r="DB137" s="20" t="s">
        <v>249</v>
      </c>
      <c r="DC137" s="20">
        <v>66000</v>
      </c>
      <c r="DD137" s="20">
        <v>5</v>
      </c>
      <c r="DE137" s="20">
        <v>540.70000000000005</v>
      </c>
      <c r="DF137" s="20">
        <v>3.9</v>
      </c>
      <c r="DG137" s="20">
        <v>635.20000000000005</v>
      </c>
      <c r="DH137" s="20">
        <v>4.0999999999999996</v>
      </c>
      <c r="DI137" s="20">
        <v>183.9</v>
      </c>
      <c r="DJ137" s="20">
        <v>13</v>
      </c>
      <c r="DK137" s="20" t="s">
        <v>858</v>
      </c>
      <c r="DL137" s="20" t="s">
        <v>858</v>
      </c>
      <c r="DN137" s="21" t="s">
        <v>671</v>
      </c>
      <c r="DO137" s="21" t="s">
        <v>249</v>
      </c>
      <c r="DP137" s="21">
        <v>18000</v>
      </c>
      <c r="DQ137" s="21">
        <v>9.3000000000000007</v>
      </c>
      <c r="DR137" s="21">
        <v>37.5</v>
      </c>
      <c r="DS137" s="21">
        <v>0.3</v>
      </c>
      <c r="DT137" s="21">
        <v>37.799999999999997</v>
      </c>
      <c r="DU137" s="21">
        <v>1.4</v>
      </c>
      <c r="DV137" s="21">
        <v>32.5</v>
      </c>
      <c r="DW137" s="21">
        <v>1.7</v>
      </c>
      <c r="DX137" s="21" t="s">
        <v>858</v>
      </c>
      <c r="DY137" s="21" t="s">
        <v>858</v>
      </c>
      <c r="EA137" s="22" t="s">
        <v>671</v>
      </c>
      <c r="EB137" s="22" t="s">
        <v>249</v>
      </c>
      <c r="EC137" s="22">
        <v>17000</v>
      </c>
      <c r="ED137" s="22">
        <v>14.7</v>
      </c>
      <c r="EE137" s="22">
        <v>26680</v>
      </c>
      <c r="EF137" s="22">
        <v>7.9</v>
      </c>
      <c r="EG137" s="22">
        <v>31456</v>
      </c>
      <c r="EH137" s="22">
        <v>8.3000000000000007</v>
      </c>
      <c r="EI137" s="22">
        <v>14314</v>
      </c>
      <c r="EJ137" s="22">
        <v>11</v>
      </c>
      <c r="EK137" s="22" t="s">
        <v>858</v>
      </c>
      <c r="EL137" s="22" t="s">
        <v>858</v>
      </c>
      <c r="EN137" s="23" t="s">
        <v>671</v>
      </c>
      <c r="EO137" s="23" t="s">
        <v>249</v>
      </c>
      <c r="EP137" s="23">
        <v>18000</v>
      </c>
      <c r="EQ137" s="23">
        <v>9.3000000000000007</v>
      </c>
      <c r="ER137" s="23">
        <v>13.68</v>
      </c>
      <c r="ES137" s="23">
        <v>4.9000000000000004</v>
      </c>
      <c r="ET137" s="23">
        <v>15.23</v>
      </c>
      <c r="EU137" s="23">
        <v>5.0999999999999996</v>
      </c>
      <c r="EV137" s="23">
        <v>7.12</v>
      </c>
      <c r="EW137" s="23">
        <v>7.3</v>
      </c>
      <c r="EX137" s="23" t="s">
        <v>858</v>
      </c>
      <c r="EY137" s="23" t="s">
        <v>858</v>
      </c>
      <c r="FA137" s="24" t="s">
        <v>671</v>
      </c>
      <c r="FB137" s="24" t="s">
        <v>249</v>
      </c>
      <c r="FC137" s="24">
        <v>18000</v>
      </c>
      <c r="FD137" s="24">
        <v>9.3000000000000007</v>
      </c>
      <c r="FE137" s="24">
        <v>512.1</v>
      </c>
      <c r="FF137" s="24">
        <v>3.8</v>
      </c>
      <c r="FG137" s="24">
        <v>576.4</v>
      </c>
      <c r="FH137" s="24">
        <v>5.2</v>
      </c>
      <c r="FI137" s="24">
        <v>295.89999999999998</v>
      </c>
      <c r="FJ137" s="24">
        <v>7.8</v>
      </c>
      <c r="FK137" s="24" t="s">
        <v>858</v>
      </c>
      <c r="FL137" s="24" t="s">
        <v>858</v>
      </c>
      <c r="FN137" s="11" t="s">
        <v>671</v>
      </c>
      <c r="FO137" s="11" t="s">
        <v>249</v>
      </c>
      <c r="FP137" s="11">
        <v>37000</v>
      </c>
      <c r="FQ137" s="11">
        <v>7</v>
      </c>
      <c r="FR137" s="11">
        <v>38.9</v>
      </c>
      <c r="FS137" s="11">
        <v>1.6</v>
      </c>
      <c r="FT137" s="11">
        <v>40.6</v>
      </c>
      <c r="FU137" s="11">
        <v>1</v>
      </c>
      <c r="FV137" s="11">
        <v>35.299999999999997</v>
      </c>
      <c r="FW137" s="11">
        <v>0.9</v>
      </c>
      <c r="FX137" s="11" t="s">
        <v>858</v>
      </c>
      <c r="FY137" s="11" t="s">
        <v>858</v>
      </c>
      <c r="GA137" s="10" t="s">
        <v>671</v>
      </c>
      <c r="GB137" s="10" t="s">
        <v>249</v>
      </c>
      <c r="GC137" s="10">
        <v>33000</v>
      </c>
      <c r="GD137" s="10">
        <v>9.6</v>
      </c>
      <c r="GE137" s="10">
        <v>36368</v>
      </c>
      <c r="GF137" s="10">
        <v>6.7</v>
      </c>
      <c r="GG137" s="10">
        <v>42691</v>
      </c>
      <c r="GH137" s="10">
        <v>8.1</v>
      </c>
      <c r="GI137" s="10">
        <v>17763</v>
      </c>
      <c r="GJ137" s="10">
        <v>8.3000000000000007</v>
      </c>
      <c r="GK137" s="10" t="s">
        <v>858</v>
      </c>
      <c r="GL137" s="10" t="s">
        <v>858</v>
      </c>
      <c r="GN137" s="9" t="s">
        <v>671</v>
      </c>
      <c r="GO137" s="9" t="s">
        <v>249</v>
      </c>
      <c r="GP137" s="9">
        <v>37000</v>
      </c>
      <c r="GQ137" s="9">
        <v>7</v>
      </c>
      <c r="GR137" s="9">
        <v>16.46</v>
      </c>
      <c r="GS137" s="9">
        <v>6.4</v>
      </c>
      <c r="GT137" s="9">
        <v>19.5</v>
      </c>
      <c r="GU137" s="9">
        <v>5.2</v>
      </c>
      <c r="GV137" s="9">
        <v>8.09</v>
      </c>
      <c r="GW137" s="9">
        <v>4.7</v>
      </c>
      <c r="GX137" s="9" t="s">
        <v>858</v>
      </c>
      <c r="GY137" s="9" t="s">
        <v>858</v>
      </c>
    </row>
    <row r="138" spans="1:207" x14ac:dyDescent="0.25">
      <c r="A138" s="1" t="s">
        <v>672</v>
      </c>
      <c r="B138" s="1" t="s">
        <v>250</v>
      </c>
      <c r="C138" s="1">
        <v>41000</v>
      </c>
      <c r="D138" s="1">
        <v>6.7</v>
      </c>
      <c r="E138" s="1">
        <v>594.9</v>
      </c>
      <c r="F138" s="1">
        <v>3.7</v>
      </c>
      <c r="G138" s="1">
        <v>641.29999999999995</v>
      </c>
      <c r="H138" s="1">
        <v>3.2</v>
      </c>
      <c r="I138" s="1">
        <v>312</v>
      </c>
      <c r="J138" s="1">
        <v>3.9</v>
      </c>
      <c r="K138" s="1" t="s">
        <v>858</v>
      </c>
      <c r="L138" s="1" t="s">
        <v>858</v>
      </c>
      <c r="N138" s="2" t="s">
        <v>672</v>
      </c>
      <c r="O138" s="2" t="s">
        <v>250</v>
      </c>
      <c r="P138" s="2">
        <v>65000</v>
      </c>
      <c r="Q138" s="2">
        <v>5.2</v>
      </c>
      <c r="R138" s="2">
        <v>37.5</v>
      </c>
      <c r="S138" s="2">
        <v>0.3</v>
      </c>
      <c r="T138" s="2">
        <v>38.6</v>
      </c>
      <c r="U138" s="2">
        <v>0.7</v>
      </c>
      <c r="V138" s="2">
        <v>34.5</v>
      </c>
      <c r="W138" s="2">
        <v>1.8</v>
      </c>
      <c r="X138" s="2">
        <v>44.9</v>
      </c>
      <c r="Y138" s="2">
        <v>11</v>
      </c>
      <c r="AA138" s="3" t="s">
        <v>672</v>
      </c>
      <c r="AB138" s="3" t="s">
        <v>250</v>
      </c>
      <c r="AC138" s="3">
        <v>54000</v>
      </c>
      <c r="AD138" s="3">
        <v>7.6</v>
      </c>
      <c r="AE138" s="3">
        <v>27784</v>
      </c>
      <c r="AF138" s="3">
        <v>7.1</v>
      </c>
      <c r="AG138" s="3">
        <v>31586</v>
      </c>
      <c r="AH138" s="3">
        <v>4.5</v>
      </c>
      <c r="AI138" s="3" t="s">
        <v>858</v>
      </c>
      <c r="AJ138" s="3" t="s">
        <v>858</v>
      </c>
      <c r="AK138" s="3" t="s">
        <v>858</v>
      </c>
      <c r="AL138" s="3" t="s">
        <v>858</v>
      </c>
      <c r="AN138" s="4" t="s">
        <v>672</v>
      </c>
      <c r="AO138" s="4" t="s">
        <v>250</v>
      </c>
      <c r="AP138" s="4">
        <v>65000</v>
      </c>
      <c r="AQ138" s="4">
        <v>5.2</v>
      </c>
      <c r="AR138" s="4">
        <v>13.67</v>
      </c>
      <c r="AS138" s="4">
        <v>3.6</v>
      </c>
      <c r="AT138" s="4">
        <v>15.37</v>
      </c>
      <c r="AU138" s="4">
        <v>2.7</v>
      </c>
      <c r="AV138" s="4">
        <v>7.67</v>
      </c>
      <c r="AW138" s="4">
        <v>2.8</v>
      </c>
      <c r="AX138" s="4" t="s">
        <v>858</v>
      </c>
      <c r="AY138" s="4" t="s">
        <v>858</v>
      </c>
      <c r="BA138" s="5" t="s">
        <v>672</v>
      </c>
      <c r="BB138" s="5" t="s">
        <v>250</v>
      </c>
      <c r="BC138" s="5">
        <v>65000</v>
      </c>
      <c r="BD138" s="5">
        <v>5.2</v>
      </c>
      <c r="BE138" s="5">
        <v>528.5</v>
      </c>
      <c r="BF138" s="5">
        <v>3.9</v>
      </c>
      <c r="BG138" s="5">
        <v>593.1</v>
      </c>
      <c r="BH138" s="5">
        <v>2.6</v>
      </c>
      <c r="BI138" s="5">
        <v>299</v>
      </c>
      <c r="BJ138" s="5">
        <v>2.1</v>
      </c>
      <c r="BK138" s="5" t="s">
        <v>858</v>
      </c>
      <c r="BL138" s="5" t="s">
        <v>858</v>
      </c>
      <c r="BN138" s="6" t="s">
        <v>672</v>
      </c>
      <c r="BO138" s="6" t="s">
        <v>250</v>
      </c>
      <c r="BP138" s="6">
        <v>90000</v>
      </c>
      <c r="BQ138" s="6">
        <v>4.3</v>
      </c>
      <c r="BR138" s="6">
        <v>36.299999999999997</v>
      </c>
      <c r="BS138" s="6">
        <v>1.4</v>
      </c>
      <c r="BT138" s="6">
        <v>32.799999999999997</v>
      </c>
      <c r="BU138" s="6">
        <v>1.4</v>
      </c>
      <c r="BV138" s="6">
        <v>15</v>
      </c>
      <c r="BW138" s="6">
        <v>11</v>
      </c>
      <c r="BX138" s="6">
        <v>42.5</v>
      </c>
      <c r="BY138" s="6">
        <v>7.5</v>
      </c>
      <c r="CA138" s="7" t="s">
        <v>672</v>
      </c>
      <c r="CB138" s="7" t="s">
        <v>250</v>
      </c>
      <c r="CC138" s="7">
        <v>76000</v>
      </c>
      <c r="CD138" s="7">
        <v>6.9</v>
      </c>
      <c r="CE138" s="7">
        <v>22677</v>
      </c>
      <c r="CF138" s="7">
        <v>8.9</v>
      </c>
      <c r="CG138" s="7">
        <v>25446</v>
      </c>
      <c r="CH138" s="7">
        <v>4.5</v>
      </c>
      <c r="CI138" s="7">
        <v>5685</v>
      </c>
      <c r="CJ138" s="7">
        <v>14</v>
      </c>
      <c r="CK138" s="7" t="s">
        <v>858</v>
      </c>
      <c r="CL138" s="7" t="s">
        <v>858</v>
      </c>
      <c r="CN138" s="8" t="s">
        <v>672</v>
      </c>
      <c r="CO138" s="8" t="s">
        <v>250</v>
      </c>
      <c r="CP138" s="8">
        <v>90000</v>
      </c>
      <c r="CQ138" s="8">
        <v>4.3</v>
      </c>
      <c r="CR138" s="8">
        <v>12.2</v>
      </c>
      <c r="CS138" s="8">
        <v>4.3</v>
      </c>
      <c r="CT138" s="8">
        <v>14.61</v>
      </c>
      <c r="CU138" s="8">
        <v>2.5</v>
      </c>
      <c r="CV138" s="8">
        <v>6.64</v>
      </c>
      <c r="CW138" s="8">
        <v>1.8</v>
      </c>
      <c r="CX138" s="8">
        <v>25.14</v>
      </c>
      <c r="CY138" s="8">
        <v>17</v>
      </c>
      <c r="DA138" s="20" t="s">
        <v>672</v>
      </c>
      <c r="DB138" s="20" t="s">
        <v>250</v>
      </c>
      <c r="DC138" s="20">
        <v>90000</v>
      </c>
      <c r="DD138" s="20">
        <v>4.3</v>
      </c>
      <c r="DE138" s="20">
        <v>428.8</v>
      </c>
      <c r="DF138" s="20">
        <v>5.3</v>
      </c>
      <c r="DG138" s="20">
        <v>479.5</v>
      </c>
      <c r="DH138" s="20">
        <v>2.9</v>
      </c>
      <c r="DI138" s="20">
        <v>110.7</v>
      </c>
      <c r="DJ138" s="20">
        <v>9.6</v>
      </c>
      <c r="DK138" s="20">
        <v>901.3</v>
      </c>
      <c r="DL138" s="20">
        <v>17</v>
      </c>
      <c r="DN138" s="21" t="s">
        <v>672</v>
      </c>
      <c r="DO138" s="21" t="s">
        <v>250</v>
      </c>
      <c r="DP138" s="21">
        <v>24000</v>
      </c>
      <c r="DQ138" s="21">
        <v>8.1999999999999993</v>
      </c>
      <c r="DR138" s="21">
        <v>37</v>
      </c>
      <c r="DS138" s="21">
        <v>0.5</v>
      </c>
      <c r="DT138" s="21">
        <v>36.799999999999997</v>
      </c>
      <c r="DU138" s="21">
        <v>0.9</v>
      </c>
      <c r="DV138" s="21">
        <v>32.5</v>
      </c>
      <c r="DW138" s="21">
        <v>2.8</v>
      </c>
      <c r="DX138" s="21" t="s">
        <v>858</v>
      </c>
      <c r="DY138" s="21" t="s">
        <v>858</v>
      </c>
      <c r="EA138" s="22" t="s">
        <v>672</v>
      </c>
      <c r="EB138" s="22" t="s">
        <v>250</v>
      </c>
      <c r="EC138" s="22">
        <v>20000</v>
      </c>
      <c r="ED138" s="22">
        <v>15.3</v>
      </c>
      <c r="EE138" s="22">
        <v>24185</v>
      </c>
      <c r="EF138" s="22">
        <v>14</v>
      </c>
      <c r="EG138" s="22">
        <v>26793</v>
      </c>
      <c r="EH138" s="22">
        <v>9</v>
      </c>
      <c r="EI138" s="22" t="s">
        <v>858</v>
      </c>
      <c r="EJ138" s="22" t="s">
        <v>858</v>
      </c>
      <c r="EK138" s="22" t="s">
        <v>858</v>
      </c>
      <c r="EL138" s="22" t="s">
        <v>858</v>
      </c>
      <c r="EN138" s="23" t="s">
        <v>672</v>
      </c>
      <c r="EO138" s="23" t="s">
        <v>250</v>
      </c>
      <c r="EP138" s="23">
        <v>24000</v>
      </c>
      <c r="EQ138" s="23">
        <v>8.1999999999999993</v>
      </c>
      <c r="ER138" s="23">
        <v>12.7</v>
      </c>
      <c r="ES138" s="23">
        <v>6.4</v>
      </c>
      <c r="ET138" s="23">
        <v>13.9</v>
      </c>
      <c r="EU138" s="23">
        <v>4.2</v>
      </c>
      <c r="EV138" s="23">
        <v>7.53</v>
      </c>
      <c r="EW138" s="23">
        <v>4.5999999999999996</v>
      </c>
      <c r="EX138" s="23" t="s">
        <v>858</v>
      </c>
      <c r="EY138" s="23" t="s">
        <v>858</v>
      </c>
      <c r="FA138" s="24" t="s">
        <v>672</v>
      </c>
      <c r="FB138" s="24" t="s">
        <v>250</v>
      </c>
      <c r="FC138" s="24">
        <v>24000</v>
      </c>
      <c r="FD138" s="24">
        <v>8.1999999999999993</v>
      </c>
      <c r="FE138" s="24">
        <v>454.8</v>
      </c>
      <c r="FF138" s="24">
        <v>6.3</v>
      </c>
      <c r="FG138" s="24">
        <v>512.1</v>
      </c>
      <c r="FH138" s="24">
        <v>4.0999999999999996</v>
      </c>
      <c r="FI138" s="24">
        <v>287.8</v>
      </c>
      <c r="FJ138" s="24">
        <v>3.8</v>
      </c>
      <c r="FK138" s="24" t="s">
        <v>858</v>
      </c>
      <c r="FL138" s="24" t="s">
        <v>858</v>
      </c>
      <c r="FN138" s="11" t="s">
        <v>672</v>
      </c>
      <c r="FO138" s="11" t="s">
        <v>250</v>
      </c>
      <c r="FP138" s="11">
        <v>41000</v>
      </c>
      <c r="FQ138" s="11">
        <v>6.7</v>
      </c>
      <c r="FR138" s="11">
        <v>37.5</v>
      </c>
      <c r="FS138" s="11">
        <v>1.8</v>
      </c>
      <c r="FT138" s="11">
        <v>39.6</v>
      </c>
      <c r="FU138" s="11">
        <v>1</v>
      </c>
      <c r="FV138" s="11">
        <v>35</v>
      </c>
      <c r="FW138" s="11">
        <v>0.4</v>
      </c>
      <c r="FX138" s="11" t="s">
        <v>858</v>
      </c>
      <c r="FY138" s="11" t="s">
        <v>858</v>
      </c>
      <c r="GA138" s="10" t="s">
        <v>672</v>
      </c>
      <c r="GB138" s="10" t="s">
        <v>250</v>
      </c>
      <c r="GC138" s="10">
        <v>35000</v>
      </c>
      <c r="GD138" s="10">
        <v>8.1</v>
      </c>
      <c r="GE138" s="10">
        <v>31129</v>
      </c>
      <c r="GF138" s="10">
        <v>4.8</v>
      </c>
      <c r="GG138" s="10">
        <v>34273</v>
      </c>
      <c r="GH138" s="10">
        <v>4.4000000000000004</v>
      </c>
      <c r="GI138" s="10">
        <v>16301</v>
      </c>
      <c r="GJ138" s="10">
        <v>7.9</v>
      </c>
      <c r="GK138" s="10" t="s">
        <v>858</v>
      </c>
      <c r="GL138" s="10" t="s">
        <v>858</v>
      </c>
      <c r="GN138" s="9" t="s">
        <v>672</v>
      </c>
      <c r="GO138" s="9" t="s">
        <v>250</v>
      </c>
      <c r="GP138" s="9">
        <v>41000</v>
      </c>
      <c r="GQ138" s="9">
        <v>6.7</v>
      </c>
      <c r="GR138" s="9">
        <v>14.45</v>
      </c>
      <c r="GS138" s="9">
        <v>5.6</v>
      </c>
      <c r="GT138" s="9">
        <v>16.18</v>
      </c>
      <c r="GU138" s="9">
        <v>3.5</v>
      </c>
      <c r="GV138" s="9">
        <v>7.78</v>
      </c>
      <c r="GW138" s="9">
        <v>4.5999999999999996</v>
      </c>
      <c r="GX138" s="9" t="s">
        <v>858</v>
      </c>
      <c r="GY138" s="9" t="s">
        <v>858</v>
      </c>
    </row>
    <row r="139" spans="1:207" x14ac:dyDescent="0.25">
      <c r="A139" s="1" t="s">
        <v>673</v>
      </c>
      <c r="B139" s="1" t="s">
        <v>251</v>
      </c>
      <c r="C139" s="1">
        <v>45000</v>
      </c>
      <c r="D139" s="1">
        <v>6.4</v>
      </c>
      <c r="E139" s="1">
        <v>668.5</v>
      </c>
      <c r="F139" s="1">
        <v>6.5</v>
      </c>
      <c r="G139" s="1">
        <v>742.5</v>
      </c>
      <c r="H139" s="1">
        <v>3.4</v>
      </c>
      <c r="I139" s="1">
        <v>330.6</v>
      </c>
      <c r="J139" s="1">
        <v>3.9</v>
      </c>
      <c r="K139" s="1" t="s">
        <v>858</v>
      </c>
      <c r="L139" s="1" t="s">
        <v>858</v>
      </c>
      <c r="N139" s="2" t="s">
        <v>673</v>
      </c>
      <c r="O139" s="2" t="s">
        <v>251</v>
      </c>
      <c r="P139" s="2">
        <v>69000</v>
      </c>
      <c r="Q139" s="2">
        <v>5.0999999999999996</v>
      </c>
      <c r="R139" s="2">
        <v>37.5</v>
      </c>
      <c r="S139" s="2" t="s">
        <v>858</v>
      </c>
      <c r="T139" s="2">
        <v>38.9</v>
      </c>
      <c r="U139" s="2">
        <v>0.7</v>
      </c>
      <c r="V139" s="2">
        <v>34.9</v>
      </c>
      <c r="W139" s="2">
        <v>1.8</v>
      </c>
      <c r="X139" s="2">
        <v>45</v>
      </c>
      <c r="Y139" s="2">
        <v>13</v>
      </c>
      <c r="AA139" s="3" t="s">
        <v>673</v>
      </c>
      <c r="AB139" s="3" t="s">
        <v>251</v>
      </c>
      <c r="AC139" s="3">
        <v>59000</v>
      </c>
      <c r="AD139" s="3">
        <v>7.1</v>
      </c>
      <c r="AE139" s="3">
        <v>30450</v>
      </c>
      <c r="AF139" s="3">
        <v>6.1</v>
      </c>
      <c r="AG139" s="3">
        <v>36407</v>
      </c>
      <c r="AH139" s="3">
        <v>3.7</v>
      </c>
      <c r="AI139" s="3">
        <v>15547</v>
      </c>
      <c r="AJ139" s="3">
        <v>5.3</v>
      </c>
      <c r="AK139" s="3" t="s">
        <v>858</v>
      </c>
      <c r="AL139" s="3" t="s">
        <v>858</v>
      </c>
      <c r="AN139" s="4" t="s">
        <v>673</v>
      </c>
      <c r="AO139" s="4" t="s">
        <v>251</v>
      </c>
      <c r="AP139" s="4">
        <v>69000</v>
      </c>
      <c r="AQ139" s="4">
        <v>5.0999999999999996</v>
      </c>
      <c r="AR139" s="4">
        <v>15.14</v>
      </c>
      <c r="AS139" s="4">
        <v>5.0999999999999996</v>
      </c>
      <c r="AT139" s="4">
        <v>17.36</v>
      </c>
      <c r="AU139" s="4">
        <v>3</v>
      </c>
      <c r="AV139" s="4">
        <v>7.67</v>
      </c>
      <c r="AW139" s="4">
        <v>3.6</v>
      </c>
      <c r="AX139" s="4" t="s">
        <v>858</v>
      </c>
      <c r="AY139" s="4" t="s">
        <v>858</v>
      </c>
      <c r="BA139" s="5" t="s">
        <v>673</v>
      </c>
      <c r="BB139" s="5" t="s">
        <v>251</v>
      </c>
      <c r="BC139" s="5">
        <v>69000</v>
      </c>
      <c r="BD139" s="5">
        <v>5.0999999999999996</v>
      </c>
      <c r="BE139" s="5">
        <v>584.5</v>
      </c>
      <c r="BF139" s="5">
        <v>4.8</v>
      </c>
      <c r="BG139" s="5">
        <v>675.8</v>
      </c>
      <c r="BH139" s="5">
        <v>2.9</v>
      </c>
      <c r="BI139" s="5">
        <v>306.60000000000002</v>
      </c>
      <c r="BJ139" s="5">
        <v>2.6</v>
      </c>
      <c r="BK139" s="5" t="s">
        <v>858</v>
      </c>
      <c r="BL139" s="5" t="s">
        <v>858</v>
      </c>
      <c r="BN139" s="6" t="s">
        <v>673</v>
      </c>
      <c r="BO139" s="6" t="s">
        <v>251</v>
      </c>
      <c r="BP139" s="6">
        <v>87000</v>
      </c>
      <c r="BQ139" s="6">
        <v>4.5</v>
      </c>
      <c r="BR139" s="6">
        <v>37.4</v>
      </c>
      <c r="BS139" s="6">
        <v>0.3</v>
      </c>
      <c r="BT139" s="6">
        <v>34.5</v>
      </c>
      <c r="BU139" s="6">
        <v>1.3</v>
      </c>
      <c r="BV139" s="6">
        <v>17</v>
      </c>
      <c r="BW139" s="6">
        <v>9.3000000000000007</v>
      </c>
      <c r="BX139" s="6">
        <v>44.8</v>
      </c>
      <c r="BY139" s="6">
        <v>7.3</v>
      </c>
      <c r="CA139" s="7" t="s">
        <v>673</v>
      </c>
      <c r="CB139" s="7" t="s">
        <v>251</v>
      </c>
      <c r="CC139" s="7">
        <v>73000</v>
      </c>
      <c r="CD139" s="7">
        <v>6.1</v>
      </c>
      <c r="CE139" s="7">
        <v>26251</v>
      </c>
      <c r="CF139" s="7">
        <v>5.5</v>
      </c>
      <c r="CG139" s="7">
        <v>31564</v>
      </c>
      <c r="CH139" s="7">
        <v>4</v>
      </c>
      <c r="CI139" s="7">
        <v>9046</v>
      </c>
      <c r="CJ139" s="7">
        <v>13</v>
      </c>
      <c r="CK139" s="7" t="s">
        <v>858</v>
      </c>
      <c r="CL139" s="7" t="s">
        <v>858</v>
      </c>
      <c r="CN139" s="8" t="s">
        <v>673</v>
      </c>
      <c r="CO139" s="8" t="s">
        <v>251</v>
      </c>
      <c r="CP139" s="8">
        <v>87000</v>
      </c>
      <c r="CQ139" s="8">
        <v>4.5</v>
      </c>
      <c r="CR139" s="8">
        <v>13.56</v>
      </c>
      <c r="CS139" s="8">
        <v>5.5</v>
      </c>
      <c r="CT139" s="8">
        <v>16.760000000000002</v>
      </c>
      <c r="CU139" s="8">
        <v>2.9</v>
      </c>
      <c r="CV139" s="8">
        <v>6.84</v>
      </c>
      <c r="CW139" s="8">
        <v>1.7</v>
      </c>
      <c r="CX139" s="8">
        <v>28.87</v>
      </c>
      <c r="CY139" s="8">
        <v>19</v>
      </c>
      <c r="DA139" s="20" t="s">
        <v>673</v>
      </c>
      <c r="DB139" s="20" t="s">
        <v>251</v>
      </c>
      <c r="DC139" s="20">
        <v>87000</v>
      </c>
      <c r="DD139" s="20">
        <v>4.5</v>
      </c>
      <c r="DE139" s="20">
        <v>495.5</v>
      </c>
      <c r="DF139" s="20">
        <v>5.7</v>
      </c>
      <c r="DG139" s="20">
        <v>578</v>
      </c>
      <c r="DH139" s="20">
        <v>3.1</v>
      </c>
      <c r="DI139" s="20">
        <v>150.30000000000001</v>
      </c>
      <c r="DJ139" s="20">
        <v>11</v>
      </c>
      <c r="DK139" s="20">
        <v>1075.5999999999999</v>
      </c>
      <c r="DL139" s="20">
        <v>19</v>
      </c>
      <c r="DN139" s="21" t="s">
        <v>673</v>
      </c>
      <c r="DO139" s="21" t="s">
        <v>251</v>
      </c>
      <c r="DP139" s="21">
        <v>24000</v>
      </c>
      <c r="DQ139" s="21">
        <v>8.4</v>
      </c>
      <c r="DR139" s="21">
        <v>37.5</v>
      </c>
      <c r="DS139" s="21">
        <v>0.1</v>
      </c>
      <c r="DT139" s="21">
        <v>37.9</v>
      </c>
      <c r="DU139" s="21">
        <v>1.3</v>
      </c>
      <c r="DV139" s="21">
        <v>32</v>
      </c>
      <c r="DW139" s="21">
        <v>2</v>
      </c>
      <c r="DX139" s="21" t="s">
        <v>858</v>
      </c>
      <c r="DY139" s="21" t="s">
        <v>858</v>
      </c>
      <c r="EA139" s="22" t="s">
        <v>673</v>
      </c>
      <c r="EB139" s="22" t="s">
        <v>251</v>
      </c>
      <c r="EC139" s="22">
        <v>19000</v>
      </c>
      <c r="ED139" s="22">
        <v>10.199999999999999</v>
      </c>
      <c r="EE139" s="22">
        <v>25004</v>
      </c>
      <c r="EF139" s="22">
        <v>7.4</v>
      </c>
      <c r="EG139" s="22">
        <v>30239</v>
      </c>
      <c r="EH139" s="22">
        <v>5.9</v>
      </c>
      <c r="EI139" s="22">
        <v>13869</v>
      </c>
      <c r="EJ139" s="22">
        <v>8.1999999999999993</v>
      </c>
      <c r="EK139" s="22" t="s">
        <v>858</v>
      </c>
      <c r="EL139" s="22" t="s">
        <v>858</v>
      </c>
      <c r="EN139" s="23" t="s">
        <v>673</v>
      </c>
      <c r="EO139" s="23" t="s">
        <v>251</v>
      </c>
      <c r="EP139" s="23">
        <v>24000</v>
      </c>
      <c r="EQ139" s="23">
        <v>8.4</v>
      </c>
      <c r="ER139" s="23">
        <v>11.95</v>
      </c>
      <c r="ES139" s="23">
        <v>6.6</v>
      </c>
      <c r="ET139" s="23">
        <v>14.47</v>
      </c>
      <c r="EU139" s="23">
        <v>4.9000000000000004</v>
      </c>
      <c r="EV139" s="23">
        <v>6.83</v>
      </c>
      <c r="EW139" s="23">
        <v>4.7</v>
      </c>
      <c r="EX139" s="23" t="s">
        <v>858</v>
      </c>
      <c r="EY139" s="23" t="s">
        <v>858</v>
      </c>
      <c r="FA139" s="24" t="s">
        <v>673</v>
      </c>
      <c r="FB139" s="24" t="s">
        <v>251</v>
      </c>
      <c r="FC139" s="24">
        <v>24000</v>
      </c>
      <c r="FD139" s="24">
        <v>8.4</v>
      </c>
      <c r="FE139" s="24">
        <v>448.9</v>
      </c>
      <c r="FF139" s="24">
        <v>6.9</v>
      </c>
      <c r="FG139" s="24">
        <v>548</v>
      </c>
      <c r="FH139" s="24">
        <v>4.5999999999999996</v>
      </c>
      <c r="FI139" s="24">
        <v>264.2</v>
      </c>
      <c r="FJ139" s="24">
        <v>5.4</v>
      </c>
      <c r="FK139" s="24" t="s">
        <v>858</v>
      </c>
      <c r="FL139" s="24" t="s">
        <v>858</v>
      </c>
      <c r="FN139" s="11" t="s">
        <v>673</v>
      </c>
      <c r="FO139" s="11" t="s">
        <v>251</v>
      </c>
      <c r="FP139" s="11">
        <v>45000</v>
      </c>
      <c r="FQ139" s="11">
        <v>6.4</v>
      </c>
      <c r="FR139" s="11">
        <v>37.5</v>
      </c>
      <c r="FS139" s="11">
        <v>1.7</v>
      </c>
      <c r="FT139" s="11">
        <v>39.5</v>
      </c>
      <c r="FU139" s="11">
        <v>0.8</v>
      </c>
      <c r="FV139" s="11">
        <v>35.1</v>
      </c>
      <c r="FW139" s="11">
        <v>0.9</v>
      </c>
      <c r="FX139" s="11" t="s">
        <v>858</v>
      </c>
      <c r="FY139" s="11" t="s">
        <v>858</v>
      </c>
      <c r="GA139" s="10" t="s">
        <v>673</v>
      </c>
      <c r="GB139" s="10" t="s">
        <v>251</v>
      </c>
      <c r="GC139" s="10">
        <v>40000</v>
      </c>
      <c r="GD139" s="10">
        <v>9.1999999999999993</v>
      </c>
      <c r="GE139" s="10">
        <v>34705</v>
      </c>
      <c r="GF139" s="10">
        <v>8</v>
      </c>
      <c r="GG139" s="10">
        <v>39315</v>
      </c>
      <c r="GH139" s="10">
        <v>4.4000000000000004</v>
      </c>
      <c r="GI139" s="10">
        <v>16978</v>
      </c>
      <c r="GJ139" s="10">
        <v>5.2</v>
      </c>
      <c r="GK139" s="10" t="s">
        <v>858</v>
      </c>
      <c r="GL139" s="10" t="s">
        <v>858</v>
      </c>
      <c r="GN139" s="9" t="s">
        <v>673</v>
      </c>
      <c r="GO139" s="9" t="s">
        <v>251</v>
      </c>
      <c r="GP139" s="9">
        <v>45000</v>
      </c>
      <c r="GQ139" s="9">
        <v>6.4</v>
      </c>
      <c r="GR139" s="9">
        <v>16.41</v>
      </c>
      <c r="GS139" s="9">
        <v>7.2</v>
      </c>
      <c r="GT139" s="9">
        <v>18.809999999999999</v>
      </c>
      <c r="GU139" s="9">
        <v>3.6</v>
      </c>
      <c r="GV139" s="9">
        <v>8.2200000000000006</v>
      </c>
      <c r="GW139" s="9">
        <v>4.3</v>
      </c>
      <c r="GX139" s="9" t="s">
        <v>858</v>
      </c>
      <c r="GY139" s="9" t="s">
        <v>858</v>
      </c>
    </row>
    <row r="140" spans="1:207" x14ac:dyDescent="0.25">
      <c r="A140" s="1" t="s">
        <v>674</v>
      </c>
      <c r="B140" s="1" t="s">
        <v>252</v>
      </c>
      <c r="C140" s="1">
        <v>30000</v>
      </c>
      <c r="D140" s="1">
        <v>8.1</v>
      </c>
      <c r="E140" s="1">
        <v>724.5</v>
      </c>
      <c r="F140" s="1">
        <v>10</v>
      </c>
      <c r="G140" s="1">
        <v>974.9</v>
      </c>
      <c r="H140" s="1">
        <v>7.3</v>
      </c>
      <c r="I140" s="1">
        <v>345</v>
      </c>
      <c r="J140" s="1">
        <v>9.9</v>
      </c>
      <c r="K140" s="1" t="s">
        <v>858</v>
      </c>
      <c r="L140" s="1" t="s">
        <v>858</v>
      </c>
      <c r="N140" s="2" t="s">
        <v>674</v>
      </c>
      <c r="O140" s="2" t="s">
        <v>252</v>
      </c>
      <c r="P140" s="2">
        <v>48000</v>
      </c>
      <c r="Q140" s="2">
        <v>6.1</v>
      </c>
      <c r="R140" s="2">
        <v>37.5</v>
      </c>
      <c r="S140" s="2">
        <v>1.3</v>
      </c>
      <c r="T140" s="2">
        <v>38.700000000000003</v>
      </c>
      <c r="U140" s="2">
        <v>0.8</v>
      </c>
      <c r="V140" s="2">
        <v>35</v>
      </c>
      <c r="W140" s="2">
        <v>0.9</v>
      </c>
      <c r="X140" s="2" t="s">
        <v>858</v>
      </c>
      <c r="Y140" s="2" t="s">
        <v>858</v>
      </c>
      <c r="AA140" s="3" t="s">
        <v>674</v>
      </c>
      <c r="AB140" s="3" t="s">
        <v>252</v>
      </c>
      <c r="AC140" s="3">
        <v>39000</v>
      </c>
      <c r="AD140" s="3">
        <v>11.1</v>
      </c>
      <c r="AE140" s="3">
        <v>32810</v>
      </c>
      <c r="AF140" s="3">
        <v>11</v>
      </c>
      <c r="AG140" s="3">
        <v>48410</v>
      </c>
      <c r="AH140" s="3">
        <v>12</v>
      </c>
      <c r="AI140" s="3" t="s">
        <v>858</v>
      </c>
      <c r="AJ140" s="3" t="s">
        <v>858</v>
      </c>
      <c r="AK140" s="3" t="s">
        <v>858</v>
      </c>
      <c r="AL140" s="3" t="s">
        <v>858</v>
      </c>
      <c r="AN140" s="4" t="s">
        <v>674</v>
      </c>
      <c r="AO140" s="4" t="s">
        <v>252</v>
      </c>
      <c r="AP140" s="4">
        <v>48000</v>
      </c>
      <c r="AQ140" s="4">
        <v>6.1</v>
      </c>
      <c r="AR140" s="4">
        <v>16.350000000000001</v>
      </c>
      <c r="AS140" s="4">
        <v>6.2</v>
      </c>
      <c r="AT140" s="4">
        <v>21.9</v>
      </c>
      <c r="AU140" s="4">
        <v>5.7</v>
      </c>
      <c r="AV140" s="4">
        <v>8.1999999999999993</v>
      </c>
      <c r="AW140" s="4">
        <v>5.0999999999999996</v>
      </c>
      <c r="AX140" s="4" t="s">
        <v>858</v>
      </c>
      <c r="AY140" s="4" t="s">
        <v>858</v>
      </c>
      <c r="BA140" s="5" t="s">
        <v>674</v>
      </c>
      <c r="BB140" s="5" t="s">
        <v>252</v>
      </c>
      <c r="BC140" s="5">
        <v>48000</v>
      </c>
      <c r="BD140" s="5">
        <v>6.1</v>
      </c>
      <c r="BE140" s="5">
        <v>618.1</v>
      </c>
      <c r="BF140" s="5">
        <v>6.1</v>
      </c>
      <c r="BG140" s="5">
        <v>848.1</v>
      </c>
      <c r="BH140" s="5">
        <v>5.6</v>
      </c>
      <c r="BI140" s="5">
        <v>326.7</v>
      </c>
      <c r="BJ140" s="5">
        <v>5.4</v>
      </c>
      <c r="BK140" s="5" t="s">
        <v>858</v>
      </c>
      <c r="BL140" s="5" t="s">
        <v>858</v>
      </c>
      <c r="BN140" s="6" t="s">
        <v>674</v>
      </c>
      <c r="BO140" s="6" t="s">
        <v>252</v>
      </c>
      <c r="BP140" s="6">
        <v>63000</v>
      </c>
      <c r="BQ140" s="6">
        <v>5.2</v>
      </c>
      <c r="BR140" s="6">
        <v>37.5</v>
      </c>
      <c r="BS140" s="6">
        <v>0.3</v>
      </c>
      <c r="BT140" s="6">
        <v>33.799999999999997</v>
      </c>
      <c r="BU140" s="6">
        <v>1.6</v>
      </c>
      <c r="BV140" s="6">
        <v>16.3</v>
      </c>
      <c r="BW140" s="6">
        <v>13</v>
      </c>
      <c r="BX140" s="6">
        <v>41.1</v>
      </c>
      <c r="BY140" s="6">
        <v>16</v>
      </c>
      <c r="CA140" s="7" t="s">
        <v>674</v>
      </c>
      <c r="CB140" s="7" t="s">
        <v>252</v>
      </c>
      <c r="CC140" s="7">
        <v>50000</v>
      </c>
      <c r="CD140" s="7">
        <v>9.1</v>
      </c>
      <c r="CE140" s="7">
        <v>27892</v>
      </c>
      <c r="CF140" s="7">
        <v>10</v>
      </c>
      <c r="CG140" s="7">
        <v>40269</v>
      </c>
      <c r="CH140" s="7">
        <v>12</v>
      </c>
      <c r="CI140" s="7">
        <v>7050</v>
      </c>
      <c r="CJ140" s="7">
        <v>12</v>
      </c>
      <c r="CK140" s="7" t="s">
        <v>858</v>
      </c>
      <c r="CL140" s="7" t="s">
        <v>858</v>
      </c>
      <c r="CN140" s="8" t="s">
        <v>674</v>
      </c>
      <c r="CO140" s="8" t="s">
        <v>252</v>
      </c>
      <c r="CP140" s="8">
        <v>63000</v>
      </c>
      <c r="CQ140" s="8">
        <v>5.2</v>
      </c>
      <c r="CR140" s="8">
        <v>14.7</v>
      </c>
      <c r="CS140" s="8">
        <v>5.2</v>
      </c>
      <c r="CT140" s="8">
        <v>20.79</v>
      </c>
      <c r="CU140" s="8">
        <v>5.4</v>
      </c>
      <c r="CV140" s="8">
        <v>7.02</v>
      </c>
      <c r="CW140" s="8">
        <v>3.8</v>
      </c>
      <c r="CX140" s="8" t="s">
        <v>858</v>
      </c>
      <c r="CY140" s="8" t="s">
        <v>858</v>
      </c>
      <c r="DA140" s="20" t="s">
        <v>674</v>
      </c>
      <c r="DB140" s="20" t="s">
        <v>252</v>
      </c>
      <c r="DC140" s="20">
        <v>63000</v>
      </c>
      <c r="DD140" s="20">
        <v>5.2</v>
      </c>
      <c r="DE140" s="20">
        <v>527.6</v>
      </c>
      <c r="DF140" s="20">
        <v>6.5</v>
      </c>
      <c r="DG140" s="20">
        <v>702</v>
      </c>
      <c r="DH140" s="20">
        <v>5.6</v>
      </c>
      <c r="DI140" s="20">
        <v>143.6</v>
      </c>
      <c r="DJ140" s="20">
        <v>13</v>
      </c>
      <c r="DK140" s="20" t="s">
        <v>858</v>
      </c>
      <c r="DL140" s="20" t="s">
        <v>858</v>
      </c>
      <c r="DN140" s="21" t="s">
        <v>674</v>
      </c>
      <c r="DO140" s="21" t="s">
        <v>252</v>
      </c>
      <c r="DP140" s="21">
        <v>19000</v>
      </c>
      <c r="DQ140" s="21">
        <v>9.1999999999999993</v>
      </c>
      <c r="DR140" s="21">
        <v>37.5</v>
      </c>
      <c r="DS140" s="21">
        <v>0</v>
      </c>
      <c r="DT140" s="21">
        <v>37.5</v>
      </c>
      <c r="DU140" s="21">
        <v>1</v>
      </c>
      <c r="DV140" s="21">
        <v>33.200000000000003</v>
      </c>
      <c r="DW140" s="21">
        <v>3.6</v>
      </c>
      <c r="DX140" s="21" t="s">
        <v>858</v>
      </c>
      <c r="DY140" s="21" t="s">
        <v>858</v>
      </c>
      <c r="EA140" s="22" t="s">
        <v>674</v>
      </c>
      <c r="EB140" s="22" t="s">
        <v>252</v>
      </c>
      <c r="EC140" s="22">
        <v>16000</v>
      </c>
      <c r="ED140" s="22">
        <v>11</v>
      </c>
      <c r="EE140" s="22">
        <v>27871</v>
      </c>
      <c r="EF140" s="22">
        <v>7.8</v>
      </c>
      <c r="EG140" s="22">
        <v>33574</v>
      </c>
      <c r="EH140" s="22">
        <v>9.3000000000000007</v>
      </c>
      <c r="EI140" s="22">
        <v>15455</v>
      </c>
      <c r="EJ140" s="22">
        <v>7.4</v>
      </c>
      <c r="EK140" s="22" t="s">
        <v>858</v>
      </c>
      <c r="EL140" s="22" t="s">
        <v>858</v>
      </c>
      <c r="EN140" s="23" t="s">
        <v>674</v>
      </c>
      <c r="EO140" s="23" t="s">
        <v>252</v>
      </c>
      <c r="EP140" s="23">
        <v>19000</v>
      </c>
      <c r="EQ140" s="23">
        <v>9.1999999999999993</v>
      </c>
      <c r="ER140" s="23">
        <v>14.45</v>
      </c>
      <c r="ES140" s="23">
        <v>6.2</v>
      </c>
      <c r="ET140" s="23">
        <v>17.32</v>
      </c>
      <c r="EU140" s="23">
        <v>6.4</v>
      </c>
      <c r="EV140" s="23">
        <v>8.2100000000000009</v>
      </c>
      <c r="EW140" s="23">
        <v>6.3</v>
      </c>
      <c r="EX140" s="23" t="s">
        <v>858</v>
      </c>
      <c r="EY140" s="23" t="s">
        <v>858</v>
      </c>
      <c r="FA140" s="24" t="s">
        <v>674</v>
      </c>
      <c r="FB140" s="24" t="s">
        <v>252</v>
      </c>
      <c r="FC140" s="24">
        <v>19000</v>
      </c>
      <c r="FD140" s="24">
        <v>9.1999999999999993</v>
      </c>
      <c r="FE140" s="24">
        <v>541.70000000000005</v>
      </c>
      <c r="FF140" s="24">
        <v>6.5</v>
      </c>
      <c r="FG140" s="24">
        <v>649.5</v>
      </c>
      <c r="FH140" s="24">
        <v>6.4</v>
      </c>
      <c r="FI140" s="24">
        <v>311.60000000000002</v>
      </c>
      <c r="FJ140" s="24">
        <v>7.4</v>
      </c>
      <c r="FK140" s="24" t="s">
        <v>858</v>
      </c>
      <c r="FL140" s="24" t="s">
        <v>858</v>
      </c>
      <c r="FN140" s="11" t="s">
        <v>674</v>
      </c>
      <c r="FO140" s="11" t="s">
        <v>252</v>
      </c>
      <c r="FP140" s="11">
        <v>30000</v>
      </c>
      <c r="FQ140" s="11">
        <v>8.1</v>
      </c>
      <c r="FR140" s="11">
        <v>37.5</v>
      </c>
      <c r="FS140" s="11">
        <v>1.6</v>
      </c>
      <c r="FT140" s="11">
        <v>39.5</v>
      </c>
      <c r="FU140" s="11">
        <v>1.1000000000000001</v>
      </c>
      <c r="FV140" s="11">
        <v>35</v>
      </c>
      <c r="FW140" s="11">
        <v>1.3</v>
      </c>
      <c r="FX140" s="11" t="s">
        <v>858</v>
      </c>
      <c r="FY140" s="11" t="s">
        <v>858</v>
      </c>
      <c r="GA140" s="10" t="s">
        <v>674</v>
      </c>
      <c r="GB140" s="10" t="s">
        <v>252</v>
      </c>
      <c r="GC140" s="10">
        <v>23000</v>
      </c>
      <c r="GD140" s="10">
        <v>17.3</v>
      </c>
      <c r="GE140" s="10" t="s">
        <v>858</v>
      </c>
      <c r="GF140" s="10" t="s">
        <v>858</v>
      </c>
      <c r="GG140" s="10">
        <v>59027</v>
      </c>
      <c r="GH140" s="10">
        <v>17</v>
      </c>
      <c r="GI140" s="10" t="s">
        <v>858</v>
      </c>
      <c r="GJ140" s="10" t="s">
        <v>858</v>
      </c>
      <c r="GK140" s="10" t="s">
        <v>858</v>
      </c>
      <c r="GL140" s="10" t="s">
        <v>858</v>
      </c>
      <c r="GN140" s="9" t="s">
        <v>674</v>
      </c>
      <c r="GO140" s="9" t="s">
        <v>252</v>
      </c>
      <c r="GP140" s="9">
        <v>30000</v>
      </c>
      <c r="GQ140" s="9">
        <v>8.1</v>
      </c>
      <c r="GR140" s="9">
        <v>18.62</v>
      </c>
      <c r="GS140" s="9">
        <v>11</v>
      </c>
      <c r="GT140" s="9">
        <v>24.68</v>
      </c>
      <c r="GU140" s="9">
        <v>7.6</v>
      </c>
      <c r="GV140" s="9">
        <v>8.14</v>
      </c>
      <c r="GW140" s="9">
        <v>8.3000000000000007</v>
      </c>
      <c r="GX140" s="9" t="s">
        <v>858</v>
      </c>
      <c r="GY140" s="9" t="s">
        <v>858</v>
      </c>
    </row>
    <row r="141" spans="1:207" x14ac:dyDescent="0.25">
      <c r="A141" s="1" t="s">
        <v>675</v>
      </c>
      <c r="B141" s="1" t="s">
        <v>253</v>
      </c>
      <c r="C141" s="1">
        <v>29000</v>
      </c>
      <c r="D141" s="1">
        <v>8.1999999999999993</v>
      </c>
      <c r="E141" s="1">
        <v>728.9</v>
      </c>
      <c r="F141" s="1">
        <v>11</v>
      </c>
      <c r="G141" s="1">
        <v>925.9</v>
      </c>
      <c r="H141" s="1">
        <v>6.1</v>
      </c>
      <c r="I141" s="1">
        <v>329.8</v>
      </c>
      <c r="J141" s="1">
        <v>5.6</v>
      </c>
      <c r="K141" s="1" t="s">
        <v>858</v>
      </c>
      <c r="L141" s="1" t="s">
        <v>858</v>
      </c>
      <c r="N141" s="2" t="s">
        <v>675</v>
      </c>
      <c r="O141" s="2" t="s">
        <v>253</v>
      </c>
      <c r="P141" s="2">
        <v>44000</v>
      </c>
      <c r="Q141" s="2">
        <v>6.4</v>
      </c>
      <c r="R141" s="2">
        <v>37.5</v>
      </c>
      <c r="S141" s="2" t="s">
        <v>858</v>
      </c>
      <c r="T141" s="2">
        <v>38.299999999999997</v>
      </c>
      <c r="U141" s="2">
        <v>0.7</v>
      </c>
      <c r="V141" s="2">
        <v>35</v>
      </c>
      <c r="W141" s="2">
        <v>0.7</v>
      </c>
      <c r="X141" s="2" t="s">
        <v>858</v>
      </c>
      <c r="Y141" s="2" t="s">
        <v>858</v>
      </c>
      <c r="AA141" s="3" t="s">
        <v>675</v>
      </c>
      <c r="AB141" s="3" t="s">
        <v>253</v>
      </c>
      <c r="AC141" s="3">
        <v>37000</v>
      </c>
      <c r="AD141" s="3">
        <v>9.8000000000000007</v>
      </c>
      <c r="AE141" s="3">
        <v>38848</v>
      </c>
      <c r="AF141" s="3">
        <v>8.4</v>
      </c>
      <c r="AG141" s="3">
        <v>48354</v>
      </c>
      <c r="AH141" s="3">
        <v>7.3</v>
      </c>
      <c r="AI141" s="3">
        <v>15770</v>
      </c>
      <c r="AJ141" s="3">
        <v>7.8</v>
      </c>
      <c r="AK141" s="3" t="s">
        <v>858</v>
      </c>
      <c r="AL141" s="3" t="s">
        <v>858</v>
      </c>
      <c r="AN141" s="4" t="s">
        <v>675</v>
      </c>
      <c r="AO141" s="4" t="s">
        <v>253</v>
      </c>
      <c r="AP141" s="4">
        <v>44000</v>
      </c>
      <c r="AQ141" s="4">
        <v>6.4</v>
      </c>
      <c r="AR141" s="4">
        <v>17.260000000000002</v>
      </c>
      <c r="AS141" s="4">
        <v>7.7</v>
      </c>
      <c r="AT141" s="4">
        <v>21.52</v>
      </c>
      <c r="AU141" s="4">
        <v>4.9000000000000004</v>
      </c>
      <c r="AV141" s="4">
        <v>8.0500000000000007</v>
      </c>
      <c r="AW141" s="4">
        <v>5.0999999999999996</v>
      </c>
      <c r="AX141" s="4" t="s">
        <v>858</v>
      </c>
      <c r="AY141" s="4" t="s">
        <v>858</v>
      </c>
      <c r="BA141" s="5" t="s">
        <v>675</v>
      </c>
      <c r="BB141" s="5" t="s">
        <v>253</v>
      </c>
      <c r="BC141" s="5">
        <v>44000</v>
      </c>
      <c r="BD141" s="5">
        <v>6.4</v>
      </c>
      <c r="BE141" s="5">
        <v>644.5</v>
      </c>
      <c r="BF141" s="5">
        <v>7.7</v>
      </c>
      <c r="BG141" s="5">
        <v>823.4</v>
      </c>
      <c r="BH141" s="5">
        <v>4.8</v>
      </c>
      <c r="BI141" s="5">
        <v>322.7</v>
      </c>
      <c r="BJ141" s="5">
        <v>4.4000000000000004</v>
      </c>
      <c r="BK141" s="5" t="s">
        <v>858</v>
      </c>
      <c r="BL141" s="5" t="s">
        <v>858</v>
      </c>
      <c r="BN141" s="6" t="s">
        <v>675</v>
      </c>
      <c r="BO141" s="6" t="s">
        <v>253</v>
      </c>
      <c r="BP141" s="6">
        <v>58000</v>
      </c>
      <c r="BQ141" s="6">
        <v>5.5</v>
      </c>
      <c r="BR141" s="6">
        <v>37</v>
      </c>
      <c r="BS141" s="6">
        <v>0.4</v>
      </c>
      <c r="BT141" s="6">
        <v>33.299999999999997</v>
      </c>
      <c r="BU141" s="6">
        <v>1.6</v>
      </c>
      <c r="BV141" s="6">
        <v>16.100000000000001</v>
      </c>
      <c r="BW141" s="6">
        <v>14</v>
      </c>
      <c r="BX141" s="6" t="s">
        <v>858</v>
      </c>
      <c r="BY141" s="6" t="s">
        <v>858</v>
      </c>
      <c r="CA141" s="7" t="s">
        <v>675</v>
      </c>
      <c r="CB141" s="7" t="s">
        <v>253</v>
      </c>
      <c r="CC141" s="7">
        <v>49000</v>
      </c>
      <c r="CD141" s="7">
        <v>11.3</v>
      </c>
      <c r="CE141" s="7" t="s">
        <v>858</v>
      </c>
      <c r="CF141" s="7" t="s">
        <v>858</v>
      </c>
      <c r="CG141" s="7">
        <v>39043</v>
      </c>
      <c r="CH141" s="7">
        <v>11</v>
      </c>
      <c r="CI141" s="7" t="s">
        <v>858</v>
      </c>
      <c r="CJ141" s="7" t="s">
        <v>858</v>
      </c>
      <c r="CK141" s="7" t="s">
        <v>858</v>
      </c>
      <c r="CL141" s="7" t="s">
        <v>858</v>
      </c>
      <c r="CN141" s="8" t="s">
        <v>675</v>
      </c>
      <c r="CO141" s="8" t="s">
        <v>253</v>
      </c>
      <c r="CP141" s="8">
        <v>58000</v>
      </c>
      <c r="CQ141" s="8">
        <v>5.5</v>
      </c>
      <c r="CR141" s="8">
        <v>13.82</v>
      </c>
      <c r="CS141" s="8">
        <v>7.2</v>
      </c>
      <c r="CT141" s="8">
        <v>20.25</v>
      </c>
      <c r="CU141" s="8">
        <v>4.7</v>
      </c>
      <c r="CV141" s="8">
        <v>6.92</v>
      </c>
      <c r="CW141" s="8">
        <v>2.1</v>
      </c>
      <c r="CX141" s="8" t="s">
        <v>858</v>
      </c>
      <c r="CY141" s="8" t="s">
        <v>858</v>
      </c>
      <c r="DA141" s="20" t="s">
        <v>675</v>
      </c>
      <c r="DB141" s="20" t="s">
        <v>253</v>
      </c>
      <c r="DC141" s="20">
        <v>58000</v>
      </c>
      <c r="DD141" s="20">
        <v>5.5</v>
      </c>
      <c r="DE141" s="20">
        <v>521.70000000000005</v>
      </c>
      <c r="DF141" s="20">
        <v>6.8</v>
      </c>
      <c r="DG141" s="20">
        <v>674.4</v>
      </c>
      <c r="DH141" s="20">
        <v>5</v>
      </c>
      <c r="DI141" s="20">
        <v>139.4</v>
      </c>
      <c r="DJ141" s="20">
        <v>9.6999999999999993</v>
      </c>
      <c r="DK141" s="20" t="s">
        <v>858</v>
      </c>
      <c r="DL141" s="20" t="s">
        <v>858</v>
      </c>
      <c r="DN141" s="21" t="s">
        <v>675</v>
      </c>
      <c r="DO141" s="21" t="s">
        <v>253</v>
      </c>
      <c r="DP141" s="21">
        <v>16000</v>
      </c>
      <c r="DQ141" s="21">
        <v>10.3</v>
      </c>
      <c r="DR141" s="21">
        <v>37.5</v>
      </c>
      <c r="DS141" s="21">
        <v>0.4</v>
      </c>
      <c r="DT141" s="21">
        <v>37.200000000000003</v>
      </c>
      <c r="DU141" s="21">
        <v>1.5</v>
      </c>
      <c r="DV141" s="21">
        <v>32.5</v>
      </c>
      <c r="DW141" s="21">
        <v>5.6</v>
      </c>
      <c r="DX141" s="21" t="s">
        <v>858</v>
      </c>
      <c r="DY141" s="21" t="s">
        <v>858</v>
      </c>
      <c r="EA141" s="22" t="s">
        <v>675</v>
      </c>
      <c r="EB141" s="22" t="s">
        <v>253</v>
      </c>
      <c r="EC141" s="22">
        <v>13000</v>
      </c>
      <c r="ED141" s="22">
        <v>12.6</v>
      </c>
      <c r="EE141" s="22">
        <v>29388</v>
      </c>
      <c r="EF141" s="22">
        <v>15</v>
      </c>
      <c r="EG141" s="22">
        <v>31839</v>
      </c>
      <c r="EH141" s="22">
        <v>7.1</v>
      </c>
      <c r="EI141" s="22">
        <v>13300</v>
      </c>
      <c r="EJ141" s="22">
        <v>20</v>
      </c>
      <c r="EK141" s="22" t="s">
        <v>858</v>
      </c>
      <c r="EL141" s="22" t="s">
        <v>858</v>
      </c>
      <c r="EN141" s="23" t="s">
        <v>675</v>
      </c>
      <c r="EO141" s="23" t="s">
        <v>253</v>
      </c>
      <c r="EP141" s="23">
        <v>16000</v>
      </c>
      <c r="EQ141" s="23">
        <v>10.3</v>
      </c>
      <c r="ER141" s="23">
        <v>15.38</v>
      </c>
      <c r="ES141" s="23">
        <v>9.3000000000000007</v>
      </c>
      <c r="ET141" s="23">
        <v>17.02</v>
      </c>
      <c r="EU141" s="23">
        <v>5.2</v>
      </c>
      <c r="EV141" s="23">
        <v>7.6</v>
      </c>
      <c r="EW141" s="23">
        <v>8.9</v>
      </c>
      <c r="EX141" s="23" t="s">
        <v>858</v>
      </c>
      <c r="EY141" s="23" t="s">
        <v>858</v>
      </c>
      <c r="FA141" s="24" t="s">
        <v>675</v>
      </c>
      <c r="FB141" s="24" t="s">
        <v>253</v>
      </c>
      <c r="FC141" s="24">
        <v>16000</v>
      </c>
      <c r="FD141" s="24">
        <v>10.3</v>
      </c>
      <c r="FE141" s="24">
        <v>576.29999999999995</v>
      </c>
      <c r="FF141" s="24">
        <v>7.3</v>
      </c>
      <c r="FG141" s="24">
        <v>633.9</v>
      </c>
      <c r="FH141" s="24">
        <v>4.9000000000000004</v>
      </c>
      <c r="FI141" s="24">
        <v>304.39999999999998</v>
      </c>
      <c r="FJ141" s="24">
        <v>6.5</v>
      </c>
      <c r="FK141" s="24" t="s">
        <v>858</v>
      </c>
      <c r="FL141" s="24" t="s">
        <v>858</v>
      </c>
      <c r="FN141" s="11" t="s">
        <v>675</v>
      </c>
      <c r="FO141" s="11" t="s">
        <v>253</v>
      </c>
      <c r="FP141" s="11">
        <v>29000</v>
      </c>
      <c r="FQ141" s="11">
        <v>8.1999999999999993</v>
      </c>
      <c r="FR141" s="11">
        <v>37.5</v>
      </c>
      <c r="FS141" s="11">
        <v>1.7</v>
      </c>
      <c r="FT141" s="11">
        <v>38.799999999999997</v>
      </c>
      <c r="FU141" s="11">
        <v>0.8</v>
      </c>
      <c r="FV141" s="11">
        <v>36.1</v>
      </c>
      <c r="FW141" s="11">
        <v>1.4</v>
      </c>
      <c r="FX141" s="11" t="s">
        <v>858</v>
      </c>
      <c r="FY141" s="11" t="s">
        <v>858</v>
      </c>
      <c r="GA141" s="10" t="s">
        <v>675</v>
      </c>
      <c r="GB141" s="10" t="s">
        <v>253</v>
      </c>
      <c r="GC141" s="10">
        <v>24000</v>
      </c>
      <c r="GD141" s="10">
        <v>13.4</v>
      </c>
      <c r="GE141" s="10">
        <v>42896</v>
      </c>
      <c r="GF141" s="10">
        <v>11</v>
      </c>
      <c r="GG141" s="10">
        <v>57353</v>
      </c>
      <c r="GH141" s="10">
        <v>9.1</v>
      </c>
      <c r="GI141" s="10">
        <v>17948</v>
      </c>
      <c r="GJ141" s="10">
        <v>11</v>
      </c>
      <c r="GK141" s="10" t="s">
        <v>858</v>
      </c>
      <c r="GL141" s="10" t="s">
        <v>858</v>
      </c>
      <c r="GN141" s="9" t="s">
        <v>675</v>
      </c>
      <c r="GO141" s="9" t="s">
        <v>253</v>
      </c>
      <c r="GP141" s="9">
        <v>29000</v>
      </c>
      <c r="GQ141" s="9">
        <v>8.1999999999999993</v>
      </c>
      <c r="GR141" s="9">
        <v>19.29</v>
      </c>
      <c r="GS141" s="9">
        <v>11</v>
      </c>
      <c r="GT141" s="9">
        <v>23.86</v>
      </c>
      <c r="GU141" s="9">
        <v>6.3</v>
      </c>
      <c r="GV141" s="9">
        <v>8.49</v>
      </c>
      <c r="GW141" s="9">
        <v>6.6</v>
      </c>
      <c r="GX141" s="9" t="s">
        <v>858</v>
      </c>
      <c r="GY141" s="9" t="s">
        <v>858</v>
      </c>
    </row>
    <row r="142" spans="1:207" x14ac:dyDescent="0.25">
      <c r="A142" s="1" t="s">
        <v>838</v>
      </c>
      <c r="B142" s="1" t="s">
        <v>417</v>
      </c>
      <c r="C142" s="1">
        <v>73000</v>
      </c>
      <c r="D142" s="1">
        <v>5</v>
      </c>
      <c r="E142" s="1">
        <v>616.20000000000005</v>
      </c>
      <c r="F142" s="1">
        <v>4.5999999999999996</v>
      </c>
      <c r="G142" s="1">
        <v>751.7</v>
      </c>
      <c r="H142" s="1">
        <v>3.7</v>
      </c>
      <c r="I142" s="1">
        <v>337.9</v>
      </c>
      <c r="J142" s="1">
        <v>3.4</v>
      </c>
      <c r="K142" s="1" t="s">
        <v>858</v>
      </c>
      <c r="L142" s="1" t="s">
        <v>858</v>
      </c>
      <c r="N142" s="2" t="s">
        <v>838</v>
      </c>
      <c r="O142" s="2" t="s">
        <v>417</v>
      </c>
      <c r="P142" s="2">
        <v>124000</v>
      </c>
      <c r="Q142" s="2">
        <v>3.7</v>
      </c>
      <c r="R142" s="2">
        <v>37.5</v>
      </c>
      <c r="S142" s="2">
        <v>1</v>
      </c>
      <c r="T142" s="2">
        <v>39</v>
      </c>
      <c r="U142" s="2">
        <v>0.5</v>
      </c>
      <c r="V142" s="2">
        <v>34.799999999999997</v>
      </c>
      <c r="W142" s="2">
        <v>1.4</v>
      </c>
      <c r="X142" s="2">
        <v>44.8</v>
      </c>
      <c r="Y142" s="2">
        <v>5.9</v>
      </c>
      <c r="AA142" s="3" t="s">
        <v>838</v>
      </c>
      <c r="AB142" s="3" t="s">
        <v>417</v>
      </c>
      <c r="AC142" s="3">
        <v>109000</v>
      </c>
      <c r="AD142" s="3">
        <v>7.1</v>
      </c>
      <c r="AE142" s="3">
        <v>28581</v>
      </c>
      <c r="AF142" s="3">
        <v>7.9</v>
      </c>
      <c r="AG142" s="3">
        <v>37048</v>
      </c>
      <c r="AH142" s="3">
        <v>11</v>
      </c>
      <c r="AI142" s="3">
        <v>15408</v>
      </c>
      <c r="AJ142" s="3">
        <v>18</v>
      </c>
      <c r="AK142" s="3" t="s">
        <v>858</v>
      </c>
      <c r="AL142" s="3" t="s">
        <v>858</v>
      </c>
      <c r="AN142" s="4" t="s">
        <v>838</v>
      </c>
      <c r="AO142" s="4" t="s">
        <v>417</v>
      </c>
      <c r="AP142" s="4">
        <v>124000</v>
      </c>
      <c r="AQ142" s="4">
        <v>3.7</v>
      </c>
      <c r="AR142" s="4">
        <v>14.16</v>
      </c>
      <c r="AS142" s="4">
        <v>3.9</v>
      </c>
      <c r="AT142" s="4">
        <v>17.36</v>
      </c>
      <c r="AU142" s="4">
        <v>2.8</v>
      </c>
      <c r="AV142" s="4">
        <v>7.76</v>
      </c>
      <c r="AW142" s="4">
        <v>2.1</v>
      </c>
      <c r="AX142" s="4">
        <v>30.9</v>
      </c>
      <c r="AY142" s="4">
        <v>16</v>
      </c>
      <c r="BA142" s="5" t="s">
        <v>838</v>
      </c>
      <c r="BB142" s="5" t="s">
        <v>417</v>
      </c>
      <c r="BC142" s="5">
        <v>124000</v>
      </c>
      <c r="BD142" s="5">
        <v>3.7</v>
      </c>
      <c r="BE142" s="5">
        <v>558.1</v>
      </c>
      <c r="BF142" s="5">
        <v>4.2</v>
      </c>
      <c r="BG142" s="5">
        <v>677.8</v>
      </c>
      <c r="BH142" s="5">
        <v>2.8</v>
      </c>
      <c r="BI142" s="5">
        <v>305</v>
      </c>
      <c r="BJ142" s="5">
        <v>2.7</v>
      </c>
      <c r="BK142" s="5">
        <v>1139.7</v>
      </c>
      <c r="BL142" s="5">
        <v>16</v>
      </c>
      <c r="BN142" s="6" t="s">
        <v>838</v>
      </c>
      <c r="BO142" s="6" t="s">
        <v>417</v>
      </c>
      <c r="BP142" s="6">
        <v>173000</v>
      </c>
      <c r="BQ142" s="6">
        <v>3.1</v>
      </c>
      <c r="BR142" s="6">
        <v>37</v>
      </c>
      <c r="BS142" s="6">
        <v>0.2</v>
      </c>
      <c r="BT142" s="6">
        <v>33</v>
      </c>
      <c r="BU142" s="6">
        <v>1</v>
      </c>
      <c r="BV142" s="6">
        <v>15</v>
      </c>
      <c r="BW142" s="6">
        <v>7</v>
      </c>
      <c r="BX142" s="6">
        <v>42.7</v>
      </c>
      <c r="BY142" s="6">
        <v>4.7</v>
      </c>
      <c r="CA142" s="7" t="s">
        <v>838</v>
      </c>
      <c r="CB142" s="7" t="s">
        <v>417</v>
      </c>
      <c r="CC142" s="7">
        <v>151000</v>
      </c>
      <c r="CD142" s="7">
        <v>5.5</v>
      </c>
      <c r="CE142" s="7">
        <v>24094</v>
      </c>
      <c r="CF142" s="7">
        <v>6.5</v>
      </c>
      <c r="CG142" s="7">
        <v>30193</v>
      </c>
      <c r="CH142" s="7">
        <v>10</v>
      </c>
      <c r="CI142" s="7">
        <v>7188</v>
      </c>
      <c r="CJ142" s="7">
        <v>6.8</v>
      </c>
      <c r="CK142" s="7" t="s">
        <v>858</v>
      </c>
      <c r="CL142" s="7" t="s">
        <v>858</v>
      </c>
      <c r="CN142" s="8" t="s">
        <v>838</v>
      </c>
      <c r="CO142" s="8" t="s">
        <v>417</v>
      </c>
      <c r="CP142" s="8">
        <v>173000</v>
      </c>
      <c r="CQ142" s="8">
        <v>3.1</v>
      </c>
      <c r="CR142" s="8">
        <v>12.53</v>
      </c>
      <c r="CS142" s="8">
        <v>3</v>
      </c>
      <c r="CT142" s="8">
        <v>16.600000000000001</v>
      </c>
      <c r="CU142" s="8">
        <v>2.6</v>
      </c>
      <c r="CV142" s="8">
        <v>6.74</v>
      </c>
      <c r="CW142" s="8">
        <v>1.9</v>
      </c>
      <c r="CX142" s="8">
        <v>28.31</v>
      </c>
      <c r="CY142" s="8">
        <v>12</v>
      </c>
      <c r="DA142" s="20" t="s">
        <v>838</v>
      </c>
      <c r="DB142" s="20" t="s">
        <v>417</v>
      </c>
      <c r="DC142" s="20">
        <v>173000</v>
      </c>
      <c r="DD142" s="20">
        <v>3.1</v>
      </c>
      <c r="DE142" s="20">
        <v>454.2</v>
      </c>
      <c r="DF142" s="20">
        <v>3.2</v>
      </c>
      <c r="DG142" s="20">
        <v>548</v>
      </c>
      <c r="DH142" s="20">
        <v>2.8</v>
      </c>
      <c r="DI142" s="20">
        <v>122.5</v>
      </c>
      <c r="DJ142" s="20">
        <v>6.8</v>
      </c>
      <c r="DK142" s="20">
        <v>1044.5999999999999</v>
      </c>
      <c r="DL142" s="20">
        <v>12</v>
      </c>
      <c r="DN142" s="21" t="s">
        <v>838</v>
      </c>
      <c r="DO142" s="21" t="s">
        <v>417</v>
      </c>
      <c r="DP142" s="21">
        <v>51000</v>
      </c>
      <c r="DQ142" s="21">
        <v>5.6</v>
      </c>
      <c r="DR142" s="21">
        <v>37.200000000000003</v>
      </c>
      <c r="DS142" s="21">
        <v>0.4</v>
      </c>
      <c r="DT142" s="21">
        <v>37.299999999999997</v>
      </c>
      <c r="DU142" s="21">
        <v>0.6</v>
      </c>
      <c r="DV142" s="21">
        <v>32.5</v>
      </c>
      <c r="DW142" s="21">
        <v>1.6</v>
      </c>
      <c r="DX142" s="21" t="s">
        <v>858</v>
      </c>
      <c r="DY142" s="21" t="s">
        <v>858</v>
      </c>
      <c r="EA142" s="22" t="s">
        <v>838</v>
      </c>
      <c r="EB142" s="22" t="s">
        <v>417</v>
      </c>
      <c r="EC142" s="22">
        <v>43000</v>
      </c>
      <c r="ED142" s="22">
        <v>9.6999999999999993</v>
      </c>
      <c r="EE142" s="22">
        <v>24192</v>
      </c>
      <c r="EF142" s="22">
        <v>7.4</v>
      </c>
      <c r="EG142" s="22">
        <v>29700</v>
      </c>
      <c r="EH142" s="22">
        <v>5.4</v>
      </c>
      <c r="EI142" s="22" t="s">
        <v>858</v>
      </c>
      <c r="EJ142" s="22" t="s">
        <v>858</v>
      </c>
      <c r="EK142" s="22" t="s">
        <v>858</v>
      </c>
      <c r="EL142" s="22" t="s">
        <v>858</v>
      </c>
      <c r="EN142" s="23" t="s">
        <v>838</v>
      </c>
      <c r="EO142" s="23" t="s">
        <v>417</v>
      </c>
      <c r="EP142" s="23">
        <v>51000</v>
      </c>
      <c r="EQ142" s="23">
        <v>5.6</v>
      </c>
      <c r="ER142" s="23">
        <v>12.29</v>
      </c>
      <c r="ES142" s="23">
        <v>5.2</v>
      </c>
      <c r="ET142" s="23">
        <v>15.32</v>
      </c>
      <c r="EU142" s="23">
        <v>3.5</v>
      </c>
      <c r="EV142" s="23">
        <v>7.5</v>
      </c>
      <c r="EW142" s="23">
        <v>2.7</v>
      </c>
      <c r="EX142" s="23" t="s">
        <v>858</v>
      </c>
      <c r="EY142" s="23" t="s">
        <v>858</v>
      </c>
      <c r="FA142" s="24" t="s">
        <v>838</v>
      </c>
      <c r="FB142" s="24" t="s">
        <v>417</v>
      </c>
      <c r="FC142" s="24">
        <v>51000</v>
      </c>
      <c r="FD142" s="24">
        <v>5.6</v>
      </c>
      <c r="FE142" s="24">
        <v>473.2</v>
      </c>
      <c r="FF142" s="24">
        <v>4.0999999999999996</v>
      </c>
      <c r="FG142" s="24">
        <v>571.5</v>
      </c>
      <c r="FH142" s="24">
        <v>3.4</v>
      </c>
      <c r="FI142" s="24">
        <v>281.3</v>
      </c>
      <c r="FJ142" s="24">
        <v>4.3</v>
      </c>
      <c r="FK142" s="24" t="s">
        <v>858</v>
      </c>
      <c r="FL142" s="24" t="s">
        <v>858</v>
      </c>
      <c r="FN142" s="11" t="s">
        <v>838</v>
      </c>
      <c r="FO142" s="11" t="s">
        <v>417</v>
      </c>
      <c r="FP142" s="11">
        <v>73000</v>
      </c>
      <c r="FQ142" s="11">
        <v>5</v>
      </c>
      <c r="FR142" s="11">
        <v>39</v>
      </c>
      <c r="FS142" s="11">
        <v>1.6</v>
      </c>
      <c r="FT142" s="11">
        <v>40.200000000000003</v>
      </c>
      <c r="FU142" s="11">
        <v>0.7</v>
      </c>
      <c r="FV142" s="11">
        <v>35</v>
      </c>
      <c r="FW142" s="11">
        <v>1.2</v>
      </c>
      <c r="FX142" s="11">
        <v>47.5</v>
      </c>
      <c r="FY142" s="11">
        <v>12</v>
      </c>
      <c r="GA142" s="10" t="s">
        <v>838</v>
      </c>
      <c r="GB142" s="10" t="s">
        <v>417</v>
      </c>
      <c r="GC142" s="10">
        <v>67000</v>
      </c>
      <c r="GD142" s="10">
        <v>10</v>
      </c>
      <c r="GE142" s="10">
        <v>31931</v>
      </c>
      <c r="GF142" s="10">
        <v>13</v>
      </c>
      <c r="GG142" s="10">
        <v>41770</v>
      </c>
      <c r="GH142" s="10">
        <v>16</v>
      </c>
      <c r="GI142" s="10" t="s">
        <v>858</v>
      </c>
      <c r="GJ142" s="10" t="s">
        <v>858</v>
      </c>
      <c r="GK142" s="10" t="s">
        <v>858</v>
      </c>
      <c r="GL142" s="10" t="s">
        <v>858</v>
      </c>
      <c r="GN142" s="9" t="s">
        <v>838</v>
      </c>
      <c r="GO142" s="9" t="s">
        <v>417</v>
      </c>
      <c r="GP142" s="9">
        <v>73000</v>
      </c>
      <c r="GQ142" s="9">
        <v>5</v>
      </c>
      <c r="GR142" s="9">
        <v>15.33</v>
      </c>
      <c r="GS142" s="9">
        <v>4.5</v>
      </c>
      <c r="GT142" s="9">
        <v>18.68</v>
      </c>
      <c r="GU142" s="9">
        <v>3.8</v>
      </c>
      <c r="GV142" s="9">
        <v>8</v>
      </c>
      <c r="GW142" s="9">
        <v>3.7</v>
      </c>
      <c r="GX142" s="9" t="s">
        <v>858</v>
      </c>
      <c r="GY142" s="9" t="s">
        <v>858</v>
      </c>
    </row>
    <row r="143" spans="1:207" x14ac:dyDescent="0.25">
      <c r="A143" s="1" t="s">
        <v>839</v>
      </c>
      <c r="B143" s="1" t="s">
        <v>418</v>
      </c>
      <c r="C143" s="1">
        <v>51000</v>
      </c>
      <c r="D143" s="1">
        <v>6</v>
      </c>
      <c r="E143" s="1">
        <v>493.1</v>
      </c>
      <c r="F143" s="1">
        <v>5.4</v>
      </c>
      <c r="G143" s="1">
        <v>572.1</v>
      </c>
      <c r="H143" s="1">
        <v>3.7</v>
      </c>
      <c r="I143" s="1">
        <v>282.7</v>
      </c>
      <c r="J143" s="1">
        <v>3.5</v>
      </c>
      <c r="K143" s="1" t="s">
        <v>858</v>
      </c>
      <c r="L143" s="1" t="s">
        <v>858</v>
      </c>
      <c r="N143" s="2" t="s">
        <v>839</v>
      </c>
      <c r="O143" s="2" t="s">
        <v>418</v>
      </c>
      <c r="P143" s="2">
        <v>86000</v>
      </c>
      <c r="Q143" s="2">
        <v>4.5</v>
      </c>
      <c r="R143" s="2">
        <v>37.5</v>
      </c>
      <c r="S143" s="2">
        <v>1</v>
      </c>
      <c r="T143" s="2">
        <v>38.799999999999997</v>
      </c>
      <c r="U143" s="2">
        <v>0.6</v>
      </c>
      <c r="V143" s="2">
        <v>32.5</v>
      </c>
      <c r="W143" s="2">
        <v>2</v>
      </c>
      <c r="X143" s="2">
        <v>44.7</v>
      </c>
      <c r="Y143" s="2">
        <v>6.5</v>
      </c>
      <c r="AA143" s="3" t="s">
        <v>839</v>
      </c>
      <c r="AB143" s="3" t="s">
        <v>418</v>
      </c>
      <c r="AC143" s="3">
        <v>75000</v>
      </c>
      <c r="AD143" s="3">
        <v>5.4</v>
      </c>
      <c r="AE143" s="3">
        <v>23242</v>
      </c>
      <c r="AF143" s="3">
        <v>4</v>
      </c>
      <c r="AG143" s="3">
        <v>27091</v>
      </c>
      <c r="AH143" s="3">
        <v>3.2</v>
      </c>
      <c r="AI143" s="3">
        <v>13776</v>
      </c>
      <c r="AJ143" s="3">
        <v>2.8</v>
      </c>
      <c r="AK143" s="3" t="s">
        <v>858</v>
      </c>
      <c r="AL143" s="3" t="s">
        <v>858</v>
      </c>
      <c r="AN143" s="4" t="s">
        <v>839</v>
      </c>
      <c r="AO143" s="4" t="s">
        <v>418</v>
      </c>
      <c r="AP143" s="4">
        <v>86000</v>
      </c>
      <c r="AQ143" s="4">
        <v>4.5</v>
      </c>
      <c r="AR143" s="4">
        <v>11.82</v>
      </c>
      <c r="AS143" s="4">
        <v>4.5999999999999996</v>
      </c>
      <c r="AT143" s="4">
        <v>13.75</v>
      </c>
      <c r="AU143" s="4">
        <v>2.7</v>
      </c>
      <c r="AV143" s="4">
        <v>6.85</v>
      </c>
      <c r="AW143" s="4">
        <v>1.8</v>
      </c>
      <c r="AX143" s="4" t="s">
        <v>858</v>
      </c>
      <c r="AY143" s="4" t="s">
        <v>858</v>
      </c>
      <c r="BA143" s="5" t="s">
        <v>839</v>
      </c>
      <c r="BB143" s="5" t="s">
        <v>418</v>
      </c>
      <c r="BC143" s="5">
        <v>86000</v>
      </c>
      <c r="BD143" s="5">
        <v>4.5</v>
      </c>
      <c r="BE143" s="5">
        <v>460.3</v>
      </c>
      <c r="BF143" s="5">
        <v>3.7</v>
      </c>
      <c r="BG143" s="5">
        <v>533.4</v>
      </c>
      <c r="BH143" s="5">
        <v>2.6</v>
      </c>
      <c r="BI143" s="5">
        <v>271.5</v>
      </c>
      <c r="BJ143" s="5">
        <v>2.4</v>
      </c>
      <c r="BK143" s="5" t="s">
        <v>858</v>
      </c>
      <c r="BL143" s="5" t="s">
        <v>858</v>
      </c>
      <c r="BN143" s="6" t="s">
        <v>839</v>
      </c>
      <c r="BO143" s="6" t="s">
        <v>418</v>
      </c>
      <c r="BP143" s="6">
        <v>131000</v>
      </c>
      <c r="BQ143" s="6">
        <v>3.5</v>
      </c>
      <c r="BR143" s="6">
        <v>36.9</v>
      </c>
      <c r="BS143" s="6">
        <v>1.4</v>
      </c>
      <c r="BT143" s="6">
        <v>31.3</v>
      </c>
      <c r="BU143" s="6">
        <v>1.3</v>
      </c>
      <c r="BV143" s="6">
        <v>12.1</v>
      </c>
      <c r="BW143" s="6">
        <v>8.1999999999999993</v>
      </c>
      <c r="BX143" s="6">
        <v>42.3</v>
      </c>
      <c r="BY143" s="6">
        <v>4.8</v>
      </c>
      <c r="CA143" s="7" t="s">
        <v>839</v>
      </c>
      <c r="CB143" s="7" t="s">
        <v>418</v>
      </c>
      <c r="CC143" s="7">
        <v>112000</v>
      </c>
      <c r="CD143" s="7">
        <v>4.3</v>
      </c>
      <c r="CE143" s="7">
        <v>18225</v>
      </c>
      <c r="CF143" s="7">
        <v>5.4</v>
      </c>
      <c r="CG143" s="7">
        <v>21289</v>
      </c>
      <c r="CH143" s="7">
        <v>3.3</v>
      </c>
      <c r="CI143" s="7">
        <v>5116</v>
      </c>
      <c r="CJ143" s="7">
        <v>6.4</v>
      </c>
      <c r="CK143" s="7" t="s">
        <v>858</v>
      </c>
      <c r="CL143" s="7" t="s">
        <v>858</v>
      </c>
      <c r="CN143" s="8" t="s">
        <v>839</v>
      </c>
      <c r="CO143" s="8" t="s">
        <v>418</v>
      </c>
      <c r="CP143" s="8">
        <v>131000</v>
      </c>
      <c r="CQ143" s="8">
        <v>3.5</v>
      </c>
      <c r="CR143" s="8">
        <v>10.11</v>
      </c>
      <c r="CS143" s="8">
        <v>3.6</v>
      </c>
      <c r="CT143" s="8">
        <v>12.99</v>
      </c>
      <c r="CU143" s="8">
        <v>2.4</v>
      </c>
      <c r="CV143" s="8">
        <v>6.38</v>
      </c>
      <c r="CW143" s="8">
        <v>1</v>
      </c>
      <c r="CX143" s="8">
        <v>21.22</v>
      </c>
      <c r="CY143" s="8">
        <v>13</v>
      </c>
      <c r="DA143" s="20" t="s">
        <v>839</v>
      </c>
      <c r="DB143" s="20" t="s">
        <v>418</v>
      </c>
      <c r="DC143" s="20">
        <v>131000</v>
      </c>
      <c r="DD143" s="20">
        <v>3.5</v>
      </c>
      <c r="DE143" s="20">
        <v>340.2</v>
      </c>
      <c r="DF143" s="20">
        <v>3.8</v>
      </c>
      <c r="DG143" s="20">
        <v>406.1</v>
      </c>
      <c r="DH143" s="20">
        <v>2.8</v>
      </c>
      <c r="DI143" s="20">
        <v>99.8</v>
      </c>
      <c r="DJ143" s="20">
        <v>5.8</v>
      </c>
      <c r="DK143" s="20">
        <v>744</v>
      </c>
      <c r="DL143" s="20">
        <v>12</v>
      </c>
      <c r="DN143" s="21" t="s">
        <v>839</v>
      </c>
      <c r="DO143" s="21" t="s">
        <v>418</v>
      </c>
      <c r="DP143" s="21">
        <v>35000</v>
      </c>
      <c r="DQ143" s="21">
        <v>6.7</v>
      </c>
      <c r="DR143" s="21">
        <v>37.4</v>
      </c>
      <c r="DS143" s="21">
        <v>0.3</v>
      </c>
      <c r="DT143" s="21">
        <v>37.299999999999997</v>
      </c>
      <c r="DU143" s="21">
        <v>0.9</v>
      </c>
      <c r="DV143" s="21">
        <v>32.5</v>
      </c>
      <c r="DW143" s="21">
        <v>0.2</v>
      </c>
      <c r="DX143" s="21" t="s">
        <v>858</v>
      </c>
      <c r="DY143" s="21" t="s">
        <v>858</v>
      </c>
      <c r="EA143" s="22" t="s">
        <v>839</v>
      </c>
      <c r="EB143" s="22" t="s">
        <v>418</v>
      </c>
      <c r="EC143" s="22">
        <v>30000</v>
      </c>
      <c r="ED143" s="22">
        <v>8</v>
      </c>
      <c r="EE143" s="22">
        <v>22333</v>
      </c>
      <c r="EF143" s="22">
        <v>6.6</v>
      </c>
      <c r="EG143" s="22">
        <v>24244</v>
      </c>
      <c r="EH143" s="22">
        <v>3.6</v>
      </c>
      <c r="EI143" s="22">
        <v>13455</v>
      </c>
      <c r="EJ143" s="22">
        <v>5.4</v>
      </c>
      <c r="EK143" s="22" t="s">
        <v>858</v>
      </c>
      <c r="EL143" s="22" t="s">
        <v>858</v>
      </c>
      <c r="EN143" s="23" t="s">
        <v>839</v>
      </c>
      <c r="EO143" s="23" t="s">
        <v>418</v>
      </c>
      <c r="EP143" s="23">
        <v>35000</v>
      </c>
      <c r="EQ143" s="23">
        <v>6.7</v>
      </c>
      <c r="ER143" s="23">
        <v>11.54</v>
      </c>
      <c r="ES143" s="23">
        <v>7.3</v>
      </c>
      <c r="ET143" s="23">
        <v>12.79</v>
      </c>
      <c r="EU143" s="23">
        <v>3</v>
      </c>
      <c r="EV143" s="23">
        <v>6.76</v>
      </c>
      <c r="EW143" s="23">
        <v>2.2999999999999998</v>
      </c>
      <c r="EX143" s="23" t="s">
        <v>858</v>
      </c>
      <c r="EY143" s="23" t="s">
        <v>858</v>
      </c>
      <c r="FA143" s="24" t="s">
        <v>839</v>
      </c>
      <c r="FB143" s="24" t="s">
        <v>418</v>
      </c>
      <c r="FC143" s="24">
        <v>35000</v>
      </c>
      <c r="FD143" s="24">
        <v>6.7</v>
      </c>
      <c r="FE143" s="24">
        <v>440</v>
      </c>
      <c r="FF143" s="24">
        <v>5.3</v>
      </c>
      <c r="FG143" s="24">
        <v>476.9</v>
      </c>
      <c r="FH143" s="24">
        <v>3.1</v>
      </c>
      <c r="FI143" s="24">
        <v>262.5</v>
      </c>
      <c r="FJ143" s="24">
        <v>3.6</v>
      </c>
      <c r="FK143" s="24" t="s">
        <v>858</v>
      </c>
      <c r="FL143" s="24" t="s">
        <v>858</v>
      </c>
      <c r="FN143" s="11" t="s">
        <v>839</v>
      </c>
      <c r="FO143" s="11" t="s">
        <v>418</v>
      </c>
      <c r="FP143" s="11">
        <v>51000</v>
      </c>
      <c r="FQ143" s="11">
        <v>6</v>
      </c>
      <c r="FR143" s="11">
        <v>38.9</v>
      </c>
      <c r="FS143" s="11">
        <v>1.6</v>
      </c>
      <c r="FT143" s="11">
        <v>39.799999999999997</v>
      </c>
      <c r="FU143" s="11">
        <v>0.8</v>
      </c>
      <c r="FV143" s="11">
        <v>35</v>
      </c>
      <c r="FW143" s="11">
        <v>0.9</v>
      </c>
      <c r="FX143" s="11" t="s">
        <v>858</v>
      </c>
      <c r="FY143" s="11" t="s">
        <v>858</v>
      </c>
      <c r="GA143" s="10" t="s">
        <v>839</v>
      </c>
      <c r="GB143" s="10" t="s">
        <v>418</v>
      </c>
      <c r="GC143" s="10">
        <v>45000</v>
      </c>
      <c r="GD143" s="10">
        <v>7.3</v>
      </c>
      <c r="GE143" s="10">
        <v>24378</v>
      </c>
      <c r="GF143" s="10">
        <v>6.2</v>
      </c>
      <c r="GG143" s="10">
        <v>28971</v>
      </c>
      <c r="GH143" s="10">
        <v>4.4000000000000004</v>
      </c>
      <c r="GI143" s="10">
        <v>13832</v>
      </c>
      <c r="GJ143" s="10">
        <v>4.2</v>
      </c>
      <c r="GK143" s="10" t="s">
        <v>858</v>
      </c>
      <c r="GL143" s="10" t="s">
        <v>858</v>
      </c>
      <c r="GN143" s="9" t="s">
        <v>839</v>
      </c>
      <c r="GO143" s="9" t="s">
        <v>418</v>
      </c>
      <c r="GP143" s="9">
        <v>51000</v>
      </c>
      <c r="GQ143" s="9">
        <v>6</v>
      </c>
      <c r="GR143" s="9">
        <v>11.92</v>
      </c>
      <c r="GS143" s="9">
        <v>6.4</v>
      </c>
      <c r="GT143" s="9">
        <v>14.36</v>
      </c>
      <c r="GU143" s="9">
        <v>3.8</v>
      </c>
      <c r="GV143" s="9">
        <v>6.89</v>
      </c>
      <c r="GW143" s="9">
        <v>3.1</v>
      </c>
      <c r="GX143" s="9" t="s">
        <v>858</v>
      </c>
      <c r="GY143" s="9" t="s">
        <v>858</v>
      </c>
    </row>
    <row r="144" spans="1:207" x14ac:dyDescent="0.25">
      <c r="A144" s="1" t="s">
        <v>840</v>
      </c>
      <c r="B144" s="1" t="s">
        <v>419</v>
      </c>
      <c r="C144" s="1">
        <v>227000</v>
      </c>
      <c r="D144" s="1">
        <v>2.7</v>
      </c>
      <c r="E144" s="1">
        <v>574.9</v>
      </c>
      <c r="F144" s="1">
        <v>2.5</v>
      </c>
      <c r="G144" s="1">
        <v>704.4</v>
      </c>
      <c r="H144" s="1">
        <v>1.9</v>
      </c>
      <c r="I144" s="1">
        <v>320.10000000000002</v>
      </c>
      <c r="J144" s="1">
        <v>2</v>
      </c>
      <c r="K144" s="1">
        <v>1194.5</v>
      </c>
      <c r="L144" s="1">
        <v>12</v>
      </c>
      <c r="N144" s="2" t="s">
        <v>840</v>
      </c>
      <c r="O144" s="2" t="s">
        <v>419</v>
      </c>
      <c r="P144" s="2">
        <v>355000</v>
      </c>
      <c r="Q144" s="2">
        <v>2.2000000000000002</v>
      </c>
      <c r="R144" s="2">
        <v>37.5</v>
      </c>
      <c r="S144" s="2">
        <v>0.6</v>
      </c>
      <c r="T144" s="2">
        <v>39.299999999999997</v>
      </c>
      <c r="U144" s="2">
        <v>0.3</v>
      </c>
      <c r="V144" s="2">
        <v>35</v>
      </c>
      <c r="W144" s="2">
        <v>0</v>
      </c>
      <c r="X144" s="2">
        <v>45.5</v>
      </c>
      <c r="Y144" s="2">
        <v>3.2</v>
      </c>
      <c r="AA144" s="3" t="s">
        <v>840</v>
      </c>
      <c r="AB144" s="3" t="s">
        <v>419</v>
      </c>
      <c r="AC144" s="3">
        <v>314000</v>
      </c>
      <c r="AD144" s="3">
        <v>2.8</v>
      </c>
      <c r="AE144" s="3">
        <v>27927</v>
      </c>
      <c r="AF144" s="3">
        <v>2.5</v>
      </c>
      <c r="AG144" s="3">
        <v>33817</v>
      </c>
      <c r="AH144" s="3">
        <v>2.5</v>
      </c>
      <c r="AI144" s="3">
        <v>15338</v>
      </c>
      <c r="AJ144" s="3">
        <v>2</v>
      </c>
      <c r="AK144" s="3">
        <v>55353</v>
      </c>
      <c r="AL144" s="3">
        <v>13</v>
      </c>
      <c r="AN144" s="4" t="s">
        <v>840</v>
      </c>
      <c r="AO144" s="4" t="s">
        <v>419</v>
      </c>
      <c r="AP144" s="4">
        <v>355000</v>
      </c>
      <c r="AQ144" s="4">
        <v>2.2000000000000002</v>
      </c>
      <c r="AR144" s="4">
        <v>13.49</v>
      </c>
      <c r="AS144" s="4">
        <v>1.9</v>
      </c>
      <c r="AT144" s="4">
        <v>16.23</v>
      </c>
      <c r="AU144" s="4">
        <v>1.5</v>
      </c>
      <c r="AV144" s="4">
        <v>7.58</v>
      </c>
      <c r="AW144" s="4">
        <v>1.1000000000000001</v>
      </c>
      <c r="AX144" s="4">
        <v>27.21</v>
      </c>
      <c r="AY144" s="4">
        <v>9.8000000000000007</v>
      </c>
      <c r="BA144" s="5" t="s">
        <v>840</v>
      </c>
      <c r="BB144" s="5" t="s">
        <v>419</v>
      </c>
      <c r="BC144" s="5">
        <v>355000</v>
      </c>
      <c r="BD144" s="5">
        <v>2.2000000000000002</v>
      </c>
      <c r="BE144" s="5">
        <v>532.9</v>
      </c>
      <c r="BF144" s="5">
        <v>1.7</v>
      </c>
      <c r="BG144" s="5">
        <v>637.70000000000005</v>
      </c>
      <c r="BH144" s="5">
        <v>1.5</v>
      </c>
      <c r="BI144" s="5">
        <v>300</v>
      </c>
      <c r="BJ144" s="5">
        <v>1.3</v>
      </c>
      <c r="BK144" s="5">
        <v>1052.2</v>
      </c>
      <c r="BL144" s="5">
        <v>8.6999999999999993</v>
      </c>
      <c r="BN144" s="6" t="s">
        <v>840</v>
      </c>
      <c r="BO144" s="6" t="s">
        <v>419</v>
      </c>
      <c r="BP144" s="6">
        <v>512000</v>
      </c>
      <c r="BQ144" s="6">
        <v>1.7</v>
      </c>
      <c r="BR144" s="6">
        <v>37</v>
      </c>
      <c r="BS144" s="6">
        <v>0.2</v>
      </c>
      <c r="BT144" s="6">
        <v>32.6</v>
      </c>
      <c r="BU144" s="6">
        <v>0.6</v>
      </c>
      <c r="BV144" s="6">
        <v>14</v>
      </c>
      <c r="BW144" s="6">
        <v>4.5</v>
      </c>
      <c r="BX144" s="6">
        <v>43</v>
      </c>
      <c r="BY144" s="6">
        <v>2.7</v>
      </c>
      <c r="CA144" s="7" t="s">
        <v>840</v>
      </c>
      <c r="CB144" s="7" t="s">
        <v>419</v>
      </c>
      <c r="CC144" s="7">
        <v>447000</v>
      </c>
      <c r="CD144" s="7">
        <v>2.4</v>
      </c>
      <c r="CE144" s="7">
        <v>22465</v>
      </c>
      <c r="CF144" s="7">
        <v>2.8</v>
      </c>
      <c r="CG144" s="7">
        <v>27108</v>
      </c>
      <c r="CH144" s="7">
        <v>2.6</v>
      </c>
      <c r="CI144" s="7">
        <v>6000</v>
      </c>
      <c r="CJ144" s="7">
        <v>7.9</v>
      </c>
      <c r="CK144" s="7">
        <v>49203</v>
      </c>
      <c r="CL144" s="7">
        <v>9.1</v>
      </c>
      <c r="CN144" s="8" t="s">
        <v>840</v>
      </c>
      <c r="CO144" s="8" t="s">
        <v>419</v>
      </c>
      <c r="CP144" s="8">
        <v>512000</v>
      </c>
      <c r="CQ144" s="8">
        <v>1.7</v>
      </c>
      <c r="CR144" s="8">
        <v>12.03</v>
      </c>
      <c r="CS144" s="8">
        <v>1.6</v>
      </c>
      <c r="CT144" s="8">
        <v>15.55</v>
      </c>
      <c r="CU144" s="8">
        <v>1.4</v>
      </c>
      <c r="CV144" s="8">
        <v>6.7</v>
      </c>
      <c r="CW144" s="8">
        <v>0.8</v>
      </c>
      <c r="CX144" s="8">
        <v>26.27</v>
      </c>
      <c r="CY144" s="8">
        <v>7</v>
      </c>
      <c r="DA144" s="20" t="s">
        <v>840</v>
      </c>
      <c r="DB144" s="20" t="s">
        <v>419</v>
      </c>
      <c r="DC144" s="20">
        <v>512000</v>
      </c>
      <c r="DD144" s="20">
        <v>1.7</v>
      </c>
      <c r="DE144" s="20">
        <v>425.3</v>
      </c>
      <c r="DF144" s="20">
        <v>1.7</v>
      </c>
      <c r="DG144" s="20">
        <v>507.4</v>
      </c>
      <c r="DH144" s="20">
        <v>1.5</v>
      </c>
      <c r="DI144" s="20">
        <v>111.4</v>
      </c>
      <c r="DJ144" s="20">
        <v>3.6</v>
      </c>
      <c r="DK144" s="20">
        <v>921.7</v>
      </c>
      <c r="DL144" s="20">
        <v>6.1</v>
      </c>
      <c r="DN144" s="21" t="s">
        <v>840</v>
      </c>
      <c r="DO144" s="21" t="s">
        <v>419</v>
      </c>
      <c r="DP144" s="21">
        <v>128000</v>
      </c>
      <c r="DQ144" s="21">
        <v>3.5</v>
      </c>
      <c r="DR144" s="21">
        <v>37.5</v>
      </c>
      <c r="DS144" s="21">
        <v>0.3</v>
      </c>
      <c r="DT144" s="21">
        <v>37.799999999999997</v>
      </c>
      <c r="DU144" s="21">
        <v>0.4</v>
      </c>
      <c r="DV144" s="21">
        <v>33.1</v>
      </c>
      <c r="DW144" s="21">
        <v>1.6</v>
      </c>
      <c r="DX144" s="21">
        <v>42</v>
      </c>
      <c r="DY144" s="21">
        <v>4.8</v>
      </c>
      <c r="EA144" s="22" t="s">
        <v>840</v>
      </c>
      <c r="EB144" s="22" t="s">
        <v>419</v>
      </c>
      <c r="EC144" s="22">
        <v>112000</v>
      </c>
      <c r="ED144" s="22">
        <v>4.4000000000000004</v>
      </c>
      <c r="EE144" s="22">
        <v>23196</v>
      </c>
      <c r="EF144" s="22">
        <v>4</v>
      </c>
      <c r="EG144" s="22">
        <v>26978</v>
      </c>
      <c r="EH144" s="22">
        <v>2.7</v>
      </c>
      <c r="EI144" s="22">
        <v>13795</v>
      </c>
      <c r="EJ144" s="22">
        <v>2.7</v>
      </c>
      <c r="EK144" s="22" t="s">
        <v>858</v>
      </c>
      <c r="EL144" s="22" t="s">
        <v>858</v>
      </c>
      <c r="EN144" s="23" t="s">
        <v>840</v>
      </c>
      <c r="EO144" s="23" t="s">
        <v>419</v>
      </c>
      <c r="EP144" s="23">
        <v>128000</v>
      </c>
      <c r="EQ144" s="23">
        <v>3.5</v>
      </c>
      <c r="ER144" s="23">
        <v>12.09</v>
      </c>
      <c r="ES144" s="23">
        <v>2.9</v>
      </c>
      <c r="ET144" s="23">
        <v>13.74</v>
      </c>
      <c r="EU144" s="23">
        <v>1.9</v>
      </c>
      <c r="EV144" s="23">
        <v>7.18</v>
      </c>
      <c r="EW144" s="23">
        <v>1.8</v>
      </c>
      <c r="EX144" s="23">
        <v>21.95</v>
      </c>
      <c r="EY144" s="23">
        <v>10</v>
      </c>
      <c r="FA144" s="24" t="s">
        <v>840</v>
      </c>
      <c r="FB144" s="24" t="s">
        <v>419</v>
      </c>
      <c r="FC144" s="24">
        <v>128000</v>
      </c>
      <c r="FD144" s="24">
        <v>3.5</v>
      </c>
      <c r="FE144" s="24">
        <v>457.4</v>
      </c>
      <c r="FF144" s="24">
        <v>3.4</v>
      </c>
      <c r="FG144" s="24">
        <v>519.29999999999995</v>
      </c>
      <c r="FH144" s="24">
        <v>1.9</v>
      </c>
      <c r="FI144" s="24">
        <v>270</v>
      </c>
      <c r="FJ144" s="24">
        <v>2.2999999999999998</v>
      </c>
      <c r="FK144" s="24">
        <v>808.1</v>
      </c>
      <c r="FL144" s="24">
        <v>11</v>
      </c>
      <c r="FN144" s="11" t="s">
        <v>840</v>
      </c>
      <c r="FO144" s="11" t="s">
        <v>419</v>
      </c>
      <c r="FP144" s="11">
        <v>227000</v>
      </c>
      <c r="FQ144" s="11">
        <v>2.7</v>
      </c>
      <c r="FR144" s="11">
        <v>38.6</v>
      </c>
      <c r="FS144" s="11">
        <v>1</v>
      </c>
      <c r="FT144" s="11">
        <v>40.1</v>
      </c>
      <c r="FU144" s="11">
        <v>0.4</v>
      </c>
      <c r="FV144" s="11">
        <v>36.1</v>
      </c>
      <c r="FW144" s="11">
        <v>0.7</v>
      </c>
      <c r="FX144" s="11">
        <v>47.5</v>
      </c>
      <c r="FY144" s="11">
        <v>3.6</v>
      </c>
      <c r="GA144" s="10" t="s">
        <v>840</v>
      </c>
      <c r="GB144" s="10" t="s">
        <v>419</v>
      </c>
      <c r="GC144" s="10">
        <v>202000</v>
      </c>
      <c r="GD144" s="10">
        <v>3.6</v>
      </c>
      <c r="GE144" s="10">
        <v>30242</v>
      </c>
      <c r="GF144" s="10">
        <v>3.1</v>
      </c>
      <c r="GG144" s="10">
        <v>37604</v>
      </c>
      <c r="GH144" s="10">
        <v>3.3</v>
      </c>
      <c r="GI144" s="10">
        <v>16575</v>
      </c>
      <c r="GJ144" s="10">
        <v>2.2999999999999998</v>
      </c>
      <c r="GK144" s="10">
        <v>63318</v>
      </c>
      <c r="GL144" s="10">
        <v>19</v>
      </c>
      <c r="GN144" s="9" t="s">
        <v>840</v>
      </c>
      <c r="GO144" s="9" t="s">
        <v>419</v>
      </c>
      <c r="GP144" s="9">
        <v>227000</v>
      </c>
      <c r="GQ144" s="9">
        <v>2.7</v>
      </c>
      <c r="GR144" s="9">
        <v>14.3</v>
      </c>
      <c r="GS144" s="9">
        <v>2.6</v>
      </c>
      <c r="GT144" s="9">
        <v>17.55</v>
      </c>
      <c r="GU144" s="9">
        <v>2</v>
      </c>
      <c r="GV144" s="9">
        <v>7.8</v>
      </c>
      <c r="GW144" s="9">
        <v>1.8</v>
      </c>
      <c r="GX144" s="9">
        <v>31.24</v>
      </c>
      <c r="GY144" s="9">
        <v>12</v>
      </c>
    </row>
    <row r="145" spans="1:207" x14ac:dyDescent="0.25">
      <c r="A145" s="1" t="s">
        <v>841</v>
      </c>
      <c r="B145" s="1" t="s">
        <v>420</v>
      </c>
      <c r="C145" s="1">
        <v>197000</v>
      </c>
      <c r="D145" s="1">
        <v>2.9</v>
      </c>
      <c r="E145" s="1">
        <v>544.5</v>
      </c>
      <c r="F145" s="1">
        <v>2.4</v>
      </c>
      <c r="G145" s="1">
        <v>625.4</v>
      </c>
      <c r="H145" s="1">
        <v>1.8</v>
      </c>
      <c r="I145" s="1">
        <v>296.10000000000002</v>
      </c>
      <c r="J145" s="1">
        <v>2.6</v>
      </c>
      <c r="K145" s="1">
        <v>1004.6</v>
      </c>
      <c r="L145" s="1">
        <v>10</v>
      </c>
      <c r="N145" s="2" t="s">
        <v>841</v>
      </c>
      <c r="O145" s="2" t="s">
        <v>420</v>
      </c>
      <c r="P145" s="2">
        <v>322000</v>
      </c>
      <c r="Q145" s="2">
        <v>2.2000000000000002</v>
      </c>
      <c r="R145" s="2">
        <v>37.700000000000003</v>
      </c>
      <c r="S145" s="2">
        <v>0.8</v>
      </c>
      <c r="T145" s="2">
        <v>39.4</v>
      </c>
      <c r="U145" s="2">
        <v>0.3</v>
      </c>
      <c r="V145" s="2">
        <v>33.4</v>
      </c>
      <c r="W145" s="2">
        <v>1.5</v>
      </c>
      <c r="X145" s="2">
        <v>46.1</v>
      </c>
      <c r="Y145" s="2">
        <v>3</v>
      </c>
      <c r="AA145" s="3" t="s">
        <v>841</v>
      </c>
      <c r="AB145" s="3" t="s">
        <v>420</v>
      </c>
      <c r="AC145" s="3">
        <v>283000</v>
      </c>
      <c r="AD145" s="3">
        <v>2.9</v>
      </c>
      <c r="AE145" s="3">
        <v>26081</v>
      </c>
      <c r="AF145" s="3">
        <v>2.9</v>
      </c>
      <c r="AG145" s="3">
        <v>30519</v>
      </c>
      <c r="AH145" s="3">
        <v>1.8</v>
      </c>
      <c r="AI145" s="3">
        <v>14291</v>
      </c>
      <c r="AJ145" s="3">
        <v>1.8</v>
      </c>
      <c r="AK145" s="3">
        <v>49795</v>
      </c>
      <c r="AL145" s="3">
        <v>10</v>
      </c>
      <c r="AN145" s="4" t="s">
        <v>841</v>
      </c>
      <c r="AO145" s="4" t="s">
        <v>420</v>
      </c>
      <c r="AP145" s="4">
        <v>322000</v>
      </c>
      <c r="AQ145" s="4">
        <v>2.2000000000000002</v>
      </c>
      <c r="AR145" s="4">
        <v>12.47</v>
      </c>
      <c r="AS145" s="4">
        <v>2.2000000000000002</v>
      </c>
      <c r="AT145" s="4">
        <v>14.48</v>
      </c>
      <c r="AU145" s="4">
        <v>1.4</v>
      </c>
      <c r="AV145" s="4">
        <v>7.04</v>
      </c>
      <c r="AW145" s="4">
        <v>0.9</v>
      </c>
      <c r="AX145" s="4">
        <v>24.3</v>
      </c>
      <c r="AY145" s="4">
        <v>6.3</v>
      </c>
      <c r="BA145" s="5" t="s">
        <v>841</v>
      </c>
      <c r="BB145" s="5" t="s">
        <v>420</v>
      </c>
      <c r="BC145" s="5">
        <v>322000</v>
      </c>
      <c r="BD145" s="5">
        <v>2.2000000000000002</v>
      </c>
      <c r="BE145" s="5">
        <v>490.7</v>
      </c>
      <c r="BF145" s="5">
        <v>2.2000000000000002</v>
      </c>
      <c r="BG145" s="5">
        <v>571.29999999999995</v>
      </c>
      <c r="BH145" s="5">
        <v>1.4</v>
      </c>
      <c r="BI145" s="5">
        <v>274.7</v>
      </c>
      <c r="BJ145" s="5">
        <v>1.2</v>
      </c>
      <c r="BK145" s="5">
        <v>924.3</v>
      </c>
      <c r="BL145" s="5">
        <v>6.7</v>
      </c>
      <c r="BN145" s="6" t="s">
        <v>841</v>
      </c>
      <c r="BO145" s="6" t="s">
        <v>420</v>
      </c>
      <c r="BP145" s="6">
        <v>462000</v>
      </c>
      <c r="BQ145" s="6">
        <v>1.8</v>
      </c>
      <c r="BR145" s="6">
        <v>37</v>
      </c>
      <c r="BS145" s="6">
        <v>0</v>
      </c>
      <c r="BT145" s="6">
        <v>32.799999999999997</v>
      </c>
      <c r="BU145" s="6">
        <v>0.7</v>
      </c>
      <c r="BV145" s="6">
        <v>13.8</v>
      </c>
      <c r="BW145" s="6">
        <v>4.5</v>
      </c>
      <c r="BX145" s="6">
        <v>44.3</v>
      </c>
      <c r="BY145" s="6">
        <v>2.4</v>
      </c>
      <c r="CA145" s="7" t="s">
        <v>841</v>
      </c>
      <c r="CB145" s="7" t="s">
        <v>420</v>
      </c>
      <c r="CC145" s="7">
        <v>400000</v>
      </c>
      <c r="CD145" s="7">
        <v>2.5</v>
      </c>
      <c r="CE145" s="7">
        <v>20800</v>
      </c>
      <c r="CF145" s="7">
        <v>2.8</v>
      </c>
      <c r="CG145" s="7">
        <v>24452</v>
      </c>
      <c r="CH145" s="7">
        <v>2</v>
      </c>
      <c r="CI145" s="7">
        <v>6056</v>
      </c>
      <c r="CJ145" s="7">
        <v>5.7</v>
      </c>
      <c r="CK145" s="7">
        <v>44198</v>
      </c>
      <c r="CL145" s="7">
        <v>8.1999999999999993</v>
      </c>
      <c r="CN145" s="8" t="s">
        <v>841</v>
      </c>
      <c r="CO145" s="8" t="s">
        <v>420</v>
      </c>
      <c r="CP145" s="8">
        <v>462000</v>
      </c>
      <c r="CQ145" s="8">
        <v>1.8</v>
      </c>
      <c r="CR145" s="8">
        <v>10.78</v>
      </c>
      <c r="CS145" s="8">
        <v>2</v>
      </c>
      <c r="CT145" s="8">
        <v>13.8</v>
      </c>
      <c r="CU145" s="8">
        <v>1.3</v>
      </c>
      <c r="CV145" s="8">
        <v>6.39</v>
      </c>
      <c r="CW145" s="8">
        <v>0.8</v>
      </c>
      <c r="CX145" s="8">
        <v>23.05</v>
      </c>
      <c r="CY145" s="8">
        <v>5.2</v>
      </c>
      <c r="DA145" s="20" t="s">
        <v>841</v>
      </c>
      <c r="DB145" s="20" t="s">
        <v>420</v>
      </c>
      <c r="DC145" s="20">
        <v>462000</v>
      </c>
      <c r="DD145" s="20">
        <v>1.8</v>
      </c>
      <c r="DE145" s="20">
        <v>388.6</v>
      </c>
      <c r="DF145" s="20">
        <v>2.2999999999999998</v>
      </c>
      <c r="DG145" s="20">
        <v>452.8</v>
      </c>
      <c r="DH145" s="20">
        <v>1.5</v>
      </c>
      <c r="DI145" s="20">
        <v>109.9</v>
      </c>
      <c r="DJ145" s="20">
        <v>3.3</v>
      </c>
      <c r="DK145" s="20">
        <v>837.5</v>
      </c>
      <c r="DL145" s="20">
        <v>5.2</v>
      </c>
      <c r="DN145" s="21" t="s">
        <v>841</v>
      </c>
      <c r="DO145" s="21" t="s">
        <v>420</v>
      </c>
      <c r="DP145" s="21">
        <v>125000</v>
      </c>
      <c r="DQ145" s="21">
        <v>3.5</v>
      </c>
      <c r="DR145" s="21">
        <v>37.4</v>
      </c>
      <c r="DS145" s="21">
        <v>0.3</v>
      </c>
      <c r="DT145" s="21">
        <v>37.5</v>
      </c>
      <c r="DU145" s="21">
        <v>0.4</v>
      </c>
      <c r="DV145" s="21">
        <v>32.5</v>
      </c>
      <c r="DW145" s="21">
        <v>0</v>
      </c>
      <c r="DX145" s="21">
        <v>42</v>
      </c>
      <c r="DY145" s="21">
        <v>3.3</v>
      </c>
      <c r="EA145" s="22" t="s">
        <v>841</v>
      </c>
      <c r="EB145" s="22" t="s">
        <v>420</v>
      </c>
      <c r="EC145" s="22">
        <v>108000</v>
      </c>
      <c r="ED145" s="22">
        <v>4.3</v>
      </c>
      <c r="EE145" s="22">
        <v>21922</v>
      </c>
      <c r="EF145" s="22">
        <v>3.8</v>
      </c>
      <c r="EG145" s="22">
        <v>25629</v>
      </c>
      <c r="EH145" s="22">
        <v>2.2999999999999998</v>
      </c>
      <c r="EI145" s="22">
        <v>12824</v>
      </c>
      <c r="EJ145" s="22">
        <v>2.2999999999999998</v>
      </c>
      <c r="EK145" s="22">
        <v>42114</v>
      </c>
      <c r="EL145" s="22">
        <v>18</v>
      </c>
      <c r="EN145" s="23" t="s">
        <v>841</v>
      </c>
      <c r="EO145" s="23" t="s">
        <v>420</v>
      </c>
      <c r="EP145" s="23">
        <v>125000</v>
      </c>
      <c r="EQ145" s="23">
        <v>3.5</v>
      </c>
      <c r="ER145" s="23">
        <v>11.02</v>
      </c>
      <c r="ES145" s="23">
        <v>4</v>
      </c>
      <c r="ET145" s="23">
        <v>12.97</v>
      </c>
      <c r="EU145" s="23">
        <v>1.9</v>
      </c>
      <c r="EV145" s="23">
        <v>6.9</v>
      </c>
      <c r="EW145" s="23">
        <v>1.7</v>
      </c>
      <c r="EX145" s="23">
        <v>21.93</v>
      </c>
      <c r="EY145" s="23">
        <v>9.8000000000000007</v>
      </c>
      <c r="FA145" s="24" t="s">
        <v>841</v>
      </c>
      <c r="FB145" s="24" t="s">
        <v>420</v>
      </c>
      <c r="FC145" s="24">
        <v>125000</v>
      </c>
      <c r="FD145" s="24">
        <v>3.5</v>
      </c>
      <c r="FE145" s="24">
        <v>421.4</v>
      </c>
      <c r="FF145" s="24">
        <v>2.8</v>
      </c>
      <c r="FG145" s="24">
        <v>486.1</v>
      </c>
      <c r="FH145" s="24">
        <v>1.8</v>
      </c>
      <c r="FI145" s="24">
        <v>254.1</v>
      </c>
      <c r="FJ145" s="24">
        <v>1.8</v>
      </c>
      <c r="FK145" s="24">
        <v>802.2</v>
      </c>
      <c r="FL145" s="24">
        <v>11</v>
      </c>
      <c r="FN145" s="11" t="s">
        <v>841</v>
      </c>
      <c r="FO145" s="11" t="s">
        <v>420</v>
      </c>
      <c r="FP145" s="11">
        <v>197000</v>
      </c>
      <c r="FQ145" s="11">
        <v>2.9</v>
      </c>
      <c r="FR145" s="11">
        <v>40</v>
      </c>
      <c r="FS145" s="11">
        <v>0.6</v>
      </c>
      <c r="FT145" s="11">
        <v>40.700000000000003</v>
      </c>
      <c r="FU145" s="11">
        <v>0.4</v>
      </c>
      <c r="FV145" s="11">
        <v>35</v>
      </c>
      <c r="FW145" s="11">
        <v>0.3</v>
      </c>
      <c r="FX145" s="11">
        <v>48.7</v>
      </c>
      <c r="FY145" s="11">
        <v>3.8</v>
      </c>
      <c r="GA145" s="10" t="s">
        <v>841</v>
      </c>
      <c r="GB145" s="10" t="s">
        <v>420</v>
      </c>
      <c r="GC145" s="10">
        <v>175000</v>
      </c>
      <c r="GD145" s="10">
        <v>3.8</v>
      </c>
      <c r="GE145" s="10">
        <v>28982</v>
      </c>
      <c r="GF145" s="10">
        <v>3.4</v>
      </c>
      <c r="GG145" s="10">
        <v>33546</v>
      </c>
      <c r="GH145" s="10">
        <v>2.4</v>
      </c>
      <c r="GI145" s="10">
        <v>16117</v>
      </c>
      <c r="GJ145" s="10">
        <v>2.4</v>
      </c>
      <c r="GK145" s="10">
        <v>52749</v>
      </c>
      <c r="GL145" s="10">
        <v>16</v>
      </c>
      <c r="GN145" s="9" t="s">
        <v>841</v>
      </c>
      <c r="GO145" s="9" t="s">
        <v>420</v>
      </c>
      <c r="GP145" s="9">
        <v>197000</v>
      </c>
      <c r="GQ145" s="9">
        <v>2.9</v>
      </c>
      <c r="GR145" s="9">
        <v>13.29</v>
      </c>
      <c r="GS145" s="9">
        <v>3</v>
      </c>
      <c r="GT145" s="9">
        <v>15.37</v>
      </c>
      <c r="GU145" s="9">
        <v>1.9</v>
      </c>
      <c r="GV145" s="9">
        <v>7.32</v>
      </c>
      <c r="GW145" s="9">
        <v>1.6</v>
      </c>
      <c r="GX145" s="9">
        <v>25.57</v>
      </c>
      <c r="GY145" s="9">
        <v>11</v>
      </c>
    </row>
    <row r="146" spans="1:207" x14ac:dyDescent="0.25">
      <c r="A146" s="1" t="s">
        <v>842</v>
      </c>
      <c r="B146" s="1" t="s">
        <v>421</v>
      </c>
      <c r="C146" s="1">
        <v>130000</v>
      </c>
      <c r="D146" s="1">
        <v>3.7</v>
      </c>
      <c r="E146" s="1">
        <v>572.5</v>
      </c>
      <c r="F146" s="1">
        <v>3.4</v>
      </c>
      <c r="G146" s="1">
        <v>666.2</v>
      </c>
      <c r="H146" s="1">
        <v>2.2000000000000002</v>
      </c>
      <c r="I146" s="1">
        <v>311.10000000000002</v>
      </c>
      <c r="J146" s="1">
        <v>2.6</v>
      </c>
      <c r="K146" s="1">
        <v>1058.3</v>
      </c>
      <c r="L146" s="1">
        <v>17</v>
      </c>
      <c r="N146" s="2" t="s">
        <v>842</v>
      </c>
      <c r="O146" s="2" t="s">
        <v>421</v>
      </c>
      <c r="P146" s="2">
        <v>205000</v>
      </c>
      <c r="Q146" s="2">
        <v>2.9</v>
      </c>
      <c r="R146" s="2">
        <v>37.5</v>
      </c>
      <c r="S146" s="2">
        <v>0.7</v>
      </c>
      <c r="T146" s="2">
        <v>39</v>
      </c>
      <c r="U146" s="2">
        <v>0.4</v>
      </c>
      <c r="V146" s="2">
        <v>34.9</v>
      </c>
      <c r="W146" s="2">
        <v>0.7</v>
      </c>
      <c r="X146" s="2">
        <v>44.5</v>
      </c>
      <c r="Y146" s="2">
        <v>3.5</v>
      </c>
      <c r="AA146" s="3" t="s">
        <v>842</v>
      </c>
      <c r="AB146" s="3" t="s">
        <v>421</v>
      </c>
      <c r="AC146" s="3">
        <v>177000</v>
      </c>
      <c r="AD146" s="3">
        <v>4.2</v>
      </c>
      <c r="AE146" s="3">
        <v>28800</v>
      </c>
      <c r="AF146" s="3">
        <v>3.8</v>
      </c>
      <c r="AG146" s="3">
        <v>32961</v>
      </c>
      <c r="AH146" s="3">
        <v>2.9</v>
      </c>
      <c r="AI146" s="3">
        <v>15968</v>
      </c>
      <c r="AJ146" s="3">
        <v>5.8</v>
      </c>
      <c r="AK146" s="3" t="s">
        <v>858</v>
      </c>
      <c r="AL146" s="3" t="s">
        <v>858</v>
      </c>
      <c r="AN146" s="4" t="s">
        <v>842</v>
      </c>
      <c r="AO146" s="4" t="s">
        <v>421</v>
      </c>
      <c r="AP146" s="4">
        <v>205000</v>
      </c>
      <c r="AQ146" s="4">
        <v>2.9</v>
      </c>
      <c r="AR146" s="4">
        <v>13.87</v>
      </c>
      <c r="AS146" s="4">
        <v>2</v>
      </c>
      <c r="AT146" s="4">
        <v>15.82</v>
      </c>
      <c r="AU146" s="4">
        <v>1.7</v>
      </c>
      <c r="AV146" s="4">
        <v>7.61</v>
      </c>
      <c r="AW146" s="4">
        <v>1.8</v>
      </c>
      <c r="AX146" s="4">
        <v>26.04</v>
      </c>
      <c r="AY146" s="4">
        <v>11</v>
      </c>
      <c r="BA146" s="5" t="s">
        <v>842</v>
      </c>
      <c r="BB146" s="5" t="s">
        <v>421</v>
      </c>
      <c r="BC146" s="5">
        <v>205000</v>
      </c>
      <c r="BD146" s="5">
        <v>2.9</v>
      </c>
      <c r="BE146" s="5">
        <v>536.6</v>
      </c>
      <c r="BF146" s="5">
        <v>2.2000000000000002</v>
      </c>
      <c r="BG146" s="5">
        <v>616.4</v>
      </c>
      <c r="BH146" s="5">
        <v>1.7</v>
      </c>
      <c r="BI146" s="5">
        <v>303.8</v>
      </c>
      <c r="BJ146" s="5">
        <v>1.5</v>
      </c>
      <c r="BK146" s="5">
        <v>986.3</v>
      </c>
      <c r="BL146" s="5">
        <v>12</v>
      </c>
      <c r="BN146" s="6" t="s">
        <v>842</v>
      </c>
      <c r="BO146" s="6" t="s">
        <v>421</v>
      </c>
      <c r="BP146" s="6">
        <v>284000</v>
      </c>
      <c r="BQ146" s="6">
        <v>2.4</v>
      </c>
      <c r="BR146" s="6">
        <v>37</v>
      </c>
      <c r="BS146" s="6">
        <v>0.3</v>
      </c>
      <c r="BT146" s="6">
        <v>32.9</v>
      </c>
      <c r="BU146" s="6">
        <v>0.8</v>
      </c>
      <c r="BV146" s="6">
        <v>13</v>
      </c>
      <c r="BW146" s="6">
        <v>5.9</v>
      </c>
      <c r="BX146" s="6">
        <v>42.5</v>
      </c>
      <c r="BY146" s="6">
        <v>3.5</v>
      </c>
      <c r="CA146" s="7" t="s">
        <v>842</v>
      </c>
      <c r="CB146" s="7" t="s">
        <v>421</v>
      </c>
      <c r="CC146" s="7">
        <v>239000</v>
      </c>
      <c r="CD146" s="7">
        <v>3.6</v>
      </c>
      <c r="CE146" s="7">
        <v>23995</v>
      </c>
      <c r="CF146" s="7">
        <v>4.3</v>
      </c>
      <c r="CG146" s="7">
        <v>27645</v>
      </c>
      <c r="CH146" s="7">
        <v>2.8</v>
      </c>
      <c r="CI146" s="7">
        <v>6884</v>
      </c>
      <c r="CJ146" s="7">
        <v>14</v>
      </c>
      <c r="CK146" s="7">
        <v>47575</v>
      </c>
      <c r="CL146" s="7">
        <v>17</v>
      </c>
      <c r="CN146" s="8" t="s">
        <v>842</v>
      </c>
      <c r="CO146" s="8" t="s">
        <v>421</v>
      </c>
      <c r="CP146" s="8">
        <v>284000</v>
      </c>
      <c r="CQ146" s="8">
        <v>2.4</v>
      </c>
      <c r="CR146" s="8">
        <v>12.59</v>
      </c>
      <c r="CS146" s="8">
        <v>2.8</v>
      </c>
      <c r="CT146" s="8">
        <v>15.38</v>
      </c>
      <c r="CU146" s="8">
        <v>1.7</v>
      </c>
      <c r="CV146" s="8">
        <v>6.69</v>
      </c>
      <c r="CW146" s="8">
        <v>1.3</v>
      </c>
      <c r="CX146" s="8">
        <v>25</v>
      </c>
      <c r="CY146" s="8">
        <v>9.6999999999999993</v>
      </c>
      <c r="DA146" s="20" t="s">
        <v>842</v>
      </c>
      <c r="DB146" s="20" t="s">
        <v>421</v>
      </c>
      <c r="DC146" s="20">
        <v>284000</v>
      </c>
      <c r="DD146" s="20">
        <v>2.4</v>
      </c>
      <c r="DE146" s="20">
        <v>443.1</v>
      </c>
      <c r="DF146" s="20">
        <v>2.4</v>
      </c>
      <c r="DG146" s="20">
        <v>505.9</v>
      </c>
      <c r="DH146" s="20">
        <v>1.8</v>
      </c>
      <c r="DI146" s="20">
        <v>124.6</v>
      </c>
      <c r="DJ146" s="20">
        <v>4.5999999999999996</v>
      </c>
      <c r="DK146" s="20">
        <v>894.6</v>
      </c>
      <c r="DL146" s="20">
        <v>7.9</v>
      </c>
      <c r="DN146" s="21" t="s">
        <v>842</v>
      </c>
      <c r="DO146" s="21" t="s">
        <v>421</v>
      </c>
      <c r="DP146" s="21">
        <v>76000</v>
      </c>
      <c r="DQ146" s="21">
        <v>4.5999999999999996</v>
      </c>
      <c r="DR146" s="21">
        <v>37.5</v>
      </c>
      <c r="DS146" s="21">
        <v>0</v>
      </c>
      <c r="DT146" s="21">
        <v>37.799999999999997</v>
      </c>
      <c r="DU146" s="21">
        <v>0.6</v>
      </c>
      <c r="DV146" s="21">
        <v>32.5</v>
      </c>
      <c r="DW146" s="21">
        <v>0.8</v>
      </c>
      <c r="DX146" s="21">
        <v>41.5</v>
      </c>
      <c r="DY146" s="21">
        <v>8.1</v>
      </c>
      <c r="EA146" s="22" t="s">
        <v>842</v>
      </c>
      <c r="EB146" s="22" t="s">
        <v>421</v>
      </c>
      <c r="EC146" s="22">
        <v>64000</v>
      </c>
      <c r="ED146" s="22">
        <v>7.5</v>
      </c>
      <c r="EE146" s="22">
        <v>25166</v>
      </c>
      <c r="EF146" s="22">
        <v>8</v>
      </c>
      <c r="EG146" s="22">
        <v>27876</v>
      </c>
      <c r="EH146" s="22">
        <v>4.7</v>
      </c>
      <c r="EI146" s="22" t="s">
        <v>858</v>
      </c>
      <c r="EJ146" s="22" t="s">
        <v>858</v>
      </c>
      <c r="EK146" s="22" t="s">
        <v>858</v>
      </c>
      <c r="EL146" s="22" t="s">
        <v>858</v>
      </c>
      <c r="EN146" s="23" t="s">
        <v>842</v>
      </c>
      <c r="EO146" s="23" t="s">
        <v>421</v>
      </c>
      <c r="EP146" s="23">
        <v>76000</v>
      </c>
      <c r="EQ146" s="23">
        <v>4.5999999999999996</v>
      </c>
      <c r="ER146" s="23">
        <v>13</v>
      </c>
      <c r="ES146" s="23">
        <v>4</v>
      </c>
      <c r="ET146" s="23">
        <v>14.04</v>
      </c>
      <c r="EU146" s="23">
        <v>2.2000000000000002</v>
      </c>
      <c r="EV146" s="23">
        <v>7.47</v>
      </c>
      <c r="EW146" s="23">
        <v>2.7</v>
      </c>
      <c r="EX146" s="23" t="s">
        <v>858</v>
      </c>
      <c r="EY146" s="23" t="s">
        <v>858</v>
      </c>
      <c r="FA146" s="24" t="s">
        <v>842</v>
      </c>
      <c r="FB146" s="24" t="s">
        <v>421</v>
      </c>
      <c r="FC146" s="24">
        <v>76000</v>
      </c>
      <c r="FD146" s="24">
        <v>4.5999999999999996</v>
      </c>
      <c r="FE146" s="24">
        <v>481.7</v>
      </c>
      <c r="FF146" s="24">
        <v>4</v>
      </c>
      <c r="FG146" s="24">
        <v>531.4</v>
      </c>
      <c r="FH146" s="24">
        <v>2.1</v>
      </c>
      <c r="FI146" s="24">
        <v>291.89999999999998</v>
      </c>
      <c r="FJ146" s="24">
        <v>2.9</v>
      </c>
      <c r="FK146" s="24">
        <v>816.3</v>
      </c>
      <c r="FL146" s="24">
        <v>17</v>
      </c>
      <c r="FN146" s="11" t="s">
        <v>842</v>
      </c>
      <c r="FO146" s="11" t="s">
        <v>421</v>
      </c>
      <c r="FP146" s="11">
        <v>130000</v>
      </c>
      <c r="FQ146" s="11">
        <v>3.7</v>
      </c>
      <c r="FR146" s="11">
        <v>37.700000000000003</v>
      </c>
      <c r="FS146" s="11">
        <v>1</v>
      </c>
      <c r="FT146" s="11">
        <v>39.6</v>
      </c>
      <c r="FU146" s="11">
        <v>0.5</v>
      </c>
      <c r="FV146" s="11">
        <v>35</v>
      </c>
      <c r="FW146" s="11">
        <v>0</v>
      </c>
      <c r="FX146" s="11">
        <v>45</v>
      </c>
      <c r="FY146" s="11">
        <v>5.5</v>
      </c>
      <c r="GA146" s="10" t="s">
        <v>842</v>
      </c>
      <c r="GB146" s="10" t="s">
        <v>421</v>
      </c>
      <c r="GC146" s="10">
        <v>113000</v>
      </c>
      <c r="GD146" s="10">
        <v>5</v>
      </c>
      <c r="GE146" s="10">
        <v>30955</v>
      </c>
      <c r="GF146" s="10">
        <v>4.2</v>
      </c>
      <c r="GG146" s="10">
        <v>35832</v>
      </c>
      <c r="GH146" s="10">
        <v>3.4</v>
      </c>
      <c r="GI146" s="10">
        <v>16725</v>
      </c>
      <c r="GJ146" s="10">
        <v>5.6</v>
      </c>
      <c r="GK146" s="10" t="s">
        <v>858</v>
      </c>
      <c r="GL146" s="10" t="s">
        <v>858</v>
      </c>
      <c r="GN146" s="9" t="s">
        <v>842</v>
      </c>
      <c r="GO146" s="9" t="s">
        <v>421</v>
      </c>
      <c r="GP146" s="9">
        <v>130000</v>
      </c>
      <c r="GQ146" s="9">
        <v>3.7</v>
      </c>
      <c r="GR146" s="9">
        <v>14.35</v>
      </c>
      <c r="GS146" s="9">
        <v>3.8</v>
      </c>
      <c r="GT146" s="9">
        <v>16.809999999999999</v>
      </c>
      <c r="GU146" s="9">
        <v>2.2999999999999998</v>
      </c>
      <c r="GV146" s="9">
        <v>7.77</v>
      </c>
      <c r="GW146" s="9">
        <v>2.9</v>
      </c>
      <c r="GX146" s="9">
        <v>27.86</v>
      </c>
      <c r="GY146" s="9">
        <v>16</v>
      </c>
    </row>
    <row r="147" spans="1:207" x14ac:dyDescent="0.25">
      <c r="A147" s="1" t="s">
        <v>843</v>
      </c>
      <c r="B147" s="1" t="s">
        <v>422</v>
      </c>
      <c r="C147" s="1">
        <v>208000</v>
      </c>
      <c r="D147" s="1">
        <v>2.9</v>
      </c>
      <c r="E147" s="1">
        <v>660.1</v>
      </c>
      <c r="F147" s="1">
        <v>2.6</v>
      </c>
      <c r="G147" s="1">
        <v>804.3</v>
      </c>
      <c r="H147" s="1">
        <v>2.2000000000000002</v>
      </c>
      <c r="I147" s="1">
        <v>327.5</v>
      </c>
      <c r="J147" s="1">
        <v>2.1</v>
      </c>
      <c r="K147" s="1">
        <v>1433.3</v>
      </c>
      <c r="L147" s="1">
        <v>12</v>
      </c>
      <c r="N147" s="2" t="s">
        <v>843</v>
      </c>
      <c r="O147" s="2" t="s">
        <v>422</v>
      </c>
      <c r="P147" s="2">
        <v>332000</v>
      </c>
      <c r="Q147" s="2">
        <v>2.2000000000000002</v>
      </c>
      <c r="R147" s="2">
        <v>37.5</v>
      </c>
      <c r="S147" s="2">
        <v>0.9</v>
      </c>
      <c r="T147" s="2">
        <v>39.1</v>
      </c>
      <c r="U147" s="2">
        <v>0.3</v>
      </c>
      <c r="V147" s="2">
        <v>35</v>
      </c>
      <c r="W147" s="2">
        <v>0</v>
      </c>
      <c r="X147" s="2">
        <v>45</v>
      </c>
      <c r="Y147" s="2">
        <v>2.9</v>
      </c>
      <c r="AA147" s="3" t="s">
        <v>843</v>
      </c>
      <c r="AB147" s="3" t="s">
        <v>422</v>
      </c>
      <c r="AC147" s="3">
        <v>288000</v>
      </c>
      <c r="AD147" s="3">
        <v>3</v>
      </c>
      <c r="AE147" s="3">
        <v>31473</v>
      </c>
      <c r="AF147" s="3">
        <v>3.2</v>
      </c>
      <c r="AG147" s="3">
        <v>39805</v>
      </c>
      <c r="AH147" s="3">
        <v>2.6</v>
      </c>
      <c r="AI147" s="3">
        <v>15834</v>
      </c>
      <c r="AJ147" s="3">
        <v>2.7</v>
      </c>
      <c r="AK147" s="3">
        <v>68280</v>
      </c>
      <c r="AL147" s="3">
        <v>16</v>
      </c>
      <c r="AN147" s="4" t="s">
        <v>843</v>
      </c>
      <c r="AO147" s="4" t="s">
        <v>422</v>
      </c>
      <c r="AP147" s="4">
        <v>332000</v>
      </c>
      <c r="AQ147" s="4">
        <v>2.2000000000000002</v>
      </c>
      <c r="AR147" s="4">
        <v>15.11</v>
      </c>
      <c r="AS147" s="4">
        <v>2.4</v>
      </c>
      <c r="AT147" s="4">
        <v>18.43</v>
      </c>
      <c r="AU147" s="4">
        <v>1.7</v>
      </c>
      <c r="AV147" s="4">
        <v>7.75</v>
      </c>
      <c r="AW147" s="4">
        <v>1.6</v>
      </c>
      <c r="AX147" s="4">
        <v>32.840000000000003</v>
      </c>
      <c r="AY147" s="4">
        <v>9.1</v>
      </c>
      <c r="BA147" s="5" t="s">
        <v>843</v>
      </c>
      <c r="BB147" s="5" t="s">
        <v>422</v>
      </c>
      <c r="BC147" s="5">
        <v>332000</v>
      </c>
      <c r="BD147" s="5">
        <v>2.2000000000000002</v>
      </c>
      <c r="BE147" s="5">
        <v>590.9</v>
      </c>
      <c r="BF147" s="5">
        <v>1.9</v>
      </c>
      <c r="BG147" s="5">
        <v>721.2</v>
      </c>
      <c r="BH147" s="5">
        <v>1.7</v>
      </c>
      <c r="BI147" s="5">
        <v>306.60000000000002</v>
      </c>
      <c r="BJ147" s="5">
        <v>1.5</v>
      </c>
      <c r="BK147" s="5">
        <v>1230.4000000000001</v>
      </c>
      <c r="BL147" s="5">
        <v>9.6</v>
      </c>
      <c r="BN147" s="6" t="s">
        <v>843</v>
      </c>
      <c r="BO147" s="6" t="s">
        <v>422</v>
      </c>
      <c r="BP147" s="6">
        <v>462000</v>
      </c>
      <c r="BQ147" s="6">
        <v>1.8</v>
      </c>
      <c r="BR147" s="6">
        <v>37</v>
      </c>
      <c r="BS147" s="6">
        <v>0.4</v>
      </c>
      <c r="BT147" s="6">
        <v>33.1</v>
      </c>
      <c r="BU147" s="6">
        <v>0.7</v>
      </c>
      <c r="BV147" s="6">
        <v>14</v>
      </c>
      <c r="BW147" s="6">
        <v>4</v>
      </c>
      <c r="BX147" s="6">
        <v>43</v>
      </c>
      <c r="BY147" s="6">
        <v>2.2000000000000002</v>
      </c>
      <c r="CA147" s="7" t="s">
        <v>843</v>
      </c>
      <c r="CB147" s="7" t="s">
        <v>422</v>
      </c>
      <c r="CC147" s="7">
        <v>394000</v>
      </c>
      <c r="CD147" s="7">
        <v>2.6</v>
      </c>
      <c r="CE147" s="7">
        <v>25428</v>
      </c>
      <c r="CF147" s="7">
        <v>3.6</v>
      </c>
      <c r="CG147" s="7">
        <v>32478</v>
      </c>
      <c r="CH147" s="7">
        <v>2.6</v>
      </c>
      <c r="CI147" s="7">
        <v>7060</v>
      </c>
      <c r="CJ147" s="7">
        <v>7.3</v>
      </c>
      <c r="CK147" s="7">
        <v>60425</v>
      </c>
      <c r="CL147" s="7">
        <v>12</v>
      </c>
      <c r="CN147" s="8" t="s">
        <v>843</v>
      </c>
      <c r="CO147" s="8" t="s">
        <v>422</v>
      </c>
      <c r="CP147" s="8">
        <v>462000</v>
      </c>
      <c r="CQ147" s="8">
        <v>1.8</v>
      </c>
      <c r="CR147" s="8">
        <v>13.28</v>
      </c>
      <c r="CS147" s="8">
        <v>2</v>
      </c>
      <c r="CT147" s="8">
        <v>17.53</v>
      </c>
      <c r="CU147" s="8">
        <v>1.6</v>
      </c>
      <c r="CV147" s="8">
        <v>6.84</v>
      </c>
      <c r="CW147" s="8">
        <v>1.3</v>
      </c>
      <c r="CX147" s="8">
        <v>30.6</v>
      </c>
      <c r="CY147" s="8">
        <v>6.5</v>
      </c>
      <c r="DA147" s="20" t="s">
        <v>843</v>
      </c>
      <c r="DB147" s="20" t="s">
        <v>422</v>
      </c>
      <c r="DC147" s="20">
        <v>462000</v>
      </c>
      <c r="DD147" s="20">
        <v>1.8</v>
      </c>
      <c r="DE147" s="20">
        <v>475.5</v>
      </c>
      <c r="DF147" s="20">
        <v>2.2000000000000002</v>
      </c>
      <c r="DG147" s="20">
        <v>579.9</v>
      </c>
      <c r="DH147" s="20">
        <v>1.7</v>
      </c>
      <c r="DI147" s="20">
        <v>122.6</v>
      </c>
      <c r="DJ147" s="20">
        <v>4</v>
      </c>
      <c r="DK147" s="20">
        <v>1102.3</v>
      </c>
      <c r="DL147" s="20">
        <v>7</v>
      </c>
      <c r="DN147" s="21" t="s">
        <v>843</v>
      </c>
      <c r="DO147" s="21" t="s">
        <v>422</v>
      </c>
      <c r="DP147" s="21">
        <v>124000</v>
      </c>
      <c r="DQ147" s="21">
        <v>3.5</v>
      </c>
      <c r="DR147" s="21">
        <v>37.5</v>
      </c>
      <c r="DS147" s="21">
        <v>0.1</v>
      </c>
      <c r="DT147" s="21">
        <v>37.9</v>
      </c>
      <c r="DU147" s="21">
        <v>0.5</v>
      </c>
      <c r="DV147" s="21">
        <v>33.700000000000003</v>
      </c>
      <c r="DW147" s="21">
        <v>1.8</v>
      </c>
      <c r="DX147" s="21">
        <v>42</v>
      </c>
      <c r="DY147" s="21">
        <v>4.5999999999999996</v>
      </c>
      <c r="EA147" s="22" t="s">
        <v>843</v>
      </c>
      <c r="EB147" s="22" t="s">
        <v>422</v>
      </c>
      <c r="EC147" s="22">
        <v>108000</v>
      </c>
      <c r="ED147" s="22">
        <v>4.9000000000000004</v>
      </c>
      <c r="EE147" s="22">
        <v>25888</v>
      </c>
      <c r="EF147" s="22">
        <v>4.4000000000000004</v>
      </c>
      <c r="EG147" s="22">
        <v>30956</v>
      </c>
      <c r="EH147" s="22">
        <v>3.4</v>
      </c>
      <c r="EI147" s="22">
        <v>14501</v>
      </c>
      <c r="EJ147" s="22">
        <v>7.2</v>
      </c>
      <c r="EK147" s="22" t="s">
        <v>858</v>
      </c>
      <c r="EL147" s="22" t="s">
        <v>858</v>
      </c>
      <c r="EN147" s="23" t="s">
        <v>843</v>
      </c>
      <c r="EO147" s="23" t="s">
        <v>422</v>
      </c>
      <c r="EP147" s="23">
        <v>124000</v>
      </c>
      <c r="EQ147" s="23">
        <v>3.5</v>
      </c>
      <c r="ER147" s="23">
        <v>13.44</v>
      </c>
      <c r="ES147" s="23">
        <v>3.1</v>
      </c>
      <c r="ET147" s="23">
        <v>15.34</v>
      </c>
      <c r="EU147" s="23">
        <v>2.2000000000000002</v>
      </c>
      <c r="EV147" s="23">
        <v>7.39</v>
      </c>
      <c r="EW147" s="23">
        <v>1.7</v>
      </c>
      <c r="EX147" s="23">
        <v>25.78</v>
      </c>
      <c r="EY147" s="23">
        <v>12</v>
      </c>
      <c r="FA147" s="24" t="s">
        <v>843</v>
      </c>
      <c r="FB147" s="24" t="s">
        <v>422</v>
      </c>
      <c r="FC147" s="24">
        <v>124000</v>
      </c>
      <c r="FD147" s="24">
        <v>3.5</v>
      </c>
      <c r="FE147" s="24">
        <v>500.1</v>
      </c>
      <c r="FF147" s="24">
        <v>2.8</v>
      </c>
      <c r="FG147" s="24">
        <v>581.4</v>
      </c>
      <c r="FH147" s="24">
        <v>2.1</v>
      </c>
      <c r="FI147" s="24">
        <v>289.10000000000002</v>
      </c>
      <c r="FJ147" s="24">
        <v>2.2999999999999998</v>
      </c>
      <c r="FK147" s="24">
        <v>953.3</v>
      </c>
      <c r="FL147" s="24">
        <v>11</v>
      </c>
      <c r="FN147" s="11" t="s">
        <v>843</v>
      </c>
      <c r="FO147" s="11" t="s">
        <v>422</v>
      </c>
      <c r="FP147" s="11">
        <v>208000</v>
      </c>
      <c r="FQ147" s="11">
        <v>2.9</v>
      </c>
      <c r="FR147" s="11">
        <v>37.5</v>
      </c>
      <c r="FS147" s="11">
        <v>1</v>
      </c>
      <c r="FT147" s="11">
        <v>39.9</v>
      </c>
      <c r="FU147" s="11">
        <v>0.5</v>
      </c>
      <c r="FV147" s="11">
        <v>35</v>
      </c>
      <c r="FW147" s="11">
        <v>0.7</v>
      </c>
      <c r="FX147" s="11">
        <v>45.5</v>
      </c>
      <c r="FY147" s="11">
        <v>3.9</v>
      </c>
      <c r="GA147" s="10" t="s">
        <v>843</v>
      </c>
      <c r="GB147" s="10" t="s">
        <v>422</v>
      </c>
      <c r="GC147" s="10">
        <v>179000</v>
      </c>
      <c r="GD147" s="10">
        <v>3.8</v>
      </c>
      <c r="GE147" s="10">
        <v>35370</v>
      </c>
      <c r="GF147" s="10">
        <v>4.0999999999999996</v>
      </c>
      <c r="GG147" s="10">
        <v>45158</v>
      </c>
      <c r="GH147" s="10">
        <v>3.4</v>
      </c>
      <c r="GI147" s="10">
        <v>17156</v>
      </c>
      <c r="GJ147" s="10">
        <v>4.7</v>
      </c>
      <c r="GK147" s="10" t="s">
        <v>858</v>
      </c>
      <c r="GL147" s="10" t="s">
        <v>858</v>
      </c>
      <c r="GN147" s="9" t="s">
        <v>843</v>
      </c>
      <c r="GO147" s="9" t="s">
        <v>422</v>
      </c>
      <c r="GP147" s="9">
        <v>208000</v>
      </c>
      <c r="GQ147" s="9">
        <v>2.9</v>
      </c>
      <c r="GR147" s="9">
        <v>16.43</v>
      </c>
      <c r="GS147" s="9">
        <v>2.9</v>
      </c>
      <c r="GT147" s="9">
        <v>20.170000000000002</v>
      </c>
      <c r="GU147" s="9">
        <v>2.2000000000000002</v>
      </c>
      <c r="GV147" s="9">
        <v>8.11</v>
      </c>
      <c r="GW147" s="9">
        <v>2.2000000000000002</v>
      </c>
      <c r="GX147" s="9">
        <v>36.47</v>
      </c>
      <c r="GY147" s="9">
        <v>12</v>
      </c>
    </row>
    <row r="148" spans="1:207" x14ac:dyDescent="0.25">
      <c r="A148" s="1" t="s">
        <v>844</v>
      </c>
      <c r="B148" s="1" t="s">
        <v>423</v>
      </c>
      <c r="C148" s="1">
        <v>121000</v>
      </c>
      <c r="D148" s="1">
        <v>3.8</v>
      </c>
      <c r="E148" s="1">
        <v>536</v>
      </c>
      <c r="F148" s="1">
        <v>3.4</v>
      </c>
      <c r="G148" s="1">
        <v>619.5</v>
      </c>
      <c r="H148" s="1">
        <v>2</v>
      </c>
      <c r="I148" s="1">
        <v>306.5</v>
      </c>
      <c r="J148" s="1">
        <v>2.4</v>
      </c>
      <c r="K148" s="1">
        <v>1049.5</v>
      </c>
      <c r="L148" s="1">
        <v>11</v>
      </c>
      <c r="N148" s="2" t="s">
        <v>844</v>
      </c>
      <c r="O148" s="2" t="s">
        <v>423</v>
      </c>
      <c r="P148" s="2">
        <v>204000</v>
      </c>
      <c r="Q148" s="2">
        <v>2.8</v>
      </c>
      <c r="R148" s="2">
        <v>37.5</v>
      </c>
      <c r="S148" s="2">
        <v>0.9</v>
      </c>
      <c r="T148" s="2">
        <v>39</v>
      </c>
      <c r="U148" s="2">
        <v>0.4</v>
      </c>
      <c r="V148" s="2">
        <v>33.9</v>
      </c>
      <c r="W148" s="2">
        <v>1.3</v>
      </c>
      <c r="X148" s="2">
        <v>45.1</v>
      </c>
      <c r="Y148" s="2">
        <v>3.7</v>
      </c>
      <c r="AA148" s="3" t="s">
        <v>844</v>
      </c>
      <c r="AB148" s="3" t="s">
        <v>423</v>
      </c>
      <c r="AC148" s="3">
        <v>173000</v>
      </c>
      <c r="AD148" s="3">
        <v>3.7</v>
      </c>
      <c r="AE148" s="3">
        <v>25793</v>
      </c>
      <c r="AF148" s="3">
        <v>3.4</v>
      </c>
      <c r="AG148" s="3">
        <v>30445</v>
      </c>
      <c r="AH148" s="3">
        <v>2.5</v>
      </c>
      <c r="AI148" s="3">
        <v>14446</v>
      </c>
      <c r="AJ148" s="3">
        <v>4.8</v>
      </c>
      <c r="AK148" s="3">
        <v>51791</v>
      </c>
      <c r="AL148" s="3">
        <v>14</v>
      </c>
      <c r="AN148" s="4" t="s">
        <v>844</v>
      </c>
      <c r="AO148" s="4" t="s">
        <v>423</v>
      </c>
      <c r="AP148" s="4">
        <v>204000</v>
      </c>
      <c r="AQ148" s="4">
        <v>2.8</v>
      </c>
      <c r="AR148" s="4">
        <v>12.52</v>
      </c>
      <c r="AS148" s="4">
        <v>2.4</v>
      </c>
      <c r="AT148" s="4">
        <v>14.86</v>
      </c>
      <c r="AU148" s="4">
        <v>1.6</v>
      </c>
      <c r="AV148" s="4">
        <v>7.19</v>
      </c>
      <c r="AW148" s="4">
        <v>1.3</v>
      </c>
      <c r="AX148" s="4">
        <v>26.01</v>
      </c>
      <c r="AY148" s="4">
        <v>9.3000000000000007</v>
      </c>
      <c r="BA148" s="5" t="s">
        <v>844</v>
      </c>
      <c r="BB148" s="5" t="s">
        <v>423</v>
      </c>
      <c r="BC148" s="5">
        <v>204000</v>
      </c>
      <c r="BD148" s="5">
        <v>2.8</v>
      </c>
      <c r="BE148" s="5">
        <v>492.2</v>
      </c>
      <c r="BF148" s="5">
        <v>2.2999999999999998</v>
      </c>
      <c r="BG148" s="5">
        <v>579.6</v>
      </c>
      <c r="BH148" s="5">
        <v>1.6</v>
      </c>
      <c r="BI148" s="5">
        <v>285.3</v>
      </c>
      <c r="BJ148" s="5">
        <v>1.3</v>
      </c>
      <c r="BK148" s="5">
        <v>979.7</v>
      </c>
      <c r="BL148" s="5">
        <v>7.7</v>
      </c>
      <c r="BN148" s="6" t="s">
        <v>844</v>
      </c>
      <c r="BO148" s="6" t="s">
        <v>423</v>
      </c>
      <c r="BP148" s="6">
        <v>292000</v>
      </c>
      <c r="BQ148" s="6">
        <v>2.2999999999999998</v>
      </c>
      <c r="BR148" s="6">
        <v>37</v>
      </c>
      <c r="BS148" s="6">
        <v>0.1</v>
      </c>
      <c r="BT148" s="6">
        <v>32.4</v>
      </c>
      <c r="BU148" s="6">
        <v>0.8</v>
      </c>
      <c r="BV148" s="6">
        <v>14.2</v>
      </c>
      <c r="BW148" s="6">
        <v>5.2</v>
      </c>
      <c r="BX148" s="6">
        <v>43.5</v>
      </c>
      <c r="BY148" s="6">
        <v>3.3</v>
      </c>
      <c r="CA148" s="7" t="s">
        <v>844</v>
      </c>
      <c r="CB148" s="7" t="s">
        <v>423</v>
      </c>
      <c r="CC148" s="7">
        <v>248000</v>
      </c>
      <c r="CD148" s="7">
        <v>3</v>
      </c>
      <c r="CE148" s="7">
        <v>20990</v>
      </c>
      <c r="CF148" s="7">
        <v>3.5</v>
      </c>
      <c r="CG148" s="7">
        <v>24551</v>
      </c>
      <c r="CH148" s="7">
        <v>5</v>
      </c>
      <c r="CI148" s="7">
        <v>5949</v>
      </c>
      <c r="CJ148" s="7">
        <v>9.4</v>
      </c>
      <c r="CK148" s="7">
        <v>46417</v>
      </c>
      <c r="CL148" s="7">
        <v>11</v>
      </c>
      <c r="CN148" s="8" t="s">
        <v>844</v>
      </c>
      <c r="CO148" s="8" t="s">
        <v>423</v>
      </c>
      <c r="CP148" s="8">
        <v>292000</v>
      </c>
      <c r="CQ148" s="8">
        <v>2.2999999999999998</v>
      </c>
      <c r="CR148" s="8">
        <v>11.14</v>
      </c>
      <c r="CS148" s="8">
        <v>2.5</v>
      </c>
      <c r="CT148" s="8">
        <v>14.25</v>
      </c>
      <c r="CU148" s="8">
        <v>1.5</v>
      </c>
      <c r="CV148" s="8">
        <v>6.69</v>
      </c>
      <c r="CW148" s="8">
        <v>0.8</v>
      </c>
      <c r="CX148" s="8">
        <v>24.28</v>
      </c>
      <c r="CY148" s="8">
        <v>7.2</v>
      </c>
      <c r="DA148" s="20" t="s">
        <v>844</v>
      </c>
      <c r="DB148" s="20" t="s">
        <v>423</v>
      </c>
      <c r="DC148" s="20">
        <v>292000</v>
      </c>
      <c r="DD148" s="20">
        <v>2.2999999999999998</v>
      </c>
      <c r="DE148" s="20">
        <v>393.1</v>
      </c>
      <c r="DF148" s="20">
        <v>2.7</v>
      </c>
      <c r="DG148" s="20">
        <v>462.1</v>
      </c>
      <c r="DH148" s="20">
        <v>1.7</v>
      </c>
      <c r="DI148" s="20">
        <v>116.8</v>
      </c>
      <c r="DJ148" s="20">
        <v>4.5999999999999996</v>
      </c>
      <c r="DK148" s="20">
        <v>871.5</v>
      </c>
      <c r="DL148" s="20">
        <v>7.7</v>
      </c>
      <c r="DN148" s="21" t="s">
        <v>844</v>
      </c>
      <c r="DO148" s="21" t="s">
        <v>423</v>
      </c>
      <c r="DP148" s="21">
        <v>83000</v>
      </c>
      <c r="DQ148" s="21">
        <v>4.3</v>
      </c>
      <c r="DR148" s="21">
        <v>37.4</v>
      </c>
      <c r="DS148" s="21">
        <v>0.2</v>
      </c>
      <c r="DT148" s="21">
        <v>37.4</v>
      </c>
      <c r="DU148" s="21">
        <v>0.5</v>
      </c>
      <c r="DV148" s="21">
        <v>32.5</v>
      </c>
      <c r="DW148" s="21">
        <v>1</v>
      </c>
      <c r="DX148" s="21">
        <v>40.200000000000003</v>
      </c>
      <c r="DY148" s="21">
        <v>5.6</v>
      </c>
      <c r="EA148" s="22" t="s">
        <v>844</v>
      </c>
      <c r="EB148" s="22" t="s">
        <v>423</v>
      </c>
      <c r="EC148" s="22">
        <v>67000</v>
      </c>
      <c r="ED148" s="22">
        <v>6.2</v>
      </c>
      <c r="EE148" s="22">
        <v>22594</v>
      </c>
      <c r="EF148" s="22">
        <v>6.6</v>
      </c>
      <c r="EG148" s="22">
        <v>27038</v>
      </c>
      <c r="EH148" s="22">
        <v>4.4000000000000004</v>
      </c>
      <c r="EI148" s="22">
        <v>12951</v>
      </c>
      <c r="EJ148" s="22">
        <v>15</v>
      </c>
      <c r="EK148" s="22" t="s">
        <v>858</v>
      </c>
      <c r="EL148" s="22" t="s">
        <v>858</v>
      </c>
      <c r="EN148" s="23" t="s">
        <v>844</v>
      </c>
      <c r="EO148" s="23" t="s">
        <v>423</v>
      </c>
      <c r="EP148" s="23">
        <v>83000</v>
      </c>
      <c r="EQ148" s="23">
        <v>4.3</v>
      </c>
      <c r="ER148" s="23">
        <v>11.52</v>
      </c>
      <c r="ES148" s="23">
        <v>4.3</v>
      </c>
      <c r="ET148" s="23">
        <v>13.93</v>
      </c>
      <c r="EU148" s="23">
        <v>2.5</v>
      </c>
      <c r="EV148" s="23">
        <v>7.05</v>
      </c>
      <c r="EW148" s="23">
        <v>1.6</v>
      </c>
      <c r="EX148" s="23">
        <v>22.99</v>
      </c>
      <c r="EY148" s="23">
        <v>18</v>
      </c>
      <c r="FA148" s="24" t="s">
        <v>844</v>
      </c>
      <c r="FB148" s="24" t="s">
        <v>423</v>
      </c>
      <c r="FC148" s="24">
        <v>83000</v>
      </c>
      <c r="FD148" s="24">
        <v>4.3</v>
      </c>
      <c r="FE148" s="24">
        <v>437.8</v>
      </c>
      <c r="FF148" s="24">
        <v>3.9</v>
      </c>
      <c r="FG148" s="24">
        <v>521</v>
      </c>
      <c r="FH148" s="24">
        <v>2.4</v>
      </c>
      <c r="FI148" s="24">
        <v>268.3</v>
      </c>
      <c r="FJ148" s="24">
        <v>2.2000000000000002</v>
      </c>
      <c r="FK148" s="24">
        <v>837.8</v>
      </c>
      <c r="FL148" s="24">
        <v>19</v>
      </c>
      <c r="FN148" s="11" t="s">
        <v>844</v>
      </c>
      <c r="FO148" s="11" t="s">
        <v>423</v>
      </c>
      <c r="FP148" s="11">
        <v>121000</v>
      </c>
      <c r="FQ148" s="11">
        <v>3.8</v>
      </c>
      <c r="FR148" s="11">
        <v>38.6</v>
      </c>
      <c r="FS148" s="11">
        <v>1.6</v>
      </c>
      <c r="FT148" s="11">
        <v>40.1</v>
      </c>
      <c r="FU148" s="11">
        <v>0.5</v>
      </c>
      <c r="FV148" s="11">
        <v>35</v>
      </c>
      <c r="FW148" s="11">
        <v>0</v>
      </c>
      <c r="FX148" s="11">
        <v>47</v>
      </c>
      <c r="FY148" s="11">
        <v>5.9</v>
      </c>
      <c r="GA148" s="10" t="s">
        <v>844</v>
      </c>
      <c r="GB148" s="10" t="s">
        <v>423</v>
      </c>
      <c r="GC148" s="10">
        <v>106000</v>
      </c>
      <c r="GD148" s="10">
        <v>4.7</v>
      </c>
      <c r="GE148" s="10">
        <v>27494</v>
      </c>
      <c r="GF148" s="10">
        <v>4.8</v>
      </c>
      <c r="GG148" s="10">
        <v>32621</v>
      </c>
      <c r="GH148" s="10">
        <v>2.8</v>
      </c>
      <c r="GI148" s="10">
        <v>15509</v>
      </c>
      <c r="GJ148" s="10">
        <v>4</v>
      </c>
      <c r="GK148" s="10" t="s">
        <v>858</v>
      </c>
      <c r="GL148" s="10" t="s">
        <v>858</v>
      </c>
      <c r="GN148" s="9" t="s">
        <v>844</v>
      </c>
      <c r="GO148" s="9" t="s">
        <v>423</v>
      </c>
      <c r="GP148" s="9">
        <v>121000</v>
      </c>
      <c r="GQ148" s="9">
        <v>3.8</v>
      </c>
      <c r="GR148" s="9">
        <v>13.15</v>
      </c>
      <c r="GS148" s="9">
        <v>3.4</v>
      </c>
      <c r="GT148" s="9">
        <v>15.45</v>
      </c>
      <c r="GU148" s="9">
        <v>2.1</v>
      </c>
      <c r="GV148" s="9">
        <v>7.32</v>
      </c>
      <c r="GW148" s="9">
        <v>2.2000000000000002</v>
      </c>
      <c r="GX148" s="9">
        <v>27.19</v>
      </c>
      <c r="GY148" s="9">
        <v>12</v>
      </c>
    </row>
    <row r="149" spans="1:207" x14ac:dyDescent="0.25">
      <c r="A149" s="1" t="s">
        <v>731</v>
      </c>
      <c r="B149" s="1" t="s">
        <v>309</v>
      </c>
      <c r="C149" s="1">
        <v>32000</v>
      </c>
      <c r="D149" s="1">
        <v>7.5</v>
      </c>
      <c r="E149" s="1">
        <v>536.70000000000005</v>
      </c>
      <c r="F149" s="1">
        <v>6.4</v>
      </c>
      <c r="G149" s="1">
        <v>629.79999999999995</v>
      </c>
      <c r="H149" s="1">
        <v>5</v>
      </c>
      <c r="I149" s="1">
        <v>311.89999999999998</v>
      </c>
      <c r="J149" s="1">
        <v>4.8</v>
      </c>
      <c r="K149" s="1" t="s">
        <v>858</v>
      </c>
      <c r="L149" s="1" t="s">
        <v>858</v>
      </c>
      <c r="N149" s="2" t="s">
        <v>731</v>
      </c>
      <c r="O149" s="2" t="s">
        <v>309</v>
      </c>
      <c r="P149" s="2">
        <v>53000</v>
      </c>
      <c r="Q149" s="2">
        <v>5.7</v>
      </c>
      <c r="R149" s="2">
        <v>37.5</v>
      </c>
      <c r="S149" s="2">
        <v>0.1</v>
      </c>
      <c r="T149" s="2">
        <v>38.700000000000003</v>
      </c>
      <c r="U149" s="2">
        <v>0.8</v>
      </c>
      <c r="V149" s="2">
        <v>33.9</v>
      </c>
      <c r="W149" s="2">
        <v>1.1000000000000001</v>
      </c>
      <c r="X149" s="2" t="s">
        <v>858</v>
      </c>
      <c r="Y149" s="2" t="s">
        <v>858</v>
      </c>
      <c r="AA149" s="3" t="s">
        <v>731</v>
      </c>
      <c r="AB149" s="3" t="s">
        <v>309</v>
      </c>
      <c r="AC149" s="3">
        <v>48000</v>
      </c>
      <c r="AD149" s="3">
        <v>7.6</v>
      </c>
      <c r="AE149" s="3">
        <v>25173</v>
      </c>
      <c r="AF149" s="3">
        <v>7.5</v>
      </c>
      <c r="AG149" s="3">
        <v>30440</v>
      </c>
      <c r="AH149" s="3">
        <v>4.5</v>
      </c>
      <c r="AI149" s="3">
        <v>15192</v>
      </c>
      <c r="AJ149" s="3">
        <v>5.4</v>
      </c>
      <c r="AK149" s="3" t="s">
        <v>858</v>
      </c>
      <c r="AL149" s="3" t="s">
        <v>858</v>
      </c>
      <c r="AN149" s="4" t="s">
        <v>731</v>
      </c>
      <c r="AO149" s="4" t="s">
        <v>309</v>
      </c>
      <c r="AP149" s="4">
        <v>53000</v>
      </c>
      <c r="AQ149" s="4">
        <v>5.7</v>
      </c>
      <c r="AR149" s="4">
        <v>12.6</v>
      </c>
      <c r="AS149" s="4">
        <v>5.4</v>
      </c>
      <c r="AT149" s="4">
        <v>15.08</v>
      </c>
      <c r="AU149" s="4">
        <v>3.7</v>
      </c>
      <c r="AV149" s="4">
        <v>7.71</v>
      </c>
      <c r="AW149" s="4">
        <v>2.9</v>
      </c>
      <c r="AX149" s="4" t="s">
        <v>858</v>
      </c>
      <c r="AY149" s="4" t="s">
        <v>858</v>
      </c>
      <c r="BA149" s="5" t="s">
        <v>731</v>
      </c>
      <c r="BB149" s="5" t="s">
        <v>309</v>
      </c>
      <c r="BC149" s="5">
        <v>53000</v>
      </c>
      <c r="BD149" s="5">
        <v>5.7</v>
      </c>
      <c r="BE149" s="5">
        <v>493.5</v>
      </c>
      <c r="BF149" s="5">
        <v>5.2</v>
      </c>
      <c r="BG149" s="5">
        <v>583.20000000000005</v>
      </c>
      <c r="BH149" s="5">
        <v>3.6</v>
      </c>
      <c r="BI149" s="5">
        <v>300.5</v>
      </c>
      <c r="BJ149" s="5">
        <v>3.1</v>
      </c>
      <c r="BK149" s="5" t="s">
        <v>858</v>
      </c>
      <c r="BL149" s="5" t="s">
        <v>858</v>
      </c>
      <c r="BN149" s="6" t="s">
        <v>731</v>
      </c>
      <c r="BO149" s="6" t="s">
        <v>309</v>
      </c>
      <c r="BP149" s="6">
        <v>79000</v>
      </c>
      <c r="BQ149" s="6">
        <v>4.5999999999999996</v>
      </c>
      <c r="BR149" s="6">
        <v>36.5</v>
      </c>
      <c r="BS149" s="6">
        <v>1.4</v>
      </c>
      <c r="BT149" s="6">
        <v>31.7</v>
      </c>
      <c r="BU149" s="6">
        <v>1.7</v>
      </c>
      <c r="BV149" s="6">
        <v>12.2</v>
      </c>
      <c r="BW149" s="6">
        <v>9.8000000000000007</v>
      </c>
      <c r="BX149" s="6">
        <v>42.5</v>
      </c>
      <c r="BY149" s="6">
        <v>7.4</v>
      </c>
      <c r="CA149" s="7" t="s">
        <v>731</v>
      </c>
      <c r="CB149" s="7" t="s">
        <v>309</v>
      </c>
      <c r="CC149" s="7">
        <v>70000</v>
      </c>
      <c r="CD149" s="7">
        <v>6</v>
      </c>
      <c r="CE149" s="7">
        <v>20921</v>
      </c>
      <c r="CF149" s="7">
        <v>5.7</v>
      </c>
      <c r="CG149" s="7">
        <v>24365</v>
      </c>
      <c r="CH149" s="7">
        <v>4.5</v>
      </c>
      <c r="CI149" s="7">
        <v>5926</v>
      </c>
      <c r="CJ149" s="7">
        <v>15</v>
      </c>
      <c r="CK149" s="7" t="s">
        <v>858</v>
      </c>
      <c r="CL149" s="7" t="s">
        <v>858</v>
      </c>
      <c r="CN149" s="8" t="s">
        <v>731</v>
      </c>
      <c r="CO149" s="8" t="s">
        <v>309</v>
      </c>
      <c r="CP149" s="8">
        <v>79000</v>
      </c>
      <c r="CQ149" s="8">
        <v>4.5999999999999996</v>
      </c>
      <c r="CR149" s="8">
        <v>11.45</v>
      </c>
      <c r="CS149" s="8">
        <v>4.5</v>
      </c>
      <c r="CT149" s="8">
        <v>14.5</v>
      </c>
      <c r="CU149" s="8">
        <v>3.2</v>
      </c>
      <c r="CV149" s="8">
        <v>6.84</v>
      </c>
      <c r="CW149" s="8">
        <v>1.7</v>
      </c>
      <c r="CX149" s="8" t="s">
        <v>858</v>
      </c>
      <c r="CY149" s="8" t="s">
        <v>858</v>
      </c>
      <c r="DA149" s="20" t="s">
        <v>731</v>
      </c>
      <c r="DB149" s="20" t="s">
        <v>309</v>
      </c>
      <c r="DC149" s="20">
        <v>79000</v>
      </c>
      <c r="DD149" s="20">
        <v>4.5999999999999996</v>
      </c>
      <c r="DE149" s="20">
        <v>385.5</v>
      </c>
      <c r="DF149" s="20">
        <v>4.8</v>
      </c>
      <c r="DG149" s="20">
        <v>459.7</v>
      </c>
      <c r="DH149" s="20">
        <v>3.7</v>
      </c>
      <c r="DI149" s="20">
        <v>104.9</v>
      </c>
      <c r="DJ149" s="20">
        <v>13</v>
      </c>
      <c r="DK149" s="20" t="s">
        <v>858</v>
      </c>
      <c r="DL149" s="20" t="s">
        <v>858</v>
      </c>
      <c r="DN149" s="21" t="s">
        <v>731</v>
      </c>
      <c r="DO149" s="21" t="s">
        <v>309</v>
      </c>
      <c r="DP149" s="21">
        <v>21000</v>
      </c>
      <c r="DQ149" s="21">
        <v>8.8000000000000007</v>
      </c>
      <c r="DR149" s="21">
        <v>37</v>
      </c>
      <c r="DS149" s="21">
        <v>0.9</v>
      </c>
      <c r="DT149" s="21">
        <v>36.9</v>
      </c>
      <c r="DU149" s="21">
        <v>1.1000000000000001</v>
      </c>
      <c r="DV149" s="21">
        <v>32</v>
      </c>
      <c r="DW149" s="21">
        <v>2.4</v>
      </c>
      <c r="DX149" s="21" t="s">
        <v>858</v>
      </c>
      <c r="DY149" s="21" t="s">
        <v>858</v>
      </c>
      <c r="EA149" s="22" t="s">
        <v>731</v>
      </c>
      <c r="EB149" s="22" t="s">
        <v>309</v>
      </c>
      <c r="EC149" s="22">
        <v>19000</v>
      </c>
      <c r="ED149" s="22">
        <v>10.3</v>
      </c>
      <c r="EE149" s="22">
        <v>22935</v>
      </c>
      <c r="EF149" s="22">
        <v>6.8</v>
      </c>
      <c r="EG149" s="22">
        <v>26389</v>
      </c>
      <c r="EH149" s="22">
        <v>5.6</v>
      </c>
      <c r="EI149" s="22">
        <v>13548</v>
      </c>
      <c r="EJ149" s="22">
        <v>7.6</v>
      </c>
      <c r="EK149" s="22" t="s">
        <v>858</v>
      </c>
      <c r="EL149" s="22" t="s">
        <v>858</v>
      </c>
      <c r="EN149" s="23" t="s">
        <v>731</v>
      </c>
      <c r="EO149" s="23" t="s">
        <v>309</v>
      </c>
      <c r="EP149" s="23">
        <v>21000</v>
      </c>
      <c r="EQ149" s="23">
        <v>8.8000000000000007</v>
      </c>
      <c r="ER149" s="23">
        <v>12.13</v>
      </c>
      <c r="ES149" s="23">
        <v>6.8</v>
      </c>
      <c r="ET149" s="23">
        <v>13.82</v>
      </c>
      <c r="EU149" s="23">
        <v>4.4000000000000004</v>
      </c>
      <c r="EV149" s="23">
        <v>7.23</v>
      </c>
      <c r="EW149" s="23">
        <v>5.4</v>
      </c>
      <c r="EX149" s="23" t="s">
        <v>858</v>
      </c>
      <c r="EY149" s="23" t="s">
        <v>858</v>
      </c>
      <c r="FA149" s="24" t="s">
        <v>731</v>
      </c>
      <c r="FB149" s="24" t="s">
        <v>309</v>
      </c>
      <c r="FC149" s="24">
        <v>21000</v>
      </c>
      <c r="FD149" s="24">
        <v>8.8000000000000007</v>
      </c>
      <c r="FE149" s="24">
        <v>440.4</v>
      </c>
      <c r="FF149" s="24">
        <v>6.1</v>
      </c>
      <c r="FG149" s="24">
        <v>510.3</v>
      </c>
      <c r="FH149" s="24">
        <v>4.3</v>
      </c>
      <c r="FI149" s="24">
        <v>285.7</v>
      </c>
      <c r="FJ149" s="24">
        <v>5.0999999999999996</v>
      </c>
      <c r="FK149" s="24" t="s">
        <v>858</v>
      </c>
      <c r="FL149" s="24" t="s">
        <v>858</v>
      </c>
      <c r="FN149" s="11" t="s">
        <v>731</v>
      </c>
      <c r="FO149" s="11" t="s">
        <v>309</v>
      </c>
      <c r="FP149" s="11">
        <v>32000</v>
      </c>
      <c r="FQ149" s="11">
        <v>7.5</v>
      </c>
      <c r="FR149" s="11">
        <v>37.5</v>
      </c>
      <c r="FS149" s="11">
        <v>1.7</v>
      </c>
      <c r="FT149" s="11">
        <v>39.799999999999997</v>
      </c>
      <c r="FU149" s="11">
        <v>1.1000000000000001</v>
      </c>
      <c r="FV149" s="11">
        <v>35</v>
      </c>
      <c r="FW149" s="11">
        <v>1.5</v>
      </c>
      <c r="FX149" s="11" t="s">
        <v>858</v>
      </c>
      <c r="FY149" s="11" t="s">
        <v>858</v>
      </c>
      <c r="GA149" s="10" t="s">
        <v>731</v>
      </c>
      <c r="GB149" s="10" t="s">
        <v>309</v>
      </c>
      <c r="GC149" s="10">
        <v>29000</v>
      </c>
      <c r="GD149" s="10">
        <v>10.6</v>
      </c>
      <c r="GE149" s="10">
        <v>27065</v>
      </c>
      <c r="GF149" s="10">
        <v>10</v>
      </c>
      <c r="GG149" s="10">
        <v>33061</v>
      </c>
      <c r="GH149" s="10">
        <v>6.2</v>
      </c>
      <c r="GI149" s="10">
        <v>16240</v>
      </c>
      <c r="GJ149" s="10">
        <v>4.7</v>
      </c>
      <c r="GK149" s="10" t="s">
        <v>858</v>
      </c>
      <c r="GL149" s="10" t="s">
        <v>858</v>
      </c>
      <c r="GN149" s="9" t="s">
        <v>731</v>
      </c>
      <c r="GO149" s="9" t="s">
        <v>309</v>
      </c>
      <c r="GP149" s="9">
        <v>32000</v>
      </c>
      <c r="GQ149" s="9">
        <v>7.5</v>
      </c>
      <c r="GR149" s="9">
        <v>12.71</v>
      </c>
      <c r="GS149" s="9">
        <v>7.8</v>
      </c>
      <c r="GT149" s="9">
        <v>15.83</v>
      </c>
      <c r="GU149" s="9">
        <v>5</v>
      </c>
      <c r="GV149" s="9">
        <v>7.94</v>
      </c>
      <c r="GW149" s="9">
        <v>2.9</v>
      </c>
      <c r="GX149" s="9" t="s">
        <v>858</v>
      </c>
      <c r="GY149" s="9" t="s">
        <v>858</v>
      </c>
    </row>
    <row r="150" spans="1:207" x14ac:dyDescent="0.25">
      <c r="A150" s="1" t="s">
        <v>732</v>
      </c>
      <c r="B150" s="1" t="s">
        <v>310</v>
      </c>
      <c r="C150" s="1">
        <v>24000</v>
      </c>
      <c r="D150" s="1">
        <v>8.6</v>
      </c>
      <c r="E150" s="1">
        <v>544.4</v>
      </c>
      <c r="F150" s="1">
        <v>9</v>
      </c>
      <c r="G150" s="1">
        <v>644.29999999999995</v>
      </c>
      <c r="H150" s="1">
        <v>5.9</v>
      </c>
      <c r="I150" s="1">
        <v>294</v>
      </c>
      <c r="J150" s="1">
        <v>5.5</v>
      </c>
      <c r="K150" s="1" t="s">
        <v>858</v>
      </c>
      <c r="L150" s="1" t="s">
        <v>858</v>
      </c>
      <c r="N150" s="2" t="s">
        <v>732</v>
      </c>
      <c r="O150" s="2" t="s">
        <v>310</v>
      </c>
      <c r="P150" s="2">
        <v>39000</v>
      </c>
      <c r="Q150" s="2">
        <v>6.6</v>
      </c>
      <c r="R150" s="2">
        <v>37.5</v>
      </c>
      <c r="S150" s="2">
        <v>0.1</v>
      </c>
      <c r="T150" s="2">
        <v>39</v>
      </c>
      <c r="U150" s="2">
        <v>1.3</v>
      </c>
      <c r="V150" s="2">
        <v>35</v>
      </c>
      <c r="W150" s="2">
        <v>1.3</v>
      </c>
      <c r="X150" s="2" t="s">
        <v>858</v>
      </c>
      <c r="Y150" s="2" t="s">
        <v>858</v>
      </c>
      <c r="AA150" s="3" t="s">
        <v>732</v>
      </c>
      <c r="AB150" s="3" t="s">
        <v>310</v>
      </c>
      <c r="AC150" s="3">
        <v>34000</v>
      </c>
      <c r="AD150" s="3">
        <v>18.7</v>
      </c>
      <c r="AE150" s="3" t="s">
        <v>858</v>
      </c>
      <c r="AF150" s="3" t="s">
        <v>858</v>
      </c>
      <c r="AG150" s="3">
        <v>30603</v>
      </c>
      <c r="AH150" s="3">
        <v>12</v>
      </c>
      <c r="AI150" s="3" t="s">
        <v>858</v>
      </c>
      <c r="AJ150" s="3" t="s">
        <v>858</v>
      </c>
      <c r="AK150" s="3" t="s">
        <v>858</v>
      </c>
      <c r="AL150" s="3" t="s">
        <v>858</v>
      </c>
      <c r="AN150" s="4" t="s">
        <v>732</v>
      </c>
      <c r="AO150" s="4" t="s">
        <v>310</v>
      </c>
      <c r="AP150" s="4">
        <v>39000</v>
      </c>
      <c r="AQ150" s="4">
        <v>6.6</v>
      </c>
      <c r="AR150" s="4">
        <v>12.77</v>
      </c>
      <c r="AS150" s="4">
        <v>6.3</v>
      </c>
      <c r="AT150" s="4">
        <v>15.06</v>
      </c>
      <c r="AU150" s="4">
        <v>4.5</v>
      </c>
      <c r="AV150" s="4">
        <v>7.17</v>
      </c>
      <c r="AW150" s="4">
        <v>3.7</v>
      </c>
      <c r="AX150" s="4" t="s">
        <v>858</v>
      </c>
      <c r="AY150" s="4" t="s">
        <v>858</v>
      </c>
      <c r="BA150" s="5" t="s">
        <v>732</v>
      </c>
      <c r="BB150" s="5" t="s">
        <v>310</v>
      </c>
      <c r="BC150" s="5">
        <v>39000</v>
      </c>
      <c r="BD150" s="5">
        <v>6.6</v>
      </c>
      <c r="BE150" s="5">
        <v>479.4</v>
      </c>
      <c r="BF150" s="5">
        <v>7.1</v>
      </c>
      <c r="BG150" s="5">
        <v>586.79999999999995</v>
      </c>
      <c r="BH150" s="5">
        <v>4.3</v>
      </c>
      <c r="BI150" s="5">
        <v>289.8</v>
      </c>
      <c r="BJ150" s="5">
        <v>3.5</v>
      </c>
      <c r="BK150" s="5" t="s">
        <v>858</v>
      </c>
      <c r="BL150" s="5" t="s">
        <v>858</v>
      </c>
      <c r="BN150" s="6" t="s">
        <v>732</v>
      </c>
      <c r="BO150" s="6" t="s">
        <v>310</v>
      </c>
      <c r="BP150" s="6">
        <v>65000</v>
      </c>
      <c r="BQ150" s="6">
        <v>5.0999999999999996</v>
      </c>
      <c r="BR150" s="6">
        <v>35</v>
      </c>
      <c r="BS150" s="6">
        <v>1.5</v>
      </c>
      <c r="BT150" s="6">
        <v>31</v>
      </c>
      <c r="BU150" s="6">
        <v>2</v>
      </c>
      <c r="BV150" s="6">
        <v>13.8</v>
      </c>
      <c r="BW150" s="6">
        <v>9.3000000000000007</v>
      </c>
      <c r="BX150" s="6">
        <v>42</v>
      </c>
      <c r="BY150" s="6">
        <v>9.3000000000000007</v>
      </c>
      <c r="CA150" s="7" t="s">
        <v>732</v>
      </c>
      <c r="CB150" s="7" t="s">
        <v>310</v>
      </c>
      <c r="CC150" s="7">
        <v>54000</v>
      </c>
      <c r="CD150" s="7">
        <v>12.5</v>
      </c>
      <c r="CE150" s="7">
        <v>18334</v>
      </c>
      <c r="CF150" s="7">
        <v>18</v>
      </c>
      <c r="CG150" s="7">
        <v>22995</v>
      </c>
      <c r="CH150" s="7">
        <v>8.6999999999999993</v>
      </c>
      <c r="CI150" s="7" t="s">
        <v>858</v>
      </c>
      <c r="CJ150" s="7" t="s">
        <v>858</v>
      </c>
      <c r="CK150" s="7" t="s">
        <v>858</v>
      </c>
      <c r="CL150" s="7" t="s">
        <v>858</v>
      </c>
      <c r="CN150" s="8" t="s">
        <v>732</v>
      </c>
      <c r="CO150" s="8" t="s">
        <v>310</v>
      </c>
      <c r="CP150" s="8">
        <v>65000</v>
      </c>
      <c r="CQ150" s="8">
        <v>5.0999999999999996</v>
      </c>
      <c r="CR150" s="8">
        <v>10.26</v>
      </c>
      <c r="CS150" s="8">
        <v>4.5</v>
      </c>
      <c r="CT150" s="8">
        <v>13.83</v>
      </c>
      <c r="CU150" s="8">
        <v>3.9</v>
      </c>
      <c r="CV150" s="8">
        <v>6.27</v>
      </c>
      <c r="CW150" s="8">
        <v>1.7</v>
      </c>
      <c r="CX150" s="8" t="s">
        <v>858</v>
      </c>
      <c r="CY150" s="8" t="s">
        <v>858</v>
      </c>
      <c r="DA150" s="20" t="s">
        <v>732</v>
      </c>
      <c r="DB150" s="20" t="s">
        <v>310</v>
      </c>
      <c r="DC150" s="20">
        <v>65000</v>
      </c>
      <c r="DD150" s="20">
        <v>5.0999999999999996</v>
      </c>
      <c r="DE150" s="20">
        <v>347.7</v>
      </c>
      <c r="DF150" s="20">
        <v>5.6</v>
      </c>
      <c r="DG150" s="20">
        <v>428.5</v>
      </c>
      <c r="DH150" s="20">
        <v>4.4000000000000004</v>
      </c>
      <c r="DI150" s="20">
        <v>99</v>
      </c>
      <c r="DJ150" s="20">
        <v>9.6999999999999993</v>
      </c>
      <c r="DK150" s="20" t="s">
        <v>858</v>
      </c>
      <c r="DL150" s="20" t="s">
        <v>858</v>
      </c>
      <c r="DN150" s="21" t="s">
        <v>732</v>
      </c>
      <c r="DO150" s="21" t="s">
        <v>310</v>
      </c>
      <c r="DP150" s="21">
        <v>16000</v>
      </c>
      <c r="DQ150" s="21">
        <v>10.1</v>
      </c>
      <c r="DR150" s="21">
        <v>37.5</v>
      </c>
      <c r="DS150" s="21">
        <v>0.4</v>
      </c>
      <c r="DT150" s="21">
        <v>38.700000000000003</v>
      </c>
      <c r="DU150" s="21">
        <v>2.8</v>
      </c>
      <c r="DV150" s="21">
        <v>32.4</v>
      </c>
      <c r="DW150" s="21">
        <v>2.8</v>
      </c>
      <c r="DX150" s="21" t="s">
        <v>858</v>
      </c>
      <c r="DY150" s="21" t="s">
        <v>858</v>
      </c>
      <c r="EA150" s="22" t="s">
        <v>732</v>
      </c>
      <c r="EB150" s="22" t="s">
        <v>310</v>
      </c>
      <c r="EC150" s="22" t="s">
        <v>858</v>
      </c>
      <c r="ED150" s="22" t="s">
        <v>858</v>
      </c>
      <c r="EE150" s="22" t="s">
        <v>858</v>
      </c>
      <c r="EF150" s="22" t="s">
        <v>858</v>
      </c>
      <c r="EG150" s="22">
        <v>25768</v>
      </c>
      <c r="EH150" s="22">
        <v>17</v>
      </c>
      <c r="EI150" s="22" t="s">
        <v>858</v>
      </c>
      <c r="EJ150" s="22" t="s">
        <v>858</v>
      </c>
      <c r="EK150" s="22" t="s">
        <v>858</v>
      </c>
      <c r="EL150" s="22" t="s">
        <v>858</v>
      </c>
      <c r="EN150" s="23" t="s">
        <v>732</v>
      </c>
      <c r="EO150" s="23" t="s">
        <v>310</v>
      </c>
      <c r="EP150" s="23">
        <v>16000</v>
      </c>
      <c r="EQ150" s="23">
        <v>10.1</v>
      </c>
      <c r="ER150" s="23">
        <v>11.59</v>
      </c>
      <c r="ES150" s="23">
        <v>6.8</v>
      </c>
      <c r="ET150" s="23">
        <v>12.9</v>
      </c>
      <c r="EU150" s="23">
        <v>5.5</v>
      </c>
      <c r="EV150" s="23">
        <v>7.01</v>
      </c>
      <c r="EW150" s="23">
        <v>4.2</v>
      </c>
      <c r="EX150" s="23" t="s">
        <v>858</v>
      </c>
      <c r="EY150" s="23" t="s">
        <v>858</v>
      </c>
      <c r="FA150" s="24" t="s">
        <v>732</v>
      </c>
      <c r="FB150" s="24" t="s">
        <v>310</v>
      </c>
      <c r="FC150" s="24">
        <v>16000</v>
      </c>
      <c r="FD150" s="24">
        <v>10.1</v>
      </c>
      <c r="FE150" s="24">
        <v>424.4</v>
      </c>
      <c r="FF150" s="24">
        <v>8.6</v>
      </c>
      <c r="FG150" s="24">
        <v>498.6</v>
      </c>
      <c r="FH150" s="24">
        <v>4.7</v>
      </c>
      <c r="FI150" s="24">
        <v>288.10000000000002</v>
      </c>
      <c r="FJ150" s="24">
        <v>4.2</v>
      </c>
      <c r="FK150" s="24" t="s">
        <v>858</v>
      </c>
      <c r="FL150" s="24" t="s">
        <v>858</v>
      </c>
      <c r="FN150" s="11" t="s">
        <v>732</v>
      </c>
      <c r="FO150" s="11" t="s">
        <v>310</v>
      </c>
      <c r="FP150" s="11">
        <v>24000</v>
      </c>
      <c r="FQ150" s="11">
        <v>8.6</v>
      </c>
      <c r="FR150" s="11">
        <v>37.5</v>
      </c>
      <c r="FS150" s="11">
        <v>1.7</v>
      </c>
      <c r="FT150" s="11">
        <v>39.200000000000003</v>
      </c>
      <c r="FU150" s="11">
        <v>1.1000000000000001</v>
      </c>
      <c r="FV150" s="11">
        <v>35</v>
      </c>
      <c r="FW150" s="11">
        <v>0</v>
      </c>
      <c r="FX150" s="11" t="s">
        <v>858</v>
      </c>
      <c r="FY150" s="11" t="s">
        <v>858</v>
      </c>
      <c r="GA150" s="10" t="s">
        <v>732</v>
      </c>
      <c r="GB150" s="10" t="s">
        <v>310</v>
      </c>
      <c r="GC150" s="10">
        <v>20000</v>
      </c>
      <c r="GD150" s="10">
        <v>19.899999999999999</v>
      </c>
      <c r="GE150" s="10" t="s">
        <v>858</v>
      </c>
      <c r="GF150" s="10" t="s">
        <v>858</v>
      </c>
      <c r="GG150" s="10">
        <v>33806</v>
      </c>
      <c r="GH150" s="10">
        <v>17</v>
      </c>
      <c r="GI150" s="10" t="s">
        <v>858</v>
      </c>
      <c r="GJ150" s="10" t="s">
        <v>858</v>
      </c>
      <c r="GK150" s="10" t="s">
        <v>858</v>
      </c>
      <c r="GL150" s="10" t="s">
        <v>858</v>
      </c>
      <c r="GN150" s="9" t="s">
        <v>732</v>
      </c>
      <c r="GO150" s="9" t="s">
        <v>310</v>
      </c>
      <c r="GP150" s="9">
        <v>24000</v>
      </c>
      <c r="GQ150" s="9">
        <v>8.6</v>
      </c>
      <c r="GR150" s="9">
        <v>13.67</v>
      </c>
      <c r="GS150" s="9">
        <v>8.5</v>
      </c>
      <c r="GT150" s="9">
        <v>16.440000000000001</v>
      </c>
      <c r="GU150" s="9">
        <v>5.9</v>
      </c>
      <c r="GV150" s="9">
        <v>7.16</v>
      </c>
      <c r="GW150" s="9">
        <v>6.6</v>
      </c>
      <c r="GX150" s="9" t="s">
        <v>858</v>
      </c>
      <c r="GY150" s="9" t="s">
        <v>858</v>
      </c>
    </row>
    <row r="151" spans="1:207" x14ac:dyDescent="0.25">
      <c r="A151" s="1" t="s">
        <v>733</v>
      </c>
      <c r="B151" s="1" t="s">
        <v>311</v>
      </c>
      <c r="C151" s="1">
        <v>98000</v>
      </c>
      <c r="D151" s="1">
        <v>4.2</v>
      </c>
      <c r="E151" s="1">
        <v>558.6</v>
      </c>
      <c r="F151" s="1">
        <v>3.6</v>
      </c>
      <c r="G151" s="1">
        <v>652.20000000000005</v>
      </c>
      <c r="H151" s="1">
        <v>2.7</v>
      </c>
      <c r="I151" s="1">
        <v>313.5</v>
      </c>
      <c r="J151" s="1">
        <v>3</v>
      </c>
      <c r="K151" s="1">
        <v>1084.5</v>
      </c>
      <c r="L151" s="1">
        <v>16</v>
      </c>
      <c r="N151" s="2" t="s">
        <v>733</v>
      </c>
      <c r="O151" s="2" t="s">
        <v>311</v>
      </c>
      <c r="P151" s="2">
        <v>162000</v>
      </c>
      <c r="Q151" s="2">
        <v>3.2</v>
      </c>
      <c r="R151" s="2">
        <v>37.5</v>
      </c>
      <c r="S151" s="2" t="s">
        <v>858</v>
      </c>
      <c r="T151" s="2">
        <v>38.6</v>
      </c>
      <c r="U151" s="2">
        <v>0.4</v>
      </c>
      <c r="V151" s="2">
        <v>34.9</v>
      </c>
      <c r="W151" s="2">
        <v>0.6</v>
      </c>
      <c r="X151" s="2">
        <v>44.9</v>
      </c>
      <c r="Y151" s="2">
        <v>4.9000000000000004</v>
      </c>
      <c r="AA151" s="3" t="s">
        <v>733</v>
      </c>
      <c r="AB151" s="3" t="s">
        <v>311</v>
      </c>
      <c r="AC151" s="3">
        <v>133000</v>
      </c>
      <c r="AD151" s="3">
        <v>4</v>
      </c>
      <c r="AE151" s="3">
        <v>26318</v>
      </c>
      <c r="AF151" s="3">
        <v>3.5</v>
      </c>
      <c r="AG151" s="3">
        <v>31264</v>
      </c>
      <c r="AH151" s="3">
        <v>2.6</v>
      </c>
      <c r="AI151" s="3">
        <v>15076</v>
      </c>
      <c r="AJ151" s="3">
        <v>3</v>
      </c>
      <c r="AK151" s="3">
        <v>51905</v>
      </c>
      <c r="AL151" s="3">
        <v>15</v>
      </c>
      <c r="AN151" s="4" t="s">
        <v>733</v>
      </c>
      <c r="AO151" s="4" t="s">
        <v>311</v>
      </c>
      <c r="AP151" s="4">
        <v>162000</v>
      </c>
      <c r="AQ151" s="4">
        <v>3.2</v>
      </c>
      <c r="AR151" s="4">
        <v>13.09</v>
      </c>
      <c r="AS151" s="4">
        <v>2.8</v>
      </c>
      <c r="AT151" s="4">
        <v>15.51</v>
      </c>
      <c r="AU151" s="4">
        <v>2</v>
      </c>
      <c r="AV151" s="4">
        <v>7.51</v>
      </c>
      <c r="AW151" s="4">
        <v>2</v>
      </c>
      <c r="AX151" s="4">
        <v>26.49</v>
      </c>
      <c r="AY151" s="4">
        <v>11</v>
      </c>
      <c r="BA151" s="5" t="s">
        <v>733</v>
      </c>
      <c r="BB151" s="5" t="s">
        <v>311</v>
      </c>
      <c r="BC151" s="5">
        <v>162000</v>
      </c>
      <c r="BD151" s="5">
        <v>3.2</v>
      </c>
      <c r="BE151" s="5">
        <v>507.8</v>
      </c>
      <c r="BF151" s="5">
        <v>2.7</v>
      </c>
      <c r="BG151" s="5">
        <v>599.29999999999995</v>
      </c>
      <c r="BH151" s="5">
        <v>2</v>
      </c>
      <c r="BI151" s="5">
        <v>297.60000000000002</v>
      </c>
      <c r="BJ151" s="5">
        <v>1.9</v>
      </c>
      <c r="BK151" s="5">
        <v>997.2</v>
      </c>
      <c r="BL151" s="5">
        <v>11</v>
      </c>
      <c r="BN151" s="6" t="s">
        <v>733</v>
      </c>
      <c r="BO151" s="6" t="s">
        <v>311</v>
      </c>
      <c r="BP151" s="6">
        <v>221000</v>
      </c>
      <c r="BQ151" s="6">
        <v>2.7</v>
      </c>
      <c r="BR151" s="6">
        <v>36.4</v>
      </c>
      <c r="BS151" s="6">
        <v>1.4</v>
      </c>
      <c r="BT151" s="6">
        <v>33.1</v>
      </c>
      <c r="BU151" s="6">
        <v>0.9</v>
      </c>
      <c r="BV151" s="6">
        <v>15.9</v>
      </c>
      <c r="BW151" s="6">
        <v>5.8</v>
      </c>
      <c r="BX151" s="6">
        <v>42.5</v>
      </c>
      <c r="BY151" s="6">
        <v>4.4000000000000004</v>
      </c>
      <c r="CA151" s="7" t="s">
        <v>733</v>
      </c>
      <c r="CB151" s="7" t="s">
        <v>311</v>
      </c>
      <c r="CC151" s="7">
        <v>183000</v>
      </c>
      <c r="CD151" s="7">
        <v>3.7</v>
      </c>
      <c r="CE151" s="7">
        <v>22293</v>
      </c>
      <c r="CF151" s="7">
        <v>3.5</v>
      </c>
      <c r="CG151" s="7">
        <v>26044</v>
      </c>
      <c r="CH151" s="7">
        <v>2.8</v>
      </c>
      <c r="CI151" s="7">
        <v>7557</v>
      </c>
      <c r="CJ151" s="7">
        <v>8</v>
      </c>
      <c r="CK151" s="7">
        <v>47301</v>
      </c>
      <c r="CL151" s="7">
        <v>15</v>
      </c>
      <c r="CN151" s="8" t="s">
        <v>733</v>
      </c>
      <c r="CO151" s="8" t="s">
        <v>311</v>
      </c>
      <c r="CP151" s="8">
        <v>221000</v>
      </c>
      <c r="CQ151" s="8">
        <v>2.7</v>
      </c>
      <c r="CR151" s="8">
        <v>12.29</v>
      </c>
      <c r="CS151" s="8">
        <v>2.5</v>
      </c>
      <c r="CT151" s="8">
        <v>15.1</v>
      </c>
      <c r="CU151" s="8">
        <v>1.8</v>
      </c>
      <c r="CV151" s="8">
        <v>6.9</v>
      </c>
      <c r="CW151" s="8">
        <v>1.3</v>
      </c>
      <c r="CX151" s="8">
        <v>25.6</v>
      </c>
      <c r="CY151" s="8">
        <v>8.1</v>
      </c>
      <c r="DA151" s="20" t="s">
        <v>733</v>
      </c>
      <c r="DB151" s="20" t="s">
        <v>311</v>
      </c>
      <c r="DC151" s="20">
        <v>221000</v>
      </c>
      <c r="DD151" s="20">
        <v>2.7</v>
      </c>
      <c r="DE151" s="20">
        <v>428.1</v>
      </c>
      <c r="DF151" s="20">
        <v>2.6</v>
      </c>
      <c r="DG151" s="20">
        <v>499.9</v>
      </c>
      <c r="DH151" s="20">
        <v>2.1</v>
      </c>
      <c r="DI151" s="20">
        <v>140.4</v>
      </c>
      <c r="DJ151" s="20">
        <v>7.1</v>
      </c>
      <c r="DK151" s="20">
        <v>914.5</v>
      </c>
      <c r="DL151" s="20">
        <v>9.4</v>
      </c>
      <c r="DN151" s="21" t="s">
        <v>733</v>
      </c>
      <c r="DO151" s="21" t="s">
        <v>311</v>
      </c>
      <c r="DP151" s="21">
        <v>64000</v>
      </c>
      <c r="DQ151" s="21">
        <v>5</v>
      </c>
      <c r="DR151" s="21">
        <v>37</v>
      </c>
      <c r="DS151" s="21">
        <v>0.5</v>
      </c>
      <c r="DT151" s="21">
        <v>37.200000000000003</v>
      </c>
      <c r="DU151" s="21">
        <v>0.6</v>
      </c>
      <c r="DV151" s="21">
        <v>32.6</v>
      </c>
      <c r="DW151" s="21">
        <v>0.8</v>
      </c>
      <c r="DX151" s="21">
        <v>40.200000000000003</v>
      </c>
      <c r="DY151" s="21">
        <v>9.1</v>
      </c>
      <c r="EA151" s="22" t="s">
        <v>733</v>
      </c>
      <c r="EB151" s="22" t="s">
        <v>311</v>
      </c>
      <c r="EC151" s="22">
        <v>52000</v>
      </c>
      <c r="ED151" s="22">
        <v>6.2</v>
      </c>
      <c r="EE151" s="22">
        <v>22478</v>
      </c>
      <c r="EF151" s="22">
        <v>4.2</v>
      </c>
      <c r="EG151" s="22">
        <v>27007</v>
      </c>
      <c r="EH151" s="22">
        <v>3.5</v>
      </c>
      <c r="EI151" s="22">
        <v>14089</v>
      </c>
      <c r="EJ151" s="22">
        <v>4</v>
      </c>
      <c r="EK151" s="22" t="s">
        <v>858</v>
      </c>
      <c r="EL151" s="22" t="s">
        <v>858</v>
      </c>
      <c r="EN151" s="23" t="s">
        <v>733</v>
      </c>
      <c r="EO151" s="23" t="s">
        <v>311</v>
      </c>
      <c r="EP151" s="23">
        <v>64000</v>
      </c>
      <c r="EQ151" s="23">
        <v>5</v>
      </c>
      <c r="ER151" s="23">
        <v>12.08</v>
      </c>
      <c r="ES151" s="23">
        <v>3.7</v>
      </c>
      <c r="ET151" s="23">
        <v>13.93</v>
      </c>
      <c r="EU151" s="23">
        <v>2.6</v>
      </c>
      <c r="EV151" s="23">
        <v>7.33</v>
      </c>
      <c r="EW151" s="23">
        <v>2.5</v>
      </c>
      <c r="EX151" s="23" t="s">
        <v>858</v>
      </c>
      <c r="EY151" s="23" t="s">
        <v>858</v>
      </c>
      <c r="FA151" s="24" t="s">
        <v>733</v>
      </c>
      <c r="FB151" s="24" t="s">
        <v>311</v>
      </c>
      <c r="FC151" s="24">
        <v>64000</v>
      </c>
      <c r="FD151" s="24">
        <v>5</v>
      </c>
      <c r="FE151" s="24">
        <v>446</v>
      </c>
      <c r="FF151" s="24">
        <v>3.5</v>
      </c>
      <c r="FG151" s="24">
        <v>517.6</v>
      </c>
      <c r="FH151" s="24">
        <v>2.6</v>
      </c>
      <c r="FI151" s="24">
        <v>281.7</v>
      </c>
      <c r="FJ151" s="24">
        <v>2.5</v>
      </c>
      <c r="FK151" s="24" t="s">
        <v>858</v>
      </c>
      <c r="FL151" s="24" t="s">
        <v>858</v>
      </c>
      <c r="FN151" s="11" t="s">
        <v>733</v>
      </c>
      <c r="FO151" s="11" t="s">
        <v>311</v>
      </c>
      <c r="FP151" s="11">
        <v>98000</v>
      </c>
      <c r="FQ151" s="11">
        <v>4.2</v>
      </c>
      <c r="FR151" s="11">
        <v>37.5</v>
      </c>
      <c r="FS151" s="11">
        <v>1.1000000000000001</v>
      </c>
      <c r="FT151" s="11">
        <v>39.6</v>
      </c>
      <c r="FU151" s="11">
        <v>0.6</v>
      </c>
      <c r="FV151" s="11">
        <v>35</v>
      </c>
      <c r="FW151" s="11">
        <v>0</v>
      </c>
      <c r="FX151" s="11">
        <v>46</v>
      </c>
      <c r="FY151" s="11">
        <v>9</v>
      </c>
      <c r="GA151" s="10" t="s">
        <v>733</v>
      </c>
      <c r="GB151" s="10" t="s">
        <v>311</v>
      </c>
      <c r="GC151" s="10">
        <v>81000</v>
      </c>
      <c r="GD151" s="10">
        <v>5.2</v>
      </c>
      <c r="GE151" s="10">
        <v>29186</v>
      </c>
      <c r="GF151" s="10">
        <v>3.8</v>
      </c>
      <c r="GG151" s="10">
        <v>33971</v>
      </c>
      <c r="GH151" s="10">
        <v>3.5</v>
      </c>
      <c r="GI151" s="10">
        <v>16613</v>
      </c>
      <c r="GJ151" s="10">
        <v>4.2</v>
      </c>
      <c r="GK151" s="10" t="s">
        <v>858</v>
      </c>
      <c r="GL151" s="10" t="s">
        <v>858</v>
      </c>
      <c r="GN151" s="9" t="s">
        <v>733</v>
      </c>
      <c r="GO151" s="9" t="s">
        <v>311</v>
      </c>
      <c r="GP151" s="9">
        <v>98000</v>
      </c>
      <c r="GQ151" s="9">
        <v>4.2</v>
      </c>
      <c r="GR151" s="9">
        <v>13.98</v>
      </c>
      <c r="GS151" s="9">
        <v>3.7</v>
      </c>
      <c r="GT151" s="9">
        <v>16.47</v>
      </c>
      <c r="GU151" s="9">
        <v>2.7</v>
      </c>
      <c r="GV151" s="9">
        <v>7.66</v>
      </c>
      <c r="GW151" s="9">
        <v>2.4</v>
      </c>
      <c r="GX151" s="9">
        <v>28.67</v>
      </c>
      <c r="GY151" s="9">
        <v>17</v>
      </c>
    </row>
    <row r="152" spans="1:207" x14ac:dyDescent="0.25">
      <c r="A152" s="1" t="s">
        <v>734</v>
      </c>
      <c r="B152" s="1" t="s">
        <v>312</v>
      </c>
      <c r="C152" s="1">
        <v>59000</v>
      </c>
      <c r="D152" s="1">
        <v>5.4</v>
      </c>
      <c r="E152" s="1">
        <v>418.4</v>
      </c>
      <c r="F152" s="1">
        <v>4.7</v>
      </c>
      <c r="G152" s="1">
        <v>502.1</v>
      </c>
      <c r="H152" s="1">
        <v>3.8</v>
      </c>
      <c r="I152" s="1">
        <v>268.2</v>
      </c>
      <c r="J152" s="1">
        <v>2</v>
      </c>
      <c r="K152" s="1" t="s">
        <v>858</v>
      </c>
      <c r="L152" s="1" t="s">
        <v>858</v>
      </c>
      <c r="N152" s="2" t="s">
        <v>734</v>
      </c>
      <c r="O152" s="2" t="s">
        <v>312</v>
      </c>
      <c r="P152" s="2">
        <v>95000</v>
      </c>
      <c r="Q152" s="2">
        <v>4.2</v>
      </c>
      <c r="R152" s="2">
        <v>39</v>
      </c>
      <c r="S152" s="2">
        <v>1.1000000000000001</v>
      </c>
      <c r="T152" s="2">
        <v>39.9</v>
      </c>
      <c r="U152" s="2">
        <v>0.6</v>
      </c>
      <c r="V152" s="2">
        <v>34.9</v>
      </c>
      <c r="W152" s="2">
        <v>1.3</v>
      </c>
      <c r="X152" s="2">
        <v>46.4</v>
      </c>
      <c r="Y152" s="2">
        <v>8</v>
      </c>
      <c r="AA152" s="3" t="s">
        <v>734</v>
      </c>
      <c r="AB152" s="3" t="s">
        <v>312</v>
      </c>
      <c r="AC152" s="3">
        <v>81000</v>
      </c>
      <c r="AD152" s="3">
        <v>5.3</v>
      </c>
      <c r="AE152" s="3">
        <v>20908</v>
      </c>
      <c r="AF152" s="3">
        <v>4.4000000000000004</v>
      </c>
      <c r="AG152" s="3">
        <v>25071</v>
      </c>
      <c r="AH152" s="3">
        <v>4.5999999999999996</v>
      </c>
      <c r="AI152" s="3">
        <v>13072</v>
      </c>
      <c r="AJ152" s="3">
        <v>3.8</v>
      </c>
      <c r="AK152" s="3" t="s">
        <v>858</v>
      </c>
      <c r="AL152" s="3" t="s">
        <v>858</v>
      </c>
      <c r="AN152" s="4" t="s">
        <v>734</v>
      </c>
      <c r="AO152" s="4" t="s">
        <v>312</v>
      </c>
      <c r="AP152" s="4">
        <v>95000</v>
      </c>
      <c r="AQ152" s="4">
        <v>4.2</v>
      </c>
      <c r="AR152" s="4">
        <v>9.66</v>
      </c>
      <c r="AS152" s="4">
        <v>3.3</v>
      </c>
      <c r="AT152" s="4">
        <v>11.82</v>
      </c>
      <c r="AU152" s="4">
        <v>2.9</v>
      </c>
      <c r="AV152" s="4">
        <v>6.66</v>
      </c>
      <c r="AW152" s="4">
        <v>1.4</v>
      </c>
      <c r="AX152" s="4">
        <v>18.86</v>
      </c>
      <c r="AY152" s="4">
        <v>17</v>
      </c>
      <c r="BA152" s="5" t="s">
        <v>734</v>
      </c>
      <c r="BB152" s="5" t="s">
        <v>312</v>
      </c>
      <c r="BC152" s="5">
        <v>95000</v>
      </c>
      <c r="BD152" s="5">
        <v>4.2</v>
      </c>
      <c r="BE152" s="5">
        <v>394.3</v>
      </c>
      <c r="BF152" s="5">
        <v>3.2</v>
      </c>
      <c r="BG152" s="5">
        <v>472.2</v>
      </c>
      <c r="BH152" s="5">
        <v>2.9</v>
      </c>
      <c r="BI152" s="5">
        <v>257.7</v>
      </c>
      <c r="BJ152" s="5">
        <v>1.9</v>
      </c>
      <c r="BK152" s="5">
        <v>709</v>
      </c>
      <c r="BL152" s="5">
        <v>17</v>
      </c>
      <c r="BN152" s="6" t="s">
        <v>734</v>
      </c>
      <c r="BO152" s="6" t="s">
        <v>312</v>
      </c>
      <c r="BP152" s="6">
        <v>147000</v>
      </c>
      <c r="BQ152" s="6">
        <v>3.3</v>
      </c>
      <c r="BR152" s="6">
        <v>36.9</v>
      </c>
      <c r="BS152" s="6">
        <v>1.2</v>
      </c>
      <c r="BT152" s="6">
        <v>32.6</v>
      </c>
      <c r="BU152" s="6">
        <v>1.3</v>
      </c>
      <c r="BV152" s="6">
        <v>15</v>
      </c>
      <c r="BW152" s="6">
        <v>6.5</v>
      </c>
      <c r="BX152" s="6">
        <v>45</v>
      </c>
      <c r="BY152" s="6">
        <v>4.3</v>
      </c>
      <c r="CA152" s="7" t="s">
        <v>734</v>
      </c>
      <c r="CB152" s="7" t="s">
        <v>312</v>
      </c>
      <c r="CC152" s="7">
        <v>125000</v>
      </c>
      <c r="CD152" s="7">
        <v>4.5</v>
      </c>
      <c r="CE152" s="7">
        <v>17389</v>
      </c>
      <c r="CF152" s="7">
        <v>4.9000000000000004</v>
      </c>
      <c r="CG152" s="7">
        <v>19870</v>
      </c>
      <c r="CH152" s="7">
        <v>4.3</v>
      </c>
      <c r="CI152" s="7">
        <v>5239</v>
      </c>
      <c r="CJ152" s="7">
        <v>17</v>
      </c>
      <c r="CK152" s="7" t="s">
        <v>858</v>
      </c>
      <c r="CL152" s="7" t="s">
        <v>858</v>
      </c>
      <c r="CN152" s="8" t="s">
        <v>734</v>
      </c>
      <c r="CO152" s="8" t="s">
        <v>312</v>
      </c>
      <c r="CP152" s="8">
        <v>147000</v>
      </c>
      <c r="CQ152" s="8">
        <v>3.3</v>
      </c>
      <c r="CR152" s="8">
        <v>9.0500000000000007</v>
      </c>
      <c r="CS152" s="8">
        <v>2</v>
      </c>
      <c r="CT152" s="8">
        <v>11.38</v>
      </c>
      <c r="CU152" s="8">
        <v>2.5</v>
      </c>
      <c r="CV152" s="8">
        <v>6.24</v>
      </c>
      <c r="CW152" s="8">
        <v>0.7</v>
      </c>
      <c r="CX152" s="8">
        <v>18.3</v>
      </c>
      <c r="CY152" s="8">
        <v>13</v>
      </c>
      <c r="DA152" s="20" t="s">
        <v>734</v>
      </c>
      <c r="DB152" s="20" t="s">
        <v>312</v>
      </c>
      <c r="DC152" s="20">
        <v>147000</v>
      </c>
      <c r="DD152" s="20">
        <v>3.3</v>
      </c>
      <c r="DE152" s="20">
        <v>325.7</v>
      </c>
      <c r="DF152" s="20">
        <v>3.4</v>
      </c>
      <c r="DG152" s="20">
        <v>370.6</v>
      </c>
      <c r="DH152" s="20">
        <v>2.8</v>
      </c>
      <c r="DI152" s="20">
        <v>102.3</v>
      </c>
      <c r="DJ152" s="20">
        <v>6.9</v>
      </c>
      <c r="DK152" s="20">
        <v>646.5</v>
      </c>
      <c r="DL152" s="20">
        <v>10</v>
      </c>
      <c r="DN152" s="21" t="s">
        <v>734</v>
      </c>
      <c r="DO152" s="21" t="s">
        <v>312</v>
      </c>
      <c r="DP152" s="21">
        <v>36000</v>
      </c>
      <c r="DQ152" s="21">
        <v>6.7</v>
      </c>
      <c r="DR152" s="21">
        <v>37.5</v>
      </c>
      <c r="DS152" s="21">
        <v>0.3</v>
      </c>
      <c r="DT152" s="21">
        <v>38</v>
      </c>
      <c r="DU152" s="21">
        <v>0.8</v>
      </c>
      <c r="DV152" s="21">
        <v>33.200000000000003</v>
      </c>
      <c r="DW152" s="21">
        <v>2.5</v>
      </c>
      <c r="DX152" s="21" t="s">
        <v>858</v>
      </c>
      <c r="DY152" s="21" t="s">
        <v>858</v>
      </c>
      <c r="EA152" s="22" t="s">
        <v>734</v>
      </c>
      <c r="EB152" s="22" t="s">
        <v>312</v>
      </c>
      <c r="EC152" s="22">
        <v>29000</v>
      </c>
      <c r="ED152" s="22">
        <v>8.1</v>
      </c>
      <c r="EE152" s="22">
        <v>18937</v>
      </c>
      <c r="EF152" s="22">
        <v>6.3</v>
      </c>
      <c r="EG152" s="22">
        <v>21966</v>
      </c>
      <c r="EH152" s="22">
        <v>5.7</v>
      </c>
      <c r="EI152" s="22">
        <v>12062</v>
      </c>
      <c r="EJ152" s="22">
        <v>6.5</v>
      </c>
      <c r="EK152" s="22" t="s">
        <v>858</v>
      </c>
      <c r="EL152" s="22" t="s">
        <v>858</v>
      </c>
      <c r="EN152" s="23" t="s">
        <v>734</v>
      </c>
      <c r="EO152" s="23" t="s">
        <v>312</v>
      </c>
      <c r="EP152" s="23">
        <v>36000</v>
      </c>
      <c r="EQ152" s="23">
        <v>6.7</v>
      </c>
      <c r="ER152" s="23">
        <v>9.56</v>
      </c>
      <c r="ES152" s="23">
        <v>5.4</v>
      </c>
      <c r="ET152" s="23">
        <v>11.12</v>
      </c>
      <c r="EU152" s="23">
        <v>4.3</v>
      </c>
      <c r="EV152" s="23">
        <v>6.5</v>
      </c>
      <c r="EW152" s="23">
        <v>2.1</v>
      </c>
      <c r="EX152" s="23" t="s">
        <v>858</v>
      </c>
      <c r="EY152" s="23" t="s">
        <v>858</v>
      </c>
      <c r="FA152" s="24" t="s">
        <v>734</v>
      </c>
      <c r="FB152" s="24" t="s">
        <v>312</v>
      </c>
      <c r="FC152" s="24">
        <v>36000</v>
      </c>
      <c r="FD152" s="24">
        <v>6.7</v>
      </c>
      <c r="FE152" s="24">
        <v>365.3</v>
      </c>
      <c r="FF152" s="24">
        <v>3.8</v>
      </c>
      <c r="FG152" s="24">
        <v>422.9</v>
      </c>
      <c r="FH152" s="24">
        <v>4.2</v>
      </c>
      <c r="FI152" s="24">
        <v>242.2</v>
      </c>
      <c r="FJ152" s="24">
        <v>2.4</v>
      </c>
      <c r="FK152" s="24" t="s">
        <v>858</v>
      </c>
      <c r="FL152" s="24" t="s">
        <v>858</v>
      </c>
      <c r="FN152" s="11" t="s">
        <v>734</v>
      </c>
      <c r="FO152" s="11" t="s">
        <v>312</v>
      </c>
      <c r="FP152" s="11">
        <v>59000</v>
      </c>
      <c r="FQ152" s="11">
        <v>5.4</v>
      </c>
      <c r="FR152" s="11">
        <v>40</v>
      </c>
      <c r="FS152" s="11">
        <v>0.1</v>
      </c>
      <c r="FT152" s="11">
        <v>41.1</v>
      </c>
      <c r="FU152" s="11">
        <v>0.8</v>
      </c>
      <c r="FV152" s="11">
        <v>35</v>
      </c>
      <c r="FW152" s="11">
        <v>0.9</v>
      </c>
      <c r="FX152" s="11">
        <v>48</v>
      </c>
      <c r="FY152" s="11">
        <v>14</v>
      </c>
      <c r="GA152" s="10" t="s">
        <v>734</v>
      </c>
      <c r="GB152" s="10" t="s">
        <v>312</v>
      </c>
      <c r="GC152" s="10">
        <v>52000</v>
      </c>
      <c r="GD152" s="10">
        <v>6.9</v>
      </c>
      <c r="GE152" s="10">
        <v>22012</v>
      </c>
      <c r="GF152" s="10">
        <v>6.1</v>
      </c>
      <c r="GG152" s="10">
        <v>26828</v>
      </c>
      <c r="GH152" s="10">
        <v>6.2</v>
      </c>
      <c r="GI152" s="10">
        <v>14031</v>
      </c>
      <c r="GJ152" s="10">
        <v>6.3</v>
      </c>
      <c r="GK152" s="10" t="s">
        <v>858</v>
      </c>
      <c r="GL152" s="10" t="s">
        <v>858</v>
      </c>
      <c r="GN152" s="9" t="s">
        <v>734</v>
      </c>
      <c r="GO152" s="9" t="s">
        <v>312</v>
      </c>
      <c r="GP152" s="9">
        <v>59000</v>
      </c>
      <c r="GQ152" s="9">
        <v>5.4</v>
      </c>
      <c r="GR152" s="9">
        <v>9.84</v>
      </c>
      <c r="GS152" s="9">
        <v>4.2</v>
      </c>
      <c r="GT152" s="9">
        <v>12.22</v>
      </c>
      <c r="GU152" s="9">
        <v>3.9</v>
      </c>
      <c r="GV152" s="9">
        <v>6.82</v>
      </c>
      <c r="GW152" s="9">
        <v>1.9</v>
      </c>
      <c r="GX152" s="9" t="s">
        <v>858</v>
      </c>
      <c r="GY152" s="9" t="s">
        <v>858</v>
      </c>
    </row>
    <row r="153" spans="1:207" x14ac:dyDescent="0.25">
      <c r="A153" s="1" t="s">
        <v>735</v>
      </c>
      <c r="B153" s="1" t="s">
        <v>313</v>
      </c>
      <c r="C153" s="1" t="s">
        <v>858</v>
      </c>
      <c r="D153" s="1" t="s">
        <v>858</v>
      </c>
      <c r="E153" s="1" t="s">
        <v>858</v>
      </c>
      <c r="F153" s="1" t="s">
        <v>858</v>
      </c>
      <c r="G153" s="1" t="s">
        <v>858</v>
      </c>
      <c r="H153" s="1" t="s">
        <v>858</v>
      </c>
      <c r="I153" s="1" t="s">
        <v>858</v>
      </c>
      <c r="J153" s="1" t="s">
        <v>858</v>
      </c>
      <c r="K153" s="1" t="s">
        <v>858</v>
      </c>
      <c r="L153" s="1" t="s">
        <v>858</v>
      </c>
      <c r="N153" s="2" t="s">
        <v>735</v>
      </c>
      <c r="O153" s="2" t="s">
        <v>313</v>
      </c>
      <c r="P153" s="2" t="s">
        <v>858</v>
      </c>
      <c r="Q153" s="2" t="s">
        <v>858</v>
      </c>
      <c r="R153" s="2">
        <v>37.299999999999997</v>
      </c>
      <c r="S153" s="2" t="s">
        <v>858</v>
      </c>
      <c r="T153" s="2">
        <v>37.9</v>
      </c>
      <c r="U153" s="2">
        <v>1.3</v>
      </c>
      <c r="V153" s="2" t="s">
        <v>858</v>
      </c>
      <c r="W153" s="2" t="s">
        <v>858</v>
      </c>
      <c r="X153" s="2" t="s">
        <v>858</v>
      </c>
      <c r="Y153" s="2" t="s">
        <v>858</v>
      </c>
      <c r="AA153" s="3" t="s">
        <v>735</v>
      </c>
      <c r="AB153" s="3" t="s">
        <v>313</v>
      </c>
      <c r="AC153" s="3" t="s">
        <v>858</v>
      </c>
      <c r="AD153" s="3" t="s">
        <v>858</v>
      </c>
      <c r="AE153" s="3" t="s">
        <v>858</v>
      </c>
      <c r="AF153" s="3" t="s">
        <v>858</v>
      </c>
      <c r="AG153" s="3" t="s">
        <v>858</v>
      </c>
      <c r="AH153" s="3" t="s">
        <v>858</v>
      </c>
      <c r="AI153" s="3" t="s">
        <v>858</v>
      </c>
      <c r="AJ153" s="3" t="s">
        <v>858</v>
      </c>
      <c r="AK153" s="3" t="s">
        <v>858</v>
      </c>
      <c r="AL153" s="3" t="s">
        <v>858</v>
      </c>
      <c r="AN153" s="4" t="s">
        <v>735</v>
      </c>
      <c r="AO153" s="4" t="s">
        <v>313</v>
      </c>
      <c r="AP153" s="4" t="s">
        <v>858</v>
      </c>
      <c r="AQ153" s="4" t="s">
        <v>858</v>
      </c>
      <c r="AR153" s="4" t="s">
        <v>858</v>
      </c>
      <c r="AS153" s="4" t="s">
        <v>858</v>
      </c>
      <c r="AT153" s="4" t="s">
        <v>858</v>
      </c>
      <c r="AU153" s="4" t="s">
        <v>858</v>
      </c>
      <c r="AV153" s="4" t="s">
        <v>858</v>
      </c>
      <c r="AW153" s="4" t="s">
        <v>858</v>
      </c>
      <c r="AX153" s="4" t="s">
        <v>858</v>
      </c>
      <c r="AY153" s="4" t="s">
        <v>858</v>
      </c>
      <c r="BA153" s="5" t="s">
        <v>735</v>
      </c>
      <c r="BB153" s="5" t="s">
        <v>313</v>
      </c>
      <c r="BC153" s="5" t="s">
        <v>858</v>
      </c>
      <c r="BD153" s="5" t="s">
        <v>858</v>
      </c>
      <c r="BE153" s="5" t="s">
        <v>858</v>
      </c>
      <c r="BF153" s="5" t="s">
        <v>858</v>
      </c>
      <c r="BG153" s="5" t="s">
        <v>858</v>
      </c>
      <c r="BH153" s="5" t="s">
        <v>858</v>
      </c>
      <c r="BI153" s="5" t="s">
        <v>858</v>
      </c>
      <c r="BJ153" s="5" t="s">
        <v>858</v>
      </c>
      <c r="BK153" s="5" t="s">
        <v>858</v>
      </c>
      <c r="BL153" s="5" t="s">
        <v>858</v>
      </c>
      <c r="BN153" s="6" t="s">
        <v>735</v>
      </c>
      <c r="BO153" s="6" t="s">
        <v>313</v>
      </c>
      <c r="BP153" s="6" t="s">
        <v>858</v>
      </c>
      <c r="BQ153" s="6" t="s">
        <v>858</v>
      </c>
      <c r="BR153" s="6" t="s">
        <v>858</v>
      </c>
      <c r="BS153" s="6" t="s">
        <v>858</v>
      </c>
      <c r="BT153" s="6" t="s">
        <v>858</v>
      </c>
      <c r="BU153" s="6" t="s">
        <v>858</v>
      </c>
      <c r="BV153" s="6" t="s">
        <v>858</v>
      </c>
      <c r="BW153" s="6" t="s">
        <v>858</v>
      </c>
      <c r="BX153" s="6" t="s">
        <v>858</v>
      </c>
      <c r="BY153" s="6" t="s">
        <v>858</v>
      </c>
      <c r="CA153" s="7" t="s">
        <v>735</v>
      </c>
      <c r="CB153" s="7" t="s">
        <v>313</v>
      </c>
      <c r="CC153" s="7" t="s">
        <v>858</v>
      </c>
      <c r="CD153" s="7" t="s">
        <v>858</v>
      </c>
      <c r="CE153" s="7" t="s">
        <v>858</v>
      </c>
      <c r="CF153" s="7" t="s">
        <v>858</v>
      </c>
      <c r="CG153" s="7" t="s">
        <v>858</v>
      </c>
      <c r="CH153" s="7" t="s">
        <v>858</v>
      </c>
      <c r="CI153" s="7" t="s">
        <v>858</v>
      </c>
      <c r="CJ153" s="7" t="s">
        <v>858</v>
      </c>
      <c r="CK153" s="7" t="s">
        <v>858</v>
      </c>
      <c r="CL153" s="7" t="s">
        <v>858</v>
      </c>
      <c r="CN153" s="8" t="s">
        <v>735</v>
      </c>
      <c r="CO153" s="8" t="s">
        <v>313</v>
      </c>
      <c r="CP153" s="8" t="s">
        <v>858</v>
      </c>
      <c r="CQ153" s="8" t="s">
        <v>858</v>
      </c>
      <c r="CR153" s="8" t="s">
        <v>858</v>
      </c>
      <c r="CS153" s="8" t="s">
        <v>858</v>
      </c>
      <c r="CT153" s="8" t="s">
        <v>858</v>
      </c>
      <c r="CU153" s="8" t="s">
        <v>858</v>
      </c>
      <c r="CV153" s="8" t="s">
        <v>858</v>
      </c>
      <c r="CW153" s="8" t="s">
        <v>858</v>
      </c>
      <c r="CX153" s="8" t="s">
        <v>858</v>
      </c>
      <c r="CY153" s="8" t="s">
        <v>858</v>
      </c>
      <c r="DA153" s="20" t="s">
        <v>735</v>
      </c>
      <c r="DB153" s="20" t="s">
        <v>313</v>
      </c>
      <c r="DC153" s="20" t="s">
        <v>858</v>
      </c>
      <c r="DD153" s="20" t="s">
        <v>858</v>
      </c>
      <c r="DE153" s="20" t="s">
        <v>858</v>
      </c>
      <c r="DF153" s="20" t="s">
        <v>858</v>
      </c>
      <c r="DG153" s="20" t="s">
        <v>858</v>
      </c>
      <c r="DH153" s="20" t="s">
        <v>858</v>
      </c>
      <c r="DI153" s="20" t="s">
        <v>858</v>
      </c>
      <c r="DJ153" s="20" t="s">
        <v>858</v>
      </c>
      <c r="DK153" s="20" t="s">
        <v>858</v>
      </c>
      <c r="DL153" s="20" t="s">
        <v>858</v>
      </c>
      <c r="DN153" s="21" t="s">
        <v>735</v>
      </c>
      <c r="DO153" s="21" t="s">
        <v>313</v>
      </c>
      <c r="DP153" s="21" t="s">
        <v>858</v>
      </c>
      <c r="DQ153" s="21" t="s">
        <v>858</v>
      </c>
      <c r="DR153" s="21" t="s">
        <v>858</v>
      </c>
      <c r="DS153" s="21" t="s">
        <v>858</v>
      </c>
      <c r="DT153" s="21" t="s">
        <v>858</v>
      </c>
      <c r="DU153" s="21" t="s">
        <v>858</v>
      </c>
      <c r="DV153" s="21" t="s">
        <v>858</v>
      </c>
      <c r="DW153" s="21" t="s">
        <v>858</v>
      </c>
      <c r="DX153" s="21" t="s">
        <v>858</v>
      </c>
      <c r="DY153" s="21" t="s">
        <v>858</v>
      </c>
      <c r="EA153" s="22" t="s">
        <v>735</v>
      </c>
      <c r="EB153" s="22" t="s">
        <v>313</v>
      </c>
      <c r="EC153" s="22" t="s">
        <v>858</v>
      </c>
      <c r="ED153" s="22" t="s">
        <v>858</v>
      </c>
      <c r="EE153" s="22" t="s">
        <v>858</v>
      </c>
      <c r="EF153" s="22" t="s">
        <v>858</v>
      </c>
      <c r="EG153" s="22" t="s">
        <v>858</v>
      </c>
      <c r="EH153" s="22" t="s">
        <v>858</v>
      </c>
      <c r="EI153" s="22" t="s">
        <v>858</v>
      </c>
      <c r="EJ153" s="22" t="s">
        <v>858</v>
      </c>
      <c r="EK153" s="22" t="s">
        <v>858</v>
      </c>
      <c r="EL153" s="22" t="s">
        <v>858</v>
      </c>
      <c r="EN153" s="23" t="s">
        <v>735</v>
      </c>
      <c r="EO153" s="23" t="s">
        <v>313</v>
      </c>
      <c r="EP153" s="23" t="s">
        <v>858</v>
      </c>
      <c r="EQ153" s="23" t="s">
        <v>858</v>
      </c>
      <c r="ER153" s="23" t="s">
        <v>858</v>
      </c>
      <c r="ES153" s="23" t="s">
        <v>858</v>
      </c>
      <c r="ET153" s="23" t="s">
        <v>858</v>
      </c>
      <c r="EU153" s="23" t="s">
        <v>858</v>
      </c>
      <c r="EV153" s="23" t="s">
        <v>858</v>
      </c>
      <c r="EW153" s="23" t="s">
        <v>858</v>
      </c>
      <c r="EX153" s="23" t="s">
        <v>858</v>
      </c>
      <c r="EY153" s="23" t="s">
        <v>858</v>
      </c>
      <c r="FA153" s="24" t="s">
        <v>735</v>
      </c>
      <c r="FB153" s="24" t="s">
        <v>313</v>
      </c>
      <c r="FC153" s="24" t="s">
        <v>858</v>
      </c>
      <c r="FD153" s="24" t="s">
        <v>858</v>
      </c>
      <c r="FE153" s="24" t="s">
        <v>858</v>
      </c>
      <c r="FF153" s="24" t="s">
        <v>858</v>
      </c>
      <c r="FG153" s="24" t="s">
        <v>858</v>
      </c>
      <c r="FH153" s="24" t="s">
        <v>858</v>
      </c>
      <c r="FI153" s="24" t="s">
        <v>858</v>
      </c>
      <c r="FJ153" s="24" t="s">
        <v>858</v>
      </c>
      <c r="FK153" s="24" t="s">
        <v>858</v>
      </c>
      <c r="FL153" s="24" t="s">
        <v>858</v>
      </c>
      <c r="FN153" s="11" t="s">
        <v>735</v>
      </c>
      <c r="FO153" s="11" t="s">
        <v>313</v>
      </c>
      <c r="FP153" s="11" t="s">
        <v>858</v>
      </c>
      <c r="FQ153" s="11" t="s">
        <v>858</v>
      </c>
      <c r="FR153" s="11" t="s">
        <v>858</v>
      </c>
      <c r="FS153" s="11" t="s">
        <v>858</v>
      </c>
      <c r="FT153" s="11" t="s">
        <v>858</v>
      </c>
      <c r="FU153" s="11" t="s">
        <v>858</v>
      </c>
      <c r="FV153" s="11" t="s">
        <v>858</v>
      </c>
      <c r="FW153" s="11" t="s">
        <v>858</v>
      </c>
      <c r="FX153" s="11" t="s">
        <v>858</v>
      </c>
      <c r="FY153" s="11" t="s">
        <v>858</v>
      </c>
      <c r="GA153" s="10" t="s">
        <v>735</v>
      </c>
      <c r="GB153" s="10" t="s">
        <v>313</v>
      </c>
      <c r="GC153" s="10" t="s">
        <v>858</v>
      </c>
      <c r="GD153" s="10" t="s">
        <v>858</v>
      </c>
      <c r="GE153" s="10" t="s">
        <v>858</v>
      </c>
      <c r="GF153" s="10" t="s">
        <v>858</v>
      </c>
      <c r="GG153" s="10" t="s">
        <v>858</v>
      </c>
      <c r="GH153" s="10" t="s">
        <v>858</v>
      </c>
      <c r="GI153" s="10" t="s">
        <v>858</v>
      </c>
      <c r="GJ153" s="10" t="s">
        <v>858</v>
      </c>
      <c r="GK153" s="10" t="s">
        <v>858</v>
      </c>
      <c r="GL153" s="10" t="s">
        <v>858</v>
      </c>
      <c r="GN153" s="9" t="s">
        <v>735</v>
      </c>
      <c r="GO153" s="9" t="s">
        <v>313</v>
      </c>
      <c r="GP153" s="9" t="s">
        <v>858</v>
      </c>
      <c r="GQ153" s="9" t="s">
        <v>858</v>
      </c>
      <c r="GR153" s="9" t="s">
        <v>858</v>
      </c>
      <c r="GS153" s="9" t="s">
        <v>858</v>
      </c>
      <c r="GT153" s="9" t="s">
        <v>858</v>
      </c>
      <c r="GU153" s="9" t="s">
        <v>858</v>
      </c>
      <c r="GV153" s="9" t="s">
        <v>858</v>
      </c>
      <c r="GW153" s="9" t="s">
        <v>858</v>
      </c>
      <c r="GX153" s="9" t="s">
        <v>858</v>
      </c>
      <c r="GY153" s="9" t="s">
        <v>858</v>
      </c>
    </row>
    <row r="154" spans="1:207" x14ac:dyDescent="0.25">
      <c r="A154" s="1" t="s">
        <v>736</v>
      </c>
      <c r="B154" s="1" t="s">
        <v>315</v>
      </c>
      <c r="C154" s="1">
        <v>30000</v>
      </c>
      <c r="D154" s="1">
        <v>7.7</v>
      </c>
      <c r="E154" s="1">
        <v>585.5</v>
      </c>
      <c r="F154" s="1">
        <v>5.8</v>
      </c>
      <c r="G154" s="1">
        <v>618</v>
      </c>
      <c r="H154" s="1">
        <v>3.5</v>
      </c>
      <c r="I154" s="1">
        <v>316.3</v>
      </c>
      <c r="J154" s="1">
        <v>4.0999999999999996</v>
      </c>
      <c r="K154" s="1" t="s">
        <v>858</v>
      </c>
      <c r="L154" s="1" t="s">
        <v>858</v>
      </c>
      <c r="N154" s="2" t="s">
        <v>736</v>
      </c>
      <c r="O154" s="2" t="s">
        <v>315</v>
      </c>
      <c r="P154" s="2">
        <v>46000</v>
      </c>
      <c r="Q154" s="2">
        <v>6.1</v>
      </c>
      <c r="R154" s="2">
        <v>37.5</v>
      </c>
      <c r="S154" s="2">
        <v>1.6</v>
      </c>
      <c r="T154" s="2">
        <v>40.200000000000003</v>
      </c>
      <c r="U154" s="2">
        <v>1.7</v>
      </c>
      <c r="V154" s="2">
        <v>34.299999999999997</v>
      </c>
      <c r="W154" s="2">
        <v>1.9</v>
      </c>
      <c r="X154" s="2" t="s">
        <v>858</v>
      </c>
      <c r="Y154" s="2" t="s">
        <v>858</v>
      </c>
      <c r="AA154" s="3" t="s">
        <v>736</v>
      </c>
      <c r="AB154" s="3" t="s">
        <v>315</v>
      </c>
      <c r="AC154" s="3">
        <v>41000</v>
      </c>
      <c r="AD154" s="3">
        <v>7.2</v>
      </c>
      <c r="AE154" s="3">
        <v>26974</v>
      </c>
      <c r="AF154" s="3">
        <v>6.2</v>
      </c>
      <c r="AG154" s="3">
        <v>30895</v>
      </c>
      <c r="AH154" s="3">
        <v>4.8</v>
      </c>
      <c r="AI154" s="3">
        <v>15917</v>
      </c>
      <c r="AJ154" s="3">
        <v>4.5999999999999996</v>
      </c>
      <c r="AK154" s="3" t="s">
        <v>858</v>
      </c>
      <c r="AL154" s="3" t="s">
        <v>858</v>
      </c>
      <c r="AN154" s="4" t="s">
        <v>736</v>
      </c>
      <c r="AO154" s="4" t="s">
        <v>315</v>
      </c>
      <c r="AP154" s="4">
        <v>46000</v>
      </c>
      <c r="AQ154" s="4">
        <v>6.1</v>
      </c>
      <c r="AR154" s="4">
        <v>12.62</v>
      </c>
      <c r="AS154" s="4">
        <v>6</v>
      </c>
      <c r="AT154" s="4">
        <v>14.06</v>
      </c>
      <c r="AU154" s="4">
        <v>3.5</v>
      </c>
      <c r="AV154" s="4">
        <v>7.29</v>
      </c>
      <c r="AW154" s="4">
        <v>3.6</v>
      </c>
      <c r="AX154" s="4" t="s">
        <v>858</v>
      </c>
      <c r="AY154" s="4" t="s">
        <v>858</v>
      </c>
      <c r="BA154" s="5" t="s">
        <v>736</v>
      </c>
      <c r="BB154" s="5" t="s">
        <v>315</v>
      </c>
      <c r="BC154" s="5">
        <v>46000</v>
      </c>
      <c r="BD154" s="5">
        <v>6.1</v>
      </c>
      <c r="BE154" s="5">
        <v>514.79999999999995</v>
      </c>
      <c r="BF154" s="5">
        <v>5.8</v>
      </c>
      <c r="BG154" s="5">
        <v>565.20000000000005</v>
      </c>
      <c r="BH154" s="5">
        <v>3.1</v>
      </c>
      <c r="BI154" s="5">
        <v>295</v>
      </c>
      <c r="BJ154" s="5">
        <v>4.8</v>
      </c>
      <c r="BK154" s="5" t="s">
        <v>858</v>
      </c>
      <c r="BL154" s="5" t="s">
        <v>858</v>
      </c>
      <c r="BN154" s="6" t="s">
        <v>736</v>
      </c>
      <c r="BO154" s="6" t="s">
        <v>315</v>
      </c>
      <c r="BP154" s="6">
        <v>68000</v>
      </c>
      <c r="BQ154" s="6">
        <v>5</v>
      </c>
      <c r="BR154" s="6">
        <v>37</v>
      </c>
      <c r="BS154" s="6">
        <v>1.2</v>
      </c>
      <c r="BT154" s="6">
        <v>33.1</v>
      </c>
      <c r="BU154" s="6">
        <v>2.2000000000000002</v>
      </c>
      <c r="BV154" s="6">
        <v>12.5</v>
      </c>
      <c r="BW154" s="6">
        <v>15</v>
      </c>
      <c r="BX154" s="6">
        <v>44.2</v>
      </c>
      <c r="BY154" s="6">
        <v>12</v>
      </c>
      <c r="CA154" s="7" t="s">
        <v>736</v>
      </c>
      <c r="CB154" s="7" t="s">
        <v>315</v>
      </c>
      <c r="CC154" s="7">
        <v>59000</v>
      </c>
      <c r="CD154" s="7">
        <v>5.9</v>
      </c>
      <c r="CE154" s="7">
        <v>21456</v>
      </c>
      <c r="CF154" s="7">
        <v>6.5</v>
      </c>
      <c r="CG154" s="7">
        <v>24697</v>
      </c>
      <c r="CH154" s="7">
        <v>4.9000000000000004</v>
      </c>
      <c r="CI154" s="7">
        <v>5624</v>
      </c>
      <c r="CJ154" s="7">
        <v>20</v>
      </c>
      <c r="CK154" s="7" t="s">
        <v>858</v>
      </c>
      <c r="CL154" s="7" t="s">
        <v>858</v>
      </c>
      <c r="CN154" s="8" t="s">
        <v>736</v>
      </c>
      <c r="CO154" s="8" t="s">
        <v>315</v>
      </c>
      <c r="CP154" s="8">
        <v>68000</v>
      </c>
      <c r="CQ154" s="8">
        <v>5</v>
      </c>
      <c r="CR154" s="8">
        <v>10.61</v>
      </c>
      <c r="CS154" s="8">
        <v>5.0999999999999996</v>
      </c>
      <c r="CT154" s="8">
        <v>13.35</v>
      </c>
      <c r="CU154" s="8">
        <v>3.1</v>
      </c>
      <c r="CV154" s="8">
        <v>6.31</v>
      </c>
      <c r="CW154" s="8">
        <v>1.4</v>
      </c>
      <c r="CX154" s="8" t="s">
        <v>858</v>
      </c>
      <c r="CY154" s="8" t="s">
        <v>858</v>
      </c>
      <c r="DA154" s="20" t="s">
        <v>736</v>
      </c>
      <c r="DB154" s="20" t="s">
        <v>315</v>
      </c>
      <c r="DC154" s="20">
        <v>68000</v>
      </c>
      <c r="DD154" s="20">
        <v>5</v>
      </c>
      <c r="DE154" s="20">
        <v>379.9</v>
      </c>
      <c r="DF154" s="20">
        <v>5</v>
      </c>
      <c r="DG154" s="20">
        <v>441.9</v>
      </c>
      <c r="DH154" s="20">
        <v>3.5</v>
      </c>
      <c r="DI154" s="20">
        <v>88.8</v>
      </c>
      <c r="DJ154" s="20">
        <v>17</v>
      </c>
      <c r="DK154" s="20">
        <v>805.6</v>
      </c>
      <c r="DL154" s="20">
        <v>20</v>
      </c>
      <c r="DN154" s="21" t="s">
        <v>736</v>
      </c>
      <c r="DO154" s="21" t="s">
        <v>315</v>
      </c>
      <c r="DP154" s="21">
        <v>17000</v>
      </c>
      <c r="DQ154" s="21">
        <v>9.8000000000000007</v>
      </c>
      <c r="DR154" s="21">
        <v>37</v>
      </c>
      <c r="DS154" s="21">
        <v>0.7</v>
      </c>
      <c r="DT154" s="21">
        <v>37.9</v>
      </c>
      <c r="DU154" s="21">
        <v>1.3</v>
      </c>
      <c r="DV154" s="21">
        <v>32.5</v>
      </c>
      <c r="DW154" s="21">
        <v>2</v>
      </c>
      <c r="DX154" s="21" t="s">
        <v>858</v>
      </c>
      <c r="DY154" s="21" t="s">
        <v>858</v>
      </c>
      <c r="EA154" s="22" t="s">
        <v>736</v>
      </c>
      <c r="EB154" s="22" t="s">
        <v>315</v>
      </c>
      <c r="EC154" s="22">
        <v>15000</v>
      </c>
      <c r="ED154" s="22">
        <v>11.5</v>
      </c>
      <c r="EE154" s="22">
        <v>20532</v>
      </c>
      <c r="EF154" s="22">
        <v>7.6</v>
      </c>
      <c r="EG154" s="22">
        <v>24264</v>
      </c>
      <c r="EH154" s="22">
        <v>6</v>
      </c>
      <c r="EI154" s="22">
        <v>14037</v>
      </c>
      <c r="EJ154" s="22">
        <v>11</v>
      </c>
      <c r="EK154" s="22" t="s">
        <v>858</v>
      </c>
      <c r="EL154" s="22" t="s">
        <v>858</v>
      </c>
      <c r="EN154" s="23" t="s">
        <v>736</v>
      </c>
      <c r="EO154" s="23" t="s">
        <v>315</v>
      </c>
      <c r="EP154" s="23">
        <v>17000</v>
      </c>
      <c r="EQ154" s="23">
        <v>9.8000000000000007</v>
      </c>
      <c r="ER154" s="23">
        <v>10.56</v>
      </c>
      <c r="ES154" s="23">
        <v>8.5</v>
      </c>
      <c r="ET154" s="23">
        <v>12.43</v>
      </c>
      <c r="EU154" s="23">
        <v>5.8</v>
      </c>
      <c r="EV154" s="23">
        <v>6.57</v>
      </c>
      <c r="EW154" s="23">
        <v>3.1</v>
      </c>
      <c r="EX154" s="23" t="s">
        <v>858</v>
      </c>
      <c r="EY154" s="23" t="s">
        <v>858</v>
      </c>
      <c r="FA154" s="24" t="s">
        <v>736</v>
      </c>
      <c r="FB154" s="24" t="s">
        <v>315</v>
      </c>
      <c r="FC154" s="24">
        <v>17000</v>
      </c>
      <c r="FD154" s="24">
        <v>9.8000000000000007</v>
      </c>
      <c r="FE154" s="24">
        <v>382.4</v>
      </c>
      <c r="FF154" s="24">
        <v>8.1</v>
      </c>
      <c r="FG154" s="24">
        <v>471.8</v>
      </c>
      <c r="FH154" s="24">
        <v>5.6</v>
      </c>
      <c r="FI154" s="24">
        <v>251</v>
      </c>
      <c r="FJ154" s="24">
        <v>6.4</v>
      </c>
      <c r="FK154" s="24" t="s">
        <v>858</v>
      </c>
      <c r="FL154" s="24" t="s">
        <v>858</v>
      </c>
      <c r="FN154" s="11" t="s">
        <v>736</v>
      </c>
      <c r="FO154" s="11" t="s">
        <v>315</v>
      </c>
      <c r="FP154" s="11">
        <v>30000</v>
      </c>
      <c r="FQ154" s="11">
        <v>7.7</v>
      </c>
      <c r="FR154" s="11">
        <v>39.299999999999997</v>
      </c>
      <c r="FS154" s="11">
        <v>1.6</v>
      </c>
      <c r="FT154" s="11">
        <v>41.5</v>
      </c>
      <c r="FU154" s="11">
        <v>2.4</v>
      </c>
      <c r="FV154" s="11">
        <v>35</v>
      </c>
      <c r="FW154" s="11">
        <v>1.8</v>
      </c>
      <c r="FX154" s="11" t="s">
        <v>858</v>
      </c>
      <c r="FY154" s="11" t="s">
        <v>858</v>
      </c>
      <c r="GA154" s="10" t="s">
        <v>736</v>
      </c>
      <c r="GB154" s="10" t="s">
        <v>315</v>
      </c>
      <c r="GC154" s="10">
        <v>26000</v>
      </c>
      <c r="GD154" s="10">
        <v>9.1999999999999993</v>
      </c>
      <c r="GE154" s="10">
        <v>31207</v>
      </c>
      <c r="GF154" s="10">
        <v>6.8</v>
      </c>
      <c r="GG154" s="10">
        <v>34744</v>
      </c>
      <c r="GH154" s="10">
        <v>6.1</v>
      </c>
      <c r="GI154" s="10">
        <v>18389</v>
      </c>
      <c r="GJ154" s="10">
        <v>5.3</v>
      </c>
      <c r="GK154" s="10" t="s">
        <v>858</v>
      </c>
      <c r="GL154" s="10" t="s">
        <v>858</v>
      </c>
      <c r="GN154" s="9" t="s">
        <v>736</v>
      </c>
      <c r="GO154" s="9" t="s">
        <v>315</v>
      </c>
      <c r="GP154" s="9">
        <v>30000</v>
      </c>
      <c r="GQ154" s="9">
        <v>7.7</v>
      </c>
      <c r="GR154" s="9">
        <v>14.43</v>
      </c>
      <c r="GS154" s="9">
        <v>8.8000000000000007</v>
      </c>
      <c r="GT154" s="9">
        <v>14.9</v>
      </c>
      <c r="GU154" s="9">
        <v>4.4000000000000004</v>
      </c>
      <c r="GV154" s="9">
        <v>7.99</v>
      </c>
      <c r="GW154" s="9">
        <v>5.5</v>
      </c>
      <c r="GX154" s="9" t="s">
        <v>858</v>
      </c>
      <c r="GY154" s="9" t="s">
        <v>858</v>
      </c>
    </row>
    <row r="155" spans="1:207" x14ac:dyDescent="0.25">
      <c r="A155" s="1" t="s">
        <v>737</v>
      </c>
      <c r="B155" s="1" t="s">
        <v>316</v>
      </c>
      <c r="C155" s="1">
        <v>47000</v>
      </c>
      <c r="D155" s="1">
        <v>6.2</v>
      </c>
      <c r="E155" s="1">
        <v>529.4</v>
      </c>
      <c r="F155" s="1">
        <v>6</v>
      </c>
      <c r="G155" s="1">
        <v>589.20000000000005</v>
      </c>
      <c r="H155" s="1">
        <v>3.3</v>
      </c>
      <c r="I155" s="1">
        <v>298.3</v>
      </c>
      <c r="J155" s="1">
        <v>4.7</v>
      </c>
      <c r="K155" s="1" t="s">
        <v>858</v>
      </c>
      <c r="L155" s="1" t="s">
        <v>858</v>
      </c>
      <c r="N155" s="2" t="s">
        <v>737</v>
      </c>
      <c r="O155" s="2" t="s">
        <v>316</v>
      </c>
      <c r="P155" s="2">
        <v>76000</v>
      </c>
      <c r="Q155" s="2">
        <v>4.8</v>
      </c>
      <c r="R155" s="2">
        <v>37.5</v>
      </c>
      <c r="S155" s="2">
        <v>0.5</v>
      </c>
      <c r="T155" s="2">
        <v>38.9</v>
      </c>
      <c r="U155" s="2">
        <v>0.6</v>
      </c>
      <c r="V155" s="2">
        <v>33.299999999999997</v>
      </c>
      <c r="W155" s="2">
        <v>1.9</v>
      </c>
      <c r="X155" s="2">
        <v>45</v>
      </c>
      <c r="Y155" s="2">
        <v>7.9</v>
      </c>
      <c r="AA155" s="3" t="s">
        <v>737</v>
      </c>
      <c r="AB155" s="3" t="s">
        <v>316</v>
      </c>
      <c r="AC155" s="3">
        <v>63000</v>
      </c>
      <c r="AD155" s="3">
        <v>6.8</v>
      </c>
      <c r="AE155" s="3">
        <v>26445</v>
      </c>
      <c r="AF155" s="3">
        <v>7.4</v>
      </c>
      <c r="AG155" s="3">
        <v>29037</v>
      </c>
      <c r="AH155" s="3">
        <v>3.6</v>
      </c>
      <c r="AI155" s="3">
        <v>14689</v>
      </c>
      <c r="AJ155" s="3">
        <v>3.2</v>
      </c>
      <c r="AK155" s="3" t="s">
        <v>858</v>
      </c>
      <c r="AL155" s="3" t="s">
        <v>858</v>
      </c>
      <c r="AN155" s="4" t="s">
        <v>737</v>
      </c>
      <c r="AO155" s="4" t="s">
        <v>316</v>
      </c>
      <c r="AP155" s="4">
        <v>76000</v>
      </c>
      <c r="AQ155" s="4">
        <v>4.8</v>
      </c>
      <c r="AR155" s="4">
        <v>12.55</v>
      </c>
      <c r="AS155" s="4">
        <v>4.3</v>
      </c>
      <c r="AT155" s="4">
        <v>14.34</v>
      </c>
      <c r="AU155" s="4">
        <v>2.5</v>
      </c>
      <c r="AV155" s="4">
        <v>7.42</v>
      </c>
      <c r="AW155" s="4">
        <v>3</v>
      </c>
      <c r="AX155" s="4" t="s">
        <v>858</v>
      </c>
      <c r="AY155" s="4" t="s">
        <v>858</v>
      </c>
      <c r="BA155" s="5" t="s">
        <v>737</v>
      </c>
      <c r="BB155" s="5" t="s">
        <v>316</v>
      </c>
      <c r="BC155" s="5">
        <v>76000</v>
      </c>
      <c r="BD155" s="5">
        <v>4.8</v>
      </c>
      <c r="BE155" s="5">
        <v>479.4</v>
      </c>
      <c r="BF155" s="5">
        <v>4.2</v>
      </c>
      <c r="BG155" s="5">
        <v>558.29999999999995</v>
      </c>
      <c r="BH155" s="5">
        <v>2.6</v>
      </c>
      <c r="BI155" s="5">
        <v>287.5</v>
      </c>
      <c r="BJ155" s="5">
        <v>2.2000000000000002</v>
      </c>
      <c r="BK155" s="5">
        <v>886.5</v>
      </c>
      <c r="BL155" s="5">
        <v>19</v>
      </c>
      <c r="BN155" s="6" t="s">
        <v>737</v>
      </c>
      <c r="BO155" s="6" t="s">
        <v>316</v>
      </c>
      <c r="BP155" s="6">
        <v>107000</v>
      </c>
      <c r="BQ155" s="6">
        <v>4</v>
      </c>
      <c r="BR155" s="6">
        <v>37</v>
      </c>
      <c r="BS155" s="6">
        <v>0.4</v>
      </c>
      <c r="BT155" s="6">
        <v>33.1</v>
      </c>
      <c r="BU155" s="6">
        <v>1.3</v>
      </c>
      <c r="BV155" s="6">
        <v>16</v>
      </c>
      <c r="BW155" s="6">
        <v>7.3</v>
      </c>
      <c r="BX155" s="6">
        <v>43.2</v>
      </c>
      <c r="BY155" s="6">
        <v>4.8</v>
      </c>
      <c r="CA155" s="7" t="s">
        <v>737</v>
      </c>
      <c r="CB155" s="7" t="s">
        <v>316</v>
      </c>
      <c r="CC155" s="7">
        <v>90000</v>
      </c>
      <c r="CD155" s="7">
        <v>5.6</v>
      </c>
      <c r="CE155" s="7">
        <v>21234</v>
      </c>
      <c r="CF155" s="7">
        <v>6.7</v>
      </c>
      <c r="CG155" s="7">
        <v>23598</v>
      </c>
      <c r="CH155" s="7">
        <v>3.6</v>
      </c>
      <c r="CI155" s="7">
        <v>6163</v>
      </c>
      <c r="CJ155" s="7">
        <v>13</v>
      </c>
      <c r="CK155" s="7" t="s">
        <v>858</v>
      </c>
      <c r="CL155" s="7" t="s">
        <v>858</v>
      </c>
      <c r="CN155" s="8" t="s">
        <v>737</v>
      </c>
      <c r="CO155" s="8" t="s">
        <v>316</v>
      </c>
      <c r="CP155" s="8">
        <v>107000</v>
      </c>
      <c r="CQ155" s="8">
        <v>4</v>
      </c>
      <c r="CR155" s="8">
        <v>11.31</v>
      </c>
      <c r="CS155" s="8">
        <v>4.4000000000000004</v>
      </c>
      <c r="CT155" s="8">
        <v>13.8</v>
      </c>
      <c r="CU155" s="8">
        <v>2.2999999999999998</v>
      </c>
      <c r="CV155" s="8">
        <v>6.47</v>
      </c>
      <c r="CW155" s="8">
        <v>1.7</v>
      </c>
      <c r="CX155" s="8">
        <v>22.88</v>
      </c>
      <c r="CY155" s="8">
        <v>15</v>
      </c>
      <c r="DA155" s="20" t="s">
        <v>737</v>
      </c>
      <c r="DB155" s="20" t="s">
        <v>316</v>
      </c>
      <c r="DC155" s="20">
        <v>107000</v>
      </c>
      <c r="DD155" s="20">
        <v>4</v>
      </c>
      <c r="DE155" s="20">
        <v>405.7</v>
      </c>
      <c r="DF155" s="20">
        <v>4.3</v>
      </c>
      <c r="DG155" s="20">
        <v>456.5</v>
      </c>
      <c r="DH155" s="20">
        <v>2.8</v>
      </c>
      <c r="DI155" s="20">
        <v>121.5</v>
      </c>
      <c r="DJ155" s="20">
        <v>9.5</v>
      </c>
      <c r="DK155" s="20">
        <v>837.2</v>
      </c>
      <c r="DL155" s="20">
        <v>13</v>
      </c>
      <c r="DN155" s="21" t="s">
        <v>737</v>
      </c>
      <c r="DO155" s="21" t="s">
        <v>316</v>
      </c>
      <c r="DP155" s="21">
        <v>29000</v>
      </c>
      <c r="DQ155" s="21">
        <v>7.5</v>
      </c>
      <c r="DR155" s="21">
        <v>37</v>
      </c>
      <c r="DS155" s="21">
        <v>0.4</v>
      </c>
      <c r="DT155" s="21">
        <v>37</v>
      </c>
      <c r="DU155" s="21">
        <v>0.9</v>
      </c>
      <c r="DV155" s="21">
        <v>32.299999999999997</v>
      </c>
      <c r="DW155" s="21">
        <v>1.7</v>
      </c>
      <c r="DX155" s="21" t="s">
        <v>858</v>
      </c>
      <c r="DY155" s="21" t="s">
        <v>858</v>
      </c>
      <c r="EA155" s="22" t="s">
        <v>737</v>
      </c>
      <c r="EB155" s="22" t="s">
        <v>316</v>
      </c>
      <c r="EC155" s="22">
        <v>24000</v>
      </c>
      <c r="ED155" s="22">
        <v>12.9</v>
      </c>
      <c r="EE155" s="22">
        <v>22307</v>
      </c>
      <c r="EF155" s="22">
        <v>15</v>
      </c>
      <c r="EG155" s="22">
        <v>26239</v>
      </c>
      <c r="EH155" s="22">
        <v>6</v>
      </c>
      <c r="EI155" s="22">
        <v>14160</v>
      </c>
      <c r="EJ155" s="22">
        <v>4.7</v>
      </c>
      <c r="EK155" s="22" t="s">
        <v>858</v>
      </c>
      <c r="EL155" s="22" t="s">
        <v>858</v>
      </c>
      <c r="EN155" s="23" t="s">
        <v>737</v>
      </c>
      <c r="EO155" s="23" t="s">
        <v>316</v>
      </c>
      <c r="EP155" s="23">
        <v>29000</v>
      </c>
      <c r="EQ155" s="23">
        <v>7.5</v>
      </c>
      <c r="ER155" s="23">
        <v>11.64</v>
      </c>
      <c r="ES155" s="23">
        <v>5.8</v>
      </c>
      <c r="ET155" s="23">
        <v>13.71</v>
      </c>
      <c r="EU155" s="23">
        <v>4</v>
      </c>
      <c r="EV155" s="23">
        <v>7.3</v>
      </c>
      <c r="EW155" s="23">
        <v>3.4</v>
      </c>
      <c r="EX155" s="23" t="s">
        <v>858</v>
      </c>
      <c r="EY155" s="23" t="s">
        <v>858</v>
      </c>
      <c r="FA155" s="24" t="s">
        <v>737</v>
      </c>
      <c r="FB155" s="24" t="s">
        <v>316</v>
      </c>
      <c r="FC155" s="24">
        <v>29000</v>
      </c>
      <c r="FD155" s="24">
        <v>7.5</v>
      </c>
      <c r="FE155" s="24">
        <v>430.1</v>
      </c>
      <c r="FF155" s="24">
        <v>4.9000000000000004</v>
      </c>
      <c r="FG155" s="24">
        <v>507.1</v>
      </c>
      <c r="FH155" s="24">
        <v>4</v>
      </c>
      <c r="FI155" s="24">
        <v>279</v>
      </c>
      <c r="FJ155" s="24">
        <v>4.3</v>
      </c>
      <c r="FK155" s="24" t="s">
        <v>858</v>
      </c>
      <c r="FL155" s="24" t="s">
        <v>858</v>
      </c>
      <c r="FN155" s="11" t="s">
        <v>737</v>
      </c>
      <c r="FO155" s="11" t="s">
        <v>316</v>
      </c>
      <c r="FP155" s="11">
        <v>47000</v>
      </c>
      <c r="FQ155" s="11">
        <v>6.2</v>
      </c>
      <c r="FR155" s="11">
        <v>39</v>
      </c>
      <c r="FS155" s="11">
        <v>1.3</v>
      </c>
      <c r="FT155" s="11">
        <v>40.1</v>
      </c>
      <c r="FU155" s="11">
        <v>0.8</v>
      </c>
      <c r="FV155" s="11">
        <v>35.799999999999997</v>
      </c>
      <c r="FW155" s="11">
        <v>2.4</v>
      </c>
      <c r="FX155" s="11" t="s">
        <v>858</v>
      </c>
      <c r="FY155" s="11" t="s">
        <v>858</v>
      </c>
      <c r="GA155" s="10" t="s">
        <v>737</v>
      </c>
      <c r="GB155" s="10" t="s">
        <v>316</v>
      </c>
      <c r="GC155" s="10">
        <v>39000</v>
      </c>
      <c r="GD155" s="10">
        <v>7.6</v>
      </c>
      <c r="GE155" s="10">
        <v>29486</v>
      </c>
      <c r="GF155" s="10">
        <v>5.3</v>
      </c>
      <c r="GG155" s="10">
        <v>30811</v>
      </c>
      <c r="GH155" s="10">
        <v>4.0999999999999996</v>
      </c>
      <c r="GI155" s="10">
        <v>15371</v>
      </c>
      <c r="GJ155" s="10">
        <v>5.6</v>
      </c>
      <c r="GK155" s="10" t="s">
        <v>858</v>
      </c>
      <c r="GL155" s="10" t="s">
        <v>858</v>
      </c>
      <c r="GN155" s="9" t="s">
        <v>737</v>
      </c>
      <c r="GO155" s="9" t="s">
        <v>316</v>
      </c>
      <c r="GP155" s="9">
        <v>47000</v>
      </c>
      <c r="GQ155" s="9">
        <v>6.2</v>
      </c>
      <c r="GR155" s="9">
        <v>13.6</v>
      </c>
      <c r="GS155" s="9">
        <v>5.0999999999999996</v>
      </c>
      <c r="GT155" s="9">
        <v>14.69</v>
      </c>
      <c r="GU155" s="9">
        <v>3.2</v>
      </c>
      <c r="GV155" s="9">
        <v>7.46</v>
      </c>
      <c r="GW155" s="9">
        <v>4</v>
      </c>
      <c r="GX155" s="9" t="s">
        <v>858</v>
      </c>
      <c r="GY155" s="9" t="s">
        <v>858</v>
      </c>
    </row>
    <row r="156" spans="1:207" x14ac:dyDescent="0.25">
      <c r="A156" s="1" t="s">
        <v>738</v>
      </c>
      <c r="B156" s="1" t="s">
        <v>317</v>
      </c>
      <c r="C156" s="1">
        <v>33000</v>
      </c>
      <c r="D156" s="1">
        <v>7.3</v>
      </c>
      <c r="E156" s="1">
        <v>517.70000000000005</v>
      </c>
      <c r="F156" s="1">
        <v>7</v>
      </c>
      <c r="G156" s="1">
        <v>612</v>
      </c>
      <c r="H156" s="1">
        <v>4.5</v>
      </c>
      <c r="I156" s="1">
        <v>294.39999999999998</v>
      </c>
      <c r="J156" s="1">
        <v>5.3</v>
      </c>
      <c r="K156" s="1" t="s">
        <v>858</v>
      </c>
      <c r="L156" s="1" t="s">
        <v>858</v>
      </c>
      <c r="N156" s="2" t="s">
        <v>738</v>
      </c>
      <c r="O156" s="2" t="s">
        <v>317</v>
      </c>
      <c r="P156" s="2">
        <v>50000</v>
      </c>
      <c r="Q156" s="2">
        <v>5.9</v>
      </c>
      <c r="R156" s="2">
        <v>37.5</v>
      </c>
      <c r="S156" s="2">
        <v>1</v>
      </c>
      <c r="T156" s="2">
        <v>39.799999999999997</v>
      </c>
      <c r="U156" s="2">
        <v>0.9</v>
      </c>
      <c r="V156" s="2">
        <v>34.799999999999997</v>
      </c>
      <c r="W156" s="2">
        <v>1.5</v>
      </c>
      <c r="X156" s="2" t="s">
        <v>858</v>
      </c>
      <c r="Y156" s="2" t="s">
        <v>858</v>
      </c>
      <c r="AA156" s="3" t="s">
        <v>738</v>
      </c>
      <c r="AB156" s="3" t="s">
        <v>317</v>
      </c>
      <c r="AC156" s="3">
        <v>44000</v>
      </c>
      <c r="AD156" s="3">
        <v>8.6999999999999993</v>
      </c>
      <c r="AE156" s="3">
        <v>26480</v>
      </c>
      <c r="AF156" s="3">
        <v>9.4</v>
      </c>
      <c r="AG156" s="3">
        <v>30651</v>
      </c>
      <c r="AH156" s="3">
        <v>6</v>
      </c>
      <c r="AI156" s="3" t="s">
        <v>858</v>
      </c>
      <c r="AJ156" s="3" t="s">
        <v>858</v>
      </c>
      <c r="AK156" s="3" t="s">
        <v>858</v>
      </c>
      <c r="AL156" s="3" t="s">
        <v>858</v>
      </c>
      <c r="AN156" s="4" t="s">
        <v>738</v>
      </c>
      <c r="AO156" s="4" t="s">
        <v>317</v>
      </c>
      <c r="AP156" s="4">
        <v>50000</v>
      </c>
      <c r="AQ156" s="4">
        <v>5.9</v>
      </c>
      <c r="AR156" s="4">
        <v>12.03</v>
      </c>
      <c r="AS156" s="4">
        <v>5.7</v>
      </c>
      <c r="AT156" s="4">
        <v>14.45</v>
      </c>
      <c r="AU156" s="4">
        <v>3.7</v>
      </c>
      <c r="AV156" s="4">
        <v>7.38</v>
      </c>
      <c r="AW156" s="4">
        <v>2.8</v>
      </c>
      <c r="AX156" s="4" t="s">
        <v>858</v>
      </c>
      <c r="AY156" s="4" t="s">
        <v>858</v>
      </c>
      <c r="BA156" s="5" t="s">
        <v>738</v>
      </c>
      <c r="BB156" s="5" t="s">
        <v>317</v>
      </c>
      <c r="BC156" s="5">
        <v>50000</v>
      </c>
      <c r="BD156" s="5">
        <v>5.9</v>
      </c>
      <c r="BE156" s="5">
        <v>485.6</v>
      </c>
      <c r="BF156" s="5">
        <v>6.3</v>
      </c>
      <c r="BG156" s="5">
        <v>574.70000000000005</v>
      </c>
      <c r="BH156" s="5">
        <v>3.6</v>
      </c>
      <c r="BI156" s="5">
        <v>281.3</v>
      </c>
      <c r="BJ156" s="5">
        <v>3.4</v>
      </c>
      <c r="BK156" s="5" t="s">
        <v>858</v>
      </c>
      <c r="BL156" s="5" t="s">
        <v>858</v>
      </c>
      <c r="BN156" s="6" t="s">
        <v>738</v>
      </c>
      <c r="BO156" s="6" t="s">
        <v>317</v>
      </c>
      <c r="BP156" s="6">
        <v>70000</v>
      </c>
      <c r="BQ156" s="6">
        <v>4.9000000000000004</v>
      </c>
      <c r="BR156" s="6">
        <v>37</v>
      </c>
      <c r="BS156" s="6">
        <v>0.4</v>
      </c>
      <c r="BT156" s="6">
        <v>33.200000000000003</v>
      </c>
      <c r="BU156" s="6">
        <v>1.8</v>
      </c>
      <c r="BV156" s="6">
        <v>13</v>
      </c>
      <c r="BW156" s="6">
        <v>13</v>
      </c>
      <c r="BX156" s="6">
        <v>44</v>
      </c>
      <c r="BY156" s="6">
        <v>11</v>
      </c>
      <c r="CA156" s="7" t="s">
        <v>738</v>
      </c>
      <c r="CB156" s="7" t="s">
        <v>317</v>
      </c>
      <c r="CC156" s="7">
        <v>60000</v>
      </c>
      <c r="CD156" s="7">
        <v>7.9</v>
      </c>
      <c r="CE156" s="7">
        <v>21017</v>
      </c>
      <c r="CF156" s="7">
        <v>12</v>
      </c>
      <c r="CG156" s="7">
        <v>24789</v>
      </c>
      <c r="CH156" s="7">
        <v>6.1</v>
      </c>
      <c r="CI156" s="7" t="s">
        <v>858</v>
      </c>
      <c r="CJ156" s="7" t="s">
        <v>858</v>
      </c>
      <c r="CK156" s="7" t="s">
        <v>858</v>
      </c>
      <c r="CL156" s="7" t="s">
        <v>858</v>
      </c>
      <c r="CN156" s="8" t="s">
        <v>738</v>
      </c>
      <c r="CO156" s="8" t="s">
        <v>317</v>
      </c>
      <c r="CP156" s="8">
        <v>70000</v>
      </c>
      <c r="CQ156" s="8">
        <v>4.9000000000000004</v>
      </c>
      <c r="CR156" s="8">
        <v>10.75</v>
      </c>
      <c r="CS156" s="8">
        <v>4.4000000000000004</v>
      </c>
      <c r="CT156" s="8">
        <v>13.71</v>
      </c>
      <c r="CU156" s="8">
        <v>3.4</v>
      </c>
      <c r="CV156" s="8">
        <v>6.49</v>
      </c>
      <c r="CW156" s="8">
        <v>2.2000000000000002</v>
      </c>
      <c r="CX156" s="8" t="s">
        <v>858</v>
      </c>
      <c r="CY156" s="8" t="s">
        <v>858</v>
      </c>
      <c r="DA156" s="20" t="s">
        <v>738</v>
      </c>
      <c r="DB156" s="20" t="s">
        <v>317</v>
      </c>
      <c r="DC156" s="20">
        <v>70000</v>
      </c>
      <c r="DD156" s="20">
        <v>4.9000000000000004</v>
      </c>
      <c r="DE156" s="20">
        <v>389.1</v>
      </c>
      <c r="DF156" s="20">
        <v>5.4</v>
      </c>
      <c r="DG156" s="20">
        <v>455.5</v>
      </c>
      <c r="DH156" s="20">
        <v>3.8</v>
      </c>
      <c r="DI156" s="20">
        <v>112.9</v>
      </c>
      <c r="DJ156" s="20">
        <v>15</v>
      </c>
      <c r="DK156" s="20" t="s">
        <v>858</v>
      </c>
      <c r="DL156" s="20" t="s">
        <v>858</v>
      </c>
      <c r="DN156" s="21" t="s">
        <v>738</v>
      </c>
      <c r="DO156" s="21" t="s">
        <v>317</v>
      </c>
      <c r="DP156" s="21">
        <v>16000</v>
      </c>
      <c r="DQ156" s="21">
        <v>9.8000000000000007</v>
      </c>
      <c r="DR156" s="21">
        <v>37.5</v>
      </c>
      <c r="DS156" s="21">
        <v>0.6</v>
      </c>
      <c r="DT156" s="21">
        <v>39.299999999999997</v>
      </c>
      <c r="DU156" s="21">
        <v>1.8</v>
      </c>
      <c r="DV156" s="21">
        <v>32.9</v>
      </c>
      <c r="DW156" s="21">
        <v>2</v>
      </c>
      <c r="DX156" s="21" t="s">
        <v>858</v>
      </c>
      <c r="DY156" s="21" t="s">
        <v>858</v>
      </c>
      <c r="EA156" s="22" t="s">
        <v>738</v>
      </c>
      <c r="EB156" s="22" t="s">
        <v>317</v>
      </c>
      <c r="EC156" s="22">
        <v>14000</v>
      </c>
      <c r="ED156" s="22">
        <v>17.7</v>
      </c>
      <c r="EE156" s="22" t="s">
        <v>858</v>
      </c>
      <c r="EF156" s="22" t="s">
        <v>858</v>
      </c>
      <c r="EG156" s="22">
        <v>26480</v>
      </c>
      <c r="EH156" s="22">
        <v>9.3000000000000007</v>
      </c>
      <c r="EI156" s="22" t="s">
        <v>858</v>
      </c>
      <c r="EJ156" s="22" t="s">
        <v>858</v>
      </c>
      <c r="EK156" s="22" t="s">
        <v>858</v>
      </c>
      <c r="EL156" s="22" t="s">
        <v>858</v>
      </c>
      <c r="EN156" s="23" t="s">
        <v>738</v>
      </c>
      <c r="EO156" s="23" t="s">
        <v>317</v>
      </c>
      <c r="EP156" s="23">
        <v>16000</v>
      </c>
      <c r="EQ156" s="23">
        <v>9.8000000000000007</v>
      </c>
      <c r="ER156" s="23">
        <v>10.49</v>
      </c>
      <c r="ES156" s="23">
        <v>9.4</v>
      </c>
      <c r="ET156" s="23">
        <v>12.71</v>
      </c>
      <c r="EU156" s="23">
        <v>5.0999999999999996</v>
      </c>
      <c r="EV156" s="23">
        <v>6.95</v>
      </c>
      <c r="EW156" s="23">
        <v>4.4000000000000004</v>
      </c>
      <c r="EX156" s="23" t="s">
        <v>858</v>
      </c>
      <c r="EY156" s="23" t="s">
        <v>858</v>
      </c>
      <c r="FA156" s="24" t="s">
        <v>738</v>
      </c>
      <c r="FB156" s="24" t="s">
        <v>317</v>
      </c>
      <c r="FC156" s="24">
        <v>16000</v>
      </c>
      <c r="FD156" s="24">
        <v>9.8000000000000007</v>
      </c>
      <c r="FE156" s="24">
        <v>420.1</v>
      </c>
      <c r="FF156" s="24">
        <v>12</v>
      </c>
      <c r="FG156" s="24">
        <v>498.9</v>
      </c>
      <c r="FH156" s="24">
        <v>4.8</v>
      </c>
      <c r="FI156" s="24">
        <v>264.39999999999998</v>
      </c>
      <c r="FJ156" s="24">
        <v>5.3</v>
      </c>
      <c r="FK156" s="24" t="s">
        <v>858</v>
      </c>
      <c r="FL156" s="24" t="s">
        <v>858</v>
      </c>
      <c r="FN156" s="11" t="s">
        <v>738</v>
      </c>
      <c r="FO156" s="11" t="s">
        <v>317</v>
      </c>
      <c r="FP156" s="11">
        <v>33000</v>
      </c>
      <c r="FQ156" s="11">
        <v>7.3</v>
      </c>
      <c r="FR156" s="11">
        <v>38.1</v>
      </c>
      <c r="FS156" s="11">
        <v>1.7</v>
      </c>
      <c r="FT156" s="11">
        <v>40</v>
      </c>
      <c r="FU156" s="11">
        <v>1</v>
      </c>
      <c r="FV156" s="11">
        <v>34.9</v>
      </c>
      <c r="FW156" s="11">
        <v>2.2000000000000002</v>
      </c>
      <c r="FX156" s="11" t="s">
        <v>858</v>
      </c>
      <c r="FY156" s="11" t="s">
        <v>858</v>
      </c>
      <c r="GA156" s="10" t="s">
        <v>738</v>
      </c>
      <c r="GB156" s="10" t="s">
        <v>317</v>
      </c>
      <c r="GC156" s="10">
        <v>30000</v>
      </c>
      <c r="GD156" s="10">
        <v>9.8000000000000007</v>
      </c>
      <c r="GE156" s="10">
        <v>27819</v>
      </c>
      <c r="GF156" s="10">
        <v>9.1999999999999993</v>
      </c>
      <c r="GG156" s="10">
        <v>32579</v>
      </c>
      <c r="GH156" s="10">
        <v>7.3</v>
      </c>
      <c r="GI156" s="10" t="s">
        <v>858</v>
      </c>
      <c r="GJ156" s="10" t="s">
        <v>858</v>
      </c>
      <c r="GK156" s="10" t="s">
        <v>858</v>
      </c>
      <c r="GL156" s="10" t="s">
        <v>858</v>
      </c>
      <c r="GN156" s="9" t="s">
        <v>738</v>
      </c>
      <c r="GO156" s="9" t="s">
        <v>317</v>
      </c>
      <c r="GP156" s="9">
        <v>33000</v>
      </c>
      <c r="GQ156" s="9">
        <v>7.3</v>
      </c>
      <c r="GR156" s="9">
        <v>12.82</v>
      </c>
      <c r="GS156" s="9">
        <v>6.9</v>
      </c>
      <c r="GT156" s="9">
        <v>15.29</v>
      </c>
      <c r="GU156" s="9">
        <v>4.5999999999999996</v>
      </c>
      <c r="GV156" s="9">
        <v>7.62</v>
      </c>
      <c r="GW156" s="9">
        <v>3.8</v>
      </c>
      <c r="GX156" s="9" t="s">
        <v>858</v>
      </c>
      <c r="GY156" s="9" t="s">
        <v>858</v>
      </c>
    </row>
    <row r="157" spans="1:207" x14ac:dyDescent="0.25">
      <c r="A157" s="1" t="s">
        <v>739</v>
      </c>
      <c r="B157" s="1" t="s">
        <v>318</v>
      </c>
      <c r="C157" s="1">
        <v>63000</v>
      </c>
      <c r="D157" s="1">
        <v>5.3</v>
      </c>
      <c r="E157" s="1">
        <v>543.79999999999995</v>
      </c>
      <c r="F157" s="1">
        <v>3.9</v>
      </c>
      <c r="G157" s="1">
        <v>615.79999999999995</v>
      </c>
      <c r="H157" s="1">
        <v>3</v>
      </c>
      <c r="I157" s="1">
        <v>299.89999999999998</v>
      </c>
      <c r="J157" s="1">
        <v>4.2</v>
      </c>
      <c r="K157" s="1" t="s">
        <v>858</v>
      </c>
      <c r="L157" s="1" t="s">
        <v>858</v>
      </c>
      <c r="N157" s="2" t="s">
        <v>739</v>
      </c>
      <c r="O157" s="2" t="s">
        <v>318</v>
      </c>
      <c r="P157" s="2">
        <v>95000</v>
      </c>
      <c r="Q157" s="2">
        <v>4.2</v>
      </c>
      <c r="R157" s="2">
        <v>37.5</v>
      </c>
      <c r="S157" s="2">
        <v>0.3</v>
      </c>
      <c r="T157" s="2">
        <v>39</v>
      </c>
      <c r="U157" s="2">
        <v>0.5</v>
      </c>
      <c r="V157" s="2">
        <v>34.9</v>
      </c>
      <c r="W157" s="2">
        <v>1</v>
      </c>
      <c r="X157" s="2">
        <v>45</v>
      </c>
      <c r="Y157" s="2">
        <v>6.2</v>
      </c>
      <c r="AA157" s="3" t="s">
        <v>739</v>
      </c>
      <c r="AB157" s="3" t="s">
        <v>318</v>
      </c>
      <c r="AC157" s="3">
        <v>83000</v>
      </c>
      <c r="AD157" s="3">
        <v>5.7</v>
      </c>
      <c r="AE157" s="3">
        <v>26897</v>
      </c>
      <c r="AF157" s="3">
        <v>5</v>
      </c>
      <c r="AG157" s="3">
        <v>30843</v>
      </c>
      <c r="AH157" s="3">
        <v>3.5</v>
      </c>
      <c r="AI157" s="3">
        <v>13688</v>
      </c>
      <c r="AJ157" s="3">
        <v>4.9000000000000004</v>
      </c>
      <c r="AK157" s="3" t="s">
        <v>858</v>
      </c>
      <c r="AL157" s="3" t="s">
        <v>858</v>
      </c>
      <c r="AN157" s="4" t="s">
        <v>739</v>
      </c>
      <c r="AO157" s="4" t="s">
        <v>318</v>
      </c>
      <c r="AP157" s="4">
        <v>95000</v>
      </c>
      <c r="AQ157" s="4">
        <v>4.2</v>
      </c>
      <c r="AR157" s="4">
        <v>12.69</v>
      </c>
      <c r="AS157" s="4">
        <v>3.9</v>
      </c>
      <c r="AT157" s="4">
        <v>14.69</v>
      </c>
      <c r="AU157" s="4">
        <v>2.5</v>
      </c>
      <c r="AV157" s="4">
        <v>6.87</v>
      </c>
      <c r="AW157" s="4">
        <v>2.6</v>
      </c>
      <c r="AX157" s="4">
        <v>25.2</v>
      </c>
      <c r="AY157" s="4">
        <v>18</v>
      </c>
      <c r="BA157" s="5" t="s">
        <v>739</v>
      </c>
      <c r="BB157" s="5" t="s">
        <v>318</v>
      </c>
      <c r="BC157" s="5">
        <v>95000</v>
      </c>
      <c r="BD157" s="5">
        <v>4.2</v>
      </c>
      <c r="BE157" s="5">
        <v>501.4</v>
      </c>
      <c r="BF157" s="5">
        <v>3.3</v>
      </c>
      <c r="BG157" s="5">
        <v>573.29999999999995</v>
      </c>
      <c r="BH157" s="5">
        <v>2.4</v>
      </c>
      <c r="BI157" s="5">
        <v>278.8</v>
      </c>
      <c r="BJ157" s="5">
        <v>3.1</v>
      </c>
      <c r="BK157" s="5">
        <v>936.6</v>
      </c>
      <c r="BL157" s="5">
        <v>19</v>
      </c>
      <c r="BN157" s="6" t="s">
        <v>739</v>
      </c>
      <c r="BO157" s="6" t="s">
        <v>318</v>
      </c>
      <c r="BP157" s="6">
        <v>154000</v>
      </c>
      <c r="BQ157" s="6">
        <v>3.3</v>
      </c>
      <c r="BR157" s="6">
        <v>36.200000000000003</v>
      </c>
      <c r="BS157" s="6">
        <v>1.4</v>
      </c>
      <c r="BT157" s="6">
        <v>30.2</v>
      </c>
      <c r="BU157" s="6">
        <v>1.4</v>
      </c>
      <c r="BV157" s="6">
        <v>10</v>
      </c>
      <c r="BW157" s="6">
        <v>5.9</v>
      </c>
      <c r="BX157" s="6">
        <v>42.5</v>
      </c>
      <c r="BY157" s="6">
        <v>4.5</v>
      </c>
      <c r="CA157" s="7" t="s">
        <v>739</v>
      </c>
      <c r="CB157" s="7" t="s">
        <v>318</v>
      </c>
      <c r="CC157" s="7">
        <v>131000</v>
      </c>
      <c r="CD157" s="7">
        <v>4.3</v>
      </c>
      <c r="CE157" s="7">
        <v>19382</v>
      </c>
      <c r="CF157" s="7">
        <v>5.4</v>
      </c>
      <c r="CG157" s="7">
        <v>22619</v>
      </c>
      <c r="CH157" s="7">
        <v>3.7</v>
      </c>
      <c r="CI157" s="7">
        <v>3817</v>
      </c>
      <c r="CJ157" s="7">
        <v>8.5</v>
      </c>
      <c r="CK157" s="7" t="s">
        <v>858</v>
      </c>
      <c r="CL157" s="7" t="s">
        <v>858</v>
      </c>
      <c r="CN157" s="8" t="s">
        <v>739</v>
      </c>
      <c r="CO157" s="8" t="s">
        <v>318</v>
      </c>
      <c r="CP157" s="8">
        <v>154000</v>
      </c>
      <c r="CQ157" s="8">
        <v>3.3</v>
      </c>
      <c r="CR157" s="8">
        <v>10.06</v>
      </c>
      <c r="CS157" s="8">
        <v>3.2</v>
      </c>
      <c r="CT157" s="8">
        <v>13.66</v>
      </c>
      <c r="CU157" s="8">
        <v>2.2999999999999998</v>
      </c>
      <c r="CV157" s="8">
        <v>6.08</v>
      </c>
      <c r="CW157" s="8">
        <v>0.4</v>
      </c>
      <c r="CX157" s="8">
        <v>22.62</v>
      </c>
      <c r="CY157" s="8">
        <v>12</v>
      </c>
      <c r="DA157" s="20" t="s">
        <v>739</v>
      </c>
      <c r="DB157" s="20" t="s">
        <v>318</v>
      </c>
      <c r="DC157" s="20">
        <v>154000</v>
      </c>
      <c r="DD157" s="20">
        <v>3.3</v>
      </c>
      <c r="DE157" s="20">
        <v>356.8</v>
      </c>
      <c r="DF157" s="20">
        <v>4.2</v>
      </c>
      <c r="DG157" s="20">
        <v>413.2</v>
      </c>
      <c r="DH157" s="20">
        <v>2.7</v>
      </c>
      <c r="DI157" s="20">
        <v>68.099999999999994</v>
      </c>
      <c r="DJ157" s="20">
        <v>6.3</v>
      </c>
      <c r="DK157" s="20">
        <v>815.8</v>
      </c>
      <c r="DL157" s="20">
        <v>12</v>
      </c>
      <c r="DN157" s="21" t="s">
        <v>739</v>
      </c>
      <c r="DO157" s="21" t="s">
        <v>318</v>
      </c>
      <c r="DP157" s="21">
        <v>32000</v>
      </c>
      <c r="DQ157" s="21">
        <v>7</v>
      </c>
      <c r="DR157" s="21">
        <v>37.4</v>
      </c>
      <c r="DS157" s="21">
        <v>0.3</v>
      </c>
      <c r="DT157" s="21">
        <v>38</v>
      </c>
      <c r="DU157" s="21">
        <v>1</v>
      </c>
      <c r="DV157" s="21">
        <v>32.5</v>
      </c>
      <c r="DW157" s="21">
        <v>1.6</v>
      </c>
      <c r="DX157" s="21" t="s">
        <v>858</v>
      </c>
      <c r="DY157" s="21" t="s">
        <v>858</v>
      </c>
      <c r="EA157" s="22" t="s">
        <v>739</v>
      </c>
      <c r="EB157" s="22" t="s">
        <v>318</v>
      </c>
      <c r="EC157" s="22">
        <v>27000</v>
      </c>
      <c r="ED157" s="22">
        <v>10.199999999999999</v>
      </c>
      <c r="EE157" s="22">
        <v>21726</v>
      </c>
      <c r="EF157" s="22">
        <v>9.6</v>
      </c>
      <c r="EG157" s="22">
        <v>24776</v>
      </c>
      <c r="EH157" s="22">
        <v>4.5999999999999996</v>
      </c>
      <c r="EI157" s="22">
        <v>11973</v>
      </c>
      <c r="EJ157" s="22">
        <v>8.1999999999999993</v>
      </c>
      <c r="EK157" s="22" t="s">
        <v>858</v>
      </c>
      <c r="EL157" s="22" t="s">
        <v>858</v>
      </c>
      <c r="EN157" s="23" t="s">
        <v>739</v>
      </c>
      <c r="EO157" s="23" t="s">
        <v>318</v>
      </c>
      <c r="EP157" s="23">
        <v>32000</v>
      </c>
      <c r="EQ157" s="23">
        <v>7</v>
      </c>
      <c r="ER157" s="23">
        <v>11.51</v>
      </c>
      <c r="ES157" s="23">
        <v>6.1</v>
      </c>
      <c r="ET157" s="23">
        <v>12.88</v>
      </c>
      <c r="EU157" s="23">
        <v>3.6</v>
      </c>
      <c r="EV157" s="23">
        <v>6.36</v>
      </c>
      <c r="EW157" s="23">
        <v>2.8</v>
      </c>
      <c r="EX157" s="23" t="s">
        <v>858</v>
      </c>
      <c r="EY157" s="23" t="s">
        <v>858</v>
      </c>
      <c r="FA157" s="24" t="s">
        <v>739</v>
      </c>
      <c r="FB157" s="24" t="s">
        <v>318</v>
      </c>
      <c r="FC157" s="24">
        <v>32000</v>
      </c>
      <c r="FD157" s="24">
        <v>7</v>
      </c>
      <c r="FE157" s="24">
        <v>435.9</v>
      </c>
      <c r="FF157" s="24">
        <v>6.2</v>
      </c>
      <c r="FG157" s="24">
        <v>489.5</v>
      </c>
      <c r="FH157" s="24">
        <v>3.4</v>
      </c>
      <c r="FI157" s="24">
        <v>256.10000000000002</v>
      </c>
      <c r="FJ157" s="24">
        <v>5.5</v>
      </c>
      <c r="FK157" s="24" t="s">
        <v>858</v>
      </c>
      <c r="FL157" s="24" t="s">
        <v>858</v>
      </c>
      <c r="FN157" s="11" t="s">
        <v>739</v>
      </c>
      <c r="FO157" s="11" t="s">
        <v>318</v>
      </c>
      <c r="FP157" s="11">
        <v>63000</v>
      </c>
      <c r="FQ157" s="11">
        <v>5.3</v>
      </c>
      <c r="FR157" s="11">
        <v>37.5</v>
      </c>
      <c r="FS157" s="11">
        <v>0.9</v>
      </c>
      <c r="FT157" s="11">
        <v>39.6</v>
      </c>
      <c r="FU157" s="11">
        <v>0.6</v>
      </c>
      <c r="FV157" s="11">
        <v>35</v>
      </c>
      <c r="FW157" s="11">
        <v>0.5</v>
      </c>
      <c r="FX157" s="11">
        <v>46.4</v>
      </c>
      <c r="FY157" s="11">
        <v>9.3000000000000007</v>
      </c>
      <c r="GA157" s="10" t="s">
        <v>739</v>
      </c>
      <c r="GB157" s="10" t="s">
        <v>318</v>
      </c>
      <c r="GC157" s="10">
        <v>56000</v>
      </c>
      <c r="GD157" s="10">
        <v>6.8</v>
      </c>
      <c r="GE157" s="10">
        <v>29596</v>
      </c>
      <c r="GF157" s="10">
        <v>4.5999999999999996</v>
      </c>
      <c r="GG157" s="10">
        <v>33714</v>
      </c>
      <c r="GH157" s="10">
        <v>4.3</v>
      </c>
      <c r="GI157" s="10">
        <v>15520</v>
      </c>
      <c r="GJ157" s="10">
        <v>6.3</v>
      </c>
      <c r="GK157" s="10" t="s">
        <v>858</v>
      </c>
      <c r="GL157" s="10" t="s">
        <v>858</v>
      </c>
      <c r="GN157" s="9" t="s">
        <v>739</v>
      </c>
      <c r="GO157" s="9" t="s">
        <v>318</v>
      </c>
      <c r="GP157" s="9">
        <v>63000</v>
      </c>
      <c r="GQ157" s="9">
        <v>5.3</v>
      </c>
      <c r="GR157" s="9">
        <v>13.4</v>
      </c>
      <c r="GS157" s="9">
        <v>5.2</v>
      </c>
      <c r="GT157" s="9">
        <v>15.56</v>
      </c>
      <c r="GU157" s="9">
        <v>3.2</v>
      </c>
      <c r="GV157" s="9">
        <v>7.25</v>
      </c>
      <c r="GW157" s="9">
        <v>4.3</v>
      </c>
      <c r="GX157" s="9" t="s">
        <v>858</v>
      </c>
      <c r="GY157" s="9" t="s">
        <v>858</v>
      </c>
    </row>
    <row r="158" spans="1:207" x14ac:dyDescent="0.25">
      <c r="A158" s="1" t="s">
        <v>740</v>
      </c>
      <c r="B158" s="1" t="s">
        <v>319</v>
      </c>
      <c r="C158" s="1">
        <v>42000</v>
      </c>
      <c r="D158" s="1">
        <v>6.5</v>
      </c>
      <c r="E158" s="1">
        <v>571.9</v>
      </c>
      <c r="F158" s="1">
        <v>5.9</v>
      </c>
      <c r="G158" s="1">
        <v>693.6</v>
      </c>
      <c r="H158" s="1">
        <v>4.3</v>
      </c>
      <c r="I158" s="1">
        <v>312.39999999999998</v>
      </c>
      <c r="J158" s="1">
        <v>4.2</v>
      </c>
      <c r="K158" s="1" t="s">
        <v>858</v>
      </c>
      <c r="L158" s="1" t="s">
        <v>858</v>
      </c>
      <c r="N158" s="2" t="s">
        <v>740</v>
      </c>
      <c r="O158" s="2" t="s">
        <v>319</v>
      </c>
      <c r="P158" s="2">
        <v>67000</v>
      </c>
      <c r="Q158" s="2">
        <v>5</v>
      </c>
      <c r="R158" s="2">
        <v>37.5</v>
      </c>
      <c r="S158" s="2">
        <v>0.3</v>
      </c>
      <c r="T158" s="2">
        <v>38.4</v>
      </c>
      <c r="U158" s="2">
        <v>0.6</v>
      </c>
      <c r="V158" s="2">
        <v>35</v>
      </c>
      <c r="W158" s="2">
        <v>0</v>
      </c>
      <c r="X158" s="2">
        <v>42.5</v>
      </c>
      <c r="Y158" s="2">
        <v>12</v>
      </c>
      <c r="AA158" s="3" t="s">
        <v>740</v>
      </c>
      <c r="AB158" s="3" t="s">
        <v>319</v>
      </c>
      <c r="AC158" s="3">
        <v>60000</v>
      </c>
      <c r="AD158" s="3">
        <v>5.9</v>
      </c>
      <c r="AE158" s="3">
        <v>27075</v>
      </c>
      <c r="AF158" s="3">
        <v>5.0999999999999996</v>
      </c>
      <c r="AG158" s="3">
        <v>33862</v>
      </c>
      <c r="AH158" s="3">
        <v>5.6</v>
      </c>
      <c r="AI158" s="3">
        <v>14876</v>
      </c>
      <c r="AJ158" s="3">
        <v>4.3</v>
      </c>
      <c r="AK158" s="3" t="s">
        <v>858</v>
      </c>
      <c r="AL158" s="3" t="s">
        <v>858</v>
      </c>
      <c r="AN158" s="4" t="s">
        <v>740</v>
      </c>
      <c r="AO158" s="4" t="s">
        <v>319</v>
      </c>
      <c r="AP158" s="4">
        <v>67000</v>
      </c>
      <c r="AQ158" s="4">
        <v>5</v>
      </c>
      <c r="AR158" s="4">
        <v>13.42</v>
      </c>
      <c r="AS158" s="4">
        <v>5.0999999999999996</v>
      </c>
      <c r="AT158" s="4">
        <v>16.32</v>
      </c>
      <c r="AU158" s="4">
        <v>3.4</v>
      </c>
      <c r="AV158" s="4">
        <v>7.68</v>
      </c>
      <c r="AW158" s="4">
        <v>3</v>
      </c>
      <c r="AX158" s="4" t="s">
        <v>858</v>
      </c>
      <c r="AY158" s="4" t="s">
        <v>858</v>
      </c>
      <c r="BA158" s="5" t="s">
        <v>740</v>
      </c>
      <c r="BB158" s="5" t="s">
        <v>319</v>
      </c>
      <c r="BC158" s="5">
        <v>67000</v>
      </c>
      <c r="BD158" s="5">
        <v>5</v>
      </c>
      <c r="BE158" s="5">
        <v>520.79999999999995</v>
      </c>
      <c r="BF158" s="5">
        <v>4.3</v>
      </c>
      <c r="BG158" s="5">
        <v>626</v>
      </c>
      <c r="BH158" s="5">
        <v>3.3</v>
      </c>
      <c r="BI158" s="5">
        <v>294.39999999999998</v>
      </c>
      <c r="BJ158" s="5">
        <v>3</v>
      </c>
      <c r="BK158" s="5" t="s">
        <v>858</v>
      </c>
      <c r="BL158" s="5" t="s">
        <v>858</v>
      </c>
      <c r="BN158" s="6" t="s">
        <v>740</v>
      </c>
      <c r="BO158" s="6" t="s">
        <v>319</v>
      </c>
      <c r="BP158" s="6">
        <v>95000</v>
      </c>
      <c r="BQ158" s="6">
        <v>4.0999999999999996</v>
      </c>
      <c r="BR158" s="6">
        <v>36.4</v>
      </c>
      <c r="BS158" s="6">
        <v>1.4</v>
      </c>
      <c r="BT158" s="6">
        <v>32.299999999999997</v>
      </c>
      <c r="BU158" s="6">
        <v>1.4</v>
      </c>
      <c r="BV158" s="6">
        <v>14.2</v>
      </c>
      <c r="BW158" s="6">
        <v>6.5</v>
      </c>
      <c r="BX158" s="6">
        <v>41.1</v>
      </c>
      <c r="BY158" s="6">
        <v>5</v>
      </c>
      <c r="CA158" s="7" t="s">
        <v>740</v>
      </c>
      <c r="CB158" s="7" t="s">
        <v>319</v>
      </c>
      <c r="CC158" s="7">
        <v>85000</v>
      </c>
      <c r="CD158" s="7">
        <v>5.4</v>
      </c>
      <c r="CE158" s="7">
        <v>21078</v>
      </c>
      <c r="CF158" s="7">
        <v>7.1</v>
      </c>
      <c r="CG158" s="7">
        <v>26948</v>
      </c>
      <c r="CH158" s="7">
        <v>5.9</v>
      </c>
      <c r="CI158" s="7" t="s">
        <v>858</v>
      </c>
      <c r="CJ158" s="7" t="s">
        <v>858</v>
      </c>
      <c r="CK158" s="7" t="s">
        <v>858</v>
      </c>
      <c r="CL158" s="7" t="s">
        <v>858</v>
      </c>
      <c r="CN158" s="8" t="s">
        <v>740</v>
      </c>
      <c r="CO158" s="8" t="s">
        <v>319</v>
      </c>
      <c r="CP158" s="8">
        <v>95000</v>
      </c>
      <c r="CQ158" s="8">
        <v>4.0999999999999996</v>
      </c>
      <c r="CR158" s="8">
        <v>11.9</v>
      </c>
      <c r="CS158" s="8">
        <v>4.5</v>
      </c>
      <c r="CT158" s="8">
        <v>15.32</v>
      </c>
      <c r="CU158" s="8">
        <v>3.1</v>
      </c>
      <c r="CV158" s="8">
        <v>6.75</v>
      </c>
      <c r="CW158" s="8">
        <v>2</v>
      </c>
      <c r="CX158" s="8">
        <v>25.01</v>
      </c>
      <c r="CY158" s="8">
        <v>20</v>
      </c>
      <c r="DA158" s="20" t="s">
        <v>740</v>
      </c>
      <c r="DB158" s="20" t="s">
        <v>319</v>
      </c>
      <c r="DC158" s="20">
        <v>95000</v>
      </c>
      <c r="DD158" s="20">
        <v>4.0999999999999996</v>
      </c>
      <c r="DE158" s="20">
        <v>408.2</v>
      </c>
      <c r="DF158" s="20">
        <v>5.5</v>
      </c>
      <c r="DG158" s="20">
        <v>494.8</v>
      </c>
      <c r="DH158" s="20">
        <v>3.5</v>
      </c>
      <c r="DI158" s="20">
        <v>123.4</v>
      </c>
      <c r="DJ158" s="20">
        <v>7.8</v>
      </c>
      <c r="DK158" s="20">
        <v>915.4</v>
      </c>
      <c r="DL158" s="20">
        <v>20</v>
      </c>
      <c r="DN158" s="21" t="s">
        <v>740</v>
      </c>
      <c r="DO158" s="21" t="s">
        <v>319</v>
      </c>
      <c r="DP158" s="21">
        <v>25000</v>
      </c>
      <c r="DQ158" s="21">
        <v>7.8</v>
      </c>
      <c r="DR158" s="21">
        <v>37</v>
      </c>
      <c r="DS158" s="21">
        <v>0.5</v>
      </c>
      <c r="DT158" s="21">
        <v>36.9</v>
      </c>
      <c r="DU158" s="21">
        <v>0.7</v>
      </c>
      <c r="DV158" s="21">
        <v>32.5</v>
      </c>
      <c r="DW158" s="21">
        <v>2.9</v>
      </c>
      <c r="DX158" s="21" t="s">
        <v>858</v>
      </c>
      <c r="DY158" s="21" t="s">
        <v>858</v>
      </c>
      <c r="EA158" s="22" t="s">
        <v>740</v>
      </c>
      <c r="EB158" s="22" t="s">
        <v>319</v>
      </c>
      <c r="EC158" s="22">
        <v>24000</v>
      </c>
      <c r="ED158" s="22">
        <v>9</v>
      </c>
      <c r="EE158" s="22">
        <v>22064</v>
      </c>
      <c r="EF158" s="22">
        <v>8.4</v>
      </c>
      <c r="EG158" s="22">
        <v>26211</v>
      </c>
      <c r="EH158" s="22">
        <v>5</v>
      </c>
      <c r="EI158" s="22">
        <v>13843</v>
      </c>
      <c r="EJ158" s="22">
        <v>5.7</v>
      </c>
      <c r="EK158" s="22" t="s">
        <v>858</v>
      </c>
      <c r="EL158" s="22" t="s">
        <v>858</v>
      </c>
      <c r="EN158" s="23" t="s">
        <v>740</v>
      </c>
      <c r="EO158" s="23" t="s">
        <v>319</v>
      </c>
      <c r="EP158" s="23">
        <v>25000</v>
      </c>
      <c r="EQ158" s="23">
        <v>7.8</v>
      </c>
      <c r="ER158" s="23">
        <v>12.18</v>
      </c>
      <c r="ES158" s="23">
        <v>6.6</v>
      </c>
      <c r="ET158" s="23">
        <v>13.96</v>
      </c>
      <c r="EU158" s="23">
        <v>4.2</v>
      </c>
      <c r="EV158" s="23">
        <v>7.37</v>
      </c>
      <c r="EW158" s="23">
        <v>3.8</v>
      </c>
      <c r="EX158" s="23" t="s">
        <v>858</v>
      </c>
      <c r="EY158" s="23" t="s">
        <v>858</v>
      </c>
      <c r="FA158" s="24" t="s">
        <v>740</v>
      </c>
      <c r="FB158" s="24" t="s">
        <v>319</v>
      </c>
      <c r="FC158" s="24">
        <v>25000</v>
      </c>
      <c r="FD158" s="24">
        <v>7.8</v>
      </c>
      <c r="FE158" s="24">
        <v>451.5</v>
      </c>
      <c r="FF158" s="24">
        <v>5.6</v>
      </c>
      <c r="FG158" s="24">
        <v>514.5</v>
      </c>
      <c r="FH158" s="24">
        <v>4.2</v>
      </c>
      <c r="FI158" s="24">
        <v>270.5</v>
      </c>
      <c r="FJ158" s="24">
        <v>4.2</v>
      </c>
      <c r="FK158" s="24" t="s">
        <v>858</v>
      </c>
      <c r="FL158" s="24" t="s">
        <v>858</v>
      </c>
      <c r="FN158" s="11" t="s">
        <v>740</v>
      </c>
      <c r="FO158" s="11" t="s">
        <v>319</v>
      </c>
      <c r="FP158" s="11">
        <v>42000</v>
      </c>
      <c r="FQ158" s="11">
        <v>6.5</v>
      </c>
      <c r="FR158" s="11">
        <v>37.5</v>
      </c>
      <c r="FS158" s="11">
        <v>0.9</v>
      </c>
      <c r="FT158" s="11">
        <v>39.299999999999997</v>
      </c>
      <c r="FU158" s="11">
        <v>0.9</v>
      </c>
      <c r="FV158" s="11">
        <v>35</v>
      </c>
      <c r="FW158" s="11">
        <v>0</v>
      </c>
      <c r="FX158" s="11" t="s">
        <v>858</v>
      </c>
      <c r="FY158" s="11" t="s">
        <v>858</v>
      </c>
      <c r="GA158" s="10" t="s">
        <v>740</v>
      </c>
      <c r="GB158" s="10" t="s">
        <v>319</v>
      </c>
      <c r="GC158" s="10">
        <v>37000</v>
      </c>
      <c r="GD158" s="10">
        <v>7.7</v>
      </c>
      <c r="GE158" s="10">
        <v>29903</v>
      </c>
      <c r="GF158" s="10">
        <v>6.7</v>
      </c>
      <c r="GG158" s="10">
        <v>38735</v>
      </c>
      <c r="GH158" s="10">
        <v>7.6</v>
      </c>
      <c r="GI158" s="10">
        <v>16756</v>
      </c>
      <c r="GJ158" s="10">
        <v>5</v>
      </c>
      <c r="GK158" s="10" t="s">
        <v>858</v>
      </c>
      <c r="GL158" s="10" t="s">
        <v>858</v>
      </c>
      <c r="GN158" s="9" t="s">
        <v>740</v>
      </c>
      <c r="GO158" s="9" t="s">
        <v>319</v>
      </c>
      <c r="GP158" s="9">
        <v>42000</v>
      </c>
      <c r="GQ158" s="9">
        <v>6.5</v>
      </c>
      <c r="GR158" s="9">
        <v>14.62</v>
      </c>
      <c r="GS158" s="9">
        <v>7.3</v>
      </c>
      <c r="GT158" s="9">
        <v>17.66</v>
      </c>
      <c r="GU158" s="9">
        <v>4.5</v>
      </c>
      <c r="GV158" s="9">
        <v>8.08</v>
      </c>
      <c r="GW158" s="9">
        <v>4.4000000000000004</v>
      </c>
      <c r="GX158" s="9" t="s">
        <v>858</v>
      </c>
      <c r="GY158" s="9" t="s">
        <v>858</v>
      </c>
    </row>
    <row r="159" spans="1:207" x14ac:dyDescent="0.25">
      <c r="A159" s="1" t="s">
        <v>741</v>
      </c>
      <c r="B159" s="1" t="s">
        <v>320</v>
      </c>
      <c r="C159" s="1">
        <v>15000</v>
      </c>
      <c r="D159" s="1">
        <v>10.9</v>
      </c>
      <c r="E159" s="1">
        <v>392.1</v>
      </c>
      <c r="F159" s="1">
        <v>8</v>
      </c>
      <c r="G159" s="1">
        <v>463.2</v>
      </c>
      <c r="H159" s="1">
        <v>6.5</v>
      </c>
      <c r="I159" s="1">
        <v>250.2</v>
      </c>
      <c r="J159" s="1">
        <v>9.6999999999999993</v>
      </c>
      <c r="K159" s="1" t="s">
        <v>858</v>
      </c>
      <c r="L159" s="1" t="s">
        <v>858</v>
      </c>
      <c r="N159" s="2" t="s">
        <v>741</v>
      </c>
      <c r="O159" s="2" t="s">
        <v>320</v>
      </c>
      <c r="P159" s="2">
        <v>27000</v>
      </c>
      <c r="Q159" s="2">
        <v>7.9</v>
      </c>
      <c r="R159" s="2">
        <v>37.5</v>
      </c>
      <c r="S159" s="2">
        <v>1.1000000000000001</v>
      </c>
      <c r="T159" s="2">
        <v>38.700000000000003</v>
      </c>
      <c r="U159" s="2">
        <v>1.1000000000000001</v>
      </c>
      <c r="V159" s="2">
        <v>32.5</v>
      </c>
      <c r="W159" s="2">
        <v>2.4</v>
      </c>
      <c r="X159" s="2" t="s">
        <v>858</v>
      </c>
      <c r="Y159" s="2" t="s">
        <v>858</v>
      </c>
      <c r="AA159" s="3" t="s">
        <v>741</v>
      </c>
      <c r="AB159" s="3" t="s">
        <v>320</v>
      </c>
      <c r="AC159" s="3">
        <v>23000</v>
      </c>
      <c r="AD159" s="3">
        <v>9.5</v>
      </c>
      <c r="AE159" s="3">
        <v>21520</v>
      </c>
      <c r="AF159" s="3">
        <v>7</v>
      </c>
      <c r="AG159" s="3">
        <v>24897</v>
      </c>
      <c r="AH159" s="3">
        <v>6.1</v>
      </c>
      <c r="AI159" s="3">
        <v>12729</v>
      </c>
      <c r="AJ159" s="3">
        <v>12</v>
      </c>
      <c r="AK159" s="3" t="s">
        <v>858</v>
      </c>
      <c r="AL159" s="3" t="s">
        <v>858</v>
      </c>
      <c r="AN159" s="4" t="s">
        <v>741</v>
      </c>
      <c r="AO159" s="4" t="s">
        <v>320</v>
      </c>
      <c r="AP159" s="4">
        <v>27000</v>
      </c>
      <c r="AQ159" s="4">
        <v>7.9</v>
      </c>
      <c r="AR159" s="4">
        <v>10.55</v>
      </c>
      <c r="AS159" s="4">
        <v>7.5</v>
      </c>
      <c r="AT159" s="4">
        <v>12.37</v>
      </c>
      <c r="AU159" s="4">
        <v>5</v>
      </c>
      <c r="AV159" s="4">
        <v>6.5</v>
      </c>
      <c r="AW159" s="4">
        <v>2.6</v>
      </c>
      <c r="AX159" s="4" t="s">
        <v>858</v>
      </c>
      <c r="AY159" s="4" t="s">
        <v>858</v>
      </c>
      <c r="BA159" s="5" t="s">
        <v>741</v>
      </c>
      <c r="BB159" s="5" t="s">
        <v>320</v>
      </c>
      <c r="BC159" s="5">
        <v>27000</v>
      </c>
      <c r="BD159" s="5">
        <v>7.9</v>
      </c>
      <c r="BE159" s="5">
        <v>412.9</v>
      </c>
      <c r="BF159" s="5">
        <v>6.6</v>
      </c>
      <c r="BG159" s="5">
        <v>479.3</v>
      </c>
      <c r="BH159" s="5">
        <v>4.9000000000000004</v>
      </c>
      <c r="BI159" s="5">
        <v>256</v>
      </c>
      <c r="BJ159" s="5">
        <v>6.3</v>
      </c>
      <c r="BK159" s="5" t="s">
        <v>858</v>
      </c>
      <c r="BL159" s="5" t="s">
        <v>858</v>
      </c>
      <c r="BN159" s="6" t="s">
        <v>741</v>
      </c>
      <c r="BO159" s="6" t="s">
        <v>320</v>
      </c>
      <c r="BP159" s="6">
        <v>43000</v>
      </c>
      <c r="BQ159" s="6">
        <v>6.2</v>
      </c>
      <c r="BR159" s="6">
        <v>35.299999999999997</v>
      </c>
      <c r="BS159" s="6">
        <v>3.8</v>
      </c>
      <c r="BT159" s="6">
        <v>31.1</v>
      </c>
      <c r="BU159" s="6">
        <v>2.4</v>
      </c>
      <c r="BV159" s="6">
        <v>13.5</v>
      </c>
      <c r="BW159" s="6">
        <v>13</v>
      </c>
      <c r="BX159" s="6" t="s">
        <v>858</v>
      </c>
      <c r="BY159" s="6" t="s">
        <v>858</v>
      </c>
      <c r="CA159" s="7" t="s">
        <v>741</v>
      </c>
      <c r="CB159" s="7" t="s">
        <v>320</v>
      </c>
      <c r="CC159" s="7">
        <v>38000</v>
      </c>
      <c r="CD159" s="7">
        <v>7.4</v>
      </c>
      <c r="CE159" s="7">
        <v>16560</v>
      </c>
      <c r="CF159" s="7">
        <v>6.7</v>
      </c>
      <c r="CG159" s="7">
        <v>19100</v>
      </c>
      <c r="CH159" s="7">
        <v>5.9</v>
      </c>
      <c r="CI159" s="7">
        <v>5555</v>
      </c>
      <c r="CJ159" s="7">
        <v>19</v>
      </c>
      <c r="CK159" s="7" t="s">
        <v>858</v>
      </c>
      <c r="CL159" s="7" t="s">
        <v>858</v>
      </c>
      <c r="CN159" s="8" t="s">
        <v>741</v>
      </c>
      <c r="CO159" s="8" t="s">
        <v>320</v>
      </c>
      <c r="CP159" s="8">
        <v>43000</v>
      </c>
      <c r="CQ159" s="8">
        <v>6.2</v>
      </c>
      <c r="CR159" s="8">
        <v>9.24</v>
      </c>
      <c r="CS159" s="8">
        <v>6.3</v>
      </c>
      <c r="CT159" s="8">
        <v>11.78</v>
      </c>
      <c r="CU159" s="8">
        <v>4.3</v>
      </c>
      <c r="CV159" s="8">
        <v>6.08</v>
      </c>
      <c r="CW159" s="8">
        <v>1.1000000000000001</v>
      </c>
      <c r="CX159" s="8" t="s">
        <v>858</v>
      </c>
      <c r="CY159" s="8" t="s">
        <v>858</v>
      </c>
      <c r="DA159" s="20" t="s">
        <v>741</v>
      </c>
      <c r="DB159" s="20" t="s">
        <v>320</v>
      </c>
      <c r="DC159" s="20">
        <v>43000</v>
      </c>
      <c r="DD159" s="20">
        <v>6.2</v>
      </c>
      <c r="DE159" s="20">
        <v>317.8</v>
      </c>
      <c r="DF159" s="20">
        <v>5.4</v>
      </c>
      <c r="DG159" s="20">
        <v>366.7</v>
      </c>
      <c r="DH159" s="20">
        <v>5</v>
      </c>
      <c r="DI159" s="20">
        <v>97.2</v>
      </c>
      <c r="DJ159" s="20">
        <v>18</v>
      </c>
      <c r="DK159" s="20" t="s">
        <v>858</v>
      </c>
      <c r="DL159" s="20" t="s">
        <v>858</v>
      </c>
      <c r="DN159" s="21" t="s">
        <v>741</v>
      </c>
      <c r="DO159" s="21" t="s">
        <v>320</v>
      </c>
      <c r="DP159" s="21">
        <v>12000</v>
      </c>
      <c r="DQ159" s="21">
        <v>11.5</v>
      </c>
      <c r="DR159" s="21">
        <v>37.5</v>
      </c>
      <c r="DS159" s="21">
        <v>0.6</v>
      </c>
      <c r="DT159" s="21">
        <v>37.5</v>
      </c>
      <c r="DU159" s="21">
        <v>1.6</v>
      </c>
      <c r="DV159" s="21">
        <v>32.5</v>
      </c>
      <c r="DW159" s="21">
        <v>2</v>
      </c>
      <c r="DX159" s="21" t="s">
        <v>858</v>
      </c>
      <c r="DY159" s="21" t="s">
        <v>858</v>
      </c>
      <c r="EA159" s="22" t="s">
        <v>741</v>
      </c>
      <c r="EB159" s="22" t="s">
        <v>320</v>
      </c>
      <c r="EC159" s="22">
        <v>11000</v>
      </c>
      <c r="ED159" s="22">
        <v>13.3</v>
      </c>
      <c r="EE159" s="22">
        <v>21922</v>
      </c>
      <c r="EF159" s="22">
        <v>11</v>
      </c>
      <c r="EG159" s="22">
        <v>25858</v>
      </c>
      <c r="EH159" s="22">
        <v>8.6999999999999993</v>
      </c>
      <c r="EI159" s="22" t="s">
        <v>858</v>
      </c>
      <c r="EJ159" s="22" t="s">
        <v>858</v>
      </c>
      <c r="EK159" s="22" t="s">
        <v>858</v>
      </c>
      <c r="EL159" s="22" t="s">
        <v>858</v>
      </c>
      <c r="EN159" s="23" t="s">
        <v>741</v>
      </c>
      <c r="EO159" s="23" t="s">
        <v>320</v>
      </c>
      <c r="EP159" s="23">
        <v>12000</v>
      </c>
      <c r="EQ159" s="23">
        <v>11.5</v>
      </c>
      <c r="ER159" s="23">
        <v>11.1</v>
      </c>
      <c r="ES159" s="23">
        <v>12</v>
      </c>
      <c r="ET159" s="23">
        <v>13.31</v>
      </c>
      <c r="EU159" s="23">
        <v>7.5</v>
      </c>
      <c r="EV159" s="23">
        <v>6.59</v>
      </c>
      <c r="EW159" s="23">
        <v>3.4</v>
      </c>
      <c r="EX159" s="23" t="s">
        <v>858</v>
      </c>
      <c r="EY159" s="23" t="s">
        <v>858</v>
      </c>
      <c r="FA159" s="24" t="s">
        <v>741</v>
      </c>
      <c r="FB159" s="24" t="s">
        <v>320</v>
      </c>
      <c r="FC159" s="24">
        <v>12000</v>
      </c>
      <c r="FD159" s="24">
        <v>11.5</v>
      </c>
      <c r="FE159" s="24">
        <v>417.9</v>
      </c>
      <c r="FF159" s="24">
        <v>11</v>
      </c>
      <c r="FG159" s="24">
        <v>499</v>
      </c>
      <c r="FH159" s="24">
        <v>7.4</v>
      </c>
      <c r="FI159" s="24">
        <v>259.39999999999998</v>
      </c>
      <c r="FJ159" s="24">
        <v>8</v>
      </c>
      <c r="FK159" s="24" t="s">
        <v>858</v>
      </c>
      <c r="FL159" s="24" t="s">
        <v>858</v>
      </c>
      <c r="FN159" s="11" t="s">
        <v>741</v>
      </c>
      <c r="FO159" s="11" t="s">
        <v>320</v>
      </c>
      <c r="FP159" s="11">
        <v>15000</v>
      </c>
      <c r="FQ159" s="11">
        <v>10.9</v>
      </c>
      <c r="FR159" s="11">
        <v>39</v>
      </c>
      <c r="FS159" s="11">
        <v>1.6</v>
      </c>
      <c r="FT159" s="11">
        <v>39.700000000000003</v>
      </c>
      <c r="FU159" s="11">
        <v>1.5</v>
      </c>
      <c r="FV159" s="11">
        <v>34.5</v>
      </c>
      <c r="FW159" s="11">
        <v>4.0999999999999996</v>
      </c>
      <c r="FX159" s="11" t="s">
        <v>858</v>
      </c>
      <c r="FY159" s="11" t="s">
        <v>858</v>
      </c>
      <c r="GA159" s="10" t="s">
        <v>741</v>
      </c>
      <c r="GB159" s="10" t="s">
        <v>320</v>
      </c>
      <c r="GC159" s="10">
        <v>12000</v>
      </c>
      <c r="GD159" s="10">
        <v>13.5</v>
      </c>
      <c r="GE159" s="10">
        <v>19773</v>
      </c>
      <c r="GF159" s="10">
        <v>9.5</v>
      </c>
      <c r="GG159" s="10">
        <v>23986</v>
      </c>
      <c r="GH159" s="10">
        <v>8.5</v>
      </c>
      <c r="GI159" s="10" t="s">
        <v>858</v>
      </c>
      <c r="GJ159" s="10" t="s">
        <v>858</v>
      </c>
      <c r="GK159" s="10" t="s">
        <v>858</v>
      </c>
      <c r="GL159" s="10" t="s">
        <v>858</v>
      </c>
      <c r="GN159" s="9" t="s">
        <v>741</v>
      </c>
      <c r="GO159" s="9" t="s">
        <v>320</v>
      </c>
      <c r="GP159" s="9">
        <v>15000</v>
      </c>
      <c r="GQ159" s="9">
        <v>10.9</v>
      </c>
      <c r="GR159" s="9">
        <v>9.84</v>
      </c>
      <c r="GS159" s="9">
        <v>8.6999999999999993</v>
      </c>
      <c r="GT159" s="9">
        <v>11.65</v>
      </c>
      <c r="GU159" s="9">
        <v>6.6</v>
      </c>
      <c r="GV159" s="9">
        <v>6.14</v>
      </c>
      <c r="GW159" s="9">
        <v>6.2</v>
      </c>
      <c r="GX159" s="9" t="s">
        <v>858</v>
      </c>
      <c r="GY159" s="9" t="s">
        <v>858</v>
      </c>
    </row>
    <row r="160" spans="1:207" x14ac:dyDescent="0.25">
      <c r="A160" s="1" t="s">
        <v>742</v>
      </c>
      <c r="B160" s="1" t="s">
        <v>321</v>
      </c>
      <c r="C160" s="1">
        <v>75000</v>
      </c>
      <c r="D160" s="1">
        <v>4.9000000000000004</v>
      </c>
      <c r="E160" s="1">
        <v>493.8</v>
      </c>
      <c r="F160" s="1">
        <v>3.9</v>
      </c>
      <c r="G160" s="1">
        <v>589.9</v>
      </c>
      <c r="H160" s="1">
        <v>3</v>
      </c>
      <c r="I160" s="1">
        <v>292.2</v>
      </c>
      <c r="J160" s="1">
        <v>2.5</v>
      </c>
      <c r="K160" s="1" t="s">
        <v>858</v>
      </c>
      <c r="L160" s="1" t="s">
        <v>858</v>
      </c>
      <c r="N160" s="2" t="s">
        <v>742</v>
      </c>
      <c r="O160" s="2" t="s">
        <v>321</v>
      </c>
      <c r="P160" s="2">
        <v>124000</v>
      </c>
      <c r="Q160" s="2">
        <v>3.7</v>
      </c>
      <c r="R160" s="2">
        <v>37.5</v>
      </c>
      <c r="S160" s="2">
        <v>1</v>
      </c>
      <c r="T160" s="2">
        <v>39.299999999999997</v>
      </c>
      <c r="U160" s="2">
        <v>0.6</v>
      </c>
      <c r="V160" s="2">
        <v>33.1</v>
      </c>
      <c r="W160" s="2">
        <v>1.9</v>
      </c>
      <c r="X160" s="2">
        <v>45.9</v>
      </c>
      <c r="Y160" s="2">
        <v>7.1</v>
      </c>
      <c r="AA160" s="3" t="s">
        <v>742</v>
      </c>
      <c r="AB160" s="3" t="s">
        <v>321</v>
      </c>
      <c r="AC160" s="3">
        <v>109000</v>
      </c>
      <c r="AD160" s="3">
        <v>5.5</v>
      </c>
      <c r="AE160" s="3">
        <v>23810</v>
      </c>
      <c r="AF160" s="3">
        <v>5.6</v>
      </c>
      <c r="AG160" s="3">
        <v>28711</v>
      </c>
      <c r="AH160" s="3">
        <v>3.8</v>
      </c>
      <c r="AI160" s="3">
        <v>14091</v>
      </c>
      <c r="AJ160" s="3">
        <v>6.6</v>
      </c>
      <c r="AK160" s="3" t="s">
        <v>858</v>
      </c>
      <c r="AL160" s="3" t="s">
        <v>858</v>
      </c>
      <c r="AN160" s="4" t="s">
        <v>742</v>
      </c>
      <c r="AO160" s="4" t="s">
        <v>321</v>
      </c>
      <c r="AP160" s="4">
        <v>124000</v>
      </c>
      <c r="AQ160" s="4">
        <v>3.7</v>
      </c>
      <c r="AR160" s="4">
        <v>11.44</v>
      </c>
      <c r="AS160" s="4">
        <v>2.6</v>
      </c>
      <c r="AT160" s="4">
        <v>13.99</v>
      </c>
      <c r="AU160" s="4">
        <v>2.2999999999999998</v>
      </c>
      <c r="AV160" s="4">
        <v>7.2</v>
      </c>
      <c r="AW160" s="4">
        <v>1.9</v>
      </c>
      <c r="AX160" s="4">
        <v>23.32</v>
      </c>
      <c r="AY160" s="4">
        <v>16</v>
      </c>
      <c r="BA160" s="5" t="s">
        <v>742</v>
      </c>
      <c r="BB160" s="5" t="s">
        <v>321</v>
      </c>
      <c r="BC160" s="5">
        <v>124000</v>
      </c>
      <c r="BD160" s="5">
        <v>3.7</v>
      </c>
      <c r="BE160" s="5">
        <v>457.8</v>
      </c>
      <c r="BF160" s="5">
        <v>3.3</v>
      </c>
      <c r="BG160" s="5">
        <v>549.79999999999995</v>
      </c>
      <c r="BH160" s="5">
        <v>2.2999999999999998</v>
      </c>
      <c r="BI160" s="5">
        <v>280.2</v>
      </c>
      <c r="BJ160" s="5">
        <v>1.6</v>
      </c>
      <c r="BK160" s="5">
        <v>872.8</v>
      </c>
      <c r="BL160" s="5">
        <v>14</v>
      </c>
      <c r="BN160" s="6" t="s">
        <v>742</v>
      </c>
      <c r="BO160" s="6" t="s">
        <v>321</v>
      </c>
      <c r="BP160" s="6">
        <v>182000</v>
      </c>
      <c r="BQ160" s="6">
        <v>3</v>
      </c>
      <c r="BR160" s="6">
        <v>37</v>
      </c>
      <c r="BS160" s="6">
        <v>0</v>
      </c>
      <c r="BT160" s="6">
        <v>32.200000000000003</v>
      </c>
      <c r="BU160" s="6">
        <v>1.2</v>
      </c>
      <c r="BV160" s="6">
        <v>12.5</v>
      </c>
      <c r="BW160" s="6">
        <v>7.3</v>
      </c>
      <c r="BX160" s="6">
        <v>43.2</v>
      </c>
      <c r="BY160" s="6">
        <v>4.9000000000000004</v>
      </c>
      <c r="CA160" s="7" t="s">
        <v>742</v>
      </c>
      <c r="CB160" s="7" t="s">
        <v>321</v>
      </c>
      <c r="CC160" s="7">
        <v>159000</v>
      </c>
      <c r="CD160" s="7">
        <v>4.5</v>
      </c>
      <c r="CE160" s="7">
        <v>19182</v>
      </c>
      <c r="CF160" s="7">
        <v>4.3</v>
      </c>
      <c r="CG160" s="7">
        <v>22738</v>
      </c>
      <c r="CH160" s="7">
        <v>3.7</v>
      </c>
      <c r="CI160" s="7">
        <v>5266</v>
      </c>
      <c r="CJ160" s="7">
        <v>13</v>
      </c>
      <c r="CK160" s="7" t="s">
        <v>858</v>
      </c>
      <c r="CL160" s="7" t="s">
        <v>858</v>
      </c>
      <c r="CN160" s="8" t="s">
        <v>742</v>
      </c>
      <c r="CO160" s="8" t="s">
        <v>321</v>
      </c>
      <c r="CP160" s="8">
        <v>182000</v>
      </c>
      <c r="CQ160" s="8">
        <v>3</v>
      </c>
      <c r="CR160" s="8">
        <v>10.49</v>
      </c>
      <c r="CS160" s="8">
        <v>2.5</v>
      </c>
      <c r="CT160" s="8">
        <v>13.36</v>
      </c>
      <c r="CU160" s="8">
        <v>2.1</v>
      </c>
      <c r="CV160" s="8">
        <v>6.45</v>
      </c>
      <c r="CW160" s="8">
        <v>1.2</v>
      </c>
      <c r="CX160" s="8">
        <v>22.36</v>
      </c>
      <c r="CY160" s="8">
        <v>11</v>
      </c>
      <c r="DA160" s="20" t="s">
        <v>742</v>
      </c>
      <c r="DB160" s="20" t="s">
        <v>321</v>
      </c>
      <c r="DC160" s="20">
        <v>182000</v>
      </c>
      <c r="DD160" s="20">
        <v>3</v>
      </c>
      <c r="DE160" s="20">
        <v>366.3</v>
      </c>
      <c r="DF160" s="20">
        <v>3.1</v>
      </c>
      <c r="DG160" s="20">
        <v>429.6</v>
      </c>
      <c r="DH160" s="20">
        <v>2.4</v>
      </c>
      <c r="DI160" s="20">
        <v>104</v>
      </c>
      <c r="DJ160" s="20">
        <v>6.9</v>
      </c>
      <c r="DK160" s="20">
        <v>803.2</v>
      </c>
      <c r="DL160" s="20">
        <v>10</v>
      </c>
      <c r="DN160" s="21" t="s">
        <v>742</v>
      </c>
      <c r="DO160" s="21" t="s">
        <v>321</v>
      </c>
      <c r="DP160" s="21">
        <v>49000</v>
      </c>
      <c r="DQ160" s="21">
        <v>5.7</v>
      </c>
      <c r="DR160" s="21">
        <v>37.1</v>
      </c>
      <c r="DS160" s="21">
        <v>0.4</v>
      </c>
      <c r="DT160" s="21">
        <v>37.700000000000003</v>
      </c>
      <c r="DU160" s="21">
        <v>0.8</v>
      </c>
      <c r="DV160" s="21">
        <v>32.5</v>
      </c>
      <c r="DW160" s="21">
        <v>1.1000000000000001</v>
      </c>
      <c r="DX160" s="21" t="s">
        <v>858</v>
      </c>
      <c r="DY160" s="21" t="s">
        <v>858</v>
      </c>
      <c r="EA160" s="22" t="s">
        <v>742</v>
      </c>
      <c r="EB160" s="22" t="s">
        <v>321</v>
      </c>
      <c r="EC160" s="22">
        <v>41000</v>
      </c>
      <c r="ED160" s="22">
        <v>9.1</v>
      </c>
      <c r="EE160" s="22">
        <v>19953</v>
      </c>
      <c r="EF160" s="22">
        <v>7.2</v>
      </c>
      <c r="EG160" s="22">
        <v>24890</v>
      </c>
      <c r="EH160" s="22">
        <v>7</v>
      </c>
      <c r="EI160" s="22" t="s">
        <v>858</v>
      </c>
      <c r="EJ160" s="22" t="s">
        <v>858</v>
      </c>
      <c r="EK160" s="22" t="s">
        <v>858</v>
      </c>
      <c r="EL160" s="22" t="s">
        <v>858</v>
      </c>
      <c r="EN160" s="23" t="s">
        <v>742</v>
      </c>
      <c r="EO160" s="23" t="s">
        <v>321</v>
      </c>
      <c r="EP160" s="23">
        <v>49000</v>
      </c>
      <c r="EQ160" s="23">
        <v>5.7</v>
      </c>
      <c r="ER160" s="23">
        <v>10.87</v>
      </c>
      <c r="ES160" s="23">
        <v>4.3</v>
      </c>
      <c r="ET160" s="23">
        <v>12.94</v>
      </c>
      <c r="EU160" s="23">
        <v>3.6</v>
      </c>
      <c r="EV160" s="23">
        <v>6.91</v>
      </c>
      <c r="EW160" s="23">
        <v>2.8</v>
      </c>
      <c r="EX160" s="23" t="s">
        <v>858</v>
      </c>
      <c r="EY160" s="23" t="s">
        <v>858</v>
      </c>
      <c r="FA160" s="24" t="s">
        <v>742</v>
      </c>
      <c r="FB160" s="24" t="s">
        <v>321</v>
      </c>
      <c r="FC160" s="24">
        <v>49000</v>
      </c>
      <c r="FD160" s="24">
        <v>5.7</v>
      </c>
      <c r="FE160" s="24">
        <v>407.7</v>
      </c>
      <c r="FF160" s="24">
        <v>4.4000000000000004</v>
      </c>
      <c r="FG160" s="24">
        <v>488.4</v>
      </c>
      <c r="FH160" s="24">
        <v>3.5</v>
      </c>
      <c r="FI160" s="24">
        <v>256.8</v>
      </c>
      <c r="FJ160" s="24">
        <v>4.0999999999999996</v>
      </c>
      <c r="FK160" s="24" t="s">
        <v>858</v>
      </c>
      <c r="FL160" s="24" t="s">
        <v>858</v>
      </c>
      <c r="FN160" s="11" t="s">
        <v>742</v>
      </c>
      <c r="FO160" s="11" t="s">
        <v>321</v>
      </c>
      <c r="FP160" s="11">
        <v>75000</v>
      </c>
      <c r="FQ160" s="11">
        <v>4.9000000000000004</v>
      </c>
      <c r="FR160" s="11">
        <v>39.1</v>
      </c>
      <c r="FS160" s="11">
        <v>1.5</v>
      </c>
      <c r="FT160" s="11">
        <v>40.299999999999997</v>
      </c>
      <c r="FU160" s="11">
        <v>0.8</v>
      </c>
      <c r="FV160" s="11">
        <v>35</v>
      </c>
      <c r="FW160" s="11">
        <v>0.7</v>
      </c>
      <c r="FX160" s="11">
        <v>48</v>
      </c>
      <c r="FY160" s="11">
        <v>16</v>
      </c>
      <c r="GA160" s="10" t="s">
        <v>742</v>
      </c>
      <c r="GB160" s="10" t="s">
        <v>321</v>
      </c>
      <c r="GC160" s="10">
        <v>67000</v>
      </c>
      <c r="GD160" s="10">
        <v>6.9</v>
      </c>
      <c r="GE160" s="10">
        <v>26378</v>
      </c>
      <c r="GF160" s="10">
        <v>6.5</v>
      </c>
      <c r="GG160" s="10">
        <v>31064</v>
      </c>
      <c r="GH160" s="10">
        <v>4.4000000000000004</v>
      </c>
      <c r="GI160" s="10">
        <v>15288</v>
      </c>
      <c r="GJ160" s="10">
        <v>7</v>
      </c>
      <c r="GK160" s="10" t="s">
        <v>858</v>
      </c>
      <c r="GL160" s="10" t="s">
        <v>858</v>
      </c>
      <c r="GN160" s="9" t="s">
        <v>742</v>
      </c>
      <c r="GO160" s="9" t="s">
        <v>321</v>
      </c>
      <c r="GP160" s="9">
        <v>75000</v>
      </c>
      <c r="GQ160" s="9">
        <v>4.9000000000000004</v>
      </c>
      <c r="GR160" s="9">
        <v>11.99</v>
      </c>
      <c r="GS160" s="9">
        <v>3.5</v>
      </c>
      <c r="GT160" s="9">
        <v>14.62</v>
      </c>
      <c r="GU160" s="9">
        <v>3</v>
      </c>
      <c r="GV160" s="9">
        <v>7.52</v>
      </c>
      <c r="GW160" s="9">
        <v>3</v>
      </c>
      <c r="GX160" s="9" t="s">
        <v>858</v>
      </c>
      <c r="GY160" s="9" t="s">
        <v>858</v>
      </c>
    </row>
    <row r="161" spans="1:207" x14ac:dyDescent="0.25">
      <c r="A161" s="1" t="s">
        <v>845</v>
      </c>
      <c r="B161" s="1" t="s">
        <v>424</v>
      </c>
      <c r="C161" s="1">
        <v>116000</v>
      </c>
      <c r="D161" s="1">
        <v>3.8</v>
      </c>
      <c r="E161" s="1">
        <v>458.6</v>
      </c>
      <c r="F161" s="1">
        <v>2.8</v>
      </c>
      <c r="G161" s="1">
        <v>525.4</v>
      </c>
      <c r="H161" s="1">
        <v>2.1</v>
      </c>
      <c r="I161" s="1">
        <v>283</v>
      </c>
      <c r="J161" s="1">
        <v>2.4</v>
      </c>
      <c r="K161" s="1">
        <v>814.8</v>
      </c>
      <c r="L161" s="1">
        <v>14</v>
      </c>
      <c r="N161" s="2" t="s">
        <v>845</v>
      </c>
      <c r="O161" s="2" t="s">
        <v>424</v>
      </c>
      <c r="P161" s="2">
        <v>179000</v>
      </c>
      <c r="Q161" s="2">
        <v>3.1</v>
      </c>
      <c r="R161" s="2">
        <v>38.700000000000003</v>
      </c>
      <c r="S161" s="2">
        <v>0.7</v>
      </c>
      <c r="T161" s="2">
        <v>39.799999999999997</v>
      </c>
      <c r="U161" s="2">
        <v>0.4</v>
      </c>
      <c r="V161" s="2">
        <v>35</v>
      </c>
      <c r="W161" s="2">
        <v>0.3</v>
      </c>
      <c r="X161" s="2">
        <v>47.2</v>
      </c>
      <c r="Y161" s="2">
        <v>4.0999999999999996</v>
      </c>
      <c r="AA161" s="3" t="s">
        <v>845</v>
      </c>
      <c r="AB161" s="3" t="s">
        <v>424</v>
      </c>
      <c r="AC161" s="3">
        <v>159000</v>
      </c>
      <c r="AD161" s="3">
        <v>4.7</v>
      </c>
      <c r="AE161" s="3">
        <v>22299</v>
      </c>
      <c r="AF161" s="3">
        <v>4</v>
      </c>
      <c r="AG161" s="3">
        <v>25516</v>
      </c>
      <c r="AH161" s="3">
        <v>3.1</v>
      </c>
      <c r="AI161" s="3">
        <v>13491</v>
      </c>
      <c r="AJ161" s="3">
        <v>7</v>
      </c>
      <c r="AK161" s="3" t="s">
        <v>858</v>
      </c>
      <c r="AL161" s="3" t="s">
        <v>858</v>
      </c>
      <c r="AN161" s="4" t="s">
        <v>845</v>
      </c>
      <c r="AO161" s="4" t="s">
        <v>424</v>
      </c>
      <c r="AP161" s="4">
        <v>179000</v>
      </c>
      <c r="AQ161" s="4">
        <v>3.1</v>
      </c>
      <c r="AR161" s="4">
        <v>10.45</v>
      </c>
      <c r="AS161" s="4">
        <v>2.5</v>
      </c>
      <c r="AT161" s="4">
        <v>12.35</v>
      </c>
      <c r="AU161" s="4">
        <v>1.7</v>
      </c>
      <c r="AV161" s="4">
        <v>6.75</v>
      </c>
      <c r="AW161" s="4">
        <v>1.4</v>
      </c>
      <c r="AX161" s="4">
        <v>20.23</v>
      </c>
      <c r="AY161" s="4">
        <v>10</v>
      </c>
      <c r="BA161" s="5" t="s">
        <v>845</v>
      </c>
      <c r="BB161" s="5" t="s">
        <v>424</v>
      </c>
      <c r="BC161" s="5">
        <v>179000</v>
      </c>
      <c r="BD161" s="5">
        <v>3.1</v>
      </c>
      <c r="BE161" s="5">
        <v>430</v>
      </c>
      <c r="BF161" s="5">
        <v>2.5</v>
      </c>
      <c r="BG161" s="5">
        <v>491.5</v>
      </c>
      <c r="BH161" s="5">
        <v>1.7</v>
      </c>
      <c r="BI161" s="5">
        <v>262.60000000000002</v>
      </c>
      <c r="BJ161" s="5">
        <v>1.9</v>
      </c>
      <c r="BK161" s="5">
        <v>769.6</v>
      </c>
      <c r="BL161" s="5">
        <v>9</v>
      </c>
      <c r="BN161" s="6" t="s">
        <v>845</v>
      </c>
      <c r="BO161" s="6" t="s">
        <v>424</v>
      </c>
      <c r="BP161" s="6">
        <v>279000</v>
      </c>
      <c r="BQ161" s="6">
        <v>2.4</v>
      </c>
      <c r="BR161" s="6">
        <v>37</v>
      </c>
      <c r="BS161" s="6">
        <v>0.4</v>
      </c>
      <c r="BT161" s="6">
        <v>32</v>
      </c>
      <c r="BU161" s="6">
        <v>0.9</v>
      </c>
      <c r="BV161" s="6">
        <v>12.8</v>
      </c>
      <c r="BW161" s="6">
        <v>6.3</v>
      </c>
      <c r="BX161" s="6">
        <v>44</v>
      </c>
      <c r="BY161" s="6">
        <v>3.5</v>
      </c>
      <c r="CA161" s="7" t="s">
        <v>845</v>
      </c>
      <c r="CB161" s="7" t="s">
        <v>424</v>
      </c>
      <c r="CC161" s="7">
        <v>240000</v>
      </c>
      <c r="CD161" s="7">
        <v>3.6</v>
      </c>
      <c r="CE161" s="7">
        <v>18547</v>
      </c>
      <c r="CF161" s="7">
        <v>4</v>
      </c>
      <c r="CG161" s="7">
        <v>20820</v>
      </c>
      <c r="CH161" s="7">
        <v>2.6</v>
      </c>
      <c r="CI161" s="7">
        <v>5739</v>
      </c>
      <c r="CJ161" s="7">
        <v>13</v>
      </c>
      <c r="CK161" s="7">
        <v>36973</v>
      </c>
      <c r="CL161" s="7">
        <v>11</v>
      </c>
      <c r="CN161" s="8" t="s">
        <v>845</v>
      </c>
      <c r="CO161" s="8" t="s">
        <v>424</v>
      </c>
      <c r="CP161" s="8">
        <v>279000</v>
      </c>
      <c r="CQ161" s="8">
        <v>2.4</v>
      </c>
      <c r="CR161" s="8">
        <v>9.67</v>
      </c>
      <c r="CS161" s="8">
        <v>1.7</v>
      </c>
      <c r="CT161" s="8">
        <v>12.19</v>
      </c>
      <c r="CU161" s="8">
        <v>1.6</v>
      </c>
      <c r="CV161" s="8">
        <v>6.28</v>
      </c>
      <c r="CW161" s="8">
        <v>0.8</v>
      </c>
      <c r="CX161" s="8">
        <v>20.52</v>
      </c>
      <c r="CY161" s="8">
        <v>9.5</v>
      </c>
      <c r="DA161" s="20" t="s">
        <v>845</v>
      </c>
      <c r="DB161" s="20" t="s">
        <v>424</v>
      </c>
      <c r="DC161" s="20">
        <v>279000</v>
      </c>
      <c r="DD161" s="20">
        <v>2.4</v>
      </c>
      <c r="DE161" s="20">
        <v>340</v>
      </c>
      <c r="DF161" s="20">
        <v>2.5</v>
      </c>
      <c r="DG161" s="20">
        <v>389.6</v>
      </c>
      <c r="DH161" s="20">
        <v>1.8</v>
      </c>
      <c r="DI161" s="20">
        <v>100.3</v>
      </c>
      <c r="DJ161" s="20">
        <v>5.2</v>
      </c>
      <c r="DK161" s="20">
        <v>719.1</v>
      </c>
      <c r="DL161" s="20">
        <v>7</v>
      </c>
      <c r="DN161" s="21" t="s">
        <v>845</v>
      </c>
      <c r="DO161" s="21" t="s">
        <v>424</v>
      </c>
      <c r="DP161" s="21">
        <v>63000</v>
      </c>
      <c r="DQ161" s="21">
        <v>5</v>
      </c>
      <c r="DR161" s="21">
        <v>37.5</v>
      </c>
      <c r="DS161" s="21">
        <v>0</v>
      </c>
      <c r="DT161" s="21">
        <v>38.200000000000003</v>
      </c>
      <c r="DU161" s="21">
        <v>0.6</v>
      </c>
      <c r="DV161" s="21">
        <v>33.5</v>
      </c>
      <c r="DW161" s="21">
        <v>1.7</v>
      </c>
      <c r="DX161" s="21">
        <v>42.5</v>
      </c>
      <c r="DY161" s="21">
        <v>8.5</v>
      </c>
      <c r="EA161" s="22" t="s">
        <v>845</v>
      </c>
      <c r="EB161" s="22" t="s">
        <v>424</v>
      </c>
      <c r="EC161" s="22">
        <v>53000</v>
      </c>
      <c r="ED161" s="22">
        <v>7</v>
      </c>
      <c r="EE161" s="22">
        <v>20036</v>
      </c>
      <c r="EF161" s="22">
        <v>4.4000000000000004</v>
      </c>
      <c r="EG161" s="22">
        <v>22607</v>
      </c>
      <c r="EH161" s="22">
        <v>3.5</v>
      </c>
      <c r="EI161" s="22">
        <v>12630</v>
      </c>
      <c r="EJ161" s="22">
        <v>6.7</v>
      </c>
      <c r="EK161" s="22" t="s">
        <v>858</v>
      </c>
      <c r="EL161" s="22" t="s">
        <v>858</v>
      </c>
      <c r="EN161" s="23" t="s">
        <v>845</v>
      </c>
      <c r="EO161" s="23" t="s">
        <v>424</v>
      </c>
      <c r="EP161" s="23">
        <v>63000</v>
      </c>
      <c r="EQ161" s="23">
        <v>5</v>
      </c>
      <c r="ER161" s="23">
        <v>9.7899999999999991</v>
      </c>
      <c r="ES161" s="23">
        <v>3.9</v>
      </c>
      <c r="ET161" s="23">
        <v>11.23</v>
      </c>
      <c r="EU161" s="23">
        <v>2.4</v>
      </c>
      <c r="EV161" s="23">
        <v>6.47</v>
      </c>
      <c r="EW161" s="23">
        <v>1.5</v>
      </c>
      <c r="EX161" s="23" t="s">
        <v>858</v>
      </c>
      <c r="EY161" s="23" t="s">
        <v>858</v>
      </c>
      <c r="FA161" s="24" t="s">
        <v>845</v>
      </c>
      <c r="FB161" s="24" t="s">
        <v>424</v>
      </c>
      <c r="FC161" s="24">
        <v>63000</v>
      </c>
      <c r="FD161" s="24">
        <v>5</v>
      </c>
      <c r="FE161" s="24">
        <v>379</v>
      </c>
      <c r="FF161" s="24">
        <v>3.1</v>
      </c>
      <c r="FG161" s="24">
        <v>428.6</v>
      </c>
      <c r="FH161" s="24">
        <v>2.4</v>
      </c>
      <c r="FI161" s="24">
        <v>243.7</v>
      </c>
      <c r="FJ161" s="24">
        <v>2.7</v>
      </c>
      <c r="FK161" s="24">
        <v>693.8</v>
      </c>
      <c r="FL161" s="24">
        <v>20</v>
      </c>
      <c r="FN161" s="11" t="s">
        <v>845</v>
      </c>
      <c r="FO161" s="11" t="s">
        <v>424</v>
      </c>
      <c r="FP161" s="11">
        <v>116000</v>
      </c>
      <c r="FQ161" s="11">
        <v>3.8</v>
      </c>
      <c r="FR161" s="11">
        <v>39.700000000000003</v>
      </c>
      <c r="FS161" s="11">
        <v>0.7</v>
      </c>
      <c r="FT161" s="11">
        <v>40.700000000000003</v>
      </c>
      <c r="FU161" s="11">
        <v>0.6</v>
      </c>
      <c r="FV161" s="11">
        <v>35.200000000000003</v>
      </c>
      <c r="FW161" s="11">
        <v>0.8</v>
      </c>
      <c r="FX161" s="11">
        <v>48</v>
      </c>
      <c r="FY161" s="11">
        <v>6.3</v>
      </c>
      <c r="GA161" s="10" t="s">
        <v>845</v>
      </c>
      <c r="GB161" s="10" t="s">
        <v>424</v>
      </c>
      <c r="GC161" s="10">
        <v>106000</v>
      </c>
      <c r="GD161" s="10">
        <v>6.2</v>
      </c>
      <c r="GE161" s="10">
        <v>23753</v>
      </c>
      <c r="GF161" s="10">
        <v>5.3</v>
      </c>
      <c r="GG161" s="10">
        <v>26978</v>
      </c>
      <c r="GH161" s="10">
        <v>4.2</v>
      </c>
      <c r="GI161" s="10">
        <v>14302</v>
      </c>
      <c r="GJ161" s="10">
        <v>11</v>
      </c>
      <c r="GK161" s="10" t="s">
        <v>858</v>
      </c>
      <c r="GL161" s="10" t="s">
        <v>858</v>
      </c>
      <c r="GN161" s="9" t="s">
        <v>845</v>
      </c>
      <c r="GO161" s="9" t="s">
        <v>424</v>
      </c>
      <c r="GP161" s="9">
        <v>116000</v>
      </c>
      <c r="GQ161" s="9">
        <v>3.8</v>
      </c>
      <c r="GR161" s="9">
        <v>10.9</v>
      </c>
      <c r="GS161" s="9">
        <v>3.7</v>
      </c>
      <c r="GT161" s="9">
        <v>12.91</v>
      </c>
      <c r="GU161" s="9">
        <v>2.2000000000000002</v>
      </c>
      <c r="GV161" s="9">
        <v>7</v>
      </c>
      <c r="GW161" s="9">
        <v>1.9</v>
      </c>
      <c r="GX161" s="9">
        <v>20.79</v>
      </c>
      <c r="GY161" s="9">
        <v>16</v>
      </c>
    </row>
    <row r="162" spans="1:207" x14ac:dyDescent="0.25">
      <c r="A162" s="1" t="s">
        <v>846</v>
      </c>
      <c r="B162" s="1" t="s">
        <v>425</v>
      </c>
      <c r="C162" s="1">
        <v>56000</v>
      </c>
      <c r="D162" s="1">
        <v>5.6</v>
      </c>
      <c r="E162" s="1">
        <v>500.1</v>
      </c>
      <c r="F162" s="1">
        <v>4.2</v>
      </c>
      <c r="G162" s="1">
        <v>579.5</v>
      </c>
      <c r="H162" s="1">
        <v>3.2</v>
      </c>
      <c r="I162" s="1">
        <v>292.7</v>
      </c>
      <c r="J162" s="1">
        <v>3.2</v>
      </c>
      <c r="K162" s="1" t="s">
        <v>858</v>
      </c>
      <c r="L162" s="1" t="s">
        <v>858</v>
      </c>
      <c r="N162" s="2" t="s">
        <v>846</v>
      </c>
      <c r="O162" s="2" t="s">
        <v>425</v>
      </c>
      <c r="P162" s="2">
        <v>91000</v>
      </c>
      <c r="Q162" s="2">
        <v>4.3</v>
      </c>
      <c r="R162" s="2">
        <v>38.5</v>
      </c>
      <c r="S162" s="2">
        <v>1</v>
      </c>
      <c r="T162" s="2">
        <v>39.5</v>
      </c>
      <c r="U162" s="2">
        <v>0.7</v>
      </c>
      <c r="V162" s="2">
        <v>32.799999999999997</v>
      </c>
      <c r="W162" s="2">
        <v>1.7</v>
      </c>
      <c r="X162" s="2">
        <v>45.6</v>
      </c>
      <c r="Y162" s="2">
        <v>8.4</v>
      </c>
      <c r="AA162" s="3" t="s">
        <v>846</v>
      </c>
      <c r="AB162" s="3" t="s">
        <v>425</v>
      </c>
      <c r="AC162" s="3">
        <v>78000</v>
      </c>
      <c r="AD162" s="3">
        <v>6.2</v>
      </c>
      <c r="AE162" s="3">
        <v>23907</v>
      </c>
      <c r="AF162" s="3">
        <v>4.9000000000000004</v>
      </c>
      <c r="AG162" s="3">
        <v>27393</v>
      </c>
      <c r="AH162" s="3">
        <v>3.8</v>
      </c>
      <c r="AI162" s="3">
        <v>14716</v>
      </c>
      <c r="AJ162" s="3">
        <v>6.8</v>
      </c>
      <c r="AK162" s="3" t="s">
        <v>858</v>
      </c>
      <c r="AL162" s="3" t="s">
        <v>858</v>
      </c>
      <c r="AN162" s="4" t="s">
        <v>846</v>
      </c>
      <c r="AO162" s="4" t="s">
        <v>425</v>
      </c>
      <c r="AP162" s="4">
        <v>91000</v>
      </c>
      <c r="AQ162" s="4">
        <v>4.3</v>
      </c>
      <c r="AR162" s="4">
        <v>11.23</v>
      </c>
      <c r="AS162" s="4">
        <v>3.6</v>
      </c>
      <c r="AT162" s="4">
        <v>13.4</v>
      </c>
      <c r="AU162" s="4">
        <v>2.6</v>
      </c>
      <c r="AV162" s="4">
        <v>7</v>
      </c>
      <c r="AW162" s="4">
        <v>2</v>
      </c>
      <c r="AX162" s="4">
        <v>21.46</v>
      </c>
      <c r="AY162" s="4">
        <v>20</v>
      </c>
      <c r="BA162" s="5" t="s">
        <v>846</v>
      </c>
      <c r="BB162" s="5" t="s">
        <v>425</v>
      </c>
      <c r="BC162" s="5">
        <v>91000</v>
      </c>
      <c r="BD162" s="5">
        <v>4.3</v>
      </c>
      <c r="BE162" s="5">
        <v>458.5</v>
      </c>
      <c r="BF162" s="5">
        <v>3.4</v>
      </c>
      <c r="BG162" s="5">
        <v>529.6</v>
      </c>
      <c r="BH162" s="5">
        <v>2.5</v>
      </c>
      <c r="BI162" s="5">
        <v>277.8</v>
      </c>
      <c r="BJ162" s="5">
        <v>2.5</v>
      </c>
      <c r="BK162" s="5">
        <v>838.1</v>
      </c>
      <c r="BL162" s="5">
        <v>17</v>
      </c>
      <c r="BN162" s="6" t="s">
        <v>846</v>
      </c>
      <c r="BO162" s="6" t="s">
        <v>425</v>
      </c>
      <c r="BP162" s="6">
        <v>144000</v>
      </c>
      <c r="BQ162" s="6">
        <v>3.4</v>
      </c>
      <c r="BR162" s="6">
        <v>36.9</v>
      </c>
      <c r="BS162" s="6">
        <v>1.4</v>
      </c>
      <c r="BT162" s="6">
        <v>31.1</v>
      </c>
      <c r="BU162" s="6">
        <v>1.4</v>
      </c>
      <c r="BV162" s="6">
        <v>10</v>
      </c>
      <c r="BW162" s="6">
        <v>10</v>
      </c>
      <c r="BX162" s="6">
        <v>44</v>
      </c>
      <c r="BY162" s="6">
        <v>5.2</v>
      </c>
      <c r="CA162" s="7" t="s">
        <v>846</v>
      </c>
      <c r="CB162" s="7" t="s">
        <v>425</v>
      </c>
      <c r="CC162" s="7">
        <v>119000</v>
      </c>
      <c r="CD162" s="7">
        <v>4.8</v>
      </c>
      <c r="CE162" s="7">
        <v>18642</v>
      </c>
      <c r="CF162" s="7">
        <v>5.3</v>
      </c>
      <c r="CG162" s="7">
        <v>21223</v>
      </c>
      <c r="CH162" s="7">
        <v>3.8</v>
      </c>
      <c r="CI162" s="7">
        <v>5518</v>
      </c>
      <c r="CJ162" s="7">
        <v>9.5</v>
      </c>
      <c r="CK162" s="7">
        <v>38938</v>
      </c>
      <c r="CL162" s="7">
        <v>19</v>
      </c>
      <c r="CN162" s="8" t="s">
        <v>846</v>
      </c>
      <c r="CO162" s="8" t="s">
        <v>425</v>
      </c>
      <c r="CP162" s="8">
        <v>144000</v>
      </c>
      <c r="CQ162" s="8">
        <v>3.4</v>
      </c>
      <c r="CR162" s="8">
        <v>9.83</v>
      </c>
      <c r="CS162" s="8">
        <v>2.7</v>
      </c>
      <c r="CT162" s="8">
        <v>12.71</v>
      </c>
      <c r="CU162" s="8">
        <v>2.2999999999999998</v>
      </c>
      <c r="CV162" s="8">
        <v>6.39</v>
      </c>
      <c r="CW162" s="8">
        <v>1</v>
      </c>
      <c r="CX162" s="8">
        <v>21.18</v>
      </c>
      <c r="CY162" s="8">
        <v>10</v>
      </c>
      <c r="DA162" s="20" t="s">
        <v>846</v>
      </c>
      <c r="DB162" s="20" t="s">
        <v>425</v>
      </c>
      <c r="DC162" s="20">
        <v>144000</v>
      </c>
      <c r="DD162" s="20">
        <v>3.4</v>
      </c>
      <c r="DE162" s="20">
        <v>342.3</v>
      </c>
      <c r="DF162" s="20">
        <v>3.4</v>
      </c>
      <c r="DG162" s="20">
        <v>395.5</v>
      </c>
      <c r="DH162" s="20">
        <v>2.7</v>
      </c>
      <c r="DI162" s="20">
        <v>85.2</v>
      </c>
      <c r="DJ162" s="20">
        <v>11</v>
      </c>
      <c r="DK162" s="20">
        <v>753</v>
      </c>
      <c r="DL162" s="20">
        <v>11</v>
      </c>
      <c r="DN162" s="21" t="s">
        <v>846</v>
      </c>
      <c r="DO162" s="21" t="s">
        <v>425</v>
      </c>
      <c r="DP162" s="21">
        <v>34000</v>
      </c>
      <c r="DQ162" s="21">
        <v>6.8</v>
      </c>
      <c r="DR162" s="21">
        <v>37.5</v>
      </c>
      <c r="DS162" s="21">
        <v>0.3</v>
      </c>
      <c r="DT162" s="21">
        <v>37.4</v>
      </c>
      <c r="DU162" s="21">
        <v>0.9</v>
      </c>
      <c r="DV162" s="21">
        <v>31.5</v>
      </c>
      <c r="DW162" s="21">
        <v>1.7</v>
      </c>
      <c r="DX162" s="21" t="s">
        <v>858</v>
      </c>
      <c r="DY162" s="21" t="s">
        <v>858</v>
      </c>
      <c r="EA162" s="22" t="s">
        <v>846</v>
      </c>
      <c r="EB162" s="22" t="s">
        <v>425</v>
      </c>
      <c r="EC162" s="22">
        <v>30000</v>
      </c>
      <c r="ED162" s="22">
        <v>9.8000000000000007</v>
      </c>
      <c r="EE162" s="22">
        <v>19423</v>
      </c>
      <c r="EF162" s="22">
        <v>8.4</v>
      </c>
      <c r="EG162" s="22">
        <v>23313</v>
      </c>
      <c r="EH162" s="22">
        <v>5.0999999999999996</v>
      </c>
      <c r="EI162" s="22" t="s">
        <v>858</v>
      </c>
      <c r="EJ162" s="22" t="s">
        <v>858</v>
      </c>
      <c r="EK162" s="22" t="s">
        <v>858</v>
      </c>
      <c r="EL162" s="22" t="s">
        <v>858</v>
      </c>
      <c r="EN162" s="23" t="s">
        <v>846</v>
      </c>
      <c r="EO162" s="23" t="s">
        <v>425</v>
      </c>
      <c r="EP162" s="23">
        <v>34000</v>
      </c>
      <c r="EQ162" s="23">
        <v>6.8</v>
      </c>
      <c r="ER162" s="23">
        <v>9.93</v>
      </c>
      <c r="ES162" s="23">
        <v>5.0999999999999996</v>
      </c>
      <c r="ET162" s="23">
        <v>11.97</v>
      </c>
      <c r="EU162" s="23">
        <v>3.6</v>
      </c>
      <c r="EV162" s="23">
        <v>6.67</v>
      </c>
      <c r="EW162" s="23">
        <v>2.9</v>
      </c>
      <c r="EX162" s="23" t="s">
        <v>858</v>
      </c>
      <c r="EY162" s="23" t="s">
        <v>858</v>
      </c>
      <c r="FA162" s="24" t="s">
        <v>846</v>
      </c>
      <c r="FB162" s="24" t="s">
        <v>425</v>
      </c>
      <c r="FC162" s="24">
        <v>34000</v>
      </c>
      <c r="FD162" s="24">
        <v>6.8</v>
      </c>
      <c r="FE162" s="24">
        <v>372</v>
      </c>
      <c r="FF162" s="24">
        <v>5.6</v>
      </c>
      <c r="FG162" s="24">
        <v>448.1</v>
      </c>
      <c r="FH162" s="24">
        <v>3.5</v>
      </c>
      <c r="FI162" s="24">
        <v>252.4</v>
      </c>
      <c r="FJ162" s="24">
        <v>2.5</v>
      </c>
      <c r="FK162" s="24" t="s">
        <v>858</v>
      </c>
      <c r="FL162" s="24" t="s">
        <v>858</v>
      </c>
      <c r="FN162" s="11" t="s">
        <v>846</v>
      </c>
      <c r="FO162" s="11" t="s">
        <v>425</v>
      </c>
      <c r="FP162" s="11">
        <v>56000</v>
      </c>
      <c r="FQ162" s="11">
        <v>5.6</v>
      </c>
      <c r="FR162" s="11">
        <v>39.9</v>
      </c>
      <c r="FS162" s="11">
        <v>0.7</v>
      </c>
      <c r="FT162" s="11">
        <v>40.799999999999997</v>
      </c>
      <c r="FU162" s="11">
        <v>0.9</v>
      </c>
      <c r="FV162" s="11">
        <v>35</v>
      </c>
      <c r="FW162" s="11">
        <v>2.9</v>
      </c>
      <c r="FX162" s="11" t="s">
        <v>858</v>
      </c>
      <c r="FY162" s="11" t="s">
        <v>858</v>
      </c>
      <c r="GA162" s="10" t="s">
        <v>846</v>
      </c>
      <c r="GB162" s="10" t="s">
        <v>425</v>
      </c>
      <c r="GC162" s="10">
        <v>48000</v>
      </c>
      <c r="GD162" s="10">
        <v>8</v>
      </c>
      <c r="GE162" s="10">
        <v>25851</v>
      </c>
      <c r="GF162" s="10">
        <v>5.2</v>
      </c>
      <c r="GG162" s="10">
        <v>29882</v>
      </c>
      <c r="GH162" s="10">
        <v>4.8</v>
      </c>
      <c r="GI162" s="10">
        <v>16097</v>
      </c>
      <c r="GJ162" s="10">
        <v>8.9</v>
      </c>
      <c r="GK162" s="10" t="s">
        <v>858</v>
      </c>
      <c r="GL162" s="10" t="s">
        <v>858</v>
      </c>
      <c r="GN162" s="9" t="s">
        <v>846</v>
      </c>
      <c r="GO162" s="9" t="s">
        <v>425</v>
      </c>
      <c r="GP162" s="9">
        <v>56000</v>
      </c>
      <c r="GQ162" s="9">
        <v>5.6</v>
      </c>
      <c r="GR162" s="9">
        <v>11.9</v>
      </c>
      <c r="GS162" s="9">
        <v>4.7</v>
      </c>
      <c r="GT162" s="9">
        <v>14.19</v>
      </c>
      <c r="GU162" s="9">
        <v>3.4</v>
      </c>
      <c r="GV162" s="9">
        <v>7.17</v>
      </c>
      <c r="GW162" s="9">
        <v>2.7</v>
      </c>
      <c r="GX162" s="9" t="s">
        <v>858</v>
      </c>
      <c r="GY162" s="9" t="s">
        <v>858</v>
      </c>
    </row>
    <row r="163" spans="1:207" x14ac:dyDescent="0.25">
      <c r="A163" s="1" t="s">
        <v>847</v>
      </c>
      <c r="B163" s="1" t="s">
        <v>426</v>
      </c>
      <c r="C163" s="1">
        <v>105000</v>
      </c>
      <c r="D163" s="1">
        <v>4.0999999999999996</v>
      </c>
      <c r="E163" s="1">
        <v>530.79999999999995</v>
      </c>
      <c r="F163" s="1">
        <v>3.8</v>
      </c>
      <c r="G163" s="1">
        <v>632</v>
      </c>
      <c r="H163" s="1">
        <v>2.5</v>
      </c>
      <c r="I163" s="1">
        <v>311.2</v>
      </c>
      <c r="J163" s="1">
        <v>2.6</v>
      </c>
      <c r="K163" s="1" t="s">
        <v>858</v>
      </c>
      <c r="L163" s="1" t="s">
        <v>858</v>
      </c>
      <c r="N163" s="2" t="s">
        <v>847</v>
      </c>
      <c r="O163" s="2" t="s">
        <v>426</v>
      </c>
      <c r="P163" s="2">
        <v>165000</v>
      </c>
      <c r="Q163" s="2">
        <v>3.2</v>
      </c>
      <c r="R163" s="2">
        <v>37.5</v>
      </c>
      <c r="S163" s="2">
        <v>0</v>
      </c>
      <c r="T163" s="2">
        <v>38.799999999999997</v>
      </c>
      <c r="U163" s="2">
        <v>0.4</v>
      </c>
      <c r="V163" s="2">
        <v>35</v>
      </c>
      <c r="W163" s="2">
        <v>0</v>
      </c>
      <c r="X163" s="2">
        <v>44.9</v>
      </c>
      <c r="Y163" s="2">
        <v>4.5</v>
      </c>
      <c r="AA163" s="3" t="s">
        <v>847</v>
      </c>
      <c r="AB163" s="3" t="s">
        <v>426</v>
      </c>
      <c r="AC163" s="3">
        <v>144000</v>
      </c>
      <c r="AD163" s="3">
        <v>4.5</v>
      </c>
      <c r="AE163" s="3">
        <v>25855</v>
      </c>
      <c r="AF163" s="3">
        <v>3.3</v>
      </c>
      <c r="AG163" s="3">
        <v>31507</v>
      </c>
      <c r="AH163" s="3">
        <v>3.3</v>
      </c>
      <c r="AI163" s="3">
        <v>15109</v>
      </c>
      <c r="AJ163" s="3">
        <v>4.3</v>
      </c>
      <c r="AK163" s="3" t="s">
        <v>858</v>
      </c>
      <c r="AL163" s="3" t="s">
        <v>858</v>
      </c>
      <c r="AN163" s="4" t="s">
        <v>847</v>
      </c>
      <c r="AO163" s="4" t="s">
        <v>426</v>
      </c>
      <c r="AP163" s="4">
        <v>165000</v>
      </c>
      <c r="AQ163" s="4">
        <v>3.2</v>
      </c>
      <c r="AR163" s="4">
        <v>12.45</v>
      </c>
      <c r="AS163" s="4">
        <v>2.5</v>
      </c>
      <c r="AT163" s="4">
        <v>15.08</v>
      </c>
      <c r="AU163" s="4">
        <v>2.1</v>
      </c>
      <c r="AV163" s="4">
        <v>7.49</v>
      </c>
      <c r="AW163" s="4">
        <v>2.5</v>
      </c>
      <c r="AX163" s="4">
        <v>25.79</v>
      </c>
      <c r="AY163" s="4">
        <v>13</v>
      </c>
      <c r="BA163" s="5" t="s">
        <v>847</v>
      </c>
      <c r="BB163" s="5" t="s">
        <v>426</v>
      </c>
      <c r="BC163" s="5">
        <v>165000</v>
      </c>
      <c r="BD163" s="5">
        <v>3.2</v>
      </c>
      <c r="BE163" s="5">
        <v>485.5</v>
      </c>
      <c r="BF163" s="5">
        <v>2.9</v>
      </c>
      <c r="BG163" s="5">
        <v>585.6</v>
      </c>
      <c r="BH163" s="5">
        <v>2</v>
      </c>
      <c r="BI163" s="5">
        <v>292.5</v>
      </c>
      <c r="BJ163" s="5">
        <v>2.1</v>
      </c>
      <c r="BK163" s="5">
        <v>947</v>
      </c>
      <c r="BL163" s="5">
        <v>15</v>
      </c>
      <c r="BN163" s="6" t="s">
        <v>847</v>
      </c>
      <c r="BO163" s="6" t="s">
        <v>426</v>
      </c>
      <c r="BP163" s="6">
        <v>242000</v>
      </c>
      <c r="BQ163" s="6">
        <v>2.6</v>
      </c>
      <c r="BR163" s="6">
        <v>36.9</v>
      </c>
      <c r="BS163" s="6">
        <v>0.1</v>
      </c>
      <c r="BT163" s="6">
        <v>32</v>
      </c>
      <c r="BU163" s="6">
        <v>1</v>
      </c>
      <c r="BV163" s="6">
        <v>13</v>
      </c>
      <c r="BW163" s="6">
        <v>7.4</v>
      </c>
      <c r="BX163" s="6">
        <v>42.5</v>
      </c>
      <c r="BY163" s="6">
        <v>3.6</v>
      </c>
      <c r="CA163" s="7" t="s">
        <v>847</v>
      </c>
      <c r="CB163" s="7" t="s">
        <v>426</v>
      </c>
      <c r="CC163" s="7">
        <v>209000</v>
      </c>
      <c r="CD163" s="7">
        <v>3.6</v>
      </c>
      <c r="CE163" s="7">
        <v>21005</v>
      </c>
      <c r="CF163" s="7">
        <v>3.7</v>
      </c>
      <c r="CG163" s="7">
        <v>25108</v>
      </c>
      <c r="CH163" s="7">
        <v>3.3</v>
      </c>
      <c r="CI163" s="7">
        <v>6234</v>
      </c>
      <c r="CJ163" s="7">
        <v>8.6999999999999993</v>
      </c>
      <c r="CK163" s="7">
        <v>45766</v>
      </c>
      <c r="CL163" s="7">
        <v>17</v>
      </c>
      <c r="CN163" s="8" t="s">
        <v>847</v>
      </c>
      <c r="CO163" s="8" t="s">
        <v>426</v>
      </c>
      <c r="CP163" s="8">
        <v>242000</v>
      </c>
      <c r="CQ163" s="8">
        <v>2.6</v>
      </c>
      <c r="CR163" s="8">
        <v>11.04</v>
      </c>
      <c r="CS163" s="8">
        <v>3</v>
      </c>
      <c r="CT163" s="8">
        <v>14.38</v>
      </c>
      <c r="CU163" s="8">
        <v>1.9</v>
      </c>
      <c r="CV163" s="8">
        <v>6.5</v>
      </c>
      <c r="CW163" s="8">
        <v>0.8</v>
      </c>
      <c r="CX163" s="8">
        <v>24.35</v>
      </c>
      <c r="CY163" s="8">
        <v>8.6999999999999993</v>
      </c>
      <c r="DA163" s="20" t="s">
        <v>847</v>
      </c>
      <c r="DB163" s="20" t="s">
        <v>426</v>
      </c>
      <c r="DC163" s="20">
        <v>242000</v>
      </c>
      <c r="DD163" s="20">
        <v>2.6</v>
      </c>
      <c r="DE163" s="20">
        <v>388.3</v>
      </c>
      <c r="DF163" s="20">
        <v>3.1</v>
      </c>
      <c r="DG163" s="20">
        <v>459.6</v>
      </c>
      <c r="DH163" s="20">
        <v>2.1</v>
      </c>
      <c r="DI163" s="20">
        <v>107.5</v>
      </c>
      <c r="DJ163" s="20">
        <v>6</v>
      </c>
      <c r="DK163" s="20">
        <v>848.9</v>
      </c>
      <c r="DL163" s="20">
        <v>9.3000000000000007</v>
      </c>
      <c r="DN163" s="21" t="s">
        <v>847</v>
      </c>
      <c r="DO163" s="21" t="s">
        <v>426</v>
      </c>
      <c r="DP163" s="21">
        <v>60000</v>
      </c>
      <c r="DQ163" s="21">
        <v>5.2</v>
      </c>
      <c r="DR163" s="21">
        <v>37.4</v>
      </c>
      <c r="DS163" s="21">
        <v>0.3</v>
      </c>
      <c r="DT163" s="21">
        <v>37.299999999999997</v>
      </c>
      <c r="DU163" s="21">
        <v>0.6</v>
      </c>
      <c r="DV163" s="21">
        <v>32.4</v>
      </c>
      <c r="DW163" s="21">
        <v>2.4</v>
      </c>
      <c r="DX163" s="21">
        <v>40.299999999999997</v>
      </c>
      <c r="DY163" s="21">
        <v>8.9</v>
      </c>
      <c r="EA163" s="22" t="s">
        <v>847</v>
      </c>
      <c r="EB163" s="22" t="s">
        <v>426</v>
      </c>
      <c r="EC163" s="22">
        <v>51000</v>
      </c>
      <c r="ED163" s="22">
        <v>7.1</v>
      </c>
      <c r="EE163" s="22">
        <v>22499</v>
      </c>
      <c r="EF163" s="22">
        <v>6.4</v>
      </c>
      <c r="EG163" s="22">
        <v>26717</v>
      </c>
      <c r="EH163" s="22">
        <v>5.5</v>
      </c>
      <c r="EI163" s="22">
        <v>13427</v>
      </c>
      <c r="EJ163" s="22">
        <v>13</v>
      </c>
      <c r="EK163" s="22" t="s">
        <v>858</v>
      </c>
      <c r="EL163" s="22" t="s">
        <v>858</v>
      </c>
      <c r="EN163" s="23" t="s">
        <v>847</v>
      </c>
      <c r="EO163" s="23" t="s">
        <v>426</v>
      </c>
      <c r="EP163" s="23">
        <v>60000</v>
      </c>
      <c r="EQ163" s="23">
        <v>5.2</v>
      </c>
      <c r="ER163" s="23">
        <v>11.25</v>
      </c>
      <c r="ES163" s="23">
        <v>3.9</v>
      </c>
      <c r="ET163" s="23">
        <v>13.54</v>
      </c>
      <c r="EU163" s="23">
        <v>3.2</v>
      </c>
      <c r="EV163" s="23">
        <v>6.99</v>
      </c>
      <c r="EW163" s="23">
        <v>3.4</v>
      </c>
      <c r="EX163" s="23" t="s">
        <v>858</v>
      </c>
      <c r="EY163" s="23" t="s">
        <v>858</v>
      </c>
      <c r="FA163" s="24" t="s">
        <v>847</v>
      </c>
      <c r="FB163" s="24" t="s">
        <v>426</v>
      </c>
      <c r="FC163" s="24">
        <v>60000</v>
      </c>
      <c r="FD163" s="24">
        <v>5.2</v>
      </c>
      <c r="FE163" s="24">
        <v>431.2</v>
      </c>
      <c r="FF163" s="24">
        <v>3.6</v>
      </c>
      <c r="FG163" s="24">
        <v>504.8</v>
      </c>
      <c r="FH163" s="24">
        <v>3.1</v>
      </c>
      <c r="FI163" s="24">
        <v>262.3</v>
      </c>
      <c r="FJ163" s="24">
        <v>3.7</v>
      </c>
      <c r="FK163" s="24" t="s">
        <v>858</v>
      </c>
      <c r="FL163" s="24" t="s">
        <v>858</v>
      </c>
      <c r="FN163" s="11" t="s">
        <v>847</v>
      </c>
      <c r="FO163" s="11" t="s">
        <v>426</v>
      </c>
      <c r="FP163" s="11">
        <v>105000</v>
      </c>
      <c r="FQ163" s="11">
        <v>4.0999999999999996</v>
      </c>
      <c r="FR163" s="11">
        <v>38</v>
      </c>
      <c r="FS163" s="11">
        <v>1</v>
      </c>
      <c r="FT163" s="11">
        <v>39.700000000000003</v>
      </c>
      <c r="FU163" s="11">
        <v>0.6</v>
      </c>
      <c r="FV163" s="11">
        <v>35</v>
      </c>
      <c r="FW163" s="11">
        <v>1</v>
      </c>
      <c r="FX163" s="11">
        <v>45.4</v>
      </c>
      <c r="FY163" s="11">
        <v>6.3</v>
      </c>
      <c r="GA163" s="10" t="s">
        <v>847</v>
      </c>
      <c r="GB163" s="10" t="s">
        <v>426</v>
      </c>
      <c r="GC163" s="10">
        <v>93000</v>
      </c>
      <c r="GD163" s="10">
        <v>5.7</v>
      </c>
      <c r="GE163" s="10">
        <v>28205</v>
      </c>
      <c r="GF163" s="10">
        <v>4.8</v>
      </c>
      <c r="GG163" s="10">
        <v>34136</v>
      </c>
      <c r="GH163" s="10">
        <v>3.9</v>
      </c>
      <c r="GI163" s="10">
        <v>16437</v>
      </c>
      <c r="GJ163" s="10">
        <v>3</v>
      </c>
      <c r="GK163" s="10" t="s">
        <v>858</v>
      </c>
      <c r="GL163" s="10" t="s">
        <v>858</v>
      </c>
      <c r="GN163" s="9" t="s">
        <v>847</v>
      </c>
      <c r="GO163" s="9" t="s">
        <v>426</v>
      </c>
      <c r="GP163" s="9">
        <v>105000</v>
      </c>
      <c r="GQ163" s="9">
        <v>4.0999999999999996</v>
      </c>
      <c r="GR163" s="9">
        <v>13.16</v>
      </c>
      <c r="GS163" s="9">
        <v>4</v>
      </c>
      <c r="GT163" s="9">
        <v>15.91</v>
      </c>
      <c r="GU163" s="9">
        <v>2.6</v>
      </c>
      <c r="GV163" s="9">
        <v>7.61</v>
      </c>
      <c r="GW163" s="9">
        <v>2.7</v>
      </c>
      <c r="GX163" s="9" t="s">
        <v>858</v>
      </c>
      <c r="GY163" s="9" t="s">
        <v>858</v>
      </c>
    </row>
    <row r="164" spans="1:207" x14ac:dyDescent="0.25">
      <c r="A164" s="1" t="s">
        <v>848</v>
      </c>
      <c r="B164" s="1" t="s">
        <v>427</v>
      </c>
      <c r="C164" s="1">
        <v>87000</v>
      </c>
      <c r="D164" s="1">
        <v>4.5</v>
      </c>
      <c r="E164" s="1">
        <v>493.7</v>
      </c>
      <c r="F164" s="1">
        <v>3.8</v>
      </c>
      <c r="G164" s="1">
        <v>565.20000000000005</v>
      </c>
      <c r="H164" s="1">
        <v>2.5</v>
      </c>
      <c r="I164" s="1">
        <v>275.5</v>
      </c>
      <c r="J164" s="1">
        <v>3.2</v>
      </c>
      <c r="K164" s="1" t="s">
        <v>858</v>
      </c>
      <c r="L164" s="1" t="s">
        <v>858</v>
      </c>
      <c r="N164" s="2" t="s">
        <v>848</v>
      </c>
      <c r="O164" s="2" t="s">
        <v>427</v>
      </c>
      <c r="P164" s="2">
        <v>140000</v>
      </c>
      <c r="Q164" s="2">
        <v>3.5</v>
      </c>
      <c r="R164" s="2">
        <v>38</v>
      </c>
      <c r="S164" s="2">
        <v>1</v>
      </c>
      <c r="T164" s="2">
        <v>39.5</v>
      </c>
      <c r="U164" s="2">
        <v>0.5</v>
      </c>
      <c r="V164" s="2">
        <v>33.5</v>
      </c>
      <c r="W164" s="2">
        <v>1.9</v>
      </c>
      <c r="X164" s="2">
        <v>46.4</v>
      </c>
      <c r="Y164" s="2">
        <v>4.2</v>
      </c>
      <c r="AA164" s="3" t="s">
        <v>848</v>
      </c>
      <c r="AB164" s="3" t="s">
        <v>427</v>
      </c>
      <c r="AC164" s="3">
        <v>119000</v>
      </c>
      <c r="AD164" s="3">
        <v>4.5</v>
      </c>
      <c r="AE164" s="3">
        <v>23828</v>
      </c>
      <c r="AF164" s="3">
        <v>4.0999999999999996</v>
      </c>
      <c r="AG164" s="3">
        <v>27167</v>
      </c>
      <c r="AH164" s="3">
        <v>2.8</v>
      </c>
      <c r="AI164" s="3">
        <v>13243</v>
      </c>
      <c r="AJ164" s="3">
        <v>4.5</v>
      </c>
      <c r="AK164" s="3">
        <v>43795</v>
      </c>
      <c r="AL164" s="3">
        <v>20</v>
      </c>
      <c r="AN164" s="4" t="s">
        <v>848</v>
      </c>
      <c r="AO164" s="4" t="s">
        <v>427</v>
      </c>
      <c r="AP164" s="4">
        <v>140000</v>
      </c>
      <c r="AQ164" s="4">
        <v>3.5</v>
      </c>
      <c r="AR164" s="4">
        <v>10.86</v>
      </c>
      <c r="AS164" s="4">
        <v>2.8</v>
      </c>
      <c r="AT164" s="4">
        <v>13.17</v>
      </c>
      <c r="AU164" s="4">
        <v>2</v>
      </c>
      <c r="AV164" s="4">
        <v>6.86</v>
      </c>
      <c r="AW164" s="4">
        <v>1.6</v>
      </c>
      <c r="AX164" s="4">
        <v>21.95</v>
      </c>
      <c r="AY164" s="4">
        <v>13</v>
      </c>
      <c r="BA164" s="5" t="s">
        <v>848</v>
      </c>
      <c r="BB164" s="5" t="s">
        <v>427</v>
      </c>
      <c r="BC164" s="5">
        <v>140000</v>
      </c>
      <c r="BD164" s="5">
        <v>3.5</v>
      </c>
      <c r="BE164" s="5">
        <v>446.4</v>
      </c>
      <c r="BF164" s="5">
        <v>3.2</v>
      </c>
      <c r="BG164" s="5">
        <v>519.79999999999995</v>
      </c>
      <c r="BH164" s="5">
        <v>2</v>
      </c>
      <c r="BI164" s="5">
        <v>267</v>
      </c>
      <c r="BJ164" s="5">
        <v>1.4</v>
      </c>
      <c r="BK164" s="5">
        <v>833.6</v>
      </c>
      <c r="BL164" s="5">
        <v>13</v>
      </c>
      <c r="BN164" s="6" t="s">
        <v>848</v>
      </c>
      <c r="BO164" s="6" t="s">
        <v>427</v>
      </c>
      <c r="BP164" s="6">
        <v>204000</v>
      </c>
      <c r="BQ164" s="6">
        <v>2.9</v>
      </c>
      <c r="BR164" s="6">
        <v>37</v>
      </c>
      <c r="BS164" s="6">
        <v>0.1</v>
      </c>
      <c r="BT164" s="6">
        <v>32.700000000000003</v>
      </c>
      <c r="BU164" s="6">
        <v>1</v>
      </c>
      <c r="BV164" s="6">
        <v>13.8</v>
      </c>
      <c r="BW164" s="6">
        <v>5.6</v>
      </c>
      <c r="BX164" s="6">
        <v>44.1</v>
      </c>
      <c r="BY164" s="6">
        <v>3.6</v>
      </c>
      <c r="CA164" s="7" t="s">
        <v>848</v>
      </c>
      <c r="CB164" s="7" t="s">
        <v>427</v>
      </c>
      <c r="CC164" s="7">
        <v>178000</v>
      </c>
      <c r="CD164" s="7">
        <v>3.7</v>
      </c>
      <c r="CE164" s="7">
        <v>18310</v>
      </c>
      <c r="CF164" s="7">
        <v>4.3</v>
      </c>
      <c r="CG164" s="7">
        <v>21411</v>
      </c>
      <c r="CH164" s="7">
        <v>2.9</v>
      </c>
      <c r="CI164" s="7">
        <v>5400</v>
      </c>
      <c r="CJ164" s="7">
        <v>13</v>
      </c>
      <c r="CK164" s="7">
        <v>38749</v>
      </c>
      <c r="CL164" s="7">
        <v>16</v>
      </c>
      <c r="CN164" s="8" t="s">
        <v>848</v>
      </c>
      <c r="CO164" s="8" t="s">
        <v>427</v>
      </c>
      <c r="CP164" s="8">
        <v>204000</v>
      </c>
      <c r="CQ164" s="8">
        <v>2.9</v>
      </c>
      <c r="CR164" s="8">
        <v>9.9499999999999993</v>
      </c>
      <c r="CS164" s="8">
        <v>2.4</v>
      </c>
      <c r="CT164" s="8">
        <v>12.62</v>
      </c>
      <c r="CU164" s="8">
        <v>1.8</v>
      </c>
      <c r="CV164" s="8">
        <v>6.33</v>
      </c>
      <c r="CW164" s="8">
        <v>1</v>
      </c>
      <c r="CX164" s="8">
        <v>21.09</v>
      </c>
      <c r="CY164" s="8">
        <v>10</v>
      </c>
      <c r="DA164" s="20" t="s">
        <v>848</v>
      </c>
      <c r="DB164" s="20" t="s">
        <v>427</v>
      </c>
      <c r="DC164" s="20">
        <v>204000</v>
      </c>
      <c r="DD164" s="20">
        <v>2.9</v>
      </c>
      <c r="DE164" s="20">
        <v>348.2</v>
      </c>
      <c r="DF164" s="20">
        <v>3.2</v>
      </c>
      <c r="DG164" s="20">
        <v>412</v>
      </c>
      <c r="DH164" s="20">
        <v>2.1</v>
      </c>
      <c r="DI164" s="20">
        <v>109.6</v>
      </c>
      <c r="DJ164" s="20">
        <v>5.0999999999999996</v>
      </c>
      <c r="DK164" s="20">
        <v>746.4</v>
      </c>
      <c r="DL164" s="20">
        <v>9.1999999999999993</v>
      </c>
      <c r="DN164" s="21" t="s">
        <v>848</v>
      </c>
      <c r="DO164" s="21" t="s">
        <v>427</v>
      </c>
      <c r="DP164" s="21">
        <v>53000</v>
      </c>
      <c r="DQ164" s="21">
        <v>5.5</v>
      </c>
      <c r="DR164" s="21">
        <v>37.4</v>
      </c>
      <c r="DS164" s="21">
        <v>0.3</v>
      </c>
      <c r="DT164" s="21">
        <v>37.5</v>
      </c>
      <c r="DU164" s="21">
        <v>0.6</v>
      </c>
      <c r="DV164" s="21">
        <v>32.4</v>
      </c>
      <c r="DW164" s="21">
        <v>0.6</v>
      </c>
      <c r="DX164" s="21" t="s">
        <v>858</v>
      </c>
      <c r="DY164" s="21" t="s">
        <v>858</v>
      </c>
      <c r="EA164" s="22" t="s">
        <v>848</v>
      </c>
      <c r="EB164" s="22" t="s">
        <v>427</v>
      </c>
      <c r="EC164" s="22">
        <v>44000</v>
      </c>
      <c r="ED164" s="22">
        <v>7.3</v>
      </c>
      <c r="EE164" s="22">
        <v>20009</v>
      </c>
      <c r="EF164" s="22">
        <v>6.9</v>
      </c>
      <c r="EG164" s="22">
        <v>22717</v>
      </c>
      <c r="EH164" s="22">
        <v>4.4000000000000004</v>
      </c>
      <c r="EI164" s="22">
        <v>12086</v>
      </c>
      <c r="EJ164" s="22">
        <v>15</v>
      </c>
      <c r="EK164" s="22" t="s">
        <v>858</v>
      </c>
      <c r="EL164" s="22" t="s">
        <v>858</v>
      </c>
      <c r="EN164" s="23" t="s">
        <v>848</v>
      </c>
      <c r="EO164" s="23" t="s">
        <v>427</v>
      </c>
      <c r="EP164" s="23">
        <v>53000</v>
      </c>
      <c r="EQ164" s="23">
        <v>5.5</v>
      </c>
      <c r="ER164" s="23">
        <v>10.17</v>
      </c>
      <c r="ES164" s="23">
        <v>4.3</v>
      </c>
      <c r="ET164" s="23">
        <v>11.89</v>
      </c>
      <c r="EU164" s="23">
        <v>2.9</v>
      </c>
      <c r="EV164" s="23">
        <v>6.86</v>
      </c>
      <c r="EW164" s="23">
        <v>1.9</v>
      </c>
      <c r="EX164" s="23" t="s">
        <v>858</v>
      </c>
      <c r="EY164" s="23" t="s">
        <v>858</v>
      </c>
      <c r="FA164" s="24" t="s">
        <v>848</v>
      </c>
      <c r="FB164" s="24" t="s">
        <v>427</v>
      </c>
      <c r="FC164" s="24">
        <v>53000</v>
      </c>
      <c r="FD164" s="24">
        <v>5.5</v>
      </c>
      <c r="FE164" s="24">
        <v>377.4</v>
      </c>
      <c r="FF164" s="24">
        <v>4</v>
      </c>
      <c r="FG164" s="24">
        <v>445.5</v>
      </c>
      <c r="FH164" s="24">
        <v>2.8</v>
      </c>
      <c r="FI164" s="24">
        <v>259.10000000000002</v>
      </c>
      <c r="FJ164" s="24">
        <v>2.7</v>
      </c>
      <c r="FK164" s="24" t="s">
        <v>858</v>
      </c>
      <c r="FL164" s="24" t="s">
        <v>858</v>
      </c>
      <c r="FN164" s="11" t="s">
        <v>848</v>
      </c>
      <c r="FO164" s="11" t="s">
        <v>427</v>
      </c>
      <c r="FP164" s="11">
        <v>87000</v>
      </c>
      <c r="FQ164" s="11">
        <v>4.5</v>
      </c>
      <c r="FR164" s="11">
        <v>40</v>
      </c>
      <c r="FS164" s="11">
        <v>0.7</v>
      </c>
      <c r="FT164" s="11">
        <v>40.700000000000003</v>
      </c>
      <c r="FU164" s="11">
        <v>0.6</v>
      </c>
      <c r="FV164" s="11">
        <v>35.299999999999997</v>
      </c>
      <c r="FW164" s="11">
        <v>1.1000000000000001</v>
      </c>
      <c r="FX164" s="11">
        <v>48</v>
      </c>
      <c r="FY164" s="11">
        <v>7</v>
      </c>
      <c r="GA164" s="10" t="s">
        <v>848</v>
      </c>
      <c r="GB164" s="10" t="s">
        <v>427</v>
      </c>
      <c r="GC164" s="10">
        <v>75000</v>
      </c>
      <c r="GD164" s="10">
        <v>5.7</v>
      </c>
      <c r="GE164" s="10">
        <v>25945</v>
      </c>
      <c r="GF164" s="10">
        <v>4.5999999999999996</v>
      </c>
      <c r="GG164" s="10">
        <v>29803</v>
      </c>
      <c r="GH164" s="10">
        <v>3.3</v>
      </c>
      <c r="GI164" s="10">
        <v>14525</v>
      </c>
      <c r="GJ164" s="10">
        <v>5</v>
      </c>
      <c r="GK164" s="10" t="s">
        <v>858</v>
      </c>
      <c r="GL164" s="10" t="s">
        <v>858</v>
      </c>
      <c r="GN164" s="9" t="s">
        <v>848</v>
      </c>
      <c r="GO164" s="9" t="s">
        <v>427</v>
      </c>
      <c r="GP164" s="9">
        <v>87000</v>
      </c>
      <c r="GQ164" s="9">
        <v>4.5</v>
      </c>
      <c r="GR164" s="9">
        <v>11.5</v>
      </c>
      <c r="GS164" s="9">
        <v>4.3</v>
      </c>
      <c r="GT164" s="9">
        <v>13.89</v>
      </c>
      <c r="GU164" s="9">
        <v>2.6</v>
      </c>
      <c r="GV164" s="9">
        <v>6.86</v>
      </c>
      <c r="GW164" s="9">
        <v>3.6</v>
      </c>
      <c r="GX164" s="9" t="s">
        <v>858</v>
      </c>
      <c r="GY164" s="9" t="s">
        <v>858</v>
      </c>
    </row>
    <row r="165" spans="1:207" x14ac:dyDescent="0.25">
      <c r="A165" s="1" t="s">
        <v>768</v>
      </c>
      <c r="B165" s="1" t="s">
        <v>347</v>
      </c>
      <c r="C165" s="1">
        <v>10000</v>
      </c>
      <c r="D165" s="1">
        <v>13.3</v>
      </c>
      <c r="E165" s="1">
        <v>498.3</v>
      </c>
      <c r="F165" s="1">
        <v>8.9</v>
      </c>
      <c r="G165" s="1">
        <v>521.29999999999995</v>
      </c>
      <c r="H165" s="1">
        <v>4.4000000000000004</v>
      </c>
      <c r="I165" s="1" t="s">
        <v>858</v>
      </c>
      <c r="J165" s="1" t="s">
        <v>858</v>
      </c>
      <c r="K165" s="1" t="s">
        <v>858</v>
      </c>
      <c r="L165" s="1" t="s">
        <v>858</v>
      </c>
      <c r="N165" s="2" t="s">
        <v>768</v>
      </c>
      <c r="O165" s="2" t="s">
        <v>347</v>
      </c>
      <c r="P165" s="2">
        <v>14000</v>
      </c>
      <c r="Q165" s="2">
        <v>11</v>
      </c>
      <c r="R165" s="2">
        <v>39</v>
      </c>
      <c r="S165" s="2">
        <v>2</v>
      </c>
      <c r="T165" s="2">
        <v>39.700000000000003</v>
      </c>
      <c r="U165" s="2">
        <v>1.7</v>
      </c>
      <c r="V165" s="2">
        <v>32.5</v>
      </c>
      <c r="W165" s="2">
        <v>2.8</v>
      </c>
      <c r="X165" s="2" t="s">
        <v>858</v>
      </c>
      <c r="Y165" s="2" t="s">
        <v>858</v>
      </c>
      <c r="AA165" s="3" t="s">
        <v>768</v>
      </c>
      <c r="AB165" s="3" t="s">
        <v>347</v>
      </c>
      <c r="AC165" s="3">
        <v>13000</v>
      </c>
      <c r="AD165" s="3">
        <v>12.9</v>
      </c>
      <c r="AE165" s="3">
        <v>24554</v>
      </c>
      <c r="AF165" s="3">
        <v>9.6999999999999993</v>
      </c>
      <c r="AG165" s="3">
        <v>24911</v>
      </c>
      <c r="AH165" s="3">
        <v>4.5999999999999996</v>
      </c>
      <c r="AI165" s="3">
        <v>12952</v>
      </c>
      <c r="AJ165" s="3">
        <v>12</v>
      </c>
      <c r="AK165" s="3" t="s">
        <v>858</v>
      </c>
      <c r="AL165" s="3" t="s">
        <v>858</v>
      </c>
      <c r="AN165" s="4" t="s">
        <v>768</v>
      </c>
      <c r="AO165" s="4" t="s">
        <v>347</v>
      </c>
      <c r="AP165" s="4">
        <v>14000</v>
      </c>
      <c r="AQ165" s="4">
        <v>11</v>
      </c>
      <c r="AR165" s="4">
        <v>11.65</v>
      </c>
      <c r="AS165" s="4">
        <v>6.9</v>
      </c>
      <c r="AT165" s="4">
        <v>12.18</v>
      </c>
      <c r="AU165" s="4">
        <v>4.3</v>
      </c>
      <c r="AV165" s="4">
        <v>7.21</v>
      </c>
      <c r="AW165" s="4">
        <v>5.9</v>
      </c>
      <c r="AX165" s="4" t="s">
        <v>858</v>
      </c>
      <c r="AY165" s="4" t="s">
        <v>858</v>
      </c>
      <c r="BA165" s="5" t="s">
        <v>768</v>
      </c>
      <c r="BB165" s="5" t="s">
        <v>347</v>
      </c>
      <c r="BC165" s="5">
        <v>14000</v>
      </c>
      <c r="BD165" s="5">
        <v>11</v>
      </c>
      <c r="BE165" s="5">
        <v>456.5</v>
      </c>
      <c r="BF165" s="5">
        <v>7.6</v>
      </c>
      <c r="BG165" s="5">
        <v>483.1</v>
      </c>
      <c r="BH165" s="5">
        <v>3.9</v>
      </c>
      <c r="BI165" s="5">
        <v>280.5</v>
      </c>
      <c r="BJ165" s="5">
        <v>5.7</v>
      </c>
      <c r="BK165" s="5" t="s">
        <v>858</v>
      </c>
      <c r="BL165" s="5" t="s">
        <v>858</v>
      </c>
      <c r="BN165" s="6" t="s">
        <v>768</v>
      </c>
      <c r="BO165" s="6" t="s">
        <v>347</v>
      </c>
      <c r="BP165" s="6">
        <v>19000</v>
      </c>
      <c r="BQ165" s="6">
        <v>9.3000000000000007</v>
      </c>
      <c r="BR165" s="6">
        <v>37</v>
      </c>
      <c r="BS165" s="6">
        <v>4.0999999999999996</v>
      </c>
      <c r="BT165" s="6">
        <v>33.799999999999997</v>
      </c>
      <c r="BU165" s="6">
        <v>3.3</v>
      </c>
      <c r="BV165" s="6" t="s">
        <v>858</v>
      </c>
      <c r="BW165" s="6" t="s">
        <v>858</v>
      </c>
      <c r="BX165" s="6" t="s">
        <v>858</v>
      </c>
      <c r="BY165" s="6" t="s">
        <v>858</v>
      </c>
      <c r="CA165" s="7" t="s">
        <v>768</v>
      </c>
      <c r="CB165" s="7" t="s">
        <v>347</v>
      </c>
      <c r="CC165" s="7">
        <v>17000</v>
      </c>
      <c r="CD165" s="7">
        <v>10.9</v>
      </c>
      <c r="CE165" s="7">
        <v>20043</v>
      </c>
      <c r="CF165" s="7">
        <v>12</v>
      </c>
      <c r="CG165" s="7">
        <v>20760</v>
      </c>
      <c r="CH165" s="7">
        <v>5.8</v>
      </c>
      <c r="CI165" s="7" t="s">
        <v>858</v>
      </c>
      <c r="CJ165" s="7" t="s">
        <v>858</v>
      </c>
      <c r="CK165" s="7" t="s">
        <v>858</v>
      </c>
      <c r="CL165" s="7" t="s">
        <v>858</v>
      </c>
      <c r="CN165" s="8" t="s">
        <v>768</v>
      </c>
      <c r="CO165" s="8" t="s">
        <v>347</v>
      </c>
      <c r="CP165" s="8">
        <v>19000</v>
      </c>
      <c r="CQ165" s="8">
        <v>9.3000000000000007</v>
      </c>
      <c r="CR165" s="8">
        <v>10.130000000000001</v>
      </c>
      <c r="CS165" s="8">
        <v>9.1999999999999993</v>
      </c>
      <c r="CT165" s="8">
        <v>11.72</v>
      </c>
      <c r="CU165" s="8">
        <v>4.2</v>
      </c>
      <c r="CV165" s="8">
        <v>6.08</v>
      </c>
      <c r="CW165" s="8">
        <v>4.9000000000000004</v>
      </c>
      <c r="CX165" s="8" t="s">
        <v>858</v>
      </c>
      <c r="CY165" s="8" t="s">
        <v>858</v>
      </c>
      <c r="DA165" s="20" t="s">
        <v>768</v>
      </c>
      <c r="DB165" s="20" t="s">
        <v>347</v>
      </c>
      <c r="DC165" s="20">
        <v>19000</v>
      </c>
      <c r="DD165" s="20">
        <v>9.3000000000000007</v>
      </c>
      <c r="DE165" s="20">
        <v>384.8</v>
      </c>
      <c r="DF165" s="20">
        <v>10</v>
      </c>
      <c r="DG165" s="20">
        <v>395.6</v>
      </c>
      <c r="DH165" s="20">
        <v>5.4</v>
      </c>
      <c r="DI165" s="20" t="s">
        <v>858</v>
      </c>
      <c r="DJ165" s="20" t="s">
        <v>858</v>
      </c>
      <c r="DK165" s="20" t="s">
        <v>858</v>
      </c>
      <c r="DL165" s="20" t="s">
        <v>858</v>
      </c>
      <c r="DN165" s="21" t="s">
        <v>768</v>
      </c>
      <c r="DO165" s="21" t="s">
        <v>347</v>
      </c>
      <c r="DP165" s="21">
        <v>4000</v>
      </c>
      <c r="DQ165" s="21">
        <v>19.399999999999999</v>
      </c>
      <c r="DR165" s="21">
        <v>37</v>
      </c>
      <c r="DS165" s="21">
        <v>4.4000000000000004</v>
      </c>
      <c r="DT165" s="21">
        <v>36</v>
      </c>
      <c r="DU165" s="21">
        <v>1.7</v>
      </c>
      <c r="DV165" s="21" t="s">
        <v>858</v>
      </c>
      <c r="DW165" s="21" t="s">
        <v>858</v>
      </c>
      <c r="DX165" s="21" t="s">
        <v>858</v>
      </c>
      <c r="DY165" s="21" t="s">
        <v>858</v>
      </c>
      <c r="EA165" s="22" t="s">
        <v>768</v>
      </c>
      <c r="EB165" s="22" t="s">
        <v>347</v>
      </c>
      <c r="EC165" s="22" t="s">
        <v>858</v>
      </c>
      <c r="ED165" s="22" t="s">
        <v>858</v>
      </c>
      <c r="EE165" s="22">
        <v>16955</v>
      </c>
      <c r="EF165" s="22">
        <v>20</v>
      </c>
      <c r="EG165" s="22">
        <v>19444</v>
      </c>
      <c r="EH165" s="22">
        <v>8.6</v>
      </c>
      <c r="EI165" s="22" t="s">
        <v>858</v>
      </c>
      <c r="EJ165" s="22" t="s">
        <v>858</v>
      </c>
      <c r="EK165" s="22" t="s">
        <v>858</v>
      </c>
      <c r="EL165" s="22" t="s">
        <v>858</v>
      </c>
      <c r="EN165" s="23" t="s">
        <v>768</v>
      </c>
      <c r="EO165" s="23" t="s">
        <v>347</v>
      </c>
      <c r="EP165" s="23">
        <v>4000</v>
      </c>
      <c r="EQ165" s="23">
        <v>19.399999999999999</v>
      </c>
      <c r="ER165" s="23">
        <v>9.8699999999999992</v>
      </c>
      <c r="ES165" s="23">
        <v>13</v>
      </c>
      <c r="ET165" s="23">
        <v>10.97</v>
      </c>
      <c r="EU165" s="23">
        <v>7.4</v>
      </c>
      <c r="EV165" s="23" t="s">
        <v>858</v>
      </c>
      <c r="EW165" s="23" t="s">
        <v>858</v>
      </c>
      <c r="EX165" s="23" t="s">
        <v>858</v>
      </c>
      <c r="EY165" s="23" t="s">
        <v>858</v>
      </c>
      <c r="FA165" s="24" t="s">
        <v>768</v>
      </c>
      <c r="FB165" s="24" t="s">
        <v>347</v>
      </c>
      <c r="FC165" s="24">
        <v>4000</v>
      </c>
      <c r="FD165" s="24">
        <v>19.399999999999999</v>
      </c>
      <c r="FE165" s="24">
        <v>342.1</v>
      </c>
      <c r="FF165" s="24">
        <v>12</v>
      </c>
      <c r="FG165" s="24">
        <v>395.5</v>
      </c>
      <c r="FH165" s="24">
        <v>6.7</v>
      </c>
      <c r="FI165" s="24" t="s">
        <v>858</v>
      </c>
      <c r="FJ165" s="24" t="s">
        <v>858</v>
      </c>
      <c r="FK165" s="24" t="s">
        <v>858</v>
      </c>
      <c r="FL165" s="24" t="s">
        <v>858</v>
      </c>
      <c r="FN165" s="11" t="s">
        <v>768</v>
      </c>
      <c r="FO165" s="11" t="s">
        <v>347</v>
      </c>
      <c r="FP165" s="11">
        <v>10000</v>
      </c>
      <c r="FQ165" s="11">
        <v>13.3</v>
      </c>
      <c r="FR165" s="11">
        <v>40</v>
      </c>
      <c r="FS165" s="11">
        <v>2.9</v>
      </c>
      <c r="FT165" s="11">
        <v>41.3</v>
      </c>
      <c r="FU165" s="11">
        <v>2.1</v>
      </c>
      <c r="FV165" s="11" t="s">
        <v>858</v>
      </c>
      <c r="FW165" s="11" t="s">
        <v>858</v>
      </c>
      <c r="FX165" s="11" t="s">
        <v>858</v>
      </c>
      <c r="FY165" s="11" t="s">
        <v>858</v>
      </c>
      <c r="GA165" s="10" t="s">
        <v>768</v>
      </c>
      <c r="GB165" s="10" t="s">
        <v>347</v>
      </c>
      <c r="GC165" s="10">
        <v>9000</v>
      </c>
      <c r="GD165" s="10">
        <v>15.7</v>
      </c>
      <c r="GE165" s="10">
        <v>25966</v>
      </c>
      <c r="GF165" s="10">
        <v>10</v>
      </c>
      <c r="GG165" s="10">
        <v>27390</v>
      </c>
      <c r="GH165" s="10">
        <v>4.8</v>
      </c>
      <c r="GI165" s="10" t="s">
        <v>858</v>
      </c>
      <c r="GJ165" s="10" t="s">
        <v>858</v>
      </c>
      <c r="GK165" s="10" t="s">
        <v>858</v>
      </c>
      <c r="GL165" s="10" t="s">
        <v>858</v>
      </c>
      <c r="GN165" s="9" t="s">
        <v>768</v>
      </c>
      <c r="GO165" s="9" t="s">
        <v>347</v>
      </c>
      <c r="GP165" s="9">
        <v>10000</v>
      </c>
      <c r="GQ165" s="9">
        <v>13.3</v>
      </c>
      <c r="GR165" s="9">
        <v>11.99</v>
      </c>
      <c r="GS165" s="9">
        <v>7.8</v>
      </c>
      <c r="GT165" s="9">
        <v>12.64</v>
      </c>
      <c r="GU165" s="9">
        <v>5.0999999999999996</v>
      </c>
      <c r="GV165" s="9" t="s">
        <v>858</v>
      </c>
      <c r="GW165" s="9" t="s">
        <v>858</v>
      </c>
      <c r="GX165" s="9" t="s">
        <v>858</v>
      </c>
      <c r="GY165" s="9" t="s">
        <v>858</v>
      </c>
    </row>
    <row r="166" spans="1:207" x14ac:dyDescent="0.25">
      <c r="A166" s="1" t="s">
        <v>769</v>
      </c>
      <c r="B166" s="1" t="s">
        <v>348</v>
      </c>
      <c r="C166" s="1">
        <v>16000</v>
      </c>
      <c r="D166" s="1">
        <v>10.4</v>
      </c>
      <c r="E166" s="1">
        <v>406.9</v>
      </c>
      <c r="F166" s="1">
        <v>6</v>
      </c>
      <c r="G166" s="1">
        <v>445.9</v>
      </c>
      <c r="H166" s="1">
        <v>5</v>
      </c>
      <c r="I166" s="1">
        <v>254.8</v>
      </c>
      <c r="J166" s="1">
        <v>6.2</v>
      </c>
      <c r="K166" s="1" t="s">
        <v>858</v>
      </c>
      <c r="L166" s="1" t="s">
        <v>858</v>
      </c>
      <c r="N166" s="2" t="s">
        <v>769</v>
      </c>
      <c r="O166" s="2" t="s">
        <v>348</v>
      </c>
      <c r="P166" s="2">
        <v>28000</v>
      </c>
      <c r="Q166" s="2">
        <v>7.7</v>
      </c>
      <c r="R166" s="2">
        <v>37</v>
      </c>
      <c r="S166" s="2">
        <v>0.4</v>
      </c>
      <c r="T166" s="2">
        <v>38</v>
      </c>
      <c r="U166" s="2">
        <v>1</v>
      </c>
      <c r="V166" s="2">
        <v>32.5</v>
      </c>
      <c r="W166" s="2">
        <v>2</v>
      </c>
      <c r="X166" s="2" t="s">
        <v>858</v>
      </c>
      <c r="Y166" s="2" t="s">
        <v>858</v>
      </c>
      <c r="AA166" s="3" t="s">
        <v>769</v>
      </c>
      <c r="AB166" s="3" t="s">
        <v>348</v>
      </c>
      <c r="AC166" s="3">
        <v>25000</v>
      </c>
      <c r="AD166" s="3">
        <v>9.1</v>
      </c>
      <c r="AE166" s="3">
        <v>21485</v>
      </c>
      <c r="AF166" s="3">
        <v>6.5</v>
      </c>
      <c r="AG166" s="3">
        <v>23384</v>
      </c>
      <c r="AH166" s="3">
        <v>4.4000000000000004</v>
      </c>
      <c r="AI166" s="3">
        <v>12627</v>
      </c>
      <c r="AJ166" s="3">
        <v>7.2</v>
      </c>
      <c r="AK166" s="3" t="s">
        <v>858</v>
      </c>
      <c r="AL166" s="3" t="s">
        <v>858</v>
      </c>
      <c r="AN166" s="4" t="s">
        <v>769</v>
      </c>
      <c r="AO166" s="4" t="s">
        <v>348</v>
      </c>
      <c r="AP166" s="4">
        <v>28000</v>
      </c>
      <c r="AQ166" s="4">
        <v>7.7</v>
      </c>
      <c r="AR166" s="4">
        <v>10.11</v>
      </c>
      <c r="AS166" s="4">
        <v>5.7</v>
      </c>
      <c r="AT166" s="4">
        <v>11.64</v>
      </c>
      <c r="AU166" s="4">
        <v>4</v>
      </c>
      <c r="AV166" s="4">
        <v>6.47</v>
      </c>
      <c r="AW166" s="4">
        <v>1.9</v>
      </c>
      <c r="AX166" s="4" t="s">
        <v>858</v>
      </c>
      <c r="AY166" s="4" t="s">
        <v>858</v>
      </c>
      <c r="BA166" s="5" t="s">
        <v>769</v>
      </c>
      <c r="BB166" s="5" t="s">
        <v>348</v>
      </c>
      <c r="BC166" s="5">
        <v>28000</v>
      </c>
      <c r="BD166" s="5">
        <v>7.7</v>
      </c>
      <c r="BE166" s="5">
        <v>398.9</v>
      </c>
      <c r="BF166" s="5">
        <v>4.7</v>
      </c>
      <c r="BG166" s="5">
        <v>442.8</v>
      </c>
      <c r="BH166" s="5">
        <v>3.8</v>
      </c>
      <c r="BI166" s="5">
        <v>239.6</v>
      </c>
      <c r="BJ166" s="5">
        <v>3.8</v>
      </c>
      <c r="BK166" s="5" t="s">
        <v>858</v>
      </c>
      <c r="BL166" s="5" t="s">
        <v>858</v>
      </c>
      <c r="BN166" s="6" t="s">
        <v>769</v>
      </c>
      <c r="BO166" s="6" t="s">
        <v>348</v>
      </c>
      <c r="BP166" s="6">
        <v>45000</v>
      </c>
      <c r="BQ166" s="6">
        <v>6</v>
      </c>
      <c r="BR166" s="6">
        <v>35</v>
      </c>
      <c r="BS166" s="6">
        <v>3</v>
      </c>
      <c r="BT166" s="6">
        <v>30.2</v>
      </c>
      <c r="BU166" s="6">
        <v>2.4</v>
      </c>
      <c r="BV166" s="6">
        <v>11.9</v>
      </c>
      <c r="BW166" s="6">
        <v>16</v>
      </c>
      <c r="BX166" s="6" t="s">
        <v>858</v>
      </c>
      <c r="BY166" s="6" t="s">
        <v>858</v>
      </c>
      <c r="CA166" s="7" t="s">
        <v>769</v>
      </c>
      <c r="CB166" s="7" t="s">
        <v>348</v>
      </c>
      <c r="CC166" s="7">
        <v>40000</v>
      </c>
      <c r="CD166" s="7">
        <v>7.1</v>
      </c>
      <c r="CE166" s="7">
        <v>16385</v>
      </c>
      <c r="CF166" s="7">
        <v>7.7</v>
      </c>
      <c r="CG166" s="7">
        <v>18236</v>
      </c>
      <c r="CH166" s="7">
        <v>4.5999999999999996</v>
      </c>
      <c r="CI166" s="7">
        <v>5842</v>
      </c>
      <c r="CJ166" s="7">
        <v>17</v>
      </c>
      <c r="CK166" s="7" t="s">
        <v>858</v>
      </c>
      <c r="CL166" s="7" t="s">
        <v>858</v>
      </c>
      <c r="CN166" s="8" t="s">
        <v>769</v>
      </c>
      <c r="CO166" s="8" t="s">
        <v>348</v>
      </c>
      <c r="CP166" s="8">
        <v>45000</v>
      </c>
      <c r="CQ166" s="8">
        <v>6</v>
      </c>
      <c r="CR166" s="8">
        <v>8.9499999999999993</v>
      </c>
      <c r="CS166" s="8">
        <v>5.2</v>
      </c>
      <c r="CT166" s="8">
        <v>11.19</v>
      </c>
      <c r="CU166" s="8">
        <v>3.4</v>
      </c>
      <c r="CV166" s="8">
        <v>6.25</v>
      </c>
      <c r="CW166" s="8">
        <v>1.6</v>
      </c>
      <c r="CX166" s="8" t="s">
        <v>858</v>
      </c>
      <c r="CY166" s="8" t="s">
        <v>858</v>
      </c>
      <c r="DA166" s="20" t="s">
        <v>769</v>
      </c>
      <c r="DB166" s="20" t="s">
        <v>348</v>
      </c>
      <c r="DC166" s="20">
        <v>45000</v>
      </c>
      <c r="DD166" s="20">
        <v>6</v>
      </c>
      <c r="DE166" s="20">
        <v>303.5</v>
      </c>
      <c r="DF166" s="20">
        <v>6.8</v>
      </c>
      <c r="DG166" s="20">
        <v>337.6</v>
      </c>
      <c r="DH166" s="20">
        <v>4.0999999999999996</v>
      </c>
      <c r="DI166" s="20">
        <v>91.4</v>
      </c>
      <c r="DJ166" s="20">
        <v>14</v>
      </c>
      <c r="DK166" s="20" t="s">
        <v>858</v>
      </c>
      <c r="DL166" s="20" t="s">
        <v>858</v>
      </c>
      <c r="DN166" s="21" t="s">
        <v>769</v>
      </c>
      <c r="DO166" s="21" t="s">
        <v>348</v>
      </c>
      <c r="DP166" s="21">
        <v>12000</v>
      </c>
      <c r="DQ166" s="21">
        <v>11.4</v>
      </c>
      <c r="DR166" s="21">
        <v>36.200000000000003</v>
      </c>
      <c r="DS166" s="21">
        <v>1.4</v>
      </c>
      <c r="DT166" s="21">
        <v>36.1</v>
      </c>
      <c r="DU166" s="21">
        <v>1.2</v>
      </c>
      <c r="DV166" s="21">
        <v>32</v>
      </c>
      <c r="DW166" s="21">
        <v>3.7</v>
      </c>
      <c r="DX166" s="21" t="s">
        <v>858</v>
      </c>
      <c r="DY166" s="21" t="s">
        <v>858</v>
      </c>
      <c r="EA166" s="22" t="s">
        <v>769</v>
      </c>
      <c r="EB166" s="22" t="s">
        <v>348</v>
      </c>
      <c r="EC166" s="22">
        <v>11000</v>
      </c>
      <c r="ED166" s="22">
        <v>13.2</v>
      </c>
      <c r="EE166" s="22">
        <v>18668</v>
      </c>
      <c r="EF166" s="22">
        <v>11</v>
      </c>
      <c r="EG166" s="22">
        <v>22746</v>
      </c>
      <c r="EH166" s="22">
        <v>6.8</v>
      </c>
      <c r="EI166" s="22" t="s">
        <v>858</v>
      </c>
      <c r="EJ166" s="22" t="s">
        <v>858</v>
      </c>
      <c r="EK166" s="22" t="s">
        <v>858</v>
      </c>
      <c r="EL166" s="22" t="s">
        <v>858</v>
      </c>
      <c r="EN166" s="23" t="s">
        <v>769</v>
      </c>
      <c r="EO166" s="23" t="s">
        <v>348</v>
      </c>
      <c r="EP166" s="23">
        <v>12000</v>
      </c>
      <c r="EQ166" s="23">
        <v>11.4</v>
      </c>
      <c r="ER166" s="23">
        <v>10.11</v>
      </c>
      <c r="ES166" s="23">
        <v>11</v>
      </c>
      <c r="ET166" s="23">
        <v>12.15</v>
      </c>
      <c r="EU166" s="23">
        <v>6</v>
      </c>
      <c r="EV166" s="23">
        <v>6.47</v>
      </c>
      <c r="EW166" s="23">
        <v>5.5</v>
      </c>
      <c r="EX166" s="23" t="s">
        <v>858</v>
      </c>
      <c r="EY166" s="23" t="s">
        <v>858</v>
      </c>
      <c r="FA166" s="24" t="s">
        <v>769</v>
      </c>
      <c r="FB166" s="24" t="s">
        <v>348</v>
      </c>
      <c r="FC166" s="24">
        <v>12000</v>
      </c>
      <c r="FD166" s="24">
        <v>11.4</v>
      </c>
      <c r="FE166" s="24">
        <v>361.3</v>
      </c>
      <c r="FF166" s="24">
        <v>11</v>
      </c>
      <c r="FG166" s="24">
        <v>438.7</v>
      </c>
      <c r="FH166" s="24">
        <v>5.7</v>
      </c>
      <c r="FI166" s="24">
        <v>227.7</v>
      </c>
      <c r="FJ166" s="24">
        <v>4.3</v>
      </c>
      <c r="FK166" s="24" t="s">
        <v>858</v>
      </c>
      <c r="FL166" s="24" t="s">
        <v>858</v>
      </c>
      <c r="FN166" s="11" t="s">
        <v>769</v>
      </c>
      <c r="FO166" s="11" t="s">
        <v>348</v>
      </c>
      <c r="FP166" s="11">
        <v>16000</v>
      </c>
      <c r="FQ166" s="11">
        <v>10.4</v>
      </c>
      <c r="FR166" s="11">
        <v>37.5</v>
      </c>
      <c r="FS166" s="11">
        <v>2</v>
      </c>
      <c r="FT166" s="11">
        <v>39.5</v>
      </c>
      <c r="FU166" s="11">
        <v>1.3</v>
      </c>
      <c r="FV166" s="11">
        <v>35</v>
      </c>
      <c r="FW166" s="11">
        <v>2.8</v>
      </c>
      <c r="FX166" s="11" t="s">
        <v>858</v>
      </c>
      <c r="FY166" s="11" t="s">
        <v>858</v>
      </c>
      <c r="GA166" s="10" t="s">
        <v>769</v>
      </c>
      <c r="GB166" s="10" t="s">
        <v>348</v>
      </c>
      <c r="GC166" s="10">
        <v>14000</v>
      </c>
      <c r="GD166" s="10">
        <v>12.4</v>
      </c>
      <c r="GE166" s="10">
        <v>22891</v>
      </c>
      <c r="GF166" s="10">
        <v>7.1</v>
      </c>
      <c r="GG166" s="10">
        <v>23896</v>
      </c>
      <c r="GH166" s="10">
        <v>5.7</v>
      </c>
      <c r="GI166" s="10">
        <v>12875</v>
      </c>
      <c r="GJ166" s="10">
        <v>13</v>
      </c>
      <c r="GK166" s="10" t="s">
        <v>858</v>
      </c>
      <c r="GL166" s="10" t="s">
        <v>858</v>
      </c>
      <c r="GN166" s="9" t="s">
        <v>769</v>
      </c>
      <c r="GO166" s="9" t="s">
        <v>348</v>
      </c>
      <c r="GP166" s="9">
        <v>16000</v>
      </c>
      <c r="GQ166" s="9">
        <v>10.4</v>
      </c>
      <c r="GR166" s="9">
        <v>10.050000000000001</v>
      </c>
      <c r="GS166" s="9">
        <v>7.1</v>
      </c>
      <c r="GT166" s="9">
        <v>11.28</v>
      </c>
      <c r="GU166" s="9">
        <v>5.3</v>
      </c>
      <c r="GV166" s="9">
        <v>6.47</v>
      </c>
      <c r="GW166" s="9">
        <v>2.5</v>
      </c>
      <c r="GX166" s="9" t="s">
        <v>858</v>
      </c>
      <c r="GY166" s="9" t="s">
        <v>858</v>
      </c>
    </row>
    <row r="167" spans="1:207" x14ac:dyDescent="0.25">
      <c r="A167" s="1" t="s">
        <v>770</v>
      </c>
      <c r="B167" s="1" t="s">
        <v>349</v>
      </c>
      <c r="C167" s="1">
        <v>13000</v>
      </c>
      <c r="D167" s="1">
        <v>11.6</v>
      </c>
      <c r="E167" s="1">
        <v>503.9</v>
      </c>
      <c r="F167" s="1">
        <v>13</v>
      </c>
      <c r="G167" s="1">
        <v>564.9</v>
      </c>
      <c r="H167" s="1">
        <v>5.3</v>
      </c>
      <c r="I167" s="1">
        <v>264.10000000000002</v>
      </c>
      <c r="J167" s="1">
        <v>6.7</v>
      </c>
      <c r="K167" s="1" t="s">
        <v>858</v>
      </c>
      <c r="L167" s="1" t="s">
        <v>858</v>
      </c>
      <c r="N167" s="2" t="s">
        <v>770</v>
      </c>
      <c r="O167" s="2" t="s">
        <v>349</v>
      </c>
      <c r="P167" s="2">
        <v>24000</v>
      </c>
      <c r="Q167" s="2">
        <v>8.5</v>
      </c>
      <c r="R167" s="2">
        <v>37</v>
      </c>
      <c r="S167" s="2">
        <v>1.6</v>
      </c>
      <c r="T167" s="2">
        <v>38.200000000000003</v>
      </c>
      <c r="U167" s="2">
        <v>1.5</v>
      </c>
      <c r="V167" s="2">
        <v>32.5</v>
      </c>
      <c r="W167" s="2">
        <v>2.4</v>
      </c>
      <c r="X167" s="2" t="s">
        <v>858</v>
      </c>
      <c r="Y167" s="2" t="s">
        <v>858</v>
      </c>
      <c r="AA167" s="3" t="s">
        <v>770</v>
      </c>
      <c r="AB167" s="3" t="s">
        <v>349</v>
      </c>
      <c r="AC167" s="3">
        <v>22000</v>
      </c>
      <c r="AD167" s="3">
        <v>9.9</v>
      </c>
      <c r="AE167" s="3">
        <v>23275</v>
      </c>
      <c r="AF167" s="3">
        <v>11</v>
      </c>
      <c r="AG167" s="3">
        <v>26808</v>
      </c>
      <c r="AH167" s="3">
        <v>4.8</v>
      </c>
      <c r="AI167" s="3">
        <v>12522</v>
      </c>
      <c r="AJ167" s="3">
        <v>5.2</v>
      </c>
      <c r="AK167" s="3" t="s">
        <v>858</v>
      </c>
      <c r="AL167" s="3" t="s">
        <v>858</v>
      </c>
      <c r="AN167" s="4" t="s">
        <v>770</v>
      </c>
      <c r="AO167" s="4" t="s">
        <v>349</v>
      </c>
      <c r="AP167" s="4">
        <v>24000</v>
      </c>
      <c r="AQ167" s="4">
        <v>8.5</v>
      </c>
      <c r="AR167" s="4">
        <v>11.96</v>
      </c>
      <c r="AS167" s="4">
        <v>9.3000000000000007</v>
      </c>
      <c r="AT167" s="4">
        <v>13.77</v>
      </c>
      <c r="AU167" s="4">
        <v>4.2</v>
      </c>
      <c r="AV167" s="4">
        <v>6.82</v>
      </c>
      <c r="AW167" s="4">
        <v>4.5</v>
      </c>
      <c r="AX167" s="4" t="s">
        <v>858</v>
      </c>
      <c r="AY167" s="4" t="s">
        <v>858</v>
      </c>
      <c r="BA167" s="5" t="s">
        <v>770</v>
      </c>
      <c r="BB167" s="5" t="s">
        <v>349</v>
      </c>
      <c r="BC167" s="5">
        <v>24000</v>
      </c>
      <c r="BD167" s="5">
        <v>8.5</v>
      </c>
      <c r="BE167" s="5">
        <v>454</v>
      </c>
      <c r="BF167" s="5">
        <v>10</v>
      </c>
      <c r="BG167" s="5">
        <v>526.1</v>
      </c>
      <c r="BH167" s="5">
        <v>4.2</v>
      </c>
      <c r="BI167" s="5">
        <v>255.7</v>
      </c>
      <c r="BJ167" s="5">
        <v>3.9</v>
      </c>
      <c r="BK167" s="5" t="s">
        <v>858</v>
      </c>
      <c r="BL167" s="5" t="s">
        <v>858</v>
      </c>
      <c r="BN167" s="6" t="s">
        <v>770</v>
      </c>
      <c r="BO167" s="6" t="s">
        <v>349</v>
      </c>
      <c r="BP167" s="6">
        <v>37000</v>
      </c>
      <c r="BQ167" s="6">
        <v>6.7</v>
      </c>
      <c r="BR167" s="6">
        <v>35</v>
      </c>
      <c r="BS167" s="6">
        <v>3.3</v>
      </c>
      <c r="BT167" s="6">
        <v>31.3</v>
      </c>
      <c r="BU167" s="6">
        <v>2.5</v>
      </c>
      <c r="BV167" s="6">
        <v>14.3</v>
      </c>
      <c r="BW167" s="6">
        <v>13</v>
      </c>
      <c r="BX167" s="6" t="s">
        <v>858</v>
      </c>
      <c r="BY167" s="6" t="s">
        <v>858</v>
      </c>
      <c r="CA167" s="7" t="s">
        <v>770</v>
      </c>
      <c r="CB167" s="7" t="s">
        <v>349</v>
      </c>
      <c r="CC167" s="7">
        <v>33000</v>
      </c>
      <c r="CD167" s="7">
        <v>10.5</v>
      </c>
      <c r="CE167" s="7">
        <v>15939</v>
      </c>
      <c r="CF167" s="7">
        <v>19</v>
      </c>
      <c r="CG167" s="7">
        <v>20505</v>
      </c>
      <c r="CH167" s="7">
        <v>7.3</v>
      </c>
      <c r="CI167" s="7" t="s">
        <v>858</v>
      </c>
      <c r="CJ167" s="7" t="s">
        <v>858</v>
      </c>
      <c r="CK167" s="7" t="s">
        <v>858</v>
      </c>
      <c r="CL167" s="7" t="s">
        <v>858</v>
      </c>
      <c r="CN167" s="8" t="s">
        <v>770</v>
      </c>
      <c r="CO167" s="8" t="s">
        <v>349</v>
      </c>
      <c r="CP167" s="8">
        <v>37000</v>
      </c>
      <c r="CQ167" s="8">
        <v>6.7</v>
      </c>
      <c r="CR167" s="8">
        <v>9.06</v>
      </c>
      <c r="CS167" s="8">
        <v>6.3</v>
      </c>
      <c r="CT167" s="8">
        <v>12.72</v>
      </c>
      <c r="CU167" s="8">
        <v>3.9</v>
      </c>
      <c r="CV167" s="8">
        <v>6.11</v>
      </c>
      <c r="CW167" s="8">
        <v>1</v>
      </c>
      <c r="CX167" s="8" t="s">
        <v>858</v>
      </c>
      <c r="CY167" s="8" t="s">
        <v>858</v>
      </c>
      <c r="DA167" s="20" t="s">
        <v>770</v>
      </c>
      <c r="DB167" s="20" t="s">
        <v>349</v>
      </c>
      <c r="DC167" s="20">
        <v>37000</v>
      </c>
      <c r="DD167" s="20">
        <v>6.7</v>
      </c>
      <c r="DE167" s="20">
        <v>322.89999999999998</v>
      </c>
      <c r="DF167" s="20">
        <v>8.8000000000000007</v>
      </c>
      <c r="DG167" s="20">
        <v>398.5</v>
      </c>
      <c r="DH167" s="20">
        <v>4.8</v>
      </c>
      <c r="DI167" s="20">
        <v>101.3</v>
      </c>
      <c r="DJ167" s="20">
        <v>15</v>
      </c>
      <c r="DK167" s="20" t="s">
        <v>858</v>
      </c>
      <c r="DL167" s="20" t="s">
        <v>858</v>
      </c>
      <c r="DN167" s="21" t="s">
        <v>770</v>
      </c>
      <c r="DO167" s="21" t="s">
        <v>349</v>
      </c>
      <c r="DP167" s="21">
        <v>10000</v>
      </c>
      <c r="DQ167" s="21">
        <v>12.5</v>
      </c>
      <c r="DR167" s="21">
        <v>37</v>
      </c>
      <c r="DS167" s="21">
        <v>1.4</v>
      </c>
      <c r="DT167" s="21">
        <v>36.9</v>
      </c>
      <c r="DU167" s="21">
        <v>2.7</v>
      </c>
      <c r="DV167" s="21" t="s">
        <v>858</v>
      </c>
      <c r="DW167" s="21" t="s">
        <v>858</v>
      </c>
      <c r="DX167" s="21" t="s">
        <v>858</v>
      </c>
      <c r="DY167" s="21" t="s">
        <v>858</v>
      </c>
      <c r="EA167" s="22" t="s">
        <v>770</v>
      </c>
      <c r="EB167" s="22" t="s">
        <v>349</v>
      </c>
      <c r="EC167" s="22">
        <v>10000</v>
      </c>
      <c r="ED167" s="22">
        <v>14.1</v>
      </c>
      <c r="EE167" s="22">
        <v>18424</v>
      </c>
      <c r="EF167" s="22">
        <v>19</v>
      </c>
      <c r="EG167" s="22">
        <v>23572</v>
      </c>
      <c r="EH167" s="22">
        <v>7.3</v>
      </c>
      <c r="EI167" s="22" t="s">
        <v>858</v>
      </c>
      <c r="EJ167" s="22" t="s">
        <v>858</v>
      </c>
      <c r="EK167" s="22" t="s">
        <v>858</v>
      </c>
      <c r="EL167" s="22" t="s">
        <v>858</v>
      </c>
      <c r="EN167" s="23" t="s">
        <v>770</v>
      </c>
      <c r="EO167" s="23" t="s">
        <v>349</v>
      </c>
      <c r="EP167" s="23">
        <v>10000</v>
      </c>
      <c r="EQ167" s="23">
        <v>12.5</v>
      </c>
      <c r="ER167" s="23">
        <v>10.5</v>
      </c>
      <c r="ES167" s="23">
        <v>13</v>
      </c>
      <c r="ET167" s="23">
        <v>12.89</v>
      </c>
      <c r="EU167" s="23">
        <v>6.8</v>
      </c>
      <c r="EV167" s="23">
        <v>6.47</v>
      </c>
      <c r="EW167" s="23">
        <v>6.2</v>
      </c>
      <c r="EX167" s="23" t="s">
        <v>858</v>
      </c>
      <c r="EY167" s="23" t="s">
        <v>858</v>
      </c>
      <c r="FA167" s="24" t="s">
        <v>770</v>
      </c>
      <c r="FB167" s="24" t="s">
        <v>349</v>
      </c>
      <c r="FC167" s="24">
        <v>10000</v>
      </c>
      <c r="FD167" s="24">
        <v>12.5</v>
      </c>
      <c r="FE167" s="24">
        <v>397.6</v>
      </c>
      <c r="FF167" s="24">
        <v>13</v>
      </c>
      <c r="FG167" s="24">
        <v>476.2</v>
      </c>
      <c r="FH167" s="24">
        <v>6.7</v>
      </c>
      <c r="FI167" s="24">
        <v>238.1</v>
      </c>
      <c r="FJ167" s="24">
        <v>5.9</v>
      </c>
      <c r="FK167" s="24" t="s">
        <v>858</v>
      </c>
      <c r="FL167" s="24" t="s">
        <v>858</v>
      </c>
      <c r="FN167" s="11" t="s">
        <v>770</v>
      </c>
      <c r="FO167" s="11" t="s">
        <v>349</v>
      </c>
      <c r="FP167" s="11">
        <v>13000</v>
      </c>
      <c r="FQ167" s="11">
        <v>11.6</v>
      </c>
      <c r="FR167" s="11">
        <v>37.5</v>
      </c>
      <c r="FS167" s="11">
        <v>2.1</v>
      </c>
      <c r="FT167" s="11">
        <v>39.200000000000003</v>
      </c>
      <c r="FU167" s="11">
        <v>1.5</v>
      </c>
      <c r="FV167" s="11">
        <v>33.700000000000003</v>
      </c>
      <c r="FW167" s="11">
        <v>6</v>
      </c>
      <c r="FX167" s="11" t="s">
        <v>858</v>
      </c>
      <c r="FY167" s="11" t="s">
        <v>858</v>
      </c>
      <c r="GA167" s="10" t="s">
        <v>770</v>
      </c>
      <c r="GB167" s="10" t="s">
        <v>349</v>
      </c>
      <c r="GC167" s="10">
        <v>12000</v>
      </c>
      <c r="GD167" s="10">
        <v>13.8</v>
      </c>
      <c r="GE167" s="10">
        <v>27266</v>
      </c>
      <c r="GF167" s="10">
        <v>13</v>
      </c>
      <c r="GG167" s="10">
        <v>29517</v>
      </c>
      <c r="GH167" s="10">
        <v>6.1</v>
      </c>
      <c r="GI167" s="10">
        <v>13599</v>
      </c>
      <c r="GJ167" s="10">
        <v>12</v>
      </c>
      <c r="GK167" s="10" t="s">
        <v>858</v>
      </c>
      <c r="GL167" s="10" t="s">
        <v>858</v>
      </c>
      <c r="GN167" s="9" t="s">
        <v>770</v>
      </c>
      <c r="GO167" s="9" t="s">
        <v>349</v>
      </c>
      <c r="GP167" s="9">
        <v>13000</v>
      </c>
      <c r="GQ167" s="9">
        <v>11.6</v>
      </c>
      <c r="GR167" s="9">
        <v>12.99</v>
      </c>
      <c r="GS167" s="9">
        <v>12</v>
      </c>
      <c r="GT167" s="9">
        <v>14.42</v>
      </c>
      <c r="GU167" s="9">
        <v>5.3</v>
      </c>
      <c r="GV167" s="9">
        <v>7.09</v>
      </c>
      <c r="GW167" s="9">
        <v>5.0999999999999996</v>
      </c>
      <c r="GX167" s="9" t="s">
        <v>858</v>
      </c>
      <c r="GY167" s="9" t="s">
        <v>858</v>
      </c>
    </row>
    <row r="168" spans="1:207" x14ac:dyDescent="0.25">
      <c r="A168" s="1" t="s">
        <v>771</v>
      </c>
      <c r="B168" s="1" t="s">
        <v>350</v>
      </c>
      <c r="C168" s="1">
        <v>12000</v>
      </c>
      <c r="D168" s="1">
        <v>12.2</v>
      </c>
      <c r="E168" s="1">
        <v>454.4</v>
      </c>
      <c r="F168" s="1">
        <v>10</v>
      </c>
      <c r="G168" s="1">
        <v>520.4</v>
      </c>
      <c r="H168" s="1">
        <v>5.5</v>
      </c>
      <c r="I168" s="1">
        <v>292.89999999999998</v>
      </c>
      <c r="J168" s="1">
        <v>8.1999999999999993</v>
      </c>
      <c r="K168" s="1" t="s">
        <v>858</v>
      </c>
      <c r="L168" s="1" t="s">
        <v>858</v>
      </c>
      <c r="N168" s="2" t="s">
        <v>771</v>
      </c>
      <c r="O168" s="2" t="s">
        <v>350</v>
      </c>
      <c r="P168" s="2">
        <v>26000</v>
      </c>
      <c r="Q168" s="2">
        <v>8</v>
      </c>
      <c r="R168" s="2">
        <v>37.5</v>
      </c>
      <c r="S168" s="2">
        <v>1.7</v>
      </c>
      <c r="T168" s="2">
        <v>38.4</v>
      </c>
      <c r="U168" s="2">
        <v>1.4</v>
      </c>
      <c r="V168" s="2">
        <v>30.1</v>
      </c>
      <c r="W168" s="2">
        <v>6.1</v>
      </c>
      <c r="X168" s="2" t="s">
        <v>858</v>
      </c>
      <c r="Y168" s="2" t="s">
        <v>858</v>
      </c>
      <c r="AA168" s="3" t="s">
        <v>771</v>
      </c>
      <c r="AB168" s="3" t="s">
        <v>350</v>
      </c>
      <c r="AC168" s="3">
        <v>24000</v>
      </c>
      <c r="AD168" s="3">
        <v>9.3000000000000007</v>
      </c>
      <c r="AE168" s="3">
        <v>23302</v>
      </c>
      <c r="AF168" s="3">
        <v>8.5</v>
      </c>
      <c r="AG168" s="3">
        <v>25678</v>
      </c>
      <c r="AH168" s="3">
        <v>4.0999999999999996</v>
      </c>
      <c r="AI168" s="3">
        <v>13585</v>
      </c>
      <c r="AJ168" s="3">
        <v>9.5</v>
      </c>
      <c r="AK168" s="3" t="s">
        <v>858</v>
      </c>
      <c r="AL168" s="3" t="s">
        <v>858</v>
      </c>
      <c r="AN168" s="4" t="s">
        <v>771</v>
      </c>
      <c r="AO168" s="4" t="s">
        <v>350</v>
      </c>
      <c r="AP168" s="4">
        <v>26000</v>
      </c>
      <c r="AQ168" s="4">
        <v>8</v>
      </c>
      <c r="AR168" s="4">
        <v>12.1</v>
      </c>
      <c r="AS168" s="4">
        <v>8.5</v>
      </c>
      <c r="AT168" s="4">
        <v>13.26</v>
      </c>
      <c r="AU168" s="4">
        <v>3.7</v>
      </c>
      <c r="AV168" s="4">
        <v>7.05</v>
      </c>
      <c r="AW168" s="4">
        <v>4</v>
      </c>
      <c r="AX168" s="4" t="s">
        <v>858</v>
      </c>
      <c r="AY168" s="4" t="s">
        <v>858</v>
      </c>
      <c r="BA168" s="5" t="s">
        <v>771</v>
      </c>
      <c r="BB168" s="5" t="s">
        <v>350</v>
      </c>
      <c r="BC168" s="5">
        <v>26000</v>
      </c>
      <c r="BD168" s="5">
        <v>8</v>
      </c>
      <c r="BE168" s="5">
        <v>456.7</v>
      </c>
      <c r="BF168" s="5">
        <v>6.8</v>
      </c>
      <c r="BG168" s="5">
        <v>509.7</v>
      </c>
      <c r="BH168" s="5">
        <v>3.4</v>
      </c>
      <c r="BI168" s="5">
        <v>287.5</v>
      </c>
      <c r="BJ168" s="5">
        <v>4.3</v>
      </c>
      <c r="BK168" s="5" t="s">
        <v>858</v>
      </c>
      <c r="BL168" s="5" t="s">
        <v>858</v>
      </c>
      <c r="BN168" s="6" t="s">
        <v>771</v>
      </c>
      <c r="BO168" s="6" t="s">
        <v>350</v>
      </c>
      <c r="BP168" s="6">
        <v>39000</v>
      </c>
      <c r="BQ168" s="6">
        <v>6.5</v>
      </c>
      <c r="BR168" s="6">
        <v>35.9</v>
      </c>
      <c r="BS168" s="6">
        <v>5.2</v>
      </c>
      <c r="BT168" s="6">
        <v>31.8</v>
      </c>
      <c r="BU168" s="6">
        <v>2.4</v>
      </c>
      <c r="BV168" s="6">
        <v>14.6</v>
      </c>
      <c r="BW168" s="6">
        <v>11</v>
      </c>
      <c r="BX168" s="6" t="s">
        <v>858</v>
      </c>
      <c r="BY168" s="6" t="s">
        <v>858</v>
      </c>
      <c r="CA168" s="7" t="s">
        <v>771</v>
      </c>
      <c r="CB168" s="7" t="s">
        <v>350</v>
      </c>
      <c r="CC168" s="7">
        <v>35000</v>
      </c>
      <c r="CD168" s="7">
        <v>7.6</v>
      </c>
      <c r="CE168" s="7">
        <v>19387</v>
      </c>
      <c r="CF168" s="7">
        <v>8.9</v>
      </c>
      <c r="CG168" s="7">
        <v>21002</v>
      </c>
      <c r="CH168" s="7">
        <v>4.5999999999999996</v>
      </c>
      <c r="CI168" s="7">
        <v>6458</v>
      </c>
      <c r="CJ168" s="7">
        <v>13</v>
      </c>
      <c r="CK168" s="7" t="s">
        <v>858</v>
      </c>
      <c r="CL168" s="7" t="s">
        <v>858</v>
      </c>
      <c r="CN168" s="8" t="s">
        <v>771</v>
      </c>
      <c r="CO168" s="8" t="s">
        <v>350</v>
      </c>
      <c r="CP168" s="8">
        <v>39000</v>
      </c>
      <c r="CQ168" s="8">
        <v>6.5</v>
      </c>
      <c r="CR168" s="8">
        <v>10.46</v>
      </c>
      <c r="CS168" s="8">
        <v>6.8</v>
      </c>
      <c r="CT168" s="8">
        <v>12.7</v>
      </c>
      <c r="CU168" s="8">
        <v>3.2</v>
      </c>
      <c r="CV168" s="8">
        <v>6.32</v>
      </c>
      <c r="CW168" s="8">
        <v>1.8</v>
      </c>
      <c r="CX168" s="8" t="s">
        <v>858</v>
      </c>
      <c r="CY168" s="8" t="s">
        <v>858</v>
      </c>
      <c r="DA168" s="20" t="s">
        <v>771</v>
      </c>
      <c r="DB168" s="20" t="s">
        <v>350</v>
      </c>
      <c r="DC168" s="20">
        <v>39000</v>
      </c>
      <c r="DD168" s="20">
        <v>6.5</v>
      </c>
      <c r="DE168" s="20">
        <v>364.6</v>
      </c>
      <c r="DF168" s="20">
        <v>8.1999999999999993</v>
      </c>
      <c r="DG168" s="20">
        <v>403.8</v>
      </c>
      <c r="DH168" s="20">
        <v>4</v>
      </c>
      <c r="DI168" s="20">
        <v>110.6</v>
      </c>
      <c r="DJ168" s="20">
        <v>13</v>
      </c>
      <c r="DK168" s="20" t="s">
        <v>858</v>
      </c>
      <c r="DL168" s="20" t="s">
        <v>858</v>
      </c>
      <c r="DN168" s="21" t="s">
        <v>771</v>
      </c>
      <c r="DO168" s="21" t="s">
        <v>350</v>
      </c>
      <c r="DP168" s="21">
        <v>14000</v>
      </c>
      <c r="DQ168" s="21">
        <v>10.6</v>
      </c>
      <c r="DR168" s="21">
        <v>37.5</v>
      </c>
      <c r="DS168" s="21">
        <v>1.5</v>
      </c>
      <c r="DT168" s="21">
        <v>37.1</v>
      </c>
      <c r="DU168" s="21">
        <v>1.9</v>
      </c>
      <c r="DV168" s="21">
        <v>30.1</v>
      </c>
      <c r="DW168" s="21">
        <v>3.9</v>
      </c>
      <c r="DX168" s="21" t="s">
        <v>858</v>
      </c>
      <c r="DY168" s="21" t="s">
        <v>858</v>
      </c>
      <c r="EA168" s="22" t="s">
        <v>771</v>
      </c>
      <c r="EB168" s="22" t="s">
        <v>350</v>
      </c>
      <c r="EC168" s="22">
        <v>13000</v>
      </c>
      <c r="ED168" s="22">
        <v>12.2</v>
      </c>
      <c r="EE168" s="22">
        <v>22837</v>
      </c>
      <c r="EF168" s="22">
        <v>13</v>
      </c>
      <c r="EG168" s="22">
        <v>24657</v>
      </c>
      <c r="EH168" s="22">
        <v>5.4</v>
      </c>
      <c r="EI168" s="22" t="s">
        <v>858</v>
      </c>
      <c r="EJ168" s="22" t="s">
        <v>858</v>
      </c>
      <c r="EK168" s="22" t="s">
        <v>858</v>
      </c>
      <c r="EL168" s="22" t="s">
        <v>858</v>
      </c>
      <c r="EN168" s="23" t="s">
        <v>771</v>
      </c>
      <c r="EO168" s="23" t="s">
        <v>350</v>
      </c>
      <c r="EP168" s="23">
        <v>14000</v>
      </c>
      <c r="EQ168" s="23">
        <v>10.6</v>
      </c>
      <c r="ER168" s="23">
        <v>12.57</v>
      </c>
      <c r="ES168" s="23">
        <v>11</v>
      </c>
      <c r="ET168" s="23">
        <v>13.5</v>
      </c>
      <c r="EU168" s="23">
        <v>4.7</v>
      </c>
      <c r="EV168" s="23">
        <v>6.68</v>
      </c>
      <c r="EW168" s="23">
        <v>6.5</v>
      </c>
      <c r="EX168" s="23" t="s">
        <v>858</v>
      </c>
      <c r="EY168" s="23" t="s">
        <v>858</v>
      </c>
      <c r="FA168" s="24" t="s">
        <v>771</v>
      </c>
      <c r="FB168" s="24" t="s">
        <v>350</v>
      </c>
      <c r="FC168" s="24">
        <v>14000</v>
      </c>
      <c r="FD168" s="24">
        <v>10.6</v>
      </c>
      <c r="FE168" s="24">
        <v>468</v>
      </c>
      <c r="FF168" s="24">
        <v>10</v>
      </c>
      <c r="FG168" s="24">
        <v>501</v>
      </c>
      <c r="FH168" s="24">
        <v>4.2</v>
      </c>
      <c r="FI168" s="24">
        <v>259.3</v>
      </c>
      <c r="FJ168" s="24">
        <v>8.6999999999999993</v>
      </c>
      <c r="FK168" s="24" t="s">
        <v>858</v>
      </c>
      <c r="FL168" s="24" t="s">
        <v>858</v>
      </c>
      <c r="FN168" s="11" t="s">
        <v>771</v>
      </c>
      <c r="FO168" s="11" t="s">
        <v>350</v>
      </c>
      <c r="FP168" s="11">
        <v>12000</v>
      </c>
      <c r="FQ168" s="11">
        <v>12.2</v>
      </c>
      <c r="FR168" s="11">
        <v>40</v>
      </c>
      <c r="FS168" s="11">
        <v>1.7</v>
      </c>
      <c r="FT168" s="11">
        <v>40.1</v>
      </c>
      <c r="FU168" s="11">
        <v>1.9</v>
      </c>
      <c r="FV168" s="11" t="s">
        <v>858</v>
      </c>
      <c r="FW168" s="11" t="s">
        <v>858</v>
      </c>
      <c r="FX168" s="11" t="s">
        <v>858</v>
      </c>
      <c r="FY168" s="11" t="s">
        <v>858</v>
      </c>
      <c r="GA168" s="10" t="s">
        <v>771</v>
      </c>
      <c r="GB168" s="10" t="s">
        <v>350</v>
      </c>
      <c r="GC168" s="10">
        <v>11000</v>
      </c>
      <c r="GD168" s="10">
        <v>14.4</v>
      </c>
      <c r="GE168" s="10">
        <v>23332</v>
      </c>
      <c r="GF168" s="10">
        <v>14</v>
      </c>
      <c r="GG168" s="10">
        <v>26987</v>
      </c>
      <c r="GH168" s="10">
        <v>6.2</v>
      </c>
      <c r="GI168" s="10" t="s">
        <v>858</v>
      </c>
      <c r="GJ168" s="10" t="s">
        <v>858</v>
      </c>
      <c r="GK168" s="10" t="s">
        <v>858</v>
      </c>
      <c r="GL168" s="10" t="s">
        <v>858</v>
      </c>
      <c r="GN168" s="9" t="s">
        <v>771</v>
      </c>
      <c r="GO168" s="9" t="s">
        <v>350</v>
      </c>
      <c r="GP168" s="9">
        <v>12000</v>
      </c>
      <c r="GQ168" s="9">
        <v>12.2</v>
      </c>
      <c r="GR168" s="9">
        <v>11.51</v>
      </c>
      <c r="GS168" s="9">
        <v>11</v>
      </c>
      <c r="GT168" s="9">
        <v>12.98</v>
      </c>
      <c r="GU168" s="9">
        <v>5.8</v>
      </c>
      <c r="GV168" s="9">
        <v>7.15</v>
      </c>
      <c r="GW168" s="9">
        <v>5.0999999999999996</v>
      </c>
      <c r="GX168" s="9" t="s">
        <v>858</v>
      </c>
      <c r="GY168" s="9" t="s">
        <v>858</v>
      </c>
    </row>
    <row r="169" spans="1:207" x14ac:dyDescent="0.25">
      <c r="A169" s="1" t="s">
        <v>772</v>
      </c>
      <c r="B169" s="1" t="s">
        <v>351</v>
      </c>
      <c r="C169" s="1">
        <v>30000</v>
      </c>
      <c r="D169" s="1">
        <v>7.6</v>
      </c>
      <c r="E169" s="1">
        <v>563.70000000000005</v>
      </c>
      <c r="F169" s="1">
        <v>4.9000000000000004</v>
      </c>
      <c r="G169" s="1">
        <v>597.70000000000005</v>
      </c>
      <c r="H169" s="1">
        <v>3.6</v>
      </c>
      <c r="I169" s="1">
        <v>297.60000000000002</v>
      </c>
      <c r="J169" s="1">
        <v>4.5999999999999996</v>
      </c>
      <c r="K169" s="1" t="s">
        <v>858</v>
      </c>
      <c r="L169" s="1" t="s">
        <v>858</v>
      </c>
      <c r="N169" s="2" t="s">
        <v>772</v>
      </c>
      <c r="O169" s="2" t="s">
        <v>351</v>
      </c>
      <c r="P169" s="2">
        <v>44000</v>
      </c>
      <c r="Q169" s="2">
        <v>6.2</v>
      </c>
      <c r="R169" s="2">
        <v>37.5</v>
      </c>
      <c r="S169" s="2">
        <v>1</v>
      </c>
      <c r="T169" s="2">
        <v>39.4</v>
      </c>
      <c r="U169" s="2">
        <v>1.6</v>
      </c>
      <c r="V169" s="2">
        <v>34.799999999999997</v>
      </c>
      <c r="W169" s="2">
        <v>2.1</v>
      </c>
      <c r="X169" s="2" t="s">
        <v>858</v>
      </c>
      <c r="Y169" s="2" t="s">
        <v>858</v>
      </c>
      <c r="AA169" s="3" t="s">
        <v>772</v>
      </c>
      <c r="AB169" s="3" t="s">
        <v>351</v>
      </c>
      <c r="AC169" s="3">
        <v>39000</v>
      </c>
      <c r="AD169" s="3">
        <v>9.3000000000000007</v>
      </c>
      <c r="AE169" s="3">
        <v>26796</v>
      </c>
      <c r="AF169" s="3">
        <v>9.5</v>
      </c>
      <c r="AG169" s="3">
        <v>29117</v>
      </c>
      <c r="AH169" s="3">
        <v>4.0999999999999996</v>
      </c>
      <c r="AI169" s="3">
        <v>13968</v>
      </c>
      <c r="AJ169" s="3">
        <v>6</v>
      </c>
      <c r="AK169" s="3" t="s">
        <v>858</v>
      </c>
      <c r="AL169" s="3" t="s">
        <v>858</v>
      </c>
      <c r="AN169" s="4" t="s">
        <v>772</v>
      </c>
      <c r="AO169" s="4" t="s">
        <v>351</v>
      </c>
      <c r="AP169" s="4">
        <v>44000</v>
      </c>
      <c r="AQ169" s="4">
        <v>6.2</v>
      </c>
      <c r="AR169" s="4">
        <v>12.52</v>
      </c>
      <c r="AS169" s="4">
        <v>7.4</v>
      </c>
      <c r="AT169" s="4">
        <v>13.78</v>
      </c>
      <c r="AU169" s="4">
        <v>3.6</v>
      </c>
      <c r="AV169" s="4">
        <v>6.79</v>
      </c>
      <c r="AW169" s="4">
        <v>3.2</v>
      </c>
      <c r="AX169" s="4" t="s">
        <v>858</v>
      </c>
      <c r="AY169" s="4" t="s">
        <v>858</v>
      </c>
      <c r="BA169" s="5" t="s">
        <v>772</v>
      </c>
      <c r="BB169" s="5" t="s">
        <v>351</v>
      </c>
      <c r="BC169" s="5">
        <v>44000</v>
      </c>
      <c r="BD169" s="5">
        <v>6.2</v>
      </c>
      <c r="BE169" s="5">
        <v>503.1</v>
      </c>
      <c r="BF169" s="5">
        <v>6.9</v>
      </c>
      <c r="BG169" s="5">
        <v>542.5</v>
      </c>
      <c r="BH169" s="5">
        <v>3.1</v>
      </c>
      <c r="BI169" s="5">
        <v>269.39999999999998</v>
      </c>
      <c r="BJ169" s="5">
        <v>4.5999999999999996</v>
      </c>
      <c r="BK169" s="5" t="s">
        <v>858</v>
      </c>
      <c r="BL169" s="5" t="s">
        <v>858</v>
      </c>
      <c r="BN169" s="6" t="s">
        <v>772</v>
      </c>
      <c r="BO169" s="6" t="s">
        <v>351</v>
      </c>
      <c r="BP169" s="6">
        <v>60000</v>
      </c>
      <c r="BQ169" s="6">
        <v>5.3</v>
      </c>
      <c r="BR169" s="6">
        <v>37</v>
      </c>
      <c r="BS169" s="6">
        <v>0.6</v>
      </c>
      <c r="BT169" s="6">
        <v>33.6</v>
      </c>
      <c r="BU169" s="6">
        <v>2.1</v>
      </c>
      <c r="BV169" s="6">
        <v>14.6</v>
      </c>
      <c r="BW169" s="6">
        <v>12</v>
      </c>
      <c r="BX169" s="6">
        <v>43.1</v>
      </c>
      <c r="BY169" s="6">
        <v>20</v>
      </c>
      <c r="CA169" s="7" t="s">
        <v>772</v>
      </c>
      <c r="CB169" s="7" t="s">
        <v>351</v>
      </c>
      <c r="CC169" s="7">
        <v>52000</v>
      </c>
      <c r="CD169" s="7">
        <v>7.6</v>
      </c>
      <c r="CE169" s="7">
        <v>21174</v>
      </c>
      <c r="CF169" s="7">
        <v>8.8000000000000007</v>
      </c>
      <c r="CG169" s="7">
        <v>23634</v>
      </c>
      <c r="CH169" s="7">
        <v>4.5</v>
      </c>
      <c r="CI169" s="7">
        <v>5744</v>
      </c>
      <c r="CJ169" s="7">
        <v>19</v>
      </c>
      <c r="CK169" s="7" t="s">
        <v>858</v>
      </c>
      <c r="CL169" s="7" t="s">
        <v>858</v>
      </c>
      <c r="CN169" s="8" t="s">
        <v>772</v>
      </c>
      <c r="CO169" s="8" t="s">
        <v>351</v>
      </c>
      <c r="CP169" s="8">
        <v>60000</v>
      </c>
      <c r="CQ169" s="8">
        <v>5.3</v>
      </c>
      <c r="CR169" s="8">
        <v>10.09</v>
      </c>
      <c r="CS169" s="8">
        <v>6.1</v>
      </c>
      <c r="CT169" s="8">
        <v>12.89</v>
      </c>
      <c r="CU169" s="8">
        <v>3.3</v>
      </c>
      <c r="CV169" s="8">
        <v>6.1</v>
      </c>
      <c r="CW169" s="8">
        <v>0.9</v>
      </c>
      <c r="CX169" s="8" t="s">
        <v>858</v>
      </c>
      <c r="CY169" s="8" t="s">
        <v>858</v>
      </c>
      <c r="DA169" s="20" t="s">
        <v>772</v>
      </c>
      <c r="DB169" s="20" t="s">
        <v>351</v>
      </c>
      <c r="DC169" s="20">
        <v>60000</v>
      </c>
      <c r="DD169" s="20">
        <v>5.3</v>
      </c>
      <c r="DE169" s="20">
        <v>384.1</v>
      </c>
      <c r="DF169" s="20">
        <v>6.1</v>
      </c>
      <c r="DG169" s="20">
        <v>433.6</v>
      </c>
      <c r="DH169" s="20">
        <v>3.6</v>
      </c>
      <c r="DI169" s="20">
        <v>98.6</v>
      </c>
      <c r="DJ169" s="20">
        <v>13</v>
      </c>
      <c r="DK169" s="20" t="s">
        <v>858</v>
      </c>
      <c r="DL169" s="20" t="s">
        <v>858</v>
      </c>
      <c r="DN169" s="21" t="s">
        <v>772</v>
      </c>
      <c r="DO169" s="21" t="s">
        <v>351</v>
      </c>
      <c r="DP169" s="21">
        <v>14000</v>
      </c>
      <c r="DQ169" s="21">
        <v>10.8</v>
      </c>
      <c r="DR169" s="21">
        <v>37</v>
      </c>
      <c r="DS169" s="21">
        <v>0.4</v>
      </c>
      <c r="DT169" s="21">
        <v>37.1</v>
      </c>
      <c r="DU169" s="21">
        <v>1.4</v>
      </c>
      <c r="DV169" s="21">
        <v>30.3</v>
      </c>
      <c r="DW169" s="21">
        <v>2.1</v>
      </c>
      <c r="DX169" s="21" t="s">
        <v>858</v>
      </c>
      <c r="DY169" s="21" t="s">
        <v>858</v>
      </c>
      <c r="EA169" s="22" t="s">
        <v>772</v>
      </c>
      <c r="EB169" s="22" t="s">
        <v>351</v>
      </c>
      <c r="EC169" s="22">
        <v>12000</v>
      </c>
      <c r="ED169" s="22">
        <v>12.8</v>
      </c>
      <c r="EE169" s="22">
        <v>19053</v>
      </c>
      <c r="EF169" s="22">
        <v>9.9</v>
      </c>
      <c r="EG169" s="22">
        <v>22291</v>
      </c>
      <c r="EH169" s="22">
        <v>5.8</v>
      </c>
      <c r="EI169" s="22">
        <v>12235</v>
      </c>
      <c r="EJ169" s="22">
        <v>6.6</v>
      </c>
      <c r="EK169" s="22" t="s">
        <v>858</v>
      </c>
      <c r="EL169" s="22" t="s">
        <v>858</v>
      </c>
      <c r="EN169" s="23" t="s">
        <v>772</v>
      </c>
      <c r="EO169" s="23" t="s">
        <v>351</v>
      </c>
      <c r="EP169" s="23">
        <v>14000</v>
      </c>
      <c r="EQ169" s="23">
        <v>10.8</v>
      </c>
      <c r="ER169" s="23">
        <v>9.91</v>
      </c>
      <c r="ES169" s="23">
        <v>8.6</v>
      </c>
      <c r="ET169" s="23">
        <v>11.45</v>
      </c>
      <c r="EU169" s="23">
        <v>5</v>
      </c>
      <c r="EV169" s="23">
        <v>6.38</v>
      </c>
      <c r="EW169" s="23">
        <v>1.8</v>
      </c>
      <c r="EX169" s="23" t="s">
        <v>858</v>
      </c>
      <c r="EY169" s="23" t="s">
        <v>858</v>
      </c>
      <c r="FA169" s="24" t="s">
        <v>772</v>
      </c>
      <c r="FB169" s="24" t="s">
        <v>351</v>
      </c>
      <c r="FC169" s="24">
        <v>14000</v>
      </c>
      <c r="FD169" s="24">
        <v>10.8</v>
      </c>
      <c r="FE169" s="24">
        <v>372.7</v>
      </c>
      <c r="FF169" s="24">
        <v>8</v>
      </c>
      <c r="FG169" s="24">
        <v>424.4</v>
      </c>
      <c r="FH169" s="24">
        <v>4.5999999999999996</v>
      </c>
      <c r="FI169" s="24">
        <v>242.1</v>
      </c>
      <c r="FJ169" s="24">
        <v>5.2</v>
      </c>
      <c r="FK169" s="24" t="s">
        <v>858</v>
      </c>
      <c r="FL169" s="24" t="s">
        <v>858</v>
      </c>
      <c r="FN169" s="11" t="s">
        <v>772</v>
      </c>
      <c r="FO169" s="11" t="s">
        <v>351</v>
      </c>
      <c r="FP169" s="11">
        <v>30000</v>
      </c>
      <c r="FQ169" s="11">
        <v>7.6</v>
      </c>
      <c r="FR169" s="11">
        <v>38.1</v>
      </c>
      <c r="FS169" s="11">
        <v>1.1000000000000001</v>
      </c>
      <c r="FT169" s="11">
        <v>40.5</v>
      </c>
      <c r="FU169" s="11">
        <v>2.2000000000000002</v>
      </c>
      <c r="FV169" s="11">
        <v>34.9</v>
      </c>
      <c r="FW169" s="11">
        <v>1.4</v>
      </c>
      <c r="FX169" s="11" t="s">
        <v>858</v>
      </c>
      <c r="FY169" s="11" t="s">
        <v>858</v>
      </c>
      <c r="GA169" s="10" t="s">
        <v>772</v>
      </c>
      <c r="GB169" s="10" t="s">
        <v>351</v>
      </c>
      <c r="GC169" s="10">
        <v>27000</v>
      </c>
      <c r="GD169" s="10">
        <v>12.2</v>
      </c>
      <c r="GE169" s="10">
        <v>29767</v>
      </c>
      <c r="GF169" s="10">
        <v>11</v>
      </c>
      <c r="GG169" s="10">
        <v>32210</v>
      </c>
      <c r="GH169" s="10">
        <v>5.2</v>
      </c>
      <c r="GI169" s="10">
        <v>16012</v>
      </c>
      <c r="GJ169" s="10">
        <v>7.9</v>
      </c>
      <c r="GK169" s="10" t="s">
        <v>858</v>
      </c>
      <c r="GL169" s="10" t="s">
        <v>858</v>
      </c>
      <c r="GN169" s="9" t="s">
        <v>772</v>
      </c>
      <c r="GO169" s="9" t="s">
        <v>351</v>
      </c>
      <c r="GP169" s="9">
        <v>30000</v>
      </c>
      <c r="GQ169" s="9">
        <v>7.6</v>
      </c>
      <c r="GR169" s="9">
        <v>14.54</v>
      </c>
      <c r="GS169" s="9">
        <v>6.7</v>
      </c>
      <c r="GT169" s="9">
        <v>14.77</v>
      </c>
      <c r="GU169" s="9">
        <v>4.4000000000000004</v>
      </c>
      <c r="GV169" s="9">
        <v>7.48</v>
      </c>
      <c r="GW169" s="9">
        <v>4.3</v>
      </c>
      <c r="GX169" s="9" t="s">
        <v>858</v>
      </c>
      <c r="GY169" s="9" t="s">
        <v>858</v>
      </c>
    </row>
    <row r="170" spans="1:207" x14ac:dyDescent="0.25">
      <c r="A170" s="1" t="s">
        <v>773</v>
      </c>
      <c r="B170" s="1" t="s">
        <v>352</v>
      </c>
      <c r="C170" s="1">
        <v>23000</v>
      </c>
      <c r="D170" s="1">
        <v>8.6999999999999993</v>
      </c>
      <c r="E170" s="1">
        <v>477.6</v>
      </c>
      <c r="F170" s="1">
        <v>5.9</v>
      </c>
      <c r="G170" s="1">
        <v>513.4</v>
      </c>
      <c r="H170" s="1">
        <v>3.9</v>
      </c>
      <c r="I170" s="1">
        <v>275.5</v>
      </c>
      <c r="J170" s="1">
        <v>6.3</v>
      </c>
      <c r="K170" s="1" t="s">
        <v>858</v>
      </c>
      <c r="L170" s="1" t="s">
        <v>858</v>
      </c>
      <c r="N170" s="2" t="s">
        <v>773</v>
      </c>
      <c r="O170" s="2" t="s">
        <v>352</v>
      </c>
      <c r="P170" s="2">
        <v>35000</v>
      </c>
      <c r="Q170" s="2">
        <v>6.9</v>
      </c>
      <c r="R170" s="2">
        <v>38.6</v>
      </c>
      <c r="S170" s="2">
        <v>1.7</v>
      </c>
      <c r="T170" s="2">
        <v>39.700000000000003</v>
      </c>
      <c r="U170" s="2">
        <v>1.1000000000000001</v>
      </c>
      <c r="V170" s="2">
        <v>33.799999999999997</v>
      </c>
      <c r="W170" s="2">
        <v>2.2999999999999998</v>
      </c>
      <c r="X170" s="2" t="s">
        <v>858</v>
      </c>
      <c r="Y170" s="2" t="s">
        <v>858</v>
      </c>
      <c r="AA170" s="3" t="s">
        <v>773</v>
      </c>
      <c r="AB170" s="3" t="s">
        <v>352</v>
      </c>
      <c r="AC170" s="3">
        <v>30000</v>
      </c>
      <c r="AD170" s="3">
        <v>8.3000000000000007</v>
      </c>
      <c r="AE170" s="3">
        <v>22845</v>
      </c>
      <c r="AF170" s="3">
        <v>6.1</v>
      </c>
      <c r="AG170" s="3">
        <v>24836</v>
      </c>
      <c r="AH170" s="3">
        <v>3.9</v>
      </c>
      <c r="AI170" s="3">
        <v>12792</v>
      </c>
      <c r="AJ170" s="3">
        <v>7.5</v>
      </c>
      <c r="AK170" s="3" t="s">
        <v>858</v>
      </c>
      <c r="AL170" s="3" t="s">
        <v>858</v>
      </c>
      <c r="AN170" s="4" t="s">
        <v>773</v>
      </c>
      <c r="AO170" s="4" t="s">
        <v>352</v>
      </c>
      <c r="AP170" s="4">
        <v>35000</v>
      </c>
      <c r="AQ170" s="4">
        <v>6.9</v>
      </c>
      <c r="AR170" s="4">
        <v>11.15</v>
      </c>
      <c r="AS170" s="4">
        <v>5.2</v>
      </c>
      <c r="AT170" s="4">
        <v>12.25</v>
      </c>
      <c r="AU170" s="4">
        <v>3.2</v>
      </c>
      <c r="AV170" s="4">
        <v>6.87</v>
      </c>
      <c r="AW170" s="4">
        <v>3.7</v>
      </c>
      <c r="AX170" s="4" t="s">
        <v>858</v>
      </c>
      <c r="AY170" s="4" t="s">
        <v>858</v>
      </c>
      <c r="BA170" s="5" t="s">
        <v>773</v>
      </c>
      <c r="BB170" s="5" t="s">
        <v>352</v>
      </c>
      <c r="BC170" s="5">
        <v>35000</v>
      </c>
      <c r="BD170" s="5">
        <v>6.9</v>
      </c>
      <c r="BE170" s="5">
        <v>450.9</v>
      </c>
      <c r="BF170" s="5">
        <v>5</v>
      </c>
      <c r="BG170" s="5">
        <v>485.8</v>
      </c>
      <c r="BH170" s="5">
        <v>3.1</v>
      </c>
      <c r="BI170" s="5">
        <v>273.8</v>
      </c>
      <c r="BJ170" s="5">
        <v>4.5</v>
      </c>
      <c r="BK170" s="5" t="s">
        <v>858</v>
      </c>
      <c r="BL170" s="5" t="s">
        <v>858</v>
      </c>
      <c r="BN170" s="6" t="s">
        <v>773</v>
      </c>
      <c r="BO170" s="6" t="s">
        <v>352</v>
      </c>
      <c r="BP170" s="6">
        <v>50000</v>
      </c>
      <c r="BQ170" s="6">
        <v>5.7</v>
      </c>
      <c r="BR170" s="6">
        <v>37</v>
      </c>
      <c r="BS170" s="6">
        <v>0.5</v>
      </c>
      <c r="BT170" s="6">
        <v>33.5</v>
      </c>
      <c r="BU170" s="6">
        <v>2</v>
      </c>
      <c r="BV170" s="6">
        <v>16</v>
      </c>
      <c r="BW170" s="6">
        <v>15</v>
      </c>
      <c r="BX170" s="6" t="s">
        <v>858</v>
      </c>
      <c r="BY170" s="6" t="s">
        <v>858</v>
      </c>
      <c r="CA170" s="7" t="s">
        <v>773</v>
      </c>
      <c r="CB170" s="7" t="s">
        <v>352</v>
      </c>
      <c r="CC170" s="7">
        <v>43000</v>
      </c>
      <c r="CD170" s="7">
        <v>6.9</v>
      </c>
      <c r="CE170" s="7">
        <v>18918</v>
      </c>
      <c r="CF170" s="7">
        <v>6.9</v>
      </c>
      <c r="CG170" s="7">
        <v>20497</v>
      </c>
      <c r="CH170" s="7">
        <v>4.3</v>
      </c>
      <c r="CI170" s="7">
        <v>6066</v>
      </c>
      <c r="CJ170" s="7">
        <v>15</v>
      </c>
      <c r="CK170" s="7" t="s">
        <v>858</v>
      </c>
      <c r="CL170" s="7" t="s">
        <v>858</v>
      </c>
      <c r="CN170" s="8" t="s">
        <v>773</v>
      </c>
      <c r="CO170" s="8" t="s">
        <v>352</v>
      </c>
      <c r="CP170" s="8">
        <v>50000</v>
      </c>
      <c r="CQ170" s="8">
        <v>5.7</v>
      </c>
      <c r="CR170" s="8">
        <v>9.73</v>
      </c>
      <c r="CS170" s="8">
        <v>4.7</v>
      </c>
      <c r="CT170" s="8">
        <v>11.69</v>
      </c>
      <c r="CU170" s="8">
        <v>2.9</v>
      </c>
      <c r="CV170" s="8">
        <v>6.26</v>
      </c>
      <c r="CW170" s="8">
        <v>1.4</v>
      </c>
      <c r="CX170" s="8" t="s">
        <v>858</v>
      </c>
      <c r="CY170" s="8" t="s">
        <v>858</v>
      </c>
      <c r="DA170" s="20" t="s">
        <v>773</v>
      </c>
      <c r="DB170" s="20" t="s">
        <v>352</v>
      </c>
      <c r="DC170" s="20">
        <v>50000</v>
      </c>
      <c r="DD170" s="20">
        <v>5.7</v>
      </c>
      <c r="DE170" s="20">
        <v>356.5</v>
      </c>
      <c r="DF170" s="20">
        <v>6.8</v>
      </c>
      <c r="DG170" s="20">
        <v>391.7</v>
      </c>
      <c r="DH170" s="20">
        <v>3.6</v>
      </c>
      <c r="DI170" s="20">
        <v>120.2</v>
      </c>
      <c r="DJ170" s="20">
        <v>11</v>
      </c>
      <c r="DK170" s="20" t="s">
        <v>858</v>
      </c>
      <c r="DL170" s="20" t="s">
        <v>858</v>
      </c>
      <c r="DN170" s="21" t="s">
        <v>773</v>
      </c>
      <c r="DO170" s="21" t="s">
        <v>352</v>
      </c>
      <c r="DP170" s="21">
        <v>12000</v>
      </c>
      <c r="DQ170" s="21">
        <v>11.4</v>
      </c>
      <c r="DR170" s="21">
        <v>37</v>
      </c>
      <c r="DS170" s="21">
        <v>0.5</v>
      </c>
      <c r="DT170" s="21">
        <v>37.6</v>
      </c>
      <c r="DU170" s="21">
        <v>1.8</v>
      </c>
      <c r="DV170" s="21">
        <v>31</v>
      </c>
      <c r="DW170" s="21">
        <v>6.3</v>
      </c>
      <c r="DX170" s="21" t="s">
        <v>858</v>
      </c>
      <c r="DY170" s="21" t="s">
        <v>858</v>
      </c>
      <c r="EA170" s="22" t="s">
        <v>773</v>
      </c>
      <c r="EB170" s="22" t="s">
        <v>352</v>
      </c>
      <c r="EC170" s="22">
        <v>11000</v>
      </c>
      <c r="ED170" s="22">
        <v>13.2</v>
      </c>
      <c r="EE170" s="22">
        <v>18679</v>
      </c>
      <c r="EF170" s="22">
        <v>11</v>
      </c>
      <c r="EG170" s="22">
        <v>21673</v>
      </c>
      <c r="EH170" s="22">
        <v>5.7</v>
      </c>
      <c r="EI170" s="22" t="s">
        <v>858</v>
      </c>
      <c r="EJ170" s="22" t="s">
        <v>858</v>
      </c>
      <c r="EK170" s="22" t="s">
        <v>858</v>
      </c>
      <c r="EL170" s="22" t="s">
        <v>858</v>
      </c>
      <c r="EN170" s="23" t="s">
        <v>773</v>
      </c>
      <c r="EO170" s="23" t="s">
        <v>352</v>
      </c>
      <c r="EP170" s="23">
        <v>12000</v>
      </c>
      <c r="EQ170" s="23">
        <v>11.4</v>
      </c>
      <c r="ER170" s="23">
        <v>9.4600000000000009</v>
      </c>
      <c r="ES170" s="23">
        <v>9.1999999999999993</v>
      </c>
      <c r="ET170" s="23">
        <v>11.49</v>
      </c>
      <c r="EU170" s="23">
        <v>4.9000000000000004</v>
      </c>
      <c r="EV170" s="23">
        <v>6.58</v>
      </c>
      <c r="EW170" s="23">
        <v>4.8</v>
      </c>
      <c r="EX170" s="23" t="s">
        <v>858</v>
      </c>
      <c r="EY170" s="23" t="s">
        <v>858</v>
      </c>
      <c r="FA170" s="24" t="s">
        <v>773</v>
      </c>
      <c r="FB170" s="24" t="s">
        <v>352</v>
      </c>
      <c r="FC170" s="24">
        <v>12000</v>
      </c>
      <c r="FD170" s="24">
        <v>11.4</v>
      </c>
      <c r="FE170" s="24">
        <v>376.4</v>
      </c>
      <c r="FF170" s="24">
        <v>9.6</v>
      </c>
      <c r="FG170" s="24">
        <v>432.3</v>
      </c>
      <c r="FH170" s="24">
        <v>4.8</v>
      </c>
      <c r="FI170" s="24">
        <v>248.2</v>
      </c>
      <c r="FJ170" s="24">
        <v>8.9</v>
      </c>
      <c r="FK170" s="24" t="s">
        <v>858</v>
      </c>
      <c r="FL170" s="24" t="s">
        <v>858</v>
      </c>
      <c r="FN170" s="11" t="s">
        <v>773</v>
      </c>
      <c r="FO170" s="11" t="s">
        <v>352</v>
      </c>
      <c r="FP170" s="11">
        <v>23000</v>
      </c>
      <c r="FQ170" s="11">
        <v>8.6999999999999993</v>
      </c>
      <c r="FR170" s="11">
        <v>40</v>
      </c>
      <c r="FS170" s="11">
        <v>0.9</v>
      </c>
      <c r="FT170" s="11">
        <v>40.700000000000003</v>
      </c>
      <c r="FU170" s="11">
        <v>1.3</v>
      </c>
      <c r="FV170" s="11">
        <v>34.700000000000003</v>
      </c>
      <c r="FW170" s="11">
        <v>3.5</v>
      </c>
      <c r="FX170" s="11" t="s">
        <v>858</v>
      </c>
      <c r="FY170" s="11" t="s">
        <v>858</v>
      </c>
      <c r="GA170" s="10" t="s">
        <v>773</v>
      </c>
      <c r="GB170" s="10" t="s">
        <v>352</v>
      </c>
      <c r="GC170" s="10">
        <v>19000</v>
      </c>
      <c r="GD170" s="10">
        <v>10.6</v>
      </c>
      <c r="GE170" s="10">
        <v>24043</v>
      </c>
      <c r="GF170" s="10">
        <v>8.1999999999999993</v>
      </c>
      <c r="GG170" s="10">
        <v>26638</v>
      </c>
      <c r="GH170" s="10">
        <v>4.9000000000000004</v>
      </c>
      <c r="GI170" s="10">
        <v>14382</v>
      </c>
      <c r="GJ170" s="10">
        <v>11</v>
      </c>
      <c r="GK170" s="10" t="s">
        <v>858</v>
      </c>
      <c r="GL170" s="10" t="s">
        <v>858</v>
      </c>
      <c r="GN170" s="9" t="s">
        <v>773</v>
      </c>
      <c r="GO170" s="9" t="s">
        <v>352</v>
      </c>
      <c r="GP170" s="9">
        <v>23000</v>
      </c>
      <c r="GQ170" s="9">
        <v>8.6999999999999993</v>
      </c>
      <c r="GR170" s="9">
        <v>11.31</v>
      </c>
      <c r="GS170" s="9">
        <v>6.4</v>
      </c>
      <c r="GT170" s="9">
        <v>12.61</v>
      </c>
      <c r="GU170" s="9">
        <v>4</v>
      </c>
      <c r="GV170" s="9">
        <v>6.94</v>
      </c>
      <c r="GW170" s="9">
        <v>4.8</v>
      </c>
      <c r="GX170" s="9" t="s">
        <v>858</v>
      </c>
      <c r="GY170" s="9" t="s">
        <v>858</v>
      </c>
    </row>
    <row r="171" spans="1:207" x14ac:dyDescent="0.25">
      <c r="A171" s="1" t="s">
        <v>774</v>
      </c>
      <c r="B171" s="1" t="s">
        <v>353</v>
      </c>
      <c r="C171" s="1">
        <v>16000</v>
      </c>
      <c r="D171" s="1">
        <v>10.4</v>
      </c>
      <c r="E171" s="1">
        <v>442.2</v>
      </c>
      <c r="F171" s="1">
        <v>7</v>
      </c>
      <c r="G171" s="1">
        <v>513.29999999999995</v>
      </c>
      <c r="H171" s="1">
        <v>5.6</v>
      </c>
      <c r="I171" s="1">
        <v>268.5</v>
      </c>
      <c r="J171" s="1">
        <v>7.6</v>
      </c>
      <c r="K171" s="1" t="s">
        <v>858</v>
      </c>
      <c r="L171" s="1" t="s">
        <v>858</v>
      </c>
      <c r="N171" s="2" t="s">
        <v>774</v>
      </c>
      <c r="O171" s="2" t="s">
        <v>353</v>
      </c>
      <c r="P171" s="2">
        <v>26000</v>
      </c>
      <c r="Q171" s="2">
        <v>8.1</v>
      </c>
      <c r="R171" s="2">
        <v>38.9</v>
      </c>
      <c r="S171" s="2">
        <v>1.6</v>
      </c>
      <c r="T171" s="2">
        <v>39.5</v>
      </c>
      <c r="U171" s="2">
        <v>1.3</v>
      </c>
      <c r="V171" s="2">
        <v>32.5</v>
      </c>
      <c r="W171" s="2">
        <v>2.9</v>
      </c>
      <c r="X171" s="2" t="s">
        <v>858</v>
      </c>
      <c r="Y171" s="2" t="s">
        <v>858</v>
      </c>
      <c r="AA171" s="3" t="s">
        <v>774</v>
      </c>
      <c r="AB171" s="3" t="s">
        <v>353</v>
      </c>
      <c r="AC171" s="3">
        <v>23000</v>
      </c>
      <c r="AD171" s="3">
        <v>9.4</v>
      </c>
      <c r="AE171" s="3">
        <v>19586</v>
      </c>
      <c r="AF171" s="3">
        <v>8.6999999999999993</v>
      </c>
      <c r="AG171" s="3">
        <v>24061</v>
      </c>
      <c r="AH171" s="3">
        <v>5.4</v>
      </c>
      <c r="AI171" s="3">
        <v>13009</v>
      </c>
      <c r="AJ171" s="3">
        <v>5.9</v>
      </c>
      <c r="AK171" s="3" t="s">
        <v>858</v>
      </c>
      <c r="AL171" s="3" t="s">
        <v>858</v>
      </c>
      <c r="AN171" s="4" t="s">
        <v>774</v>
      </c>
      <c r="AO171" s="4" t="s">
        <v>353</v>
      </c>
      <c r="AP171" s="4">
        <v>26000</v>
      </c>
      <c r="AQ171" s="4">
        <v>8.1</v>
      </c>
      <c r="AR171" s="4">
        <v>9.91</v>
      </c>
      <c r="AS171" s="4">
        <v>7</v>
      </c>
      <c r="AT171" s="4">
        <v>11.81</v>
      </c>
      <c r="AU171" s="4">
        <v>4.5</v>
      </c>
      <c r="AV171" s="4">
        <v>6.46</v>
      </c>
      <c r="AW171" s="4">
        <v>2.9</v>
      </c>
      <c r="AX171" s="4" t="s">
        <v>858</v>
      </c>
      <c r="AY171" s="4" t="s">
        <v>858</v>
      </c>
      <c r="BA171" s="5" t="s">
        <v>774</v>
      </c>
      <c r="BB171" s="5" t="s">
        <v>353</v>
      </c>
      <c r="BC171" s="5">
        <v>26000</v>
      </c>
      <c r="BD171" s="5">
        <v>8.1</v>
      </c>
      <c r="BE171" s="5">
        <v>399.7</v>
      </c>
      <c r="BF171" s="5">
        <v>7</v>
      </c>
      <c r="BG171" s="5">
        <v>466.4</v>
      </c>
      <c r="BH171" s="5">
        <v>4.3</v>
      </c>
      <c r="BI171" s="5">
        <v>252.4</v>
      </c>
      <c r="BJ171" s="5">
        <v>4.8</v>
      </c>
      <c r="BK171" s="5" t="s">
        <v>858</v>
      </c>
      <c r="BL171" s="5" t="s">
        <v>858</v>
      </c>
      <c r="BN171" s="6" t="s">
        <v>774</v>
      </c>
      <c r="BO171" s="6" t="s">
        <v>353</v>
      </c>
      <c r="BP171" s="6">
        <v>37000</v>
      </c>
      <c r="BQ171" s="6">
        <v>6.7</v>
      </c>
      <c r="BR171" s="6">
        <v>37</v>
      </c>
      <c r="BS171" s="6">
        <v>2.1</v>
      </c>
      <c r="BT171" s="6">
        <v>32.6</v>
      </c>
      <c r="BU171" s="6">
        <v>2.5</v>
      </c>
      <c r="BV171" s="6">
        <v>14.4</v>
      </c>
      <c r="BW171" s="6">
        <v>15</v>
      </c>
      <c r="BX171" s="6" t="s">
        <v>858</v>
      </c>
      <c r="BY171" s="6" t="s">
        <v>858</v>
      </c>
      <c r="CA171" s="7" t="s">
        <v>774</v>
      </c>
      <c r="CB171" s="7" t="s">
        <v>353</v>
      </c>
      <c r="CC171" s="7">
        <v>33000</v>
      </c>
      <c r="CD171" s="7">
        <v>9.6999999999999993</v>
      </c>
      <c r="CE171" s="7">
        <v>17098</v>
      </c>
      <c r="CF171" s="7">
        <v>9.8000000000000007</v>
      </c>
      <c r="CG171" s="7">
        <v>19886</v>
      </c>
      <c r="CH171" s="7">
        <v>6.9</v>
      </c>
      <c r="CI171" s="7" t="s">
        <v>858</v>
      </c>
      <c r="CJ171" s="7" t="s">
        <v>858</v>
      </c>
      <c r="CK171" s="7" t="s">
        <v>858</v>
      </c>
      <c r="CL171" s="7" t="s">
        <v>858</v>
      </c>
      <c r="CN171" s="8" t="s">
        <v>774</v>
      </c>
      <c r="CO171" s="8" t="s">
        <v>353</v>
      </c>
      <c r="CP171" s="8">
        <v>37000</v>
      </c>
      <c r="CQ171" s="8">
        <v>6.7</v>
      </c>
      <c r="CR171" s="8">
        <v>8.85</v>
      </c>
      <c r="CS171" s="8">
        <v>5.2</v>
      </c>
      <c r="CT171" s="8">
        <v>11.46</v>
      </c>
      <c r="CU171" s="8">
        <v>4</v>
      </c>
      <c r="CV171" s="8">
        <v>6.25</v>
      </c>
      <c r="CW171" s="8">
        <v>1.4</v>
      </c>
      <c r="CX171" s="8" t="s">
        <v>858</v>
      </c>
      <c r="CY171" s="8" t="s">
        <v>858</v>
      </c>
      <c r="DA171" s="20" t="s">
        <v>774</v>
      </c>
      <c r="DB171" s="20" t="s">
        <v>353</v>
      </c>
      <c r="DC171" s="20">
        <v>37000</v>
      </c>
      <c r="DD171" s="20">
        <v>6.7</v>
      </c>
      <c r="DE171" s="20">
        <v>330.4</v>
      </c>
      <c r="DF171" s="20">
        <v>7.3</v>
      </c>
      <c r="DG171" s="20">
        <v>374.1</v>
      </c>
      <c r="DH171" s="20">
        <v>4.7</v>
      </c>
      <c r="DI171" s="20">
        <v>97.5</v>
      </c>
      <c r="DJ171" s="20">
        <v>17</v>
      </c>
      <c r="DK171" s="20" t="s">
        <v>858</v>
      </c>
      <c r="DL171" s="20" t="s">
        <v>858</v>
      </c>
      <c r="DN171" s="21" t="s">
        <v>774</v>
      </c>
      <c r="DO171" s="21" t="s">
        <v>353</v>
      </c>
      <c r="DP171" s="21">
        <v>9000</v>
      </c>
      <c r="DQ171" s="21">
        <v>13</v>
      </c>
      <c r="DR171" s="21">
        <v>37.1</v>
      </c>
      <c r="DS171" s="21">
        <v>2.8</v>
      </c>
      <c r="DT171" s="21">
        <v>37.299999999999997</v>
      </c>
      <c r="DU171" s="21">
        <v>1.6</v>
      </c>
      <c r="DV171" s="21" t="s">
        <v>858</v>
      </c>
      <c r="DW171" s="21" t="s">
        <v>858</v>
      </c>
      <c r="DX171" s="21" t="s">
        <v>858</v>
      </c>
      <c r="DY171" s="21" t="s">
        <v>858</v>
      </c>
      <c r="EA171" s="22" t="s">
        <v>774</v>
      </c>
      <c r="EB171" s="22" t="s">
        <v>353</v>
      </c>
      <c r="EC171" s="22">
        <v>9000</v>
      </c>
      <c r="ED171" s="22">
        <v>15.2</v>
      </c>
      <c r="EE171" s="22">
        <v>16433</v>
      </c>
      <c r="EF171" s="22">
        <v>11</v>
      </c>
      <c r="EG171" s="22">
        <v>19291</v>
      </c>
      <c r="EH171" s="22">
        <v>6</v>
      </c>
      <c r="EI171" s="22" t="s">
        <v>858</v>
      </c>
      <c r="EJ171" s="22" t="s">
        <v>858</v>
      </c>
      <c r="EK171" s="22" t="s">
        <v>858</v>
      </c>
      <c r="EL171" s="22" t="s">
        <v>858</v>
      </c>
      <c r="EN171" s="23" t="s">
        <v>774</v>
      </c>
      <c r="EO171" s="23" t="s">
        <v>353</v>
      </c>
      <c r="EP171" s="23">
        <v>9000</v>
      </c>
      <c r="EQ171" s="23">
        <v>13</v>
      </c>
      <c r="ER171" s="23">
        <v>8.7200000000000006</v>
      </c>
      <c r="ES171" s="23">
        <v>11</v>
      </c>
      <c r="ET171" s="23">
        <v>10.38</v>
      </c>
      <c r="EU171" s="23">
        <v>5</v>
      </c>
      <c r="EV171" s="23">
        <v>6.33</v>
      </c>
      <c r="EW171" s="23">
        <v>4</v>
      </c>
      <c r="EX171" s="23" t="s">
        <v>858</v>
      </c>
      <c r="EY171" s="23" t="s">
        <v>858</v>
      </c>
      <c r="FA171" s="24" t="s">
        <v>774</v>
      </c>
      <c r="FB171" s="24" t="s">
        <v>353</v>
      </c>
      <c r="FC171" s="24">
        <v>9000</v>
      </c>
      <c r="FD171" s="24">
        <v>13</v>
      </c>
      <c r="FE171" s="24">
        <v>344</v>
      </c>
      <c r="FF171" s="24">
        <v>8.6</v>
      </c>
      <c r="FG171" s="24">
        <v>386.8</v>
      </c>
      <c r="FH171" s="24">
        <v>5.0999999999999996</v>
      </c>
      <c r="FI171" s="24">
        <v>218.2</v>
      </c>
      <c r="FJ171" s="24">
        <v>7.4</v>
      </c>
      <c r="FK171" s="24" t="s">
        <v>858</v>
      </c>
      <c r="FL171" s="24" t="s">
        <v>858</v>
      </c>
      <c r="FN171" s="11" t="s">
        <v>774</v>
      </c>
      <c r="FO171" s="11" t="s">
        <v>353</v>
      </c>
      <c r="FP171" s="11">
        <v>16000</v>
      </c>
      <c r="FQ171" s="11">
        <v>10.4</v>
      </c>
      <c r="FR171" s="11">
        <v>39.799999999999997</v>
      </c>
      <c r="FS171" s="11">
        <v>1.6</v>
      </c>
      <c r="FT171" s="11">
        <v>40.799999999999997</v>
      </c>
      <c r="FU171" s="11">
        <v>1.7</v>
      </c>
      <c r="FV171" s="11">
        <v>32.5</v>
      </c>
      <c r="FW171" s="11">
        <v>3.5</v>
      </c>
      <c r="FX171" s="11" t="s">
        <v>858</v>
      </c>
      <c r="FY171" s="11" t="s">
        <v>858</v>
      </c>
      <c r="GA171" s="10" t="s">
        <v>774</v>
      </c>
      <c r="GB171" s="10" t="s">
        <v>353</v>
      </c>
      <c r="GC171" s="10">
        <v>15000</v>
      </c>
      <c r="GD171" s="10">
        <v>12</v>
      </c>
      <c r="GE171" s="10">
        <v>21888</v>
      </c>
      <c r="GF171" s="10">
        <v>10</v>
      </c>
      <c r="GG171" s="10">
        <v>26758</v>
      </c>
      <c r="GH171" s="10">
        <v>6.8</v>
      </c>
      <c r="GI171" s="10">
        <v>14075</v>
      </c>
      <c r="GJ171" s="10">
        <v>11</v>
      </c>
      <c r="GK171" s="10" t="s">
        <v>858</v>
      </c>
      <c r="GL171" s="10" t="s">
        <v>858</v>
      </c>
      <c r="GN171" s="9" t="s">
        <v>774</v>
      </c>
      <c r="GO171" s="9" t="s">
        <v>353</v>
      </c>
      <c r="GP171" s="9">
        <v>16000</v>
      </c>
      <c r="GQ171" s="9">
        <v>10.4</v>
      </c>
      <c r="GR171" s="9">
        <v>10.35</v>
      </c>
      <c r="GS171" s="9">
        <v>9.9</v>
      </c>
      <c r="GT171" s="9">
        <v>12.59</v>
      </c>
      <c r="GU171" s="9">
        <v>6.1</v>
      </c>
      <c r="GV171" s="9">
        <v>6.74</v>
      </c>
      <c r="GW171" s="9">
        <v>4.3</v>
      </c>
      <c r="GX171" s="9" t="s">
        <v>858</v>
      </c>
      <c r="GY171" s="9" t="s">
        <v>858</v>
      </c>
    </row>
    <row r="172" spans="1:207" x14ac:dyDescent="0.25">
      <c r="A172" s="1" t="s">
        <v>775</v>
      </c>
      <c r="B172" s="1" t="s">
        <v>354</v>
      </c>
      <c r="C172" s="1">
        <v>8000</v>
      </c>
      <c r="D172" s="1">
        <v>14.6</v>
      </c>
      <c r="E172" s="1">
        <v>456.6</v>
      </c>
      <c r="F172" s="1">
        <v>9.6999999999999993</v>
      </c>
      <c r="G172" s="1">
        <v>494.1</v>
      </c>
      <c r="H172" s="1">
        <v>7.5</v>
      </c>
      <c r="I172" s="1" t="s">
        <v>858</v>
      </c>
      <c r="J172" s="1" t="s">
        <v>858</v>
      </c>
      <c r="K172" s="1" t="s">
        <v>858</v>
      </c>
      <c r="L172" s="1" t="s">
        <v>858</v>
      </c>
      <c r="N172" s="2" t="s">
        <v>775</v>
      </c>
      <c r="O172" s="2" t="s">
        <v>354</v>
      </c>
      <c r="P172" s="2">
        <v>14000</v>
      </c>
      <c r="Q172" s="2">
        <v>10.8</v>
      </c>
      <c r="R172" s="2">
        <v>37</v>
      </c>
      <c r="S172" s="2">
        <v>1.2</v>
      </c>
      <c r="T172" s="2">
        <v>38.6</v>
      </c>
      <c r="U172" s="2">
        <v>1.4</v>
      </c>
      <c r="V172" s="2">
        <v>32.799999999999997</v>
      </c>
      <c r="W172" s="2">
        <v>5.0999999999999996</v>
      </c>
      <c r="X172" s="2" t="s">
        <v>858</v>
      </c>
      <c r="Y172" s="2" t="s">
        <v>858</v>
      </c>
      <c r="AA172" s="3" t="s">
        <v>775</v>
      </c>
      <c r="AB172" s="3" t="s">
        <v>354</v>
      </c>
      <c r="AC172" s="3">
        <v>14000</v>
      </c>
      <c r="AD172" s="3">
        <v>12.3</v>
      </c>
      <c r="AE172" s="3">
        <v>20930</v>
      </c>
      <c r="AF172" s="3">
        <v>6.5</v>
      </c>
      <c r="AG172" s="3">
        <v>22803</v>
      </c>
      <c r="AH172" s="3">
        <v>5.7</v>
      </c>
      <c r="AI172" s="3">
        <v>12352</v>
      </c>
      <c r="AJ172" s="3">
        <v>11</v>
      </c>
      <c r="AK172" s="3" t="s">
        <v>858</v>
      </c>
      <c r="AL172" s="3" t="s">
        <v>858</v>
      </c>
      <c r="AN172" s="4" t="s">
        <v>775</v>
      </c>
      <c r="AO172" s="4" t="s">
        <v>354</v>
      </c>
      <c r="AP172" s="4">
        <v>14000</v>
      </c>
      <c r="AQ172" s="4">
        <v>10.8</v>
      </c>
      <c r="AR172" s="4">
        <v>9.8699999999999992</v>
      </c>
      <c r="AS172" s="4">
        <v>8.8000000000000007</v>
      </c>
      <c r="AT172" s="4">
        <v>11.7</v>
      </c>
      <c r="AU172" s="4">
        <v>5.6</v>
      </c>
      <c r="AV172" s="4">
        <v>6.59</v>
      </c>
      <c r="AW172" s="4">
        <v>4.3</v>
      </c>
      <c r="AX172" s="4" t="s">
        <v>858</v>
      </c>
      <c r="AY172" s="4" t="s">
        <v>858</v>
      </c>
      <c r="BA172" s="5" t="s">
        <v>775</v>
      </c>
      <c r="BB172" s="5" t="s">
        <v>354</v>
      </c>
      <c r="BC172" s="5">
        <v>14000</v>
      </c>
      <c r="BD172" s="5">
        <v>10.8</v>
      </c>
      <c r="BE172" s="5">
        <v>403.4</v>
      </c>
      <c r="BF172" s="5">
        <v>8.1999999999999993</v>
      </c>
      <c r="BG172" s="5">
        <v>452.3</v>
      </c>
      <c r="BH172" s="5">
        <v>5.4</v>
      </c>
      <c r="BI172" s="5">
        <v>238.9</v>
      </c>
      <c r="BJ172" s="5">
        <v>10</v>
      </c>
      <c r="BK172" s="5" t="s">
        <v>858</v>
      </c>
      <c r="BL172" s="5" t="s">
        <v>858</v>
      </c>
      <c r="BN172" s="6" t="s">
        <v>775</v>
      </c>
      <c r="BO172" s="6" t="s">
        <v>354</v>
      </c>
      <c r="BP172" s="6">
        <v>25000</v>
      </c>
      <c r="BQ172" s="6">
        <v>8.3000000000000007</v>
      </c>
      <c r="BR172" s="6">
        <v>36.5</v>
      </c>
      <c r="BS172" s="6">
        <v>6.6</v>
      </c>
      <c r="BT172" s="6">
        <v>28.8</v>
      </c>
      <c r="BU172" s="6">
        <v>4</v>
      </c>
      <c r="BV172" s="6" t="s">
        <v>858</v>
      </c>
      <c r="BW172" s="6" t="s">
        <v>858</v>
      </c>
      <c r="BX172" s="6" t="s">
        <v>858</v>
      </c>
      <c r="BY172" s="6" t="s">
        <v>858</v>
      </c>
      <c r="CA172" s="7" t="s">
        <v>775</v>
      </c>
      <c r="CB172" s="7" t="s">
        <v>354</v>
      </c>
      <c r="CC172" s="7">
        <v>22000</v>
      </c>
      <c r="CD172" s="7">
        <v>12.6</v>
      </c>
      <c r="CE172" s="7">
        <v>15259</v>
      </c>
      <c r="CF172" s="7">
        <v>20</v>
      </c>
      <c r="CG172" s="7">
        <v>16938</v>
      </c>
      <c r="CH172" s="7">
        <v>8</v>
      </c>
      <c r="CI172" s="7" t="s">
        <v>858</v>
      </c>
      <c r="CJ172" s="7" t="s">
        <v>858</v>
      </c>
      <c r="CK172" s="7" t="s">
        <v>858</v>
      </c>
      <c r="CL172" s="7" t="s">
        <v>858</v>
      </c>
      <c r="CN172" s="8" t="s">
        <v>775</v>
      </c>
      <c r="CO172" s="8" t="s">
        <v>354</v>
      </c>
      <c r="CP172" s="8">
        <v>25000</v>
      </c>
      <c r="CQ172" s="8">
        <v>8.3000000000000007</v>
      </c>
      <c r="CR172" s="8">
        <v>9.0299999999999994</v>
      </c>
      <c r="CS172" s="8">
        <v>5.8</v>
      </c>
      <c r="CT172" s="8">
        <v>11.14</v>
      </c>
      <c r="CU172" s="8">
        <v>4.8</v>
      </c>
      <c r="CV172" s="8">
        <v>6.08</v>
      </c>
      <c r="CW172" s="8">
        <v>0.7</v>
      </c>
      <c r="CX172" s="8" t="s">
        <v>858</v>
      </c>
      <c r="CY172" s="8" t="s">
        <v>858</v>
      </c>
      <c r="DA172" s="20" t="s">
        <v>775</v>
      </c>
      <c r="DB172" s="20" t="s">
        <v>354</v>
      </c>
      <c r="DC172" s="20">
        <v>25000</v>
      </c>
      <c r="DD172" s="20">
        <v>8.3000000000000007</v>
      </c>
      <c r="DE172" s="20">
        <v>288.8</v>
      </c>
      <c r="DF172" s="20">
        <v>13</v>
      </c>
      <c r="DG172" s="20">
        <v>321.10000000000002</v>
      </c>
      <c r="DH172" s="20">
        <v>6.5</v>
      </c>
      <c r="DI172" s="20" t="s">
        <v>858</v>
      </c>
      <c r="DJ172" s="20" t="s">
        <v>858</v>
      </c>
      <c r="DK172" s="20" t="s">
        <v>858</v>
      </c>
      <c r="DL172" s="20" t="s">
        <v>858</v>
      </c>
      <c r="DN172" s="21" t="s">
        <v>775</v>
      </c>
      <c r="DO172" s="21" t="s">
        <v>354</v>
      </c>
      <c r="DP172" s="21">
        <v>6000</v>
      </c>
      <c r="DQ172" s="21">
        <v>15.8</v>
      </c>
      <c r="DR172" s="21">
        <v>37</v>
      </c>
      <c r="DS172" s="21" t="s">
        <v>858</v>
      </c>
      <c r="DT172" s="21">
        <v>36.9</v>
      </c>
      <c r="DU172" s="21">
        <v>1.5</v>
      </c>
      <c r="DV172" s="21" t="s">
        <v>858</v>
      </c>
      <c r="DW172" s="21" t="s">
        <v>858</v>
      </c>
      <c r="DX172" s="21" t="s">
        <v>858</v>
      </c>
      <c r="DY172" s="21" t="s">
        <v>858</v>
      </c>
      <c r="EA172" s="22" t="s">
        <v>775</v>
      </c>
      <c r="EB172" s="22" t="s">
        <v>354</v>
      </c>
      <c r="EC172" s="22">
        <v>6000</v>
      </c>
      <c r="ED172" s="22">
        <v>17.8</v>
      </c>
      <c r="EE172" s="22">
        <v>18879</v>
      </c>
      <c r="EF172" s="22">
        <v>11</v>
      </c>
      <c r="EG172" s="22">
        <v>19633</v>
      </c>
      <c r="EH172" s="22">
        <v>6.8</v>
      </c>
      <c r="EI172" s="22" t="s">
        <v>858</v>
      </c>
      <c r="EJ172" s="22" t="s">
        <v>858</v>
      </c>
      <c r="EK172" s="22" t="s">
        <v>858</v>
      </c>
      <c r="EL172" s="22" t="s">
        <v>858</v>
      </c>
      <c r="EN172" s="23" t="s">
        <v>775</v>
      </c>
      <c r="EO172" s="23" t="s">
        <v>354</v>
      </c>
      <c r="EP172" s="23">
        <v>6000</v>
      </c>
      <c r="EQ172" s="23">
        <v>15.8</v>
      </c>
      <c r="ER172" s="23">
        <v>9.6999999999999993</v>
      </c>
      <c r="ES172" s="23">
        <v>12</v>
      </c>
      <c r="ET172" s="23">
        <v>10.72</v>
      </c>
      <c r="EU172" s="23">
        <v>6.2</v>
      </c>
      <c r="EV172" s="23" t="s">
        <v>858</v>
      </c>
      <c r="EW172" s="23" t="s">
        <v>858</v>
      </c>
      <c r="EX172" s="23" t="s">
        <v>858</v>
      </c>
      <c r="EY172" s="23" t="s">
        <v>858</v>
      </c>
      <c r="FA172" s="24" t="s">
        <v>775</v>
      </c>
      <c r="FB172" s="24" t="s">
        <v>354</v>
      </c>
      <c r="FC172" s="24">
        <v>6000</v>
      </c>
      <c r="FD172" s="24">
        <v>15.8</v>
      </c>
      <c r="FE172" s="24">
        <v>364.1</v>
      </c>
      <c r="FF172" s="24">
        <v>11</v>
      </c>
      <c r="FG172" s="24">
        <v>395.5</v>
      </c>
      <c r="FH172" s="24">
        <v>6.3</v>
      </c>
      <c r="FI172" s="24" t="s">
        <v>858</v>
      </c>
      <c r="FJ172" s="24" t="s">
        <v>858</v>
      </c>
      <c r="FK172" s="24" t="s">
        <v>858</v>
      </c>
      <c r="FL172" s="24" t="s">
        <v>858</v>
      </c>
      <c r="FN172" s="11" t="s">
        <v>775</v>
      </c>
      <c r="FO172" s="11" t="s">
        <v>354</v>
      </c>
      <c r="FP172" s="11">
        <v>8000</v>
      </c>
      <c r="FQ172" s="11">
        <v>14.6</v>
      </c>
      <c r="FR172" s="11">
        <v>38.1</v>
      </c>
      <c r="FS172" s="11">
        <v>2.1</v>
      </c>
      <c r="FT172" s="11">
        <v>39.9</v>
      </c>
      <c r="FU172" s="11">
        <v>2.1</v>
      </c>
      <c r="FV172" s="11" t="s">
        <v>858</v>
      </c>
      <c r="FW172" s="11" t="s">
        <v>858</v>
      </c>
      <c r="FX172" s="11" t="s">
        <v>858</v>
      </c>
      <c r="FY172" s="11" t="s">
        <v>858</v>
      </c>
      <c r="GA172" s="10" t="s">
        <v>775</v>
      </c>
      <c r="GB172" s="10" t="s">
        <v>354</v>
      </c>
      <c r="GC172" s="10">
        <v>8000</v>
      </c>
      <c r="GD172" s="10">
        <v>17</v>
      </c>
      <c r="GE172" s="10">
        <v>21933</v>
      </c>
      <c r="GF172" s="10">
        <v>11</v>
      </c>
      <c r="GG172" s="10">
        <v>25270</v>
      </c>
      <c r="GH172" s="10">
        <v>7.8</v>
      </c>
      <c r="GI172" s="10" t="s">
        <v>858</v>
      </c>
      <c r="GJ172" s="10" t="s">
        <v>858</v>
      </c>
      <c r="GK172" s="10" t="s">
        <v>858</v>
      </c>
      <c r="GL172" s="10" t="s">
        <v>858</v>
      </c>
      <c r="GN172" s="9" t="s">
        <v>775</v>
      </c>
      <c r="GO172" s="9" t="s">
        <v>354</v>
      </c>
      <c r="GP172" s="9">
        <v>8000</v>
      </c>
      <c r="GQ172" s="9">
        <v>14.6</v>
      </c>
      <c r="GR172" s="9">
        <v>10.199999999999999</v>
      </c>
      <c r="GS172" s="9">
        <v>14</v>
      </c>
      <c r="GT172" s="9">
        <v>12.37</v>
      </c>
      <c r="GU172" s="9">
        <v>8</v>
      </c>
      <c r="GV172" s="9" t="s">
        <v>858</v>
      </c>
      <c r="GW172" s="9" t="s">
        <v>858</v>
      </c>
      <c r="GX172" s="9" t="s">
        <v>858</v>
      </c>
      <c r="GY172" s="9" t="s">
        <v>858</v>
      </c>
    </row>
    <row r="173" spans="1:207" x14ac:dyDescent="0.25">
      <c r="A173" s="1" t="s">
        <v>776</v>
      </c>
      <c r="B173" s="1" t="s">
        <v>355</v>
      </c>
      <c r="C173" s="1">
        <v>13000</v>
      </c>
      <c r="D173" s="1">
        <v>11.4</v>
      </c>
      <c r="E173" s="1">
        <v>436.1</v>
      </c>
      <c r="F173" s="1">
        <v>9.4</v>
      </c>
      <c r="G173" s="1">
        <v>501.2</v>
      </c>
      <c r="H173" s="1">
        <v>5.8</v>
      </c>
      <c r="I173" s="1">
        <v>260.89999999999998</v>
      </c>
      <c r="J173" s="1">
        <v>7.8</v>
      </c>
      <c r="K173" s="1" t="s">
        <v>858</v>
      </c>
      <c r="L173" s="1" t="s">
        <v>858</v>
      </c>
      <c r="N173" s="2" t="s">
        <v>776</v>
      </c>
      <c r="O173" s="2" t="s">
        <v>355</v>
      </c>
      <c r="P173" s="2">
        <v>25000</v>
      </c>
      <c r="Q173" s="2">
        <v>8.1999999999999993</v>
      </c>
      <c r="R173" s="2">
        <v>37.5</v>
      </c>
      <c r="S173" s="2">
        <v>1</v>
      </c>
      <c r="T173" s="2">
        <v>39</v>
      </c>
      <c r="U173" s="2">
        <v>1.3</v>
      </c>
      <c r="V173" s="2">
        <v>32.5</v>
      </c>
      <c r="W173" s="2">
        <v>1</v>
      </c>
      <c r="X173" s="2" t="s">
        <v>858</v>
      </c>
      <c r="Y173" s="2" t="s">
        <v>858</v>
      </c>
      <c r="AA173" s="3" t="s">
        <v>776</v>
      </c>
      <c r="AB173" s="3" t="s">
        <v>355</v>
      </c>
      <c r="AC173" s="3">
        <v>21000</v>
      </c>
      <c r="AD173" s="3">
        <v>9.9</v>
      </c>
      <c r="AE173" s="3">
        <v>22100</v>
      </c>
      <c r="AF173" s="3">
        <v>9</v>
      </c>
      <c r="AG173" s="3">
        <v>25049</v>
      </c>
      <c r="AH173" s="3">
        <v>5</v>
      </c>
      <c r="AI173" s="3">
        <v>12832</v>
      </c>
      <c r="AJ173" s="3">
        <v>7.6</v>
      </c>
      <c r="AK173" s="3" t="s">
        <v>858</v>
      </c>
      <c r="AL173" s="3" t="s">
        <v>858</v>
      </c>
      <c r="AN173" s="4" t="s">
        <v>776</v>
      </c>
      <c r="AO173" s="4" t="s">
        <v>355</v>
      </c>
      <c r="AP173" s="4">
        <v>25000</v>
      </c>
      <c r="AQ173" s="4">
        <v>8.1999999999999993</v>
      </c>
      <c r="AR173" s="4">
        <v>10.32</v>
      </c>
      <c r="AS173" s="4">
        <v>6.4</v>
      </c>
      <c r="AT173" s="4">
        <v>12.07</v>
      </c>
      <c r="AU173" s="4">
        <v>4.2</v>
      </c>
      <c r="AV173" s="4">
        <v>6.5</v>
      </c>
      <c r="AW173" s="4">
        <v>2.7</v>
      </c>
      <c r="AX173" s="4" t="s">
        <v>858</v>
      </c>
      <c r="AY173" s="4" t="s">
        <v>858</v>
      </c>
      <c r="BA173" s="5" t="s">
        <v>776</v>
      </c>
      <c r="BB173" s="5" t="s">
        <v>355</v>
      </c>
      <c r="BC173" s="5">
        <v>25000</v>
      </c>
      <c r="BD173" s="5">
        <v>8.1999999999999993</v>
      </c>
      <c r="BE173" s="5">
        <v>412.2</v>
      </c>
      <c r="BF173" s="5">
        <v>7.8</v>
      </c>
      <c r="BG173" s="5">
        <v>470.6</v>
      </c>
      <c r="BH173" s="5">
        <v>4.0999999999999996</v>
      </c>
      <c r="BI173" s="5">
        <v>246.6</v>
      </c>
      <c r="BJ173" s="5">
        <v>4.7</v>
      </c>
      <c r="BK173" s="5" t="s">
        <v>858</v>
      </c>
      <c r="BL173" s="5" t="s">
        <v>858</v>
      </c>
      <c r="BN173" s="6" t="s">
        <v>776</v>
      </c>
      <c r="BO173" s="6" t="s">
        <v>355</v>
      </c>
      <c r="BP173" s="6">
        <v>39000</v>
      </c>
      <c r="BQ173" s="6">
        <v>6.6</v>
      </c>
      <c r="BR173" s="6">
        <v>35</v>
      </c>
      <c r="BS173" s="6">
        <v>3.5</v>
      </c>
      <c r="BT173" s="6">
        <v>31.7</v>
      </c>
      <c r="BU173" s="6">
        <v>2.5</v>
      </c>
      <c r="BV173" s="6" t="s">
        <v>858</v>
      </c>
      <c r="BW173" s="6" t="s">
        <v>858</v>
      </c>
      <c r="BX173" s="6" t="s">
        <v>858</v>
      </c>
      <c r="BY173" s="6" t="s">
        <v>858</v>
      </c>
      <c r="CA173" s="7" t="s">
        <v>776</v>
      </c>
      <c r="CB173" s="7" t="s">
        <v>355</v>
      </c>
      <c r="CC173" s="7">
        <v>33000</v>
      </c>
      <c r="CD173" s="7">
        <v>7.9</v>
      </c>
      <c r="CE173" s="7">
        <v>17047</v>
      </c>
      <c r="CF173" s="7">
        <v>7.7</v>
      </c>
      <c r="CG173" s="7">
        <v>19483</v>
      </c>
      <c r="CH173" s="7">
        <v>5.4</v>
      </c>
      <c r="CI173" s="7" t="s">
        <v>858</v>
      </c>
      <c r="CJ173" s="7" t="s">
        <v>858</v>
      </c>
      <c r="CK173" s="7" t="s">
        <v>858</v>
      </c>
      <c r="CL173" s="7" t="s">
        <v>858</v>
      </c>
      <c r="CN173" s="8" t="s">
        <v>776</v>
      </c>
      <c r="CO173" s="8" t="s">
        <v>355</v>
      </c>
      <c r="CP173" s="8">
        <v>39000</v>
      </c>
      <c r="CQ173" s="8">
        <v>6.6</v>
      </c>
      <c r="CR173" s="8">
        <v>9.23</v>
      </c>
      <c r="CS173" s="8">
        <v>5.8</v>
      </c>
      <c r="CT173" s="8">
        <v>11.55</v>
      </c>
      <c r="CU173" s="8">
        <v>3.6</v>
      </c>
      <c r="CV173" s="8">
        <v>6.21</v>
      </c>
      <c r="CW173" s="8">
        <v>1.5</v>
      </c>
      <c r="CX173" s="8" t="s">
        <v>858</v>
      </c>
      <c r="CY173" s="8" t="s">
        <v>858</v>
      </c>
      <c r="DA173" s="20" t="s">
        <v>776</v>
      </c>
      <c r="DB173" s="20" t="s">
        <v>355</v>
      </c>
      <c r="DC173" s="20">
        <v>39000</v>
      </c>
      <c r="DD173" s="20">
        <v>6.6</v>
      </c>
      <c r="DE173" s="20">
        <v>324.60000000000002</v>
      </c>
      <c r="DF173" s="20">
        <v>5.4</v>
      </c>
      <c r="DG173" s="20">
        <v>366.8</v>
      </c>
      <c r="DH173" s="20">
        <v>4.4000000000000004</v>
      </c>
      <c r="DI173" s="20">
        <v>105.2</v>
      </c>
      <c r="DJ173" s="20">
        <v>17</v>
      </c>
      <c r="DK173" s="20" t="s">
        <v>858</v>
      </c>
      <c r="DL173" s="20" t="s">
        <v>858</v>
      </c>
      <c r="DN173" s="21" t="s">
        <v>776</v>
      </c>
      <c r="DO173" s="21" t="s">
        <v>355</v>
      </c>
      <c r="DP173" s="21">
        <v>12000</v>
      </c>
      <c r="DQ173" s="21">
        <v>11.8</v>
      </c>
      <c r="DR173" s="21">
        <v>37.5</v>
      </c>
      <c r="DS173" s="21">
        <v>1.7</v>
      </c>
      <c r="DT173" s="21">
        <v>37.1</v>
      </c>
      <c r="DU173" s="21">
        <v>1.5</v>
      </c>
      <c r="DV173" s="21">
        <v>32</v>
      </c>
      <c r="DW173" s="21">
        <v>3.4</v>
      </c>
      <c r="DX173" s="21" t="s">
        <v>858</v>
      </c>
      <c r="DY173" s="21" t="s">
        <v>858</v>
      </c>
      <c r="EA173" s="22" t="s">
        <v>776</v>
      </c>
      <c r="EB173" s="22" t="s">
        <v>355</v>
      </c>
      <c r="EC173" s="22">
        <v>10000</v>
      </c>
      <c r="ED173" s="22">
        <v>14.1</v>
      </c>
      <c r="EE173" s="22">
        <v>17898</v>
      </c>
      <c r="EF173" s="22">
        <v>15</v>
      </c>
      <c r="EG173" s="22">
        <v>22431</v>
      </c>
      <c r="EH173" s="22">
        <v>7.1</v>
      </c>
      <c r="EI173" s="22" t="s">
        <v>858</v>
      </c>
      <c r="EJ173" s="22" t="s">
        <v>858</v>
      </c>
      <c r="EK173" s="22" t="s">
        <v>858</v>
      </c>
      <c r="EL173" s="22" t="s">
        <v>858</v>
      </c>
      <c r="EN173" s="23" t="s">
        <v>776</v>
      </c>
      <c r="EO173" s="23" t="s">
        <v>355</v>
      </c>
      <c r="EP173" s="23">
        <v>12000</v>
      </c>
      <c r="EQ173" s="23">
        <v>11.8</v>
      </c>
      <c r="ER173" s="23">
        <v>9.4499999999999993</v>
      </c>
      <c r="ES173" s="23">
        <v>9.5</v>
      </c>
      <c r="ET173" s="23">
        <v>11.72</v>
      </c>
      <c r="EU173" s="23">
        <v>6.1</v>
      </c>
      <c r="EV173" s="23">
        <v>6.36</v>
      </c>
      <c r="EW173" s="23">
        <v>6.5</v>
      </c>
      <c r="EX173" s="23" t="s">
        <v>858</v>
      </c>
      <c r="EY173" s="23" t="s">
        <v>858</v>
      </c>
      <c r="FA173" s="24" t="s">
        <v>776</v>
      </c>
      <c r="FB173" s="24" t="s">
        <v>355</v>
      </c>
      <c r="FC173" s="24">
        <v>12000</v>
      </c>
      <c r="FD173" s="24">
        <v>11.8</v>
      </c>
      <c r="FE173" s="24">
        <v>350.3</v>
      </c>
      <c r="FF173" s="24">
        <v>11</v>
      </c>
      <c r="FG173" s="24">
        <v>435.5</v>
      </c>
      <c r="FH173" s="24">
        <v>5.5</v>
      </c>
      <c r="FI173" s="24">
        <v>232.3</v>
      </c>
      <c r="FJ173" s="24">
        <v>6.5</v>
      </c>
      <c r="FK173" s="24" t="s">
        <v>858</v>
      </c>
      <c r="FL173" s="24" t="s">
        <v>858</v>
      </c>
      <c r="FN173" s="11" t="s">
        <v>776</v>
      </c>
      <c r="FO173" s="11" t="s">
        <v>355</v>
      </c>
      <c r="FP173" s="11">
        <v>13000</v>
      </c>
      <c r="FQ173" s="11">
        <v>11.4</v>
      </c>
      <c r="FR173" s="11">
        <v>39</v>
      </c>
      <c r="FS173" s="11">
        <v>1.6</v>
      </c>
      <c r="FT173" s="11">
        <v>40.6</v>
      </c>
      <c r="FU173" s="11">
        <v>1.8</v>
      </c>
      <c r="FV173" s="11">
        <v>34</v>
      </c>
      <c r="FW173" s="11">
        <v>2.2999999999999998</v>
      </c>
      <c r="FX173" s="11" t="s">
        <v>858</v>
      </c>
      <c r="FY173" s="11" t="s">
        <v>858</v>
      </c>
      <c r="GA173" s="10" t="s">
        <v>776</v>
      </c>
      <c r="GB173" s="10" t="s">
        <v>355</v>
      </c>
      <c r="GC173" s="10">
        <v>11000</v>
      </c>
      <c r="GD173" s="10">
        <v>13.9</v>
      </c>
      <c r="GE173" s="10">
        <v>24804</v>
      </c>
      <c r="GF173" s="10">
        <v>11</v>
      </c>
      <c r="GG173" s="10">
        <v>27423</v>
      </c>
      <c r="GH173" s="10">
        <v>6.7</v>
      </c>
      <c r="GI173" s="10" t="s">
        <v>858</v>
      </c>
      <c r="GJ173" s="10" t="s">
        <v>858</v>
      </c>
      <c r="GK173" s="10" t="s">
        <v>858</v>
      </c>
      <c r="GL173" s="10" t="s">
        <v>858</v>
      </c>
      <c r="GN173" s="9" t="s">
        <v>776</v>
      </c>
      <c r="GO173" s="9" t="s">
        <v>355</v>
      </c>
      <c r="GP173" s="9">
        <v>13000</v>
      </c>
      <c r="GQ173" s="9">
        <v>11.4</v>
      </c>
      <c r="GR173" s="9">
        <v>10.68</v>
      </c>
      <c r="GS173" s="9">
        <v>8.1999999999999993</v>
      </c>
      <c r="GT173" s="9">
        <v>12.35</v>
      </c>
      <c r="GU173" s="9">
        <v>5.8</v>
      </c>
      <c r="GV173" s="9">
        <v>6.65</v>
      </c>
      <c r="GW173" s="9">
        <v>5.0999999999999996</v>
      </c>
      <c r="GX173" s="9" t="s">
        <v>858</v>
      </c>
      <c r="GY173" s="9" t="s">
        <v>858</v>
      </c>
    </row>
    <row r="174" spans="1:207" x14ac:dyDescent="0.25">
      <c r="A174" s="1" t="s">
        <v>777</v>
      </c>
      <c r="B174" s="1" t="s">
        <v>356</v>
      </c>
      <c r="C174" s="1">
        <v>17000</v>
      </c>
      <c r="D174" s="1">
        <v>10.199999999999999</v>
      </c>
      <c r="E174" s="1">
        <v>419.2</v>
      </c>
      <c r="F174" s="1">
        <v>7.7</v>
      </c>
      <c r="G174" s="1">
        <v>519.70000000000005</v>
      </c>
      <c r="H174" s="1">
        <v>7.1</v>
      </c>
      <c r="I174" s="1">
        <v>275.2</v>
      </c>
      <c r="J174" s="1">
        <v>4.8</v>
      </c>
      <c r="K174" s="1" t="s">
        <v>858</v>
      </c>
      <c r="L174" s="1" t="s">
        <v>858</v>
      </c>
      <c r="N174" s="2" t="s">
        <v>777</v>
      </c>
      <c r="O174" s="2" t="s">
        <v>356</v>
      </c>
      <c r="P174" s="2">
        <v>28000</v>
      </c>
      <c r="Q174" s="2">
        <v>7.7</v>
      </c>
      <c r="R174" s="2">
        <v>39.4</v>
      </c>
      <c r="S174" s="2">
        <v>1.3</v>
      </c>
      <c r="T174" s="2">
        <v>40.4</v>
      </c>
      <c r="U174" s="2">
        <v>1.1000000000000001</v>
      </c>
      <c r="V174" s="2">
        <v>35</v>
      </c>
      <c r="W174" s="2">
        <v>2.6</v>
      </c>
      <c r="X174" s="2" t="s">
        <v>858</v>
      </c>
      <c r="Y174" s="2" t="s">
        <v>858</v>
      </c>
      <c r="AA174" s="3" t="s">
        <v>777</v>
      </c>
      <c r="AB174" s="3" t="s">
        <v>356</v>
      </c>
      <c r="AC174" s="3">
        <v>26000</v>
      </c>
      <c r="AD174" s="3">
        <v>9</v>
      </c>
      <c r="AE174" s="3">
        <v>22773</v>
      </c>
      <c r="AF174" s="3">
        <v>6.8</v>
      </c>
      <c r="AG174" s="3">
        <v>26383</v>
      </c>
      <c r="AH174" s="3">
        <v>6.1</v>
      </c>
      <c r="AI174" s="3">
        <v>13499</v>
      </c>
      <c r="AJ174" s="3">
        <v>6</v>
      </c>
      <c r="AK174" s="3" t="s">
        <v>858</v>
      </c>
      <c r="AL174" s="3" t="s">
        <v>858</v>
      </c>
      <c r="AN174" s="4" t="s">
        <v>777</v>
      </c>
      <c r="AO174" s="4" t="s">
        <v>356</v>
      </c>
      <c r="AP174" s="4">
        <v>28000</v>
      </c>
      <c r="AQ174" s="4">
        <v>7.7</v>
      </c>
      <c r="AR174" s="4">
        <v>10.41</v>
      </c>
      <c r="AS174" s="4">
        <v>6.3</v>
      </c>
      <c r="AT174" s="4">
        <v>12.52</v>
      </c>
      <c r="AU174" s="4">
        <v>5.0999999999999996</v>
      </c>
      <c r="AV174" s="4">
        <v>6.72</v>
      </c>
      <c r="AW174" s="4">
        <v>2.6</v>
      </c>
      <c r="AX174" s="4" t="s">
        <v>858</v>
      </c>
      <c r="AY174" s="4" t="s">
        <v>858</v>
      </c>
      <c r="BA174" s="5" t="s">
        <v>777</v>
      </c>
      <c r="BB174" s="5" t="s">
        <v>356</v>
      </c>
      <c r="BC174" s="5">
        <v>28000</v>
      </c>
      <c r="BD174" s="5">
        <v>7.7</v>
      </c>
      <c r="BE174" s="5">
        <v>418.4</v>
      </c>
      <c r="BF174" s="5">
        <v>6.6</v>
      </c>
      <c r="BG174" s="5">
        <v>505.7</v>
      </c>
      <c r="BH174" s="5">
        <v>5.0999999999999996</v>
      </c>
      <c r="BI174" s="5">
        <v>264.39999999999998</v>
      </c>
      <c r="BJ174" s="5">
        <v>3.9</v>
      </c>
      <c r="BK174" s="5" t="s">
        <v>858</v>
      </c>
      <c r="BL174" s="5" t="s">
        <v>858</v>
      </c>
      <c r="BN174" s="6" t="s">
        <v>777</v>
      </c>
      <c r="BO174" s="6" t="s">
        <v>356</v>
      </c>
      <c r="BP174" s="6">
        <v>43000</v>
      </c>
      <c r="BQ174" s="6">
        <v>6.2</v>
      </c>
      <c r="BR174" s="6">
        <v>37.5</v>
      </c>
      <c r="BS174" s="6">
        <v>1.9</v>
      </c>
      <c r="BT174" s="6">
        <v>32.9</v>
      </c>
      <c r="BU174" s="6">
        <v>2.2999999999999998</v>
      </c>
      <c r="BV174" s="6">
        <v>15.2</v>
      </c>
      <c r="BW174" s="6">
        <v>13</v>
      </c>
      <c r="BX174" s="6" t="s">
        <v>858</v>
      </c>
      <c r="BY174" s="6" t="s">
        <v>858</v>
      </c>
      <c r="CA174" s="7" t="s">
        <v>777</v>
      </c>
      <c r="CB174" s="7" t="s">
        <v>356</v>
      </c>
      <c r="CC174" s="7">
        <v>38000</v>
      </c>
      <c r="CD174" s="7">
        <v>7.3</v>
      </c>
      <c r="CE174" s="7">
        <v>18063</v>
      </c>
      <c r="CF174" s="7">
        <v>7.5</v>
      </c>
      <c r="CG174" s="7">
        <v>21388</v>
      </c>
      <c r="CH174" s="7">
        <v>6</v>
      </c>
      <c r="CI174" s="7">
        <v>6352</v>
      </c>
      <c r="CJ174" s="7">
        <v>16</v>
      </c>
      <c r="CK174" s="7" t="s">
        <v>858</v>
      </c>
      <c r="CL174" s="7" t="s">
        <v>858</v>
      </c>
      <c r="CN174" s="8" t="s">
        <v>777</v>
      </c>
      <c r="CO174" s="8" t="s">
        <v>356</v>
      </c>
      <c r="CP174" s="8">
        <v>43000</v>
      </c>
      <c r="CQ174" s="8">
        <v>6.2</v>
      </c>
      <c r="CR174" s="8">
        <v>9.7100000000000009</v>
      </c>
      <c r="CS174" s="8">
        <v>4.2</v>
      </c>
      <c r="CT174" s="8">
        <v>12.06</v>
      </c>
      <c r="CU174" s="8">
        <v>4.5999999999999996</v>
      </c>
      <c r="CV174" s="8">
        <v>6.16</v>
      </c>
      <c r="CW174" s="8">
        <v>1</v>
      </c>
      <c r="CX174" s="8" t="s">
        <v>858</v>
      </c>
      <c r="CY174" s="8" t="s">
        <v>858</v>
      </c>
      <c r="DA174" s="20" t="s">
        <v>777</v>
      </c>
      <c r="DB174" s="20" t="s">
        <v>356</v>
      </c>
      <c r="DC174" s="20">
        <v>43000</v>
      </c>
      <c r="DD174" s="20">
        <v>6.2</v>
      </c>
      <c r="DE174" s="20">
        <v>346</v>
      </c>
      <c r="DF174" s="20">
        <v>6.8</v>
      </c>
      <c r="DG174" s="20">
        <v>397</v>
      </c>
      <c r="DH174" s="20">
        <v>5.2</v>
      </c>
      <c r="DI174" s="20">
        <v>100.3</v>
      </c>
      <c r="DJ174" s="20">
        <v>12</v>
      </c>
      <c r="DK174" s="20" t="s">
        <v>858</v>
      </c>
      <c r="DL174" s="20" t="s">
        <v>858</v>
      </c>
      <c r="DN174" s="21" t="s">
        <v>777</v>
      </c>
      <c r="DO174" s="21" t="s">
        <v>356</v>
      </c>
      <c r="DP174" s="21">
        <v>12000</v>
      </c>
      <c r="DQ174" s="21">
        <v>11.6</v>
      </c>
      <c r="DR174" s="21">
        <v>37.5</v>
      </c>
      <c r="DS174" s="21">
        <v>0.7</v>
      </c>
      <c r="DT174" s="21">
        <v>38.4</v>
      </c>
      <c r="DU174" s="21">
        <v>1.4</v>
      </c>
      <c r="DV174" s="21">
        <v>33.1</v>
      </c>
      <c r="DW174" s="21">
        <v>3.8</v>
      </c>
      <c r="DX174" s="21" t="s">
        <v>858</v>
      </c>
      <c r="DY174" s="21" t="s">
        <v>858</v>
      </c>
      <c r="EA174" s="22" t="s">
        <v>777</v>
      </c>
      <c r="EB174" s="22" t="s">
        <v>356</v>
      </c>
      <c r="EC174" s="22">
        <v>11000</v>
      </c>
      <c r="ED174" s="22">
        <v>13.5</v>
      </c>
      <c r="EE174" s="22">
        <v>20600</v>
      </c>
      <c r="EF174" s="22">
        <v>11</v>
      </c>
      <c r="EG174" s="22">
        <v>24697</v>
      </c>
      <c r="EH174" s="22">
        <v>8.4</v>
      </c>
      <c r="EI174" s="22">
        <v>12192</v>
      </c>
      <c r="EJ174" s="22">
        <v>20</v>
      </c>
      <c r="EK174" s="22" t="s">
        <v>858</v>
      </c>
      <c r="EL174" s="22" t="s">
        <v>858</v>
      </c>
      <c r="EN174" s="23" t="s">
        <v>777</v>
      </c>
      <c r="EO174" s="23" t="s">
        <v>356</v>
      </c>
      <c r="EP174" s="23">
        <v>12000</v>
      </c>
      <c r="EQ174" s="23">
        <v>11.6</v>
      </c>
      <c r="ER174" s="23">
        <v>10.89</v>
      </c>
      <c r="ES174" s="23">
        <v>10</v>
      </c>
      <c r="ET174" s="23">
        <v>12.64</v>
      </c>
      <c r="EU174" s="23">
        <v>6.9</v>
      </c>
      <c r="EV174" s="23">
        <v>6.41</v>
      </c>
      <c r="EW174" s="23">
        <v>4.8</v>
      </c>
      <c r="EX174" s="23" t="s">
        <v>858</v>
      </c>
      <c r="EY174" s="23" t="s">
        <v>858</v>
      </c>
      <c r="FA174" s="24" t="s">
        <v>777</v>
      </c>
      <c r="FB174" s="24" t="s">
        <v>356</v>
      </c>
      <c r="FC174" s="24">
        <v>12000</v>
      </c>
      <c r="FD174" s="24">
        <v>11.6</v>
      </c>
      <c r="FE174" s="24">
        <v>412.1</v>
      </c>
      <c r="FF174" s="24">
        <v>10</v>
      </c>
      <c r="FG174" s="24">
        <v>485.6</v>
      </c>
      <c r="FH174" s="24">
        <v>6.8</v>
      </c>
      <c r="FI174" s="24">
        <v>257</v>
      </c>
      <c r="FJ174" s="24">
        <v>7.7</v>
      </c>
      <c r="FK174" s="24" t="s">
        <v>858</v>
      </c>
      <c r="FL174" s="24" t="s">
        <v>858</v>
      </c>
      <c r="FN174" s="11" t="s">
        <v>777</v>
      </c>
      <c r="FO174" s="11" t="s">
        <v>356</v>
      </c>
      <c r="FP174" s="11">
        <v>17000</v>
      </c>
      <c r="FQ174" s="11">
        <v>10.199999999999999</v>
      </c>
      <c r="FR174" s="11">
        <v>40</v>
      </c>
      <c r="FS174" s="11">
        <v>1.6</v>
      </c>
      <c r="FT174" s="11">
        <v>41.8</v>
      </c>
      <c r="FU174" s="11">
        <v>1.5</v>
      </c>
      <c r="FV174" s="11">
        <v>37</v>
      </c>
      <c r="FW174" s="11">
        <v>1.6</v>
      </c>
      <c r="FX174" s="11" t="s">
        <v>858</v>
      </c>
      <c r="FY174" s="11" t="s">
        <v>858</v>
      </c>
      <c r="GA174" s="10" t="s">
        <v>777</v>
      </c>
      <c r="GB174" s="10" t="s">
        <v>356</v>
      </c>
      <c r="GC174" s="10">
        <v>15000</v>
      </c>
      <c r="GD174" s="10">
        <v>12.1</v>
      </c>
      <c r="GE174" s="10">
        <v>23953</v>
      </c>
      <c r="GF174" s="10">
        <v>7.9</v>
      </c>
      <c r="GG174" s="10">
        <v>27576</v>
      </c>
      <c r="GH174" s="10">
        <v>8.3000000000000007</v>
      </c>
      <c r="GI174" s="10">
        <v>13909</v>
      </c>
      <c r="GJ174" s="10">
        <v>6.8</v>
      </c>
      <c r="GK174" s="10" t="s">
        <v>858</v>
      </c>
      <c r="GL174" s="10" t="s">
        <v>858</v>
      </c>
      <c r="GN174" s="9" t="s">
        <v>777</v>
      </c>
      <c r="GO174" s="9" t="s">
        <v>356</v>
      </c>
      <c r="GP174" s="9">
        <v>17000</v>
      </c>
      <c r="GQ174" s="9">
        <v>10.199999999999999</v>
      </c>
      <c r="GR174" s="9">
        <v>10.3</v>
      </c>
      <c r="GS174" s="9">
        <v>6.9</v>
      </c>
      <c r="GT174" s="9">
        <v>12.44</v>
      </c>
      <c r="GU174" s="9">
        <v>7.1</v>
      </c>
      <c r="GV174" s="9">
        <v>6.82</v>
      </c>
      <c r="GW174" s="9">
        <v>2.2999999999999998</v>
      </c>
      <c r="GX174" s="9" t="s">
        <v>858</v>
      </c>
      <c r="GY174" s="9" t="s">
        <v>858</v>
      </c>
    </row>
    <row r="175" spans="1:207" x14ac:dyDescent="0.25">
      <c r="A175" s="1" t="s">
        <v>778</v>
      </c>
      <c r="B175" s="1" t="s">
        <v>357</v>
      </c>
      <c r="C175" s="1">
        <v>36000</v>
      </c>
      <c r="D175" s="1">
        <v>6.9</v>
      </c>
      <c r="E175" s="1">
        <v>450.3</v>
      </c>
      <c r="F175" s="1">
        <v>7.2</v>
      </c>
      <c r="G175" s="1">
        <v>550.9</v>
      </c>
      <c r="H175" s="1">
        <v>5.0999999999999996</v>
      </c>
      <c r="I175" s="1">
        <v>271.2</v>
      </c>
      <c r="J175" s="1">
        <v>4.5</v>
      </c>
      <c r="K175" s="1" t="s">
        <v>858</v>
      </c>
      <c r="L175" s="1" t="s">
        <v>858</v>
      </c>
      <c r="N175" s="2" t="s">
        <v>778</v>
      </c>
      <c r="O175" s="2" t="s">
        <v>357</v>
      </c>
      <c r="P175" s="2">
        <v>66000</v>
      </c>
      <c r="Q175" s="2">
        <v>5</v>
      </c>
      <c r="R175" s="2">
        <v>37.5</v>
      </c>
      <c r="S175" s="2">
        <v>0.3</v>
      </c>
      <c r="T175" s="2">
        <v>38.299999999999997</v>
      </c>
      <c r="U175" s="2">
        <v>0.7</v>
      </c>
      <c r="V175" s="2">
        <v>33.9</v>
      </c>
      <c r="W175" s="2">
        <v>2.7</v>
      </c>
      <c r="X175" s="2">
        <v>44.1</v>
      </c>
      <c r="Y175" s="2">
        <v>8.9</v>
      </c>
      <c r="AA175" s="3" t="s">
        <v>778</v>
      </c>
      <c r="AB175" s="3" t="s">
        <v>357</v>
      </c>
      <c r="AC175" s="3">
        <v>60000</v>
      </c>
      <c r="AD175" s="3">
        <v>6.2</v>
      </c>
      <c r="AE175" s="3">
        <v>22849</v>
      </c>
      <c r="AF175" s="3">
        <v>5.6</v>
      </c>
      <c r="AG175" s="3">
        <v>26548</v>
      </c>
      <c r="AH175" s="3">
        <v>3.7</v>
      </c>
      <c r="AI175" s="3">
        <v>13892</v>
      </c>
      <c r="AJ175" s="3">
        <v>4.4000000000000004</v>
      </c>
      <c r="AK175" s="3" t="s">
        <v>858</v>
      </c>
      <c r="AL175" s="3" t="s">
        <v>858</v>
      </c>
      <c r="AN175" s="4" t="s">
        <v>778</v>
      </c>
      <c r="AO175" s="4" t="s">
        <v>357</v>
      </c>
      <c r="AP175" s="4">
        <v>66000</v>
      </c>
      <c r="AQ175" s="4">
        <v>5</v>
      </c>
      <c r="AR175" s="4">
        <v>11.15</v>
      </c>
      <c r="AS175" s="4">
        <v>4.3</v>
      </c>
      <c r="AT175" s="4">
        <v>13.77</v>
      </c>
      <c r="AU175" s="4">
        <v>3.6</v>
      </c>
      <c r="AV175" s="4">
        <v>6.94</v>
      </c>
      <c r="AW175" s="4">
        <v>3.3</v>
      </c>
      <c r="AX175" s="4" t="s">
        <v>858</v>
      </c>
      <c r="AY175" s="4" t="s">
        <v>858</v>
      </c>
      <c r="BA175" s="5" t="s">
        <v>778</v>
      </c>
      <c r="BB175" s="5" t="s">
        <v>357</v>
      </c>
      <c r="BC175" s="5">
        <v>66000</v>
      </c>
      <c r="BD175" s="5">
        <v>5</v>
      </c>
      <c r="BE175" s="5">
        <v>440.8</v>
      </c>
      <c r="BF175" s="5">
        <v>4.3</v>
      </c>
      <c r="BG175" s="5">
        <v>527.9</v>
      </c>
      <c r="BH175" s="5">
        <v>3.5</v>
      </c>
      <c r="BI175" s="5">
        <v>280.10000000000002</v>
      </c>
      <c r="BJ175" s="5">
        <v>3.1</v>
      </c>
      <c r="BK175" s="5" t="s">
        <v>858</v>
      </c>
      <c r="BL175" s="5" t="s">
        <v>858</v>
      </c>
      <c r="BN175" s="6" t="s">
        <v>778</v>
      </c>
      <c r="BO175" s="6" t="s">
        <v>357</v>
      </c>
      <c r="BP175" s="6">
        <v>100000</v>
      </c>
      <c r="BQ175" s="6">
        <v>4</v>
      </c>
      <c r="BR175" s="6">
        <v>36.9</v>
      </c>
      <c r="BS175" s="6">
        <v>1.4</v>
      </c>
      <c r="BT175" s="6">
        <v>31.5</v>
      </c>
      <c r="BU175" s="6">
        <v>1.5</v>
      </c>
      <c r="BV175" s="6">
        <v>14.6</v>
      </c>
      <c r="BW175" s="6">
        <v>10</v>
      </c>
      <c r="BX175" s="6">
        <v>42.2</v>
      </c>
      <c r="BY175" s="6">
        <v>5.4</v>
      </c>
      <c r="CA175" s="7" t="s">
        <v>778</v>
      </c>
      <c r="CB175" s="7" t="s">
        <v>357</v>
      </c>
      <c r="CC175" s="7">
        <v>90000</v>
      </c>
      <c r="CD175" s="7">
        <v>5.0999999999999996</v>
      </c>
      <c r="CE175" s="7">
        <v>17898</v>
      </c>
      <c r="CF175" s="7">
        <v>4.8</v>
      </c>
      <c r="CG175" s="7">
        <v>21035</v>
      </c>
      <c r="CH175" s="7">
        <v>3.9</v>
      </c>
      <c r="CI175" s="7">
        <v>5396</v>
      </c>
      <c r="CJ175" s="7">
        <v>11</v>
      </c>
      <c r="CK175" s="7" t="s">
        <v>858</v>
      </c>
      <c r="CL175" s="7" t="s">
        <v>858</v>
      </c>
      <c r="CN175" s="8" t="s">
        <v>778</v>
      </c>
      <c r="CO175" s="8" t="s">
        <v>357</v>
      </c>
      <c r="CP175" s="8">
        <v>100000</v>
      </c>
      <c r="CQ175" s="8">
        <v>4</v>
      </c>
      <c r="CR175" s="8">
        <v>9.74</v>
      </c>
      <c r="CS175" s="8">
        <v>3.7</v>
      </c>
      <c r="CT175" s="8">
        <v>12.97</v>
      </c>
      <c r="CU175" s="8">
        <v>3.2</v>
      </c>
      <c r="CV175" s="8">
        <v>6.16</v>
      </c>
      <c r="CW175" s="8">
        <v>0.9</v>
      </c>
      <c r="CX175" s="8">
        <v>20.52</v>
      </c>
      <c r="CY175" s="8">
        <v>16</v>
      </c>
      <c r="DA175" s="20" t="s">
        <v>778</v>
      </c>
      <c r="DB175" s="20" t="s">
        <v>357</v>
      </c>
      <c r="DC175" s="20">
        <v>100000</v>
      </c>
      <c r="DD175" s="20">
        <v>4</v>
      </c>
      <c r="DE175" s="20">
        <v>337.5</v>
      </c>
      <c r="DF175" s="20">
        <v>3.7</v>
      </c>
      <c r="DG175" s="20">
        <v>408.1</v>
      </c>
      <c r="DH175" s="20">
        <v>3.6</v>
      </c>
      <c r="DI175" s="20">
        <v>99.4</v>
      </c>
      <c r="DJ175" s="20">
        <v>8.6999999999999993</v>
      </c>
      <c r="DK175" s="20">
        <v>735.5</v>
      </c>
      <c r="DL175" s="20">
        <v>15</v>
      </c>
      <c r="DN175" s="21" t="s">
        <v>778</v>
      </c>
      <c r="DO175" s="21" t="s">
        <v>357</v>
      </c>
      <c r="DP175" s="21">
        <v>30000</v>
      </c>
      <c r="DQ175" s="21">
        <v>7.3</v>
      </c>
      <c r="DR175" s="21">
        <v>37</v>
      </c>
      <c r="DS175" s="21">
        <v>0.4</v>
      </c>
      <c r="DT175" s="21">
        <v>36.9</v>
      </c>
      <c r="DU175" s="21">
        <v>0.9</v>
      </c>
      <c r="DV175" s="21">
        <v>30.1</v>
      </c>
      <c r="DW175" s="21">
        <v>3.8</v>
      </c>
      <c r="DX175" s="21" t="s">
        <v>858</v>
      </c>
      <c r="DY175" s="21" t="s">
        <v>858</v>
      </c>
      <c r="EA175" s="22" t="s">
        <v>778</v>
      </c>
      <c r="EB175" s="22" t="s">
        <v>357</v>
      </c>
      <c r="EC175" s="22">
        <v>28000</v>
      </c>
      <c r="ED175" s="22">
        <v>8.4</v>
      </c>
      <c r="EE175" s="22">
        <v>21508</v>
      </c>
      <c r="EF175" s="22">
        <v>6.3</v>
      </c>
      <c r="EG175" s="22">
        <v>24455</v>
      </c>
      <c r="EH175" s="22">
        <v>3.8</v>
      </c>
      <c r="EI175" s="22">
        <v>13773</v>
      </c>
      <c r="EJ175" s="22">
        <v>6.6</v>
      </c>
      <c r="EK175" s="22" t="s">
        <v>858</v>
      </c>
      <c r="EL175" s="22" t="s">
        <v>858</v>
      </c>
      <c r="EN175" s="23" t="s">
        <v>778</v>
      </c>
      <c r="EO175" s="23" t="s">
        <v>357</v>
      </c>
      <c r="EP175" s="23">
        <v>30000</v>
      </c>
      <c r="EQ175" s="23">
        <v>7.3</v>
      </c>
      <c r="ER175" s="23">
        <v>11.15</v>
      </c>
      <c r="ES175" s="23">
        <v>5.7</v>
      </c>
      <c r="ET175" s="23">
        <v>13.53</v>
      </c>
      <c r="EU175" s="23">
        <v>4.8</v>
      </c>
      <c r="EV175" s="23">
        <v>7.41</v>
      </c>
      <c r="EW175" s="23">
        <v>4.3</v>
      </c>
      <c r="EX175" s="23" t="s">
        <v>858</v>
      </c>
      <c r="EY175" s="23" t="s">
        <v>858</v>
      </c>
      <c r="FA175" s="24" t="s">
        <v>778</v>
      </c>
      <c r="FB175" s="24" t="s">
        <v>357</v>
      </c>
      <c r="FC175" s="24">
        <v>30000</v>
      </c>
      <c r="FD175" s="24">
        <v>7.3</v>
      </c>
      <c r="FE175" s="24">
        <v>416.8</v>
      </c>
      <c r="FF175" s="24">
        <v>5.6</v>
      </c>
      <c r="FG175" s="24">
        <v>499.5</v>
      </c>
      <c r="FH175" s="24">
        <v>4.7</v>
      </c>
      <c r="FI175" s="24">
        <v>285.5</v>
      </c>
      <c r="FJ175" s="24">
        <v>4.0999999999999996</v>
      </c>
      <c r="FK175" s="24" t="s">
        <v>858</v>
      </c>
      <c r="FL175" s="24" t="s">
        <v>858</v>
      </c>
      <c r="FN175" s="11" t="s">
        <v>778</v>
      </c>
      <c r="FO175" s="11" t="s">
        <v>357</v>
      </c>
      <c r="FP175" s="11">
        <v>36000</v>
      </c>
      <c r="FQ175" s="11">
        <v>6.9</v>
      </c>
      <c r="FR175" s="11">
        <v>38</v>
      </c>
      <c r="FS175" s="11">
        <v>1.3</v>
      </c>
      <c r="FT175" s="11">
        <v>39.5</v>
      </c>
      <c r="FU175" s="11">
        <v>0.9</v>
      </c>
      <c r="FV175" s="11">
        <v>35</v>
      </c>
      <c r="FW175" s="11">
        <v>0.2</v>
      </c>
      <c r="FX175" s="11" t="s">
        <v>858</v>
      </c>
      <c r="FY175" s="11" t="s">
        <v>858</v>
      </c>
      <c r="GA175" s="10" t="s">
        <v>778</v>
      </c>
      <c r="GB175" s="10" t="s">
        <v>357</v>
      </c>
      <c r="GC175" s="10">
        <v>33000</v>
      </c>
      <c r="GD175" s="10">
        <v>8.9</v>
      </c>
      <c r="GE175" s="10">
        <v>23546</v>
      </c>
      <c r="GF175" s="10">
        <v>8.6999999999999993</v>
      </c>
      <c r="GG175" s="10">
        <v>28322</v>
      </c>
      <c r="GH175" s="10">
        <v>5.7</v>
      </c>
      <c r="GI175" s="10">
        <v>14060</v>
      </c>
      <c r="GJ175" s="10">
        <v>6.3</v>
      </c>
      <c r="GK175" s="10" t="s">
        <v>858</v>
      </c>
      <c r="GL175" s="10" t="s">
        <v>858</v>
      </c>
      <c r="GN175" s="9" t="s">
        <v>778</v>
      </c>
      <c r="GO175" s="9" t="s">
        <v>357</v>
      </c>
      <c r="GP175" s="9">
        <v>36000</v>
      </c>
      <c r="GQ175" s="9">
        <v>6.9</v>
      </c>
      <c r="GR175" s="9">
        <v>11.06</v>
      </c>
      <c r="GS175" s="9">
        <v>7</v>
      </c>
      <c r="GT175" s="9">
        <v>13.96</v>
      </c>
      <c r="GU175" s="9">
        <v>5.0999999999999996</v>
      </c>
      <c r="GV175" s="9">
        <v>6.5</v>
      </c>
      <c r="GW175" s="9">
        <v>3.4</v>
      </c>
      <c r="GX175" s="9" t="s">
        <v>858</v>
      </c>
      <c r="GY175" s="9" t="s">
        <v>858</v>
      </c>
    </row>
    <row r="176" spans="1:207" x14ac:dyDescent="0.25">
      <c r="A176" s="1" t="s">
        <v>779</v>
      </c>
      <c r="B176" s="1" t="s">
        <v>358</v>
      </c>
      <c r="C176" s="1">
        <v>23000</v>
      </c>
      <c r="D176" s="1">
        <v>8.9</v>
      </c>
      <c r="E176" s="1">
        <v>554.6</v>
      </c>
      <c r="F176" s="1">
        <v>6.5</v>
      </c>
      <c r="G176" s="1">
        <v>575</v>
      </c>
      <c r="H176" s="1">
        <v>4.0999999999999996</v>
      </c>
      <c r="I176" s="1">
        <v>281.7</v>
      </c>
      <c r="J176" s="1">
        <v>8.8000000000000007</v>
      </c>
      <c r="K176" s="1" t="s">
        <v>858</v>
      </c>
      <c r="L176" s="1" t="s">
        <v>858</v>
      </c>
      <c r="N176" s="2" t="s">
        <v>779</v>
      </c>
      <c r="O176" s="2" t="s">
        <v>358</v>
      </c>
      <c r="P176" s="2">
        <v>33000</v>
      </c>
      <c r="Q176" s="2">
        <v>7.2</v>
      </c>
      <c r="R176" s="2">
        <v>37.5</v>
      </c>
      <c r="S176" s="2">
        <v>1.1000000000000001</v>
      </c>
      <c r="T176" s="2">
        <v>39</v>
      </c>
      <c r="U176" s="2">
        <v>1.2</v>
      </c>
      <c r="V176" s="2">
        <v>34</v>
      </c>
      <c r="W176" s="2">
        <v>3.7</v>
      </c>
      <c r="X176" s="2" t="s">
        <v>858</v>
      </c>
      <c r="Y176" s="2" t="s">
        <v>858</v>
      </c>
      <c r="AA176" s="3" t="s">
        <v>779</v>
      </c>
      <c r="AB176" s="3" t="s">
        <v>358</v>
      </c>
      <c r="AC176" s="3">
        <v>30000</v>
      </c>
      <c r="AD176" s="3">
        <v>9.8000000000000007</v>
      </c>
      <c r="AE176" s="3">
        <v>26879</v>
      </c>
      <c r="AF176" s="3">
        <v>8.6</v>
      </c>
      <c r="AG176" s="3">
        <v>27920</v>
      </c>
      <c r="AH176" s="3">
        <v>5.0999999999999996</v>
      </c>
      <c r="AI176" s="3">
        <v>13372</v>
      </c>
      <c r="AJ176" s="3">
        <v>5.4</v>
      </c>
      <c r="AK176" s="3" t="s">
        <v>858</v>
      </c>
      <c r="AL176" s="3" t="s">
        <v>858</v>
      </c>
      <c r="AN176" s="4" t="s">
        <v>779</v>
      </c>
      <c r="AO176" s="4" t="s">
        <v>358</v>
      </c>
      <c r="AP176" s="4">
        <v>33000</v>
      </c>
      <c r="AQ176" s="4">
        <v>7.2</v>
      </c>
      <c r="AR176" s="4">
        <v>12.48</v>
      </c>
      <c r="AS176" s="4">
        <v>7.8</v>
      </c>
      <c r="AT176" s="4">
        <v>13.7</v>
      </c>
      <c r="AU176" s="4">
        <v>3.6</v>
      </c>
      <c r="AV176" s="4">
        <v>6.51</v>
      </c>
      <c r="AW176" s="4">
        <v>4.3</v>
      </c>
      <c r="AX176" s="4" t="s">
        <v>858</v>
      </c>
      <c r="AY176" s="4" t="s">
        <v>858</v>
      </c>
      <c r="BA176" s="5" t="s">
        <v>779</v>
      </c>
      <c r="BB176" s="5" t="s">
        <v>358</v>
      </c>
      <c r="BC176" s="5">
        <v>33000</v>
      </c>
      <c r="BD176" s="5">
        <v>7.2</v>
      </c>
      <c r="BE176" s="5">
        <v>496.4</v>
      </c>
      <c r="BF176" s="5">
        <v>6.8</v>
      </c>
      <c r="BG176" s="5">
        <v>534.29999999999995</v>
      </c>
      <c r="BH176" s="5">
        <v>3.4</v>
      </c>
      <c r="BI176" s="5">
        <v>261.2</v>
      </c>
      <c r="BJ176" s="5">
        <v>5.3</v>
      </c>
      <c r="BK176" s="5" t="s">
        <v>858</v>
      </c>
      <c r="BL176" s="5" t="s">
        <v>858</v>
      </c>
      <c r="BN176" s="6" t="s">
        <v>779</v>
      </c>
      <c r="BO176" s="6" t="s">
        <v>358</v>
      </c>
      <c r="BP176" s="6">
        <v>44000</v>
      </c>
      <c r="BQ176" s="6">
        <v>6.1</v>
      </c>
      <c r="BR176" s="6">
        <v>37</v>
      </c>
      <c r="BS176" s="6">
        <v>0.4</v>
      </c>
      <c r="BT176" s="6">
        <v>33.700000000000003</v>
      </c>
      <c r="BU176" s="6">
        <v>2.1</v>
      </c>
      <c r="BV176" s="6">
        <v>15.1</v>
      </c>
      <c r="BW176" s="6">
        <v>16</v>
      </c>
      <c r="BX176" s="6" t="s">
        <v>858</v>
      </c>
      <c r="BY176" s="6" t="s">
        <v>858</v>
      </c>
      <c r="CA176" s="7" t="s">
        <v>779</v>
      </c>
      <c r="CB176" s="7" t="s">
        <v>358</v>
      </c>
      <c r="CC176" s="7">
        <v>41000</v>
      </c>
      <c r="CD176" s="7">
        <v>8.5</v>
      </c>
      <c r="CE176" s="7">
        <v>21121</v>
      </c>
      <c r="CF176" s="7">
        <v>11</v>
      </c>
      <c r="CG176" s="7">
        <v>23491</v>
      </c>
      <c r="CH176" s="7">
        <v>5.7</v>
      </c>
      <c r="CI176" s="7" t="s">
        <v>858</v>
      </c>
      <c r="CJ176" s="7" t="s">
        <v>858</v>
      </c>
      <c r="CK176" s="7" t="s">
        <v>858</v>
      </c>
      <c r="CL176" s="7" t="s">
        <v>858</v>
      </c>
      <c r="CN176" s="8" t="s">
        <v>779</v>
      </c>
      <c r="CO176" s="8" t="s">
        <v>358</v>
      </c>
      <c r="CP176" s="8">
        <v>44000</v>
      </c>
      <c r="CQ176" s="8">
        <v>6.1</v>
      </c>
      <c r="CR176" s="8">
        <v>11.15</v>
      </c>
      <c r="CS176" s="8">
        <v>6.8</v>
      </c>
      <c r="CT176" s="8">
        <v>13.35</v>
      </c>
      <c r="CU176" s="8">
        <v>3.4</v>
      </c>
      <c r="CV176" s="8">
        <v>6.26</v>
      </c>
      <c r="CW176" s="8">
        <v>1.5</v>
      </c>
      <c r="CX176" s="8" t="s">
        <v>858</v>
      </c>
      <c r="CY176" s="8" t="s">
        <v>858</v>
      </c>
      <c r="DA176" s="20" t="s">
        <v>779</v>
      </c>
      <c r="DB176" s="20" t="s">
        <v>358</v>
      </c>
      <c r="DC176" s="20">
        <v>44000</v>
      </c>
      <c r="DD176" s="20">
        <v>6.1</v>
      </c>
      <c r="DE176" s="20">
        <v>418.4</v>
      </c>
      <c r="DF176" s="20">
        <v>7.3</v>
      </c>
      <c r="DG176" s="20">
        <v>450.2</v>
      </c>
      <c r="DH176" s="20">
        <v>3.8</v>
      </c>
      <c r="DI176" s="20">
        <v>124.6</v>
      </c>
      <c r="DJ176" s="20">
        <v>12</v>
      </c>
      <c r="DK176" s="20" t="s">
        <v>858</v>
      </c>
      <c r="DL176" s="20" t="s">
        <v>858</v>
      </c>
      <c r="DN176" s="21" t="s">
        <v>779</v>
      </c>
      <c r="DO176" s="21" t="s">
        <v>358</v>
      </c>
      <c r="DP176" s="21">
        <v>10000</v>
      </c>
      <c r="DQ176" s="21">
        <v>12.5</v>
      </c>
      <c r="DR176" s="21">
        <v>37</v>
      </c>
      <c r="DS176" s="21">
        <v>1.6</v>
      </c>
      <c r="DT176" s="21">
        <v>36.6</v>
      </c>
      <c r="DU176" s="21">
        <v>2.1</v>
      </c>
      <c r="DV176" s="21" t="s">
        <v>858</v>
      </c>
      <c r="DW176" s="21" t="s">
        <v>858</v>
      </c>
      <c r="DX176" s="21" t="s">
        <v>858</v>
      </c>
      <c r="DY176" s="21" t="s">
        <v>858</v>
      </c>
      <c r="EA176" s="22" t="s">
        <v>779</v>
      </c>
      <c r="EB176" s="22" t="s">
        <v>358</v>
      </c>
      <c r="EC176" s="22">
        <v>10000</v>
      </c>
      <c r="ED176" s="22">
        <v>14.2</v>
      </c>
      <c r="EE176" s="22">
        <v>20198</v>
      </c>
      <c r="EF176" s="22">
        <v>15</v>
      </c>
      <c r="EG176" s="22">
        <v>22368</v>
      </c>
      <c r="EH176" s="22">
        <v>6.8</v>
      </c>
      <c r="EI176" s="22" t="s">
        <v>858</v>
      </c>
      <c r="EJ176" s="22" t="s">
        <v>858</v>
      </c>
      <c r="EK176" s="22" t="s">
        <v>858</v>
      </c>
      <c r="EL176" s="22" t="s">
        <v>858</v>
      </c>
      <c r="EN176" s="23" t="s">
        <v>779</v>
      </c>
      <c r="EO176" s="23" t="s">
        <v>358</v>
      </c>
      <c r="EP176" s="23">
        <v>10000</v>
      </c>
      <c r="EQ176" s="23">
        <v>12.5</v>
      </c>
      <c r="ER176" s="23">
        <v>10.37</v>
      </c>
      <c r="ES176" s="23">
        <v>9.1</v>
      </c>
      <c r="ET176" s="23">
        <v>12.07</v>
      </c>
      <c r="EU176" s="23">
        <v>6.2</v>
      </c>
      <c r="EV176" s="23">
        <v>6.29</v>
      </c>
      <c r="EW176" s="23">
        <v>3.8</v>
      </c>
      <c r="EX176" s="23" t="s">
        <v>858</v>
      </c>
      <c r="EY176" s="23" t="s">
        <v>858</v>
      </c>
      <c r="FA176" s="24" t="s">
        <v>779</v>
      </c>
      <c r="FB176" s="24" t="s">
        <v>358</v>
      </c>
      <c r="FC176" s="24">
        <v>10000</v>
      </c>
      <c r="FD176" s="24">
        <v>12.5</v>
      </c>
      <c r="FE176" s="24">
        <v>375.7</v>
      </c>
      <c r="FF176" s="24">
        <v>11</v>
      </c>
      <c r="FG176" s="24">
        <v>441.8</v>
      </c>
      <c r="FH176" s="24">
        <v>5.6</v>
      </c>
      <c r="FI176" s="24">
        <v>231.5</v>
      </c>
      <c r="FJ176" s="24">
        <v>6.3</v>
      </c>
      <c r="FK176" s="24" t="s">
        <v>858</v>
      </c>
      <c r="FL176" s="24" t="s">
        <v>858</v>
      </c>
      <c r="FN176" s="11" t="s">
        <v>779</v>
      </c>
      <c r="FO176" s="11" t="s">
        <v>358</v>
      </c>
      <c r="FP176" s="11">
        <v>23000</v>
      </c>
      <c r="FQ176" s="11">
        <v>8.9</v>
      </c>
      <c r="FR176" s="11">
        <v>38</v>
      </c>
      <c r="FS176" s="11">
        <v>1.6</v>
      </c>
      <c r="FT176" s="11">
        <v>40.1</v>
      </c>
      <c r="FU176" s="11">
        <v>1.4</v>
      </c>
      <c r="FV176" s="11">
        <v>36.200000000000003</v>
      </c>
      <c r="FW176" s="11">
        <v>1.9</v>
      </c>
      <c r="FX176" s="11" t="s">
        <v>858</v>
      </c>
      <c r="FY176" s="11" t="s">
        <v>858</v>
      </c>
      <c r="GA176" s="10" t="s">
        <v>779</v>
      </c>
      <c r="GB176" s="10" t="s">
        <v>358</v>
      </c>
      <c r="GC176" s="10">
        <v>20000</v>
      </c>
      <c r="GD176" s="10">
        <v>12.9</v>
      </c>
      <c r="GE176" s="10">
        <v>29456</v>
      </c>
      <c r="GF176" s="10">
        <v>7</v>
      </c>
      <c r="GG176" s="10">
        <v>30565</v>
      </c>
      <c r="GH176" s="10">
        <v>6.3</v>
      </c>
      <c r="GI176" s="10">
        <v>15067</v>
      </c>
      <c r="GJ176" s="10">
        <v>8.5</v>
      </c>
      <c r="GK176" s="10" t="s">
        <v>858</v>
      </c>
      <c r="GL176" s="10" t="s">
        <v>858</v>
      </c>
      <c r="GN176" s="9" t="s">
        <v>779</v>
      </c>
      <c r="GO176" s="9" t="s">
        <v>358</v>
      </c>
      <c r="GP176" s="9">
        <v>23000</v>
      </c>
      <c r="GQ176" s="9">
        <v>8.9</v>
      </c>
      <c r="GR176" s="9">
        <v>13.91</v>
      </c>
      <c r="GS176" s="9">
        <v>8.1</v>
      </c>
      <c r="GT176" s="9">
        <v>14.35</v>
      </c>
      <c r="GU176" s="9">
        <v>4.3</v>
      </c>
      <c r="GV176" s="9">
        <v>6.65</v>
      </c>
      <c r="GW176" s="9">
        <v>6.3</v>
      </c>
      <c r="GX176" s="9" t="s">
        <v>858</v>
      </c>
      <c r="GY176" s="9" t="s">
        <v>858</v>
      </c>
    </row>
    <row r="177" spans="1:207" x14ac:dyDescent="0.25">
      <c r="A177" s="1" t="s">
        <v>780</v>
      </c>
      <c r="B177" s="1" t="s">
        <v>359</v>
      </c>
      <c r="C177" s="1">
        <v>21000</v>
      </c>
      <c r="D177" s="1">
        <v>9</v>
      </c>
      <c r="E177" s="1">
        <v>512.29999999999995</v>
      </c>
      <c r="F177" s="1">
        <v>6.1</v>
      </c>
      <c r="G177" s="1">
        <v>604.79999999999995</v>
      </c>
      <c r="H177" s="1">
        <v>5.7</v>
      </c>
      <c r="I177" s="1">
        <v>287.5</v>
      </c>
      <c r="J177" s="1">
        <v>4.4000000000000004</v>
      </c>
      <c r="K177" s="1" t="s">
        <v>858</v>
      </c>
      <c r="L177" s="1" t="s">
        <v>858</v>
      </c>
      <c r="N177" s="2" t="s">
        <v>780</v>
      </c>
      <c r="O177" s="2" t="s">
        <v>359</v>
      </c>
      <c r="P177" s="2">
        <v>34000</v>
      </c>
      <c r="Q177" s="2">
        <v>7</v>
      </c>
      <c r="R177" s="2">
        <v>37.9</v>
      </c>
      <c r="S177" s="2">
        <v>1</v>
      </c>
      <c r="T177" s="2">
        <v>39.299999999999997</v>
      </c>
      <c r="U177" s="2">
        <v>1.2</v>
      </c>
      <c r="V177" s="2">
        <v>33</v>
      </c>
      <c r="W177" s="2">
        <v>2.2000000000000002</v>
      </c>
      <c r="X177" s="2" t="s">
        <v>858</v>
      </c>
      <c r="Y177" s="2" t="s">
        <v>858</v>
      </c>
      <c r="AA177" s="3" t="s">
        <v>780</v>
      </c>
      <c r="AB177" s="3" t="s">
        <v>359</v>
      </c>
      <c r="AC177" s="3">
        <v>32000</v>
      </c>
      <c r="AD177" s="3">
        <v>8.1999999999999993</v>
      </c>
      <c r="AE177" s="3">
        <v>26377</v>
      </c>
      <c r="AF177" s="3">
        <v>7.4</v>
      </c>
      <c r="AG177" s="3">
        <v>29197</v>
      </c>
      <c r="AH177" s="3">
        <v>4.8</v>
      </c>
      <c r="AI177" s="3">
        <v>14527</v>
      </c>
      <c r="AJ177" s="3">
        <v>5.3</v>
      </c>
      <c r="AK177" s="3" t="s">
        <v>858</v>
      </c>
      <c r="AL177" s="3" t="s">
        <v>858</v>
      </c>
      <c r="AN177" s="4" t="s">
        <v>780</v>
      </c>
      <c r="AO177" s="4" t="s">
        <v>359</v>
      </c>
      <c r="AP177" s="4">
        <v>34000</v>
      </c>
      <c r="AQ177" s="4">
        <v>7</v>
      </c>
      <c r="AR177" s="4">
        <v>12.79</v>
      </c>
      <c r="AS177" s="4">
        <v>5.7</v>
      </c>
      <c r="AT177" s="4">
        <v>14.37</v>
      </c>
      <c r="AU177" s="4">
        <v>4</v>
      </c>
      <c r="AV177" s="4">
        <v>7.14</v>
      </c>
      <c r="AW177" s="4">
        <v>2.2999999999999998</v>
      </c>
      <c r="AX177" s="4" t="s">
        <v>858</v>
      </c>
      <c r="AY177" s="4" t="s">
        <v>858</v>
      </c>
      <c r="BA177" s="5" t="s">
        <v>780</v>
      </c>
      <c r="BB177" s="5" t="s">
        <v>359</v>
      </c>
      <c r="BC177" s="5">
        <v>34000</v>
      </c>
      <c r="BD177" s="5">
        <v>7</v>
      </c>
      <c r="BE177" s="5">
        <v>498</v>
      </c>
      <c r="BF177" s="5">
        <v>6</v>
      </c>
      <c r="BG177" s="5">
        <v>564.20000000000005</v>
      </c>
      <c r="BH177" s="5">
        <v>4.3</v>
      </c>
      <c r="BI177" s="5">
        <v>272.60000000000002</v>
      </c>
      <c r="BJ177" s="5">
        <v>4.4000000000000004</v>
      </c>
      <c r="BK177" s="5" t="s">
        <v>858</v>
      </c>
      <c r="BL177" s="5" t="s">
        <v>858</v>
      </c>
      <c r="BN177" s="6" t="s">
        <v>780</v>
      </c>
      <c r="BO177" s="6" t="s">
        <v>359</v>
      </c>
      <c r="BP177" s="6">
        <v>48000</v>
      </c>
      <c r="BQ177" s="6">
        <v>5.8</v>
      </c>
      <c r="BR177" s="6">
        <v>37</v>
      </c>
      <c r="BS177" s="6">
        <v>0.6</v>
      </c>
      <c r="BT177" s="6">
        <v>33.6</v>
      </c>
      <c r="BU177" s="6">
        <v>2</v>
      </c>
      <c r="BV177" s="6">
        <v>16.2</v>
      </c>
      <c r="BW177" s="6">
        <v>9.4</v>
      </c>
      <c r="BX177" s="6" t="s">
        <v>858</v>
      </c>
      <c r="BY177" s="6" t="s">
        <v>858</v>
      </c>
      <c r="CA177" s="7" t="s">
        <v>780</v>
      </c>
      <c r="CB177" s="7" t="s">
        <v>359</v>
      </c>
      <c r="CC177" s="7">
        <v>43000</v>
      </c>
      <c r="CD177" s="7">
        <v>8.1999999999999993</v>
      </c>
      <c r="CE177" s="7">
        <v>19398</v>
      </c>
      <c r="CF177" s="7">
        <v>14</v>
      </c>
      <c r="CG177" s="7">
        <v>23491</v>
      </c>
      <c r="CH177" s="7">
        <v>6.7</v>
      </c>
      <c r="CI177" s="7" t="s">
        <v>858</v>
      </c>
      <c r="CJ177" s="7" t="s">
        <v>858</v>
      </c>
      <c r="CK177" s="7" t="s">
        <v>858</v>
      </c>
      <c r="CL177" s="7" t="s">
        <v>858</v>
      </c>
      <c r="CN177" s="8" t="s">
        <v>780</v>
      </c>
      <c r="CO177" s="8" t="s">
        <v>359</v>
      </c>
      <c r="CP177" s="8">
        <v>48000</v>
      </c>
      <c r="CQ177" s="8">
        <v>5.8</v>
      </c>
      <c r="CR177" s="8">
        <v>10.5</v>
      </c>
      <c r="CS177" s="8">
        <v>6.6</v>
      </c>
      <c r="CT177" s="8">
        <v>13.35</v>
      </c>
      <c r="CU177" s="8">
        <v>3.7</v>
      </c>
      <c r="CV177" s="8">
        <v>6.24</v>
      </c>
      <c r="CW177" s="8">
        <v>1.4</v>
      </c>
      <c r="CX177" s="8" t="s">
        <v>858</v>
      </c>
      <c r="CY177" s="8" t="s">
        <v>858</v>
      </c>
      <c r="DA177" s="20" t="s">
        <v>780</v>
      </c>
      <c r="DB177" s="20" t="s">
        <v>359</v>
      </c>
      <c r="DC177" s="20">
        <v>48000</v>
      </c>
      <c r="DD177" s="20">
        <v>5.8</v>
      </c>
      <c r="DE177" s="20">
        <v>374.7</v>
      </c>
      <c r="DF177" s="20">
        <v>8.1999999999999993</v>
      </c>
      <c r="DG177" s="20">
        <v>448.8</v>
      </c>
      <c r="DH177" s="20">
        <v>4.5</v>
      </c>
      <c r="DI177" s="20">
        <v>120.6</v>
      </c>
      <c r="DJ177" s="20">
        <v>9.6999999999999993</v>
      </c>
      <c r="DK177" s="20" t="s">
        <v>858</v>
      </c>
      <c r="DL177" s="20" t="s">
        <v>858</v>
      </c>
      <c r="DN177" s="21" t="s">
        <v>780</v>
      </c>
      <c r="DO177" s="21" t="s">
        <v>359</v>
      </c>
      <c r="DP177" s="21">
        <v>13000</v>
      </c>
      <c r="DQ177" s="21">
        <v>11.2</v>
      </c>
      <c r="DR177" s="21">
        <v>37</v>
      </c>
      <c r="DS177" s="21">
        <v>0.9</v>
      </c>
      <c r="DT177" s="21">
        <v>36</v>
      </c>
      <c r="DU177" s="21">
        <v>0.8</v>
      </c>
      <c r="DV177" s="21">
        <v>32</v>
      </c>
      <c r="DW177" s="21">
        <v>2</v>
      </c>
      <c r="DX177" s="21" t="s">
        <v>858</v>
      </c>
      <c r="DY177" s="21" t="s">
        <v>858</v>
      </c>
      <c r="EA177" s="22" t="s">
        <v>780</v>
      </c>
      <c r="EB177" s="22" t="s">
        <v>359</v>
      </c>
      <c r="EC177" s="22">
        <v>12000</v>
      </c>
      <c r="ED177" s="22">
        <v>12.7</v>
      </c>
      <c r="EE177" s="22">
        <v>23152</v>
      </c>
      <c r="EF177" s="22">
        <v>13</v>
      </c>
      <c r="EG177" s="22">
        <v>25830</v>
      </c>
      <c r="EH177" s="22">
        <v>6</v>
      </c>
      <c r="EI177" s="22">
        <v>12573</v>
      </c>
      <c r="EJ177" s="22">
        <v>8</v>
      </c>
      <c r="EK177" s="22" t="s">
        <v>858</v>
      </c>
      <c r="EL177" s="22" t="s">
        <v>858</v>
      </c>
      <c r="EN177" s="23" t="s">
        <v>780</v>
      </c>
      <c r="EO177" s="23" t="s">
        <v>359</v>
      </c>
      <c r="EP177" s="23">
        <v>13000</v>
      </c>
      <c r="EQ177" s="23">
        <v>11.2</v>
      </c>
      <c r="ER177" s="23">
        <v>11.61</v>
      </c>
      <c r="ES177" s="23">
        <v>11</v>
      </c>
      <c r="ET177" s="23">
        <v>13.8</v>
      </c>
      <c r="EU177" s="23">
        <v>5.2</v>
      </c>
      <c r="EV177" s="23">
        <v>7.16</v>
      </c>
      <c r="EW177" s="23">
        <v>5.0999999999999996</v>
      </c>
      <c r="EX177" s="23" t="s">
        <v>858</v>
      </c>
      <c r="EY177" s="23" t="s">
        <v>858</v>
      </c>
      <c r="FA177" s="24" t="s">
        <v>780</v>
      </c>
      <c r="FB177" s="24" t="s">
        <v>359</v>
      </c>
      <c r="FC177" s="24">
        <v>13000</v>
      </c>
      <c r="FD177" s="24">
        <v>11.2</v>
      </c>
      <c r="FE177" s="24">
        <v>439.4</v>
      </c>
      <c r="FF177" s="24">
        <v>12</v>
      </c>
      <c r="FG177" s="24">
        <v>496.5</v>
      </c>
      <c r="FH177" s="24">
        <v>5.2</v>
      </c>
      <c r="FI177" s="24">
        <v>245.6</v>
      </c>
      <c r="FJ177" s="24">
        <v>7.3</v>
      </c>
      <c r="FK177" s="24" t="s">
        <v>858</v>
      </c>
      <c r="FL177" s="24" t="s">
        <v>858</v>
      </c>
      <c r="FN177" s="11" t="s">
        <v>780</v>
      </c>
      <c r="FO177" s="11" t="s">
        <v>359</v>
      </c>
      <c r="FP177" s="11">
        <v>21000</v>
      </c>
      <c r="FQ177" s="11">
        <v>9</v>
      </c>
      <c r="FR177" s="11">
        <v>39.9</v>
      </c>
      <c r="FS177" s="11">
        <v>0.9</v>
      </c>
      <c r="FT177" s="11">
        <v>41.3</v>
      </c>
      <c r="FU177" s="11">
        <v>1.7</v>
      </c>
      <c r="FV177" s="11">
        <v>36.9</v>
      </c>
      <c r="FW177" s="11">
        <v>1</v>
      </c>
      <c r="FX177" s="11" t="s">
        <v>858</v>
      </c>
      <c r="FY177" s="11" t="s">
        <v>858</v>
      </c>
      <c r="GA177" s="10" t="s">
        <v>780</v>
      </c>
      <c r="GB177" s="10" t="s">
        <v>359</v>
      </c>
      <c r="GC177" s="10">
        <v>19000</v>
      </c>
      <c r="GD177" s="10">
        <v>10.6</v>
      </c>
      <c r="GE177" s="10">
        <v>27317</v>
      </c>
      <c r="GF177" s="10">
        <v>8.3000000000000007</v>
      </c>
      <c r="GG177" s="10">
        <v>31385</v>
      </c>
      <c r="GH177" s="10">
        <v>6.5</v>
      </c>
      <c r="GI177" s="10">
        <v>15074</v>
      </c>
      <c r="GJ177" s="10">
        <v>6.1</v>
      </c>
      <c r="GK177" s="10" t="s">
        <v>858</v>
      </c>
      <c r="GL177" s="10" t="s">
        <v>858</v>
      </c>
      <c r="GN177" s="9" t="s">
        <v>780</v>
      </c>
      <c r="GO177" s="9" t="s">
        <v>359</v>
      </c>
      <c r="GP177" s="9">
        <v>21000</v>
      </c>
      <c r="GQ177" s="9">
        <v>9</v>
      </c>
      <c r="GR177" s="9">
        <v>13.2</v>
      </c>
      <c r="GS177" s="9">
        <v>5.8</v>
      </c>
      <c r="GT177" s="9">
        <v>14.66</v>
      </c>
      <c r="GU177" s="9">
        <v>5.4</v>
      </c>
      <c r="GV177" s="9">
        <v>7.13</v>
      </c>
      <c r="GW177" s="9">
        <v>3.2</v>
      </c>
      <c r="GX177" s="9" t="s">
        <v>858</v>
      </c>
      <c r="GY177" s="9" t="s">
        <v>858</v>
      </c>
    </row>
    <row r="178" spans="1:207" x14ac:dyDescent="0.25">
      <c r="A178" s="1" t="s">
        <v>781</v>
      </c>
      <c r="B178" s="1" t="s">
        <v>360</v>
      </c>
      <c r="C178" s="1">
        <v>15000</v>
      </c>
      <c r="D178" s="1">
        <v>11</v>
      </c>
      <c r="E178" s="1">
        <v>566.6</v>
      </c>
      <c r="F178" s="1">
        <v>12</v>
      </c>
      <c r="G178" s="1">
        <v>625</v>
      </c>
      <c r="H178" s="1">
        <v>5.8</v>
      </c>
      <c r="I178" s="1">
        <v>288.2</v>
      </c>
      <c r="J178" s="1">
        <v>7.8</v>
      </c>
      <c r="K178" s="1" t="s">
        <v>858</v>
      </c>
      <c r="L178" s="1" t="s">
        <v>858</v>
      </c>
      <c r="N178" s="2" t="s">
        <v>781</v>
      </c>
      <c r="O178" s="2" t="s">
        <v>360</v>
      </c>
      <c r="P178" s="2">
        <v>24000</v>
      </c>
      <c r="Q178" s="2">
        <v>8.4</v>
      </c>
      <c r="R178" s="2">
        <v>37.5</v>
      </c>
      <c r="S178" s="2">
        <v>1.9</v>
      </c>
      <c r="T178" s="2">
        <v>38.6</v>
      </c>
      <c r="U178" s="2">
        <v>0.9</v>
      </c>
      <c r="V178" s="2">
        <v>32.5</v>
      </c>
      <c r="W178" s="2">
        <v>2.2000000000000002</v>
      </c>
      <c r="X178" s="2" t="s">
        <v>858</v>
      </c>
      <c r="Y178" s="2" t="s">
        <v>858</v>
      </c>
      <c r="AA178" s="3" t="s">
        <v>781</v>
      </c>
      <c r="AB178" s="3" t="s">
        <v>360</v>
      </c>
      <c r="AC178" s="3">
        <v>22000</v>
      </c>
      <c r="AD178" s="3">
        <v>9.8000000000000007</v>
      </c>
      <c r="AE178" s="3">
        <v>26416</v>
      </c>
      <c r="AF178" s="3">
        <v>12</v>
      </c>
      <c r="AG178" s="3">
        <v>30228</v>
      </c>
      <c r="AH178" s="3">
        <v>5.7</v>
      </c>
      <c r="AI178" s="3">
        <v>14076</v>
      </c>
      <c r="AJ178" s="3">
        <v>5.4</v>
      </c>
      <c r="AK178" s="3" t="s">
        <v>858</v>
      </c>
      <c r="AL178" s="3" t="s">
        <v>858</v>
      </c>
      <c r="AN178" s="4" t="s">
        <v>781</v>
      </c>
      <c r="AO178" s="4" t="s">
        <v>360</v>
      </c>
      <c r="AP178" s="4">
        <v>24000</v>
      </c>
      <c r="AQ178" s="4">
        <v>8.4</v>
      </c>
      <c r="AR178" s="4">
        <v>12.67</v>
      </c>
      <c r="AS178" s="4">
        <v>9.6</v>
      </c>
      <c r="AT178" s="4">
        <v>14.97</v>
      </c>
      <c r="AU178" s="4">
        <v>4.5999999999999996</v>
      </c>
      <c r="AV178" s="4">
        <v>7.13</v>
      </c>
      <c r="AW178" s="4">
        <v>5.5</v>
      </c>
      <c r="AX178" s="4" t="s">
        <v>858</v>
      </c>
      <c r="AY178" s="4" t="s">
        <v>858</v>
      </c>
      <c r="BA178" s="5" t="s">
        <v>781</v>
      </c>
      <c r="BB178" s="5" t="s">
        <v>360</v>
      </c>
      <c r="BC178" s="5">
        <v>24000</v>
      </c>
      <c r="BD178" s="5">
        <v>8.4</v>
      </c>
      <c r="BE178" s="5">
        <v>496.4</v>
      </c>
      <c r="BF178" s="5">
        <v>10</v>
      </c>
      <c r="BG178" s="5">
        <v>577.79999999999995</v>
      </c>
      <c r="BH178" s="5">
        <v>4.5</v>
      </c>
      <c r="BI178" s="5">
        <v>280.60000000000002</v>
      </c>
      <c r="BJ178" s="5">
        <v>5.7</v>
      </c>
      <c r="BK178" s="5" t="s">
        <v>858</v>
      </c>
      <c r="BL178" s="5" t="s">
        <v>858</v>
      </c>
      <c r="BN178" s="6" t="s">
        <v>781</v>
      </c>
      <c r="BO178" s="6" t="s">
        <v>360</v>
      </c>
      <c r="BP178" s="6">
        <v>36000</v>
      </c>
      <c r="BQ178" s="6">
        <v>6.8</v>
      </c>
      <c r="BR178" s="6">
        <v>37</v>
      </c>
      <c r="BS178" s="6">
        <v>1.4</v>
      </c>
      <c r="BT178" s="6">
        <v>32.1</v>
      </c>
      <c r="BU178" s="6">
        <v>2.2999999999999998</v>
      </c>
      <c r="BV178" s="6">
        <v>12.7</v>
      </c>
      <c r="BW178" s="6">
        <v>18</v>
      </c>
      <c r="BX178" s="6" t="s">
        <v>858</v>
      </c>
      <c r="BY178" s="6" t="s">
        <v>858</v>
      </c>
      <c r="CA178" s="7" t="s">
        <v>781</v>
      </c>
      <c r="CB178" s="7" t="s">
        <v>360</v>
      </c>
      <c r="CC178" s="7">
        <v>32000</v>
      </c>
      <c r="CD178" s="7">
        <v>8.1</v>
      </c>
      <c r="CE178" s="7">
        <v>19214</v>
      </c>
      <c r="CF178" s="7">
        <v>10</v>
      </c>
      <c r="CG178" s="7">
        <v>24014</v>
      </c>
      <c r="CH178" s="7">
        <v>6.1</v>
      </c>
      <c r="CI178" s="7">
        <v>5339</v>
      </c>
      <c r="CJ178" s="7">
        <v>20</v>
      </c>
      <c r="CK178" s="7" t="s">
        <v>858</v>
      </c>
      <c r="CL178" s="7" t="s">
        <v>858</v>
      </c>
      <c r="CN178" s="8" t="s">
        <v>781</v>
      </c>
      <c r="CO178" s="8" t="s">
        <v>360</v>
      </c>
      <c r="CP178" s="8">
        <v>36000</v>
      </c>
      <c r="CQ178" s="8">
        <v>6.8</v>
      </c>
      <c r="CR178" s="8">
        <v>10.28</v>
      </c>
      <c r="CS178" s="8">
        <v>7.1</v>
      </c>
      <c r="CT178" s="8">
        <v>13.96</v>
      </c>
      <c r="CU178" s="8">
        <v>4.2</v>
      </c>
      <c r="CV178" s="8">
        <v>6.47</v>
      </c>
      <c r="CW178" s="8">
        <v>2</v>
      </c>
      <c r="CX178" s="8" t="s">
        <v>858</v>
      </c>
      <c r="CY178" s="8" t="s">
        <v>858</v>
      </c>
      <c r="DA178" s="20" t="s">
        <v>781</v>
      </c>
      <c r="DB178" s="20" t="s">
        <v>360</v>
      </c>
      <c r="DC178" s="20">
        <v>36000</v>
      </c>
      <c r="DD178" s="20">
        <v>6.8</v>
      </c>
      <c r="DE178" s="20">
        <v>368.3</v>
      </c>
      <c r="DF178" s="20">
        <v>7.6</v>
      </c>
      <c r="DG178" s="20">
        <v>447.5</v>
      </c>
      <c r="DH178" s="20">
        <v>4.9000000000000004</v>
      </c>
      <c r="DI178" s="20">
        <v>107.7</v>
      </c>
      <c r="DJ178" s="20">
        <v>15</v>
      </c>
      <c r="DK178" s="20" t="s">
        <v>858</v>
      </c>
      <c r="DL178" s="20" t="s">
        <v>858</v>
      </c>
      <c r="DN178" s="21" t="s">
        <v>781</v>
      </c>
      <c r="DO178" s="21" t="s">
        <v>360</v>
      </c>
      <c r="DP178" s="21">
        <v>9000</v>
      </c>
      <c r="DQ178" s="21">
        <v>13</v>
      </c>
      <c r="DR178" s="21">
        <v>37</v>
      </c>
      <c r="DS178" s="21">
        <v>0.9</v>
      </c>
      <c r="DT178" s="21">
        <v>37.4</v>
      </c>
      <c r="DU178" s="21">
        <v>1.7</v>
      </c>
      <c r="DV178" s="21" t="s">
        <v>858</v>
      </c>
      <c r="DW178" s="21" t="s">
        <v>858</v>
      </c>
      <c r="DX178" s="21" t="s">
        <v>858</v>
      </c>
      <c r="DY178" s="21" t="s">
        <v>858</v>
      </c>
      <c r="EA178" s="22" t="s">
        <v>781</v>
      </c>
      <c r="EB178" s="22" t="s">
        <v>360</v>
      </c>
      <c r="EC178" s="22">
        <v>8000</v>
      </c>
      <c r="ED178" s="22">
        <v>15.4</v>
      </c>
      <c r="EE178" s="22">
        <v>20638</v>
      </c>
      <c r="EF178" s="22">
        <v>15</v>
      </c>
      <c r="EG178" s="22">
        <v>24842</v>
      </c>
      <c r="EH178" s="22">
        <v>7.5</v>
      </c>
      <c r="EI178" s="22" t="s">
        <v>858</v>
      </c>
      <c r="EJ178" s="22" t="s">
        <v>858</v>
      </c>
      <c r="EK178" s="22" t="s">
        <v>858</v>
      </c>
      <c r="EL178" s="22" t="s">
        <v>858</v>
      </c>
      <c r="EN178" s="23" t="s">
        <v>781</v>
      </c>
      <c r="EO178" s="23" t="s">
        <v>360</v>
      </c>
      <c r="EP178" s="23">
        <v>9000</v>
      </c>
      <c r="EQ178" s="23">
        <v>13</v>
      </c>
      <c r="ER178" s="23">
        <v>10.78</v>
      </c>
      <c r="ES178" s="23">
        <v>12</v>
      </c>
      <c r="ET178" s="23">
        <v>13.45</v>
      </c>
      <c r="EU178" s="23">
        <v>6.8</v>
      </c>
      <c r="EV178" s="23">
        <v>6.7</v>
      </c>
      <c r="EW178" s="23">
        <v>10</v>
      </c>
      <c r="EX178" s="23" t="s">
        <v>858</v>
      </c>
      <c r="EY178" s="23" t="s">
        <v>858</v>
      </c>
      <c r="FA178" s="24" t="s">
        <v>781</v>
      </c>
      <c r="FB178" s="24" t="s">
        <v>360</v>
      </c>
      <c r="FC178" s="24">
        <v>9000</v>
      </c>
      <c r="FD178" s="24">
        <v>13</v>
      </c>
      <c r="FE178" s="24">
        <v>405.1</v>
      </c>
      <c r="FF178" s="24">
        <v>15</v>
      </c>
      <c r="FG178" s="24">
        <v>502.5</v>
      </c>
      <c r="FH178" s="24">
        <v>6.4</v>
      </c>
      <c r="FI178" s="24">
        <v>269.5</v>
      </c>
      <c r="FJ178" s="24">
        <v>13</v>
      </c>
      <c r="FK178" s="24" t="s">
        <v>858</v>
      </c>
      <c r="FL178" s="24" t="s">
        <v>858</v>
      </c>
      <c r="FN178" s="11" t="s">
        <v>781</v>
      </c>
      <c r="FO178" s="11" t="s">
        <v>360</v>
      </c>
      <c r="FP178" s="11">
        <v>15000</v>
      </c>
      <c r="FQ178" s="11">
        <v>11</v>
      </c>
      <c r="FR178" s="11">
        <v>39</v>
      </c>
      <c r="FS178" s="11">
        <v>1.6</v>
      </c>
      <c r="FT178" s="11">
        <v>39.4</v>
      </c>
      <c r="FU178" s="11">
        <v>1.1000000000000001</v>
      </c>
      <c r="FV178" s="11">
        <v>35</v>
      </c>
      <c r="FW178" s="11">
        <v>3</v>
      </c>
      <c r="FX178" s="11" t="s">
        <v>858</v>
      </c>
      <c r="FY178" s="11" t="s">
        <v>858</v>
      </c>
      <c r="GA178" s="10" t="s">
        <v>781</v>
      </c>
      <c r="GB178" s="10" t="s">
        <v>360</v>
      </c>
      <c r="GC178" s="10">
        <v>13000</v>
      </c>
      <c r="GD178" s="10">
        <v>12.8</v>
      </c>
      <c r="GE178" s="10">
        <v>29959</v>
      </c>
      <c r="GF178" s="10">
        <v>14</v>
      </c>
      <c r="GG178" s="10">
        <v>33599</v>
      </c>
      <c r="GH178" s="10">
        <v>7.4</v>
      </c>
      <c r="GI178" s="10">
        <v>14448</v>
      </c>
      <c r="GJ178" s="10">
        <v>9.5</v>
      </c>
      <c r="GK178" s="10" t="s">
        <v>858</v>
      </c>
      <c r="GL178" s="10" t="s">
        <v>858</v>
      </c>
      <c r="GN178" s="9" t="s">
        <v>781</v>
      </c>
      <c r="GO178" s="9" t="s">
        <v>360</v>
      </c>
      <c r="GP178" s="9">
        <v>15000</v>
      </c>
      <c r="GQ178" s="9">
        <v>11</v>
      </c>
      <c r="GR178" s="9">
        <v>14.01</v>
      </c>
      <c r="GS178" s="9">
        <v>14</v>
      </c>
      <c r="GT178" s="9">
        <v>15.88</v>
      </c>
      <c r="GU178" s="9">
        <v>6</v>
      </c>
      <c r="GV178" s="9">
        <v>7.51</v>
      </c>
      <c r="GW178" s="9">
        <v>6.7</v>
      </c>
      <c r="GX178" s="9" t="s">
        <v>858</v>
      </c>
      <c r="GY178" s="9" t="s">
        <v>858</v>
      </c>
    </row>
    <row r="179" spans="1:207" x14ac:dyDescent="0.25">
      <c r="A179" s="1" t="s">
        <v>782</v>
      </c>
      <c r="B179" s="1" t="s">
        <v>361</v>
      </c>
      <c r="C179" s="1">
        <v>81000</v>
      </c>
      <c r="D179" s="1">
        <v>4.7</v>
      </c>
      <c r="E179" s="1">
        <v>513.9</v>
      </c>
      <c r="F179" s="1">
        <v>4.4000000000000004</v>
      </c>
      <c r="G179" s="1">
        <v>614.6</v>
      </c>
      <c r="H179" s="1">
        <v>3.3</v>
      </c>
      <c r="I179" s="1">
        <v>307.8</v>
      </c>
      <c r="J179" s="1">
        <v>3.1</v>
      </c>
      <c r="K179" s="1" t="s">
        <v>858</v>
      </c>
      <c r="L179" s="1" t="s">
        <v>858</v>
      </c>
      <c r="N179" s="2" t="s">
        <v>782</v>
      </c>
      <c r="O179" s="2" t="s">
        <v>361</v>
      </c>
      <c r="P179" s="2">
        <v>140000</v>
      </c>
      <c r="Q179" s="2">
        <v>3.5</v>
      </c>
      <c r="R179" s="2">
        <v>37.5</v>
      </c>
      <c r="S179" s="2">
        <v>0.1</v>
      </c>
      <c r="T179" s="2">
        <v>38.299999999999997</v>
      </c>
      <c r="U179" s="2">
        <v>0.5</v>
      </c>
      <c r="V179" s="2">
        <v>34.700000000000003</v>
      </c>
      <c r="W179" s="2">
        <v>1.3</v>
      </c>
      <c r="X179" s="2">
        <v>43.2</v>
      </c>
      <c r="Y179" s="2">
        <v>4.2</v>
      </c>
      <c r="AA179" s="3" t="s">
        <v>782</v>
      </c>
      <c r="AB179" s="3" t="s">
        <v>361</v>
      </c>
      <c r="AC179" s="3">
        <v>125000</v>
      </c>
      <c r="AD179" s="3">
        <v>4.3</v>
      </c>
      <c r="AE179" s="3">
        <v>25515</v>
      </c>
      <c r="AF179" s="3">
        <v>3.6</v>
      </c>
      <c r="AG179" s="3">
        <v>29528</v>
      </c>
      <c r="AH179" s="3">
        <v>2.4</v>
      </c>
      <c r="AI179" s="3">
        <v>15496</v>
      </c>
      <c r="AJ179" s="3">
        <v>3.1</v>
      </c>
      <c r="AK179" s="3">
        <v>47750</v>
      </c>
      <c r="AL179" s="3">
        <v>16</v>
      </c>
      <c r="AN179" s="4" t="s">
        <v>782</v>
      </c>
      <c r="AO179" s="4" t="s">
        <v>361</v>
      </c>
      <c r="AP179" s="4">
        <v>140000</v>
      </c>
      <c r="AQ179" s="4">
        <v>3.5</v>
      </c>
      <c r="AR179" s="4">
        <v>12.54</v>
      </c>
      <c r="AS179" s="4">
        <v>3.1</v>
      </c>
      <c r="AT179" s="4">
        <v>14.89</v>
      </c>
      <c r="AU179" s="4">
        <v>2.4</v>
      </c>
      <c r="AV179" s="4">
        <v>7.46</v>
      </c>
      <c r="AW179" s="4">
        <v>2.2000000000000002</v>
      </c>
      <c r="AX179" s="4">
        <v>24.89</v>
      </c>
      <c r="AY179" s="4">
        <v>12</v>
      </c>
      <c r="BA179" s="5" t="s">
        <v>782</v>
      </c>
      <c r="BB179" s="5" t="s">
        <v>361</v>
      </c>
      <c r="BC179" s="5">
        <v>140000</v>
      </c>
      <c r="BD179" s="5">
        <v>3.5</v>
      </c>
      <c r="BE179" s="5">
        <v>485.7</v>
      </c>
      <c r="BF179" s="5">
        <v>3.1</v>
      </c>
      <c r="BG179" s="5">
        <v>570.79999999999995</v>
      </c>
      <c r="BH179" s="5">
        <v>2.2999999999999998</v>
      </c>
      <c r="BI179" s="5">
        <v>286</v>
      </c>
      <c r="BJ179" s="5">
        <v>2.4</v>
      </c>
      <c r="BK179" s="5">
        <v>923</v>
      </c>
      <c r="BL179" s="5">
        <v>11</v>
      </c>
      <c r="BN179" s="6" t="s">
        <v>782</v>
      </c>
      <c r="BO179" s="6" t="s">
        <v>361</v>
      </c>
      <c r="BP179" s="6">
        <v>185000</v>
      </c>
      <c r="BQ179" s="6">
        <v>3</v>
      </c>
      <c r="BR179" s="6">
        <v>37</v>
      </c>
      <c r="BS179" s="6">
        <v>0.7</v>
      </c>
      <c r="BT179" s="6">
        <v>33.4</v>
      </c>
      <c r="BU179" s="6">
        <v>1</v>
      </c>
      <c r="BV179" s="6">
        <v>17</v>
      </c>
      <c r="BW179" s="6">
        <v>4.8</v>
      </c>
      <c r="BX179" s="6">
        <v>42</v>
      </c>
      <c r="BY179" s="6">
        <v>3.5</v>
      </c>
      <c r="CA179" s="7" t="s">
        <v>782</v>
      </c>
      <c r="CB179" s="7" t="s">
        <v>361</v>
      </c>
      <c r="CC179" s="7">
        <v>163000</v>
      </c>
      <c r="CD179" s="7">
        <v>3.7</v>
      </c>
      <c r="CE179" s="7">
        <v>21745</v>
      </c>
      <c r="CF179" s="7">
        <v>3.4</v>
      </c>
      <c r="CG179" s="7">
        <v>25057</v>
      </c>
      <c r="CH179" s="7">
        <v>2.6</v>
      </c>
      <c r="CI179" s="7">
        <v>7702</v>
      </c>
      <c r="CJ179" s="7">
        <v>7.2</v>
      </c>
      <c r="CK179" s="7">
        <v>44956</v>
      </c>
      <c r="CL179" s="7">
        <v>10</v>
      </c>
      <c r="CN179" s="8" t="s">
        <v>782</v>
      </c>
      <c r="CO179" s="8" t="s">
        <v>361</v>
      </c>
      <c r="CP179" s="8">
        <v>185000</v>
      </c>
      <c r="CQ179" s="8">
        <v>3</v>
      </c>
      <c r="CR179" s="8">
        <v>11.22</v>
      </c>
      <c r="CS179" s="8">
        <v>3.3</v>
      </c>
      <c r="CT179" s="8">
        <v>14.26</v>
      </c>
      <c r="CU179" s="8">
        <v>2.2000000000000002</v>
      </c>
      <c r="CV179" s="8">
        <v>6.49</v>
      </c>
      <c r="CW179" s="8">
        <v>1.2</v>
      </c>
      <c r="CX179" s="8">
        <v>24.24</v>
      </c>
      <c r="CY179" s="8">
        <v>10</v>
      </c>
      <c r="DA179" s="20" t="s">
        <v>782</v>
      </c>
      <c r="DB179" s="20" t="s">
        <v>361</v>
      </c>
      <c r="DC179" s="20">
        <v>185000</v>
      </c>
      <c r="DD179" s="20">
        <v>3</v>
      </c>
      <c r="DE179" s="20">
        <v>400.9</v>
      </c>
      <c r="DF179" s="20">
        <v>3.3</v>
      </c>
      <c r="DG179" s="20">
        <v>477</v>
      </c>
      <c r="DH179" s="20">
        <v>2.4</v>
      </c>
      <c r="DI179" s="20">
        <v>137.9</v>
      </c>
      <c r="DJ179" s="20">
        <v>5.2</v>
      </c>
      <c r="DK179" s="20">
        <v>856.2</v>
      </c>
      <c r="DL179" s="20">
        <v>9.6</v>
      </c>
      <c r="DN179" s="21" t="s">
        <v>782</v>
      </c>
      <c r="DO179" s="21" t="s">
        <v>361</v>
      </c>
      <c r="DP179" s="21">
        <v>59000</v>
      </c>
      <c r="DQ179" s="21">
        <v>5.2</v>
      </c>
      <c r="DR179" s="21">
        <v>37</v>
      </c>
      <c r="DS179" s="21">
        <v>0.2</v>
      </c>
      <c r="DT179" s="21">
        <v>36.700000000000003</v>
      </c>
      <c r="DU179" s="21">
        <v>0.5</v>
      </c>
      <c r="DV179" s="21">
        <v>32.4</v>
      </c>
      <c r="DW179" s="21">
        <v>0.1</v>
      </c>
      <c r="DX179" s="21">
        <v>40</v>
      </c>
      <c r="DY179" s="21">
        <v>11</v>
      </c>
      <c r="EA179" s="22" t="s">
        <v>782</v>
      </c>
      <c r="EB179" s="22" t="s">
        <v>361</v>
      </c>
      <c r="EC179" s="22">
        <v>51000</v>
      </c>
      <c r="ED179" s="22">
        <v>6.2</v>
      </c>
      <c r="EE179" s="22">
        <v>22598</v>
      </c>
      <c r="EF179" s="22">
        <v>4.9000000000000004</v>
      </c>
      <c r="EG179" s="22">
        <v>26259</v>
      </c>
      <c r="EH179" s="22">
        <v>3.2</v>
      </c>
      <c r="EI179" s="22">
        <v>13958</v>
      </c>
      <c r="EJ179" s="22">
        <v>4.9000000000000004</v>
      </c>
      <c r="EK179" s="22" t="s">
        <v>858</v>
      </c>
      <c r="EL179" s="22" t="s">
        <v>858</v>
      </c>
      <c r="EN179" s="23" t="s">
        <v>782</v>
      </c>
      <c r="EO179" s="23" t="s">
        <v>361</v>
      </c>
      <c r="EP179" s="23">
        <v>59000</v>
      </c>
      <c r="EQ179" s="23">
        <v>5.2</v>
      </c>
      <c r="ER179" s="23">
        <v>11.91</v>
      </c>
      <c r="ES179" s="23">
        <v>4.9000000000000004</v>
      </c>
      <c r="ET179" s="23">
        <v>13.91</v>
      </c>
      <c r="EU179" s="23">
        <v>2.9</v>
      </c>
      <c r="EV179" s="23">
        <v>7.34</v>
      </c>
      <c r="EW179" s="23">
        <v>3.1</v>
      </c>
      <c r="EX179" s="23" t="s">
        <v>858</v>
      </c>
      <c r="EY179" s="23" t="s">
        <v>858</v>
      </c>
      <c r="FA179" s="24" t="s">
        <v>782</v>
      </c>
      <c r="FB179" s="24" t="s">
        <v>361</v>
      </c>
      <c r="FC179" s="24">
        <v>59000</v>
      </c>
      <c r="FD179" s="24">
        <v>5.2</v>
      </c>
      <c r="FE179" s="24">
        <v>447.7</v>
      </c>
      <c r="FF179" s="24">
        <v>5</v>
      </c>
      <c r="FG179" s="24">
        <v>510.5</v>
      </c>
      <c r="FH179" s="24">
        <v>2.8</v>
      </c>
      <c r="FI179" s="24">
        <v>270</v>
      </c>
      <c r="FJ179" s="24">
        <v>2.5</v>
      </c>
      <c r="FK179" s="24" t="s">
        <v>858</v>
      </c>
      <c r="FL179" s="24" t="s">
        <v>858</v>
      </c>
      <c r="FN179" s="11" t="s">
        <v>782</v>
      </c>
      <c r="FO179" s="11" t="s">
        <v>361</v>
      </c>
      <c r="FP179" s="11">
        <v>81000</v>
      </c>
      <c r="FQ179" s="11">
        <v>4.7</v>
      </c>
      <c r="FR179" s="11">
        <v>37.5</v>
      </c>
      <c r="FS179" s="11">
        <v>1</v>
      </c>
      <c r="FT179" s="11">
        <v>39.5</v>
      </c>
      <c r="FU179" s="11">
        <v>0.7</v>
      </c>
      <c r="FV179" s="11">
        <v>34.9</v>
      </c>
      <c r="FW179" s="11">
        <v>0.1</v>
      </c>
      <c r="FX179" s="11">
        <v>45.1</v>
      </c>
      <c r="FY179" s="11">
        <v>11</v>
      </c>
      <c r="GA179" s="10" t="s">
        <v>782</v>
      </c>
      <c r="GB179" s="10" t="s">
        <v>361</v>
      </c>
      <c r="GC179" s="10">
        <v>73000</v>
      </c>
      <c r="GD179" s="10">
        <v>5.9</v>
      </c>
      <c r="GE179" s="10">
        <v>27442</v>
      </c>
      <c r="GF179" s="10">
        <v>4.7</v>
      </c>
      <c r="GG179" s="10">
        <v>31824</v>
      </c>
      <c r="GH179" s="10">
        <v>3.2</v>
      </c>
      <c r="GI179" s="10">
        <v>16654</v>
      </c>
      <c r="GJ179" s="10">
        <v>3.2</v>
      </c>
      <c r="GK179" s="10" t="s">
        <v>858</v>
      </c>
      <c r="GL179" s="10" t="s">
        <v>858</v>
      </c>
      <c r="GN179" s="9" t="s">
        <v>782</v>
      </c>
      <c r="GO179" s="9" t="s">
        <v>361</v>
      </c>
      <c r="GP179" s="9">
        <v>81000</v>
      </c>
      <c r="GQ179" s="9">
        <v>4.7</v>
      </c>
      <c r="GR179" s="9">
        <v>13.04</v>
      </c>
      <c r="GS179" s="9">
        <v>4.3</v>
      </c>
      <c r="GT179" s="9">
        <v>15.56</v>
      </c>
      <c r="GU179" s="9">
        <v>3.4</v>
      </c>
      <c r="GV179" s="9">
        <v>7.57</v>
      </c>
      <c r="GW179" s="9">
        <v>3.5</v>
      </c>
      <c r="GX179" s="9" t="s">
        <v>858</v>
      </c>
      <c r="GY179" s="9" t="s">
        <v>858</v>
      </c>
    </row>
    <row r="180" spans="1:207" x14ac:dyDescent="0.25">
      <c r="A180" s="1" t="s">
        <v>783</v>
      </c>
      <c r="B180" s="1" t="s">
        <v>362</v>
      </c>
      <c r="C180" s="1">
        <v>24000</v>
      </c>
      <c r="D180" s="1">
        <v>8.5</v>
      </c>
      <c r="E180" s="1">
        <v>441.3</v>
      </c>
      <c r="F180" s="1">
        <v>5.7</v>
      </c>
      <c r="G180" s="1">
        <v>521</v>
      </c>
      <c r="H180" s="1">
        <v>4.2</v>
      </c>
      <c r="I180" s="1">
        <v>281.7</v>
      </c>
      <c r="J180" s="1">
        <v>4.0999999999999996</v>
      </c>
      <c r="K180" s="1" t="s">
        <v>858</v>
      </c>
      <c r="L180" s="1" t="s">
        <v>858</v>
      </c>
      <c r="N180" s="2" t="s">
        <v>783</v>
      </c>
      <c r="O180" s="2" t="s">
        <v>362</v>
      </c>
      <c r="P180" s="2">
        <v>44000</v>
      </c>
      <c r="Q180" s="2">
        <v>6.2</v>
      </c>
      <c r="R180" s="2">
        <v>37.5</v>
      </c>
      <c r="S180" s="2">
        <v>0.5</v>
      </c>
      <c r="T180" s="2">
        <v>38.9</v>
      </c>
      <c r="U180" s="2">
        <v>0.9</v>
      </c>
      <c r="V180" s="2">
        <v>32.5</v>
      </c>
      <c r="W180" s="2">
        <v>1.8</v>
      </c>
      <c r="X180" s="2" t="s">
        <v>858</v>
      </c>
      <c r="Y180" s="2" t="s">
        <v>858</v>
      </c>
      <c r="AA180" s="3" t="s">
        <v>783</v>
      </c>
      <c r="AB180" s="3" t="s">
        <v>362</v>
      </c>
      <c r="AC180" s="3">
        <v>42000</v>
      </c>
      <c r="AD180" s="3">
        <v>7.9</v>
      </c>
      <c r="AE180" s="3">
        <v>22213</v>
      </c>
      <c r="AF180" s="3">
        <v>5.2</v>
      </c>
      <c r="AG180" s="3">
        <v>25872</v>
      </c>
      <c r="AH180" s="3">
        <v>4.2</v>
      </c>
      <c r="AI180" s="3">
        <v>13199</v>
      </c>
      <c r="AJ180" s="3">
        <v>4.4000000000000004</v>
      </c>
      <c r="AK180" s="3" t="s">
        <v>858</v>
      </c>
      <c r="AL180" s="3" t="s">
        <v>858</v>
      </c>
      <c r="AN180" s="4" t="s">
        <v>783</v>
      </c>
      <c r="AO180" s="4" t="s">
        <v>362</v>
      </c>
      <c r="AP180" s="4">
        <v>44000</v>
      </c>
      <c r="AQ180" s="4">
        <v>6.2</v>
      </c>
      <c r="AR180" s="4">
        <v>11.2</v>
      </c>
      <c r="AS180" s="4">
        <v>5.6</v>
      </c>
      <c r="AT180" s="4">
        <v>13.01</v>
      </c>
      <c r="AU180" s="4">
        <v>3.3</v>
      </c>
      <c r="AV180" s="4">
        <v>7.16</v>
      </c>
      <c r="AW180" s="4">
        <v>2.2999999999999998</v>
      </c>
      <c r="AX180" s="4" t="s">
        <v>858</v>
      </c>
      <c r="AY180" s="4" t="s">
        <v>858</v>
      </c>
      <c r="BA180" s="5" t="s">
        <v>783</v>
      </c>
      <c r="BB180" s="5" t="s">
        <v>362</v>
      </c>
      <c r="BC180" s="5">
        <v>44000</v>
      </c>
      <c r="BD180" s="5">
        <v>6.2</v>
      </c>
      <c r="BE180" s="5">
        <v>431.5</v>
      </c>
      <c r="BF180" s="5">
        <v>4.0999999999999996</v>
      </c>
      <c r="BG180" s="5">
        <v>506.1</v>
      </c>
      <c r="BH180" s="5">
        <v>3.1</v>
      </c>
      <c r="BI180" s="5">
        <v>273.8</v>
      </c>
      <c r="BJ180" s="5">
        <v>3.9</v>
      </c>
      <c r="BK180" s="5" t="s">
        <v>858</v>
      </c>
      <c r="BL180" s="5" t="s">
        <v>858</v>
      </c>
      <c r="BN180" s="6" t="s">
        <v>783</v>
      </c>
      <c r="BO180" s="6" t="s">
        <v>362</v>
      </c>
      <c r="BP180" s="6">
        <v>66000</v>
      </c>
      <c r="BQ180" s="6">
        <v>5</v>
      </c>
      <c r="BR180" s="6">
        <v>37</v>
      </c>
      <c r="BS180" s="6">
        <v>1.4</v>
      </c>
      <c r="BT180" s="6">
        <v>32.6</v>
      </c>
      <c r="BU180" s="6">
        <v>1.7</v>
      </c>
      <c r="BV180" s="6">
        <v>16.7</v>
      </c>
      <c r="BW180" s="6">
        <v>6.2</v>
      </c>
      <c r="BX180" s="6">
        <v>42.2</v>
      </c>
      <c r="BY180" s="6">
        <v>13</v>
      </c>
      <c r="CA180" s="7" t="s">
        <v>783</v>
      </c>
      <c r="CB180" s="7" t="s">
        <v>362</v>
      </c>
      <c r="CC180" s="7">
        <v>63000</v>
      </c>
      <c r="CD180" s="7">
        <v>6.1</v>
      </c>
      <c r="CE180" s="7">
        <v>17830</v>
      </c>
      <c r="CF180" s="7">
        <v>5.5</v>
      </c>
      <c r="CG180" s="7">
        <v>20623</v>
      </c>
      <c r="CH180" s="7">
        <v>4.3</v>
      </c>
      <c r="CI180" s="7">
        <v>6135</v>
      </c>
      <c r="CJ180" s="7">
        <v>9.6999999999999993</v>
      </c>
      <c r="CK180" s="7" t="s">
        <v>858</v>
      </c>
      <c r="CL180" s="7" t="s">
        <v>858</v>
      </c>
      <c r="CN180" s="8" t="s">
        <v>783</v>
      </c>
      <c r="CO180" s="8" t="s">
        <v>362</v>
      </c>
      <c r="CP180" s="8">
        <v>66000</v>
      </c>
      <c r="CQ180" s="8">
        <v>5</v>
      </c>
      <c r="CR180" s="8">
        <v>9.56</v>
      </c>
      <c r="CS180" s="8">
        <v>5.0999999999999996</v>
      </c>
      <c r="CT180" s="8">
        <v>12.43</v>
      </c>
      <c r="CU180" s="8">
        <v>2.9</v>
      </c>
      <c r="CV180" s="8">
        <v>6.37</v>
      </c>
      <c r="CW180" s="8">
        <v>1.2</v>
      </c>
      <c r="CX180" s="8" t="s">
        <v>858</v>
      </c>
      <c r="CY180" s="8" t="s">
        <v>858</v>
      </c>
      <c r="DA180" s="20" t="s">
        <v>783</v>
      </c>
      <c r="DB180" s="20" t="s">
        <v>362</v>
      </c>
      <c r="DC180" s="20">
        <v>66000</v>
      </c>
      <c r="DD180" s="20">
        <v>5</v>
      </c>
      <c r="DE180" s="20">
        <v>361.2</v>
      </c>
      <c r="DF180" s="20">
        <v>4.9000000000000004</v>
      </c>
      <c r="DG180" s="20">
        <v>405.1</v>
      </c>
      <c r="DH180" s="20">
        <v>3.4</v>
      </c>
      <c r="DI180" s="20">
        <v>122.2</v>
      </c>
      <c r="DJ180" s="20">
        <v>8.6999999999999993</v>
      </c>
      <c r="DK180" s="20" t="s">
        <v>858</v>
      </c>
      <c r="DL180" s="20" t="s">
        <v>858</v>
      </c>
      <c r="DN180" s="21" t="s">
        <v>783</v>
      </c>
      <c r="DO180" s="21" t="s">
        <v>362</v>
      </c>
      <c r="DP180" s="21">
        <v>20000</v>
      </c>
      <c r="DQ180" s="21">
        <v>8.9</v>
      </c>
      <c r="DR180" s="21">
        <v>37</v>
      </c>
      <c r="DS180" s="21">
        <v>0.3</v>
      </c>
      <c r="DT180" s="21">
        <v>37.299999999999997</v>
      </c>
      <c r="DU180" s="21">
        <v>1.4</v>
      </c>
      <c r="DV180" s="21">
        <v>32.299999999999997</v>
      </c>
      <c r="DW180" s="21">
        <v>1.7</v>
      </c>
      <c r="DX180" s="21" t="s">
        <v>858</v>
      </c>
      <c r="DY180" s="21" t="s">
        <v>858</v>
      </c>
      <c r="EA180" s="22" t="s">
        <v>783</v>
      </c>
      <c r="EB180" s="22" t="s">
        <v>362</v>
      </c>
      <c r="EC180" s="22">
        <v>18000</v>
      </c>
      <c r="ED180" s="22">
        <v>13.2</v>
      </c>
      <c r="EE180" s="22">
        <v>20200</v>
      </c>
      <c r="EF180" s="22">
        <v>9.3000000000000007</v>
      </c>
      <c r="EG180" s="22">
        <v>23919</v>
      </c>
      <c r="EH180" s="22">
        <v>7.2</v>
      </c>
      <c r="EI180" s="22">
        <v>12144</v>
      </c>
      <c r="EJ180" s="22">
        <v>5.8</v>
      </c>
      <c r="EK180" s="22" t="s">
        <v>858</v>
      </c>
      <c r="EL180" s="22" t="s">
        <v>858</v>
      </c>
      <c r="EN180" s="23" t="s">
        <v>783</v>
      </c>
      <c r="EO180" s="23" t="s">
        <v>362</v>
      </c>
      <c r="EP180" s="23">
        <v>20000</v>
      </c>
      <c r="EQ180" s="23">
        <v>8.9</v>
      </c>
      <c r="ER180" s="23">
        <v>11.04</v>
      </c>
      <c r="ES180" s="23">
        <v>8.3000000000000007</v>
      </c>
      <c r="ET180" s="23">
        <v>13.09</v>
      </c>
      <c r="EU180" s="23">
        <v>5</v>
      </c>
      <c r="EV180" s="23">
        <v>7.22</v>
      </c>
      <c r="EW180" s="23">
        <v>3.8</v>
      </c>
      <c r="EX180" s="23" t="s">
        <v>858</v>
      </c>
      <c r="EY180" s="23" t="s">
        <v>858</v>
      </c>
      <c r="FA180" s="24" t="s">
        <v>783</v>
      </c>
      <c r="FB180" s="24" t="s">
        <v>362</v>
      </c>
      <c r="FC180" s="24">
        <v>20000</v>
      </c>
      <c r="FD180" s="24">
        <v>8.9</v>
      </c>
      <c r="FE180" s="24">
        <v>418.2</v>
      </c>
      <c r="FF180" s="24">
        <v>7.5</v>
      </c>
      <c r="FG180" s="24">
        <v>488.4</v>
      </c>
      <c r="FH180" s="24">
        <v>4.7</v>
      </c>
      <c r="FI180" s="24">
        <v>265.8</v>
      </c>
      <c r="FJ180" s="24">
        <v>5.9</v>
      </c>
      <c r="FK180" s="24" t="s">
        <v>858</v>
      </c>
      <c r="FL180" s="24" t="s">
        <v>858</v>
      </c>
      <c r="FN180" s="11" t="s">
        <v>783</v>
      </c>
      <c r="FO180" s="11" t="s">
        <v>362</v>
      </c>
      <c r="FP180" s="11">
        <v>24000</v>
      </c>
      <c r="FQ180" s="11">
        <v>8.5</v>
      </c>
      <c r="FR180" s="11">
        <v>39</v>
      </c>
      <c r="FS180" s="11">
        <v>1.6</v>
      </c>
      <c r="FT180" s="11">
        <v>40.299999999999997</v>
      </c>
      <c r="FU180" s="11">
        <v>1.2</v>
      </c>
      <c r="FV180" s="11">
        <v>35.6</v>
      </c>
      <c r="FW180" s="11">
        <v>3.1</v>
      </c>
      <c r="FX180" s="11" t="s">
        <v>858</v>
      </c>
      <c r="FY180" s="11" t="s">
        <v>858</v>
      </c>
      <c r="GA180" s="10" t="s">
        <v>783</v>
      </c>
      <c r="GB180" s="10" t="s">
        <v>362</v>
      </c>
      <c r="GC180" s="10">
        <v>24000</v>
      </c>
      <c r="GD180" s="10">
        <v>9.5</v>
      </c>
      <c r="GE180" s="10">
        <v>23440</v>
      </c>
      <c r="GF180" s="10">
        <v>6.2</v>
      </c>
      <c r="GG180" s="10">
        <v>27382</v>
      </c>
      <c r="GH180" s="10">
        <v>5</v>
      </c>
      <c r="GI180" s="10">
        <v>14398</v>
      </c>
      <c r="GJ180" s="10">
        <v>5.5</v>
      </c>
      <c r="GK180" s="10" t="s">
        <v>858</v>
      </c>
      <c r="GL180" s="10" t="s">
        <v>858</v>
      </c>
      <c r="GN180" s="9" t="s">
        <v>783</v>
      </c>
      <c r="GO180" s="9" t="s">
        <v>362</v>
      </c>
      <c r="GP180" s="9">
        <v>24000</v>
      </c>
      <c r="GQ180" s="9">
        <v>8.5</v>
      </c>
      <c r="GR180" s="9">
        <v>11.52</v>
      </c>
      <c r="GS180" s="9">
        <v>7.3</v>
      </c>
      <c r="GT180" s="9">
        <v>12.94</v>
      </c>
      <c r="GU180" s="9">
        <v>4.3</v>
      </c>
      <c r="GV180" s="9">
        <v>7.06</v>
      </c>
      <c r="GW180" s="9">
        <v>3.7</v>
      </c>
      <c r="GX180" s="9" t="s">
        <v>858</v>
      </c>
      <c r="GY180" s="9" t="s">
        <v>858</v>
      </c>
    </row>
    <row r="181" spans="1:207" x14ac:dyDescent="0.25">
      <c r="A181" s="1" t="s">
        <v>784</v>
      </c>
      <c r="B181" s="1" t="s">
        <v>363</v>
      </c>
      <c r="C181" s="1">
        <v>8000</v>
      </c>
      <c r="D181" s="1">
        <v>14.8</v>
      </c>
      <c r="E181" s="1">
        <v>403.6</v>
      </c>
      <c r="F181" s="1">
        <v>13</v>
      </c>
      <c r="G181" s="1">
        <v>481.9</v>
      </c>
      <c r="H181" s="1">
        <v>7.7</v>
      </c>
      <c r="I181" s="1" t="s">
        <v>858</v>
      </c>
      <c r="J181" s="1" t="s">
        <v>858</v>
      </c>
      <c r="K181" s="1" t="s">
        <v>858</v>
      </c>
      <c r="L181" s="1" t="s">
        <v>858</v>
      </c>
      <c r="N181" s="2" t="s">
        <v>784</v>
      </c>
      <c r="O181" s="2" t="s">
        <v>363</v>
      </c>
      <c r="P181" s="2">
        <v>15000</v>
      </c>
      <c r="Q181" s="2">
        <v>10.4</v>
      </c>
      <c r="R181" s="2">
        <v>37.5</v>
      </c>
      <c r="S181" s="2">
        <v>1.3</v>
      </c>
      <c r="T181" s="2">
        <v>38.4</v>
      </c>
      <c r="U181" s="2">
        <v>1.2</v>
      </c>
      <c r="V181" s="2">
        <v>34.9</v>
      </c>
      <c r="W181" s="2">
        <v>3.9</v>
      </c>
      <c r="X181" s="2" t="s">
        <v>858</v>
      </c>
      <c r="Y181" s="2" t="s">
        <v>858</v>
      </c>
      <c r="AA181" s="3" t="s">
        <v>784</v>
      </c>
      <c r="AB181" s="3" t="s">
        <v>363</v>
      </c>
      <c r="AC181" s="3">
        <v>14000</v>
      </c>
      <c r="AD181" s="3">
        <v>12.2</v>
      </c>
      <c r="AE181" s="3">
        <v>20835</v>
      </c>
      <c r="AF181" s="3">
        <v>9.8000000000000007</v>
      </c>
      <c r="AG181" s="3">
        <v>24671</v>
      </c>
      <c r="AH181" s="3">
        <v>6.4</v>
      </c>
      <c r="AI181" s="3">
        <v>13137</v>
      </c>
      <c r="AJ181" s="3">
        <v>14</v>
      </c>
      <c r="AK181" s="3" t="s">
        <v>858</v>
      </c>
      <c r="AL181" s="3" t="s">
        <v>858</v>
      </c>
      <c r="AN181" s="4" t="s">
        <v>784</v>
      </c>
      <c r="AO181" s="4" t="s">
        <v>363</v>
      </c>
      <c r="AP181" s="4">
        <v>15000</v>
      </c>
      <c r="AQ181" s="4">
        <v>10.4</v>
      </c>
      <c r="AR181" s="4">
        <v>10.210000000000001</v>
      </c>
      <c r="AS181" s="4">
        <v>7.7</v>
      </c>
      <c r="AT181" s="4">
        <v>12.22</v>
      </c>
      <c r="AU181" s="4">
        <v>4.9000000000000004</v>
      </c>
      <c r="AV181" s="4">
        <v>6.66</v>
      </c>
      <c r="AW181" s="4">
        <v>4.4000000000000004</v>
      </c>
      <c r="AX181" s="4" t="s">
        <v>858</v>
      </c>
      <c r="AY181" s="4" t="s">
        <v>858</v>
      </c>
      <c r="BA181" s="5" t="s">
        <v>784</v>
      </c>
      <c r="BB181" s="5" t="s">
        <v>363</v>
      </c>
      <c r="BC181" s="5">
        <v>15000</v>
      </c>
      <c r="BD181" s="5">
        <v>10.4</v>
      </c>
      <c r="BE181" s="5">
        <v>406.3</v>
      </c>
      <c r="BF181" s="5">
        <v>8.4</v>
      </c>
      <c r="BG181" s="5">
        <v>469.5</v>
      </c>
      <c r="BH181" s="5">
        <v>5.0999999999999996</v>
      </c>
      <c r="BI181" s="5">
        <v>257.5</v>
      </c>
      <c r="BJ181" s="5">
        <v>6.7</v>
      </c>
      <c r="BK181" s="5" t="s">
        <v>858</v>
      </c>
      <c r="BL181" s="5" t="s">
        <v>858</v>
      </c>
      <c r="BN181" s="6" t="s">
        <v>784</v>
      </c>
      <c r="BO181" s="6" t="s">
        <v>363</v>
      </c>
      <c r="BP181" s="6">
        <v>20000</v>
      </c>
      <c r="BQ181" s="6">
        <v>8.9</v>
      </c>
      <c r="BR181" s="6">
        <v>37</v>
      </c>
      <c r="BS181" s="6">
        <v>1.1000000000000001</v>
      </c>
      <c r="BT181" s="6">
        <v>33.9</v>
      </c>
      <c r="BU181" s="6">
        <v>2.4</v>
      </c>
      <c r="BV181" s="6">
        <v>18.7</v>
      </c>
      <c r="BW181" s="6">
        <v>13</v>
      </c>
      <c r="BX181" s="6" t="s">
        <v>858</v>
      </c>
      <c r="BY181" s="6" t="s">
        <v>858</v>
      </c>
      <c r="CA181" s="7" t="s">
        <v>784</v>
      </c>
      <c r="CB181" s="7" t="s">
        <v>363</v>
      </c>
      <c r="CC181" s="7">
        <v>19000</v>
      </c>
      <c r="CD181" s="7">
        <v>10.3</v>
      </c>
      <c r="CE181" s="7">
        <v>18281</v>
      </c>
      <c r="CF181" s="7">
        <v>8.4</v>
      </c>
      <c r="CG181" s="7">
        <v>21259</v>
      </c>
      <c r="CH181" s="7">
        <v>6.4</v>
      </c>
      <c r="CI181" s="7" t="s">
        <v>858</v>
      </c>
      <c r="CJ181" s="7" t="s">
        <v>858</v>
      </c>
      <c r="CK181" s="7" t="s">
        <v>858</v>
      </c>
      <c r="CL181" s="7" t="s">
        <v>858</v>
      </c>
      <c r="CN181" s="8" t="s">
        <v>784</v>
      </c>
      <c r="CO181" s="8" t="s">
        <v>363</v>
      </c>
      <c r="CP181" s="8">
        <v>20000</v>
      </c>
      <c r="CQ181" s="8">
        <v>8.9</v>
      </c>
      <c r="CR181" s="8">
        <v>9.91</v>
      </c>
      <c r="CS181" s="8">
        <v>5.6</v>
      </c>
      <c r="CT181" s="8">
        <v>11.89</v>
      </c>
      <c r="CU181" s="8">
        <v>4.5</v>
      </c>
      <c r="CV181" s="8">
        <v>6.22</v>
      </c>
      <c r="CW181" s="8">
        <v>2.5</v>
      </c>
      <c r="CX181" s="8" t="s">
        <v>858</v>
      </c>
      <c r="CY181" s="8" t="s">
        <v>858</v>
      </c>
      <c r="DA181" s="20" t="s">
        <v>784</v>
      </c>
      <c r="DB181" s="20" t="s">
        <v>363</v>
      </c>
      <c r="DC181" s="20">
        <v>20000</v>
      </c>
      <c r="DD181" s="20">
        <v>8.9</v>
      </c>
      <c r="DE181" s="20">
        <v>358.6</v>
      </c>
      <c r="DF181" s="20">
        <v>7.4</v>
      </c>
      <c r="DG181" s="20">
        <v>403.1</v>
      </c>
      <c r="DH181" s="20">
        <v>5.3</v>
      </c>
      <c r="DI181" s="20">
        <v>149.69999999999999</v>
      </c>
      <c r="DJ181" s="20">
        <v>17</v>
      </c>
      <c r="DK181" s="20" t="s">
        <v>858</v>
      </c>
      <c r="DL181" s="20" t="s">
        <v>858</v>
      </c>
      <c r="DN181" s="21" t="s">
        <v>784</v>
      </c>
      <c r="DO181" s="21" t="s">
        <v>363</v>
      </c>
      <c r="DP181" s="21">
        <v>7000</v>
      </c>
      <c r="DQ181" s="21">
        <v>14.7</v>
      </c>
      <c r="DR181" s="21">
        <v>37</v>
      </c>
      <c r="DS181" s="21">
        <v>1.2</v>
      </c>
      <c r="DT181" s="21">
        <v>36.700000000000003</v>
      </c>
      <c r="DU181" s="21">
        <v>1</v>
      </c>
      <c r="DV181" s="21" t="s">
        <v>858</v>
      </c>
      <c r="DW181" s="21" t="s">
        <v>858</v>
      </c>
      <c r="DX181" s="21" t="s">
        <v>858</v>
      </c>
      <c r="DY181" s="21" t="s">
        <v>858</v>
      </c>
      <c r="EA181" s="22" t="s">
        <v>784</v>
      </c>
      <c r="EB181" s="22" t="s">
        <v>363</v>
      </c>
      <c r="EC181" s="22">
        <v>7000</v>
      </c>
      <c r="ED181" s="22">
        <v>17.100000000000001</v>
      </c>
      <c r="EE181" s="22">
        <v>21389</v>
      </c>
      <c r="EF181" s="22">
        <v>11</v>
      </c>
      <c r="EG181" s="22">
        <v>23697</v>
      </c>
      <c r="EH181" s="22">
        <v>7.5</v>
      </c>
      <c r="EI181" s="22" t="s">
        <v>858</v>
      </c>
      <c r="EJ181" s="22" t="s">
        <v>858</v>
      </c>
      <c r="EK181" s="22" t="s">
        <v>858</v>
      </c>
      <c r="EL181" s="22" t="s">
        <v>858</v>
      </c>
      <c r="EN181" s="23" t="s">
        <v>784</v>
      </c>
      <c r="EO181" s="23" t="s">
        <v>363</v>
      </c>
      <c r="EP181" s="23">
        <v>7000</v>
      </c>
      <c r="EQ181" s="23">
        <v>14.7</v>
      </c>
      <c r="ER181" s="23">
        <v>10.46</v>
      </c>
      <c r="ES181" s="23">
        <v>7.7</v>
      </c>
      <c r="ET181" s="23">
        <v>12.4</v>
      </c>
      <c r="EU181" s="23">
        <v>6.2</v>
      </c>
      <c r="EV181" s="23" t="s">
        <v>858</v>
      </c>
      <c r="EW181" s="23" t="s">
        <v>858</v>
      </c>
      <c r="EX181" s="23" t="s">
        <v>858</v>
      </c>
      <c r="EY181" s="23" t="s">
        <v>858</v>
      </c>
      <c r="FA181" s="24" t="s">
        <v>784</v>
      </c>
      <c r="FB181" s="24" t="s">
        <v>363</v>
      </c>
      <c r="FC181" s="24">
        <v>7000</v>
      </c>
      <c r="FD181" s="24">
        <v>14.7</v>
      </c>
      <c r="FE181" s="24">
        <v>405.4</v>
      </c>
      <c r="FF181" s="24">
        <v>8.8000000000000007</v>
      </c>
      <c r="FG181" s="24">
        <v>455.3</v>
      </c>
      <c r="FH181" s="24">
        <v>6.3</v>
      </c>
      <c r="FI181" s="24" t="s">
        <v>858</v>
      </c>
      <c r="FJ181" s="24" t="s">
        <v>858</v>
      </c>
      <c r="FK181" s="24" t="s">
        <v>858</v>
      </c>
      <c r="FL181" s="24" t="s">
        <v>858</v>
      </c>
      <c r="FN181" s="11" t="s">
        <v>784</v>
      </c>
      <c r="FO181" s="11" t="s">
        <v>363</v>
      </c>
      <c r="FP181" s="11">
        <v>8000</v>
      </c>
      <c r="FQ181" s="11">
        <v>14.8</v>
      </c>
      <c r="FR181" s="11">
        <v>38.700000000000003</v>
      </c>
      <c r="FS181" s="11">
        <v>2</v>
      </c>
      <c r="FT181" s="11">
        <v>39.9</v>
      </c>
      <c r="FU181" s="11">
        <v>1.9</v>
      </c>
      <c r="FV181" s="11" t="s">
        <v>858</v>
      </c>
      <c r="FW181" s="11" t="s">
        <v>858</v>
      </c>
      <c r="FX181" s="11" t="s">
        <v>858</v>
      </c>
      <c r="FY181" s="11" t="s">
        <v>858</v>
      </c>
      <c r="GA181" s="10" t="s">
        <v>784</v>
      </c>
      <c r="GB181" s="10" t="s">
        <v>363</v>
      </c>
      <c r="GC181" s="10">
        <v>7000</v>
      </c>
      <c r="GD181" s="10">
        <v>17.3</v>
      </c>
      <c r="GE181" s="10">
        <v>20510</v>
      </c>
      <c r="GF181" s="10">
        <v>14</v>
      </c>
      <c r="GG181" s="10">
        <v>25544</v>
      </c>
      <c r="GH181" s="10">
        <v>9.8000000000000007</v>
      </c>
      <c r="GI181" s="10" t="s">
        <v>858</v>
      </c>
      <c r="GJ181" s="10" t="s">
        <v>858</v>
      </c>
      <c r="GK181" s="10" t="s">
        <v>858</v>
      </c>
      <c r="GL181" s="10" t="s">
        <v>858</v>
      </c>
      <c r="GN181" s="9" t="s">
        <v>784</v>
      </c>
      <c r="GO181" s="9" t="s">
        <v>363</v>
      </c>
      <c r="GP181" s="9">
        <v>8000</v>
      </c>
      <c r="GQ181" s="9">
        <v>14.8</v>
      </c>
      <c r="GR181" s="9">
        <v>9.9499999999999993</v>
      </c>
      <c r="GS181" s="9">
        <v>14</v>
      </c>
      <c r="GT181" s="9">
        <v>12.08</v>
      </c>
      <c r="GU181" s="9">
        <v>7.4</v>
      </c>
      <c r="GV181" s="9" t="s">
        <v>858</v>
      </c>
      <c r="GW181" s="9" t="s">
        <v>858</v>
      </c>
      <c r="GX181" s="9" t="s">
        <v>858</v>
      </c>
      <c r="GY181" s="9" t="s">
        <v>858</v>
      </c>
    </row>
    <row r="182" spans="1:207" x14ac:dyDescent="0.25">
      <c r="A182" s="1" t="s">
        <v>785</v>
      </c>
      <c r="B182" s="1" t="s">
        <v>364</v>
      </c>
      <c r="C182" s="1">
        <v>21000</v>
      </c>
      <c r="D182" s="1">
        <v>9.3000000000000007</v>
      </c>
      <c r="E182" s="1">
        <v>483.4</v>
      </c>
      <c r="F182" s="1">
        <v>8</v>
      </c>
      <c r="G182" s="1">
        <v>563.1</v>
      </c>
      <c r="H182" s="1">
        <v>4.4000000000000004</v>
      </c>
      <c r="I182" s="1">
        <v>289.10000000000002</v>
      </c>
      <c r="J182" s="1">
        <v>6.7</v>
      </c>
      <c r="K182" s="1" t="s">
        <v>858</v>
      </c>
      <c r="L182" s="1" t="s">
        <v>858</v>
      </c>
      <c r="N182" s="2" t="s">
        <v>785</v>
      </c>
      <c r="O182" s="2" t="s">
        <v>364</v>
      </c>
      <c r="P182" s="2">
        <v>33000</v>
      </c>
      <c r="Q182" s="2">
        <v>7.2</v>
      </c>
      <c r="R182" s="2">
        <v>37.5</v>
      </c>
      <c r="S182" s="2">
        <v>1.2</v>
      </c>
      <c r="T182" s="2">
        <v>39.6</v>
      </c>
      <c r="U182" s="2">
        <v>1.2</v>
      </c>
      <c r="V182" s="2">
        <v>32.5</v>
      </c>
      <c r="W182" s="2">
        <v>2</v>
      </c>
      <c r="X182" s="2" t="s">
        <v>858</v>
      </c>
      <c r="Y182" s="2" t="s">
        <v>858</v>
      </c>
      <c r="AA182" s="3" t="s">
        <v>785</v>
      </c>
      <c r="AB182" s="3" t="s">
        <v>364</v>
      </c>
      <c r="AC182" s="3">
        <v>31000</v>
      </c>
      <c r="AD182" s="3">
        <v>8.1999999999999993</v>
      </c>
      <c r="AE182" s="3">
        <v>22756</v>
      </c>
      <c r="AF182" s="3">
        <v>6.6</v>
      </c>
      <c r="AG182" s="3">
        <v>26213</v>
      </c>
      <c r="AH182" s="3">
        <v>4.2</v>
      </c>
      <c r="AI182" s="3">
        <v>13491</v>
      </c>
      <c r="AJ182" s="3">
        <v>5.7</v>
      </c>
      <c r="AK182" s="3" t="s">
        <v>858</v>
      </c>
      <c r="AL182" s="3" t="s">
        <v>858</v>
      </c>
      <c r="AN182" s="4" t="s">
        <v>785</v>
      </c>
      <c r="AO182" s="4" t="s">
        <v>364</v>
      </c>
      <c r="AP182" s="4">
        <v>33000</v>
      </c>
      <c r="AQ182" s="4">
        <v>7.2</v>
      </c>
      <c r="AR182" s="4">
        <v>11.5</v>
      </c>
      <c r="AS182" s="4">
        <v>5.6</v>
      </c>
      <c r="AT182" s="4">
        <v>13.13</v>
      </c>
      <c r="AU182" s="4">
        <v>3.4</v>
      </c>
      <c r="AV182" s="4">
        <v>7.14</v>
      </c>
      <c r="AW182" s="4">
        <v>4.5</v>
      </c>
      <c r="AX182" s="4" t="s">
        <v>858</v>
      </c>
      <c r="AY182" s="4" t="s">
        <v>858</v>
      </c>
      <c r="BA182" s="5" t="s">
        <v>785</v>
      </c>
      <c r="BB182" s="5" t="s">
        <v>364</v>
      </c>
      <c r="BC182" s="5">
        <v>33000</v>
      </c>
      <c r="BD182" s="5">
        <v>7.2</v>
      </c>
      <c r="BE182" s="5">
        <v>452.3</v>
      </c>
      <c r="BF182" s="5">
        <v>5.5</v>
      </c>
      <c r="BG182" s="5">
        <v>519.6</v>
      </c>
      <c r="BH182" s="5">
        <v>3.5</v>
      </c>
      <c r="BI182" s="5">
        <v>270.89999999999998</v>
      </c>
      <c r="BJ182" s="5">
        <v>5.3</v>
      </c>
      <c r="BK182" s="5" t="s">
        <v>858</v>
      </c>
      <c r="BL182" s="5" t="s">
        <v>858</v>
      </c>
      <c r="BN182" s="6" t="s">
        <v>785</v>
      </c>
      <c r="BO182" s="6" t="s">
        <v>364</v>
      </c>
      <c r="BP182" s="6">
        <v>46000</v>
      </c>
      <c r="BQ182" s="6">
        <v>6.1</v>
      </c>
      <c r="BR182" s="6">
        <v>37</v>
      </c>
      <c r="BS182" s="6">
        <v>0.4</v>
      </c>
      <c r="BT182" s="6">
        <v>33.4</v>
      </c>
      <c r="BU182" s="6">
        <v>2.2000000000000002</v>
      </c>
      <c r="BV182" s="6">
        <v>15</v>
      </c>
      <c r="BW182" s="6">
        <v>9.9</v>
      </c>
      <c r="BX182" s="6" t="s">
        <v>858</v>
      </c>
      <c r="BY182" s="6" t="s">
        <v>858</v>
      </c>
      <c r="CA182" s="7" t="s">
        <v>785</v>
      </c>
      <c r="CB182" s="7" t="s">
        <v>364</v>
      </c>
      <c r="CC182" s="7">
        <v>42000</v>
      </c>
      <c r="CD182" s="7">
        <v>7.8</v>
      </c>
      <c r="CE182" s="7">
        <v>19735</v>
      </c>
      <c r="CF182" s="7">
        <v>8</v>
      </c>
      <c r="CG182" s="7">
        <v>21773</v>
      </c>
      <c r="CH182" s="7">
        <v>4.8</v>
      </c>
      <c r="CI182" s="7">
        <v>6392</v>
      </c>
      <c r="CJ182" s="7">
        <v>16</v>
      </c>
      <c r="CK182" s="7" t="s">
        <v>858</v>
      </c>
      <c r="CL182" s="7" t="s">
        <v>858</v>
      </c>
      <c r="CN182" s="8" t="s">
        <v>785</v>
      </c>
      <c r="CO182" s="8" t="s">
        <v>364</v>
      </c>
      <c r="CP182" s="8">
        <v>46000</v>
      </c>
      <c r="CQ182" s="8">
        <v>6.1</v>
      </c>
      <c r="CR182" s="8">
        <v>10.07</v>
      </c>
      <c r="CS182" s="8">
        <v>5</v>
      </c>
      <c r="CT182" s="8">
        <v>12.61</v>
      </c>
      <c r="CU182" s="8">
        <v>3.1</v>
      </c>
      <c r="CV182" s="8">
        <v>6.2</v>
      </c>
      <c r="CW182" s="8">
        <v>1.6</v>
      </c>
      <c r="CX182" s="8" t="s">
        <v>858</v>
      </c>
      <c r="CY182" s="8" t="s">
        <v>858</v>
      </c>
      <c r="DA182" s="20" t="s">
        <v>785</v>
      </c>
      <c r="DB182" s="20" t="s">
        <v>364</v>
      </c>
      <c r="DC182" s="20">
        <v>46000</v>
      </c>
      <c r="DD182" s="20">
        <v>6.1</v>
      </c>
      <c r="DE182" s="20">
        <v>385.1</v>
      </c>
      <c r="DF182" s="20">
        <v>6</v>
      </c>
      <c r="DG182" s="20">
        <v>420.7</v>
      </c>
      <c r="DH182" s="20">
        <v>4</v>
      </c>
      <c r="DI182" s="20">
        <v>111</v>
      </c>
      <c r="DJ182" s="20">
        <v>15</v>
      </c>
      <c r="DK182" s="20" t="s">
        <v>858</v>
      </c>
      <c r="DL182" s="20" t="s">
        <v>858</v>
      </c>
      <c r="DN182" s="21" t="s">
        <v>785</v>
      </c>
      <c r="DO182" s="21" t="s">
        <v>364</v>
      </c>
      <c r="DP182" s="21">
        <v>12000</v>
      </c>
      <c r="DQ182" s="21">
        <v>11.5</v>
      </c>
      <c r="DR182" s="21">
        <v>37.200000000000003</v>
      </c>
      <c r="DS182" s="21">
        <v>0.4</v>
      </c>
      <c r="DT182" s="21">
        <v>37.299999999999997</v>
      </c>
      <c r="DU182" s="21">
        <v>1.7</v>
      </c>
      <c r="DV182" s="21">
        <v>32.1</v>
      </c>
      <c r="DW182" s="21">
        <v>2</v>
      </c>
      <c r="DX182" s="21" t="s">
        <v>858</v>
      </c>
      <c r="DY182" s="21" t="s">
        <v>858</v>
      </c>
      <c r="EA182" s="22" t="s">
        <v>785</v>
      </c>
      <c r="EB182" s="22" t="s">
        <v>364</v>
      </c>
      <c r="EC182" s="22">
        <v>12000</v>
      </c>
      <c r="ED182" s="22">
        <v>12.8</v>
      </c>
      <c r="EE182" s="22">
        <v>19868</v>
      </c>
      <c r="EF182" s="22">
        <v>9.3000000000000007</v>
      </c>
      <c r="EG182" s="22">
        <v>22156</v>
      </c>
      <c r="EH182" s="22">
        <v>5.6</v>
      </c>
      <c r="EI182" s="22">
        <v>12110</v>
      </c>
      <c r="EJ182" s="22">
        <v>18</v>
      </c>
      <c r="EK182" s="22" t="s">
        <v>858</v>
      </c>
      <c r="EL182" s="22" t="s">
        <v>858</v>
      </c>
      <c r="EN182" s="23" t="s">
        <v>785</v>
      </c>
      <c r="EO182" s="23" t="s">
        <v>364</v>
      </c>
      <c r="EP182" s="23">
        <v>12000</v>
      </c>
      <c r="EQ182" s="23">
        <v>11.5</v>
      </c>
      <c r="ER182" s="23">
        <v>10.54</v>
      </c>
      <c r="ES182" s="23">
        <v>9.3000000000000007</v>
      </c>
      <c r="ET182" s="23">
        <v>11.99</v>
      </c>
      <c r="EU182" s="23">
        <v>4.8</v>
      </c>
      <c r="EV182" s="23">
        <v>6.7</v>
      </c>
      <c r="EW182" s="23">
        <v>13</v>
      </c>
      <c r="EX182" s="23" t="s">
        <v>858</v>
      </c>
      <c r="EY182" s="23" t="s">
        <v>858</v>
      </c>
      <c r="FA182" s="24" t="s">
        <v>785</v>
      </c>
      <c r="FB182" s="24" t="s">
        <v>364</v>
      </c>
      <c r="FC182" s="24">
        <v>12000</v>
      </c>
      <c r="FD182" s="24">
        <v>11.5</v>
      </c>
      <c r="FE182" s="24">
        <v>402.5</v>
      </c>
      <c r="FF182" s="24">
        <v>9.4</v>
      </c>
      <c r="FG182" s="24">
        <v>446.9</v>
      </c>
      <c r="FH182" s="24">
        <v>5.0999999999999996</v>
      </c>
      <c r="FI182" s="24" t="s">
        <v>858</v>
      </c>
      <c r="FJ182" s="24" t="s">
        <v>858</v>
      </c>
      <c r="FK182" s="24" t="s">
        <v>858</v>
      </c>
      <c r="FL182" s="24" t="s">
        <v>858</v>
      </c>
      <c r="FN182" s="11" t="s">
        <v>785</v>
      </c>
      <c r="FO182" s="11" t="s">
        <v>364</v>
      </c>
      <c r="FP182" s="11">
        <v>21000</v>
      </c>
      <c r="FQ182" s="11">
        <v>9.3000000000000007</v>
      </c>
      <c r="FR182" s="11">
        <v>39</v>
      </c>
      <c r="FS182" s="11">
        <v>1.6</v>
      </c>
      <c r="FT182" s="11">
        <v>41</v>
      </c>
      <c r="FU182" s="11">
        <v>1.5</v>
      </c>
      <c r="FV182" s="11">
        <v>35</v>
      </c>
      <c r="FW182" s="11">
        <v>3.1</v>
      </c>
      <c r="FX182" s="11" t="s">
        <v>858</v>
      </c>
      <c r="FY182" s="11" t="s">
        <v>858</v>
      </c>
      <c r="GA182" s="10" t="s">
        <v>785</v>
      </c>
      <c r="GB182" s="10" t="s">
        <v>364</v>
      </c>
      <c r="GC182" s="10">
        <v>19000</v>
      </c>
      <c r="GD182" s="10">
        <v>10.8</v>
      </c>
      <c r="GE182" s="10">
        <v>25725</v>
      </c>
      <c r="GF182" s="10">
        <v>9.1999999999999993</v>
      </c>
      <c r="GG182" s="10">
        <v>28799</v>
      </c>
      <c r="GH182" s="10">
        <v>5.4</v>
      </c>
      <c r="GI182" s="10">
        <v>15055</v>
      </c>
      <c r="GJ182" s="10">
        <v>8.5</v>
      </c>
      <c r="GK182" s="10" t="s">
        <v>858</v>
      </c>
      <c r="GL182" s="10" t="s">
        <v>858</v>
      </c>
      <c r="GN182" s="9" t="s">
        <v>785</v>
      </c>
      <c r="GO182" s="9" t="s">
        <v>364</v>
      </c>
      <c r="GP182" s="9">
        <v>21000</v>
      </c>
      <c r="GQ182" s="9">
        <v>9.3000000000000007</v>
      </c>
      <c r="GR182" s="9">
        <v>12.15</v>
      </c>
      <c r="GS182" s="9">
        <v>8.5</v>
      </c>
      <c r="GT182" s="9">
        <v>13.75</v>
      </c>
      <c r="GU182" s="9">
        <v>4.4000000000000004</v>
      </c>
      <c r="GV182" s="9">
        <v>7.44</v>
      </c>
      <c r="GW182" s="9">
        <v>5.7</v>
      </c>
      <c r="GX182" s="9" t="s">
        <v>858</v>
      </c>
      <c r="GY182" s="9" t="s">
        <v>858</v>
      </c>
    </row>
    <row r="183" spans="1:207" x14ac:dyDescent="0.25">
      <c r="A183" s="1" t="s">
        <v>786</v>
      </c>
      <c r="B183" s="1" t="s">
        <v>365</v>
      </c>
      <c r="C183" s="1">
        <v>8000</v>
      </c>
      <c r="D183" s="1">
        <v>15.4</v>
      </c>
      <c r="E183" s="1">
        <v>438</v>
      </c>
      <c r="F183" s="1">
        <v>12</v>
      </c>
      <c r="G183" s="1">
        <v>481.2</v>
      </c>
      <c r="H183" s="1">
        <v>5.4</v>
      </c>
      <c r="I183" s="1" t="s">
        <v>858</v>
      </c>
      <c r="J183" s="1" t="s">
        <v>858</v>
      </c>
      <c r="K183" s="1" t="s">
        <v>858</v>
      </c>
      <c r="L183" s="1" t="s">
        <v>858</v>
      </c>
      <c r="N183" s="2" t="s">
        <v>786</v>
      </c>
      <c r="O183" s="2" t="s">
        <v>365</v>
      </c>
      <c r="P183" s="2">
        <v>13000</v>
      </c>
      <c r="Q183" s="2">
        <v>11.3</v>
      </c>
      <c r="R183" s="2">
        <v>37.5</v>
      </c>
      <c r="S183" s="2">
        <v>1.3</v>
      </c>
      <c r="T183" s="2">
        <v>38.1</v>
      </c>
      <c r="U183" s="2">
        <v>1.1000000000000001</v>
      </c>
      <c r="V183" s="2">
        <v>34</v>
      </c>
      <c r="W183" s="2">
        <v>4.2</v>
      </c>
      <c r="X183" s="2" t="s">
        <v>858</v>
      </c>
      <c r="Y183" s="2" t="s">
        <v>858</v>
      </c>
      <c r="AA183" s="3" t="s">
        <v>786</v>
      </c>
      <c r="AB183" s="3" t="s">
        <v>365</v>
      </c>
      <c r="AC183" s="3">
        <v>12000</v>
      </c>
      <c r="AD183" s="3">
        <v>13.1</v>
      </c>
      <c r="AE183" s="3">
        <v>19992</v>
      </c>
      <c r="AF183" s="3">
        <v>10</v>
      </c>
      <c r="AG183" s="3">
        <v>22621</v>
      </c>
      <c r="AH183" s="3">
        <v>5.0999999999999996</v>
      </c>
      <c r="AI183" s="3">
        <v>13389</v>
      </c>
      <c r="AJ183" s="3">
        <v>19</v>
      </c>
      <c r="AK183" s="3" t="s">
        <v>858</v>
      </c>
      <c r="AL183" s="3" t="s">
        <v>858</v>
      </c>
      <c r="AN183" s="4" t="s">
        <v>786</v>
      </c>
      <c r="AO183" s="4" t="s">
        <v>365</v>
      </c>
      <c r="AP183" s="4">
        <v>13000</v>
      </c>
      <c r="AQ183" s="4">
        <v>11.3</v>
      </c>
      <c r="AR183" s="4">
        <v>10.3</v>
      </c>
      <c r="AS183" s="4">
        <v>9.5</v>
      </c>
      <c r="AT183" s="4">
        <v>11.67</v>
      </c>
      <c r="AU183" s="4">
        <v>4.5</v>
      </c>
      <c r="AV183" s="4">
        <v>6.66</v>
      </c>
      <c r="AW183" s="4">
        <v>4.5</v>
      </c>
      <c r="AX183" s="4" t="s">
        <v>858</v>
      </c>
      <c r="AY183" s="4" t="s">
        <v>858</v>
      </c>
      <c r="BA183" s="5" t="s">
        <v>786</v>
      </c>
      <c r="BB183" s="5" t="s">
        <v>365</v>
      </c>
      <c r="BC183" s="5">
        <v>13000</v>
      </c>
      <c r="BD183" s="5">
        <v>11.3</v>
      </c>
      <c r="BE183" s="5">
        <v>382.1</v>
      </c>
      <c r="BF183" s="5">
        <v>9.6999999999999993</v>
      </c>
      <c r="BG183" s="5">
        <v>444.6</v>
      </c>
      <c r="BH183" s="5">
        <v>4.3</v>
      </c>
      <c r="BI183" s="5">
        <v>260</v>
      </c>
      <c r="BJ183" s="5">
        <v>5.5</v>
      </c>
      <c r="BK183" s="5" t="s">
        <v>858</v>
      </c>
      <c r="BL183" s="5" t="s">
        <v>858</v>
      </c>
      <c r="BN183" s="6" t="s">
        <v>786</v>
      </c>
      <c r="BO183" s="6" t="s">
        <v>365</v>
      </c>
      <c r="BP183" s="6">
        <v>19000</v>
      </c>
      <c r="BQ183" s="6">
        <v>9.5</v>
      </c>
      <c r="BR183" s="6">
        <v>36.9</v>
      </c>
      <c r="BS183" s="6">
        <v>1.6</v>
      </c>
      <c r="BT183" s="6">
        <v>33.200000000000003</v>
      </c>
      <c r="BU183" s="6">
        <v>2.7</v>
      </c>
      <c r="BV183" s="6">
        <v>19.600000000000001</v>
      </c>
      <c r="BW183" s="6">
        <v>14</v>
      </c>
      <c r="BX183" s="6" t="s">
        <v>858</v>
      </c>
      <c r="BY183" s="6" t="s">
        <v>858</v>
      </c>
      <c r="CA183" s="7" t="s">
        <v>786</v>
      </c>
      <c r="CB183" s="7" t="s">
        <v>365</v>
      </c>
      <c r="CC183" s="7">
        <v>16000</v>
      </c>
      <c r="CD183" s="7">
        <v>11.2</v>
      </c>
      <c r="CE183" s="7">
        <v>17306</v>
      </c>
      <c r="CF183" s="7">
        <v>8.1999999999999993</v>
      </c>
      <c r="CG183" s="7">
        <v>19223</v>
      </c>
      <c r="CH183" s="7">
        <v>5.7</v>
      </c>
      <c r="CI183" s="7" t="s">
        <v>858</v>
      </c>
      <c r="CJ183" s="7" t="s">
        <v>858</v>
      </c>
      <c r="CK183" s="7" t="s">
        <v>858</v>
      </c>
      <c r="CL183" s="7" t="s">
        <v>858</v>
      </c>
      <c r="CN183" s="8" t="s">
        <v>786</v>
      </c>
      <c r="CO183" s="8" t="s">
        <v>365</v>
      </c>
      <c r="CP183" s="8">
        <v>19000</v>
      </c>
      <c r="CQ183" s="8">
        <v>9.5</v>
      </c>
      <c r="CR183" s="8">
        <v>9.52</v>
      </c>
      <c r="CS183" s="8">
        <v>6.5</v>
      </c>
      <c r="CT183" s="8">
        <v>11.15</v>
      </c>
      <c r="CU183" s="8">
        <v>4</v>
      </c>
      <c r="CV183" s="8">
        <v>6.48</v>
      </c>
      <c r="CW183" s="8">
        <v>2.6</v>
      </c>
      <c r="CX183" s="8" t="s">
        <v>858</v>
      </c>
      <c r="CY183" s="8" t="s">
        <v>858</v>
      </c>
      <c r="DA183" s="20" t="s">
        <v>786</v>
      </c>
      <c r="DB183" s="20" t="s">
        <v>365</v>
      </c>
      <c r="DC183" s="20">
        <v>19000</v>
      </c>
      <c r="DD183" s="20">
        <v>9.5</v>
      </c>
      <c r="DE183" s="20">
        <v>337.3</v>
      </c>
      <c r="DF183" s="20">
        <v>6.2</v>
      </c>
      <c r="DG183" s="20">
        <v>370.3</v>
      </c>
      <c r="DH183" s="20">
        <v>5</v>
      </c>
      <c r="DI183" s="20">
        <v>129</v>
      </c>
      <c r="DJ183" s="20">
        <v>19</v>
      </c>
      <c r="DK183" s="20" t="s">
        <v>858</v>
      </c>
      <c r="DL183" s="20" t="s">
        <v>858</v>
      </c>
      <c r="DN183" s="21" t="s">
        <v>786</v>
      </c>
      <c r="DO183" s="21" t="s">
        <v>365</v>
      </c>
      <c r="DP183" s="21">
        <v>6000</v>
      </c>
      <c r="DQ183" s="21">
        <v>16.600000000000001</v>
      </c>
      <c r="DR183" s="21">
        <v>37</v>
      </c>
      <c r="DS183" s="21">
        <v>1.8</v>
      </c>
      <c r="DT183" s="21">
        <v>37.200000000000003</v>
      </c>
      <c r="DU183" s="21">
        <v>1.4</v>
      </c>
      <c r="DV183" s="21" t="s">
        <v>858</v>
      </c>
      <c r="DW183" s="21" t="s">
        <v>858</v>
      </c>
      <c r="DX183" s="21" t="s">
        <v>858</v>
      </c>
      <c r="DY183" s="21" t="s">
        <v>858</v>
      </c>
      <c r="EA183" s="22" t="s">
        <v>786</v>
      </c>
      <c r="EB183" s="22" t="s">
        <v>365</v>
      </c>
      <c r="EC183" s="22">
        <v>5000</v>
      </c>
      <c r="ED183" s="22">
        <v>19.8</v>
      </c>
      <c r="EE183" s="22">
        <v>17365</v>
      </c>
      <c r="EF183" s="22">
        <v>15</v>
      </c>
      <c r="EG183" s="22">
        <v>20526</v>
      </c>
      <c r="EH183" s="22">
        <v>7.6</v>
      </c>
      <c r="EI183" s="22" t="s">
        <v>858</v>
      </c>
      <c r="EJ183" s="22" t="s">
        <v>858</v>
      </c>
      <c r="EK183" s="22" t="s">
        <v>858</v>
      </c>
      <c r="EL183" s="22" t="s">
        <v>858</v>
      </c>
      <c r="EN183" s="23" t="s">
        <v>786</v>
      </c>
      <c r="EO183" s="23" t="s">
        <v>365</v>
      </c>
      <c r="EP183" s="23">
        <v>6000</v>
      </c>
      <c r="EQ183" s="23">
        <v>16.600000000000001</v>
      </c>
      <c r="ER183" s="23">
        <v>9.31</v>
      </c>
      <c r="ES183" s="23">
        <v>14</v>
      </c>
      <c r="ET183" s="23">
        <v>10.68</v>
      </c>
      <c r="EU183" s="23">
        <v>7.1</v>
      </c>
      <c r="EV183" s="23" t="s">
        <v>858</v>
      </c>
      <c r="EW183" s="23" t="s">
        <v>858</v>
      </c>
      <c r="EX183" s="23" t="s">
        <v>858</v>
      </c>
      <c r="EY183" s="23" t="s">
        <v>858</v>
      </c>
      <c r="FA183" s="24" t="s">
        <v>786</v>
      </c>
      <c r="FB183" s="24" t="s">
        <v>365</v>
      </c>
      <c r="FC183" s="24">
        <v>6000</v>
      </c>
      <c r="FD183" s="24">
        <v>16.600000000000001</v>
      </c>
      <c r="FE183" s="24">
        <v>345.1</v>
      </c>
      <c r="FF183" s="24">
        <v>13</v>
      </c>
      <c r="FG183" s="24">
        <v>397</v>
      </c>
      <c r="FH183" s="24">
        <v>6.6</v>
      </c>
      <c r="FI183" s="24" t="s">
        <v>858</v>
      </c>
      <c r="FJ183" s="24" t="s">
        <v>858</v>
      </c>
      <c r="FK183" s="24" t="s">
        <v>858</v>
      </c>
      <c r="FL183" s="24" t="s">
        <v>858</v>
      </c>
      <c r="FN183" s="11" t="s">
        <v>786</v>
      </c>
      <c r="FO183" s="11" t="s">
        <v>365</v>
      </c>
      <c r="FP183" s="11">
        <v>8000</v>
      </c>
      <c r="FQ183" s="11">
        <v>15.4</v>
      </c>
      <c r="FR183" s="11">
        <v>37.5</v>
      </c>
      <c r="FS183" s="11">
        <v>2.1</v>
      </c>
      <c r="FT183" s="11">
        <v>38.799999999999997</v>
      </c>
      <c r="FU183" s="11">
        <v>1.6</v>
      </c>
      <c r="FV183" s="11" t="s">
        <v>858</v>
      </c>
      <c r="FW183" s="11" t="s">
        <v>858</v>
      </c>
      <c r="FX183" s="11" t="s">
        <v>858</v>
      </c>
      <c r="FY183" s="11" t="s">
        <v>858</v>
      </c>
      <c r="GA183" s="10" t="s">
        <v>786</v>
      </c>
      <c r="GB183" s="10" t="s">
        <v>365</v>
      </c>
      <c r="GC183" s="10">
        <v>7000</v>
      </c>
      <c r="GD183" s="10">
        <v>17.5</v>
      </c>
      <c r="GE183" s="10">
        <v>21539</v>
      </c>
      <c r="GF183" s="10">
        <v>14</v>
      </c>
      <c r="GG183" s="10">
        <v>24080</v>
      </c>
      <c r="GH183" s="10">
        <v>6.6</v>
      </c>
      <c r="GI183" s="10" t="s">
        <v>858</v>
      </c>
      <c r="GJ183" s="10" t="s">
        <v>858</v>
      </c>
      <c r="GK183" s="10" t="s">
        <v>858</v>
      </c>
      <c r="GL183" s="10" t="s">
        <v>858</v>
      </c>
      <c r="GN183" s="9" t="s">
        <v>786</v>
      </c>
      <c r="GO183" s="9" t="s">
        <v>365</v>
      </c>
      <c r="GP183" s="9">
        <v>8000</v>
      </c>
      <c r="GQ183" s="9">
        <v>15.4</v>
      </c>
      <c r="GR183" s="9">
        <v>10.91</v>
      </c>
      <c r="GS183" s="9">
        <v>14</v>
      </c>
      <c r="GT183" s="9">
        <v>12.41</v>
      </c>
      <c r="GU183" s="9">
        <v>5.7</v>
      </c>
      <c r="GV183" s="9" t="s">
        <v>858</v>
      </c>
      <c r="GW183" s="9" t="s">
        <v>858</v>
      </c>
      <c r="GX183" s="9" t="s">
        <v>858</v>
      </c>
      <c r="GY183" s="9" t="s">
        <v>858</v>
      </c>
    </row>
    <row r="184" spans="1:207" x14ac:dyDescent="0.25">
      <c r="A184" s="1" t="s">
        <v>787</v>
      </c>
      <c r="B184" s="1" t="s">
        <v>366</v>
      </c>
      <c r="C184" s="1">
        <v>12000</v>
      </c>
      <c r="D184" s="1">
        <v>11.9</v>
      </c>
      <c r="E184" s="1">
        <v>486.6</v>
      </c>
      <c r="F184" s="1">
        <v>10</v>
      </c>
      <c r="G184" s="1">
        <v>534.6</v>
      </c>
      <c r="H184" s="1">
        <v>5.6</v>
      </c>
      <c r="I184" s="1">
        <v>290.2</v>
      </c>
      <c r="J184" s="1">
        <v>6.3</v>
      </c>
      <c r="K184" s="1" t="s">
        <v>858</v>
      </c>
      <c r="L184" s="1" t="s">
        <v>858</v>
      </c>
      <c r="N184" s="2" t="s">
        <v>787</v>
      </c>
      <c r="O184" s="2" t="s">
        <v>366</v>
      </c>
      <c r="P184" s="2">
        <v>20000</v>
      </c>
      <c r="Q184" s="2">
        <v>9</v>
      </c>
      <c r="R184" s="2">
        <v>37.5</v>
      </c>
      <c r="S184" s="2">
        <v>1.1000000000000001</v>
      </c>
      <c r="T184" s="2">
        <v>38.6</v>
      </c>
      <c r="U184" s="2">
        <v>0.9</v>
      </c>
      <c r="V184" s="2">
        <v>34.4</v>
      </c>
      <c r="W184" s="2">
        <v>4.3</v>
      </c>
      <c r="X184" s="2" t="s">
        <v>858</v>
      </c>
      <c r="Y184" s="2" t="s">
        <v>858</v>
      </c>
      <c r="AA184" s="3" t="s">
        <v>787</v>
      </c>
      <c r="AB184" s="3" t="s">
        <v>366</v>
      </c>
      <c r="AC184" s="3">
        <v>18000</v>
      </c>
      <c r="AD184" s="3">
        <v>10.6</v>
      </c>
      <c r="AE184" s="3">
        <v>22260</v>
      </c>
      <c r="AF184" s="3">
        <v>8.6</v>
      </c>
      <c r="AG184" s="3">
        <v>25587</v>
      </c>
      <c r="AH184" s="3">
        <v>5.4</v>
      </c>
      <c r="AI184" s="3">
        <v>13578</v>
      </c>
      <c r="AJ184" s="3">
        <v>5.3</v>
      </c>
      <c r="AK184" s="3" t="s">
        <v>858</v>
      </c>
      <c r="AL184" s="3" t="s">
        <v>858</v>
      </c>
      <c r="AN184" s="4" t="s">
        <v>787</v>
      </c>
      <c r="AO184" s="4" t="s">
        <v>366</v>
      </c>
      <c r="AP184" s="4">
        <v>20000</v>
      </c>
      <c r="AQ184" s="4">
        <v>9</v>
      </c>
      <c r="AR184" s="4">
        <v>10.74</v>
      </c>
      <c r="AS184" s="4">
        <v>6.7</v>
      </c>
      <c r="AT184" s="4">
        <v>12.32</v>
      </c>
      <c r="AU184" s="4">
        <v>4.4000000000000004</v>
      </c>
      <c r="AV184" s="4">
        <v>6.69</v>
      </c>
      <c r="AW184" s="4">
        <v>3.5</v>
      </c>
      <c r="AX184" s="4" t="s">
        <v>858</v>
      </c>
      <c r="AY184" s="4" t="s">
        <v>858</v>
      </c>
      <c r="BA184" s="5" t="s">
        <v>787</v>
      </c>
      <c r="BB184" s="5" t="s">
        <v>366</v>
      </c>
      <c r="BC184" s="5">
        <v>20000</v>
      </c>
      <c r="BD184" s="5">
        <v>9</v>
      </c>
      <c r="BE184" s="5">
        <v>408.8</v>
      </c>
      <c r="BF184" s="5">
        <v>7.7</v>
      </c>
      <c r="BG184" s="5">
        <v>475.9</v>
      </c>
      <c r="BH184" s="5">
        <v>4.4000000000000004</v>
      </c>
      <c r="BI184" s="5">
        <v>265</v>
      </c>
      <c r="BJ184" s="5">
        <v>4.2</v>
      </c>
      <c r="BK184" s="5" t="s">
        <v>858</v>
      </c>
      <c r="BL184" s="5" t="s">
        <v>858</v>
      </c>
      <c r="BN184" s="6" t="s">
        <v>787</v>
      </c>
      <c r="BO184" s="6" t="s">
        <v>366</v>
      </c>
      <c r="BP184" s="6">
        <v>28000</v>
      </c>
      <c r="BQ184" s="6">
        <v>7.6</v>
      </c>
      <c r="BR184" s="6">
        <v>37.1</v>
      </c>
      <c r="BS184" s="6">
        <v>0.4</v>
      </c>
      <c r="BT184" s="6">
        <v>33.4</v>
      </c>
      <c r="BU184" s="6">
        <v>2.2999999999999998</v>
      </c>
      <c r="BV184" s="6">
        <v>17.2</v>
      </c>
      <c r="BW184" s="6">
        <v>15</v>
      </c>
      <c r="BX184" s="6" t="s">
        <v>858</v>
      </c>
      <c r="BY184" s="6" t="s">
        <v>858</v>
      </c>
      <c r="CA184" s="7" t="s">
        <v>787</v>
      </c>
      <c r="CB184" s="7" t="s">
        <v>366</v>
      </c>
      <c r="CC184" s="7">
        <v>25000</v>
      </c>
      <c r="CD184" s="7">
        <v>10.3</v>
      </c>
      <c r="CE184" s="7">
        <v>19177</v>
      </c>
      <c r="CF184" s="7">
        <v>11</v>
      </c>
      <c r="CG184" s="7">
        <v>21300</v>
      </c>
      <c r="CH184" s="7">
        <v>7.6</v>
      </c>
      <c r="CI184" s="7" t="s">
        <v>858</v>
      </c>
      <c r="CJ184" s="7" t="s">
        <v>858</v>
      </c>
      <c r="CK184" s="7" t="s">
        <v>858</v>
      </c>
      <c r="CL184" s="7" t="s">
        <v>858</v>
      </c>
      <c r="CN184" s="8" t="s">
        <v>787</v>
      </c>
      <c r="CO184" s="8" t="s">
        <v>366</v>
      </c>
      <c r="CP184" s="8">
        <v>28000</v>
      </c>
      <c r="CQ184" s="8">
        <v>7.6</v>
      </c>
      <c r="CR184" s="8">
        <v>9.7899999999999991</v>
      </c>
      <c r="CS184" s="8">
        <v>5.6</v>
      </c>
      <c r="CT184" s="8">
        <v>11.88</v>
      </c>
      <c r="CU184" s="8">
        <v>4</v>
      </c>
      <c r="CV184" s="8">
        <v>6.37</v>
      </c>
      <c r="CW184" s="8">
        <v>2.1</v>
      </c>
      <c r="CX184" s="8" t="s">
        <v>858</v>
      </c>
      <c r="CY184" s="8" t="s">
        <v>858</v>
      </c>
      <c r="DA184" s="20" t="s">
        <v>787</v>
      </c>
      <c r="DB184" s="20" t="s">
        <v>366</v>
      </c>
      <c r="DC184" s="20">
        <v>28000</v>
      </c>
      <c r="DD184" s="20">
        <v>7.6</v>
      </c>
      <c r="DE184" s="20">
        <v>359.4</v>
      </c>
      <c r="DF184" s="20">
        <v>7</v>
      </c>
      <c r="DG184" s="20">
        <v>397.4</v>
      </c>
      <c r="DH184" s="20">
        <v>4.8</v>
      </c>
      <c r="DI184" s="20" t="s">
        <v>858</v>
      </c>
      <c r="DJ184" s="20" t="s">
        <v>858</v>
      </c>
      <c r="DK184" s="20" t="s">
        <v>858</v>
      </c>
      <c r="DL184" s="20" t="s">
        <v>858</v>
      </c>
      <c r="DN184" s="21" t="s">
        <v>787</v>
      </c>
      <c r="DO184" s="21" t="s">
        <v>366</v>
      </c>
      <c r="DP184" s="21">
        <v>8000</v>
      </c>
      <c r="DQ184" s="21">
        <v>13.8</v>
      </c>
      <c r="DR184" s="21">
        <v>37.1</v>
      </c>
      <c r="DS184" s="21">
        <v>0.9</v>
      </c>
      <c r="DT184" s="21">
        <v>36.9</v>
      </c>
      <c r="DU184" s="21">
        <v>1.5</v>
      </c>
      <c r="DV184" s="21" t="s">
        <v>858</v>
      </c>
      <c r="DW184" s="21" t="s">
        <v>858</v>
      </c>
      <c r="DX184" s="21" t="s">
        <v>858</v>
      </c>
      <c r="DY184" s="21" t="s">
        <v>858</v>
      </c>
      <c r="EA184" s="22" t="s">
        <v>787</v>
      </c>
      <c r="EB184" s="22" t="s">
        <v>366</v>
      </c>
      <c r="EC184" s="22">
        <v>7000</v>
      </c>
      <c r="ED184" s="22">
        <v>16.399999999999999</v>
      </c>
      <c r="EE184" s="22">
        <v>17581</v>
      </c>
      <c r="EF184" s="22">
        <v>8.5</v>
      </c>
      <c r="EG184" s="22">
        <v>20233</v>
      </c>
      <c r="EH184" s="22">
        <v>6.6</v>
      </c>
      <c r="EI184" s="22" t="s">
        <v>858</v>
      </c>
      <c r="EJ184" s="22" t="s">
        <v>858</v>
      </c>
      <c r="EK184" s="22" t="s">
        <v>858</v>
      </c>
      <c r="EL184" s="22" t="s">
        <v>858</v>
      </c>
      <c r="EN184" s="23" t="s">
        <v>787</v>
      </c>
      <c r="EO184" s="23" t="s">
        <v>366</v>
      </c>
      <c r="EP184" s="23">
        <v>8000</v>
      </c>
      <c r="EQ184" s="23">
        <v>13.8</v>
      </c>
      <c r="ER184" s="23">
        <v>9.41</v>
      </c>
      <c r="ES184" s="23">
        <v>7.2</v>
      </c>
      <c r="ET184" s="23">
        <v>10.53</v>
      </c>
      <c r="EU184" s="23">
        <v>5.6</v>
      </c>
      <c r="EV184" s="23" t="s">
        <v>858</v>
      </c>
      <c r="EW184" s="23" t="s">
        <v>858</v>
      </c>
      <c r="EX184" s="23" t="s">
        <v>858</v>
      </c>
      <c r="EY184" s="23" t="s">
        <v>858</v>
      </c>
      <c r="FA184" s="24" t="s">
        <v>787</v>
      </c>
      <c r="FB184" s="24" t="s">
        <v>366</v>
      </c>
      <c r="FC184" s="24">
        <v>8000</v>
      </c>
      <c r="FD184" s="24">
        <v>13.8</v>
      </c>
      <c r="FE184" s="24">
        <v>344.8</v>
      </c>
      <c r="FF184" s="24">
        <v>6.4</v>
      </c>
      <c r="FG184" s="24">
        <v>388.8</v>
      </c>
      <c r="FH184" s="24">
        <v>5.4</v>
      </c>
      <c r="FI184" s="24" t="s">
        <v>858</v>
      </c>
      <c r="FJ184" s="24" t="s">
        <v>858</v>
      </c>
      <c r="FK184" s="24" t="s">
        <v>858</v>
      </c>
      <c r="FL184" s="24" t="s">
        <v>858</v>
      </c>
      <c r="FN184" s="11" t="s">
        <v>787</v>
      </c>
      <c r="FO184" s="11" t="s">
        <v>366</v>
      </c>
      <c r="FP184" s="11">
        <v>12000</v>
      </c>
      <c r="FQ184" s="11">
        <v>11.9</v>
      </c>
      <c r="FR184" s="11">
        <v>39</v>
      </c>
      <c r="FS184" s="11">
        <v>1.6</v>
      </c>
      <c r="FT184" s="11">
        <v>39.799999999999997</v>
      </c>
      <c r="FU184" s="11">
        <v>1.1000000000000001</v>
      </c>
      <c r="FV184" s="11">
        <v>37</v>
      </c>
      <c r="FW184" s="11">
        <v>1.5</v>
      </c>
      <c r="FX184" s="11" t="s">
        <v>858</v>
      </c>
      <c r="FY184" s="11" t="s">
        <v>858</v>
      </c>
      <c r="GA184" s="10" t="s">
        <v>787</v>
      </c>
      <c r="GB184" s="10" t="s">
        <v>366</v>
      </c>
      <c r="GC184" s="10">
        <v>11000</v>
      </c>
      <c r="GD184" s="10">
        <v>13.9</v>
      </c>
      <c r="GE184" s="10">
        <v>26277</v>
      </c>
      <c r="GF184" s="10">
        <v>11</v>
      </c>
      <c r="GG184" s="10">
        <v>29147</v>
      </c>
      <c r="GH184" s="10">
        <v>6.7</v>
      </c>
      <c r="GI184" s="10">
        <v>15533</v>
      </c>
      <c r="GJ184" s="10">
        <v>17</v>
      </c>
      <c r="GK184" s="10" t="s">
        <v>858</v>
      </c>
      <c r="GL184" s="10" t="s">
        <v>858</v>
      </c>
      <c r="GN184" s="9" t="s">
        <v>787</v>
      </c>
      <c r="GO184" s="9" t="s">
        <v>366</v>
      </c>
      <c r="GP184" s="9">
        <v>12000</v>
      </c>
      <c r="GQ184" s="9">
        <v>11.9</v>
      </c>
      <c r="GR184" s="9">
        <v>11.67</v>
      </c>
      <c r="GS184" s="9">
        <v>8.6999999999999993</v>
      </c>
      <c r="GT184" s="9">
        <v>13.44</v>
      </c>
      <c r="GU184" s="9">
        <v>5.7</v>
      </c>
      <c r="GV184" s="9">
        <v>7.3</v>
      </c>
      <c r="GW184" s="9">
        <v>5</v>
      </c>
      <c r="GX184" s="9" t="s">
        <v>858</v>
      </c>
      <c r="GY184" s="9" t="s">
        <v>858</v>
      </c>
    </row>
    <row r="185" spans="1:207" x14ac:dyDescent="0.25">
      <c r="A185" s="1" t="s">
        <v>788</v>
      </c>
      <c r="B185" s="1" t="s">
        <v>367</v>
      </c>
      <c r="C185" s="1">
        <v>13000</v>
      </c>
      <c r="D185" s="1">
        <v>11.6</v>
      </c>
      <c r="E185" s="1">
        <v>503.2</v>
      </c>
      <c r="F185" s="1">
        <v>8.6999999999999993</v>
      </c>
      <c r="G185" s="1">
        <v>579.29999999999995</v>
      </c>
      <c r="H185" s="1">
        <v>7.3</v>
      </c>
      <c r="I185" s="1">
        <v>300</v>
      </c>
      <c r="J185" s="1">
        <v>8.4</v>
      </c>
      <c r="K185" s="1" t="s">
        <v>858</v>
      </c>
      <c r="L185" s="1" t="s">
        <v>858</v>
      </c>
      <c r="N185" s="2" t="s">
        <v>788</v>
      </c>
      <c r="O185" s="2" t="s">
        <v>367</v>
      </c>
      <c r="P185" s="2">
        <v>23000</v>
      </c>
      <c r="Q185" s="2">
        <v>8.6</v>
      </c>
      <c r="R185" s="2">
        <v>37.5</v>
      </c>
      <c r="S185" s="2">
        <v>1.1000000000000001</v>
      </c>
      <c r="T185" s="2">
        <v>39</v>
      </c>
      <c r="U185" s="2">
        <v>1.4</v>
      </c>
      <c r="V185" s="2">
        <v>32.5</v>
      </c>
      <c r="W185" s="2">
        <v>2.4</v>
      </c>
      <c r="X185" s="2" t="s">
        <v>858</v>
      </c>
      <c r="Y185" s="2" t="s">
        <v>858</v>
      </c>
      <c r="AA185" s="3" t="s">
        <v>788</v>
      </c>
      <c r="AB185" s="3" t="s">
        <v>367</v>
      </c>
      <c r="AC185" s="3">
        <v>21000</v>
      </c>
      <c r="AD185" s="3">
        <v>13.7</v>
      </c>
      <c r="AE185" s="3">
        <v>23042</v>
      </c>
      <c r="AF185" s="3">
        <v>13</v>
      </c>
      <c r="AG185" s="3">
        <v>26737</v>
      </c>
      <c r="AH185" s="3">
        <v>8.1</v>
      </c>
      <c r="AI185" s="3" t="s">
        <v>858</v>
      </c>
      <c r="AJ185" s="3" t="s">
        <v>858</v>
      </c>
      <c r="AK185" s="3" t="s">
        <v>858</v>
      </c>
      <c r="AL185" s="3" t="s">
        <v>858</v>
      </c>
      <c r="AN185" s="4" t="s">
        <v>788</v>
      </c>
      <c r="AO185" s="4" t="s">
        <v>367</v>
      </c>
      <c r="AP185" s="4">
        <v>23000</v>
      </c>
      <c r="AQ185" s="4">
        <v>8.6</v>
      </c>
      <c r="AR185" s="4">
        <v>10.85</v>
      </c>
      <c r="AS185" s="4">
        <v>8</v>
      </c>
      <c r="AT185" s="4">
        <v>13.24</v>
      </c>
      <c r="AU185" s="4">
        <v>5.4</v>
      </c>
      <c r="AV185" s="4">
        <v>6.78</v>
      </c>
      <c r="AW185" s="4">
        <v>5.4</v>
      </c>
      <c r="AX185" s="4" t="s">
        <v>858</v>
      </c>
      <c r="AY185" s="4" t="s">
        <v>858</v>
      </c>
      <c r="BA185" s="5" t="s">
        <v>788</v>
      </c>
      <c r="BB185" s="5" t="s">
        <v>367</v>
      </c>
      <c r="BC185" s="5">
        <v>23000</v>
      </c>
      <c r="BD185" s="5">
        <v>8.6</v>
      </c>
      <c r="BE185" s="5">
        <v>443.1</v>
      </c>
      <c r="BF185" s="5">
        <v>8</v>
      </c>
      <c r="BG185" s="5">
        <v>516.6</v>
      </c>
      <c r="BH185" s="5">
        <v>5.3</v>
      </c>
      <c r="BI185" s="5">
        <v>260.8</v>
      </c>
      <c r="BJ185" s="5">
        <v>5.7</v>
      </c>
      <c r="BK185" s="5" t="s">
        <v>858</v>
      </c>
      <c r="BL185" s="5" t="s">
        <v>858</v>
      </c>
      <c r="BN185" s="6" t="s">
        <v>788</v>
      </c>
      <c r="BO185" s="6" t="s">
        <v>367</v>
      </c>
      <c r="BP185" s="6">
        <v>33000</v>
      </c>
      <c r="BQ185" s="6">
        <v>7.2</v>
      </c>
      <c r="BR185" s="6">
        <v>37</v>
      </c>
      <c r="BS185" s="6">
        <v>1.7</v>
      </c>
      <c r="BT185" s="6">
        <v>32.700000000000003</v>
      </c>
      <c r="BU185" s="6">
        <v>2.7</v>
      </c>
      <c r="BV185" s="6">
        <v>14.7</v>
      </c>
      <c r="BW185" s="6">
        <v>19</v>
      </c>
      <c r="BX185" s="6" t="s">
        <v>858</v>
      </c>
      <c r="BY185" s="6" t="s">
        <v>858</v>
      </c>
      <c r="CA185" s="7" t="s">
        <v>788</v>
      </c>
      <c r="CB185" s="7" t="s">
        <v>367</v>
      </c>
      <c r="CC185" s="7">
        <v>29000</v>
      </c>
      <c r="CD185" s="7">
        <v>10.9</v>
      </c>
      <c r="CE185" s="7">
        <v>19681</v>
      </c>
      <c r="CF185" s="7">
        <v>12</v>
      </c>
      <c r="CG185" s="7">
        <v>22782</v>
      </c>
      <c r="CH185" s="7">
        <v>7.6</v>
      </c>
      <c r="CI185" s="7">
        <v>6447</v>
      </c>
      <c r="CJ185" s="7">
        <v>18</v>
      </c>
      <c r="CK185" s="7" t="s">
        <v>858</v>
      </c>
      <c r="CL185" s="7" t="s">
        <v>858</v>
      </c>
      <c r="CN185" s="8" t="s">
        <v>788</v>
      </c>
      <c r="CO185" s="8" t="s">
        <v>367</v>
      </c>
      <c r="CP185" s="8">
        <v>33000</v>
      </c>
      <c r="CQ185" s="8">
        <v>7.2</v>
      </c>
      <c r="CR185" s="8">
        <v>9.99</v>
      </c>
      <c r="CS185" s="8">
        <v>6.7</v>
      </c>
      <c r="CT185" s="8">
        <v>12.95</v>
      </c>
      <c r="CU185" s="8">
        <v>5</v>
      </c>
      <c r="CV185" s="8">
        <v>6.31</v>
      </c>
      <c r="CW185" s="8">
        <v>1.7</v>
      </c>
      <c r="CX185" s="8" t="s">
        <v>858</v>
      </c>
      <c r="CY185" s="8" t="s">
        <v>858</v>
      </c>
      <c r="DA185" s="20" t="s">
        <v>788</v>
      </c>
      <c r="DB185" s="20" t="s">
        <v>367</v>
      </c>
      <c r="DC185" s="20">
        <v>33000</v>
      </c>
      <c r="DD185" s="20">
        <v>7.2</v>
      </c>
      <c r="DE185" s="20">
        <v>362.7</v>
      </c>
      <c r="DF185" s="20">
        <v>7.9</v>
      </c>
      <c r="DG185" s="20">
        <v>423.5</v>
      </c>
      <c r="DH185" s="20">
        <v>5.6</v>
      </c>
      <c r="DI185" s="20">
        <v>102.2</v>
      </c>
      <c r="DJ185" s="20">
        <v>19</v>
      </c>
      <c r="DK185" s="20" t="s">
        <v>858</v>
      </c>
      <c r="DL185" s="20" t="s">
        <v>858</v>
      </c>
      <c r="DN185" s="21" t="s">
        <v>788</v>
      </c>
      <c r="DO185" s="21" t="s">
        <v>367</v>
      </c>
      <c r="DP185" s="21">
        <v>10000</v>
      </c>
      <c r="DQ185" s="21">
        <v>12.9</v>
      </c>
      <c r="DR185" s="21">
        <v>37.4</v>
      </c>
      <c r="DS185" s="21">
        <v>1.7</v>
      </c>
      <c r="DT185" s="21">
        <v>36.799999999999997</v>
      </c>
      <c r="DU185" s="21">
        <v>1.7</v>
      </c>
      <c r="DV185" s="21" t="s">
        <v>858</v>
      </c>
      <c r="DW185" s="21" t="s">
        <v>858</v>
      </c>
      <c r="DX185" s="21" t="s">
        <v>858</v>
      </c>
      <c r="DY185" s="21" t="s">
        <v>858</v>
      </c>
      <c r="EA185" s="22" t="s">
        <v>788</v>
      </c>
      <c r="EB185" s="22" t="s">
        <v>367</v>
      </c>
      <c r="EC185" s="22" t="s">
        <v>858</v>
      </c>
      <c r="ED185" s="22" t="s">
        <v>858</v>
      </c>
      <c r="EE185" s="22">
        <v>20340</v>
      </c>
      <c r="EF185" s="22">
        <v>13</v>
      </c>
      <c r="EG185" s="22">
        <v>22636</v>
      </c>
      <c r="EH185" s="22">
        <v>11</v>
      </c>
      <c r="EI185" s="22" t="s">
        <v>858</v>
      </c>
      <c r="EJ185" s="22" t="s">
        <v>858</v>
      </c>
      <c r="EK185" s="22" t="s">
        <v>858</v>
      </c>
      <c r="EL185" s="22" t="s">
        <v>858</v>
      </c>
      <c r="EN185" s="23" t="s">
        <v>788</v>
      </c>
      <c r="EO185" s="23" t="s">
        <v>367</v>
      </c>
      <c r="EP185" s="23">
        <v>10000</v>
      </c>
      <c r="EQ185" s="23">
        <v>12.9</v>
      </c>
      <c r="ER185" s="23">
        <v>10.36</v>
      </c>
      <c r="ES185" s="23">
        <v>9.1</v>
      </c>
      <c r="ET185" s="23">
        <v>11.69</v>
      </c>
      <c r="EU185" s="23">
        <v>5.7</v>
      </c>
      <c r="EV185" s="23" t="s">
        <v>858</v>
      </c>
      <c r="EW185" s="23" t="s">
        <v>858</v>
      </c>
      <c r="EX185" s="23" t="s">
        <v>858</v>
      </c>
      <c r="EY185" s="23" t="s">
        <v>858</v>
      </c>
      <c r="FA185" s="24" t="s">
        <v>788</v>
      </c>
      <c r="FB185" s="24" t="s">
        <v>367</v>
      </c>
      <c r="FC185" s="24">
        <v>10000</v>
      </c>
      <c r="FD185" s="24">
        <v>12.9</v>
      </c>
      <c r="FE185" s="24">
        <v>387.9</v>
      </c>
      <c r="FF185" s="24">
        <v>7.9</v>
      </c>
      <c r="FG185" s="24">
        <v>430.3</v>
      </c>
      <c r="FH185" s="24">
        <v>5.6</v>
      </c>
      <c r="FI185" s="24" t="s">
        <v>858</v>
      </c>
      <c r="FJ185" s="24" t="s">
        <v>858</v>
      </c>
      <c r="FK185" s="24" t="s">
        <v>858</v>
      </c>
      <c r="FL185" s="24" t="s">
        <v>858</v>
      </c>
      <c r="FN185" s="11" t="s">
        <v>788</v>
      </c>
      <c r="FO185" s="11" t="s">
        <v>367</v>
      </c>
      <c r="FP185" s="11">
        <v>13000</v>
      </c>
      <c r="FQ185" s="11">
        <v>11.6</v>
      </c>
      <c r="FR185" s="11">
        <v>38.4</v>
      </c>
      <c r="FS185" s="11">
        <v>1.7</v>
      </c>
      <c r="FT185" s="11">
        <v>40.6</v>
      </c>
      <c r="FU185" s="11">
        <v>1.9</v>
      </c>
      <c r="FV185" s="11">
        <v>34.799999999999997</v>
      </c>
      <c r="FW185" s="11">
        <v>3.7</v>
      </c>
      <c r="FX185" s="11" t="s">
        <v>858</v>
      </c>
      <c r="FY185" s="11" t="s">
        <v>858</v>
      </c>
      <c r="GA185" s="10" t="s">
        <v>788</v>
      </c>
      <c r="GB185" s="10" t="s">
        <v>367</v>
      </c>
      <c r="GC185" s="10">
        <v>12000</v>
      </c>
      <c r="GD185" s="10">
        <v>17.3</v>
      </c>
      <c r="GE185" s="10">
        <v>25579</v>
      </c>
      <c r="GF185" s="10">
        <v>17</v>
      </c>
      <c r="GG185" s="10">
        <v>29864</v>
      </c>
      <c r="GH185" s="10">
        <v>12</v>
      </c>
      <c r="GI185" s="10" t="s">
        <v>858</v>
      </c>
      <c r="GJ185" s="10" t="s">
        <v>858</v>
      </c>
      <c r="GK185" s="10" t="s">
        <v>858</v>
      </c>
      <c r="GL185" s="10" t="s">
        <v>858</v>
      </c>
      <c r="GN185" s="9" t="s">
        <v>788</v>
      </c>
      <c r="GO185" s="9" t="s">
        <v>367</v>
      </c>
      <c r="GP185" s="9">
        <v>13000</v>
      </c>
      <c r="GQ185" s="9">
        <v>11.6</v>
      </c>
      <c r="GR185" s="9">
        <v>12.26</v>
      </c>
      <c r="GS185" s="9">
        <v>13</v>
      </c>
      <c r="GT185" s="9">
        <v>14.27</v>
      </c>
      <c r="GU185" s="9">
        <v>7.7</v>
      </c>
      <c r="GV185" s="9">
        <v>7.37</v>
      </c>
      <c r="GW185" s="9">
        <v>6.9</v>
      </c>
      <c r="GX185" s="9" t="s">
        <v>858</v>
      </c>
      <c r="GY185" s="9" t="s">
        <v>858</v>
      </c>
    </row>
    <row r="186" spans="1:207" x14ac:dyDescent="0.25">
      <c r="A186" s="1" t="s">
        <v>789</v>
      </c>
      <c r="B186" s="1" t="s">
        <v>368</v>
      </c>
      <c r="C186" s="1">
        <v>32000</v>
      </c>
      <c r="D186" s="1">
        <v>7.3</v>
      </c>
      <c r="E186" s="1">
        <v>450.5</v>
      </c>
      <c r="F186" s="1">
        <v>6.2</v>
      </c>
      <c r="G186" s="1">
        <v>524.70000000000005</v>
      </c>
      <c r="H186" s="1">
        <v>4.5999999999999996</v>
      </c>
      <c r="I186" s="1">
        <v>275.60000000000002</v>
      </c>
      <c r="J186" s="1">
        <v>2.9</v>
      </c>
      <c r="K186" s="1" t="s">
        <v>858</v>
      </c>
      <c r="L186" s="1" t="s">
        <v>858</v>
      </c>
      <c r="N186" s="2" t="s">
        <v>789</v>
      </c>
      <c r="O186" s="2" t="s">
        <v>368</v>
      </c>
      <c r="P186" s="2">
        <v>51000</v>
      </c>
      <c r="Q186" s="2">
        <v>5.7</v>
      </c>
      <c r="R186" s="2">
        <v>37.5</v>
      </c>
      <c r="S186" s="2">
        <v>1</v>
      </c>
      <c r="T186" s="2">
        <v>39.299999999999997</v>
      </c>
      <c r="U186" s="2">
        <v>0.8</v>
      </c>
      <c r="V186" s="2">
        <v>34.9</v>
      </c>
      <c r="W186" s="2">
        <v>1.5</v>
      </c>
      <c r="X186" s="2" t="s">
        <v>858</v>
      </c>
      <c r="Y186" s="2" t="s">
        <v>858</v>
      </c>
      <c r="AA186" s="3" t="s">
        <v>789</v>
      </c>
      <c r="AB186" s="3" t="s">
        <v>368</v>
      </c>
      <c r="AC186" s="3">
        <v>45000</v>
      </c>
      <c r="AD186" s="3">
        <v>6.8</v>
      </c>
      <c r="AE186" s="3">
        <v>24061</v>
      </c>
      <c r="AF186" s="3">
        <v>5.5</v>
      </c>
      <c r="AG186" s="3">
        <v>27297</v>
      </c>
      <c r="AH186" s="3">
        <v>4.0999999999999996</v>
      </c>
      <c r="AI186" s="3">
        <v>13432</v>
      </c>
      <c r="AJ186" s="3">
        <v>4.5</v>
      </c>
      <c r="AK186" s="3" t="s">
        <v>858</v>
      </c>
      <c r="AL186" s="3" t="s">
        <v>858</v>
      </c>
      <c r="AN186" s="4" t="s">
        <v>789</v>
      </c>
      <c r="AO186" s="4" t="s">
        <v>368</v>
      </c>
      <c r="AP186" s="4">
        <v>51000</v>
      </c>
      <c r="AQ186" s="4">
        <v>5.7</v>
      </c>
      <c r="AR186" s="4">
        <v>11.16</v>
      </c>
      <c r="AS186" s="4">
        <v>6.2</v>
      </c>
      <c r="AT186" s="4">
        <v>13.17</v>
      </c>
      <c r="AU186" s="4">
        <v>3.4</v>
      </c>
      <c r="AV186" s="4">
        <v>6.69</v>
      </c>
      <c r="AW186" s="4">
        <v>3.2</v>
      </c>
      <c r="AX186" s="4" t="s">
        <v>858</v>
      </c>
      <c r="AY186" s="4" t="s">
        <v>858</v>
      </c>
      <c r="BA186" s="5" t="s">
        <v>789</v>
      </c>
      <c r="BB186" s="5" t="s">
        <v>368</v>
      </c>
      <c r="BC186" s="5">
        <v>51000</v>
      </c>
      <c r="BD186" s="5">
        <v>5.7</v>
      </c>
      <c r="BE186" s="5">
        <v>450.5</v>
      </c>
      <c r="BF186" s="5">
        <v>5.0999999999999996</v>
      </c>
      <c r="BG186" s="5">
        <v>517.9</v>
      </c>
      <c r="BH186" s="5">
        <v>3.3</v>
      </c>
      <c r="BI186" s="5">
        <v>270.89999999999998</v>
      </c>
      <c r="BJ186" s="5">
        <v>2.2000000000000002</v>
      </c>
      <c r="BK186" s="5" t="s">
        <v>858</v>
      </c>
      <c r="BL186" s="5" t="s">
        <v>858</v>
      </c>
      <c r="BN186" s="6" t="s">
        <v>789</v>
      </c>
      <c r="BO186" s="6" t="s">
        <v>368</v>
      </c>
      <c r="BP186" s="6">
        <v>69000</v>
      </c>
      <c r="BQ186" s="6">
        <v>4.8</v>
      </c>
      <c r="BR186" s="6">
        <v>37</v>
      </c>
      <c r="BS186" s="6">
        <v>0.4</v>
      </c>
      <c r="BT186" s="6">
        <v>33.299999999999997</v>
      </c>
      <c r="BU186" s="6">
        <v>1.7</v>
      </c>
      <c r="BV186" s="6">
        <v>14.6</v>
      </c>
      <c r="BW186" s="6">
        <v>9.6</v>
      </c>
      <c r="BX186" s="6">
        <v>43</v>
      </c>
      <c r="BY186" s="6">
        <v>12</v>
      </c>
      <c r="CA186" s="7" t="s">
        <v>789</v>
      </c>
      <c r="CB186" s="7" t="s">
        <v>368</v>
      </c>
      <c r="CC186" s="7">
        <v>59000</v>
      </c>
      <c r="CD186" s="7">
        <v>5.8</v>
      </c>
      <c r="CE186" s="7">
        <v>20600</v>
      </c>
      <c r="CF186" s="7">
        <v>5.9</v>
      </c>
      <c r="CG186" s="7">
        <v>22772</v>
      </c>
      <c r="CH186" s="7">
        <v>4.3</v>
      </c>
      <c r="CI186" s="7">
        <v>6244</v>
      </c>
      <c r="CJ186" s="7">
        <v>9.9</v>
      </c>
      <c r="CK186" s="7" t="s">
        <v>858</v>
      </c>
      <c r="CL186" s="7" t="s">
        <v>858</v>
      </c>
      <c r="CN186" s="8" t="s">
        <v>789</v>
      </c>
      <c r="CO186" s="8" t="s">
        <v>368</v>
      </c>
      <c r="CP186" s="8">
        <v>69000</v>
      </c>
      <c r="CQ186" s="8">
        <v>4.8</v>
      </c>
      <c r="CR186" s="8">
        <v>10.35</v>
      </c>
      <c r="CS186" s="8">
        <v>4.3</v>
      </c>
      <c r="CT186" s="8">
        <v>12.71</v>
      </c>
      <c r="CU186" s="8">
        <v>3.1</v>
      </c>
      <c r="CV186" s="8">
        <v>6.4</v>
      </c>
      <c r="CW186" s="8">
        <v>1.6</v>
      </c>
      <c r="CX186" s="8" t="s">
        <v>858</v>
      </c>
      <c r="CY186" s="8" t="s">
        <v>858</v>
      </c>
      <c r="DA186" s="20" t="s">
        <v>789</v>
      </c>
      <c r="DB186" s="20" t="s">
        <v>368</v>
      </c>
      <c r="DC186" s="20">
        <v>69000</v>
      </c>
      <c r="DD186" s="20">
        <v>4.8</v>
      </c>
      <c r="DE186" s="20">
        <v>364.1</v>
      </c>
      <c r="DF186" s="20">
        <v>5.6</v>
      </c>
      <c r="DG186" s="20">
        <v>423.6</v>
      </c>
      <c r="DH186" s="20">
        <v>3.6</v>
      </c>
      <c r="DI186" s="20">
        <v>114.5</v>
      </c>
      <c r="DJ186" s="20">
        <v>8.6</v>
      </c>
      <c r="DK186" s="20" t="s">
        <v>858</v>
      </c>
      <c r="DL186" s="20" t="s">
        <v>858</v>
      </c>
      <c r="DN186" s="21" t="s">
        <v>789</v>
      </c>
      <c r="DO186" s="21" t="s">
        <v>368</v>
      </c>
      <c r="DP186" s="21">
        <v>19000</v>
      </c>
      <c r="DQ186" s="21">
        <v>9.1999999999999993</v>
      </c>
      <c r="DR186" s="21">
        <v>37.4</v>
      </c>
      <c r="DS186" s="21">
        <v>0.3</v>
      </c>
      <c r="DT186" s="21">
        <v>37.6</v>
      </c>
      <c r="DU186" s="21">
        <v>1.4</v>
      </c>
      <c r="DV186" s="21">
        <v>32.5</v>
      </c>
      <c r="DW186" s="21">
        <v>3.3</v>
      </c>
      <c r="DX186" s="21" t="s">
        <v>858</v>
      </c>
      <c r="DY186" s="21" t="s">
        <v>858</v>
      </c>
      <c r="EA186" s="22" t="s">
        <v>789</v>
      </c>
      <c r="EB186" s="22" t="s">
        <v>368</v>
      </c>
      <c r="EC186" s="22">
        <v>17000</v>
      </c>
      <c r="ED186" s="22">
        <v>10.7</v>
      </c>
      <c r="EE186" s="22">
        <v>22431</v>
      </c>
      <c r="EF186" s="22">
        <v>8.5</v>
      </c>
      <c r="EG186" s="22">
        <v>25209</v>
      </c>
      <c r="EH186" s="22">
        <v>5.3</v>
      </c>
      <c r="EI186" s="22">
        <v>13045</v>
      </c>
      <c r="EJ186" s="22">
        <v>11</v>
      </c>
      <c r="EK186" s="22" t="s">
        <v>858</v>
      </c>
      <c r="EL186" s="22" t="s">
        <v>858</v>
      </c>
      <c r="EN186" s="23" t="s">
        <v>789</v>
      </c>
      <c r="EO186" s="23" t="s">
        <v>368</v>
      </c>
      <c r="EP186" s="23">
        <v>19000</v>
      </c>
      <c r="EQ186" s="23">
        <v>9.1999999999999993</v>
      </c>
      <c r="ER186" s="23">
        <v>11.98</v>
      </c>
      <c r="ES186" s="23">
        <v>7.4</v>
      </c>
      <c r="ET186" s="23">
        <v>13.48</v>
      </c>
      <c r="EU186" s="23">
        <v>4.5</v>
      </c>
      <c r="EV186" s="23">
        <v>6.49</v>
      </c>
      <c r="EW186" s="23">
        <v>4.0999999999999996</v>
      </c>
      <c r="EX186" s="23" t="s">
        <v>858</v>
      </c>
      <c r="EY186" s="23" t="s">
        <v>858</v>
      </c>
      <c r="FA186" s="24" t="s">
        <v>789</v>
      </c>
      <c r="FB186" s="24" t="s">
        <v>368</v>
      </c>
      <c r="FC186" s="24">
        <v>19000</v>
      </c>
      <c r="FD186" s="24">
        <v>9.1999999999999993</v>
      </c>
      <c r="FE186" s="24">
        <v>450.4</v>
      </c>
      <c r="FF186" s="24">
        <v>7.4</v>
      </c>
      <c r="FG186" s="24">
        <v>506.4</v>
      </c>
      <c r="FH186" s="24">
        <v>4.3</v>
      </c>
      <c r="FI186" s="24">
        <v>259.39999999999998</v>
      </c>
      <c r="FJ186" s="24">
        <v>4.5999999999999996</v>
      </c>
      <c r="FK186" s="24" t="s">
        <v>858</v>
      </c>
      <c r="FL186" s="24" t="s">
        <v>858</v>
      </c>
      <c r="FN186" s="11" t="s">
        <v>789</v>
      </c>
      <c r="FO186" s="11" t="s">
        <v>368</v>
      </c>
      <c r="FP186" s="11">
        <v>32000</v>
      </c>
      <c r="FQ186" s="11">
        <v>7.3</v>
      </c>
      <c r="FR186" s="11">
        <v>39</v>
      </c>
      <c r="FS186" s="11">
        <v>1.4</v>
      </c>
      <c r="FT186" s="11">
        <v>40.4</v>
      </c>
      <c r="FU186" s="11">
        <v>1</v>
      </c>
      <c r="FV186" s="11">
        <v>35.5</v>
      </c>
      <c r="FW186" s="11">
        <v>1.1000000000000001</v>
      </c>
      <c r="FX186" s="11" t="s">
        <v>858</v>
      </c>
      <c r="FY186" s="11" t="s">
        <v>858</v>
      </c>
      <c r="GA186" s="10" t="s">
        <v>789</v>
      </c>
      <c r="GB186" s="10" t="s">
        <v>368</v>
      </c>
      <c r="GC186" s="10">
        <v>27000</v>
      </c>
      <c r="GD186" s="10">
        <v>8.8000000000000007</v>
      </c>
      <c r="GE186" s="10">
        <v>25137</v>
      </c>
      <c r="GF186" s="10">
        <v>7.8</v>
      </c>
      <c r="GG186" s="10">
        <v>28629</v>
      </c>
      <c r="GH186" s="10">
        <v>5.6</v>
      </c>
      <c r="GI186" s="10">
        <v>13814</v>
      </c>
      <c r="GJ186" s="10">
        <v>6.1</v>
      </c>
      <c r="GK186" s="10" t="s">
        <v>858</v>
      </c>
      <c r="GL186" s="10" t="s">
        <v>858</v>
      </c>
      <c r="GN186" s="9" t="s">
        <v>789</v>
      </c>
      <c r="GO186" s="9" t="s">
        <v>368</v>
      </c>
      <c r="GP186" s="9">
        <v>32000</v>
      </c>
      <c r="GQ186" s="9">
        <v>7.3</v>
      </c>
      <c r="GR186" s="9">
        <v>10.89</v>
      </c>
      <c r="GS186" s="9">
        <v>8.5</v>
      </c>
      <c r="GT186" s="9">
        <v>13</v>
      </c>
      <c r="GU186" s="9">
        <v>4.8</v>
      </c>
      <c r="GV186" s="9">
        <v>6.73</v>
      </c>
      <c r="GW186" s="9">
        <v>3.6</v>
      </c>
      <c r="GX186" s="9" t="s">
        <v>858</v>
      </c>
      <c r="GY186" s="9" t="s">
        <v>858</v>
      </c>
    </row>
    <row r="187" spans="1:207" x14ac:dyDescent="0.25">
      <c r="A187" s="1" t="s">
        <v>790</v>
      </c>
      <c r="B187" s="1" t="s">
        <v>369</v>
      </c>
      <c r="C187" s="1">
        <v>66000</v>
      </c>
      <c r="D187" s="1">
        <v>5.3</v>
      </c>
      <c r="E187" s="1">
        <v>645.4</v>
      </c>
      <c r="F187" s="1">
        <v>6.4</v>
      </c>
      <c r="G187" s="1">
        <v>791.3</v>
      </c>
      <c r="H187" s="1">
        <v>3.2</v>
      </c>
      <c r="I187" s="1">
        <v>337.9</v>
      </c>
      <c r="J187" s="1">
        <v>3.4</v>
      </c>
      <c r="K187" s="1" t="s">
        <v>858</v>
      </c>
      <c r="L187" s="1" t="s">
        <v>858</v>
      </c>
      <c r="N187" s="2" t="s">
        <v>790</v>
      </c>
      <c r="O187" s="2" t="s">
        <v>369</v>
      </c>
      <c r="P187" s="2">
        <v>107000</v>
      </c>
      <c r="Q187" s="2">
        <v>4</v>
      </c>
      <c r="R187" s="2">
        <v>37.5</v>
      </c>
      <c r="S187" s="2">
        <v>0.9</v>
      </c>
      <c r="T187" s="2">
        <v>39.6</v>
      </c>
      <c r="U187" s="2">
        <v>0.6</v>
      </c>
      <c r="V187" s="2">
        <v>35</v>
      </c>
      <c r="W187" s="2">
        <v>0</v>
      </c>
      <c r="X187" s="2">
        <v>46</v>
      </c>
      <c r="Y187" s="2">
        <v>7.5</v>
      </c>
      <c r="AA187" s="3" t="s">
        <v>790</v>
      </c>
      <c r="AB187" s="3" t="s">
        <v>369</v>
      </c>
      <c r="AC187" s="3">
        <v>90000</v>
      </c>
      <c r="AD187" s="3">
        <v>5.0999999999999996</v>
      </c>
      <c r="AE187" s="3">
        <v>32015</v>
      </c>
      <c r="AF187" s="3">
        <v>4.5999999999999996</v>
      </c>
      <c r="AG187" s="3">
        <v>39172</v>
      </c>
      <c r="AH187" s="3">
        <v>3.6</v>
      </c>
      <c r="AI187" s="3">
        <v>16605</v>
      </c>
      <c r="AJ187" s="3">
        <v>3.4</v>
      </c>
      <c r="AK187" s="3" t="s">
        <v>858</v>
      </c>
      <c r="AL187" s="3" t="s">
        <v>858</v>
      </c>
      <c r="AN187" s="4" t="s">
        <v>790</v>
      </c>
      <c r="AO187" s="4" t="s">
        <v>369</v>
      </c>
      <c r="AP187" s="4">
        <v>107000</v>
      </c>
      <c r="AQ187" s="4">
        <v>4</v>
      </c>
      <c r="AR187" s="4">
        <v>14.58</v>
      </c>
      <c r="AS187" s="4">
        <v>3.6</v>
      </c>
      <c r="AT187" s="4">
        <v>18.11</v>
      </c>
      <c r="AU187" s="4">
        <v>2.7</v>
      </c>
      <c r="AV187" s="4">
        <v>7.91</v>
      </c>
      <c r="AW187" s="4">
        <v>2.8</v>
      </c>
      <c r="AX187" s="4" t="s">
        <v>858</v>
      </c>
      <c r="AY187" s="4" t="s">
        <v>858</v>
      </c>
      <c r="BA187" s="5" t="s">
        <v>790</v>
      </c>
      <c r="BB187" s="5" t="s">
        <v>369</v>
      </c>
      <c r="BC187" s="5">
        <v>107000</v>
      </c>
      <c r="BD187" s="5">
        <v>4</v>
      </c>
      <c r="BE187" s="5">
        <v>574.9</v>
      </c>
      <c r="BF187" s="5">
        <v>4</v>
      </c>
      <c r="BG187" s="5">
        <v>716.7</v>
      </c>
      <c r="BH187" s="5">
        <v>2.6</v>
      </c>
      <c r="BI187" s="5">
        <v>320.39999999999998</v>
      </c>
      <c r="BJ187" s="5">
        <v>3.2</v>
      </c>
      <c r="BK187" s="5" t="s">
        <v>858</v>
      </c>
      <c r="BL187" s="5" t="s">
        <v>858</v>
      </c>
      <c r="BN187" s="6" t="s">
        <v>790</v>
      </c>
      <c r="BO187" s="6" t="s">
        <v>369</v>
      </c>
      <c r="BP187" s="6">
        <v>146000</v>
      </c>
      <c r="BQ187" s="6">
        <v>3.4</v>
      </c>
      <c r="BR187" s="6">
        <v>37.4</v>
      </c>
      <c r="BS187" s="6">
        <v>0.3</v>
      </c>
      <c r="BT187" s="6">
        <v>33.799999999999997</v>
      </c>
      <c r="BU187" s="6">
        <v>1.1000000000000001</v>
      </c>
      <c r="BV187" s="6">
        <v>15</v>
      </c>
      <c r="BW187" s="6">
        <v>7.7</v>
      </c>
      <c r="BX187" s="6">
        <v>43.6</v>
      </c>
      <c r="BY187" s="6">
        <v>5.5</v>
      </c>
      <c r="CA187" s="7" t="s">
        <v>790</v>
      </c>
      <c r="CB187" s="7" t="s">
        <v>369</v>
      </c>
      <c r="CC187" s="7">
        <v>121000</v>
      </c>
      <c r="CD187" s="7">
        <v>4.4000000000000004</v>
      </c>
      <c r="CE187" s="7">
        <v>25223</v>
      </c>
      <c r="CF187" s="7">
        <v>6.2</v>
      </c>
      <c r="CG187" s="7">
        <v>32014</v>
      </c>
      <c r="CH187" s="7">
        <v>3.7</v>
      </c>
      <c r="CI187" s="7">
        <v>6805</v>
      </c>
      <c r="CJ187" s="7">
        <v>9.1</v>
      </c>
      <c r="CK187" s="7" t="s">
        <v>858</v>
      </c>
      <c r="CL187" s="7" t="s">
        <v>858</v>
      </c>
      <c r="CN187" s="8" t="s">
        <v>790</v>
      </c>
      <c r="CO187" s="8" t="s">
        <v>369</v>
      </c>
      <c r="CP187" s="8">
        <v>146000</v>
      </c>
      <c r="CQ187" s="8">
        <v>3.4</v>
      </c>
      <c r="CR187" s="8">
        <v>12.85</v>
      </c>
      <c r="CS187" s="8">
        <v>3.7</v>
      </c>
      <c r="CT187" s="8">
        <v>17.010000000000002</v>
      </c>
      <c r="CU187" s="8">
        <v>2.5</v>
      </c>
      <c r="CV187" s="8">
        <v>6.57</v>
      </c>
      <c r="CW187" s="8">
        <v>1.6</v>
      </c>
      <c r="CX187" s="8">
        <v>30.87</v>
      </c>
      <c r="CY187" s="8">
        <v>18</v>
      </c>
      <c r="DA187" s="20" t="s">
        <v>790</v>
      </c>
      <c r="DB187" s="20" t="s">
        <v>369</v>
      </c>
      <c r="DC187" s="20">
        <v>146000</v>
      </c>
      <c r="DD187" s="20">
        <v>3.4</v>
      </c>
      <c r="DE187" s="20">
        <v>461.5</v>
      </c>
      <c r="DF187" s="20">
        <v>4.0999999999999996</v>
      </c>
      <c r="DG187" s="20">
        <v>574.9</v>
      </c>
      <c r="DH187" s="20">
        <v>2.8</v>
      </c>
      <c r="DI187" s="20">
        <v>121.5</v>
      </c>
      <c r="DJ187" s="20">
        <v>7</v>
      </c>
      <c r="DK187" s="20">
        <v>1145.3</v>
      </c>
      <c r="DL187" s="20">
        <v>18</v>
      </c>
      <c r="DN187" s="21" t="s">
        <v>790</v>
      </c>
      <c r="DO187" s="21" t="s">
        <v>369</v>
      </c>
      <c r="DP187" s="21">
        <v>42000</v>
      </c>
      <c r="DQ187" s="21">
        <v>6.2</v>
      </c>
      <c r="DR187" s="21">
        <v>37.5</v>
      </c>
      <c r="DS187" s="21">
        <v>0</v>
      </c>
      <c r="DT187" s="21">
        <v>38</v>
      </c>
      <c r="DU187" s="21">
        <v>0.6</v>
      </c>
      <c r="DV187" s="21">
        <v>35</v>
      </c>
      <c r="DW187" s="21">
        <v>1.4</v>
      </c>
      <c r="DX187" s="21" t="s">
        <v>858</v>
      </c>
      <c r="DY187" s="21" t="s">
        <v>858</v>
      </c>
      <c r="EA187" s="22" t="s">
        <v>790</v>
      </c>
      <c r="EB187" s="22" t="s">
        <v>369</v>
      </c>
      <c r="EC187" s="22">
        <v>35000</v>
      </c>
      <c r="ED187" s="22">
        <v>7.6</v>
      </c>
      <c r="EE187" s="22">
        <v>25840</v>
      </c>
      <c r="EF187" s="22">
        <v>8.6</v>
      </c>
      <c r="EG187" s="22">
        <v>32073</v>
      </c>
      <c r="EH187" s="22">
        <v>5.4</v>
      </c>
      <c r="EI187" s="22">
        <v>15396</v>
      </c>
      <c r="EJ187" s="22">
        <v>4.2</v>
      </c>
      <c r="EK187" s="22" t="s">
        <v>858</v>
      </c>
      <c r="EL187" s="22" t="s">
        <v>858</v>
      </c>
      <c r="EN187" s="23" t="s">
        <v>790</v>
      </c>
      <c r="EO187" s="23" t="s">
        <v>369</v>
      </c>
      <c r="EP187" s="23">
        <v>42000</v>
      </c>
      <c r="EQ187" s="23">
        <v>6.2</v>
      </c>
      <c r="ER187" s="23">
        <v>13.22</v>
      </c>
      <c r="ES187" s="23">
        <v>5.7</v>
      </c>
      <c r="ET187" s="23">
        <v>15.76</v>
      </c>
      <c r="EU187" s="23">
        <v>4</v>
      </c>
      <c r="EV187" s="23">
        <v>7.55</v>
      </c>
      <c r="EW187" s="23">
        <v>4</v>
      </c>
      <c r="EX187" s="23" t="s">
        <v>858</v>
      </c>
      <c r="EY187" s="23" t="s">
        <v>858</v>
      </c>
      <c r="FA187" s="24" t="s">
        <v>790</v>
      </c>
      <c r="FB187" s="24" t="s">
        <v>369</v>
      </c>
      <c r="FC187" s="24">
        <v>42000</v>
      </c>
      <c r="FD187" s="24">
        <v>6.2</v>
      </c>
      <c r="FE187" s="24">
        <v>499.3</v>
      </c>
      <c r="FF187" s="24">
        <v>6.6</v>
      </c>
      <c r="FG187" s="24">
        <v>598.79999999999995</v>
      </c>
      <c r="FH187" s="24">
        <v>4</v>
      </c>
      <c r="FI187" s="24">
        <v>291.5</v>
      </c>
      <c r="FJ187" s="24">
        <v>3.3</v>
      </c>
      <c r="FK187" s="24" t="s">
        <v>858</v>
      </c>
      <c r="FL187" s="24" t="s">
        <v>858</v>
      </c>
      <c r="FN187" s="11" t="s">
        <v>790</v>
      </c>
      <c r="FO187" s="11" t="s">
        <v>369</v>
      </c>
      <c r="FP187" s="11">
        <v>66000</v>
      </c>
      <c r="FQ187" s="11">
        <v>5.3</v>
      </c>
      <c r="FR187" s="11">
        <v>39</v>
      </c>
      <c r="FS187" s="11">
        <v>1.4</v>
      </c>
      <c r="FT187" s="11">
        <v>40.6</v>
      </c>
      <c r="FU187" s="11">
        <v>0.8</v>
      </c>
      <c r="FV187" s="11">
        <v>36</v>
      </c>
      <c r="FW187" s="11">
        <v>0.9</v>
      </c>
      <c r="FX187" s="11" t="s">
        <v>858</v>
      </c>
      <c r="FY187" s="11" t="s">
        <v>858</v>
      </c>
      <c r="GA187" s="10" t="s">
        <v>790</v>
      </c>
      <c r="GB187" s="10" t="s">
        <v>369</v>
      </c>
      <c r="GC187" s="10">
        <v>56000</v>
      </c>
      <c r="GD187" s="10">
        <v>6.7</v>
      </c>
      <c r="GE187" s="10">
        <v>35069</v>
      </c>
      <c r="GF187" s="10">
        <v>6.5</v>
      </c>
      <c r="GG187" s="10">
        <v>43563</v>
      </c>
      <c r="GH187" s="10">
        <v>4.5999999999999996</v>
      </c>
      <c r="GI187" s="10">
        <v>17894</v>
      </c>
      <c r="GJ187" s="10">
        <v>6.1</v>
      </c>
      <c r="GK187" s="10" t="s">
        <v>858</v>
      </c>
      <c r="GL187" s="10" t="s">
        <v>858</v>
      </c>
      <c r="GN187" s="9" t="s">
        <v>790</v>
      </c>
      <c r="GO187" s="9" t="s">
        <v>369</v>
      </c>
      <c r="GP187" s="9">
        <v>66000</v>
      </c>
      <c r="GQ187" s="9">
        <v>5.3</v>
      </c>
      <c r="GR187" s="9">
        <v>15.39</v>
      </c>
      <c r="GS187" s="9">
        <v>5.3</v>
      </c>
      <c r="GT187" s="9">
        <v>19.5</v>
      </c>
      <c r="GU187" s="9">
        <v>3.4</v>
      </c>
      <c r="GV187" s="9">
        <v>8.2200000000000006</v>
      </c>
      <c r="GW187" s="9">
        <v>2.9</v>
      </c>
      <c r="GX187" s="9" t="s">
        <v>858</v>
      </c>
      <c r="GY187" s="9" t="s">
        <v>858</v>
      </c>
    </row>
    <row r="188" spans="1:207" x14ac:dyDescent="0.25">
      <c r="A188" s="1" t="s">
        <v>791</v>
      </c>
      <c r="B188" s="1" t="s">
        <v>370</v>
      </c>
      <c r="C188" s="1">
        <v>35000</v>
      </c>
      <c r="D188" s="1">
        <v>7.2</v>
      </c>
      <c r="E188" s="1">
        <v>526.79999999999995</v>
      </c>
      <c r="F188" s="1">
        <v>5</v>
      </c>
      <c r="G188" s="1">
        <v>661.8</v>
      </c>
      <c r="H188" s="1">
        <v>5.2</v>
      </c>
      <c r="I188" s="1">
        <v>330</v>
      </c>
      <c r="J188" s="1">
        <v>4.4000000000000004</v>
      </c>
      <c r="K188" s="1" t="s">
        <v>858</v>
      </c>
      <c r="L188" s="1" t="s">
        <v>858</v>
      </c>
      <c r="N188" s="2" t="s">
        <v>791</v>
      </c>
      <c r="O188" s="2" t="s">
        <v>370</v>
      </c>
      <c r="P188" s="2">
        <v>55000</v>
      </c>
      <c r="Q188" s="2">
        <v>5.6</v>
      </c>
      <c r="R188" s="2">
        <v>39</v>
      </c>
      <c r="S188" s="2">
        <v>1.6</v>
      </c>
      <c r="T188" s="2">
        <v>40.5</v>
      </c>
      <c r="U188" s="2">
        <v>1.1000000000000001</v>
      </c>
      <c r="V188" s="2">
        <v>32.4</v>
      </c>
      <c r="W188" s="2">
        <v>2.6</v>
      </c>
      <c r="X188" s="2" t="s">
        <v>858</v>
      </c>
      <c r="Y188" s="2" t="s">
        <v>858</v>
      </c>
      <c r="AA188" s="3" t="s">
        <v>791</v>
      </c>
      <c r="AB188" s="3" t="s">
        <v>370</v>
      </c>
      <c r="AC188" s="3">
        <v>47000</v>
      </c>
      <c r="AD188" s="3">
        <v>7.5</v>
      </c>
      <c r="AE188" s="3">
        <v>25404</v>
      </c>
      <c r="AF188" s="3">
        <v>5.6</v>
      </c>
      <c r="AG188" s="3">
        <v>30944</v>
      </c>
      <c r="AH188" s="3">
        <v>4.7</v>
      </c>
      <c r="AI188" s="3">
        <v>14439</v>
      </c>
      <c r="AJ188" s="3">
        <v>5.3</v>
      </c>
      <c r="AK188" s="3" t="s">
        <v>858</v>
      </c>
      <c r="AL188" s="3" t="s">
        <v>858</v>
      </c>
      <c r="AN188" s="4" t="s">
        <v>791</v>
      </c>
      <c r="AO188" s="4" t="s">
        <v>370</v>
      </c>
      <c r="AP188" s="4">
        <v>55000</v>
      </c>
      <c r="AQ188" s="4">
        <v>5.6</v>
      </c>
      <c r="AR188" s="4">
        <v>11.8</v>
      </c>
      <c r="AS188" s="4">
        <v>5.0999999999999996</v>
      </c>
      <c r="AT188" s="4">
        <v>14.69</v>
      </c>
      <c r="AU188" s="4">
        <v>4.0999999999999996</v>
      </c>
      <c r="AV188" s="4">
        <v>7</v>
      </c>
      <c r="AW188" s="4">
        <v>3.1</v>
      </c>
      <c r="AX188" s="4" t="s">
        <v>858</v>
      </c>
      <c r="AY188" s="4" t="s">
        <v>858</v>
      </c>
      <c r="BA188" s="5" t="s">
        <v>791</v>
      </c>
      <c r="BB188" s="5" t="s">
        <v>370</v>
      </c>
      <c r="BC188" s="5">
        <v>55000</v>
      </c>
      <c r="BD188" s="5">
        <v>5.6</v>
      </c>
      <c r="BE188" s="5">
        <v>499.1</v>
      </c>
      <c r="BF188" s="5">
        <v>4.9000000000000004</v>
      </c>
      <c r="BG188" s="5">
        <v>595.1</v>
      </c>
      <c r="BH188" s="5">
        <v>4</v>
      </c>
      <c r="BI188" s="5">
        <v>279.8</v>
      </c>
      <c r="BJ188" s="5">
        <v>3.5</v>
      </c>
      <c r="BK188" s="5" t="s">
        <v>858</v>
      </c>
      <c r="BL188" s="5" t="s">
        <v>858</v>
      </c>
      <c r="BN188" s="6" t="s">
        <v>791</v>
      </c>
      <c r="BO188" s="6" t="s">
        <v>370</v>
      </c>
      <c r="BP188" s="6">
        <v>81000</v>
      </c>
      <c r="BQ188" s="6">
        <v>4.5999999999999996</v>
      </c>
      <c r="BR188" s="6">
        <v>36.799999999999997</v>
      </c>
      <c r="BS188" s="6">
        <v>1.7</v>
      </c>
      <c r="BT188" s="6">
        <v>33</v>
      </c>
      <c r="BU188" s="6">
        <v>1.8</v>
      </c>
      <c r="BV188" s="6">
        <v>12.6</v>
      </c>
      <c r="BW188" s="6">
        <v>10</v>
      </c>
      <c r="BX188" s="6">
        <v>46</v>
      </c>
      <c r="BY188" s="6">
        <v>12</v>
      </c>
      <c r="CA188" s="7" t="s">
        <v>791</v>
      </c>
      <c r="CB188" s="7" t="s">
        <v>370</v>
      </c>
      <c r="CC188" s="7">
        <v>69000</v>
      </c>
      <c r="CD188" s="7">
        <v>6.5</v>
      </c>
      <c r="CE188" s="7">
        <v>20311</v>
      </c>
      <c r="CF188" s="7">
        <v>8</v>
      </c>
      <c r="CG188" s="7">
        <v>23785</v>
      </c>
      <c r="CH188" s="7">
        <v>5.6</v>
      </c>
      <c r="CI188" s="7">
        <v>5382</v>
      </c>
      <c r="CJ188" s="7">
        <v>19</v>
      </c>
      <c r="CK188" s="7" t="s">
        <v>858</v>
      </c>
      <c r="CL188" s="7" t="s">
        <v>858</v>
      </c>
      <c r="CN188" s="8" t="s">
        <v>791</v>
      </c>
      <c r="CO188" s="8" t="s">
        <v>370</v>
      </c>
      <c r="CP188" s="8">
        <v>81000</v>
      </c>
      <c r="CQ188" s="8">
        <v>4.5999999999999996</v>
      </c>
      <c r="CR188" s="8">
        <v>10.029999999999999</v>
      </c>
      <c r="CS188" s="8">
        <v>3.4</v>
      </c>
      <c r="CT188" s="8">
        <v>13.85</v>
      </c>
      <c r="CU188" s="8">
        <v>3.7</v>
      </c>
      <c r="CV188" s="8">
        <v>6.34</v>
      </c>
      <c r="CW188" s="8">
        <v>1.4</v>
      </c>
      <c r="CX188" s="8" t="s">
        <v>858</v>
      </c>
      <c r="CY188" s="8" t="s">
        <v>858</v>
      </c>
      <c r="DA188" s="20" t="s">
        <v>791</v>
      </c>
      <c r="DB188" s="20" t="s">
        <v>370</v>
      </c>
      <c r="DC188" s="20">
        <v>81000</v>
      </c>
      <c r="DD188" s="20">
        <v>4.5999999999999996</v>
      </c>
      <c r="DE188" s="20">
        <v>383</v>
      </c>
      <c r="DF188" s="20">
        <v>5</v>
      </c>
      <c r="DG188" s="20">
        <v>456.7</v>
      </c>
      <c r="DH188" s="20">
        <v>4.2</v>
      </c>
      <c r="DI188" s="20">
        <v>99.5</v>
      </c>
      <c r="DJ188" s="20">
        <v>10</v>
      </c>
      <c r="DK188" s="20" t="s">
        <v>858</v>
      </c>
      <c r="DL188" s="20" t="s">
        <v>858</v>
      </c>
      <c r="DN188" s="21" t="s">
        <v>791</v>
      </c>
      <c r="DO188" s="21" t="s">
        <v>370</v>
      </c>
      <c r="DP188" s="21">
        <v>20000</v>
      </c>
      <c r="DQ188" s="21">
        <v>9</v>
      </c>
      <c r="DR188" s="21">
        <v>36.799999999999997</v>
      </c>
      <c r="DS188" s="21">
        <v>0.9</v>
      </c>
      <c r="DT188" s="21">
        <v>36.9</v>
      </c>
      <c r="DU188" s="21">
        <v>1.1000000000000001</v>
      </c>
      <c r="DV188" s="21">
        <v>31.5</v>
      </c>
      <c r="DW188" s="21">
        <v>1.3</v>
      </c>
      <c r="DX188" s="21" t="s">
        <v>858</v>
      </c>
      <c r="DY188" s="21" t="s">
        <v>858</v>
      </c>
      <c r="EA188" s="22" t="s">
        <v>791</v>
      </c>
      <c r="EB188" s="22" t="s">
        <v>370</v>
      </c>
      <c r="EC188" s="22">
        <v>17000</v>
      </c>
      <c r="ED188" s="22">
        <v>13.8</v>
      </c>
      <c r="EE188" s="22">
        <v>20592</v>
      </c>
      <c r="EF188" s="22">
        <v>11</v>
      </c>
      <c r="EG188" s="22">
        <v>24032</v>
      </c>
      <c r="EH188" s="22">
        <v>5.7</v>
      </c>
      <c r="EI188" s="22">
        <v>12926</v>
      </c>
      <c r="EJ188" s="22">
        <v>7.5</v>
      </c>
      <c r="EK188" s="22" t="s">
        <v>858</v>
      </c>
      <c r="EL188" s="22" t="s">
        <v>858</v>
      </c>
      <c r="EN188" s="23" t="s">
        <v>791</v>
      </c>
      <c r="EO188" s="23" t="s">
        <v>370</v>
      </c>
      <c r="EP188" s="23">
        <v>20000</v>
      </c>
      <c r="EQ188" s="23">
        <v>9</v>
      </c>
      <c r="ER188" s="23">
        <v>10.77</v>
      </c>
      <c r="ES188" s="23">
        <v>11</v>
      </c>
      <c r="ET188" s="23">
        <v>12.98</v>
      </c>
      <c r="EU188" s="23">
        <v>5</v>
      </c>
      <c r="EV188" s="23">
        <v>6.4</v>
      </c>
      <c r="EW188" s="23">
        <v>2.4</v>
      </c>
      <c r="EX188" s="23" t="s">
        <v>858</v>
      </c>
      <c r="EY188" s="23" t="s">
        <v>858</v>
      </c>
      <c r="FA188" s="24" t="s">
        <v>791</v>
      </c>
      <c r="FB188" s="24" t="s">
        <v>370</v>
      </c>
      <c r="FC188" s="24">
        <v>20000</v>
      </c>
      <c r="FD188" s="24">
        <v>9</v>
      </c>
      <c r="FE188" s="24">
        <v>393.8</v>
      </c>
      <c r="FF188" s="24">
        <v>11</v>
      </c>
      <c r="FG188" s="24">
        <v>478.9</v>
      </c>
      <c r="FH188" s="24">
        <v>4.7</v>
      </c>
      <c r="FI188" s="24">
        <v>248</v>
      </c>
      <c r="FJ188" s="24">
        <v>3.9</v>
      </c>
      <c r="FK188" s="24" t="s">
        <v>858</v>
      </c>
      <c r="FL188" s="24" t="s">
        <v>858</v>
      </c>
      <c r="FN188" s="11" t="s">
        <v>791</v>
      </c>
      <c r="FO188" s="11" t="s">
        <v>370</v>
      </c>
      <c r="FP188" s="11">
        <v>35000</v>
      </c>
      <c r="FQ188" s="11">
        <v>7.2</v>
      </c>
      <c r="FR188" s="11">
        <v>40</v>
      </c>
      <c r="FS188" s="11">
        <v>1.1000000000000001</v>
      </c>
      <c r="FT188" s="11">
        <v>42.6</v>
      </c>
      <c r="FU188" s="11">
        <v>1.4</v>
      </c>
      <c r="FV188" s="11">
        <v>36.299999999999997</v>
      </c>
      <c r="FW188" s="11">
        <v>1.6</v>
      </c>
      <c r="FX188" s="11" t="s">
        <v>858</v>
      </c>
      <c r="FY188" s="11" t="s">
        <v>858</v>
      </c>
      <c r="GA188" s="10" t="s">
        <v>791</v>
      </c>
      <c r="GB188" s="10" t="s">
        <v>370</v>
      </c>
      <c r="GC188" s="10">
        <v>30000</v>
      </c>
      <c r="GD188" s="10">
        <v>8.6</v>
      </c>
      <c r="GE188" s="10">
        <v>28230</v>
      </c>
      <c r="GF188" s="10">
        <v>7.3</v>
      </c>
      <c r="GG188" s="10">
        <v>34938</v>
      </c>
      <c r="GH188" s="10">
        <v>6.1</v>
      </c>
      <c r="GI188" s="10">
        <v>17229</v>
      </c>
      <c r="GJ188" s="10">
        <v>7.8</v>
      </c>
      <c r="GK188" s="10" t="s">
        <v>858</v>
      </c>
      <c r="GL188" s="10" t="s">
        <v>858</v>
      </c>
      <c r="GN188" s="9" t="s">
        <v>791</v>
      </c>
      <c r="GO188" s="9" t="s">
        <v>370</v>
      </c>
      <c r="GP188" s="9">
        <v>35000</v>
      </c>
      <c r="GQ188" s="9">
        <v>7.2</v>
      </c>
      <c r="GR188" s="9">
        <v>12.25</v>
      </c>
      <c r="GS188" s="9">
        <v>6.2</v>
      </c>
      <c r="GT188" s="9">
        <v>15.55</v>
      </c>
      <c r="GU188" s="9">
        <v>5.3</v>
      </c>
      <c r="GV188" s="9">
        <v>8</v>
      </c>
      <c r="GW188" s="9">
        <v>2.8</v>
      </c>
      <c r="GX188" s="9" t="s">
        <v>858</v>
      </c>
      <c r="GY188" s="9" t="s">
        <v>858</v>
      </c>
    </row>
    <row r="189" spans="1:207" x14ac:dyDescent="0.25">
      <c r="A189" s="1" t="s">
        <v>792</v>
      </c>
      <c r="B189" s="1" t="s">
        <v>371</v>
      </c>
      <c r="C189" s="1">
        <v>9000</v>
      </c>
      <c r="D189" s="1">
        <v>13.7</v>
      </c>
      <c r="E189" s="1">
        <v>478.3</v>
      </c>
      <c r="F189" s="1">
        <v>10</v>
      </c>
      <c r="G189" s="1">
        <v>517.1</v>
      </c>
      <c r="H189" s="1">
        <v>5.2</v>
      </c>
      <c r="I189" s="1">
        <v>275.7</v>
      </c>
      <c r="J189" s="1">
        <v>7.3</v>
      </c>
      <c r="K189" s="1" t="s">
        <v>858</v>
      </c>
      <c r="L189" s="1" t="s">
        <v>858</v>
      </c>
      <c r="N189" s="2" t="s">
        <v>792</v>
      </c>
      <c r="O189" s="2" t="s">
        <v>371</v>
      </c>
      <c r="P189" s="2">
        <v>18000</v>
      </c>
      <c r="Q189" s="2">
        <v>9.6</v>
      </c>
      <c r="R189" s="2">
        <v>37.5</v>
      </c>
      <c r="S189" s="2">
        <v>1.4</v>
      </c>
      <c r="T189" s="2">
        <v>39.299999999999997</v>
      </c>
      <c r="U189" s="2">
        <v>1.6</v>
      </c>
      <c r="V189" s="2">
        <v>33.799999999999997</v>
      </c>
      <c r="W189" s="2">
        <v>3.6</v>
      </c>
      <c r="X189" s="2" t="s">
        <v>858</v>
      </c>
      <c r="Y189" s="2" t="s">
        <v>858</v>
      </c>
      <c r="AA189" s="3" t="s">
        <v>792</v>
      </c>
      <c r="AB189" s="3" t="s">
        <v>371</v>
      </c>
      <c r="AC189" s="3">
        <v>16000</v>
      </c>
      <c r="AD189" s="3">
        <v>11.5</v>
      </c>
      <c r="AE189" s="3">
        <v>22278</v>
      </c>
      <c r="AF189" s="3">
        <v>7.3</v>
      </c>
      <c r="AG189" s="3">
        <v>24523</v>
      </c>
      <c r="AH189" s="3">
        <v>4.8</v>
      </c>
      <c r="AI189" s="3">
        <v>13469</v>
      </c>
      <c r="AJ189" s="3">
        <v>8.8000000000000007</v>
      </c>
      <c r="AK189" s="3" t="s">
        <v>858</v>
      </c>
      <c r="AL189" s="3" t="s">
        <v>858</v>
      </c>
      <c r="AN189" s="4" t="s">
        <v>792</v>
      </c>
      <c r="AO189" s="4" t="s">
        <v>371</v>
      </c>
      <c r="AP189" s="4">
        <v>18000</v>
      </c>
      <c r="AQ189" s="4">
        <v>9.6</v>
      </c>
      <c r="AR189" s="4">
        <v>10.8</v>
      </c>
      <c r="AS189" s="4">
        <v>6.9</v>
      </c>
      <c r="AT189" s="4">
        <v>12.35</v>
      </c>
      <c r="AU189" s="4">
        <v>3.8</v>
      </c>
      <c r="AV189" s="4">
        <v>7.2</v>
      </c>
      <c r="AW189" s="4">
        <v>5.2</v>
      </c>
      <c r="AX189" s="4" t="s">
        <v>858</v>
      </c>
      <c r="AY189" s="4" t="s">
        <v>858</v>
      </c>
      <c r="BA189" s="5" t="s">
        <v>792</v>
      </c>
      <c r="BB189" s="5" t="s">
        <v>371</v>
      </c>
      <c r="BC189" s="5">
        <v>18000</v>
      </c>
      <c r="BD189" s="5">
        <v>9.6</v>
      </c>
      <c r="BE189" s="5">
        <v>437</v>
      </c>
      <c r="BF189" s="5">
        <v>8.1</v>
      </c>
      <c r="BG189" s="5">
        <v>485.3</v>
      </c>
      <c r="BH189" s="5">
        <v>3.9</v>
      </c>
      <c r="BI189" s="5">
        <v>270.89999999999998</v>
      </c>
      <c r="BJ189" s="5">
        <v>5.0999999999999996</v>
      </c>
      <c r="BK189" s="5" t="s">
        <v>858</v>
      </c>
      <c r="BL189" s="5" t="s">
        <v>858</v>
      </c>
      <c r="BN189" s="6" t="s">
        <v>792</v>
      </c>
      <c r="BO189" s="6" t="s">
        <v>371</v>
      </c>
      <c r="BP189" s="6">
        <v>29000</v>
      </c>
      <c r="BQ189" s="6">
        <v>7.4</v>
      </c>
      <c r="BR189" s="6">
        <v>35.200000000000003</v>
      </c>
      <c r="BS189" s="6">
        <v>3.8</v>
      </c>
      <c r="BT189" s="6">
        <v>32.4</v>
      </c>
      <c r="BU189" s="6">
        <v>2.5</v>
      </c>
      <c r="BV189" s="6">
        <v>16.7</v>
      </c>
      <c r="BW189" s="6">
        <v>11</v>
      </c>
      <c r="BX189" s="6" t="s">
        <v>858</v>
      </c>
      <c r="BY189" s="6" t="s">
        <v>858</v>
      </c>
      <c r="CA189" s="7" t="s">
        <v>792</v>
      </c>
      <c r="CB189" s="7" t="s">
        <v>371</v>
      </c>
      <c r="CC189" s="7">
        <v>25000</v>
      </c>
      <c r="CD189" s="7">
        <v>8.8000000000000007</v>
      </c>
      <c r="CE189" s="7">
        <v>16875</v>
      </c>
      <c r="CF189" s="7">
        <v>9.1999999999999993</v>
      </c>
      <c r="CG189" s="7">
        <v>19245</v>
      </c>
      <c r="CH189" s="7">
        <v>5.2</v>
      </c>
      <c r="CI189" s="7">
        <v>7252</v>
      </c>
      <c r="CJ189" s="7">
        <v>16</v>
      </c>
      <c r="CK189" s="7" t="s">
        <v>858</v>
      </c>
      <c r="CL189" s="7" t="s">
        <v>858</v>
      </c>
      <c r="CN189" s="8" t="s">
        <v>792</v>
      </c>
      <c r="CO189" s="8" t="s">
        <v>371</v>
      </c>
      <c r="CP189" s="8">
        <v>29000</v>
      </c>
      <c r="CQ189" s="8">
        <v>7.4</v>
      </c>
      <c r="CR189" s="8">
        <v>10.06</v>
      </c>
      <c r="CS189" s="8">
        <v>4.2</v>
      </c>
      <c r="CT189" s="8">
        <v>11.66</v>
      </c>
      <c r="CU189" s="8">
        <v>3.3</v>
      </c>
      <c r="CV189" s="8">
        <v>6.2</v>
      </c>
      <c r="CW189" s="8">
        <v>2.2000000000000002</v>
      </c>
      <c r="CX189" s="8" t="s">
        <v>858</v>
      </c>
      <c r="CY189" s="8" t="s">
        <v>858</v>
      </c>
      <c r="DA189" s="20" t="s">
        <v>792</v>
      </c>
      <c r="DB189" s="20" t="s">
        <v>371</v>
      </c>
      <c r="DC189" s="20">
        <v>29000</v>
      </c>
      <c r="DD189" s="20">
        <v>7.4</v>
      </c>
      <c r="DE189" s="20">
        <v>326.39999999999998</v>
      </c>
      <c r="DF189" s="20">
        <v>8.5</v>
      </c>
      <c r="DG189" s="20">
        <v>377.6</v>
      </c>
      <c r="DH189" s="20">
        <v>4.4000000000000004</v>
      </c>
      <c r="DI189" s="20">
        <v>114.9</v>
      </c>
      <c r="DJ189" s="20">
        <v>13</v>
      </c>
      <c r="DK189" s="20" t="s">
        <v>858</v>
      </c>
      <c r="DL189" s="20" t="s">
        <v>858</v>
      </c>
      <c r="DN189" s="21" t="s">
        <v>792</v>
      </c>
      <c r="DO189" s="21" t="s">
        <v>371</v>
      </c>
      <c r="DP189" s="21">
        <v>9000</v>
      </c>
      <c r="DQ189" s="21">
        <v>13.4</v>
      </c>
      <c r="DR189" s="21">
        <v>36.1</v>
      </c>
      <c r="DS189" s="21">
        <v>1.7</v>
      </c>
      <c r="DT189" s="21">
        <v>37.5</v>
      </c>
      <c r="DU189" s="21">
        <v>2.6</v>
      </c>
      <c r="DV189" s="21" t="s">
        <v>858</v>
      </c>
      <c r="DW189" s="21" t="s">
        <v>858</v>
      </c>
      <c r="DX189" s="21" t="s">
        <v>858</v>
      </c>
      <c r="DY189" s="21" t="s">
        <v>858</v>
      </c>
      <c r="EA189" s="22" t="s">
        <v>792</v>
      </c>
      <c r="EB189" s="22" t="s">
        <v>371</v>
      </c>
      <c r="EC189" s="22">
        <v>8000</v>
      </c>
      <c r="ED189" s="22">
        <v>15.7</v>
      </c>
      <c r="EE189" s="22">
        <v>20125</v>
      </c>
      <c r="EF189" s="22">
        <v>9.9</v>
      </c>
      <c r="EG189" s="22">
        <v>22713</v>
      </c>
      <c r="EH189" s="22">
        <v>6.6</v>
      </c>
      <c r="EI189" s="22" t="s">
        <v>858</v>
      </c>
      <c r="EJ189" s="22" t="s">
        <v>858</v>
      </c>
      <c r="EK189" s="22" t="s">
        <v>858</v>
      </c>
      <c r="EL189" s="22" t="s">
        <v>858</v>
      </c>
      <c r="EN189" s="23" t="s">
        <v>792</v>
      </c>
      <c r="EO189" s="23" t="s">
        <v>371</v>
      </c>
      <c r="EP189" s="23">
        <v>9000</v>
      </c>
      <c r="EQ189" s="23">
        <v>13.4</v>
      </c>
      <c r="ER189" s="23">
        <v>10.56</v>
      </c>
      <c r="ES189" s="23">
        <v>9.3000000000000007</v>
      </c>
      <c r="ET189" s="23">
        <v>12.07</v>
      </c>
      <c r="EU189" s="23">
        <v>5.7</v>
      </c>
      <c r="EV189" s="23" t="s">
        <v>858</v>
      </c>
      <c r="EW189" s="23" t="s">
        <v>858</v>
      </c>
      <c r="EX189" s="23" t="s">
        <v>858</v>
      </c>
      <c r="EY189" s="23" t="s">
        <v>858</v>
      </c>
      <c r="FA189" s="24" t="s">
        <v>792</v>
      </c>
      <c r="FB189" s="24" t="s">
        <v>371</v>
      </c>
      <c r="FC189" s="24">
        <v>9000</v>
      </c>
      <c r="FD189" s="24">
        <v>13.4</v>
      </c>
      <c r="FE189" s="24">
        <v>403.9</v>
      </c>
      <c r="FF189" s="24">
        <v>9.9</v>
      </c>
      <c r="FG189" s="24">
        <v>452</v>
      </c>
      <c r="FH189" s="24">
        <v>5.5</v>
      </c>
      <c r="FI189" s="24" t="s">
        <v>858</v>
      </c>
      <c r="FJ189" s="24" t="s">
        <v>858</v>
      </c>
      <c r="FK189" s="24" t="s">
        <v>858</v>
      </c>
      <c r="FL189" s="24" t="s">
        <v>858</v>
      </c>
      <c r="FN189" s="11" t="s">
        <v>792</v>
      </c>
      <c r="FO189" s="11" t="s">
        <v>371</v>
      </c>
      <c r="FP189" s="11">
        <v>9000</v>
      </c>
      <c r="FQ189" s="11">
        <v>13.7</v>
      </c>
      <c r="FR189" s="11">
        <v>39</v>
      </c>
      <c r="FS189" s="11">
        <v>3.4</v>
      </c>
      <c r="FT189" s="11">
        <v>41</v>
      </c>
      <c r="FU189" s="11">
        <v>1.8</v>
      </c>
      <c r="FV189" s="11">
        <v>36.1</v>
      </c>
      <c r="FW189" s="11">
        <v>2.2000000000000002</v>
      </c>
      <c r="FX189" s="11" t="s">
        <v>858</v>
      </c>
      <c r="FY189" s="11" t="s">
        <v>858</v>
      </c>
      <c r="GA189" s="10" t="s">
        <v>792</v>
      </c>
      <c r="GB189" s="10" t="s">
        <v>371</v>
      </c>
      <c r="GC189" s="10">
        <v>8000</v>
      </c>
      <c r="GD189" s="10">
        <v>16.899999999999999</v>
      </c>
      <c r="GE189" s="10">
        <v>24443</v>
      </c>
      <c r="GF189" s="10">
        <v>12</v>
      </c>
      <c r="GG189" s="10">
        <v>26467</v>
      </c>
      <c r="GH189" s="10">
        <v>6.8</v>
      </c>
      <c r="GI189" s="10" t="s">
        <v>858</v>
      </c>
      <c r="GJ189" s="10" t="s">
        <v>858</v>
      </c>
      <c r="GK189" s="10" t="s">
        <v>858</v>
      </c>
      <c r="GL189" s="10" t="s">
        <v>858</v>
      </c>
      <c r="GN189" s="9" t="s">
        <v>792</v>
      </c>
      <c r="GO189" s="9" t="s">
        <v>371</v>
      </c>
      <c r="GP189" s="9">
        <v>9000</v>
      </c>
      <c r="GQ189" s="9">
        <v>13.7</v>
      </c>
      <c r="GR189" s="9">
        <v>11</v>
      </c>
      <c r="GS189" s="9">
        <v>11</v>
      </c>
      <c r="GT189" s="9">
        <v>12.6</v>
      </c>
      <c r="GU189" s="9">
        <v>5.2</v>
      </c>
      <c r="GV189" s="9">
        <v>7.13</v>
      </c>
      <c r="GW189" s="9">
        <v>7.9</v>
      </c>
      <c r="GX189" s="9" t="s">
        <v>858</v>
      </c>
      <c r="GY189" s="9" t="s">
        <v>858</v>
      </c>
    </row>
    <row r="190" spans="1:207" x14ac:dyDescent="0.25">
      <c r="A190" s="1" t="s">
        <v>793</v>
      </c>
      <c r="B190" s="1" t="s">
        <v>372</v>
      </c>
      <c r="C190" s="1">
        <v>12000</v>
      </c>
      <c r="D190" s="1">
        <v>11.9</v>
      </c>
      <c r="E190" s="1">
        <v>520.4</v>
      </c>
      <c r="F190" s="1">
        <v>10</v>
      </c>
      <c r="G190" s="1">
        <v>573</v>
      </c>
      <c r="H190" s="1">
        <v>5.9</v>
      </c>
      <c r="I190" s="1">
        <v>296.39999999999998</v>
      </c>
      <c r="J190" s="1">
        <v>5.5</v>
      </c>
      <c r="K190" s="1" t="s">
        <v>858</v>
      </c>
      <c r="L190" s="1" t="s">
        <v>858</v>
      </c>
      <c r="N190" s="2" t="s">
        <v>793</v>
      </c>
      <c r="O190" s="2" t="s">
        <v>372</v>
      </c>
      <c r="P190" s="2">
        <v>20000</v>
      </c>
      <c r="Q190" s="2">
        <v>9.1</v>
      </c>
      <c r="R190" s="2">
        <v>37.5</v>
      </c>
      <c r="S190" s="2">
        <v>2.1</v>
      </c>
      <c r="T190" s="2">
        <v>40</v>
      </c>
      <c r="U190" s="2">
        <v>1.3</v>
      </c>
      <c r="V190" s="2" t="s">
        <v>858</v>
      </c>
      <c r="W190" s="2" t="s">
        <v>858</v>
      </c>
      <c r="X190" s="2" t="s">
        <v>858</v>
      </c>
      <c r="Y190" s="2" t="s">
        <v>858</v>
      </c>
      <c r="AA190" s="3" t="s">
        <v>793</v>
      </c>
      <c r="AB190" s="3" t="s">
        <v>372</v>
      </c>
      <c r="AC190" s="3">
        <v>18000</v>
      </c>
      <c r="AD190" s="3">
        <v>19.2</v>
      </c>
      <c r="AE190" s="3">
        <v>24742</v>
      </c>
      <c r="AF190" s="3" t="s">
        <v>858</v>
      </c>
      <c r="AG190" s="3">
        <v>26970</v>
      </c>
      <c r="AH190" s="3">
        <v>5.3</v>
      </c>
      <c r="AI190" s="3">
        <v>13308</v>
      </c>
      <c r="AJ190" s="3">
        <v>10</v>
      </c>
      <c r="AK190" s="3" t="s">
        <v>858</v>
      </c>
      <c r="AL190" s="3" t="s">
        <v>858</v>
      </c>
      <c r="AN190" s="4" t="s">
        <v>793</v>
      </c>
      <c r="AO190" s="4" t="s">
        <v>372</v>
      </c>
      <c r="AP190" s="4">
        <v>20000</v>
      </c>
      <c r="AQ190" s="4">
        <v>9.1</v>
      </c>
      <c r="AR190" s="4">
        <v>11.87</v>
      </c>
      <c r="AS190" s="4">
        <v>8.8000000000000007</v>
      </c>
      <c r="AT190" s="4">
        <v>13.28</v>
      </c>
      <c r="AU190" s="4">
        <v>4.4000000000000004</v>
      </c>
      <c r="AV190" s="4">
        <v>7.2</v>
      </c>
      <c r="AW190" s="4">
        <v>5</v>
      </c>
      <c r="AX190" s="4" t="s">
        <v>858</v>
      </c>
      <c r="AY190" s="4" t="s">
        <v>858</v>
      </c>
      <c r="BA190" s="5" t="s">
        <v>793</v>
      </c>
      <c r="BB190" s="5" t="s">
        <v>372</v>
      </c>
      <c r="BC190" s="5">
        <v>20000</v>
      </c>
      <c r="BD190" s="5">
        <v>9.1</v>
      </c>
      <c r="BE190" s="5">
        <v>468.7</v>
      </c>
      <c r="BF190" s="5">
        <v>9</v>
      </c>
      <c r="BG190" s="5">
        <v>531.79999999999995</v>
      </c>
      <c r="BH190" s="5">
        <v>4.4000000000000004</v>
      </c>
      <c r="BI190" s="5">
        <v>279.8</v>
      </c>
      <c r="BJ190" s="5">
        <v>5.2</v>
      </c>
      <c r="BK190" s="5" t="s">
        <v>858</v>
      </c>
      <c r="BL190" s="5" t="s">
        <v>858</v>
      </c>
      <c r="BN190" s="6" t="s">
        <v>793</v>
      </c>
      <c r="BO190" s="6" t="s">
        <v>372</v>
      </c>
      <c r="BP190" s="6">
        <v>29000</v>
      </c>
      <c r="BQ190" s="6">
        <v>7.6</v>
      </c>
      <c r="BR190" s="6">
        <v>37</v>
      </c>
      <c r="BS190" s="6">
        <v>1.7</v>
      </c>
      <c r="BT190" s="6">
        <v>33.4</v>
      </c>
      <c r="BU190" s="6">
        <v>2.9</v>
      </c>
      <c r="BV190" s="6" t="s">
        <v>858</v>
      </c>
      <c r="BW190" s="6" t="s">
        <v>858</v>
      </c>
      <c r="BX190" s="6" t="s">
        <v>858</v>
      </c>
      <c r="BY190" s="6" t="s">
        <v>858</v>
      </c>
      <c r="CA190" s="7" t="s">
        <v>793</v>
      </c>
      <c r="CB190" s="7" t="s">
        <v>372</v>
      </c>
      <c r="CC190" s="7">
        <v>25000</v>
      </c>
      <c r="CD190" s="7">
        <v>14.8</v>
      </c>
      <c r="CE190" s="7">
        <v>20283</v>
      </c>
      <c r="CF190" s="7">
        <v>11</v>
      </c>
      <c r="CG190" s="7">
        <v>22045</v>
      </c>
      <c r="CH190" s="7">
        <v>6.9</v>
      </c>
      <c r="CI190" s="7">
        <v>6454</v>
      </c>
      <c r="CJ190" s="7">
        <v>17</v>
      </c>
      <c r="CK190" s="7" t="s">
        <v>858</v>
      </c>
      <c r="CL190" s="7" t="s">
        <v>858</v>
      </c>
      <c r="CN190" s="8" t="s">
        <v>793</v>
      </c>
      <c r="CO190" s="8" t="s">
        <v>372</v>
      </c>
      <c r="CP190" s="8">
        <v>29000</v>
      </c>
      <c r="CQ190" s="8">
        <v>7.6</v>
      </c>
      <c r="CR190" s="8">
        <v>9.68</v>
      </c>
      <c r="CS190" s="8">
        <v>8</v>
      </c>
      <c r="CT190" s="8">
        <v>12.5</v>
      </c>
      <c r="CU190" s="8">
        <v>4.0999999999999996</v>
      </c>
      <c r="CV190" s="8">
        <v>6.5</v>
      </c>
      <c r="CW190" s="8">
        <v>3.4</v>
      </c>
      <c r="CX190" s="8" t="s">
        <v>858</v>
      </c>
      <c r="CY190" s="8" t="s">
        <v>858</v>
      </c>
      <c r="DA190" s="20" t="s">
        <v>793</v>
      </c>
      <c r="DB190" s="20" t="s">
        <v>372</v>
      </c>
      <c r="DC190" s="20">
        <v>29000</v>
      </c>
      <c r="DD190" s="20">
        <v>7.6</v>
      </c>
      <c r="DE190" s="20">
        <v>354.4</v>
      </c>
      <c r="DF190" s="20">
        <v>11</v>
      </c>
      <c r="DG190" s="20">
        <v>416.9</v>
      </c>
      <c r="DH190" s="20">
        <v>5.3</v>
      </c>
      <c r="DI190" s="20" t="s">
        <v>858</v>
      </c>
      <c r="DJ190" s="20" t="s">
        <v>858</v>
      </c>
      <c r="DK190" s="20" t="s">
        <v>858</v>
      </c>
      <c r="DL190" s="20" t="s">
        <v>858</v>
      </c>
      <c r="DN190" s="21" t="s">
        <v>793</v>
      </c>
      <c r="DO190" s="21" t="s">
        <v>372</v>
      </c>
      <c r="DP190" s="21">
        <v>8000</v>
      </c>
      <c r="DQ190" s="21">
        <v>14.2</v>
      </c>
      <c r="DR190" s="21">
        <v>37</v>
      </c>
      <c r="DS190" s="21">
        <v>1.8</v>
      </c>
      <c r="DT190" s="21">
        <v>37.200000000000003</v>
      </c>
      <c r="DU190" s="21">
        <v>1.2</v>
      </c>
      <c r="DV190" s="21" t="s">
        <v>858</v>
      </c>
      <c r="DW190" s="21" t="s">
        <v>858</v>
      </c>
      <c r="DX190" s="21" t="s">
        <v>858</v>
      </c>
      <c r="DY190" s="21" t="s">
        <v>858</v>
      </c>
      <c r="EA190" s="22" t="s">
        <v>793</v>
      </c>
      <c r="EB190" s="22" t="s">
        <v>372</v>
      </c>
      <c r="EC190" s="22">
        <v>8000</v>
      </c>
      <c r="ED190" s="22">
        <v>16.3</v>
      </c>
      <c r="EE190" s="22">
        <v>21580</v>
      </c>
      <c r="EF190" s="22">
        <v>18</v>
      </c>
      <c r="EG190" s="22">
        <v>23630</v>
      </c>
      <c r="EH190" s="22">
        <v>6.5</v>
      </c>
      <c r="EI190" s="22" t="s">
        <v>858</v>
      </c>
      <c r="EJ190" s="22" t="s">
        <v>858</v>
      </c>
      <c r="EK190" s="22" t="s">
        <v>858</v>
      </c>
      <c r="EL190" s="22" t="s">
        <v>858</v>
      </c>
      <c r="EN190" s="23" t="s">
        <v>793</v>
      </c>
      <c r="EO190" s="23" t="s">
        <v>372</v>
      </c>
      <c r="EP190" s="23">
        <v>8000</v>
      </c>
      <c r="EQ190" s="23">
        <v>14.2</v>
      </c>
      <c r="ER190" s="23">
        <v>12.15</v>
      </c>
      <c r="ES190" s="23">
        <v>17</v>
      </c>
      <c r="ET190" s="23">
        <v>12.6</v>
      </c>
      <c r="EU190" s="23">
        <v>6.1</v>
      </c>
      <c r="EV190" s="23" t="s">
        <v>858</v>
      </c>
      <c r="EW190" s="23" t="s">
        <v>858</v>
      </c>
      <c r="EX190" s="23" t="s">
        <v>858</v>
      </c>
      <c r="EY190" s="23" t="s">
        <v>858</v>
      </c>
      <c r="FA190" s="24" t="s">
        <v>793</v>
      </c>
      <c r="FB190" s="24" t="s">
        <v>372</v>
      </c>
      <c r="FC190" s="24">
        <v>8000</v>
      </c>
      <c r="FD190" s="24">
        <v>14.2</v>
      </c>
      <c r="FE190" s="24">
        <v>441.1</v>
      </c>
      <c r="FF190" s="24">
        <v>16</v>
      </c>
      <c r="FG190" s="24">
        <v>468.6</v>
      </c>
      <c r="FH190" s="24">
        <v>5.9</v>
      </c>
      <c r="FI190" s="24" t="s">
        <v>858</v>
      </c>
      <c r="FJ190" s="24" t="s">
        <v>858</v>
      </c>
      <c r="FK190" s="24" t="s">
        <v>858</v>
      </c>
      <c r="FL190" s="24" t="s">
        <v>858</v>
      </c>
      <c r="FN190" s="11" t="s">
        <v>793</v>
      </c>
      <c r="FO190" s="11" t="s">
        <v>372</v>
      </c>
      <c r="FP190" s="11">
        <v>12000</v>
      </c>
      <c r="FQ190" s="11">
        <v>11.9</v>
      </c>
      <c r="FR190" s="11">
        <v>40.1</v>
      </c>
      <c r="FS190" s="11">
        <v>3.5</v>
      </c>
      <c r="FT190" s="11">
        <v>41.9</v>
      </c>
      <c r="FU190" s="11">
        <v>1.8</v>
      </c>
      <c r="FV190" s="11">
        <v>35</v>
      </c>
      <c r="FW190" s="11">
        <v>1.4</v>
      </c>
      <c r="FX190" s="11" t="s">
        <v>858</v>
      </c>
      <c r="FY190" s="11" t="s">
        <v>858</v>
      </c>
      <c r="GA190" s="10" t="s">
        <v>793</v>
      </c>
      <c r="GB190" s="10" t="s">
        <v>372</v>
      </c>
      <c r="GC190" s="10" t="s">
        <v>858</v>
      </c>
      <c r="GD190" s="10" t="s">
        <v>858</v>
      </c>
      <c r="GE190" s="10">
        <v>26542</v>
      </c>
      <c r="GF190" s="10" t="s">
        <v>858</v>
      </c>
      <c r="GG190" s="10">
        <v>29339</v>
      </c>
      <c r="GH190" s="10">
        <v>7</v>
      </c>
      <c r="GI190" s="10" t="s">
        <v>858</v>
      </c>
      <c r="GJ190" s="10" t="s">
        <v>858</v>
      </c>
      <c r="GK190" s="10" t="s">
        <v>858</v>
      </c>
      <c r="GL190" s="10" t="s">
        <v>858</v>
      </c>
      <c r="GN190" s="9" t="s">
        <v>793</v>
      </c>
      <c r="GO190" s="9" t="s">
        <v>372</v>
      </c>
      <c r="GP190" s="9">
        <v>12000</v>
      </c>
      <c r="GQ190" s="9">
        <v>11.9</v>
      </c>
      <c r="GR190" s="9">
        <v>11.67</v>
      </c>
      <c r="GS190" s="9">
        <v>10</v>
      </c>
      <c r="GT190" s="9">
        <v>13.68</v>
      </c>
      <c r="GU190" s="9">
        <v>5.9</v>
      </c>
      <c r="GV190" s="9">
        <v>7.5</v>
      </c>
      <c r="GW190" s="9">
        <v>3.8</v>
      </c>
      <c r="GX190" s="9" t="s">
        <v>858</v>
      </c>
      <c r="GY190" s="9" t="s">
        <v>858</v>
      </c>
    </row>
    <row r="191" spans="1:207" x14ac:dyDescent="0.25">
      <c r="A191" s="1" t="s">
        <v>794</v>
      </c>
      <c r="B191" s="1" t="s">
        <v>373</v>
      </c>
      <c r="C191" s="1">
        <v>5000</v>
      </c>
      <c r="D191" s="1">
        <v>19.600000000000001</v>
      </c>
      <c r="E191" s="1">
        <v>495.6</v>
      </c>
      <c r="F191" s="1">
        <v>13</v>
      </c>
      <c r="G191" s="1">
        <v>557.70000000000005</v>
      </c>
      <c r="H191" s="1">
        <v>8.6</v>
      </c>
      <c r="I191" s="1" t="s">
        <v>858</v>
      </c>
      <c r="J191" s="1" t="s">
        <v>858</v>
      </c>
      <c r="K191" s="1" t="s">
        <v>858</v>
      </c>
      <c r="L191" s="1" t="s">
        <v>858</v>
      </c>
      <c r="N191" s="2" t="s">
        <v>794</v>
      </c>
      <c r="O191" s="2" t="s">
        <v>373</v>
      </c>
      <c r="P191" s="2">
        <v>9000</v>
      </c>
      <c r="Q191" s="2">
        <v>14</v>
      </c>
      <c r="R191" s="2">
        <v>37.299999999999997</v>
      </c>
      <c r="S191" s="2">
        <v>2.7</v>
      </c>
      <c r="T191" s="2">
        <v>39</v>
      </c>
      <c r="U191" s="2">
        <v>2</v>
      </c>
      <c r="V191" s="2" t="s">
        <v>858</v>
      </c>
      <c r="W191" s="2" t="s">
        <v>858</v>
      </c>
      <c r="X191" s="2" t="s">
        <v>858</v>
      </c>
      <c r="Y191" s="2" t="s">
        <v>858</v>
      </c>
      <c r="AA191" s="3" t="s">
        <v>794</v>
      </c>
      <c r="AB191" s="3" t="s">
        <v>373</v>
      </c>
      <c r="AC191" s="3">
        <v>8000</v>
      </c>
      <c r="AD191" s="3">
        <v>16.5</v>
      </c>
      <c r="AE191" s="3">
        <v>24008</v>
      </c>
      <c r="AF191" s="3">
        <v>15</v>
      </c>
      <c r="AG191" s="3">
        <v>27613</v>
      </c>
      <c r="AH191" s="3">
        <v>9.4</v>
      </c>
      <c r="AI191" s="3" t="s">
        <v>858</v>
      </c>
      <c r="AJ191" s="3" t="s">
        <v>858</v>
      </c>
      <c r="AK191" s="3" t="s">
        <v>858</v>
      </c>
      <c r="AL191" s="3" t="s">
        <v>858</v>
      </c>
      <c r="AN191" s="4" t="s">
        <v>794</v>
      </c>
      <c r="AO191" s="4" t="s">
        <v>373</v>
      </c>
      <c r="AP191" s="4">
        <v>9000</v>
      </c>
      <c r="AQ191" s="4">
        <v>14</v>
      </c>
      <c r="AR191" s="4">
        <v>12.5</v>
      </c>
      <c r="AS191" s="4">
        <v>10</v>
      </c>
      <c r="AT191" s="4">
        <v>13.28</v>
      </c>
      <c r="AU191" s="4">
        <v>7.3</v>
      </c>
      <c r="AV191" s="4" t="s">
        <v>858</v>
      </c>
      <c r="AW191" s="4" t="s">
        <v>858</v>
      </c>
      <c r="AX191" s="4" t="s">
        <v>858</v>
      </c>
      <c r="AY191" s="4" t="s">
        <v>858</v>
      </c>
      <c r="BA191" s="5" t="s">
        <v>794</v>
      </c>
      <c r="BB191" s="5" t="s">
        <v>373</v>
      </c>
      <c r="BC191" s="5">
        <v>9000</v>
      </c>
      <c r="BD191" s="5">
        <v>14</v>
      </c>
      <c r="BE191" s="5">
        <v>460</v>
      </c>
      <c r="BF191" s="5">
        <v>12</v>
      </c>
      <c r="BG191" s="5">
        <v>518.29999999999995</v>
      </c>
      <c r="BH191" s="5">
        <v>7.1</v>
      </c>
      <c r="BI191" s="5" t="s">
        <v>858</v>
      </c>
      <c r="BJ191" s="5" t="s">
        <v>858</v>
      </c>
      <c r="BK191" s="5" t="s">
        <v>858</v>
      </c>
      <c r="BL191" s="5" t="s">
        <v>858</v>
      </c>
      <c r="BN191" s="6" t="s">
        <v>794</v>
      </c>
      <c r="BO191" s="6" t="s">
        <v>373</v>
      </c>
      <c r="BP191" s="6">
        <v>12000</v>
      </c>
      <c r="BQ191" s="6">
        <v>11.6</v>
      </c>
      <c r="BR191" s="6">
        <v>36</v>
      </c>
      <c r="BS191" s="6">
        <v>2.7</v>
      </c>
      <c r="BT191" s="6">
        <v>33.5</v>
      </c>
      <c r="BU191" s="6">
        <v>3.6</v>
      </c>
      <c r="BV191" s="6" t="s">
        <v>858</v>
      </c>
      <c r="BW191" s="6" t="s">
        <v>858</v>
      </c>
      <c r="BX191" s="6" t="s">
        <v>858</v>
      </c>
      <c r="BY191" s="6" t="s">
        <v>858</v>
      </c>
      <c r="CA191" s="7" t="s">
        <v>794</v>
      </c>
      <c r="CB191" s="7" t="s">
        <v>373</v>
      </c>
      <c r="CC191" s="7">
        <v>11000</v>
      </c>
      <c r="CD191" s="7">
        <v>13.7</v>
      </c>
      <c r="CE191" s="7">
        <v>17739</v>
      </c>
      <c r="CF191" s="7">
        <v>18</v>
      </c>
      <c r="CG191" s="7">
        <v>22258</v>
      </c>
      <c r="CH191" s="7">
        <v>9.9</v>
      </c>
      <c r="CI191" s="7" t="s">
        <v>858</v>
      </c>
      <c r="CJ191" s="7" t="s">
        <v>858</v>
      </c>
      <c r="CK191" s="7" t="s">
        <v>858</v>
      </c>
      <c r="CL191" s="7" t="s">
        <v>858</v>
      </c>
      <c r="CN191" s="8" t="s">
        <v>794</v>
      </c>
      <c r="CO191" s="8" t="s">
        <v>373</v>
      </c>
      <c r="CP191" s="8">
        <v>12000</v>
      </c>
      <c r="CQ191" s="8">
        <v>11.6</v>
      </c>
      <c r="CR191" s="8">
        <v>9.94</v>
      </c>
      <c r="CS191" s="8">
        <v>12</v>
      </c>
      <c r="CT191" s="8">
        <v>12.24</v>
      </c>
      <c r="CU191" s="8">
        <v>6.8</v>
      </c>
      <c r="CV191" s="8">
        <v>6.09</v>
      </c>
      <c r="CW191" s="8">
        <v>6.9</v>
      </c>
      <c r="CX191" s="8" t="s">
        <v>858</v>
      </c>
      <c r="CY191" s="8" t="s">
        <v>858</v>
      </c>
      <c r="DA191" s="20" t="s">
        <v>794</v>
      </c>
      <c r="DB191" s="20" t="s">
        <v>373</v>
      </c>
      <c r="DC191" s="20">
        <v>12000</v>
      </c>
      <c r="DD191" s="20">
        <v>11.6</v>
      </c>
      <c r="DE191" s="20">
        <v>362.2</v>
      </c>
      <c r="DF191" s="20">
        <v>14</v>
      </c>
      <c r="DG191" s="20">
        <v>409.9</v>
      </c>
      <c r="DH191" s="20">
        <v>8.1</v>
      </c>
      <c r="DI191" s="20" t="s">
        <v>858</v>
      </c>
      <c r="DJ191" s="20" t="s">
        <v>858</v>
      </c>
      <c r="DK191" s="20" t="s">
        <v>858</v>
      </c>
      <c r="DL191" s="20" t="s">
        <v>858</v>
      </c>
      <c r="DN191" s="21" t="s">
        <v>794</v>
      </c>
      <c r="DO191" s="21" t="s">
        <v>373</v>
      </c>
      <c r="DP191" s="21">
        <v>4000</v>
      </c>
      <c r="DQ191" s="21">
        <v>20</v>
      </c>
      <c r="DR191" s="21">
        <v>37</v>
      </c>
      <c r="DS191" s="21">
        <v>4.3</v>
      </c>
      <c r="DT191" s="21">
        <v>38.700000000000003</v>
      </c>
      <c r="DU191" s="21">
        <v>2.8</v>
      </c>
      <c r="DV191" s="21" t="s">
        <v>858</v>
      </c>
      <c r="DW191" s="21" t="s">
        <v>858</v>
      </c>
      <c r="DX191" s="21" t="s">
        <v>858</v>
      </c>
      <c r="DY191" s="21" t="s">
        <v>858</v>
      </c>
      <c r="EA191" s="22" t="s">
        <v>794</v>
      </c>
      <c r="EB191" s="22" t="s">
        <v>373</v>
      </c>
      <c r="EC191" s="22" t="s">
        <v>858</v>
      </c>
      <c r="ED191" s="22" t="s">
        <v>858</v>
      </c>
      <c r="EE191" s="22" t="s">
        <v>858</v>
      </c>
      <c r="EF191" s="22" t="s">
        <v>858</v>
      </c>
      <c r="EG191" s="22">
        <v>25081</v>
      </c>
      <c r="EH191" s="22">
        <v>16</v>
      </c>
      <c r="EI191" s="22" t="s">
        <v>858</v>
      </c>
      <c r="EJ191" s="22" t="s">
        <v>858</v>
      </c>
      <c r="EK191" s="22" t="s">
        <v>858</v>
      </c>
      <c r="EL191" s="22" t="s">
        <v>858</v>
      </c>
      <c r="EN191" s="23" t="s">
        <v>794</v>
      </c>
      <c r="EO191" s="23" t="s">
        <v>373</v>
      </c>
      <c r="EP191" s="23">
        <v>4000</v>
      </c>
      <c r="EQ191" s="23">
        <v>20</v>
      </c>
      <c r="ER191" s="23" t="s">
        <v>858</v>
      </c>
      <c r="ES191" s="23" t="s">
        <v>858</v>
      </c>
      <c r="ET191" s="23">
        <v>12.17</v>
      </c>
      <c r="EU191" s="23">
        <v>12</v>
      </c>
      <c r="EV191" s="23" t="s">
        <v>858</v>
      </c>
      <c r="EW191" s="23" t="s">
        <v>858</v>
      </c>
      <c r="EX191" s="23" t="s">
        <v>858</v>
      </c>
      <c r="EY191" s="23" t="s">
        <v>858</v>
      </c>
      <c r="FA191" s="24" t="s">
        <v>794</v>
      </c>
      <c r="FB191" s="24" t="s">
        <v>373</v>
      </c>
      <c r="FC191" s="24">
        <v>4000</v>
      </c>
      <c r="FD191" s="24">
        <v>20</v>
      </c>
      <c r="FE191" s="24" t="s">
        <v>858</v>
      </c>
      <c r="FF191" s="24" t="s">
        <v>858</v>
      </c>
      <c r="FG191" s="24">
        <v>470.9</v>
      </c>
      <c r="FH191" s="24">
        <v>12</v>
      </c>
      <c r="FI191" s="24" t="s">
        <v>858</v>
      </c>
      <c r="FJ191" s="24" t="s">
        <v>858</v>
      </c>
      <c r="FK191" s="24" t="s">
        <v>858</v>
      </c>
      <c r="FL191" s="24" t="s">
        <v>858</v>
      </c>
      <c r="FN191" s="11" t="s">
        <v>794</v>
      </c>
      <c r="FO191" s="11" t="s">
        <v>373</v>
      </c>
      <c r="FP191" s="11">
        <v>5000</v>
      </c>
      <c r="FQ191" s="11">
        <v>19.600000000000001</v>
      </c>
      <c r="FR191" s="11">
        <v>38.299999999999997</v>
      </c>
      <c r="FS191" s="11">
        <v>3.6</v>
      </c>
      <c r="FT191" s="11">
        <v>39.299999999999997</v>
      </c>
      <c r="FU191" s="11">
        <v>2.8</v>
      </c>
      <c r="FV191" s="11" t="s">
        <v>858</v>
      </c>
      <c r="FW191" s="11" t="s">
        <v>858</v>
      </c>
      <c r="FX191" s="11" t="s">
        <v>858</v>
      </c>
      <c r="FY191" s="11" t="s">
        <v>858</v>
      </c>
      <c r="GA191" s="10" t="s">
        <v>794</v>
      </c>
      <c r="GB191" s="10" t="s">
        <v>373</v>
      </c>
      <c r="GC191" s="10" t="s">
        <v>858</v>
      </c>
      <c r="GD191" s="10" t="s">
        <v>858</v>
      </c>
      <c r="GE191" s="10">
        <v>28806</v>
      </c>
      <c r="GF191" s="10">
        <v>15</v>
      </c>
      <c r="GG191" s="10">
        <v>30020</v>
      </c>
      <c r="GH191" s="10">
        <v>10</v>
      </c>
      <c r="GI191" s="10" t="s">
        <v>858</v>
      </c>
      <c r="GJ191" s="10" t="s">
        <v>858</v>
      </c>
      <c r="GK191" s="10" t="s">
        <v>858</v>
      </c>
      <c r="GL191" s="10" t="s">
        <v>858</v>
      </c>
      <c r="GN191" s="9" t="s">
        <v>794</v>
      </c>
      <c r="GO191" s="9" t="s">
        <v>373</v>
      </c>
      <c r="GP191" s="9">
        <v>5000</v>
      </c>
      <c r="GQ191" s="9">
        <v>19.600000000000001</v>
      </c>
      <c r="GR191" s="9">
        <v>13.01</v>
      </c>
      <c r="GS191" s="9">
        <v>11</v>
      </c>
      <c r="GT191" s="9">
        <v>14.18</v>
      </c>
      <c r="GU191" s="9">
        <v>9.1</v>
      </c>
      <c r="GV191" s="9" t="s">
        <v>858</v>
      </c>
      <c r="GW191" s="9" t="s">
        <v>858</v>
      </c>
      <c r="GX191" s="9" t="s">
        <v>858</v>
      </c>
      <c r="GY191" s="9" t="s">
        <v>858</v>
      </c>
    </row>
    <row r="192" spans="1:207" x14ac:dyDescent="0.25">
      <c r="A192" s="1" t="s">
        <v>795</v>
      </c>
      <c r="B192" s="1" t="s">
        <v>374</v>
      </c>
      <c r="C192" s="1">
        <v>18000</v>
      </c>
      <c r="D192" s="1">
        <v>9.8000000000000007</v>
      </c>
      <c r="E192" s="1">
        <v>430.8</v>
      </c>
      <c r="F192" s="1">
        <v>9.8000000000000007</v>
      </c>
      <c r="G192" s="1">
        <v>546.70000000000005</v>
      </c>
      <c r="H192" s="1">
        <v>7.5</v>
      </c>
      <c r="I192" s="1">
        <v>263.8</v>
      </c>
      <c r="J192" s="1">
        <v>3.5</v>
      </c>
      <c r="K192" s="1" t="s">
        <v>858</v>
      </c>
      <c r="L192" s="1" t="s">
        <v>858</v>
      </c>
      <c r="N192" s="2" t="s">
        <v>795</v>
      </c>
      <c r="O192" s="2" t="s">
        <v>374</v>
      </c>
      <c r="P192" s="2">
        <v>31000</v>
      </c>
      <c r="Q192" s="2">
        <v>7.2</v>
      </c>
      <c r="R192" s="2">
        <v>38.6</v>
      </c>
      <c r="S192" s="2">
        <v>1.6</v>
      </c>
      <c r="T192" s="2">
        <v>40.299999999999997</v>
      </c>
      <c r="U192" s="2">
        <v>1.5</v>
      </c>
      <c r="V192" s="2">
        <v>34.9</v>
      </c>
      <c r="W192" s="2">
        <v>2.2000000000000002</v>
      </c>
      <c r="X192" s="2" t="s">
        <v>858</v>
      </c>
      <c r="Y192" s="2" t="s">
        <v>858</v>
      </c>
      <c r="AA192" s="3" t="s">
        <v>795</v>
      </c>
      <c r="AB192" s="3" t="s">
        <v>374</v>
      </c>
      <c r="AC192" s="3">
        <v>26000</v>
      </c>
      <c r="AD192" s="3">
        <v>8.8000000000000007</v>
      </c>
      <c r="AE192" s="3">
        <v>20040</v>
      </c>
      <c r="AF192" s="3">
        <v>8.8000000000000007</v>
      </c>
      <c r="AG192" s="3">
        <v>25470</v>
      </c>
      <c r="AH192" s="3">
        <v>6.4</v>
      </c>
      <c r="AI192" s="3">
        <v>12681</v>
      </c>
      <c r="AJ192" s="3">
        <v>4.3</v>
      </c>
      <c r="AK192" s="3" t="s">
        <v>858</v>
      </c>
      <c r="AL192" s="3" t="s">
        <v>858</v>
      </c>
      <c r="AN192" s="4" t="s">
        <v>795</v>
      </c>
      <c r="AO192" s="4" t="s">
        <v>374</v>
      </c>
      <c r="AP192" s="4">
        <v>31000</v>
      </c>
      <c r="AQ192" s="4">
        <v>7.2</v>
      </c>
      <c r="AR192" s="4">
        <v>9.77</v>
      </c>
      <c r="AS192" s="4">
        <v>5.8</v>
      </c>
      <c r="AT192" s="4">
        <v>12.35</v>
      </c>
      <c r="AU192" s="4">
        <v>5.5</v>
      </c>
      <c r="AV192" s="4">
        <v>6.5</v>
      </c>
      <c r="AW192" s="4">
        <v>2.4</v>
      </c>
      <c r="AX192" s="4" t="s">
        <v>858</v>
      </c>
      <c r="AY192" s="4" t="s">
        <v>858</v>
      </c>
      <c r="BA192" s="5" t="s">
        <v>795</v>
      </c>
      <c r="BB192" s="5" t="s">
        <v>374</v>
      </c>
      <c r="BC192" s="5">
        <v>31000</v>
      </c>
      <c r="BD192" s="5">
        <v>7.2</v>
      </c>
      <c r="BE192" s="5">
        <v>400</v>
      </c>
      <c r="BF192" s="5">
        <v>6.2</v>
      </c>
      <c r="BG192" s="5">
        <v>498</v>
      </c>
      <c r="BH192" s="5">
        <v>5.4</v>
      </c>
      <c r="BI192" s="5">
        <v>253.7</v>
      </c>
      <c r="BJ192" s="5">
        <v>2.4</v>
      </c>
      <c r="BK192" s="5" t="s">
        <v>858</v>
      </c>
      <c r="BL192" s="5" t="s">
        <v>858</v>
      </c>
      <c r="BN192" s="6" t="s">
        <v>795</v>
      </c>
      <c r="BO192" s="6" t="s">
        <v>374</v>
      </c>
      <c r="BP192" s="6">
        <v>48000</v>
      </c>
      <c r="BQ192" s="6">
        <v>5.8</v>
      </c>
      <c r="BR192" s="6">
        <v>36.1</v>
      </c>
      <c r="BS192" s="6">
        <v>1.7</v>
      </c>
      <c r="BT192" s="6">
        <v>32.6</v>
      </c>
      <c r="BU192" s="6">
        <v>2.4</v>
      </c>
      <c r="BV192" s="6">
        <v>12.5</v>
      </c>
      <c r="BW192" s="6">
        <v>12</v>
      </c>
      <c r="BX192" s="6" t="s">
        <v>858</v>
      </c>
      <c r="BY192" s="6" t="s">
        <v>858</v>
      </c>
      <c r="CA192" s="7" t="s">
        <v>795</v>
      </c>
      <c r="CB192" s="7" t="s">
        <v>374</v>
      </c>
      <c r="CC192" s="7">
        <v>39000</v>
      </c>
      <c r="CD192" s="7">
        <v>8.6999999999999993</v>
      </c>
      <c r="CE192" s="7">
        <v>16125</v>
      </c>
      <c r="CF192" s="7">
        <v>10</v>
      </c>
      <c r="CG192" s="7">
        <v>19806</v>
      </c>
      <c r="CH192" s="7">
        <v>7.6</v>
      </c>
      <c r="CI192" s="7" t="s">
        <v>858</v>
      </c>
      <c r="CJ192" s="7" t="s">
        <v>858</v>
      </c>
      <c r="CK192" s="7" t="s">
        <v>858</v>
      </c>
      <c r="CL192" s="7" t="s">
        <v>858</v>
      </c>
      <c r="CN192" s="8" t="s">
        <v>795</v>
      </c>
      <c r="CO192" s="8" t="s">
        <v>374</v>
      </c>
      <c r="CP192" s="8">
        <v>48000</v>
      </c>
      <c r="CQ192" s="8">
        <v>5.8</v>
      </c>
      <c r="CR192" s="8">
        <v>8.59</v>
      </c>
      <c r="CS192" s="8">
        <v>4.7</v>
      </c>
      <c r="CT192" s="8">
        <v>11.54</v>
      </c>
      <c r="CU192" s="8">
        <v>4.8</v>
      </c>
      <c r="CV192" s="8">
        <v>6.12</v>
      </c>
      <c r="CW192" s="8">
        <v>0.7</v>
      </c>
      <c r="CX192" s="8" t="s">
        <v>858</v>
      </c>
      <c r="CY192" s="8" t="s">
        <v>858</v>
      </c>
      <c r="DA192" s="20" t="s">
        <v>795</v>
      </c>
      <c r="DB192" s="20" t="s">
        <v>374</v>
      </c>
      <c r="DC192" s="20">
        <v>48000</v>
      </c>
      <c r="DD192" s="20">
        <v>5.8</v>
      </c>
      <c r="DE192" s="20">
        <v>296.8</v>
      </c>
      <c r="DF192" s="20">
        <v>7</v>
      </c>
      <c r="DG192" s="20">
        <v>376.1</v>
      </c>
      <c r="DH192" s="20">
        <v>5.4</v>
      </c>
      <c r="DI192" s="20">
        <v>95.2</v>
      </c>
      <c r="DJ192" s="20">
        <v>12</v>
      </c>
      <c r="DK192" s="20" t="s">
        <v>858</v>
      </c>
      <c r="DL192" s="20" t="s">
        <v>858</v>
      </c>
      <c r="DN192" s="21" t="s">
        <v>795</v>
      </c>
      <c r="DO192" s="21" t="s">
        <v>374</v>
      </c>
      <c r="DP192" s="21">
        <v>14000</v>
      </c>
      <c r="DQ192" s="21">
        <v>10.7</v>
      </c>
      <c r="DR192" s="21">
        <v>37.5</v>
      </c>
      <c r="DS192" s="21">
        <v>1.8</v>
      </c>
      <c r="DT192" s="21">
        <v>37.5</v>
      </c>
      <c r="DU192" s="21">
        <v>1.3</v>
      </c>
      <c r="DV192" s="21">
        <v>31.7</v>
      </c>
      <c r="DW192" s="21">
        <v>5.2</v>
      </c>
      <c r="DX192" s="21" t="s">
        <v>858</v>
      </c>
      <c r="DY192" s="21" t="s">
        <v>858</v>
      </c>
      <c r="EA192" s="22" t="s">
        <v>795</v>
      </c>
      <c r="EB192" s="22" t="s">
        <v>374</v>
      </c>
      <c r="EC192" s="22">
        <v>11000</v>
      </c>
      <c r="ED192" s="22">
        <v>13.1</v>
      </c>
      <c r="EE192" s="22">
        <v>17342</v>
      </c>
      <c r="EF192" s="22">
        <v>13</v>
      </c>
      <c r="EG192" s="22">
        <v>22800</v>
      </c>
      <c r="EH192" s="22">
        <v>8.8000000000000007</v>
      </c>
      <c r="EI192" s="22" t="s">
        <v>858</v>
      </c>
      <c r="EJ192" s="22" t="s">
        <v>858</v>
      </c>
      <c r="EK192" s="22" t="s">
        <v>858</v>
      </c>
      <c r="EL192" s="22" t="s">
        <v>858</v>
      </c>
      <c r="EN192" s="23" t="s">
        <v>795</v>
      </c>
      <c r="EO192" s="23" t="s">
        <v>374</v>
      </c>
      <c r="EP192" s="23">
        <v>14000</v>
      </c>
      <c r="EQ192" s="23">
        <v>10.7</v>
      </c>
      <c r="ER192" s="23">
        <v>8.98</v>
      </c>
      <c r="ES192" s="23">
        <v>12</v>
      </c>
      <c r="ET192" s="23">
        <v>11.62</v>
      </c>
      <c r="EU192" s="23">
        <v>6.9</v>
      </c>
      <c r="EV192" s="23">
        <v>6.24</v>
      </c>
      <c r="EW192" s="23">
        <v>4.5999999999999996</v>
      </c>
      <c r="EX192" s="23" t="s">
        <v>858</v>
      </c>
      <c r="EY192" s="23" t="s">
        <v>858</v>
      </c>
      <c r="FA192" s="24" t="s">
        <v>795</v>
      </c>
      <c r="FB192" s="24" t="s">
        <v>374</v>
      </c>
      <c r="FC192" s="24">
        <v>14000</v>
      </c>
      <c r="FD192" s="24">
        <v>10.7</v>
      </c>
      <c r="FE192" s="24">
        <v>351.4</v>
      </c>
      <c r="FF192" s="24">
        <v>8.6999999999999993</v>
      </c>
      <c r="FG192" s="24">
        <v>435.6</v>
      </c>
      <c r="FH192" s="24">
        <v>6.8</v>
      </c>
      <c r="FI192" s="24">
        <v>232</v>
      </c>
      <c r="FJ192" s="24">
        <v>4.5</v>
      </c>
      <c r="FK192" s="24" t="s">
        <v>858</v>
      </c>
      <c r="FL192" s="24" t="s">
        <v>858</v>
      </c>
      <c r="FN192" s="11" t="s">
        <v>795</v>
      </c>
      <c r="FO192" s="11" t="s">
        <v>374</v>
      </c>
      <c r="FP192" s="11">
        <v>18000</v>
      </c>
      <c r="FQ192" s="11">
        <v>9.8000000000000007</v>
      </c>
      <c r="FR192" s="11">
        <v>40</v>
      </c>
      <c r="FS192" s="11">
        <v>0.9</v>
      </c>
      <c r="FT192" s="11">
        <v>42.5</v>
      </c>
      <c r="FU192" s="11">
        <v>2.2000000000000002</v>
      </c>
      <c r="FV192" s="11">
        <v>35</v>
      </c>
      <c r="FW192" s="11">
        <v>1.5</v>
      </c>
      <c r="FX192" s="11" t="s">
        <v>858</v>
      </c>
      <c r="FY192" s="11" t="s">
        <v>858</v>
      </c>
      <c r="GA192" s="10" t="s">
        <v>795</v>
      </c>
      <c r="GB192" s="10" t="s">
        <v>374</v>
      </c>
      <c r="GC192" s="10">
        <v>15000</v>
      </c>
      <c r="GD192" s="10">
        <v>11.8</v>
      </c>
      <c r="GE192" s="10">
        <v>21963</v>
      </c>
      <c r="GF192" s="10">
        <v>11</v>
      </c>
      <c r="GG192" s="10">
        <v>27491</v>
      </c>
      <c r="GH192" s="10">
        <v>8.6999999999999993</v>
      </c>
      <c r="GI192" s="10">
        <v>13273</v>
      </c>
      <c r="GJ192" s="10">
        <v>6.9</v>
      </c>
      <c r="GK192" s="10" t="s">
        <v>858</v>
      </c>
      <c r="GL192" s="10" t="s">
        <v>858</v>
      </c>
      <c r="GN192" s="9" t="s">
        <v>795</v>
      </c>
      <c r="GO192" s="9" t="s">
        <v>374</v>
      </c>
      <c r="GP192" s="9">
        <v>18000</v>
      </c>
      <c r="GQ192" s="9">
        <v>9.8000000000000007</v>
      </c>
      <c r="GR192" s="9">
        <v>10.02</v>
      </c>
      <c r="GS192" s="9">
        <v>7.6</v>
      </c>
      <c r="GT192" s="9">
        <v>12.85</v>
      </c>
      <c r="GU192" s="9">
        <v>7.8</v>
      </c>
      <c r="GV192" s="9">
        <v>6.67</v>
      </c>
      <c r="GW192" s="9">
        <v>3</v>
      </c>
      <c r="GX192" s="9" t="s">
        <v>858</v>
      </c>
      <c r="GY192" s="9" t="s">
        <v>858</v>
      </c>
    </row>
    <row r="193" spans="1:207" x14ac:dyDescent="0.25">
      <c r="A193" s="1" t="s">
        <v>796</v>
      </c>
      <c r="B193" s="1" t="s">
        <v>375</v>
      </c>
      <c r="C193" s="1">
        <v>29000</v>
      </c>
      <c r="D193" s="1">
        <v>7.9</v>
      </c>
      <c r="E193" s="1">
        <v>510</v>
      </c>
      <c r="F193" s="1">
        <v>6.3</v>
      </c>
      <c r="G193" s="1">
        <v>605.9</v>
      </c>
      <c r="H193" s="1">
        <v>5.4</v>
      </c>
      <c r="I193" s="1">
        <v>288.5</v>
      </c>
      <c r="J193" s="1">
        <v>4.9000000000000004</v>
      </c>
      <c r="K193" s="1" t="s">
        <v>858</v>
      </c>
      <c r="L193" s="1" t="s">
        <v>858</v>
      </c>
      <c r="N193" s="2" t="s">
        <v>796</v>
      </c>
      <c r="O193" s="2" t="s">
        <v>375</v>
      </c>
      <c r="P193" s="2">
        <v>53000</v>
      </c>
      <c r="Q193" s="2">
        <v>5.6</v>
      </c>
      <c r="R193" s="2">
        <v>37.5</v>
      </c>
      <c r="S193" s="2">
        <v>0.6</v>
      </c>
      <c r="T193" s="2">
        <v>38.299999999999997</v>
      </c>
      <c r="U193" s="2">
        <v>0.7</v>
      </c>
      <c r="V193" s="2">
        <v>33.700000000000003</v>
      </c>
      <c r="W193" s="2">
        <v>2.1</v>
      </c>
      <c r="X193" s="2" t="s">
        <v>858</v>
      </c>
      <c r="Y193" s="2" t="s">
        <v>858</v>
      </c>
      <c r="AA193" s="3" t="s">
        <v>796</v>
      </c>
      <c r="AB193" s="3" t="s">
        <v>375</v>
      </c>
      <c r="AC193" s="3">
        <v>48000</v>
      </c>
      <c r="AD193" s="3">
        <v>6.5</v>
      </c>
      <c r="AE193" s="3">
        <v>23584</v>
      </c>
      <c r="AF193" s="3">
        <v>5.9</v>
      </c>
      <c r="AG193" s="3">
        <v>28143</v>
      </c>
      <c r="AH193" s="3">
        <v>4.0999999999999996</v>
      </c>
      <c r="AI193" s="3">
        <v>14146</v>
      </c>
      <c r="AJ193" s="3">
        <v>3.9</v>
      </c>
      <c r="AK193" s="3" t="s">
        <v>858</v>
      </c>
      <c r="AL193" s="3" t="s">
        <v>858</v>
      </c>
      <c r="AN193" s="4" t="s">
        <v>796</v>
      </c>
      <c r="AO193" s="4" t="s">
        <v>375</v>
      </c>
      <c r="AP193" s="4">
        <v>53000</v>
      </c>
      <c r="AQ193" s="4">
        <v>5.6</v>
      </c>
      <c r="AR193" s="4">
        <v>12.36</v>
      </c>
      <c r="AS193" s="4">
        <v>4.8</v>
      </c>
      <c r="AT193" s="4">
        <v>14.51</v>
      </c>
      <c r="AU193" s="4">
        <v>3.5</v>
      </c>
      <c r="AV193" s="4">
        <v>7.35</v>
      </c>
      <c r="AW193" s="4">
        <v>3.2</v>
      </c>
      <c r="AX193" s="4" t="s">
        <v>858</v>
      </c>
      <c r="AY193" s="4" t="s">
        <v>858</v>
      </c>
      <c r="BA193" s="5" t="s">
        <v>796</v>
      </c>
      <c r="BB193" s="5" t="s">
        <v>375</v>
      </c>
      <c r="BC193" s="5">
        <v>53000</v>
      </c>
      <c r="BD193" s="5">
        <v>5.6</v>
      </c>
      <c r="BE193" s="5">
        <v>483.3</v>
      </c>
      <c r="BF193" s="5">
        <v>5.3</v>
      </c>
      <c r="BG193" s="5">
        <v>555.9</v>
      </c>
      <c r="BH193" s="5">
        <v>3.5</v>
      </c>
      <c r="BI193" s="5">
        <v>278.3</v>
      </c>
      <c r="BJ193" s="5">
        <v>4.0999999999999996</v>
      </c>
      <c r="BK193" s="5" t="s">
        <v>858</v>
      </c>
      <c r="BL193" s="5" t="s">
        <v>858</v>
      </c>
      <c r="BN193" s="6" t="s">
        <v>796</v>
      </c>
      <c r="BO193" s="6" t="s">
        <v>375</v>
      </c>
      <c r="BP193" s="6">
        <v>75000</v>
      </c>
      <c r="BQ193" s="6">
        <v>4.7</v>
      </c>
      <c r="BR193" s="6">
        <v>36.299999999999997</v>
      </c>
      <c r="BS193" s="6">
        <v>0.7</v>
      </c>
      <c r="BT193" s="6">
        <v>32.799999999999997</v>
      </c>
      <c r="BU193" s="6">
        <v>1.5</v>
      </c>
      <c r="BV193" s="6">
        <v>16.100000000000001</v>
      </c>
      <c r="BW193" s="6">
        <v>9.6</v>
      </c>
      <c r="BX193" s="6">
        <v>42</v>
      </c>
      <c r="BY193" s="6">
        <v>6.1</v>
      </c>
      <c r="CA193" s="7" t="s">
        <v>796</v>
      </c>
      <c r="CB193" s="7" t="s">
        <v>375</v>
      </c>
      <c r="CC193" s="7">
        <v>67000</v>
      </c>
      <c r="CD193" s="7">
        <v>6.6</v>
      </c>
      <c r="CE193" s="7">
        <v>19680</v>
      </c>
      <c r="CF193" s="7">
        <v>6.8</v>
      </c>
      <c r="CG193" s="7">
        <v>23176</v>
      </c>
      <c r="CH193" s="7">
        <v>5</v>
      </c>
      <c r="CI193" s="7">
        <v>7277</v>
      </c>
      <c r="CJ193" s="7">
        <v>15</v>
      </c>
      <c r="CK193" s="7" t="s">
        <v>858</v>
      </c>
      <c r="CL193" s="7" t="s">
        <v>858</v>
      </c>
      <c r="CN193" s="8" t="s">
        <v>796</v>
      </c>
      <c r="CO193" s="8" t="s">
        <v>375</v>
      </c>
      <c r="CP193" s="8">
        <v>75000</v>
      </c>
      <c r="CQ193" s="8">
        <v>4.7</v>
      </c>
      <c r="CR193" s="8">
        <v>11.2</v>
      </c>
      <c r="CS193" s="8">
        <v>4.4000000000000004</v>
      </c>
      <c r="CT193" s="8">
        <v>13.89</v>
      </c>
      <c r="CU193" s="8">
        <v>3.2</v>
      </c>
      <c r="CV193" s="8">
        <v>6.51</v>
      </c>
      <c r="CW193" s="8">
        <v>2.4</v>
      </c>
      <c r="CX193" s="8" t="s">
        <v>858</v>
      </c>
      <c r="CY193" s="8" t="s">
        <v>858</v>
      </c>
      <c r="DA193" s="20" t="s">
        <v>796</v>
      </c>
      <c r="DB193" s="20" t="s">
        <v>375</v>
      </c>
      <c r="DC193" s="20">
        <v>75000</v>
      </c>
      <c r="DD193" s="20">
        <v>4.7</v>
      </c>
      <c r="DE193" s="20">
        <v>388.5</v>
      </c>
      <c r="DF193" s="20">
        <v>4.3</v>
      </c>
      <c r="DG193" s="20">
        <v>455.8</v>
      </c>
      <c r="DH193" s="20">
        <v>3.6</v>
      </c>
      <c r="DI193" s="20">
        <v>133.19999999999999</v>
      </c>
      <c r="DJ193" s="20">
        <v>8.8000000000000007</v>
      </c>
      <c r="DK193" s="20" t="s">
        <v>858</v>
      </c>
      <c r="DL193" s="20" t="s">
        <v>858</v>
      </c>
      <c r="DN193" s="21" t="s">
        <v>796</v>
      </c>
      <c r="DO193" s="21" t="s">
        <v>375</v>
      </c>
      <c r="DP193" s="21">
        <v>25000</v>
      </c>
      <c r="DQ193" s="21">
        <v>7.9</v>
      </c>
      <c r="DR193" s="21">
        <v>37</v>
      </c>
      <c r="DS193" s="21">
        <v>0.8</v>
      </c>
      <c r="DT193" s="21">
        <v>36.700000000000003</v>
      </c>
      <c r="DU193" s="21">
        <v>0.8</v>
      </c>
      <c r="DV193" s="21">
        <v>32.200000000000003</v>
      </c>
      <c r="DW193" s="21">
        <v>1.7</v>
      </c>
      <c r="DX193" s="21" t="s">
        <v>858</v>
      </c>
      <c r="DY193" s="21" t="s">
        <v>858</v>
      </c>
      <c r="EA193" s="22" t="s">
        <v>796</v>
      </c>
      <c r="EB193" s="22" t="s">
        <v>375</v>
      </c>
      <c r="EC193" s="22">
        <v>23000</v>
      </c>
      <c r="ED193" s="22">
        <v>9.1</v>
      </c>
      <c r="EE193" s="22">
        <v>21559</v>
      </c>
      <c r="EF193" s="22">
        <v>7.2</v>
      </c>
      <c r="EG193" s="22">
        <v>24608</v>
      </c>
      <c r="EH193" s="22">
        <v>4.0999999999999996</v>
      </c>
      <c r="EI193" s="22">
        <v>13323</v>
      </c>
      <c r="EJ193" s="22">
        <v>5.9</v>
      </c>
      <c r="EK193" s="22" t="s">
        <v>858</v>
      </c>
      <c r="EL193" s="22" t="s">
        <v>858</v>
      </c>
      <c r="EN193" s="23" t="s">
        <v>796</v>
      </c>
      <c r="EO193" s="23" t="s">
        <v>375</v>
      </c>
      <c r="EP193" s="23">
        <v>25000</v>
      </c>
      <c r="EQ193" s="23">
        <v>7.9</v>
      </c>
      <c r="ER193" s="23">
        <v>11.98</v>
      </c>
      <c r="ES193" s="23">
        <v>7.6</v>
      </c>
      <c r="ET193" s="23">
        <v>13.58</v>
      </c>
      <c r="EU193" s="23">
        <v>3.5</v>
      </c>
      <c r="EV193" s="23">
        <v>7.5</v>
      </c>
      <c r="EW193" s="23">
        <v>5.5</v>
      </c>
      <c r="EX193" s="23" t="s">
        <v>858</v>
      </c>
      <c r="EY193" s="23" t="s">
        <v>858</v>
      </c>
      <c r="FA193" s="24" t="s">
        <v>796</v>
      </c>
      <c r="FB193" s="24" t="s">
        <v>375</v>
      </c>
      <c r="FC193" s="24">
        <v>25000</v>
      </c>
      <c r="FD193" s="24">
        <v>7.9</v>
      </c>
      <c r="FE193" s="24">
        <v>442.6</v>
      </c>
      <c r="FF193" s="24">
        <v>7.4</v>
      </c>
      <c r="FG193" s="24">
        <v>498.7</v>
      </c>
      <c r="FH193" s="24">
        <v>3.6</v>
      </c>
      <c r="FI193" s="24">
        <v>262</v>
      </c>
      <c r="FJ193" s="24">
        <v>5.3</v>
      </c>
      <c r="FK193" s="24" t="s">
        <v>858</v>
      </c>
      <c r="FL193" s="24" t="s">
        <v>858</v>
      </c>
      <c r="FN193" s="11" t="s">
        <v>796</v>
      </c>
      <c r="FO193" s="11" t="s">
        <v>375</v>
      </c>
      <c r="FP193" s="11">
        <v>29000</v>
      </c>
      <c r="FQ193" s="11">
        <v>7.9</v>
      </c>
      <c r="FR193" s="11">
        <v>37.6</v>
      </c>
      <c r="FS193" s="11">
        <v>1.7</v>
      </c>
      <c r="FT193" s="11">
        <v>39.700000000000003</v>
      </c>
      <c r="FU193" s="11">
        <v>1.1000000000000001</v>
      </c>
      <c r="FV193" s="11">
        <v>35.799999999999997</v>
      </c>
      <c r="FW193" s="11">
        <v>0.9</v>
      </c>
      <c r="FX193" s="11" t="s">
        <v>858</v>
      </c>
      <c r="FY193" s="11" t="s">
        <v>858</v>
      </c>
      <c r="GA193" s="10" t="s">
        <v>796</v>
      </c>
      <c r="GB193" s="10" t="s">
        <v>375</v>
      </c>
      <c r="GC193" s="10">
        <v>25000</v>
      </c>
      <c r="GD193" s="10">
        <v>9.3000000000000007</v>
      </c>
      <c r="GE193" s="10">
        <v>26513</v>
      </c>
      <c r="GF193" s="10">
        <v>8.5</v>
      </c>
      <c r="GG193" s="10">
        <v>31396</v>
      </c>
      <c r="GH193" s="10">
        <v>6.3</v>
      </c>
      <c r="GI193" s="10">
        <v>15657</v>
      </c>
      <c r="GJ193" s="10">
        <v>5.2</v>
      </c>
      <c r="GK193" s="10" t="s">
        <v>858</v>
      </c>
      <c r="GL193" s="10" t="s">
        <v>858</v>
      </c>
      <c r="GN193" s="9" t="s">
        <v>796</v>
      </c>
      <c r="GO193" s="9" t="s">
        <v>375</v>
      </c>
      <c r="GP193" s="9">
        <v>29000</v>
      </c>
      <c r="GQ193" s="9">
        <v>7.9</v>
      </c>
      <c r="GR193" s="9">
        <v>12.86</v>
      </c>
      <c r="GS193" s="9">
        <v>6.5</v>
      </c>
      <c r="GT193" s="9">
        <v>15.26</v>
      </c>
      <c r="GU193" s="9">
        <v>5.5</v>
      </c>
      <c r="GV193" s="9">
        <v>7.21</v>
      </c>
      <c r="GW193" s="9">
        <v>4.8</v>
      </c>
      <c r="GX193" s="9" t="s">
        <v>858</v>
      </c>
      <c r="GY193" s="9" t="s">
        <v>858</v>
      </c>
    </row>
    <row r="194" spans="1:207" x14ac:dyDescent="0.25">
      <c r="A194" s="1" t="s">
        <v>797</v>
      </c>
      <c r="B194" s="1" t="s">
        <v>376</v>
      </c>
      <c r="C194" s="1">
        <v>15000</v>
      </c>
      <c r="D194" s="1">
        <v>10.6</v>
      </c>
      <c r="E194" s="1">
        <v>486.7</v>
      </c>
      <c r="F194" s="1">
        <v>7.5</v>
      </c>
      <c r="G194" s="1">
        <v>530.4</v>
      </c>
      <c r="H194" s="1">
        <v>4.4000000000000004</v>
      </c>
      <c r="I194" s="1">
        <v>279.89999999999998</v>
      </c>
      <c r="J194" s="1">
        <v>6.8</v>
      </c>
      <c r="K194" s="1" t="s">
        <v>858</v>
      </c>
      <c r="L194" s="1" t="s">
        <v>858</v>
      </c>
      <c r="N194" s="2" t="s">
        <v>797</v>
      </c>
      <c r="O194" s="2" t="s">
        <v>376</v>
      </c>
      <c r="P194" s="2">
        <v>27000</v>
      </c>
      <c r="Q194" s="2">
        <v>7.8</v>
      </c>
      <c r="R194" s="2">
        <v>37.5</v>
      </c>
      <c r="S194" s="2">
        <v>1.4</v>
      </c>
      <c r="T194" s="2">
        <v>39.1</v>
      </c>
      <c r="U194" s="2">
        <v>1.4</v>
      </c>
      <c r="V194" s="2">
        <v>31.5</v>
      </c>
      <c r="W194" s="2">
        <v>2.8</v>
      </c>
      <c r="X194" s="2" t="s">
        <v>858</v>
      </c>
      <c r="Y194" s="2" t="s">
        <v>858</v>
      </c>
      <c r="AA194" s="3" t="s">
        <v>797</v>
      </c>
      <c r="AB194" s="3" t="s">
        <v>376</v>
      </c>
      <c r="AC194" s="3">
        <v>24000</v>
      </c>
      <c r="AD194" s="3">
        <v>9.1999999999999993</v>
      </c>
      <c r="AE194" s="3">
        <v>24919</v>
      </c>
      <c r="AF194" s="3">
        <v>9.8000000000000007</v>
      </c>
      <c r="AG194" s="3">
        <v>25731</v>
      </c>
      <c r="AH194" s="3">
        <v>4.2</v>
      </c>
      <c r="AI194" s="3">
        <v>13018</v>
      </c>
      <c r="AJ194" s="3">
        <v>8.1</v>
      </c>
      <c r="AK194" s="3" t="s">
        <v>858</v>
      </c>
      <c r="AL194" s="3" t="s">
        <v>858</v>
      </c>
      <c r="AN194" s="4" t="s">
        <v>797</v>
      </c>
      <c r="AO194" s="4" t="s">
        <v>376</v>
      </c>
      <c r="AP194" s="4">
        <v>27000</v>
      </c>
      <c r="AQ194" s="4">
        <v>7.8</v>
      </c>
      <c r="AR194" s="4">
        <v>12.26</v>
      </c>
      <c r="AS194" s="4">
        <v>6.4</v>
      </c>
      <c r="AT194" s="4">
        <v>13.29</v>
      </c>
      <c r="AU194" s="4">
        <v>3.3</v>
      </c>
      <c r="AV194" s="4">
        <v>6.98</v>
      </c>
      <c r="AW194" s="4">
        <v>5.8</v>
      </c>
      <c r="AX194" s="4" t="s">
        <v>858</v>
      </c>
      <c r="AY194" s="4" t="s">
        <v>858</v>
      </c>
      <c r="BA194" s="5" t="s">
        <v>797</v>
      </c>
      <c r="BB194" s="5" t="s">
        <v>376</v>
      </c>
      <c r="BC194" s="5">
        <v>27000</v>
      </c>
      <c r="BD194" s="5">
        <v>7.8</v>
      </c>
      <c r="BE194" s="5">
        <v>489</v>
      </c>
      <c r="BF194" s="5">
        <v>5.4</v>
      </c>
      <c r="BG194" s="5">
        <v>519.9</v>
      </c>
      <c r="BH194" s="5">
        <v>3.3</v>
      </c>
      <c r="BI194" s="5">
        <v>275.5</v>
      </c>
      <c r="BJ194" s="5">
        <v>5.9</v>
      </c>
      <c r="BK194" s="5" t="s">
        <v>858</v>
      </c>
      <c r="BL194" s="5" t="s">
        <v>858</v>
      </c>
      <c r="BN194" s="6" t="s">
        <v>797</v>
      </c>
      <c r="BO194" s="6" t="s">
        <v>376</v>
      </c>
      <c r="BP194" s="6">
        <v>40000</v>
      </c>
      <c r="BQ194" s="6">
        <v>6.4</v>
      </c>
      <c r="BR194" s="6">
        <v>35</v>
      </c>
      <c r="BS194" s="6">
        <v>1.8</v>
      </c>
      <c r="BT194" s="6">
        <v>33</v>
      </c>
      <c r="BU194" s="6">
        <v>2.2999999999999998</v>
      </c>
      <c r="BV194" s="6">
        <v>15</v>
      </c>
      <c r="BW194" s="6">
        <v>11</v>
      </c>
      <c r="BX194" s="6" t="s">
        <v>858</v>
      </c>
      <c r="BY194" s="6" t="s">
        <v>858</v>
      </c>
      <c r="CA194" s="7" t="s">
        <v>797</v>
      </c>
      <c r="CB194" s="7" t="s">
        <v>376</v>
      </c>
      <c r="CC194" s="7">
        <v>35000</v>
      </c>
      <c r="CD194" s="7">
        <v>7.5</v>
      </c>
      <c r="CE194" s="7">
        <v>17744</v>
      </c>
      <c r="CF194" s="7">
        <v>9.5</v>
      </c>
      <c r="CG194" s="7">
        <v>20942</v>
      </c>
      <c r="CH194" s="7">
        <v>4.7</v>
      </c>
      <c r="CI194" s="7">
        <v>6026</v>
      </c>
      <c r="CJ194" s="7">
        <v>18</v>
      </c>
      <c r="CK194" s="7" t="s">
        <v>858</v>
      </c>
      <c r="CL194" s="7" t="s">
        <v>858</v>
      </c>
      <c r="CN194" s="8" t="s">
        <v>797</v>
      </c>
      <c r="CO194" s="8" t="s">
        <v>376</v>
      </c>
      <c r="CP194" s="8">
        <v>40000</v>
      </c>
      <c r="CQ194" s="8">
        <v>6.4</v>
      </c>
      <c r="CR194" s="8">
        <v>10.62</v>
      </c>
      <c r="CS194" s="8">
        <v>5.9</v>
      </c>
      <c r="CT194" s="8">
        <v>12.69</v>
      </c>
      <c r="CU194" s="8">
        <v>3</v>
      </c>
      <c r="CV194" s="8">
        <v>6.23</v>
      </c>
      <c r="CW194" s="8">
        <v>1.6</v>
      </c>
      <c r="CX194" s="8" t="s">
        <v>858</v>
      </c>
      <c r="CY194" s="8" t="s">
        <v>858</v>
      </c>
      <c r="DA194" s="20" t="s">
        <v>797</v>
      </c>
      <c r="DB194" s="20" t="s">
        <v>376</v>
      </c>
      <c r="DC194" s="20">
        <v>40000</v>
      </c>
      <c r="DD194" s="20">
        <v>6.4</v>
      </c>
      <c r="DE194" s="20">
        <v>382.4</v>
      </c>
      <c r="DF194" s="20">
        <v>7.3</v>
      </c>
      <c r="DG194" s="20">
        <v>418.2</v>
      </c>
      <c r="DH194" s="20">
        <v>3.9</v>
      </c>
      <c r="DI194" s="20">
        <v>101.3</v>
      </c>
      <c r="DJ194" s="20">
        <v>15</v>
      </c>
      <c r="DK194" s="20" t="s">
        <v>858</v>
      </c>
      <c r="DL194" s="20" t="s">
        <v>858</v>
      </c>
      <c r="DN194" s="21" t="s">
        <v>797</v>
      </c>
      <c r="DO194" s="21" t="s">
        <v>376</v>
      </c>
      <c r="DP194" s="21">
        <v>12000</v>
      </c>
      <c r="DQ194" s="21">
        <v>11.6</v>
      </c>
      <c r="DR194" s="21">
        <v>35.299999999999997</v>
      </c>
      <c r="DS194" s="21">
        <v>1.8</v>
      </c>
      <c r="DT194" s="21">
        <v>35.9</v>
      </c>
      <c r="DU194" s="21">
        <v>1.4</v>
      </c>
      <c r="DV194" s="21" t="s">
        <v>858</v>
      </c>
      <c r="DW194" s="21" t="s">
        <v>858</v>
      </c>
      <c r="DX194" s="21" t="s">
        <v>858</v>
      </c>
      <c r="DY194" s="21" t="s">
        <v>858</v>
      </c>
      <c r="EA194" s="22" t="s">
        <v>797</v>
      </c>
      <c r="EB194" s="22" t="s">
        <v>376</v>
      </c>
      <c r="EC194" s="22">
        <v>11000</v>
      </c>
      <c r="ED194" s="22">
        <v>13.3</v>
      </c>
      <c r="EE194" s="22">
        <v>22384</v>
      </c>
      <c r="EF194" s="22">
        <v>13</v>
      </c>
      <c r="EG194" s="22">
        <v>24162</v>
      </c>
      <c r="EH194" s="22">
        <v>6.5</v>
      </c>
      <c r="EI194" s="22">
        <v>11474</v>
      </c>
      <c r="EJ194" s="22">
        <v>15</v>
      </c>
      <c r="EK194" s="22" t="s">
        <v>858</v>
      </c>
      <c r="EL194" s="22" t="s">
        <v>858</v>
      </c>
      <c r="EN194" s="23" t="s">
        <v>797</v>
      </c>
      <c r="EO194" s="23" t="s">
        <v>376</v>
      </c>
      <c r="EP194" s="23">
        <v>12000</v>
      </c>
      <c r="EQ194" s="23">
        <v>11.6</v>
      </c>
      <c r="ER194" s="23">
        <v>13.08</v>
      </c>
      <c r="ES194" s="23">
        <v>11</v>
      </c>
      <c r="ET194" s="23">
        <v>14.08</v>
      </c>
      <c r="EU194" s="23">
        <v>4.8</v>
      </c>
      <c r="EV194" s="23">
        <v>7.47</v>
      </c>
      <c r="EW194" s="23">
        <v>7.3</v>
      </c>
      <c r="EX194" s="23" t="s">
        <v>858</v>
      </c>
      <c r="EY194" s="23" t="s">
        <v>858</v>
      </c>
      <c r="FA194" s="24" t="s">
        <v>797</v>
      </c>
      <c r="FB194" s="24" t="s">
        <v>376</v>
      </c>
      <c r="FC194" s="24">
        <v>12000</v>
      </c>
      <c r="FD194" s="24">
        <v>11.6</v>
      </c>
      <c r="FE194" s="24">
        <v>489.8</v>
      </c>
      <c r="FF194" s="24">
        <v>9.1999999999999993</v>
      </c>
      <c r="FG194" s="24">
        <v>506.1</v>
      </c>
      <c r="FH194" s="24">
        <v>5</v>
      </c>
      <c r="FI194" s="24">
        <v>264.10000000000002</v>
      </c>
      <c r="FJ194" s="24">
        <v>8.8000000000000007</v>
      </c>
      <c r="FK194" s="24" t="s">
        <v>858</v>
      </c>
      <c r="FL194" s="24" t="s">
        <v>858</v>
      </c>
      <c r="FN194" s="11" t="s">
        <v>797</v>
      </c>
      <c r="FO194" s="11" t="s">
        <v>376</v>
      </c>
      <c r="FP194" s="11">
        <v>15000</v>
      </c>
      <c r="FQ194" s="11">
        <v>10.6</v>
      </c>
      <c r="FR194" s="11">
        <v>39.5</v>
      </c>
      <c r="FS194" s="11">
        <v>2</v>
      </c>
      <c r="FT194" s="11">
        <v>41.6</v>
      </c>
      <c r="FU194" s="11">
        <v>1.9</v>
      </c>
      <c r="FV194" s="11">
        <v>35</v>
      </c>
      <c r="FW194" s="11">
        <v>0.1</v>
      </c>
      <c r="FX194" s="11" t="s">
        <v>858</v>
      </c>
      <c r="FY194" s="11" t="s">
        <v>858</v>
      </c>
      <c r="GA194" s="10" t="s">
        <v>797</v>
      </c>
      <c r="GB194" s="10" t="s">
        <v>376</v>
      </c>
      <c r="GC194" s="10">
        <v>13000</v>
      </c>
      <c r="GD194" s="10">
        <v>12.6</v>
      </c>
      <c r="GE194" s="10">
        <v>26624</v>
      </c>
      <c r="GF194" s="10">
        <v>13</v>
      </c>
      <c r="GG194" s="10">
        <v>27025</v>
      </c>
      <c r="GH194" s="10">
        <v>5.4</v>
      </c>
      <c r="GI194" s="10">
        <v>14642</v>
      </c>
      <c r="GJ194" s="10">
        <v>12</v>
      </c>
      <c r="GK194" s="10" t="s">
        <v>858</v>
      </c>
      <c r="GL194" s="10" t="s">
        <v>858</v>
      </c>
      <c r="GN194" s="9" t="s">
        <v>797</v>
      </c>
      <c r="GO194" s="9" t="s">
        <v>376</v>
      </c>
      <c r="GP194" s="9">
        <v>15000</v>
      </c>
      <c r="GQ194" s="9">
        <v>10.6</v>
      </c>
      <c r="GR194" s="9">
        <v>12.03</v>
      </c>
      <c r="GS194" s="9">
        <v>7.5</v>
      </c>
      <c r="GT194" s="9">
        <v>12.76</v>
      </c>
      <c r="GU194" s="9">
        <v>4.3</v>
      </c>
      <c r="GV194" s="9">
        <v>6.92</v>
      </c>
      <c r="GW194" s="9">
        <v>5.4</v>
      </c>
      <c r="GX194" s="9" t="s">
        <v>858</v>
      </c>
      <c r="GY194" s="9" t="s">
        <v>858</v>
      </c>
    </row>
    <row r="195" spans="1:207" x14ac:dyDescent="0.25">
      <c r="A195" s="1" t="s">
        <v>798</v>
      </c>
      <c r="B195" s="1" t="s">
        <v>377</v>
      </c>
      <c r="C195" s="1">
        <v>8000</v>
      </c>
      <c r="D195" s="1">
        <v>15</v>
      </c>
      <c r="E195" s="1">
        <v>521.4</v>
      </c>
      <c r="F195" s="1">
        <v>15</v>
      </c>
      <c r="G195" s="1" t="s">
        <v>858</v>
      </c>
      <c r="H195" s="1" t="s">
        <v>858</v>
      </c>
      <c r="I195" s="1" t="s">
        <v>858</v>
      </c>
      <c r="J195" s="1" t="s">
        <v>858</v>
      </c>
      <c r="K195" s="1" t="s">
        <v>858</v>
      </c>
      <c r="L195" s="1" t="s">
        <v>858</v>
      </c>
      <c r="N195" s="2" t="s">
        <v>798</v>
      </c>
      <c r="O195" s="2" t="s">
        <v>377</v>
      </c>
      <c r="P195" s="2">
        <v>14000</v>
      </c>
      <c r="Q195" s="2">
        <v>10.9</v>
      </c>
      <c r="R195" s="2">
        <v>37.1</v>
      </c>
      <c r="S195" s="2">
        <v>2.8</v>
      </c>
      <c r="T195" s="2">
        <v>38.700000000000003</v>
      </c>
      <c r="U195" s="2">
        <v>1.7</v>
      </c>
      <c r="V195" s="2">
        <v>34.9</v>
      </c>
      <c r="W195" s="2">
        <v>2.8</v>
      </c>
      <c r="X195" s="2" t="s">
        <v>858</v>
      </c>
      <c r="Y195" s="2" t="s">
        <v>858</v>
      </c>
      <c r="AA195" s="3" t="s">
        <v>798</v>
      </c>
      <c r="AB195" s="3" t="s">
        <v>377</v>
      </c>
      <c r="AC195" s="3">
        <v>13000</v>
      </c>
      <c r="AD195" s="3">
        <v>12.8</v>
      </c>
      <c r="AE195" s="3">
        <v>26567</v>
      </c>
      <c r="AF195" s="3">
        <v>13</v>
      </c>
      <c r="AG195" s="3" t="s">
        <v>858</v>
      </c>
      <c r="AH195" s="3" t="s">
        <v>858</v>
      </c>
      <c r="AI195" s="3">
        <v>13222</v>
      </c>
      <c r="AJ195" s="3">
        <v>9.1</v>
      </c>
      <c r="AK195" s="3" t="s">
        <v>858</v>
      </c>
      <c r="AL195" s="3" t="s">
        <v>858</v>
      </c>
      <c r="AN195" s="4" t="s">
        <v>798</v>
      </c>
      <c r="AO195" s="4" t="s">
        <v>377</v>
      </c>
      <c r="AP195" s="4">
        <v>14000</v>
      </c>
      <c r="AQ195" s="4">
        <v>10.9</v>
      </c>
      <c r="AR195" s="4">
        <v>13</v>
      </c>
      <c r="AS195" s="4">
        <v>9.5</v>
      </c>
      <c r="AT195" s="4" t="s">
        <v>858</v>
      </c>
      <c r="AU195" s="4" t="s">
        <v>858</v>
      </c>
      <c r="AV195" s="4">
        <v>6.42</v>
      </c>
      <c r="AW195" s="4">
        <v>5.4</v>
      </c>
      <c r="AX195" s="4" t="s">
        <v>858</v>
      </c>
      <c r="AY195" s="4" t="s">
        <v>858</v>
      </c>
      <c r="BA195" s="5" t="s">
        <v>798</v>
      </c>
      <c r="BB195" s="5" t="s">
        <v>377</v>
      </c>
      <c r="BC195" s="5">
        <v>14000</v>
      </c>
      <c r="BD195" s="5">
        <v>10.9</v>
      </c>
      <c r="BE195" s="5">
        <v>488.7</v>
      </c>
      <c r="BF195" s="5">
        <v>14</v>
      </c>
      <c r="BG195" s="5" t="s">
        <v>858</v>
      </c>
      <c r="BH195" s="5" t="s">
        <v>858</v>
      </c>
      <c r="BI195" s="5">
        <v>259.10000000000002</v>
      </c>
      <c r="BJ195" s="5">
        <v>5.3</v>
      </c>
      <c r="BK195" s="5" t="s">
        <v>858</v>
      </c>
      <c r="BL195" s="5" t="s">
        <v>858</v>
      </c>
      <c r="BN195" s="6" t="s">
        <v>798</v>
      </c>
      <c r="BO195" s="6" t="s">
        <v>377</v>
      </c>
      <c r="BP195" s="6">
        <v>21000</v>
      </c>
      <c r="BQ195" s="6">
        <v>8.9</v>
      </c>
      <c r="BR195" s="6">
        <v>35</v>
      </c>
      <c r="BS195" s="6">
        <v>1.5</v>
      </c>
      <c r="BT195" s="6">
        <v>33.200000000000003</v>
      </c>
      <c r="BU195" s="6">
        <v>2.9</v>
      </c>
      <c r="BV195" s="6">
        <v>17.5</v>
      </c>
      <c r="BW195" s="6">
        <v>7.4</v>
      </c>
      <c r="BX195" s="6" t="s">
        <v>858</v>
      </c>
      <c r="BY195" s="6" t="s">
        <v>858</v>
      </c>
      <c r="CA195" s="7" t="s">
        <v>798</v>
      </c>
      <c r="CB195" s="7" t="s">
        <v>377</v>
      </c>
      <c r="CC195" s="7">
        <v>19000</v>
      </c>
      <c r="CD195" s="7">
        <v>10.4</v>
      </c>
      <c r="CE195" s="7">
        <v>18908</v>
      </c>
      <c r="CF195" s="7">
        <v>15</v>
      </c>
      <c r="CG195" s="7" t="s">
        <v>858</v>
      </c>
      <c r="CH195" s="7" t="s">
        <v>858</v>
      </c>
      <c r="CI195" s="7">
        <v>7299</v>
      </c>
      <c r="CJ195" s="7">
        <v>15</v>
      </c>
      <c r="CK195" s="7" t="s">
        <v>858</v>
      </c>
      <c r="CL195" s="7" t="s">
        <v>858</v>
      </c>
      <c r="CN195" s="8" t="s">
        <v>798</v>
      </c>
      <c r="CO195" s="8" t="s">
        <v>377</v>
      </c>
      <c r="CP195" s="8">
        <v>21000</v>
      </c>
      <c r="CQ195" s="8">
        <v>8.9</v>
      </c>
      <c r="CR195" s="8">
        <v>11.06</v>
      </c>
      <c r="CS195" s="8">
        <v>9</v>
      </c>
      <c r="CT195" s="8" t="s">
        <v>858</v>
      </c>
      <c r="CU195" s="8" t="s">
        <v>858</v>
      </c>
      <c r="CV195" s="8">
        <v>6.38</v>
      </c>
      <c r="CW195" s="8">
        <v>2.5</v>
      </c>
      <c r="CX195" s="8" t="s">
        <v>858</v>
      </c>
      <c r="CY195" s="8" t="s">
        <v>858</v>
      </c>
      <c r="DA195" s="20" t="s">
        <v>798</v>
      </c>
      <c r="DB195" s="20" t="s">
        <v>377</v>
      </c>
      <c r="DC195" s="20">
        <v>21000</v>
      </c>
      <c r="DD195" s="20">
        <v>8.9</v>
      </c>
      <c r="DE195" s="20">
        <v>361.9</v>
      </c>
      <c r="DF195" s="20">
        <v>11</v>
      </c>
      <c r="DG195" s="20" t="s">
        <v>858</v>
      </c>
      <c r="DH195" s="20" t="s">
        <v>858</v>
      </c>
      <c r="DI195" s="20">
        <v>129.19999999999999</v>
      </c>
      <c r="DJ195" s="20">
        <v>16</v>
      </c>
      <c r="DK195" s="20" t="s">
        <v>858</v>
      </c>
      <c r="DL195" s="20" t="s">
        <v>858</v>
      </c>
      <c r="DN195" s="21" t="s">
        <v>798</v>
      </c>
      <c r="DO195" s="21" t="s">
        <v>377</v>
      </c>
      <c r="DP195" s="21">
        <v>7000</v>
      </c>
      <c r="DQ195" s="21">
        <v>15.7</v>
      </c>
      <c r="DR195" s="21">
        <v>35.1</v>
      </c>
      <c r="DS195" s="21">
        <v>2.6</v>
      </c>
      <c r="DT195" s="21">
        <v>37.9</v>
      </c>
      <c r="DU195" s="21">
        <v>2.6</v>
      </c>
      <c r="DV195" s="21" t="s">
        <v>858</v>
      </c>
      <c r="DW195" s="21" t="s">
        <v>858</v>
      </c>
      <c r="DX195" s="21" t="s">
        <v>858</v>
      </c>
      <c r="DY195" s="21" t="s">
        <v>858</v>
      </c>
      <c r="EA195" s="22" t="s">
        <v>798</v>
      </c>
      <c r="EB195" s="22" t="s">
        <v>377</v>
      </c>
      <c r="EC195" s="22">
        <v>6000</v>
      </c>
      <c r="ED195" s="22">
        <v>18.600000000000001</v>
      </c>
      <c r="EE195" s="22">
        <v>24459</v>
      </c>
      <c r="EF195" s="22">
        <v>19</v>
      </c>
      <c r="EG195" s="22">
        <v>26842</v>
      </c>
      <c r="EH195" s="22">
        <v>9.3000000000000007</v>
      </c>
      <c r="EI195" s="22" t="s">
        <v>858</v>
      </c>
      <c r="EJ195" s="22" t="s">
        <v>858</v>
      </c>
      <c r="EK195" s="22" t="s">
        <v>858</v>
      </c>
      <c r="EL195" s="22" t="s">
        <v>858</v>
      </c>
      <c r="EN195" s="23" t="s">
        <v>798</v>
      </c>
      <c r="EO195" s="23" t="s">
        <v>377</v>
      </c>
      <c r="EP195" s="23">
        <v>7000</v>
      </c>
      <c r="EQ195" s="23">
        <v>15.7</v>
      </c>
      <c r="ER195" s="23">
        <v>12.52</v>
      </c>
      <c r="ES195" s="23">
        <v>19</v>
      </c>
      <c r="ET195" s="23">
        <v>13.83</v>
      </c>
      <c r="EU195" s="23">
        <v>7.8</v>
      </c>
      <c r="EV195" s="23" t="s">
        <v>858</v>
      </c>
      <c r="EW195" s="23" t="s">
        <v>858</v>
      </c>
      <c r="EX195" s="23" t="s">
        <v>858</v>
      </c>
      <c r="EY195" s="23" t="s">
        <v>858</v>
      </c>
      <c r="FA195" s="24" t="s">
        <v>798</v>
      </c>
      <c r="FB195" s="24" t="s">
        <v>377</v>
      </c>
      <c r="FC195" s="24">
        <v>7000</v>
      </c>
      <c r="FD195" s="24">
        <v>15.7</v>
      </c>
      <c r="FE195" s="24">
        <v>453.7</v>
      </c>
      <c r="FF195" s="24">
        <v>20</v>
      </c>
      <c r="FG195" s="24">
        <v>524.29999999999995</v>
      </c>
      <c r="FH195" s="24">
        <v>7.6</v>
      </c>
      <c r="FI195" s="24" t="s">
        <v>858</v>
      </c>
      <c r="FJ195" s="24" t="s">
        <v>858</v>
      </c>
      <c r="FK195" s="24" t="s">
        <v>858</v>
      </c>
      <c r="FL195" s="24" t="s">
        <v>858</v>
      </c>
      <c r="FN195" s="11" t="s">
        <v>798</v>
      </c>
      <c r="FO195" s="11" t="s">
        <v>377</v>
      </c>
      <c r="FP195" s="11">
        <v>8000</v>
      </c>
      <c r="FQ195" s="11">
        <v>15</v>
      </c>
      <c r="FR195" s="11">
        <v>37.5</v>
      </c>
      <c r="FS195" s="11">
        <v>3.4</v>
      </c>
      <c r="FT195" s="11">
        <v>39.299999999999997</v>
      </c>
      <c r="FU195" s="11">
        <v>2.2000000000000002</v>
      </c>
      <c r="FV195" s="11" t="s">
        <v>858</v>
      </c>
      <c r="FW195" s="11" t="s">
        <v>858</v>
      </c>
      <c r="FX195" s="11" t="s">
        <v>858</v>
      </c>
      <c r="FY195" s="11" t="s">
        <v>858</v>
      </c>
      <c r="GA195" s="10" t="s">
        <v>798</v>
      </c>
      <c r="GB195" s="10" t="s">
        <v>377</v>
      </c>
      <c r="GC195" s="10">
        <v>7000</v>
      </c>
      <c r="GD195" s="10">
        <v>17.600000000000001</v>
      </c>
      <c r="GE195" s="10">
        <v>26925</v>
      </c>
      <c r="GF195" s="10">
        <v>18</v>
      </c>
      <c r="GG195" s="10" t="s">
        <v>858</v>
      </c>
      <c r="GH195" s="10" t="s">
        <v>858</v>
      </c>
      <c r="GI195" s="10" t="s">
        <v>858</v>
      </c>
      <c r="GJ195" s="10" t="s">
        <v>858</v>
      </c>
      <c r="GK195" s="10" t="s">
        <v>858</v>
      </c>
      <c r="GL195" s="10" t="s">
        <v>858</v>
      </c>
      <c r="GN195" s="9" t="s">
        <v>798</v>
      </c>
      <c r="GO195" s="9" t="s">
        <v>377</v>
      </c>
      <c r="GP195" s="9">
        <v>8000</v>
      </c>
      <c r="GQ195" s="9">
        <v>15</v>
      </c>
      <c r="GR195" s="9">
        <v>13.82</v>
      </c>
      <c r="GS195" s="9">
        <v>11</v>
      </c>
      <c r="GT195" s="9" t="s">
        <v>858</v>
      </c>
      <c r="GU195" s="9" t="s">
        <v>858</v>
      </c>
      <c r="GV195" s="9" t="s">
        <v>858</v>
      </c>
      <c r="GW195" s="9" t="s">
        <v>858</v>
      </c>
      <c r="GX195" s="9" t="s">
        <v>858</v>
      </c>
      <c r="GY195" s="9" t="s">
        <v>858</v>
      </c>
    </row>
    <row r="196" spans="1:207" x14ac:dyDescent="0.25">
      <c r="A196" s="1" t="s">
        <v>799</v>
      </c>
      <c r="B196" s="1" t="s">
        <v>378</v>
      </c>
      <c r="C196" s="1">
        <v>12000</v>
      </c>
      <c r="D196" s="1">
        <v>12.2</v>
      </c>
      <c r="E196" s="1">
        <v>475.1</v>
      </c>
      <c r="F196" s="1">
        <v>9.1999999999999993</v>
      </c>
      <c r="G196" s="1">
        <v>525.5</v>
      </c>
      <c r="H196" s="1">
        <v>5.6</v>
      </c>
      <c r="I196" s="1">
        <v>265.39999999999998</v>
      </c>
      <c r="J196" s="1">
        <v>6.9</v>
      </c>
      <c r="K196" s="1" t="s">
        <v>858</v>
      </c>
      <c r="L196" s="1" t="s">
        <v>858</v>
      </c>
      <c r="N196" s="2" t="s">
        <v>799</v>
      </c>
      <c r="O196" s="2" t="s">
        <v>378</v>
      </c>
      <c r="P196" s="2">
        <v>19000</v>
      </c>
      <c r="Q196" s="2">
        <v>9.5</v>
      </c>
      <c r="R196" s="2">
        <v>38.4</v>
      </c>
      <c r="S196" s="2">
        <v>1.6</v>
      </c>
      <c r="T196" s="2">
        <v>39</v>
      </c>
      <c r="U196" s="2">
        <v>1.3</v>
      </c>
      <c r="V196" s="2">
        <v>33.799999999999997</v>
      </c>
      <c r="W196" s="2">
        <v>3.5</v>
      </c>
      <c r="X196" s="2" t="s">
        <v>858</v>
      </c>
      <c r="Y196" s="2" t="s">
        <v>858</v>
      </c>
      <c r="AA196" s="3" t="s">
        <v>799</v>
      </c>
      <c r="AB196" s="3" t="s">
        <v>378</v>
      </c>
      <c r="AC196" s="3">
        <v>16000</v>
      </c>
      <c r="AD196" s="3">
        <v>18.5</v>
      </c>
      <c r="AE196" s="3">
        <v>23981</v>
      </c>
      <c r="AF196" s="3">
        <v>8.3000000000000007</v>
      </c>
      <c r="AG196" s="3">
        <v>26446</v>
      </c>
      <c r="AH196" s="3">
        <v>8</v>
      </c>
      <c r="AI196" s="3">
        <v>13256</v>
      </c>
      <c r="AJ196" s="3">
        <v>7.9</v>
      </c>
      <c r="AK196" s="3" t="s">
        <v>858</v>
      </c>
      <c r="AL196" s="3" t="s">
        <v>858</v>
      </c>
      <c r="AN196" s="4" t="s">
        <v>799</v>
      </c>
      <c r="AO196" s="4" t="s">
        <v>378</v>
      </c>
      <c r="AP196" s="4">
        <v>19000</v>
      </c>
      <c r="AQ196" s="4">
        <v>9.5</v>
      </c>
      <c r="AR196" s="4">
        <v>11.51</v>
      </c>
      <c r="AS196" s="4">
        <v>7.5</v>
      </c>
      <c r="AT196" s="4">
        <v>13.08</v>
      </c>
      <c r="AU196" s="4">
        <v>4.4000000000000004</v>
      </c>
      <c r="AV196" s="4">
        <v>6.57</v>
      </c>
      <c r="AW196" s="4">
        <v>4.5</v>
      </c>
      <c r="AX196" s="4" t="s">
        <v>858</v>
      </c>
      <c r="AY196" s="4" t="s">
        <v>858</v>
      </c>
      <c r="BA196" s="5" t="s">
        <v>799</v>
      </c>
      <c r="BB196" s="5" t="s">
        <v>378</v>
      </c>
      <c r="BC196" s="5">
        <v>19000</v>
      </c>
      <c r="BD196" s="5">
        <v>9.5</v>
      </c>
      <c r="BE196" s="5">
        <v>472.1</v>
      </c>
      <c r="BF196" s="5">
        <v>6.9</v>
      </c>
      <c r="BG196" s="5">
        <v>509.8</v>
      </c>
      <c r="BH196" s="5">
        <v>4.3</v>
      </c>
      <c r="BI196" s="5">
        <v>256.7</v>
      </c>
      <c r="BJ196" s="5">
        <v>5</v>
      </c>
      <c r="BK196" s="5" t="s">
        <v>858</v>
      </c>
      <c r="BL196" s="5" t="s">
        <v>858</v>
      </c>
      <c r="BN196" s="6" t="s">
        <v>799</v>
      </c>
      <c r="BO196" s="6" t="s">
        <v>378</v>
      </c>
      <c r="BP196" s="6">
        <v>29000</v>
      </c>
      <c r="BQ196" s="6">
        <v>7.6</v>
      </c>
      <c r="BR196" s="6">
        <v>35.5</v>
      </c>
      <c r="BS196" s="6">
        <v>2.2999999999999998</v>
      </c>
      <c r="BT196" s="6">
        <v>32</v>
      </c>
      <c r="BU196" s="6">
        <v>2.8</v>
      </c>
      <c r="BV196" s="6">
        <v>14.5</v>
      </c>
      <c r="BW196" s="6">
        <v>15</v>
      </c>
      <c r="BX196" s="6" t="s">
        <v>858</v>
      </c>
      <c r="BY196" s="6" t="s">
        <v>858</v>
      </c>
      <c r="CA196" s="7" t="s">
        <v>799</v>
      </c>
      <c r="CB196" s="7" t="s">
        <v>378</v>
      </c>
      <c r="CC196" s="7">
        <v>25000</v>
      </c>
      <c r="CD196" s="7">
        <v>13.2</v>
      </c>
      <c r="CE196" s="7">
        <v>18599</v>
      </c>
      <c r="CF196" s="7">
        <v>12</v>
      </c>
      <c r="CG196" s="7">
        <v>20825</v>
      </c>
      <c r="CH196" s="7">
        <v>9.1</v>
      </c>
      <c r="CI196" s="7">
        <v>6854</v>
      </c>
      <c r="CJ196" s="7">
        <v>14</v>
      </c>
      <c r="CK196" s="7" t="s">
        <v>858</v>
      </c>
      <c r="CL196" s="7" t="s">
        <v>858</v>
      </c>
      <c r="CN196" s="8" t="s">
        <v>799</v>
      </c>
      <c r="CO196" s="8" t="s">
        <v>378</v>
      </c>
      <c r="CP196" s="8">
        <v>29000</v>
      </c>
      <c r="CQ196" s="8">
        <v>7.6</v>
      </c>
      <c r="CR196" s="8">
        <v>9.8800000000000008</v>
      </c>
      <c r="CS196" s="8">
        <v>6.7</v>
      </c>
      <c r="CT196" s="8">
        <v>12.36</v>
      </c>
      <c r="CU196" s="8">
        <v>4</v>
      </c>
      <c r="CV196" s="8">
        <v>6.14</v>
      </c>
      <c r="CW196" s="8">
        <v>1.7</v>
      </c>
      <c r="CX196" s="8" t="s">
        <v>858</v>
      </c>
      <c r="CY196" s="8" t="s">
        <v>858</v>
      </c>
      <c r="DA196" s="20" t="s">
        <v>799</v>
      </c>
      <c r="DB196" s="20" t="s">
        <v>378</v>
      </c>
      <c r="DC196" s="20">
        <v>29000</v>
      </c>
      <c r="DD196" s="20">
        <v>7.6</v>
      </c>
      <c r="DE196" s="20">
        <v>365.6</v>
      </c>
      <c r="DF196" s="20">
        <v>8.8000000000000007</v>
      </c>
      <c r="DG196" s="20">
        <v>395.6</v>
      </c>
      <c r="DH196" s="20">
        <v>4.9000000000000004</v>
      </c>
      <c r="DI196" s="20">
        <v>110.7</v>
      </c>
      <c r="DJ196" s="20">
        <v>15</v>
      </c>
      <c r="DK196" s="20" t="s">
        <v>858</v>
      </c>
      <c r="DL196" s="20" t="s">
        <v>858</v>
      </c>
      <c r="DN196" s="21" t="s">
        <v>799</v>
      </c>
      <c r="DO196" s="21" t="s">
        <v>378</v>
      </c>
      <c r="DP196" s="21">
        <v>7000</v>
      </c>
      <c r="DQ196" s="21">
        <v>15</v>
      </c>
      <c r="DR196" s="21">
        <v>36.200000000000003</v>
      </c>
      <c r="DS196" s="21">
        <v>2.8</v>
      </c>
      <c r="DT196" s="21">
        <v>36.700000000000003</v>
      </c>
      <c r="DU196" s="21">
        <v>1.9</v>
      </c>
      <c r="DV196" s="21" t="s">
        <v>858</v>
      </c>
      <c r="DW196" s="21" t="s">
        <v>858</v>
      </c>
      <c r="DX196" s="21" t="s">
        <v>858</v>
      </c>
      <c r="DY196" s="21" t="s">
        <v>858</v>
      </c>
      <c r="EA196" s="22" t="s">
        <v>799</v>
      </c>
      <c r="EB196" s="22" t="s">
        <v>378</v>
      </c>
      <c r="EC196" s="22">
        <v>6000</v>
      </c>
      <c r="ED196" s="22">
        <v>18.2</v>
      </c>
      <c r="EE196" s="22">
        <v>23787</v>
      </c>
      <c r="EF196" s="22">
        <v>17</v>
      </c>
      <c r="EG196" s="22">
        <v>24574</v>
      </c>
      <c r="EH196" s="22">
        <v>8.4</v>
      </c>
      <c r="EI196" s="22" t="s">
        <v>858</v>
      </c>
      <c r="EJ196" s="22" t="s">
        <v>858</v>
      </c>
      <c r="EK196" s="22" t="s">
        <v>858</v>
      </c>
      <c r="EL196" s="22" t="s">
        <v>858</v>
      </c>
      <c r="EN196" s="23" t="s">
        <v>799</v>
      </c>
      <c r="EO196" s="23" t="s">
        <v>378</v>
      </c>
      <c r="EP196" s="23">
        <v>7000</v>
      </c>
      <c r="EQ196" s="23">
        <v>15</v>
      </c>
      <c r="ER196" s="23">
        <v>11.79</v>
      </c>
      <c r="ES196" s="23">
        <v>13</v>
      </c>
      <c r="ET196" s="23">
        <v>13.19</v>
      </c>
      <c r="EU196" s="23">
        <v>6.5</v>
      </c>
      <c r="EV196" s="23" t="s">
        <v>858</v>
      </c>
      <c r="EW196" s="23" t="s">
        <v>858</v>
      </c>
      <c r="EX196" s="23" t="s">
        <v>858</v>
      </c>
      <c r="EY196" s="23" t="s">
        <v>858</v>
      </c>
      <c r="FA196" s="24" t="s">
        <v>799</v>
      </c>
      <c r="FB196" s="24" t="s">
        <v>378</v>
      </c>
      <c r="FC196" s="24">
        <v>7000</v>
      </c>
      <c r="FD196" s="24">
        <v>15</v>
      </c>
      <c r="FE196" s="24">
        <v>462.8</v>
      </c>
      <c r="FF196" s="24">
        <v>12</v>
      </c>
      <c r="FG196" s="24">
        <v>484.3</v>
      </c>
      <c r="FH196" s="24">
        <v>6.6</v>
      </c>
      <c r="FI196" s="24" t="s">
        <v>858</v>
      </c>
      <c r="FJ196" s="24" t="s">
        <v>858</v>
      </c>
      <c r="FK196" s="24" t="s">
        <v>858</v>
      </c>
      <c r="FL196" s="24" t="s">
        <v>858</v>
      </c>
      <c r="FN196" s="11" t="s">
        <v>799</v>
      </c>
      <c r="FO196" s="11" t="s">
        <v>378</v>
      </c>
      <c r="FP196" s="11">
        <v>12000</v>
      </c>
      <c r="FQ196" s="11">
        <v>12.2</v>
      </c>
      <c r="FR196" s="11">
        <v>39.1</v>
      </c>
      <c r="FS196" s="11">
        <v>1.7</v>
      </c>
      <c r="FT196" s="11">
        <v>40.299999999999997</v>
      </c>
      <c r="FU196" s="11">
        <v>1.6</v>
      </c>
      <c r="FV196" s="11">
        <v>35</v>
      </c>
      <c r="FW196" s="11">
        <v>1.5</v>
      </c>
      <c r="FX196" s="11" t="s">
        <v>858</v>
      </c>
      <c r="FY196" s="11" t="s">
        <v>858</v>
      </c>
      <c r="GA196" s="10" t="s">
        <v>799</v>
      </c>
      <c r="GB196" s="10" t="s">
        <v>378</v>
      </c>
      <c r="GC196" s="10" t="s">
        <v>858</v>
      </c>
      <c r="GD196" s="10" t="s">
        <v>858</v>
      </c>
      <c r="GE196" s="10">
        <v>24170</v>
      </c>
      <c r="GF196" s="10" t="s">
        <v>858</v>
      </c>
      <c r="GG196" s="10">
        <v>27529</v>
      </c>
      <c r="GH196" s="10">
        <v>11</v>
      </c>
      <c r="GI196" s="10" t="s">
        <v>858</v>
      </c>
      <c r="GJ196" s="10" t="s">
        <v>858</v>
      </c>
      <c r="GK196" s="10" t="s">
        <v>858</v>
      </c>
      <c r="GL196" s="10" t="s">
        <v>858</v>
      </c>
      <c r="GN196" s="9" t="s">
        <v>799</v>
      </c>
      <c r="GO196" s="9" t="s">
        <v>378</v>
      </c>
      <c r="GP196" s="9">
        <v>12000</v>
      </c>
      <c r="GQ196" s="9">
        <v>12.2</v>
      </c>
      <c r="GR196" s="9">
        <v>10.97</v>
      </c>
      <c r="GS196" s="9">
        <v>8.9</v>
      </c>
      <c r="GT196" s="9">
        <v>13.03</v>
      </c>
      <c r="GU196" s="9">
        <v>5.8</v>
      </c>
      <c r="GV196" s="9">
        <v>6.54</v>
      </c>
      <c r="GW196" s="9">
        <v>5.9</v>
      </c>
      <c r="GX196" s="9" t="s">
        <v>858</v>
      </c>
      <c r="GY196" s="9" t="s">
        <v>858</v>
      </c>
    </row>
    <row r="197" spans="1:207" x14ac:dyDescent="0.25">
      <c r="A197" s="1" t="s">
        <v>800</v>
      </c>
      <c r="B197" s="1" t="s">
        <v>379</v>
      </c>
      <c r="C197" s="1">
        <v>5000</v>
      </c>
      <c r="D197" s="1">
        <v>18.899999999999999</v>
      </c>
      <c r="E197" s="1">
        <v>394.4</v>
      </c>
      <c r="F197" s="1">
        <v>13</v>
      </c>
      <c r="G197" s="1">
        <v>428.4</v>
      </c>
      <c r="H197" s="1">
        <v>7.2</v>
      </c>
      <c r="I197" s="1" t="s">
        <v>858</v>
      </c>
      <c r="J197" s="1" t="s">
        <v>858</v>
      </c>
      <c r="K197" s="1" t="s">
        <v>858</v>
      </c>
      <c r="L197" s="1" t="s">
        <v>858</v>
      </c>
      <c r="N197" s="2" t="s">
        <v>800</v>
      </c>
      <c r="O197" s="2" t="s">
        <v>379</v>
      </c>
      <c r="P197" s="2">
        <v>10000</v>
      </c>
      <c r="Q197" s="2">
        <v>12.8</v>
      </c>
      <c r="R197" s="2">
        <v>37.5</v>
      </c>
      <c r="S197" s="2">
        <v>2.5</v>
      </c>
      <c r="T197" s="2">
        <v>38.799999999999997</v>
      </c>
      <c r="U197" s="2">
        <v>1.9</v>
      </c>
      <c r="V197" s="2">
        <v>33.1</v>
      </c>
      <c r="W197" s="2">
        <v>5.3</v>
      </c>
      <c r="X197" s="2" t="s">
        <v>858</v>
      </c>
      <c r="Y197" s="2" t="s">
        <v>858</v>
      </c>
      <c r="AA197" s="3" t="s">
        <v>800</v>
      </c>
      <c r="AB197" s="3" t="s">
        <v>379</v>
      </c>
      <c r="AC197" s="3">
        <v>10000</v>
      </c>
      <c r="AD197" s="3">
        <v>14.7</v>
      </c>
      <c r="AE197" s="3">
        <v>20988</v>
      </c>
      <c r="AF197" s="3">
        <v>13</v>
      </c>
      <c r="AG197" s="3">
        <v>23584</v>
      </c>
      <c r="AH197" s="3">
        <v>6.7</v>
      </c>
      <c r="AI197" s="3" t="s">
        <v>858</v>
      </c>
      <c r="AJ197" s="3" t="s">
        <v>858</v>
      </c>
      <c r="AK197" s="3" t="s">
        <v>858</v>
      </c>
      <c r="AL197" s="3" t="s">
        <v>858</v>
      </c>
      <c r="AN197" s="4" t="s">
        <v>800</v>
      </c>
      <c r="AO197" s="4" t="s">
        <v>379</v>
      </c>
      <c r="AP197" s="4">
        <v>10000</v>
      </c>
      <c r="AQ197" s="4">
        <v>12.8</v>
      </c>
      <c r="AR197" s="4">
        <v>9.7200000000000006</v>
      </c>
      <c r="AS197" s="4">
        <v>12</v>
      </c>
      <c r="AT197" s="4">
        <v>11.83</v>
      </c>
      <c r="AU197" s="4">
        <v>6.4</v>
      </c>
      <c r="AV197" s="4">
        <v>6.31</v>
      </c>
      <c r="AW197" s="4">
        <v>2.8</v>
      </c>
      <c r="AX197" s="4" t="s">
        <v>858</v>
      </c>
      <c r="AY197" s="4" t="s">
        <v>858</v>
      </c>
      <c r="BA197" s="5" t="s">
        <v>800</v>
      </c>
      <c r="BB197" s="5" t="s">
        <v>379</v>
      </c>
      <c r="BC197" s="5">
        <v>10000</v>
      </c>
      <c r="BD197" s="5">
        <v>12.8</v>
      </c>
      <c r="BE197" s="5">
        <v>398.6</v>
      </c>
      <c r="BF197" s="5">
        <v>12</v>
      </c>
      <c r="BG197" s="5">
        <v>459.1</v>
      </c>
      <c r="BH197" s="5">
        <v>6.1</v>
      </c>
      <c r="BI197" s="5">
        <v>248.2</v>
      </c>
      <c r="BJ197" s="5">
        <v>6.1</v>
      </c>
      <c r="BK197" s="5" t="s">
        <v>858</v>
      </c>
      <c r="BL197" s="5" t="s">
        <v>858</v>
      </c>
      <c r="BN197" s="6" t="s">
        <v>800</v>
      </c>
      <c r="BO197" s="6" t="s">
        <v>379</v>
      </c>
      <c r="BP197" s="6">
        <v>15000</v>
      </c>
      <c r="BQ197" s="6">
        <v>10.5</v>
      </c>
      <c r="BR197" s="6">
        <v>35</v>
      </c>
      <c r="BS197" s="6">
        <v>4.3</v>
      </c>
      <c r="BT197" s="6">
        <v>31.9</v>
      </c>
      <c r="BU197" s="6">
        <v>4</v>
      </c>
      <c r="BV197" s="6" t="s">
        <v>858</v>
      </c>
      <c r="BW197" s="6" t="s">
        <v>858</v>
      </c>
      <c r="BX197" s="6" t="s">
        <v>858</v>
      </c>
      <c r="BY197" s="6" t="s">
        <v>858</v>
      </c>
      <c r="CA197" s="7" t="s">
        <v>800</v>
      </c>
      <c r="CB197" s="7" t="s">
        <v>379</v>
      </c>
      <c r="CC197" s="7">
        <v>13000</v>
      </c>
      <c r="CD197" s="7">
        <v>12.3</v>
      </c>
      <c r="CE197" s="7">
        <v>16437</v>
      </c>
      <c r="CF197" s="7">
        <v>14</v>
      </c>
      <c r="CG197" s="7">
        <v>20122</v>
      </c>
      <c r="CH197" s="7">
        <v>6.9</v>
      </c>
      <c r="CI197" s="7">
        <v>8148</v>
      </c>
      <c r="CJ197" s="7">
        <v>19</v>
      </c>
      <c r="CK197" s="7" t="s">
        <v>858</v>
      </c>
      <c r="CL197" s="7" t="s">
        <v>858</v>
      </c>
      <c r="CN197" s="8" t="s">
        <v>800</v>
      </c>
      <c r="CO197" s="8" t="s">
        <v>379</v>
      </c>
      <c r="CP197" s="8">
        <v>15000</v>
      </c>
      <c r="CQ197" s="8">
        <v>10.5</v>
      </c>
      <c r="CR197" s="8">
        <v>9.6199999999999992</v>
      </c>
      <c r="CS197" s="8">
        <v>12</v>
      </c>
      <c r="CT197" s="8">
        <v>11.78</v>
      </c>
      <c r="CU197" s="8">
        <v>5.5</v>
      </c>
      <c r="CV197" s="8">
        <v>6.31</v>
      </c>
      <c r="CW197" s="8">
        <v>2.5</v>
      </c>
      <c r="CX197" s="8" t="s">
        <v>858</v>
      </c>
      <c r="CY197" s="8" t="s">
        <v>858</v>
      </c>
      <c r="DA197" s="20" t="s">
        <v>800</v>
      </c>
      <c r="DB197" s="20" t="s">
        <v>379</v>
      </c>
      <c r="DC197" s="20">
        <v>15000</v>
      </c>
      <c r="DD197" s="20">
        <v>10.5</v>
      </c>
      <c r="DE197" s="20">
        <v>306.60000000000002</v>
      </c>
      <c r="DF197" s="20">
        <v>11</v>
      </c>
      <c r="DG197" s="20">
        <v>376.4</v>
      </c>
      <c r="DH197" s="20">
        <v>6.2</v>
      </c>
      <c r="DI197" s="20">
        <v>131</v>
      </c>
      <c r="DJ197" s="20">
        <v>15</v>
      </c>
      <c r="DK197" s="20" t="s">
        <v>858</v>
      </c>
      <c r="DL197" s="20" t="s">
        <v>858</v>
      </c>
      <c r="DN197" s="21" t="s">
        <v>800</v>
      </c>
      <c r="DO197" s="21" t="s">
        <v>379</v>
      </c>
      <c r="DP197" s="21">
        <v>5000</v>
      </c>
      <c r="DQ197" s="21">
        <v>17.5</v>
      </c>
      <c r="DR197" s="21">
        <v>35</v>
      </c>
      <c r="DS197" s="21">
        <v>1.8</v>
      </c>
      <c r="DT197" s="21">
        <v>36.200000000000003</v>
      </c>
      <c r="DU197" s="21">
        <v>2.2000000000000002</v>
      </c>
      <c r="DV197" s="21" t="s">
        <v>858</v>
      </c>
      <c r="DW197" s="21" t="s">
        <v>858</v>
      </c>
      <c r="DX197" s="21" t="s">
        <v>858</v>
      </c>
      <c r="DY197" s="21" t="s">
        <v>858</v>
      </c>
      <c r="EA197" s="22" t="s">
        <v>800</v>
      </c>
      <c r="EB197" s="22" t="s">
        <v>379</v>
      </c>
      <c r="EC197" s="22">
        <v>5000</v>
      </c>
      <c r="ED197" s="22">
        <v>20</v>
      </c>
      <c r="EE197" s="22" t="s">
        <v>858</v>
      </c>
      <c r="EF197" s="22" t="s">
        <v>858</v>
      </c>
      <c r="EG197" s="22">
        <v>24521</v>
      </c>
      <c r="EH197" s="22">
        <v>11</v>
      </c>
      <c r="EI197" s="22" t="s">
        <v>858</v>
      </c>
      <c r="EJ197" s="22" t="s">
        <v>858</v>
      </c>
      <c r="EK197" s="22" t="s">
        <v>858</v>
      </c>
      <c r="EL197" s="22" t="s">
        <v>858</v>
      </c>
      <c r="EN197" s="23" t="s">
        <v>800</v>
      </c>
      <c r="EO197" s="23" t="s">
        <v>379</v>
      </c>
      <c r="EP197" s="23">
        <v>5000</v>
      </c>
      <c r="EQ197" s="23">
        <v>17.5</v>
      </c>
      <c r="ER197" s="23" t="s">
        <v>858</v>
      </c>
      <c r="ES197" s="23" t="s">
        <v>858</v>
      </c>
      <c r="ET197" s="23">
        <v>13.48</v>
      </c>
      <c r="EU197" s="23">
        <v>9.1999999999999993</v>
      </c>
      <c r="EV197" s="23" t="s">
        <v>858</v>
      </c>
      <c r="EW197" s="23" t="s">
        <v>858</v>
      </c>
      <c r="EX197" s="23" t="s">
        <v>858</v>
      </c>
      <c r="EY197" s="23" t="s">
        <v>858</v>
      </c>
      <c r="FA197" s="24" t="s">
        <v>800</v>
      </c>
      <c r="FB197" s="24" t="s">
        <v>379</v>
      </c>
      <c r="FC197" s="24">
        <v>5000</v>
      </c>
      <c r="FD197" s="24">
        <v>17.5</v>
      </c>
      <c r="FE197" s="24" t="s">
        <v>858</v>
      </c>
      <c r="FF197" s="24" t="s">
        <v>858</v>
      </c>
      <c r="FG197" s="24">
        <v>487.7</v>
      </c>
      <c r="FH197" s="24">
        <v>9.1999999999999993</v>
      </c>
      <c r="FI197" s="24" t="s">
        <v>858</v>
      </c>
      <c r="FJ197" s="24" t="s">
        <v>858</v>
      </c>
      <c r="FK197" s="24" t="s">
        <v>858</v>
      </c>
      <c r="FL197" s="24" t="s">
        <v>858</v>
      </c>
      <c r="FN197" s="11" t="s">
        <v>800</v>
      </c>
      <c r="FO197" s="11" t="s">
        <v>379</v>
      </c>
      <c r="FP197" s="11">
        <v>5000</v>
      </c>
      <c r="FQ197" s="11">
        <v>18.899999999999999</v>
      </c>
      <c r="FR197" s="11">
        <v>40</v>
      </c>
      <c r="FS197" s="11">
        <v>2.7</v>
      </c>
      <c r="FT197" s="11">
        <v>41.6</v>
      </c>
      <c r="FU197" s="11">
        <v>2.5</v>
      </c>
      <c r="FV197" s="11" t="s">
        <v>858</v>
      </c>
      <c r="FW197" s="11" t="s">
        <v>858</v>
      </c>
      <c r="FX197" s="11" t="s">
        <v>858</v>
      </c>
      <c r="FY197" s="11" t="s">
        <v>858</v>
      </c>
      <c r="GA197" s="10" t="s">
        <v>800</v>
      </c>
      <c r="GB197" s="10" t="s">
        <v>379</v>
      </c>
      <c r="GC197" s="10" t="s">
        <v>858</v>
      </c>
      <c r="GD197" s="10" t="s">
        <v>858</v>
      </c>
      <c r="GE197" s="10">
        <v>21463</v>
      </c>
      <c r="GF197" s="10">
        <v>14</v>
      </c>
      <c r="GG197" s="10">
        <v>22605</v>
      </c>
      <c r="GH197" s="10">
        <v>7.2</v>
      </c>
      <c r="GI197" s="10" t="s">
        <v>858</v>
      </c>
      <c r="GJ197" s="10" t="s">
        <v>858</v>
      </c>
      <c r="GK197" s="10" t="s">
        <v>858</v>
      </c>
      <c r="GL197" s="10" t="s">
        <v>858</v>
      </c>
      <c r="GN197" s="9" t="s">
        <v>800</v>
      </c>
      <c r="GO197" s="9" t="s">
        <v>379</v>
      </c>
      <c r="GP197" s="9">
        <v>5000</v>
      </c>
      <c r="GQ197" s="9">
        <v>18.899999999999999</v>
      </c>
      <c r="GR197" s="9">
        <v>9.3000000000000007</v>
      </c>
      <c r="GS197" s="9">
        <v>12</v>
      </c>
      <c r="GT197" s="9">
        <v>10.29</v>
      </c>
      <c r="GU197" s="9">
        <v>7.7</v>
      </c>
      <c r="GV197" s="9" t="s">
        <v>858</v>
      </c>
      <c r="GW197" s="9" t="s">
        <v>858</v>
      </c>
      <c r="GX197" s="9" t="s">
        <v>858</v>
      </c>
      <c r="GY197" s="9" t="s">
        <v>858</v>
      </c>
    </row>
    <row r="198" spans="1:207" x14ac:dyDescent="0.25">
      <c r="A198" s="1" t="s">
        <v>801</v>
      </c>
      <c r="B198" s="1" t="s">
        <v>380</v>
      </c>
      <c r="C198" s="1">
        <v>125000</v>
      </c>
      <c r="D198" s="1">
        <v>3.7</v>
      </c>
      <c r="E198" s="1">
        <v>574.6</v>
      </c>
      <c r="F198" s="1">
        <v>3.3</v>
      </c>
      <c r="G198" s="1">
        <v>715.8</v>
      </c>
      <c r="H198" s="1">
        <v>2.5</v>
      </c>
      <c r="I198" s="1">
        <v>301.39999999999998</v>
      </c>
      <c r="J198" s="1">
        <v>2.2000000000000002</v>
      </c>
      <c r="K198" s="1">
        <v>1311</v>
      </c>
      <c r="L198" s="1">
        <v>17</v>
      </c>
      <c r="N198" s="2" t="s">
        <v>801</v>
      </c>
      <c r="O198" s="2" t="s">
        <v>380</v>
      </c>
      <c r="P198" s="2">
        <v>208000</v>
      </c>
      <c r="Q198" s="2">
        <v>2.8</v>
      </c>
      <c r="R198" s="2">
        <v>37.5</v>
      </c>
      <c r="S198" s="2">
        <v>0</v>
      </c>
      <c r="T198" s="2">
        <v>37.9</v>
      </c>
      <c r="U198" s="2">
        <v>0.3</v>
      </c>
      <c r="V198" s="2">
        <v>35</v>
      </c>
      <c r="W198" s="2">
        <v>0</v>
      </c>
      <c r="X198" s="2">
        <v>42.3</v>
      </c>
      <c r="Y198" s="2">
        <v>3.8</v>
      </c>
      <c r="AA198" s="3" t="s">
        <v>801</v>
      </c>
      <c r="AB198" s="3" t="s">
        <v>380</v>
      </c>
      <c r="AC198" s="3">
        <v>179000</v>
      </c>
      <c r="AD198" s="3">
        <v>3.8</v>
      </c>
      <c r="AE198" s="3">
        <v>28297</v>
      </c>
      <c r="AF198" s="3">
        <v>3.9</v>
      </c>
      <c r="AG198" s="3">
        <v>35393</v>
      </c>
      <c r="AH198" s="3">
        <v>3</v>
      </c>
      <c r="AI198" s="3">
        <v>15293</v>
      </c>
      <c r="AJ198" s="3">
        <v>5.3</v>
      </c>
      <c r="AK198" s="3" t="s">
        <v>858</v>
      </c>
      <c r="AL198" s="3" t="s">
        <v>858</v>
      </c>
      <c r="AN198" s="4" t="s">
        <v>801</v>
      </c>
      <c r="AO198" s="4" t="s">
        <v>380</v>
      </c>
      <c r="AP198" s="4">
        <v>208000</v>
      </c>
      <c r="AQ198" s="4">
        <v>2.8</v>
      </c>
      <c r="AR198" s="4">
        <v>14.17</v>
      </c>
      <c r="AS198" s="4">
        <v>3.1</v>
      </c>
      <c r="AT198" s="4">
        <v>17.23</v>
      </c>
      <c r="AU198" s="4">
        <v>1.9</v>
      </c>
      <c r="AV198" s="4">
        <v>7.57</v>
      </c>
      <c r="AW198" s="4">
        <v>1.6</v>
      </c>
      <c r="AX198" s="4">
        <v>30.68</v>
      </c>
      <c r="AY198" s="4">
        <v>14</v>
      </c>
      <c r="BA198" s="5" t="s">
        <v>801</v>
      </c>
      <c r="BB198" s="5" t="s">
        <v>380</v>
      </c>
      <c r="BC198" s="5">
        <v>208000</v>
      </c>
      <c r="BD198" s="5">
        <v>2.8</v>
      </c>
      <c r="BE198" s="5">
        <v>536.79999999999995</v>
      </c>
      <c r="BF198" s="5">
        <v>2.5</v>
      </c>
      <c r="BG198" s="5">
        <v>653.6</v>
      </c>
      <c r="BH198" s="5">
        <v>1.9</v>
      </c>
      <c r="BI198" s="5">
        <v>291.8</v>
      </c>
      <c r="BJ198" s="5">
        <v>1.5</v>
      </c>
      <c r="BK198" s="5">
        <v>1149.8</v>
      </c>
      <c r="BL198" s="5">
        <v>13</v>
      </c>
      <c r="BN198" s="6" t="s">
        <v>801</v>
      </c>
      <c r="BO198" s="6" t="s">
        <v>380</v>
      </c>
      <c r="BP198" s="6">
        <v>273000</v>
      </c>
      <c r="BQ198" s="6">
        <v>2.4</v>
      </c>
      <c r="BR198" s="6">
        <v>35</v>
      </c>
      <c r="BS198" s="6">
        <v>0.9</v>
      </c>
      <c r="BT198" s="6">
        <v>33.1</v>
      </c>
      <c r="BU198" s="6">
        <v>0.8</v>
      </c>
      <c r="BV198" s="6">
        <v>16.399999999999999</v>
      </c>
      <c r="BW198" s="6">
        <v>4.8</v>
      </c>
      <c r="BX198" s="6">
        <v>41.4</v>
      </c>
      <c r="BY198" s="6">
        <v>2.5</v>
      </c>
      <c r="CA198" s="7" t="s">
        <v>801</v>
      </c>
      <c r="CB198" s="7" t="s">
        <v>380</v>
      </c>
      <c r="CC198" s="7">
        <v>230000</v>
      </c>
      <c r="CD198" s="7">
        <v>3.4</v>
      </c>
      <c r="CE198" s="7">
        <v>24628</v>
      </c>
      <c r="CF198" s="7">
        <v>3.8</v>
      </c>
      <c r="CG198" s="7">
        <v>30234</v>
      </c>
      <c r="CH198" s="7">
        <v>2.9</v>
      </c>
      <c r="CI198" s="7">
        <v>8243</v>
      </c>
      <c r="CJ198" s="7">
        <v>12</v>
      </c>
      <c r="CK198" s="7">
        <v>55445</v>
      </c>
      <c r="CL198" s="7">
        <v>19</v>
      </c>
      <c r="CN198" s="8" t="s">
        <v>801</v>
      </c>
      <c r="CO198" s="8" t="s">
        <v>380</v>
      </c>
      <c r="CP198" s="8">
        <v>273000</v>
      </c>
      <c r="CQ198" s="8">
        <v>2.4</v>
      </c>
      <c r="CR198" s="8">
        <v>13.12</v>
      </c>
      <c r="CS198" s="8">
        <v>2.4</v>
      </c>
      <c r="CT198" s="8">
        <v>16.54</v>
      </c>
      <c r="CU198" s="8">
        <v>1.8</v>
      </c>
      <c r="CV198" s="8">
        <v>6.85</v>
      </c>
      <c r="CW198" s="8">
        <v>1.5</v>
      </c>
      <c r="CX198" s="8">
        <v>28.4</v>
      </c>
      <c r="CY198" s="8">
        <v>11</v>
      </c>
      <c r="DA198" s="20" t="s">
        <v>801</v>
      </c>
      <c r="DB198" s="20" t="s">
        <v>380</v>
      </c>
      <c r="DC198" s="20">
        <v>273000</v>
      </c>
      <c r="DD198" s="20">
        <v>2.4</v>
      </c>
      <c r="DE198" s="20">
        <v>448.8</v>
      </c>
      <c r="DF198" s="20">
        <v>2.9</v>
      </c>
      <c r="DG198" s="20">
        <v>547.5</v>
      </c>
      <c r="DH198" s="20">
        <v>1.9</v>
      </c>
      <c r="DI198" s="20">
        <v>146</v>
      </c>
      <c r="DJ198" s="20">
        <v>5.9</v>
      </c>
      <c r="DK198" s="20">
        <v>1015.2</v>
      </c>
      <c r="DL198" s="20">
        <v>11</v>
      </c>
      <c r="DN198" s="21" t="s">
        <v>801</v>
      </c>
      <c r="DO198" s="21" t="s">
        <v>380</v>
      </c>
      <c r="DP198" s="21">
        <v>83000</v>
      </c>
      <c r="DQ198" s="21">
        <v>4.3</v>
      </c>
      <c r="DR198" s="21">
        <v>36.4</v>
      </c>
      <c r="DS198" s="21">
        <v>1.2</v>
      </c>
      <c r="DT198" s="21">
        <v>36.9</v>
      </c>
      <c r="DU198" s="21">
        <v>0.5</v>
      </c>
      <c r="DV198" s="21">
        <v>33.9</v>
      </c>
      <c r="DW198" s="21">
        <v>1.6</v>
      </c>
      <c r="DX198" s="21">
        <v>40</v>
      </c>
      <c r="DY198" s="21">
        <v>3.9</v>
      </c>
      <c r="EA198" s="22" t="s">
        <v>801</v>
      </c>
      <c r="EB198" s="22" t="s">
        <v>380</v>
      </c>
      <c r="EC198" s="22">
        <v>70000</v>
      </c>
      <c r="ED198" s="22">
        <v>5.9</v>
      </c>
      <c r="EE198" s="22">
        <v>26130</v>
      </c>
      <c r="EF198" s="22">
        <v>6.1</v>
      </c>
      <c r="EG198" s="22">
        <v>29356</v>
      </c>
      <c r="EH198" s="22">
        <v>3.5</v>
      </c>
      <c r="EI198" s="22">
        <v>14215</v>
      </c>
      <c r="EJ198" s="22">
        <v>9</v>
      </c>
      <c r="EK198" s="22" t="s">
        <v>858</v>
      </c>
      <c r="EL198" s="22" t="s">
        <v>858</v>
      </c>
      <c r="EN198" s="23" t="s">
        <v>801</v>
      </c>
      <c r="EO198" s="23" t="s">
        <v>380</v>
      </c>
      <c r="EP198" s="23">
        <v>83000</v>
      </c>
      <c r="EQ198" s="23">
        <v>4.3</v>
      </c>
      <c r="ER198" s="23">
        <v>13.41</v>
      </c>
      <c r="ES198" s="23">
        <v>3.9</v>
      </c>
      <c r="ET198" s="23">
        <v>15.19</v>
      </c>
      <c r="EU198" s="23">
        <v>2.2999999999999998</v>
      </c>
      <c r="EV198" s="23">
        <v>7.3</v>
      </c>
      <c r="EW198" s="23">
        <v>3.2</v>
      </c>
      <c r="EX198" s="23" t="s">
        <v>858</v>
      </c>
      <c r="EY198" s="23" t="s">
        <v>858</v>
      </c>
      <c r="FA198" s="24" t="s">
        <v>801</v>
      </c>
      <c r="FB198" s="24" t="s">
        <v>380</v>
      </c>
      <c r="FC198" s="24">
        <v>83000</v>
      </c>
      <c r="FD198" s="24">
        <v>4.3</v>
      </c>
      <c r="FE198" s="24">
        <v>496.6</v>
      </c>
      <c r="FF198" s="24">
        <v>3.5</v>
      </c>
      <c r="FG198" s="24">
        <v>560.6</v>
      </c>
      <c r="FH198" s="24">
        <v>2.2999999999999998</v>
      </c>
      <c r="FI198" s="24">
        <v>275.2</v>
      </c>
      <c r="FJ198" s="24">
        <v>2.9</v>
      </c>
      <c r="FK198" s="24" t="s">
        <v>858</v>
      </c>
      <c r="FL198" s="24" t="s">
        <v>858</v>
      </c>
      <c r="FN198" s="11" t="s">
        <v>801</v>
      </c>
      <c r="FO198" s="11" t="s">
        <v>380</v>
      </c>
      <c r="FP198" s="11">
        <v>125000</v>
      </c>
      <c r="FQ198" s="11">
        <v>3.7</v>
      </c>
      <c r="FR198" s="11">
        <v>37.5</v>
      </c>
      <c r="FS198" s="11">
        <v>0</v>
      </c>
      <c r="FT198" s="11">
        <v>38.6</v>
      </c>
      <c r="FU198" s="11">
        <v>0.4</v>
      </c>
      <c r="FV198" s="11">
        <v>35</v>
      </c>
      <c r="FW198" s="11">
        <v>0</v>
      </c>
      <c r="FX198" s="11">
        <v>43.6</v>
      </c>
      <c r="FY198" s="11">
        <v>5.3</v>
      </c>
      <c r="GA198" s="10" t="s">
        <v>801</v>
      </c>
      <c r="GB198" s="10" t="s">
        <v>380</v>
      </c>
      <c r="GC198" s="10">
        <v>109000</v>
      </c>
      <c r="GD198" s="10">
        <v>5.0999999999999996</v>
      </c>
      <c r="GE198" s="10">
        <v>29912</v>
      </c>
      <c r="GF198" s="10">
        <v>5.4</v>
      </c>
      <c r="GG198" s="10">
        <v>39246</v>
      </c>
      <c r="GH198" s="10">
        <v>4.0999999999999996</v>
      </c>
      <c r="GI198" s="10">
        <v>16182</v>
      </c>
      <c r="GJ198" s="10">
        <v>6.7</v>
      </c>
      <c r="GK198" s="10" t="s">
        <v>858</v>
      </c>
      <c r="GL198" s="10" t="s">
        <v>858</v>
      </c>
      <c r="GN198" s="9" t="s">
        <v>801</v>
      </c>
      <c r="GO198" s="9" t="s">
        <v>380</v>
      </c>
      <c r="GP198" s="9">
        <v>125000</v>
      </c>
      <c r="GQ198" s="9">
        <v>3.7</v>
      </c>
      <c r="GR198" s="9">
        <v>14.76</v>
      </c>
      <c r="GS198" s="9">
        <v>4.5999999999999996</v>
      </c>
      <c r="GT198" s="9">
        <v>18.54</v>
      </c>
      <c r="GU198" s="9">
        <v>2.6</v>
      </c>
      <c r="GV198" s="9">
        <v>7.67</v>
      </c>
      <c r="GW198" s="9">
        <v>1.7</v>
      </c>
      <c r="GX198" s="9">
        <v>35.369999999999997</v>
      </c>
      <c r="GY198" s="9">
        <v>17</v>
      </c>
    </row>
    <row r="199" spans="1:207" x14ac:dyDescent="0.25">
      <c r="A199" s="1" t="s">
        <v>802</v>
      </c>
      <c r="B199" s="1" t="s">
        <v>381</v>
      </c>
      <c r="C199" s="1" t="s">
        <v>858</v>
      </c>
      <c r="D199" s="1" t="s">
        <v>858</v>
      </c>
      <c r="E199" s="1">
        <v>448.1</v>
      </c>
      <c r="F199" s="1">
        <v>16</v>
      </c>
      <c r="G199" s="1">
        <v>571.20000000000005</v>
      </c>
      <c r="H199" s="1">
        <v>12</v>
      </c>
      <c r="I199" s="1" t="s">
        <v>858</v>
      </c>
      <c r="J199" s="1" t="s">
        <v>858</v>
      </c>
      <c r="K199" s="1" t="s">
        <v>858</v>
      </c>
      <c r="L199" s="1" t="s">
        <v>858</v>
      </c>
      <c r="N199" s="2" t="s">
        <v>802</v>
      </c>
      <c r="O199" s="2" t="s">
        <v>381</v>
      </c>
      <c r="P199" s="2">
        <v>6000</v>
      </c>
      <c r="Q199" s="2">
        <v>17.2</v>
      </c>
      <c r="R199" s="2">
        <v>37.5</v>
      </c>
      <c r="S199" s="2">
        <v>2.2000000000000002</v>
      </c>
      <c r="T199" s="2">
        <v>38</v>
      </c>
      <c r="U199" s="2">
        <v>1.8</v>
      </c>
      <c r="V199" s="2" t="s">
        <v>858</v>
      </c>
      <c r="W199" s="2" t="s">
        <v>858</v>
      </c>
      <c r="X199" s="2" t="s">
        <v>858</v>
      </c>
      <c r="Y199" s="2" t="s">
        <v>858</v>
      </c>
      <c r="AA199" s="3" t="s">
        <v>802</v>
      </c>
      <c r="AB199" s="3" t="s">
        <v>381</v>
      </c>
      <c r="AC199" s="3" t="s">
        <v>858</v>
      </c>
      <c r="AD199" s="3" t="s">
        <v>858</v>
      </c>
      <c r="AE199" s="3">
        <v>25417</v>
      </c>
      <c r="AF199" s="3">
        <v>14</v>
      </c>
      <c r="AG199" s="3">
        <v>28612</v>
      </c>
      <c r="AH199" s="3">
        <v>10</v>
      </c>
      <c r="AI199" s="3" t="s">
        <v>858</v>
      </c>
      <c r="AJ199" s="3" t="s">
        <v>858</v>
      </c>
      <c r="AK199" s="3" t="s">
        <v>858</v>
      </c>
      <c r="AL199" s="3" t="s">
        <v>858</v>
      </c>
      <c r="AN199" s="4" t="s">
        <v>802</v>
      </c>
      <c r="AO199" s="4" t="s">
        <v>381</v>
      </c>
      <c r="AP199" s="4">
        <v>6000</v>
      </c>
      <c r="AQ199" s="4">
        <v>17.2</v>
      </c>
      <c r="AR199" s="4">
        <v>11.45</v>
      </c>
      <c r="AS199" s="4">
        <v>14</v>
      </c>
      <c r="AT199" s="4">
        <v>14.16</v>
      </c>
      <c r="AU199" s="4">
        <v>9.4</v>
      </c>
      <c r="AV199" s="4" t="s">
        <v>858</v>
      </c>
      <c r="AW199" s="4" t="s">
        <v>858</v>
      </c>
      <c r="AX199" s="4" t="s">
        <v>858</v>
      </c>
      <c r="AY199" s="4" t="s">
        <v>858</v>
      </c>
      <c r="BA199" s="5" t="s">
        <v>802</v>
      </c>
      <c r="BB199" s="5" t="s">
        <v>381</v>
      </c>
      <c r="BC199" s="5">
        <v>6000</v>
      </c>
      <c r="BD199" s="5">
        <v>17.2</v>
      </c>
      <c r="BE199" s="5">
        <v>439.7</v>
      </c>
      <c r="BF199" s="5">
        <v>12</v>
      </c>
      <c r="BG199" s="5">
        <v>537.5</v>
      </c>
      <c r="BH199" s="5">
        <v>9.1999999999999993</v>
      </c>
      <c r="BI199" s="5" t="s">
        <v>858</v>
      </c>
      <c r="BJ199" s="5" t="s">
        <v>858</v>
      </c>
      <c r="BK199" s="5" t="s">
        <v>858</v>
      </c>
      <c r="BL199" s="5" t="s">
        <v>858</v>
      </c>
      <c r="BN199" s="6" t="s">
        <v>802</v>
      </c>
      <c r="BO199" s="6" t="s">
        <v>381</v>
      </c>
      <c r="BP199" s="6">
        <v>10000</v>
      </c>
      <c r="BQ199" s="6">
        <v>12.7</v>
      </c>
      <c r="BR199" s="6">
        <v>35</v>
      </c>
      <c r="BS199" s="6">
        <v>9</v>
      </c>
      <c r="BT199" s="6">
        <v>29.2</v>
      </c>
      <c r="BU199" s="6">
        <v>5.2</v>
      </c>
      <c r="BV199" s="6" t="s">
        <v>858</v>
      </c>
      <c r="BW199" s="6" t="s">
        <v>858</v>
      </c>
      <c r="BX199" s="6" t="s">
        <v>858</v>
      </c>
      <c r="BY199" s="6" t="s">
        <v>858</v>
      </c>
      <c r="CA199" s="7" t="s">
        <v>802</v>
      </c>
      <c r="CB199" s="7" t="s">
        <v>381</v>
      </c>
      <c r="CC199" s="7">
        <v>9000</v>
      </c>
      <c r="CD199" s="7">
        <v>19.899999999999999</v>
      </c>
      <c r="CE199" s="7" t="s">
        <v>858</v>
      </c>
      <c r="CF199" s="7" t="s">
        <v>858</v>
      </c>
      <c r="CG199" s="7">
        <v>20901</v>
      </c>
      <c r="CH199" s="7">
        <v>13</v>
      </c>
      <c r="CI199" s="7" t="s">
        <v>858</v>
      </c>
      <c r="CJ199" s="7" t="s">
        <v>858</v>
      </c>
      <c r="CK199" s="7" t="s">
        <v>858</v>
      </c>
      <c r="CL199" s="7" t="s">
        <v>858</v>
      </c>
      <c r="CN199" s="8" t="s">
        <v>802</v>
      </c>
      <c r="CO199" s="8" t="s">
        <v>381</v>
      </c>
      <c r="CP199" s="8">
        <v>10000</v>
      </c>
      <c r="CQ199" s="8">
        <v>12.7</v>
      </c>
      <c r="CR199" s="8">
        <v>11.09</v>
      </c>
      <c r="CS199" s="8">
        <v>15</v>
      </c>
      <c r="CT199" s="8">
        <v>13.59</v>
      </c>
      <c r="CU199" s="8">
        <v>7.6</v>
      </c>
      <c r="CV199" s="8">
        <v>6.53</v>
      </c>
      <c r="CW199" s="8">
        <v>6</v>
      </c>
      <c r="CX199" s="8" t="s">
        <v>858</v>
      </c>
      <c r="CY199" s="8" t="s">
        <v>858</v>
      </c>
      <c r="DA199" s="20" t="s">
        <v>802</v>
      </c>
      <c r="DB199" s="20" t="s">
        <v>381</v>
      </c>
      <c r="DC199" s="20">
        <v>10000</v>
      </c>
      <c r="DD199" s="20">
        <v>12.7</v>
      </c>
      <c r="DE199" s="20">
        <v>357.1</v>
      </c>
      <c r="DF199" s="20">
        <v>14</v>
      </c>
      <c r="DG199" s="20">
        <v>396.4</v>
      </c>
      <c r="DH199" s="20">
        <v>9.4</v>
      </c>
      <c r="DI199" s="20" t="s">
        <v>858</v>
      </c>
      <c r="DJ199" s="20" t="s">
        <v>858</v>
      </c>
      <c r="DK199" s="20" t="s">
        <v>858</v>
      </c>
      <c r="DL199" s="20" t="s">
        <v>858</v>
      </c>
      <c r="DN199" s="21" t="s">
        <v>802</v>
      </c>
      <c r="DO199" s="21" t="s">
        <v>381</v>
      </c>
      <c r="DP199" s="21" t="s">
        <v>858</v>
      </c>
      <c r="DQ199" s="21" t="s">
        <v>858</v>
      </c>
      <c r="DR199" s="21">
        <v>37.1</v>
      </c>
      <c r="DS199" s="21">
        <v>6.1</v>
      </c>
      <c r="DT199" s="21">
        <v>38.1</v>
      </c>
      <c r="DU199" s="21">
        <v>3.3</v>
      </c>
      <c r="DV199" s="21" t="s">
        <v>858</v>
      </c>
      <c r="DW199" s="21" t="s">
        <v>858</v>
      </c>
      <c r="DX199" s="21" t="s">
        <v>858</v>
      </c>
      <c r="DY199" s="21" t="s">
        <v>858</v>
      </c>
      <c r="EA199" s="22" t="s">
        <v>802</v>
      </c>
      <c r="EB199" s="22" t="s">
        <v>381</v>
      </c>
      <c r="EC199" s="22" t="s">
        <v>858</v>
      </c>
      <c r="ED199" s="22" t="s">
        <v>858</v>
      </c>
      <c r="EE199" s="22">
        <v>21290</v>
      </c>
      <c r="EF199" s="22" t="s">
        <v>858</v>
      </c>
      <c r="EG199" s="22">
        <v>23963</v>
      </c>
      <c r="EH199" s="22">
        <v>12</v>
      </c>
      <c r="EI199" s="22" t="s">
        <v>858</v>
      </c>
      <c r="EJ199" s="22" t="s">
        <v>858</v>
      </c>
      <c r="EK199" s="22" t="s">
        <v>858</v>
      </c>
      <c r="EL199" s="22" t="s">
        <v>858</v>
      </c>
      <c r="EN199" s="23" t="s">
        <v>802</v>
      </c>
      <c r="EO199" s="23" t="s">
        <v>381</v>
      </c>
      <c r="EP199" s="23" t="s">
        <v>858</v>
      </c>
      <c r="EQ199" s="23" t="s">
        <v>858</v>
      </c>
      <c r="ER199" s="23">
        <v>10.59</v>
      </c>
      <c r="ES199" s="23" t="s">
        <v>858</v>
      </c>
      <c r="ET199" s="23">
        <v>12.53</v>
      </c>
      <c r="EU199" s="23">
        <v>11</v>
      </c>
      <c r="EV199" s="23" t="s">
        <v>858</v>
      </c>
      <c r="EW199" s="23" t="s">
        <v>858</v>
      </c>
      <c r="EX199" s="23" t="s">
        <v>858</v>
      </c>
      <c r="EY199" s="23" t="s">
        <v>858</v>
      </c>
      <c r="FA199" s="24" t="s">
        <v>802</v>
      </c>
      <c r="FB199" s="24" t="s">
        <v>381</v>
      </c>
      <c r="FC199" s="24" t="s">
        <v>858</v>
      </c>
      <c r="FD199" s="24" t="s">
        <v>858</v>
      </c>
      <c r="FE199" s="24">
        <v>381.9</v>
      </c>
      <c r="FF199" s="24">
        <v>19</v>
      </c>
      <c r="FG199" s="24">
        <v>477.8</v>
      </c>
      <c r="FH199" s="24">
        <v>11</v>
      </c>
      <c r="FI199" s="24" t="s">
        <v>858</v>
      </c>
      <c r="FJ199" s="24" t="s">
        <v>858</v>
      </c>
      <c r="FK199" s="24" t="s">
        <v>858</v>
      </c>
      <c r="FL199" s="24" t="s">
        <v>858</v>
      </c>
      <c r="FN199" s="11" t="s">
        <v>802</v>
      </c>
      <c r="FO199" s="11" t="s">
        <v>381</v>
      </c>
      <c r="FP199" s="11" t="s">
        <v>858</v>
      </c>
      <c r="FQ199" s="11" t="s">
        <v>858</v>
      </c>
      <c r="FR199" s="11">
        <v>37.5</v>
      </c>
      <c r="FS199" s="11">
        <v>2.8</v>
      </c>
      <c r="FT199" s="11">
        <v>37.799999999999997</v>
      </c>
      <c r="FU199" s="11">
        <v>2.1</v>
      </c>
      <c r="FV199" s="11" t="s">
        <v>858</v>
      </c>
      <c r="FW199" s="11" t="s">
        <v>858</v>
      </c>
      <c r="FX199" s="11" t="s">
        <v>858</v>
      </c>
      <c r="FY199" s="11" t="s">
        <v>858</v>
      </c>
      <c r="GA199" s="10" t="s">
        <v>802</v>
      </c>
      <c r="GB199" s="10" t="s">
        <v>381</v>
      </c>
      <c r="GC199" s="10" t="s">
        <v>858</v>
      </c>
      <c r="GD199" s="10" t="s">
        <v>858</v>
      </c>
      <c r="GE199" s="10">
        <v>27491</v>
      </c>
      <c r="GF199" s="10" t="s">
        <v>858</v>
      </c>
      <c r="GG199" s="10">
        <v>31502</v>
      </c>
      <c r="GH199" s="10">
        <v>13</v>
      </c>
      <c r="GI199" s="10" t="s">
        <v>858</v>
      </c>
      <c r="GJ199" s="10" t="s">
        <v>858</v>
      </c>
      <c r="GK199" s="10" t="s">
        <v>858</v>
      </c>
      <c r="GL199" s="10" t="s">
        <v>858</v>
      </c>
      <c r="GN199" s="9" t="s">
        <v>802</v>
      </c>
      <c r="GO199" s="9" t="s">
        <v>381</v>
      </c>
      <c r="GP199" s="9" t="s">
        <v>858</v>
      </c>
      <c r="GQ199" s="9" t="s">
        <v>858</v>
      </c>
      <c r="GR199" s="9" t="s">
        <v>858</v>
      </c>
      <c r="GS199" s="9" t="s">
        <v>858</v>
      </c>
      <c r="GT199" s="9">
        <v>15.09</v>
      </c>
      <c r="GU199" s="9">
        <v>13</v>
      </c>
      <c r="GV199" s="9" t="s">
        <v>858</v>
      </c>
      <c r="GW199" s="9" t="s">
        <v>858</v>
      </c>
      <c r="GX199" s="9" t="s">
        <v>858</v>
      </c>
      <c r="GY199" s="9" t="s">
        <v>858</v>
      </c>
    </row>
    <row r="200" spans="1:207" x14ac:dyDescent="0.25">
      <c r="A200" s="1" t="s">
        <v>803</v>
      </c>
      <c r="B200" s="1" t="s">
        <v>382</v>
      </c>
      <c r="C200" s="1">
        <v>23000</v>
      </c>
      <c r="D200" s="1">
        <v>8.6999999999999993</v>
      </c>
      <c r="E200" s="1">
        <v>549.4</v>
      </c>
      <c r="F200" s="1">
        <v>5.9</v>
      </c>
      <c r="G200" s="1">
        <v>591.5</v>
      </c>
      <c r="H200" s="1">
        <v>4</v>
      </c>
      <c r="I200" s="1">
        <v>332.3</v>
      </c>
      <c r="J200" s="1">
        <v>3.6</v>
      </c>
      <c r="K200" s="1" t="s">
        <v>858</v>
      </c>
      <c r="L200" s="1" t="s">
        <v>858</v>
      </c>
      <c r="N200" s="2" t="s">
        <v>803</v>
      </c>
      <c r="O200" s="2" t="s">
        <v>382</v>
      </c>
      <c r="P200" s="2">
        <v>41000</v>
      </c>
      <c r="Q200" s="2">
        <v>6.3</v>
      </c>
      <c r="R200" s="2">
        <v>37.5</v>
      </c>
      <c r="S200" s="2">
        <v>0.9</v>
      </c>
      <c r="T200" s="2">
        <v>39.299999999999997</v>
      </c>
      <c r="U200" s="2">
        <v>0.8</v>
      </c>
      <c r="V200" s="2" t="s">
        <v>858</v>
      </c>
      <c r="W200" s="2" t="s">
        <v>858</v>
      </c>
      <c r="X200" s="2" t="s">
        <v>858</v>
      </c>
      <c r="Y200" s="2" t="s">
        <v>858</v>
      </c>
      <c r="AA200" s="3" t="s">
        <v>803</v>
      </c>
      <c r="AB200" s="3" t="s">
        <v>382</v>
      </c>
      <c r="AC200" s="3">
        <v>37000</v>
      </c>
      <c r="AD200" s="3">
        <v>7.4</v>
      </c>
      <c r="AE200" s="3">
        <v>26293</v>
      </c>
      <c r="AF200" s="3">
        <v>6.1</v>
      </c>
      <c r="AG200" s="3">
        <v>28863</v>
      </c>
      <c r="AH200" s="3">
        <v>3.7</v>
      </c>
      <c r="AI200" s="3">
        <v>14114</v>
      </c>
      <c r="AJ200" s="3">
        <v>6.1</v>
      </c>
      <c r="AK200" s="3" t="s">
        <v>858</v>
      </c>
      <c r="AL200" s="3" t="s">
        <v>858</v>
      </c>
      <c r="AN200" s="4" t="s">
        <v>803</v>
      </c>
      <c r="AO200" s="4" t="s">
        <v>382</v>
      </c>
      <c r="AP200" s="4">
        <v>41000</v>
      </c>
      <c r="AQ200" s="4">
        <v>6.3</v>
      </c>
      <c r="AR200" s="4">
        <v>12.9</v>
      </c>
      <c r="AS200" s="4">
        <v>5</v>
      </c>
      <c r="AT200" s="4">
        <v>14.14</v>
      </c>
      <c r="AU200" s="4">
        <v>3.1</v>
      </c>
      <c r="AV200" s="4">
        <v>7.28</v>
      </c>
      <c r="AW200" s="4">
        <v>4.5999999999999996</v>
      </c>
      <c r="AX200" s="4" t="s">
        <v>858</v>
      </c>
      <c r="AY200" s="4" t="s">
        <v>858</v>
      </c>
      <c r="BA200" s="5" t="s">
        <v>803</v>
      </c>
      <c r="BB200" s="5" t="s">
        <v>382</v>
      </c>
      <c r="BC200" s="5">
        <v>41000</v>
      </c>
      <c r="BD200" s="5">
        <v>6.3</v>
      </c>
      <c r="BE200" s="5">
        <v>510.8</v>
      </c>
      <c r="BF200" s="5">
        <v>5.5</v>
      </c>
      <c r="BG200" s="5">
        <v>555.20000000000005</v>
      </c>
      <c r="BH200" s="5">
        <v>3</v>
      </c>
      <c r="BI200" s="5">
        <v>300.5</v>
      </c>
      <c r="BJ200" s="5">
        <v>4.9000000000000004</v>
      </c>
      <c r="BK200" s="5" t="s">
        <v>858</v>
      </c>
      <c r="BL200" s="5" t="s">
        <v>858</v>
      </c>
      <c r="BN200" s="6" t="s">
        <v>803</v>
      </c>
      <c r="BO200" s="6" t="s">
        <v>382</v>
      </c>
      <c r="BP200" s="6">
        <v>57000</v>
      </c>
      <c r="BQ200" s="6">
        <v>5.3</v>
      </c>
      <c r="BR200" s="6">
        <v>37</v>
      </c>
      <c r="BS200" s="6">
        <v>1.1000000000000001</v>
      </c>
      <c r="BT200" s="6">
        <v>33.9</v>
      </c>
      <c r="BU200" s="6">
        <v>1.7</v>
      </c>
      <c r="BV200" s="6">
        <v>17.5</v>
      </c>
      <c r="BW200" s="6">
        <v>8.6</v>
      </c>
      <c r="BX200" s="6">
        <v>43.3</v>
      </c>
      <c r="BY200" s="6">
        <v>13</v>
      </c>
      <c r="CA200" s="7" t="s">
        <v>803</v>
      </c>
      <c r="CB200" s="7" t="s">
        <v>382</v>
      </c>
      <c r="CC200" s="7">
        <v>50000</v>
      </c>
      <c r="CD200" s="7">
        <v>6.3</v>
      </c>
      <c r="CE200" s="7">
        <v>22301</v>
      </c>
      <c r="CF200" s="7">
        <v>6</v>
      </c>
      <c r="CG200" s="7">
        <v>24267</v>
      </c>
      <c r="CH200" s="7">
        <v>4</v>
      </c>
      <c r="CI200" s="7">
        <v>7546</v>
      </c>
      <c r="CJ200" s="7">
        <v>12</v>
      </c>
      <c r="CK200" s="7" t="s">
        <v>858</v>
      </c>
      <c r="CL200" s="7" t="s">
        <v>858</v>
      </c>
      <c r="CN200" s="8" t="s">
        <v>803</v>
      </c>
      <c r="CO200" s="8" t="s">
        <v>382</v>
      </c>
      <c r="CP200" s="8">
        <v>57000</v>
      </c>
      <c r="CQ200" s="8">
        <v>5.3</v>
      </c>
      <c r="CR200" s="8">
        <v>11.15</v>
      </c>
      <c r="CS200" s="8">
        <v>5.7</v>
      </c>
      <c r="CT200" s="8">
        <v>13.44</v>
      </c>
      <c r="CU200" s="8">
        <v>2.9</v>
      </c>
      <c r="CV200" s="8">
        <v>6.5</v>
      </c>
      <c r="CW200" s="8">
        <v>1.9</v>
      </c>
      <c r="CX200" s="8" t="s">
        <v>858</v>
      </c>
      <c r="CY200" s="8" t="s">
        <v>858</v>
      </c>
      <c r="DA200" s="20" t="s">
        <v>803</v>
      </c>
      <c r="DB200" s="20" t="s">
        <v>382</v>
      </c>
      <c r="DC200" s="20">
        <v>57000</v>
      </c>
      <c r="DD200" s="20">
        <v>5.3</v>
      </c>
      <c r="DE200" s="20">
        <v>421.8</v>
      </c>
      <c r="DF200" s="20">
        <v>6.5</v>
      </c>
      <c r="DG200" s="20">
        <v>455.8</v>
      </c>
      <c r="DH200" s="20">
        <v>3.4</v>
      </c>
      <c r="DI200" s="20">
        <v>137.80000000000001</v>
      </c>
      <c r="DJ200" s="20">
        <v>8.9</v>
      </c>
      <c r="DK200" s="20" t="s">
        <v>858</v>
      </c>
      <c r="DL200" s="20" t="s">
        <v>858</v>
      </c>
      <c r="DN200" s="21" t="s">
        <v>803</v>
      </c>
      <c r="DO200" s="21" t="s">
        <v>382</v>
      </c>
      <c r="DP200" s="21">
        <v>18000</v>
      </c>
      <c r="DQ200" s="21">
        <v>9.1999999999999993</v>
      </c>
      <c r="DR200" s="21">
        <v>37.5</v>
      </c>
      <c r="DS200" s="21" t="s">
        <v>858</v>
      </c>
      <c r="DT200" s="21">
        <v>37.1</v>
      </c>
      <c r="DU200" s="21">
        <v>0.6</v>
      </c>
      <c r="DV200" s="21">
        <v>35</v>
      </c>
      <c r="DW200" s="21">
        <v>1.8</v>
      </c>
      <c r="DX200" s="21" t="s">
        <v>858</v>
      </c>
      <c r="DY200" s="21" t="s">
        <v>858</v>
      </c>
      <c r="EA200" s="22" t="s">
        <v>803</v>
      </c>
      <c r="EB200" s="22" t="s">
        <v>382</v>
      </c>
      <c r="EC200" s="22">
        <v>17000</v>
      </c>
      <c r="ED200" s="22">
        <v>10.6</v>
      </c>
      <c r="EE200" s="22">
        <v>23113</v>
      </c>
      <c r="EF200" s="22">
        <v>9.4</v>
      </c>
      <c r="EG200" s="22">
        <v>26274</v>
      </c>
      <c r="EH200" s="22">
        <v>5.0999999999999996</v>
      </c>
      <c r="EI200" s="22">
        <v>13025</v>
      </c>
      <c r="EJ200" s="22">
        <v>7.1</v>
      </c>
      <c r="EK200" s="22" t="s">
        <v>858</v>
      </c>
      <c r="EL200" s="22" t="s">
        <v>858</v>
      </c>
      <c r="EN200" s="23" t="s">
        <v>803</v>
      </c>
      <c r="EO200" s="23" t="s">
        <v>382</v>
      </c>
      <c r="EP200" s="23">
        <v>18000</v>
      </c>
      <c r="EQ200" s="23">
        <v>9.1999999999999993</v>
      </c>
      <c r="ER200" s="23">
        <v>12.33</v>
      </c>
      <c r="ES200" s="23">
        <v>7</v>
      </c>
      <c r="ET200" s="23">
        <v>13.7</v>
      </c>
      <c r="EU200" s="23">
        <v>4.5</v>
      </c>
      <c r="EV200" s="23">
        <v>6.88</v>
      </c>
      <c r="EW200" s="23">
        <v>4.0999999999999996</v>
      </c>
      <c r="EX200" s="23" t="s">
        <v>858</v>
      </c>
      <c r="EY200" s="23" t="s">
        <v>858</v>
      </c>
      <c r="FA200" s="24" t="s">
        <v>803</v>
      </c>
      <c r="FB200" s="24" t="s">
        <v>382</v>
      </c>
      <c r="FC200" s="24">
        <v>18000</v>
      </c>
      <c r="FD200" s="24">
        <v>9.1999999999999993</v>
      </c>
      <c r="FE200" s="24">
        <v>472.5</v>
      </c>
      <c r="FF200" s="24">
        <v>8.3000000000000007</v>
      </c>
      <c r="FG200" s="24">
        <v>508.9</v>
      </c>
      <c r="FH200" s="24">
        <v>4.4000000000000004</v>
      </c>
      <c r="FI200" s="24">
        <v>253.5</v>
      </c>
      <c r="FJ200" s="24">
        <v>4.9000000000000004</v>
      </c>
      <c r="FK200" s="24" t="s">
        <v>858</v>
      </c>
      <c r="FL200" s="24" t="s">
        <v>858</v>
      </c>
      <c r="FN200" s="11" t="s">
        <v>803</v>
      </c>
      <c r="FO200" s="11" t="s">
        <v>382</v>
      </c>
      <c r="FP200" s="11">
        <v>23000</v>
      </c>
      <c r="FQ200" s="11">
        <v>8.6999999999999993</v>
      </c>
      <c r="FR200" s="11">
        <v>39.799999999999997</v>
      </c>
      <c r="FS200" s="11">
        <v>1.7</v>
      </c>
      <c r="FT200" s="11">
        <v>40.9</v>
      </c>
      <c r="FU200" s="11">
        <v>1.3</v>
      </c>
      <c r="FV200" s="11">
        <v>35</v>
      </c>
      <c r="FW200" s="11">
        <v>1.4</v>
      </c>
      <c r="FX200" s="11" t="s">
        <v>858</v>
      </c>
      <c r="FY200" s="11" t="s">
        <v>858</v>
      </c>
      <c r="GA200" s="10" t="s">
        <v>803</v>
      </c>
      <c r="GB200" s="10" t="s">
        <v>382</v>
      </c>
      <c r="GC200" s="10">
        <v>21000</v>
      </c>
      <c r="GD200" s="10">
        <v>10.199999999999999</v>
      </c>
      <c r="GE200" s="10">
        <v>28039</v>
      </c>
      <c r="GF200" s="10">
        <v>7.5</v>
      </c>
      <c r="GG200" s="10">
        <v>30978</v>
      </c>
      <c r="GH200" s="10">
        <v>5</v>
      </c>
      <c r="GI200" s="10">
        <v>16355</v>
      </c>
      <c r="GJ200" s="10">
        <v>7</v>
      </c>
      <c r="GK200" s="10" t="s">
        <v>858</v>
      </c>
      <c r="GL200" s="10" t="s">
        <v>858</v>
      </c>
      <c r="GN200" s="9" t="s">
        <v>803</v>
      </c>
      <c r="GO200" s="9" t="s">
        <v>382</v>
      </c>
      <c r="GP200" s="9">
        <v>23000</v>
      </c>
      <c r="GQ200" s="9">
        <v>8.6999999999999993</v>
      </c>
      <c r="GR200" s="9">
        <v>13.32</v>
      </c>
      <c r="GS200" s="9">
        <v>5.7</v>
      </c>
      <c r="GT200" s="9">
        <v>14.45</v>
      </c>
      <c r="GU200" s="9">
        <v>4.3</v>
      </c>
      <c r="GV200" s="9">
        <v>8.0299999999999994</v>
      </c>
      <c r="GW200" s="9">
        <v>4.5999999999999996</v>
      </c>
      <c r="GX200" s="9" t="s">
        <v>858</v>
      </c>
      <c r="GY200" s="9" t="s">
        <v>858</v>
      </c>
    </row>
    <row r="201" spans="1:207" x14ac:dyDescent="0.25">
      <c r="A201" s="1" t="s">
        <v>804</v>
      </c>
      <c r="B201" s="1" t="s">
        <v>383</v>
      </c>
      <c r="C201" s="1">
        <v>46000</v>
      </c>
      <c r="D201" s="1">
        <v>6.2</v>
      </c>
      <c r="E201" s="1">
        <v>510</v>
      </c>
      <c r="F201" s="1">
        <v>5.3</v>
      </c>
      <c r="G201" s="1">
        <v>568.5</v>
      </c>
      <c r="H201" s="1">
        <v>3.1</v>
      </c>
      <c r="I201" s="1">
        <v>295.89999999999998</v>
      </c>
      <c r="J201" s="1">
        <v>2.8</v>
      </c>
      <c r="K201" s="1" t="s">
        <v>858</v>
      </c>
      <c r="L201" s="1" t="s">
        <v>858</v>
      </c>
      <c r="N201" s="2" t="s">
        <v>804</v>
      </c>
      <c r="O201" s="2" t="s">
        <v>383</v>
      </c>
      <c r="P201" s="2">
        <v>81000</v>
      </c>
      <c r="Q201" s="2">
        <v>4.5</v>
      </c>
      <c r="R201" s="2">
        <v>37.5</v>
      </c>
      <c r="S201" s="2">
        <v>0.4</v>
      </c>
      <c r="T201" s="2">
        <v>38.700000000000003</v>
      </c>
      <c r="U201" s="2">
        <v>0.6</v>
      </c>
      <c r="V201" s="2">
        <v>34.799999999999997</v>
      </c>
      <c r="W201" s="2">
        <v>1.3</v>
      </c>
      <c r="X201" s="2">
        <v>44.3</v>
      </c>
      <c r="Y201" s="2">
        <v>9.6999999999999993</v>
      </c>
      <c r="AA201" s="3" t="s">
        <v>804</v>
      </c>
      <c r="AB201" s="3" t="s">
        <v>383</v>
      </c>
      <c r="AC201" s="3">
        <v>72000</v>
      </c>
      <c r="AD201" s="3">
        <v>5.6</v>
      </c>
      <c r="AE201" s="3">
        <v>23548</v>
      </c>
      <c r="AF201" s="3">
        <v>6.1</v>
      </c>
      <c r="AG201" s="3">
        <v>26802</v>
      </c>
      <c r="AH201" s="3">
        <v>3.1</v>
      </c>
      <c r="AI201" s="3">
        <v>12977</v>
      </c>
      <c r="AJ201" s="3">
        <v>3.5</v>
      </c>
      <c r="AK201" s="3" t="s">
        <v>858</v>
      </c>
      <c r="AL201" s="3" t="s">
        <v>858</v>
      </c>
      <c r="AN201" s="4" t="s">
        <v>804</v>
      </c>
      <c r="AO201" s="4" t="s">
        <v>383</v>
      </c>
      <c r="AP201" s="4">
        <v>81000</v>
      </c>
      <c r="AQ201" s="4">
        <v>4.5</v>
      </c>
      <c r="AR201" s="4">
        <v>11.55</v>
      </c>
      <c r="AS201" s="4">
        <v>4</v>
      </c>
      <c r="AT201" s="4">
        <v>13.38</v>
      </c>
      <c r="AU201" s="4">
        <v>2.2999999999999998</v>
      </c>
      <c r="AV201" s="4">
        <v>7</v>
      </c>
      <c r="AW201" s="4">
        <v>2.5</v>
      </c>
      <c r="AX201" s="4">
        <v>21.21</v>
      </c>
      <c r="AY201" s="4">
        <v>17</v>
      </c>
      <c r="BA201" s="5" t="s">
        <v>804</v>
      </c>
      <c r="BB201" s="5" t="s">
        <v>383</v>
      </c>
      <c r="BC201" s="5">
        <v>81000</v>
      </c>
      <c r="BD201" s="5">
        <v>4.5</v>
      </c>
      <c r="BE201" s="5">
        <v>453.3</v>
      </c>
      <c r="BF201" s="5">
        <v>4.9000000000000004</v>
      </c>
      <c r="BG201" s="5">
        <v>518.20000000000005</v>
      </c>
      <c r="BH201" s="5">
        <v>2.2999999999999998</v>
      </c>
      <c r="BI201" s="5">
        <v>268.39999999999998</v>
      </c>
      <c r="BJ201" s="5">
        <v>2.1</v>
      </c>
      <c r="BK201" s="5">
        <v>813.5</v>
      </c>
      <c r="BL201" s="5">
        <v>16</v>
      </c>
      <c r="BN201" s="6" t="s">
        <v>804</v>
      </c>
      <c r="BO201" s="6" t="s">
        <v>383</v>
      </c>
      <c r="BP201" s="6">
        <v>120000</v>
      </c>
      <c r="BQ201" s="6">
        <v>3.7</v>
      </c>
      <c r="BR201" s="6">
        <v>36</v>
      </c>
      <c r="BS201" s="6">
        <v>0.7</v>
      </c>
      <c r="BT201" s="6">
        <v>32.200000000000003</v>
      </c>
      <c r="BU201" s="6">
        <v>1.3</v>
      </c>
      <c r="BV201" s="6">
        <v>15</v>
      </c>
      <c r="BW201" s="6">
        <v>8.1</v>
      </c>
      <c r="BX201" s="6">
        <v>42.3</v>
      </c>
      <c r="BY201" s="6">
        <v>5.9</v>
      </c>
      <c r="CA201" s="7" t="s">
        <v>804</v>
      </c>
      <c r="CB201" s="7" t="s">
        <v>383</v>
      </c>
      <c r="CC201" s="7">
        <v>104000</v>
      </c>
      <c r="CD201" s="7">
        <v>5</v>
      </c>
      <c r="CE201" s="7">
        <v>18597</v>
      </c>
      <c r="CF201" s="7">
        <v>5.6</v>
      </c>
      <c r="CG201" s="7">
        <v>21576</v>
      </c>
      <c r="CH201" s="7">
        <v>3.6</v>
      </c>
      <c r="CI201" s="7">
        <v>5715</v>
      </c>
      <c r="CJ201" s="7">
        <v>19</v>
      </c>
      <c r="CK201" s="7" t="s">
        <v>858</v>
      </c>
      <c r="CL201" s="7" t="s">
        <v>858</v>
      </c>
      <c r="CN201" s="8" t="s">
        <v>804</v>
      </c>
      <c r="CO201" s="8" t="s">
        <v>383</v>
      </c>
      <c r="CP201" s="8">
        <v>120000</v>
      </c>
      <c r="CQ201" s="8">
        <v>3.7</v>
      </c>
      <c r="CR201" s="8">
        <v>10.01</v>
      </c>
      <c r="CS201" s="8">
        <v>3.1</v>
      </c>
      <c r="CT201" s="8">
        <v>12.67</v>
      </c>
      <c r="CU201" s="8">
        <v>2.1</v>
      </c>
      <c r="CV201" s="8">
        <v>6.43</v>
      </c>
      <c r="CW201" s="8">
        <v>1.3</v>
      </c>
      <c r="CX201" s="8">
        <v>20.2</v>
      </c>
      <c r="CY201" s="8">
        <v>12</v>
      </c>
      <c r="DA201" s="20" t="s">
        <v>804</v>
      </c>
      <c r="DB201" s="20" t="s">
        <v>383</v>
      </c>
      <c r="DC201" s="20">
        <v>120000</v>
      </c>
      <c r="DD201" s="20">
        <v>3.7</v>
      </c>
      <c r="DE201" s="20">
        <v>350.4</v>
      </c>
      <c r="DF201" s="20">
        <v>4</v>
      </c>
      <c r="DG201" s="20">
        <v>408.6</v>
      </c>
      <c r="DH201" s="20">
        <v>2.5</v>
      </c>
      <c r="DI201" s="20">
        <v>109.9</v>
      </c>
      <c r="DJ201" s="20">
        <v>8.3000000000000007</v>
      </c>
      <c r="DK201" s="20">
        <v>747.6</v>
      </c>
      <c r="DL201" s="20">
        <v>11</v>
      </c>
      <c r="DN201" s="21" t="s">
        <v>804</v>
      </c>
      <c r="DO201" s="21" t="s">
        <v>383</v>
      </c>
      <c r="DP201" s="21">
        <v>35000</v>
      </c>
      <c r="DQ201" s="21">
        <v>6.6</v>
      </c>
      <c r="DR201" s="21">
        <v>36</v>
      </c>
      <c r="DS201" s="21">
        <v>0.9</v>
      </c>
      <c r="DT201" s="21">
        <v>36.6</v>
      </c>
      <c r="DU201" s="21">
        <v>0.8</v>
      </c>
      <c r="DV201" s="21">
        <v>32.1</v>
      </c>
      <c r="DW201" s="21">
        <v>1.5</v>
      </c>
      <c r="DX201" s="21" t="s">
        <v>858</v>
      </c>
      <c r="DY201" s="21" t="s">
        <v>858</v>
      </c>
      <c r="EA201" s="22" t="s">
        <v>804</v>
      </c>
      <c r="EB201" s="22" t="s">
        <v>383</v>
      </c>
      <c r="EC201" s="22">
        <v>32000</v>
      </c>
      <c r="ED201" s="22">
        <v>7.7</v>
      </c>
      <c r="EE201" s="22">
        <v>19664</v>
      </c>
      <c r="EF201" s="22">
        <v>5.5</v>
      </c>
      <c r="EG201" s="22">
        <v>22769</v>
      </c>
      <c r="EH201" s="22">
        <v>3.6</v>
      </c>
      <c r="EI201" s="22">
        <v>11631</v>
      </c>
      <c r="EJ201" s="22">
        <v>6.2</v>
      </c>
      <c r="EK201" s="22" t="s">
        <v>858</v>
      </c>
      <c r="EL201" s="22" t="s">
        <v>858</v>
      </c>
      <c r="EN201" s="23" t="s">
        <v>804</v>
      </c>
      <c r="EO201" s="23" t="s">
        <v>383</v>
      </c>
      <c r="EP201" s="23">
        <v>35000</v>
      </c>
      <c r="EQ201" s="23">
        <v>6.6</v>
      </c>
      <c r="ER201" s="23">
        <v>10.69</v>
      </c>
      <c r="ES201" s="23">
        <v>5.9</v>
      </c>
      <c r="ET201" s="23">
        <v>12.37</v>
      </c>
      <c r="EU201" s="23">
        <v>3</v>
      </c>
      <c r="EV201" s="23">
        <v>6.49</v>
      </c>
      <c r="EW201" s="23">
        <v>2.6</v>
      </c>
      <c r="EX201" s="23" t="s">
        <v>858</v>
      </c>
      <c r="EY201" s="23" t="s">
        <v>858</v>
      </c>
      <c r="FA201" s="24" t="s">
        <v>804</v>
      </c>
      <c r="FB201" s="24" t="s">
        <v>383</v>
      </c>
      <c r="FC201" s="24">
        <v>35000</v>
      </c>
      <c r="FD201" s="24">
        <v>6.6</v>
      </c>
      <c r="FE201" s="24">
        <v>384</v>
      </c>
      <c r="FF201" s="24">
        <v>5</v>
      </c>
      <c r="FG201" s="24">
        <v>453.1</v>
      </c>
      <c r="FH201" s="24">
        <v>2.9</v>
      </c>
      <c r="FI201" s="24">
        <v>245.2</v>
      </c>
      <c r="FJ201" s="24">
        <v>3.6</v>
      </c>
      <c r="FK201" s="24" t="s">
        <v>858</v>
      </c>
      <c r="FL201" s="24" t="s">
        <v>858</v>
      </c>
      <c r="FN201" s="11" t="s">
        <v>804</v>
      </c>
      <c r="FO201" s="11" t="s">
        <v>383</v>
      </c>
      <c r="FP201" s="11">
        <v>46000</v>
      </c>
      <c r="FQ201" s="11">
        <v>6.2</v>
      </c>
      <c r="FR201" s="11">
        <v>39</v>
      </c>
      <c r="FS201" s="11">
        <v>1.3</v>
      </c>
      <c r="FT201" s="11">
        <v>40.299999999999997</v>
      </c>
      <c r="FU201" s="11">
        <v>0.9</v>
      </c>
      <c r="FV201" s="11">
        <v>35</v>
      </c>
      <c r="FW201" s="11">
        <v>0.7</v>
      </c>
      <c r="FX201" s="11" t="s">
        <v>858</v>
      </c>
      <c r="FY201" s="11" t="s">
        <v>858</v>
      </c>
      <c r="GA201" s="10" t="s">
        <v>804</v>
      </c>
      <c r="GB201" s="10" t="s">
        <v>383</v>
      </c>
      <c r="GC201" s="10">
        <v>40000</v>
      </c>
      <c r="GD201" s="10">
        <v>8</v>
      </c>
      <c r="GE201" s="10">
        <v>27027</v>
      </c>
      <c r="GF201" s="10">
        <v>6.3</v>
      </c>
      <c r="GG201" s="10">
        <v>30062</v>
      </c>
      <c r="GH201" s="10">
        <v>4.3</v>
      </c>
      <c r="GI201" s="10">
        <v>14671</v>
      </c>
      <c r="GJ201" s="10">
        <v>5.0999999999999996</v>
      </c>
      <c r="GK201" s="10" t="s">
        <v>858</v>
      </c>
      <c r="GL201" s="10" t="s">
        <v>858</v>
      </c>
      <c r="GN201" s="9" t="s">
        <v>804</v>
      </c>
      <c r="GO201" s="9" t="s">
        <v>383</v>
      </c>
      <c r="GP201" s="9">
        <v>46000</v>
      </c>
      <c r="GQ201" s="9">
        <v>6.2</v>
      </c>
      <c r="GR201" s="9">
        <v>12.25</v>
      </c>
      <c r="GS201" s="9">
        <v>5.5</v>
      </c>
      <c r="GT201" s="9">
        <v>14.09</v>
      </c>
      <c r="GU201" s="9">
        <v>3.3</v>
      </c>
      <c r="GV201" s="9">
        <v>7.33</v>
      </c>
      <c r="GW201" s="9">
        <v>3</v>
      </c>
      <c r="GX201" s="9" t="s">
        <v>858</v>
      </c>
      <c r="GY201" s="9" t="s">
        <v>858</v>
      </c>
    </row>
    <row r="202" spans="1:207" x14ac:dyDescent="0.25">
      <c r="A202" s="1" t="s">
        <v>805</v>
      </c>
      <c r="B202" s="1" t="s">
        <v>384</v>
      </c>
      <c r="C202" s="1">
        <v>155000</v>
      </c>
      <c r="D202" s="1">
        <v>3.3</v>
      </c>
      <c r="E202" s="1">
        <v>544.29999999999995</v>
      </c>
      <c r="F202" s="1">
        <v>3</v>
      </c>
      <c r="G202" s="1">
        <v>643.70000000000005</v>
      </c>
      <c r="H202" s="1">
        <v>2.2999999999999998</v>
      </c>
      <c r="I202" s="1">
        <v>299.39999999999998</v>
      </c>
      <c r="J202" s="1">
        <v>1.9</v>
      </c>
      <c r="K202" s="1">
        <v>1066.9000000000001</v>
      </c>
      <c r="L202" s="1">
        <v>16</v>
      </c>
      <c r="N202" s="2" t="s">
        <v>805</v>
      </c>
      <c r="O202" s="2" t="s">
        <v>384</v>
      </c>
      <c r="P202" s="2">
        <v>276000</v>
      </c>
      <c r="Q202" s="2">
        <v>2.4</v>
      </c>
      <c r="R202" s="2">
        <v>37.5</v>
      </c>
      <c r="S202" s="2">
        <v>0</v>
      </c>
      <c r="T202" s="2">
        <v>38.200000000000003</v>
      </c>
      <c r="U202" s="2">
        <v>0.3</v>
      </c>
      <c r="V202" s="2">
        <v>35</v>
      </c>
      <c r="W202" s="2">
        <v>0.1</v>
      </c>
      <c r="X202" s="2">
        <v>43.5</v>
      </c>
      <c r="Y202" s="2">
        <v>3.1</v>
      </c>
      <c r="AA202" s="3" t="s">
        <v>805</v>
      </c>
      <c r="AB202" s="3" t="s">
        <v>384</v>
      </c>
      <c r="AC202" s="3">
        <v>241000</v>
      </c>
      <c r="AD202" s="3">
        <v>3.1</v>
      </c>
      <c r="AE202" s="3">
        <v>26201</v>
      </c>
      <c r="AF202" s="3">
        <v>3</v>
      </c>
      <c r="AG202" s="3">
        <v>31613</v>
      </c>
      <c r="AH202" s="3">
        <v>2.5</v>
      </c>
      <c r="AI202" s="3">
        <v>14717</v>
      </c>
      <c r="AJ202" s="3">
        <v>2.4</v>
      </c>
      <c r="AK202" s="3">
        <v>49866</v>
      </c>
      <c r="AL202" s="3">
        <v>13</v>
      </c>
      <c r="AN202" s="4" t="s">
        <v>805</v>
      </c>
      <c r="AO202" s="4" t="s">
        <v>384</v>
      </c>
      <c r="AP202" s="4">
        <v>276000</v>
      </c>
      <c r="AQ202" s="4">
        <v>2.4</v>
      </c>
      <c r="AR202" s="4">
        <v>13.06</v>
      </c>
      <c r="AS202" s="4">
        <v>2.4</v>
      </c>
      <c r="AT202" s="4">
        <v>15.43</v>
      </c>
      <c r="AU202" s="4">
        <v>1.6</v>
      </c>
      <c r="AV202" s="4">
        <v>7.29</v>
      </c>
      <c r="AW202" s="4">
        <v>1.6</v>
      </c>
      <c r="AX202" s="4">
        <v>25.29</v>
      </c>
      <c r="AY202" s="4">
        <v>8.6999999999999993</v>
      </c>
      <c r="BA202" s="5" t="s">
        <v>805</v>
      </c>
      <c r="BB202" s="5" t="s">
        <v>384</v>
      </c>
      <c r="BC202" s="5">
        <v>276000</v>
      </c>
      <c r="BD202" s="5">
        <v>2.4</v>
      </c>
      <c r="BE202" s="5">
        <v>501.7</v>
      </c>
      <c r="BF202" s="5">
        <v>2</v>
      </c>
      <c r="BG202" s="5">
        <v>589.4</v>
      </c>
      <c r="BH202" s="5">
        <v>1.6</v>
      </c>
      <c r="BI202" s="5">
        <v>286.2</v>
      </c>
      <c r="BJ202" s="5">
        <v>1.2</v>
      </c>
      <c r="BK202" s="5">
        <v>951.5</v>
      </c>
      <c r="BL202" s="5">
        <v>7.8</v>
      </c>
      <c r="BN202" s="6" t="s">
        <v>805</v>
      </c>
      <c r="BO202" s="6" t="s">
        <v>384</v>
      </c>
      <c r="BP202" s="6">
        <v>377000</v>
      </c>
      <c r="BQ202" s="6">
        <v>2.1</v>
      </c>
      <c r="BR202" s="6">
        <v>35</v>
      </c>
      <c r="BS202" s="6">
        <v>1.1000000000000001</v>
      </c>
      <c r="BT202" s="6">
        <v>33.1</v>
      </c>
      <c r="BU202" s="6">
        <v>0.6</v>
      </c>
      <c r="BV202" s="6">
        <v>16.7</v>
      </c>
      <c r="BW202" s="6">
        <v>2.2999999999999998</v>
      </c>
      <c r="BX202" s="6">
        <v>41.8</v>
      </c>
      <c r="BY202" s="6">
        <v>2.9</v>
      </c>
      <c r="CA202" s="7" t="s">
        <v>805</v>
      </c>
      <c r="CB202" s="7" t="s">
        <v>384</v>
      </c>
      <c r="CC202" s="7">
        <v>328000</v>
      </c>
      <c r="CD202" s="7">
        <v>2.7</v>
      </c>
      <c r="CE202" s="7">
        <v>21931</v>
      </c>
      <c r="CF202" s="7">
        <v>2.7</v>
      </c>
      <c r="CG202" s="7">
        <v>26169</v>
      </c>
      <c r="CH202" s="7">
        <v>2.5</v>
      </c>
      <c r="CI202" s="7">
        <v>7485</v>
      </c>
      <c r="CJ202" s="7">
        <v>7.6</v>
      </c>
      <c r="CK202" s="7">
        <v>46400</v>
      </c>
      <c r="CL202" s="7">
        <v>9.1999999999999993</v>
      </c>
      <c r="CN202" s="8" t="s">
        <v>805</v>
      </c>
      <c r="CO202" s="8" t="s">
        <v>384</v>
      </c>
      <c r="CP202" s="8">
        <v>377000</v>
      </c>
      <c r="CQ202" s="8">
        <v>2.1</v>
      </c>
      <c r="CR202" s="8">
        <v>11.81</v>
      </c>
      <c r="CS202" s="8">
        <v>2</v>
      </c>
      <c r="CT202" s="8">
        <v>14.68</v>
      </c>
      <c r="CU202" s="8">
        <v>1.5</v>
      </c>
      <c r="CV202" s="8">
        <v>6.5</v>
      </c>
      <c r="CW202" s="8">
        <v>0.9</v>
      </c>
      <c r="CX202" s="8">
        <v>23.8</v>
      </c>
      <c r="CY202" s="8">
        <v>7.1</v>
      </c>
      <c r="DA202" s="20" t="s">
        <v>805</v>
      </c>
      <c r="DB202" s="20" t="s">
        <v>384</v>
      </c>
      <c r="DC202" s="20">
        <v>377000</v>
      </c>
      <c r="DD202" s="20">
        <v>2.1</v>
      </c>
      <c r="DE202" s="20">
        <v>411.4</v>
      </c>
      <c r="DF202" s="20">
        <v>2.2999999999999998</v>
      </c>
      <c r="DG202" s="20">
        <v>485.1</v>
      </c>
      <c r="DH202" s="20">
        <v>1.7</v>
      </c>
      <c r="DI202" s="20">
        <v>132.6</v>
      </c>
      <c r="DJ202" s="20">
        <v>4.4000000000000004</v>
      </c>
      <c r="DK202" s="20">
        <v>857.7</v>
      </c>
      <c r="DL202" s="20">
        <v>7.1</v>
      </c>
      <c r="DN202" s="21" t="s">
        <v>805</v>
      </c>
      <c r="DO202" s="21" t="s">
        <v>384</v>
      </c>
      <c r="DP202" s="21">
        <v>121000</v>
      </c>
      <c r="DQ202" s="21">
        <v>3.6</v>
      </c>
      <c r="DR202" s="21">
        <v>37</v>
      </c>
      <c r="DS202" s="21">
        <v>0.9</v>
      </c>
      <c r="DT202" s="21">
        <v>37.1</v>
      </c>
      <c r="DU202" s="21">
        <v>0.4</v>
      </c>
      <c r="DV202" s="21">
        <v>33.799999999999997</v>
      </c>
      <c r="DW202" s="21">
        <v>0.8</v>
      </c>
      <c r="DX202" s="21">
        <v>40.799999999999997</v>
      </c>
      <c r="DY202" s="21">
        <v>2.9</v>
      </c>
      <c r="EA202" s="22" t="s">
        <v>805</v>
      </c>
      <c r="EB202" s="22" t="s">
        <v>384</v>
      </c>
      <c r="EC202" s="22">
        <v>105000</v>
      </c>
      <c r="ED202" s="22">
        <v>4.4000000000000004</v>
      </c>
      <c r="EE202" s="22">
        <v>23519</v>
      </c>
      <c r="EF202" s="22">
        <v>3.2</v>
      </c>
      <c r="EG202" s="22">
        <v>27217</v>
      </c>
      <c r="EH202" s="22">
        <v>2.6</v>
      </c>
      <c r="EI202" s="22">
        <v>14046</v>
      </c>
      <c r="EJ202" s="22">
        <v>2.7</v>
      </c>
      <c r="EK202" s="22">
        <v>42059</v>
      </c>
      <c r="EL202" s="22">
        <v>17</v>
      </c>
      <c r="EN202" s="23" t="s">
        <v>805</v>
      </c>
      <c r="EO202" s="23" t="s">
        <v>384</v>
      </c>
      <c r="EP202" s="23">
        <v>121000</v>
      </c>
      <c r="EQ202" s="23">
        <v>3.6</v>
      </c>
      <c r="ER202" s="23">
        <v>12.25</v>
      </c>
      <c r="ES202" s="23">
        <v>3.1</v>
      </c>
      <c r="ET202" s="23">
        <v>14.01</v>
      </c>
      <c r="EU202" s="23">
        <v>2.1</v>
      </c>
      <c r="EV202" s="23">
        <v>7.02</v>
      </c>
      <c r="EW202" s="23">
        <v>2.4</v>
      </c>
      <c r="EX202" s="23">
        <v>21.45</v>
      </c>
      <c r="EY202" s="23">
        <v>11</v>
      </c>
      <c r="FA202" s="24" t="s">
        <v>805</v>
      </c>
      <c r="FB202" s="24" t="s">
        <v>384</v>
      </c>
      <c r="FC202" s="24">
        <v>121000</v>
      </c>
      <c r="FD202" s="24">
        <v>3.6</v>
      </c>
      <c r="FE202" s="24">
        <v>446.8</v>
      </c>
      <c r="FF202" s="24">
        <v>3.3</v>
      </c>
      <c r="FG202" s="24">
        <v>519.9</v>
      </c>
      <c r="FH202" s="24">
        <v>2.1</v>
      </c>
      <c r="FI202" s="24">
        <v>266.10000000000002</v>
      </c>
      <c r="FJ202" s="24">
        <v>2.2999999999999998</v>
      </c>
      <c r="FK202" s="24">
        <v>802.8</v>
      </c>
      <c r="FL202" s="24">
        <v>11</v>
      </c>
      <c r="FN202" s="11" t="s">
        <v>805</v>
      </c>
      <c r="FO202" s="11" t="s">
        <v>384</v>
      </c>
      <c r="FP202" s="11">
        <v>155000</v>
      </c>
      <c r="FQ202" s="11">
        <v>3.3</v>
      </c>
      <c r="FR202" s="11">
        <v>37.5</v>
      </c>
      <c r="FS202" s="11">
        <v>0.2</v>
      </c>
      <c r="FT202" s="11">
        <v>39</v>
      </c>
      <c r="FU202" s="11">
        <v>0.4</v>
      </c>
      <c r="FV202" s="11">
        <v>35</v>
      </c>
      <c r="FW202" s="11">
        <v>0</v>
      </c>
      <c r="FX202" s="11">
        <v>45.2</v>
      </c>
      <c r="FY202" s="11">
        <v>4.8</v>
      </c>
      <c r="GA202" s="10" t="s">
        <v>805</v>
      </c>
      <c r="GB202" s="10" t="s">
        <v>384</v>
      </c>
      <c r="GC202" s="10">
        <v>135000</v>
      </c>
      <c r="GD202" s="10">
        <v>4.3</v>
      </c>
      <c r="GE202" s="10">
        <v>29199</v>
      </c>
      <c r="GF202" s="10">
        <v>3.9</v>
      </c>
      <c r="GG202" s="10">
        <v>35039</v>
      </c>
      <c r="GH202" s="10">
        <v>3.7</v>
      </c>
      <c r="GI202" s="10">
        <v>15699</v>
      </c>
      <c r="GJ202" s="10">
        <v>4</v>
      </c>
      <c r="GK202" s="10" t="s">
        <v>858</v>
      </c>
      <c r="GL202" s="10" t="s">
        <v>858</v>
      </c>
      <c r="GN202" s="9" t="s">
        <v>805</v>
      </c>
      <c r="GO202" s="9" t="s">
        <v>384</v>
      </c>
      <c r="GP202" s="9">
        <v>155000</v>
      </c>
      <c r="GQ202" s="9">
        <v>3.3</v>
      </c>
      <c r="GR202" s="9">
        <v>13.75</v>
      </c>
      <c r="GS202" s="9">
        <v>3.2</v>
      </c>
      <c r="GT202" s="9">
        <v>16.489999999999998</v>
      </c>
      <c r="GU202" s="9">
        <v>2.2999999999999998</v>
      </c>
      <c r="GV202" s="9">
        <v>7.5</v>
      </c>
      <c r="GW202" s="9">
        <v>2.1</v>
      </c>
      <c r="GX202" s="9">
        <v>28.36</v>
      </c>
      <c r="GY202" s="9">
        <v>16</v>
      </c>
    </row>
    <row r="203" spans="1:207" x14ac:dyDescent="0.25">
      <c r="A203" s="1" t="s">
        <v>806</v>
      </c>
      <c r="B203" s="1" t="s">
        <v>385</v>
      </c>
      <c r="C203" s="1">
        <v>38000</v>
      </c>
      <c r="D203" s="1">
        <v>6.9</v>
      </c>
      <c r="E203" s="1">
        <v>490.7</v>
      </c>
      <c r="F203" s="1">
        <v>4.3</v>
      </c>
      <c r="G203" s="1">
        <v>588</v>
      </c>
      <c r="H203" s="1">
        <v>4.4000000000000004</v>
      </c>
      <c r="I203" s="1">
        <v>290.10000000000002</v>
      </c>
      <c r="J203" s="1">
        <v>5.7</v>
      </c>
      <c r="K203" s="1" t="s">
        <v>858</v>
      </c>
      <c r="L203" s="1" t="s">
        <v>858</v>
      </c>
      <c r="N203" s="2" t="s">
        <v>806</v>
      </c>
      <c r="O203" s="2" t="s">
        <v>385</v>
      </c>
      <c r="P203" s="2">
        <v>63000</v>
      </c>
      <c r="Q203" s="2">
        <v>5.2</v>
      </c>
      <c r="R203" s="2">
        <v>38</v>
      </c>
      <c r="S203" s="2">
        <v>1</v>
      </c>
      <c r="T203" s="2">
        <v>39.700000000000003</v>
      </c>
      <c r="U203" s="2">
        <v>0.8</v>
      </c>
      <c r="V203" s="2">
        <v>35</v>
      </c>
      <c r="W203" s="2">
        <v>0.1</v>
      </c>
      <c r="X203" s="2">
        <v>46.4</v>
      </c>
      <c r="Y203" s="2">
        <v>15</v>
      </c>
      <c r="AA203" s="3" t="s">
        <v>806</v>
      </c>
      <c r="AB203" s="3" t="s">
        <v>385</v>
      </c>
      <c r="AC203" s="3">
        <v>57000</v>
      </c>
      <c r="AD203" s="3">
        <v>7</v>
      </c>
      <c r="AE203" s="3">
        <v>23338</v>
      </c>
      <c r="AF203" s="3">
        <v>5.3</v>
      </c>
      <c r="AG203" s="3">
        <v>26963</v>
      </c>
      <c r="AH203" s="3">
        <v>4.0999999999999996</v>
      </c>
      <c r="AI203" s="3">
        <v>13401</v>
      </c>
      <c r="AJ203" s="3">
        <v>4.7</v>
      </c>
      <c r="AK203" s="3" t="s">
        <v>858</v>
      </c>
      <c r="AL203" s="3" t="s">
        <v>858</v>
      </c>
      <c r="AN203" s="4" t="s">
        <v>806</v>
      </c>
      <c r="AO203" s="4" t="s">
        <v>385</v>
      </c>
      <c r="AP203" s="4">
        <v>63000</v>
      </c>
      <c r="AQ203" s="4">
        <v>5.2</v>
      </c>
      <c r="AR203" s="4">
        <v>11.16</v>
      </c>
      <c r="AS203" s="4">
        <v>3.8</v>
      </c>
      <c r="AT203" s="4">
        <v>13.19</v>
      </c>
      <c r="AU203" s="4">
        <v>3.3</v>
      </c>
      <c r="AV203" s="4">
        <v>6.69</v>
      </c>
      <c r="AW203" s="4">
        <v>2.7</v>
      </c>
      <c r="AX203" s="4" t="s">
        <v>858</v>
      </c>
      <c r="AY203" s="4" t="s">
        <v>858</v>
      </c>
      <c r="BA203" s="5" t="s">
        <v>806</v>
      </c>
      <c r="BB203" s="5" t="s">
        <v>385</v>
      </c>
      <c r="BC203" s="5">
        <v>63000</v>
      </c>
      <c r="BD203" s="5">
        <v>5.2</v>
      </c>
      <c r="BE203" s="5">
        <v>460.4</v>
      </c>
      <c r="BF203" s="5">
        <v>3.8</v>
      </c>
      <c r="BG203" s="5">
        <v>523.5</v>
      </c>
      <c r="BH203" s="5">
        <v>3.3</v>
      </c>
      <c r="BI203" s="5">
        <v>262.8</v>
      </c>
      <c r="BJ203" s="5">
        <v>3.7</v>
      </c>
      <c r="BK203" s="5" t="s">
        <v>858</v>
      </c>
      <c r="BL203" s="5" t="s">
        <v>858</v>
      </c>
      <c r="BN203" s="6" t="s">
        <v>806</v>
      </c>
      <c r="BO203" s="6" t="s">
        <v>385</v>
      </c>
      <c r="BP203" s="6">
        <v>92000</v>
      </c>
      <c r="BQ203" s="6">
        <v>4.3</v>
      </c>
      <c r="BR203" s="6">
        <v>37</v>
      </c>
      <c r="BS203" s="6">
        <v>1.7</v>
      </c>
      <c r="BT203" s="6">
        <v>32.799999999999997</v>
      </c>
      <c r="BU203" s="6">
        <v>1.6</v>
      </c>
      <c r="BV203" s="6">
        <v>13</v>
      </c>
      <c r="BW203" s="6">
        <v>12</v>
      </c>
      <c r="BX203" s="6">
        <v>44.6</v>
      </c>
      <c r="BY203" s="6">
        <v>8.1</v>
      </c>
      <c r="CA203" s="7" t="s">
        <v>806</v>
      </c>
      <c r="CB203" s="7" t="s">
        <v>385</v>
      </c>
      <c r="CC203" s="7">
        <v>81000</v>
      </c>
      <c r="CD203" s="7">
        <v>6</v>
      </c>
      <c r="CE203" s="7">
        <v>19343</v>
      </c>
      <c r="CF203" s="7">
        <v>6.3</v>
      </c>
      <c r="CG203" s="7">
        <v>21988</v>
      </c>
      <c r="CH203" s="7">
        <v>4.3</v>
      </c>
      <c r="CI203" s="7">
        <v>6313</v>
      </c>
      <c r="CJ203" s="7">
        <v>14</v>
      </c>
      <c r="CK203" s="7" t="s">
        <v>858</v>
      </c>
      <c r="CL203" s="7" t="s">
        <v>858</v>
      </c>
      <c r="CN203" s="8" t="s">
        <v>806</v>
      </c>
      <c r="CO203" s="8" t="s">
        <v>385</v>
      </c>
      <c r="CP203" s="8">
        <v>92000</v>
      </c>
      <c r="CQ203" s="8">
        <v>4.3</v>
      </c>
      <c r="CR203" s="8">
        <v>10.5</v>
      </c>
      <c r="CS203" s="8">
        <v>3.7</v>
      </c>
      <c r="CT203" s="8">
        <v>12.72</v>
      </c>
      <c r="CU203" s="8">
        <v>2.9</v>
      </c>
      <c r="CV203" s="8">
        <v>6.38</v>
      </c>
      <c r="CW203" s="8">
        <v>1.5</v>
      </c>
      <c r="CX203" s="8" t="s">
        <v>858</v>
      </c>
      <c r="CY203" s="8" t="s">
        <v>858</v>
      </c>
      <c r="DA203" s="20" t="s">
        <v>806</v>
      </c>
      <c r="DB203" s="20" t="s">
        <v>385</v>
      </c>
      <c r="DC203" s="20">
        <v>92000</v>
      </c>
      <c r="DD203" s="20">
        <v>4.3</v>
      </c>
      <c r="DE203" s="20">
        <v>364.1</v>
      </c>
      <c r="DF203" s="20">
        <v>4.7</v>
      </c>
      <c r="DG203" s="20">
        <v>416.8</v>
      </c>
      <c r="DH203" s="20">
        <v>3.4</v>
      </c>
      <c r="DI203" s="20">
        <v>108.1</v>
      </c>
      <c r="DJ203" s="20">
        <v>8.1</v>
      </c>
      <c r="DK203" s="20">
        <v>769.6</v>
      </c>
      <c r="DL203" s="20">
        <v>17</v>
      </c>
      <c r="DN203" s="21" t="s">
        <v>806</v>
      </c>
      <c r="DO203" s="21" t="s">
        <v>385</v>
      </c>
      <c r="DP203" s="21">
        <v>25000</v>
      </c>
      <c r="DQ203" s="21">
        <v>7.9</v>
      </c>
      <c r="DR203" s="21">
        <v>37.1</v>
      </c>
      <c r="DS203" s="21">
        <v>1</v>
      </c>
      <c r="DT203" s="21">
        <v>37.4</v>
      </c>
      <c r="DU203" s="21">
        <v>1</v>
      </c>
      <c r="DV203" s="21">
        <v>33</v>
      </c>
      <c r="DW203" s="21">
        <v>3.3</v>
      </c>
      <c r="DX203" s="21" t="s">
        <v>858</v>
      </c>
      <c r="DY203" s="21" t="s">
        <v>858</v>
      </c>
      <c r="EA203" s="22" t="s">
        <v>806</v>
      </c>
      <c r="EB203" s="22" t="s">
        <v>385</v>
      </c>
      <c r="EC203" s="22">
        <v>23000</v>
      </c>
      <c r="ED203" s="22">
        <v>9.1999999999999993</v>
      </c>
      <c r="EE203" s="22">
        <v>19522</v>
      </c>
      <c r="EF203" s="22">
        <v>6</v>
      </c>
      <c r="EG203" s="22">
        <v>21755</v>
      </c>
      <c r="EH203" s="22">
        <v>4.2</v>
      </c>
      <c r="EI203" s="22">
        <v>11179</v>
      </c>
      <c r="EJ203" s="22">
        <v>8.4</v>
      </c>
      <c r="EK203" s="22" t="s">
        <v>858</v>
      </c>
      <c r="EL203" s="22" t="s">
        <v>858</v>
      </c>
      <c r="EN203" s="23" t="s">
        <v>806</v>
      </c>
      <c r="EO203" s="23" t="s">
        <v>385</v>
      </c>
      <c r="EP203" s="23">
        <v>25000</v>
      </c>
      <c r="EQ203" s="23">
        <v>7.9</v>
      </c>
      <c r="ER203" s="23">
        <v>10.32</v>
      </c>
      <c r="ES203" s="23">
        <v>7.1</v>
      </c>
      <c r="ET203" s="23">
        <v>11.37</v>
      </c>
      <c r="EU203" s="23">
        <v>3.5</v>
      </c>
      <c r="EV203" s="23">
        <v>6.36</v>
      </c>
      <c r="EW203" s="23">
        <v>1.7</v>
      </c>
      <c r="EX203" s="23" t="s">
        <v>858</v>
      </c>
      <c r="EY203" s="23" t="s">
        <v>858</v>
      </c>
      <c r="FA203" s="24" t="s">
        <v>806</v>
      </c>
      <c r="FB203" s="24" t="s">
        <v>385</v>
      </c>
      <c r="FC203" s="24">
        <v>25000</v>
      </c>
      <c r="FD203" s="24">
        <v>7.9</v>
      </c>
      <c r="FE203" s="24">
        <v>390.5</v>
      </c>
      <c r="FF203" s="24">
        <v>6.4</v>
      </c>
      <c r="FG203" s="24">
        <v>425.7</v>
      </c>
      <c r="FH203" s="24">
        <v>3.4</v>
      </c>
      <c r="FI203" s="24">
        <v>230.9</v>
      </c>
      <c r="FJ203" s="24">
        <v>5.3</v>
      </c>
      <c r="FK203" s="24" t="s">
        <v>858</v>
      </c>
      <c r="FL203" s="24" t="s">
        <v>858</v>
      </c>
      <c r="FN203" s="11" t="s">
        <v>806</v>
      </c>
      <c r="FO203" s="11" t="s">
        <v>385</v>
      </c>
      <c r="FP203" s="11">
        <v>38000</v>
      </c>
      <c r="FQ203" s="11">
        <v>6.9</v>
      </c>
      <c r="FR203" s="11">
        <v>40</v>
      </c>
      <c r="FS203" s="11">
        <v>0.7</v>
      </c>
      <c r="FT203" s="11">
        <v>41.2</v>
      </c>
      <c r="FU203" s="11">
        <v>1.1000000000000001</v>
      </c>
      <c r="FV203" s="11">
        <v>35</v>
      </c>
      <c r="FW203" s="11">
        <v>0.9</v>
      </c>
      <c r="FX203" s="11" t="s">
        <v>858</v>
      </c>
      <c r="FY203" s="11" t="s">
        <v>858</v>
      </c>
      <c r="GA203" s="10" t="s">
        <v>806</v>
      </c>
      <c r="GB203" s="10" t="s">
        <v>385</v>
      </c>
      <c r="GC203" s="10">
        <v>34000</v>
      </c>
      <c r="GD203" s="10">
        <v>10</v>
      </c>
      <c r="GE203" s="10">
        <v>25662</v>
      </c>
      <c r="GF203" s="10">
        <v>7.8</v>
      </c>
      <c r="GG203" s="10">
        <v>30435</v>
      </c>
      <c r="GH203" s="10">
        <v>5.6</v>
      </c>
      <c r="GI203" s="10">
        <v>15209</v>
      </c>
      <c r="GJ203" s="10">
        <v>5.7</v>
      </c>
      <c r="GK203" s="10" t="s">
        <v>858</v>
      </c>
      <c r="GL203" s="10" t="s">
        <v>858</v>
      </c>
      <c r="GN203" s="9" t="s">
        <v>806</v>
      </c>
      <c r="GO203" s="9" t="s">
        <v>385</v>
      </c>
      <c r="GP203" s="9">
        <v>38000</v>
      </c>
      <c r="GQ203" s="9">
        <v>6.9</v>
      </c>
      <c r="GR203" s="9">
        <v>11.9</v>
      </c>
      <c r="GS203" s="9">
        <v>6</v>
      </c>
      <c r="GT203" s="9">
        <v>14.29</v>
      </c>
      <c r="GU203" s="9">
        <v>4.5</v>
      </c>
      <c r="GV203" s="9">
        <v>7.28</v>
      </c>
      <c r="GW203" s="9">
        <v>3.8</v>
      </c>
      <c r="GX203" s="9" t="s">
        <v>858</v>
      </c>
      <c r="GY203" s="9" t="s">
        <v>858</v>
      </c>
    </row>
    <row r="204" spans="1:207" x14ac:dyDescent="0.25">
      <c r="A204" s="1" t="s">
        <v>807</v>
      </c>
      <c r="B204" s="1" t="s">
        <v>386</v>
      </c>
      <c r="C204" s="1">
        <v>10000</v>
      </c>
      <c r="D204" s="1">
        <v>13.4</v>
      </c>
      <c r="E204" s="1">
        <v>498.2</v>
      </c>
      <c r="F204" s="1">
        <v>12</v>
      </c>
      <c r="G204" s="1">
        <v>538</v>
      </c>
      <c r="H204" s="1">
        <v>5.9</v>
      </c>
      <c r="I204" s="1">
        <v>276.39999999999998</v>
      </c>
      <c r="J204" s="1">
        <v>8.9</v>
      </c>
      <c r="K204" s="1" t="s">
        <v>858</v>
      </c>
      <c r="L204" s="1" t="s">
        <v>858</v>
      </c>
      <c r="N204" s="2" t="s">
        <v>807</v>
      </c>
      <c r="O204" s="2" t="s">
        <v>386</v>
      </c>
      <c r="P204" s="2">
        <v>19000</v>
      </c>
      <c r="Q204" s="2">
        <v>9.3000000000000007</v>
      </c>
      <c r="R204" s="2">
        <v>37.5</v>
      </c>
      <c r="S204" s="2">
        <v>1.5</v>
      </c>
      <c r="T204" s="2">
        <v>38.299999999999997</v>
      </c>
      <c r="U204" s="2">
        <v>1.1000000000000001</v>
      </c>
      <c r="V204" s="2">
        <v>33.9</v>
      </c>
      <c r="W204" s="2">
        <v>1.9</v>
      </c>
      <c r="X204" s="2" t="s">
        <v>858</v>
      </c>
      <c r="Y204" s="2" t="s">
        <v>858</v>
      </c>
      <c r="AA204" s="3" t="s">
        <v>807</v>
      </c>
      <c r="AB204" s="3" t="s">
        <v>386</v>
      </c>
      <c r="AC204" s="3">
        <v>17000</v>
      </c>
      <c r="AD204" s="3">
        <v>11</v>
      </c>
      <c r="AE204" s="3">
        <v>24920</v>
      </c>
      <c r="AF204" s="3">
        <v>8</v>
      </c>
      <c r="AG204" s="3">
        <v>27110</v>
      </c>
      <c r="AH204" s="3">
        <v>6</v>
      </c>
      <c r="AI204" s="3">
        <v>14157</v>
      </c>
      <c r="AJ204" s="3">
        <v>7.7</v>
      </c>
      <c r="AK204" s="3" t="s">
        <v>858</v>
      </c>
      <c r="AL204" s="3" t="s">
        <v>858</v>
      </c>
      <c r="AN204" s="4" t="s">
        <v>807</v>
      </c>
      <c r="AO204" s="4" t="s">
        <v>386</v>
      </c>
      <c r="AP204" s="4">
        <v>19000</v>
      </c>
      <c r="AQ204" s="4">
        <v>9.3000000000000007</v>
      </c>
      <c r="AR204" s="4">
        <v>11.38</v>
      </c>
      <c r="AS204" s="4">
        <v>8.3000000000000007</v>
      </c>
      <c r="AT204" s="4">
        <v>13.15</v>
      </c>
      <c r="AU204" s="4">
        <v>5.0999999999999996</v>
      </c>
      <c r="AV204" s="4">
        <v>6.98</v>
      </c>
      <c r="AW204" s="4">
        <v>5.2</v>
      </c>
      <c r="AX204" s="4" t="s">
        <v>858</v>
      </c>
      <c r="AY204" s="4" t="s">
        <v>858</v>
      </c>
      <c r="BA204" s="5" t="s">
        <v>807</v>
      </c>
      <c r="BB204" s="5" t="s">
        <v>386</v>
      </c>
      <c r="BC204" s="5">
        <v>19000</v>
      </c>
      <c r="BD204" s="5">
        <v>9.3000000000000007</v>
      </c>
      <c r="BE204" s="5">
        <v>464.4</v>
      </c>
      <c r="BF204" s="5">
        <v>8</v>
      </c>
      <c r="BG204" s="5">
        <v>503.8</v>
      </c>
      <c r="BH204" s="5">
        <v>5</v>
      </c>
      <c r="BI204" s="5">
        <v>263.8</v>
      </c>
      <c r="BJ204" s="5">
        <v>5.2</v>
      </c>
      <c r="BK204" s="5" t="s">
        <v>858</v>
      </c>
      <c r="BL204" s="5" t="s">
        <v>858</v>
      </c>
      <c r="BN204" s="6" t="s">
        <v>807</v>
      </c>
      <c r="BO204" s="6" t="s">
        <v>386</v>
      </c>
      <c r="BP204" s="6">
        <v>30000</v>
      </c>
      <c r="BQ204" s="6">
        <v>7.4</v>
      </c>
      <c r="BR204" s="6">
        <v>35</v>
      </c>
      <c r="BS204" s="6">
        <v>2.2000000000000002</v>
      </c>
      <c r="BT204" s="6">
        <v>31.3</v>
      </c>
      <c r="BU204" s="6">
        <v>2.7</v>
      </c>
      <c r="BV204" s="6">
        <v>13</v>
      </c>
      <c r="BW204" s="6">
        <v>19</v>
      </c>
      <c r="BX204" s="6" t="s">
        <v>858</v>
      </c>
      <c r="BY204" s="6" t="s">
        <v>858</v>
      </c>
      <c r="CA204" s="7" t="s">
        <v>807</v>
      </c>
      <c r="CB204" s="7" t="s">
        <v>386</v>
      </c>
      <c r="CC204" s="7">
        <v>26000</v>
      </c>
      <c r="CD204" s="7">
        <v>8.8000000000000007</v>
      </c>
      <c r="CE204" s="7">
        <v>19577</v>
      </c>
      <c r="CF204" s="7">
        <v>11</v>
      </c>
      <c r="CG204" s="7">
        <v>21429</v>
      </c>
      <c r="CH204" s="7">
        <v>6.2</v>
      </c>
      <c r="CI204" s="7" t="s">
        <v>858</v>
      </c>
      <c r="CJ204" s="7" t="s">
        <v>858</v>
      </c>
      <c r="CK204" s="7" t="s">
        <v>858</v>
      </c>
      <c r="CL204" s="7" t="s">
        <v>858</v>
      </c>
      <c r="CN204" s="8" t="s">
        <v>807</v>
      </c>
      <c r="CO204" s="8" t="s">
        <v>386</v>
      </c>
      <c r="CP204" s="8">
        <v>30000</v>
      </c>
      <c r="CQ204" s="8">
        <v>7.4</v>
      </c>
      <c r="CR204" s="8">
        <v>10.37</v>
      </c>
      <c r="CS204" s="8">
        <v>6.5</v>
      </c>
      <c r="CT204" s="8">
        <v>12.43</v>
      </c>
      <c r="CU204" s="8">
        <v>4.4000000000000004</v>
      </c>
      <c r="CV204" s="8">
        <v>6.38</v>
      </c>
      <c r="CW204" s="8">
        <v>2</v>
      </c>
      <c r="CX204" s="8" t="s">
        <v>858</v>
      </c>
      <c r="CY204" s="8" t="s">
        <v>858</v>
      </c>
      <c r="DA204" s="20" t="s">
        <v>807</v>
      </c>
      <c r="DB204" s="20" t="s">
        <v>386</v>
      </c>
      <c r="DC204" s="20">
        <v>30000</v>
      </c>
      <c r="DD204" s="20">
        <v>7.4</v>
      </c>
      <c r="DE204" s="20">
        <v>343</v>
      </c>
      <c r="DF204" s="20">
        <v>7.3</v>
      </c>
      <c r="DG204" s="20">
        <v>389.1</v>
      </c>
      <c r="DH204" s="20">
        <v>5.4</v>
      </c>
      <c r="DI204" s="20" t="s">
        <v>858</v>
      </c>
      <c r="DJ204" s="20" t="s">
        <v>858</v>
      </c>
      <c r="DK204" s="20" t="s">
        <v>858</v>
      </c>
      <c r="DL204" s="20" t="s">
        <v>858</v>
      </c>
      <c r="DN204" s="21" t="s">
        <v>807</v>
      </c>
      <c r="DO204" s="21" t="s">
        <v>386</v>
      </c>
      <c r="DP204" s="21">
        <v>10000</v>
      </c>
      <c r="DQ204" s="21">
        <v>12.8</v>
      </c>
      <c r="DR204" s="21">
        <v>37.1</v>
      </c>
      <c r="DS204" s="21">
        <v>0.5</v>
      </c>
      <c r="DT204" s="21">
        <v>37.4</v>
      </c>
      <c r="DU204" s="21">
        <v>1.4</v>
      </c>
      <c r="DV204" s="21">
        <v>33.200000000000003</v>
      </c>
      <c r="DW204" s="21">
        <v>3</v>
      </c>
      <c r="DX204" s="21" t="s">
        <v>858</v>
      </c>
      <c r="DY204" s="21" t="s">
        <v>858</v>
      </c>
      <c r="EA204" s="22" t="s">
        <v>807</v>
      </c>
      <c r="EB204" s="22" t="s">
        <v>386</v>
      </c>
      <c r="EC204" s="22">
        <v>8000</v>
      </c>
      <c r="ED204" s="22">
        <v>15.5</v>
      </c>
      <c r="EE204" s="22">
        <v>24657</v>
      </c>
      <c r="EF204" s="22">
        <v>9.6</v>
      </c>
      <c r="EG204" s="22">
        <v>25803</v>
      </c>
      <c r="EH204" s="22">
        <v>9.5</v>
      </c>
      <c r="EI204" s="22" t="s">
        <v>858</v>
      </c>
      <c r="EJ204" s="22" t="s">
        <v>858</v>
      </c>
      <c r="EK204" s="22" t="s">
        <v>858</v>
      </c>
      <c r="EL204" s="22" t="s">
        <v>858</v>
      </c>
      <c r="EN204" s="23" t="s">
        <v>807</v>
      </c>
      <c r="EO204" s="23" t="s">
        <v>386</v>
      </c>
      <c r="EP204" s="23">
        <v>10000</v>
      </c>
      <c r="EQ204" s="23">
        <v>12.8</v>
      </c>
      <c r="ER204" s="23">
        <v>11.04</v>
      </c>
      <c r="ES204" s="23">
        <v>12</v>
      </c>
      <c r="ET204" s="23">
        <v>12.57</v>
      </c>
      <c r="EU204" s="23">
        <v>8.1</v>
      </c>
      <c r="EV204" s="23">
        <v>6.89</v>
      </c>
      <c r="EW204" s="23">
        <v>6.3</v>
      </c>
      <c r="EX204" s="23" t="s">
        <v>858</v>
      </c>
      <c r="EY204" s="23" t="s">
        <v>858</v>
      </c>
      <c r="FA204" s="24" t="s">
        <v>807</v>
      </c>
      <c r="FB204" s="24" t="s">
        <v>386</v>
      </c>
      <c r="FC204" s="24">
        <v>10000</v>
      </c>
      <c r="FD204" s="24">
        <v>12.8</v>
      </c>
      <c r="FE204" s="24">
        <v>420.8</v>
      </c>
      <c r="FF204" s="24">
        <v>11</v>
      </c>
      <c r="FG204" s="24">
        <v>470.3</v>
      </c>
      <c r="FH204" s="24">
        <v>8.1999999999999993</v>
      </c>
      <c r="FI204" s="24">
        <v>259.60000000000002</v>
      </c>
      <c r="FJ204" s="24">
        <v>6.9</v>
      </c>
      <c r="FK204" s="24" t="s">
        <v>858</v>
      </c>
      <c r="FL204" s="24" t="s">
        <v>858</v>
      </c>
      <c r="FN204" s="11" t="s">
        <v>807</v>
      </c>
      <c r="FO204" s="11" t="s">
        <v>386</v>
      </c>
      <c r="FP204" s="11">
        <v>10000</v>
      </c>
      <c r="FQ204" s="11">
        <v>13.4</v>
      </c>
      <c r="FR204" s="11">
        <v>37.5</v>
      </c>
      <c r="FS204" s="11">
        <v>2.1</v>
      </c>
      <c r="FT204" s="11">
        <v>39.200000000000003</v>
      </c>
      <c r="FU204" s="11">
        <v>1.6</v>
      </c>
      <c r="FV204" s="11" t="s">
        <v>858</v>
      </c>
      <c r="FW204" s="11" t="s">
        <v>858</v>
      </c>
      <c r="FX204" s="11" t="s">
        <v>858</v>
      </c>
      <c r="FY204" s="11" t="s">
        <v>858</v>
      </c>
      <c r="GA204" s="10" t="s">
        <v>807</v>
      </c>
      <c r="GB204" s="10" t="s">
        <v>386</v>
      </c>
      <c r="GC204" s="10">
        <v>9000</v>
      </c>
      <c r="GD204" s="10">
        <v>15.7</v>
      </c>
      <c r="GE204" s="10">
        <v>25341</v>
      </c>
      <c r="GF204" s="10">
        <v>14</v>
      </c>
      <c r="GG204" s="10">
        <v>28387</v>
      </c>
      <c r="GH204" s="10">
        <v>7.5</v>
      </c>
      <c r="GI204" s="10" t="s">
        <v>858</v>
      </c>
      <c r="GJ204" s="10" t="s">
        <v>858</v>
      </c>
      <c r="GK204" s="10" t="s">
        <v>858</v>
      </c>
      <c r="GL204" s="10" t="s">
        <v>858</v>
      </c>
      <c r="GN204" s="9" t="s">
        <v>807</v>
      </c>
      <c r="GO204" s="9" t="s">
        <v>386</v>
      </c>
      <c r="GP204" s="9">
        <v>10000</v>
      </c>
      <c r="GQ204" s="9">
        <v>13.4</v>
      </c>
      <c r="GR204" s="9">
        <v>11.99</v>
      </c>
      <c r="GS204" s="9">
        <v>12</v>
      </c>
      <c r="GT204" s="9">
        <v>13.71</v>
      </c>
      <c r="GU204" s="9">
        <v>6.2</v>
      </c>
      <c r="GV204" s="9">
        <v>7.32</v>
      </c>
      <c r="GW204" s="9">
        <v>5.7</v>
      </c>
      <c r="GX204" s="9" t="s">
        <v>858</v>
      </c>
      <c r="GY204" s="9" t="s">
        <v>858</v>
      </c>
    </row>
    <row r="205" spans="1:207" x14ac:dyDescent="0.25">
      <c r="A205" s="1" t="s">
        <v>808</v>
      </c>
      <c r="B205" s="1" t="s">
        <v>387</v>
      </c>
      <c r="C205" s="1">
        <v>11000</v>
      </c>
      <c r="D205" s="1">
        <v>12.8</v>
      </c>
      <c r="E205" s="1">
        <v>533.70000000000005</v>
      </c>
      <c r="F205" s="1">
        <v>9.9</v>
      </c>
      <c r="G205" s="1">
        <v>587</v>
      </c>
      <c r="H205" s="1">
        <v>5.7</v>
      </c>
      <c r="I205" s="1">
        <v>316.3</v>
      </c>
      <c r="J205" s="1">
        <v>9.4</v>
      </c>
      <c r="K205" s="1" t="s">
        <v>858</v>
      </c>
      <c r="L205" s="1" t="s">
        <v>858</v>
      </c>
      <c r="N205" s="2" t="s">
        <v>808</v>
      </c>
      <c r="O205" s="2" t="s">
        <v>387</v>
      </c>
      <c r="P205" s="2">
        <v>19000</v>
      </c>
      <c r="Q205" s="2">
        <v>9.6</v>
      </c>
      <c r="R205" s="2">
        <v>37.5</v>
      </c>
      <c r="S205" s="2">
        <v>1.4</v>
      </c>
      <c r="T205" s="2">
        <v>38.799999999999997</v>
      </c>
      <c r="U205" s="2">
        <v>1.6</v>
      </c>
      <c r="V205" s="2">
        <v>35</v>
      </c>
      <c r="W205" s="2">
        <v>2.2000000000000002</v>
      </c>
      <c r="X205" s="2" t="s">
        <v>858</v>
      </c>
      <c r="Y205" s="2" t="s">
        <v>858</v>
      </c>
      <c r="AA205" s="3" t="s">
        <v>808</v>
      </c>
      <c r="AB205" s="3" t="s">
        <v>387</v>
      </c>
      <c r="AC205" s="3">
        <v>18000</v>
      </c>
      <c r="AD205" s="3">
        <v>13.9</v>
      </c>
      <c r="AE205" s="3">
        <v>27412</v>
      </c>
      <c r="AF205" s="3">
        <v>8</v>
      </c>
      <c r="AG205" s="3">
        <v>29814</v>
      </c>
      <c r="AH205" s="3">
        <v>18</v>
      </c>
      <c r="AI205" s="3">
        <v>13901</v>
      </c>
      <c r="AJ205" s="3">
        <v>9.6999999999999993</v>
      </c>
      <c r="AK205" s="3" t="s">
        <v>858</v>
      </c>
      <c r="AL205" s="3" t="s">
        <v>858</v>
      </c>
      <c r="AN205" s="4" t="s">
        <v>808</v>
      </c>
      <c r="AO205" s="4" t="s">
        <v>387</v>
      </c>
      <c r="AP205" s="4">
        <v>19000</v>
      </c>
      <c r="AQ205" s="4">
        <v>9.6</v>
      </c>
      <c r="AR205" s="4">
        <v>12.75</v>
      </c>
      <c r="AS205" s="4">
        <v>9.3000000000000007</v>
      </c>
      <c r="AT205" s="4">
        <v>14.49</v>
      </c>
      <c r="AU205" s="4">
        <v>4.7</v>
      </c>
      <c r="AV205" s="4">
        <v>7.53</v>
      </c>
      <c r="AW205" s="4">
        <v>5.8</v>
      </c>
      <c r="AX205" s="4" t="s">
        <v>858</v>
      </c>
      <c r="AY205" s="4" t="s">
        <v>858</v>
      </c>
      <c r="BA205" s="5" t="s">
        <v>808</v>
      </c>
      <c r="BB205" s="5" t="s">
        <v>387</v>
      </c>
      <c r="BC205" s="5">
        <v>19000</v>
      </c>
      <c r="BD205" s="5">
        <v>9.6</v>
      </c>
      <c r="BE205" s="5">
        <v>484.4</v>
      </c>
      <c r="BF205" s="5">
        <v>10</v>
      </c>
      <c r="BG205" s="5">
        <v>561.6</v>
      </c>
      <c r="BH205" s="5">
        <v>4.5999999999999996</v>
      </c>
      <c r="BI205" s="5">
        <v>284.3</v>
      </c>
      <c r="BJ205" s="5">
        <v>5.4</v>
      </c>
      <c r="BK205" s="5" t="s">
        <v>858</v>
      </c>
      <c r="BL205" s="5" t="s">
        <v>858</v>
      </c>
      <c r="BN205" s="6" t="s">
        <v>808</v>
      </c>
      <c r="BO205" s="6" t="s">
        <v>387</v>
      </c>
      <c r="BP205" s="6">
        <v>27000</v>
      </c>
      <c r="BQ205" s="6">
        <v>8</v>
      </c>
      <c r="BR205" s="6">
        <v>36.1</v>
      </c>
      <c r="BS205" s="6">
        <v>1.7</v>
      </c>
      <c r="BT205" s="6">
        <v>33.5</v>
      </c>
      <c r="BU205" s="6">
        <v>2.6</v>
      </c>
      <c r="BV205" s="6">
        <v>18.399999999999999</v>
      </c>
      <c r="BW205" s="6">
        <v>14</v>
      </c>
      <c r="BX205" s="6" t="s">
        <v>858</v>
      </c>
      <c r="BY205" s="6" t="s">
        <v>858</v>
      </c>
      <c r="CA205" s="7" t="s">
        <v>808</v>
      </c>
      <c r="CB205" s="7" t="s">
        <v>387</v>
      </c>
      <c r="CC205" s="7">
        <v>25000</v>
      </c>
      <c r="CD205" s="7">
        <v>11.1</v>
      </c>
      <c r="CE205" s="7">
        <v>21814</v>
      </c>
      <c r="CF205" s="7">
        <v>12</v>
      </c>
      <c r="CG205" s="7">
        <v>24259</v>
      </c>
      <c r="CH205" s="7">
        <v>17</v>
      </c>
      <c r="CI205" s="7">
        <v>7639</v>
      </c>
      <c r="CJ205" s="7">
        <v>15</v>
      </c>
      <c r="CK205" s="7" t="s">
        <v>858</v>
      </c>
      <c r="CL205" s="7" t="s">
        <v>858</v>
      </c>
      <c r="CN205" s="8" t="s">
        <v>808</v>
      </c>
      <c r="CO205" s="8" t="s">
        <v>387</v>
      </c>
      <c r="CP205" s="8">
        <v>27000</v>
      </c>
      <c r="CQ205" s="8">
        <v>8</v>
      </c>
      <c r="CR205" s="8">
        <v>10.5</v>
      </c>
      <c r="CS205" s="8">
        <v>7.5</v>
      </c>
      <c r="CT205" s="8">
        <v>13.38</v>
      </c>
      <c r="CU205" s="8">
        <v>4.4000000000000004</v>
      </c>
      <c r="CV205" s="8">
        <v>6.65</v>
      </c>
      <c r="CW205" s="8">
        <v>3.5</v>
      </c>
      <c r="CX205" s="8" t="s">
        <v>858</v>
      </c>
      <c r="CY205" s="8" t="s">
        <v>858</v>
      </c>
      <c r="DA205" s="20" t="s">
        <v>808</v>
      </c>
      <c r="DB205" s="20" t="s">
        <v>387</v>
      </c>
      <c r="DC205" s="20">
        <v>27000</v>
      </c>
      <c r="DD205" s="20">
        <v>8</v>
      </c>
      <c r="DE205" s="20">
        <v>392.3</v>
      </c>
      <c r="DF205" s="20">
        <v>8.1</v>
      </c>
      <c r="DG205" s="20">
        <v>447.9</v>
      </c>
      <c r="DH205" s="20">
        <v>5.3</v>
      </c>
      <c r="DI205" s="20">
        <v>141</v>
      </c>
      <c r="DJ205" s="20">
        <v>12</v>
      </c>
      <c r="DK205" s="20" t="s">
        <v>858</v>
      </c>
      <c r="DL205" s="20" t="s">
        <v>858</v>
      </c>
      <c r="DN205" s="21" t="s">
        <v>808</v>
      </c>
      <c r="DO205" s="21" t="s">
        <v>387</v>
      </c>
      <c r="DP205" s="21">
        <v>8000</v>
      </c>
      <c r="DQ205" s="21">
        <v>14.4</v>
      </c>
      <c r="DR205" s="21">
        <v>36.1</v>
      </c>
      <c r="DS205" s="21">
        <v>1.7</v>
      </c>
      <c r="DT205" s="21">
        <v>36.200000000000003</v>
      </c>
      <c r="DU205" s="21">
        <v>1.1000000000000001</v>
      </c>
      <c r="DV205" s="21" t="s">
        <v>858</v>
      </c>
      <c r="DW205" s="21" t="s">
        <v>858</v>
      </c>
      <c r="DX205" s="21" t="s">
        <v>858</v>
      </c>
      <c r="DY205" s="21" t="s">
        <v>858</v>
      </c>
      <c r="EA205" s="22" t="s">
        <v>808</v>
      </c>
      <c r="EB205" s="22" t="s">
        <v>387</v>
      </c>
      <c r="EC205" s="22">
        <v>7000</v>
      </c>
      <c r="ED205" s="22">
        <v>16.899999999999999</v>
      </c>
      <c r="EE205" s="22">
        <v>23099</v>
      </c>
      <c r="EF205" s="22">
        <v>19</v>
      </c>
      <c r="EG205" s="22">
        <v>26824</v>
      </c>
      <c r="EH205" s="22">
        <v>8.8000000000000007</v>
      </c>
      <c r="EI205" s="22" t="s">
        <v>858</v>
      </c>
      <c r="EJ205" s="22" t="s">
        <v>858</v>
      </c>
      <c r="EK205" s="22" t="s">
        <v>858</v>
      </c>
      <c r="EL205" s="22" t="s">
        <v>858</v>
      </c>
      <c r="EN205" s="23" t="s">
        <v>808</v>
      </c>
      <c r="EO205" s="23" t="s">
        <v>387</v>
      </c>
      <c r="EP205" s="23">
        <v>8000</v>
      </c>
      <c r="EQ205" s="23">
        <v>14.4</v>
      </c>
      <c r="ER205" s="23">
        <v>11.13</v>
      </c>
      <c r="ES205" s="23">
        <v>18</v>
      </c>
      <c r="ET205" s="23">
        <v>14.49</v>
      </c>
      <c r="EU205" s="23">
        <v>7</v>
      </c>
      <c r="EV205" s="23" t="s">
        <v>858</v>
      </c>
      <c r="EW205" s="23" t="s">
        <v>858</v>
      </c>
      <c r="EX205" s="23" t="s">
        <v>858</v>
      </c>
      <c r="EY205" s="23" t="s">
        <v>858</v>
      </c>
      <c r="FA205" s="24" t="s">
        <v>808</v>
      </c>
      <c r="FB205" s="24" t="s">
        <v>387</v>
      </c>
      <c r="FC205" s="24">
        <v>8000</v>
      </c>
      <c r="FD205" s="24">
        <v>14.4</v>
      </c>
      <c r="FE205" s="24">
        <v>414.6</v>
      </c>
      <c r="FF205" s="24">
        <v>16</v>
      </c>
      <c r="FG205" s="24">
        <v>525</v>
      </c>
      <c r="FH205" s="24">
        <v>7.5</v>
      </c>
      <c r="FI205" s="24" t="s">
        <v>858</v>
      </c>
      <c r="FJ205" s="24" t="s">
        <v>858</v>
      </c>
      <c r="FK205" s="24" t="s">
        <v>858</v>
      </c>
      <c r="FL205" s="24" t="s">
        <v>858</v>
      </c>
      <c r="FN205" s="11" t="s">
        <v>808</v>
      </c>
      <c r="FO205" s="11" t="s">
        <v>387</v>
      </c>
      <c r="FP205" s="11">
        <v>11000</v>
      </c>
      <c r="FQ205" s="11">
        <v>12.8</v>
      </c>
      <c r="FR205" s="11">
        <v>39</v>
      </c>
      <c r="FS205" s="11">
        <v>2</v>
      </c>
      <c r="FT205" s="11">
        <v>40.5</v>
      </c>
      <c r="FU205" s="11">
        <v>2.4</v>
      </c>
      <c r="FV205" s="11" t="s">
        <v>858</v>
      </c>
      <c r="FW205" s="11" t="s">
        <v>858</v>
      </c>
      <c r="FX205" s="11" t="s">
        <v>858</v>
      </c>
      <c r="FY205" s="11" t="s">
        <v>858</v>
      </c>
      <c r="GA205" s="10" t="s">
        <v>808</v>
      </c>
      <c r="GB205" s="10" t="s">
        <v>387</v>
      </c>
      <c r="GC205" s="10" t="s">
        <v>858</v>
      </c>
      <c r="GD205" s="10" t="s">
        <v>858</v>
      </c>
      <c r="GE205" s="10">
        <v>27783</v>
      </c>
      <c r="GF205" s="10">
        <v>9.1</v>
      </c>
      <c r="GG205" s="10" t="s">
        <v>858</v>
      </c>
      <c r="GH205" s="10" t="s">
        <v>858</v>
      </c>
      <c r="GI205" s="10">
        <v>15407</v>
      </c>
      <c r="GJ205" s="10">
        <v>11</v>
      </c>
      <c r="GK205" s="10" t="s">
        <v>858</v>
      </c>
      <c r="GL205" s="10" t="s">
        <v>858</v>
      </c>
      <c r="GN205" s="9" t="s">
        <v>808</v>
      </c>
      <c r="GO205" s="9" t="s">
        <v>387</v>
      </c>
      <c r="GP205" s="9">
        <v>11000</v>
      </c>
      <c r="GQ205" s="9">
        <v>12.8</v>
      </c>
      <c r="GR205" s="9">
        <v>13.3</v>
      </c>
      <c r="GS205" s="9">
        <v>11</v>
      </c>
      <c r="GT205" s="9">
        <v>14.49</v>
      </c>
      <c r="GU205" s="9">
        <v>6.2</v>
      </c>
      <c r="GV205" s="9">
        <v>7.48</v>
      </c>
      <c r="GW205" s="9">
        <v>7.9</v>
      </c>
      <c r="GX205" s="9" t="s">
        <v>858</v>
      </c>
      <c r="GY205" s="9" t="s">
        <v>858</v>
      </c>
    </row>
    <row r="206" spans="1:207" x14ac:dyDescent="0.25">
      <c r="A206" s="1" t="s">
        <v>809</v>
      </c>
      <c r="B206" s="1" t="s">
        <v>388</v>
      </c>
      <c r="C206" s="1">
        <v>13000</v>
      </c>
      <c r="D206" s="1">
        <v>11.6</v>
      </c>
      <c r="E206" s="1">
        <v>504.5</v>
      </c>
      <c r="F206" s="1">
        <v>12</v>
      </c>
      <c r="G206" s="1">
        <v>583.79999999999995</v>
      </c>
      <c r="H206" s="1">
        <v>5.2</v>
      </c>
      <c r="I206" s="1">
        <v>305.39999999999998</v>
      </c>
      <c r="J206" s="1">
        <v>7.9</v>
      </c>
      <c r="K206" s="1" t="s">
        <v>858</v>
      </c>
      <c r="L206" s="1" t="s">
        <v>858</v>
      </c>
      <c r="N206" s="2" t="s">
        <v>809</v>
      </c>
      <c r="O206" s="2" t="s">
        <v>388</v>
      </c>
      <c r="P206" s="2">
        <v>23000</v>
      </c>
      <c r="Q206" s="2">
        <v>8.6999999999999993</v>
      </c>
      <c r="R206" s="2">
        <v>37.5</v>
      </c>
      <c r="S206" s="2">
        <v>1.3</v>
      </c>
      <c r="T206" s="2">
        <v>39.6</v>
      </c>
      <c r="U206" s="2">
        <v>1.4</v>
      </c>
      <c r="V206" s="2">
        <v>34.5</v>
      </c>
      <c r="W206" s="2">
        <v>2.7</v>
      </c>
      <c r="X206" s="2" t="s">
        <v>858</v>
      </c>
      <c r="Y206" s="2" t="s">
        <v>858</v>
      </c>
      <c r="AA206" s="3" t="s">
        <v>809</v>
      </c>
      <c r="AB206" s="3" t="s">
        <v>388</v>
      </c>
      <c r="AC206" s="3">
        <v>20000</v>
      </c>
      <c r="AD206" s="3">
        <v>12.8</v>
      </c>
      <c r="AE206" s="3">
        <v>23297</v>
      </c>
      <c r="AF206" s="3">
        <v>17</v>
      </c>
      <c r="AG206" s="3">
        <v>25806</v>
      </c>
      <c r="AH206" s="3">
        <v>5.0999999999999996</v>
      </c>
      <c r="AI206" s="3">
        <v>13265</v>
      </c>
      <c r="AJ206" s="3">
        <v>7</v>
      </c>
      <c r="AK206" s="3" t="s">
        <v>858</v>
      </c>
      <c r="AL206" s="3" t="s">
        <v>858</v>
      </c>
      <c r="AN206" s="4" t="s">
        <v>809</v>
      </c>
      <c r="AO206" s="4" t="s">
        <v>388</v>
      </c>
      <c r="AP206" s="4">
        <v>23000</v>
      </c>
      <c r="AQ206" s="4">
        <v>8.6999999999999993</v>
      </c>
      <c r="AR206" s="4">
        <v>11.4</v>
      </c>
      <c r="AS206" s="4">
        <v>8.6999999999999993</v>
      </c>
      <c r="AT206" s="4">
        <v>13.15</v>
      </c>
      <c r="AU206" s="4">
        <v>4</v>
      </c>
      <c r="AV206" s="4">
        <v>6.69</v>
      </c>
      <c r="AW206" s="4">
        <v>3.8</v>
      </c>
      <c r="AX206" s="4" t="s">
        <v>858</v>
      </c>
      <c r="AY206" s="4" t="s">
        <v>858</v>
      </c>
      <c r="BA206" s="5" t="s">
        <v>809</v>
      </c>
      <c r="BB206" s="5" t="s">
        <v>388</v>
      </c>
      <c r="BC206" s="5">
        <v>23000</v>
      </c>
      <c r="BD206" s="5">
        <v>8.6999999999999993</v>
      </c>
      <c r="BE206" s="5">
        <v>453.4</v>
      </c>
      <c r="BF206" s="5">
        <v>8.8000000000000007</v>
      </c>
      <c r="BG206" s="5">
        <v>521</v>
      </c>
      <c r="BH206" s="5">
        <v>4.3</v>
      </c>
      <c r="BI206" s="5">
        <v>249.7</v>
      </c>
      <c r="BJ206" s="5">
        <v>5.6</v>
      </c>
      <c r="BK206" s="5" t="s">
        <v>858</v>
      </c>
      <c r="BL206" s="5" t="s">
        <v>858</v>
      </c>
      <c r="BN206" s="6" t="s">
        <v>809</v>
      </c>
      <c r="BO206" s="6" t="s">
        <v>388</v>
      </c>
      <c r="BP206" s="6">
        <v>35000</v>
      </c>
      <c r="BQ206" s="6">
        <v>6.9</v>
      </c>
      <c r="BR206" s="6">
        <v>35</v>
      </c>
      <c r="BS206" s="6">
        <v>2.6</v>
      </c>
      <c r="BT206" s="6">
        <v>32.299999999999997</v>
      </c>
      <c r="BU206" s="6">
        <v>2.6</v>
      </c>
      <c r="BV206" s="6">
        <v>13.6</v>
      </c>
      <c r="BW206" s="6">
        <v>13</v>
      </c>
      <c r="BX206" s="6" t="s">
        <v>858</v>
      </c>
      <c r="BY206" s="6" t="s">
        <v>858</v>
      </c>
      <c r="CA206" s="7" t="s">
        <v>809</v>
      </c>
      <c r="CB206" s="7" t="s">
        <v>388</v>
      </c>
      <c r="CC206" s="7">
        <v>32000</v>
      </c>
      <c r="CD206" s="7">
        <v>10.199999999999999</v>
      </c>
      <c r="CE206" s="7">
        <v>17513</v>
      </c>
      <c r="CF206" s="7">
        <v>11</v>
      </c>
      <c r="CG206" s="7">
        <v>20375</v>
      </c>
      <c r="CH206" s="7">
        <v>5.3</v>
      </c>
      <c r="CI206" s="7">
        <v>7035</v>
      </c>
      <c r="CJ206" s="7">
        <v>15</v>
      </c>
      <c r="CK206" s="7" t="s">
        <v>858</v>
      </c>
      <c r="CL206" s="7" t="s">
        <v>858</v>
      </c>
      <c r="CN206" s="8" t="s">
        <v>809</v>
      </c>
      <c r="CO206" s="8" t="s">
        <v>388</v>
      </c>
      <c r="CP206" s="8">
        <v>35000</v>
      </c>
      <c r="CQ206" s="8">
        <v>6.9</v>
      </c>
      <c r="CR206" s="8">
        <v>9.65</v>
      </c>
      <c r="CS206" s="8">
        <v>6.6</v>
      </c>
      <c r="CT206" s="8">
        <v>12.48</v>
      </c>
      <c r="CU206" s="8">
        <v>3.6</v>
      </c>
      <c r="CV206" s="8">
        <v>6.43</v>
      </c>
      <c r="CW206" s="8">
        <v>1.7</v>
      </c>
      <c r="CX206" s="8" t="s">
        <v>858</v>
      </c>
      <c r="CY206" s="8" t="s">
        <v>858</v>
      </c>
      <c r="DA206" s="20" t="s">
        <v>809</v>
      </c>
      <c r="DB206" s="20" t="s">
        <v>388</v>
      </c>
      <c r="DC206" s="20">
        <v>35000</v>
      </c>
      <c r="DD206" s="20">
        <v>6.9</v>
      </c>
      <c r="DE206" s="20">
        <v>331.6</v>
      </c>
      <c r="DF206" s="20">
        <v>8.8000000000000007</v>
      </c>
      <c r="DG206" s="20">
        <v>403.1</v>
      </c>
      <c r="DH206" s="20">
        <v>4.7</v>
      </c>
      <c r="DI206" s="20">
        <v>120.8</v>
      </c>
      <c r="DJ206" s="20">
        <v>13</v>
      </c>
      <c r="DK206" s="20" t="s">
        <v>858</v>
      </c>
      <c r="DL206" s="20" t="s">
        <v>858</v>
      </c>
      <c r="DN206" s="21" t="s">
        <v>809</v>
      </c>
      <c r="DO206" s="21" t="s">
        <v>388</v>
      </c>
      <c r="DP206" s="21">
        <v>10000</v>
      </c>
      <c r="DQ206" s="21">
        <v>13</v>
      </c>
      <c r="DR206" s="21">
        <v>36.200000000000003</v>
      </c>
      <c r="DS206" s="21">
        <v>1.7</v>
      </c>
      <c r="DT206" s="21">
        <v>36.5</v>
      </c>
      <c r="DU206" s="21">
        <v>1.4</v>
      </c>
      <c r="DV206" s="21">
        <v>31.2</v>
      </c>
      <c r="DW206" s="21">
        <v>2</v>
      </c>
      <c r="DX206" s="21" t="s">
        <v>858</v>
      </c>
      <c r="DY206" s="21" t="s">
        <v>858</v>
      </c>
      <c r="EA206" s="22" t="s">
        <v>809</v>
      </c>
      <c r="EB206" s="22" t="s">
        <v>388</v>
      </c>
      <c r="EC206" s="22" t="s">
        <v>858</v>
      </c>
      <c r="ED206" s="22" t="s">
        <v>858</v>
      </c>
      <c r="EE206" s="22" t="s">
        <v>858</v>
      </c>
      <c r="EF206" s="22" t="s">
        <v>858</v>
      </c>
      <c r="EG206" s="22">
        <v>21823</v>
      </c>
      <c r="EH206" s="22">
        <v>8</v>
      </c>
      <c r="EI206" s="22" t="s">
        <v>858</v>
      </c>
      <c r="EJ206" s="22" t="s">
        <v>858</v>
      </c>
      <c r="EK206" s="22" t="s">
        <v>858</v>
      </c>
      <c r="EL206" s="22" t="s">
        <v>858</v>
      </c>
      <c r="EN206" s="23" t="s">
        <v>809</v>
      </c>
      <c r="EO206" s="23" t="s">
        <v>388</v>
      </c>
      <c r="EP206" s="23">
        <v>10000</v>
      </c>
      <c r="EQ206" s="23">
        <v>13</v>
      </c>
      <c r="ER206" s="23">
        <v>9.51</v>
      </c>
      <c r="ES206" s="23">
        <v>15</v>
      </c>
      <c r="ET206" s="23">
        <v>11.94</v>
      </c>
      <c r="EU206" s="23">
        <v>6.6</v>
      </c>
      <c r="EV206" s="23" t="s">
        <v>858</v>
      </c>
      <c r="EW206" s="23" t="s">
        <v>858</v>
      </c>
      <c r="EX206" s="23" t="s">
        <v>858</v>
      </c>
      <c r="EY206" s="23" t="s">
        <v>858</v>
      </c>
      <c r="FA206" s="24" t="s">
        <v>809</v>
      </c>
      <c r="FB206" s="24" t="s">
        <v>388</v>
      </c>
      <c r="FC206" s="24">
        <v>10000</v>
      </c>
      <c r="FD206" s="24">
        <v>13</v>
      </c>
      <c r="FE206" s="24">
        <v>341.2</v>
      </c>
      <c r="FF206" s="24">
        <v>13</v>
      </c>
      <c r="FG206" s="24">
        <v>435.6</v>
      </c>
      <c r="FH206" s="24">
        <v>6.4</v>
      </c>
      <c r="FI206" s="24" t="s">
        <v>858</v>
      </c>
      <c r="FJ206" s="24" t="s">
        <v>858</v>
      </c>
      <c r="FK206" s="24" t="s">
        <v>858</v>
      </c>
      <c r="FL206" s="24" t="s">
        <v>858</v>
      </c>
      <c r="FN206" s="11" t="s">
        <v>809</v>
      </c>
      <c r="FO206" s="11" t="s">
        <v>388</v>
      </c>
      <c r="FP206" s="11">
        <v>13000</v>
      </c>
      <c r="FQ206" s="11">
        <v>11.6</v>
      </c>
      <c r="FR206" s="11">
        <v>39.9</v>
      </c>
      <c r="FS206" s="11">
        <v>3.4</v>
      </c>
      <c r="FT206" s="11">
        <v>41.9</v>
      </c>
      <c r="FU206" s="11">
        <v>1.8</v>
      </c>
      <c r="FV206" s="11">
        <v>35</v>
      </c>
      <c r="FW206" s="11">
        <v>1.9</v>
      </c>
      <c r="FX206" s="11" t="s">
        <v>858</v>
      </c>
      <c r="FY206" s="11" t="s">
        <v>858</v>
      </c>
      <c r="GA206" s="10" t="s">
        <v>809</v>
      </c>
      <c r="GB206" s="10" t="s">
        <v>388</v>
      </c>
      <c r="GC206" s="10">
        <v>12000</v>
      </c>
      <c r="GD206" s="10">
        <v>13.4</v>
      </c>
      <c r="GE206" s="10">
        <v>25221</v>
      </c>
      <c r="GF206" s="10">
        <v>12</v>
      </c>
      <c r="GG206" s="10">
        <v>28607</v>
      </c>
      <c r="GH206" s="10">
        <v>5.2</v>
      </c>
      <c r="GI206" s="10">
        <v>15230</v>
      </c>
      <c r="GJ206" s="10">
        <v>9.8000000000000007</v>
      </c>
      <c r="GK206" s="10" t="s">
        <v>858</v>
      </c>
      <c r="GL206" s="10" t="s">
        <v>858</v>
      </c>
      <c r="GN206" s="9" t="s">
        <v>809</v>
      </c>
      <c r="GO206" s="9" t="s">
        <v>388</v>
      </c>
      <c r="GP206" s="9">
        <v>13000</v>
      </c>
      <c r="GQ206" s="9">
        <v>11.6</v>
      </c>
      <c r="GR206" s="9">
        <v>12.4</v>
      </c>
      <c r="GS206" s="9">
        <v>9.9</v>
      </c>
      <c r="GT206" s="9">
        <v>13.93</v>
      </c>
      <c r="GU206" s="9">
        <v>4.9000000000000004</v>
      </c>
      <c r="GV206" s="9">
        <v>7.47</v>
      </c>
      <c r="GW206" s="9">
        <v>6.3</v>
      </c>
      <c r="GX206" s="9" t="s">
        <v>858</v>
      </c>
      <c r="GY206" s="9" t="s">
        <v>858</v>
      </c>
    </row>
    <row r="207" spans="1:207" x14ac:dyDescent="0.25">
      <c r="A207" s="1" t="s">
        <v>810</v>
      </c>
      <c r="B207" s="1" t="s">
        <v>389</v>
      </c>
      <c r="C207" s="1">
        <v>14000</v>
      </c>
      <c r="D207" s="1">
        <v>11.5</v>
      </c>
      <c r="E207" s="1">
        <v>533.79999999999995</v>
      </c>
      <c r="F207" s="1">
        <v>12</v>
      </c>
      <c r="G207" s="1">
        <v>583.20000000000005</v>
      </c>
      <c r="H207" s="1">
        <v>5.7</v>
      </c>
      <c r="I207" s="1">
        <v>287.60000000000002</v>
      </c>
      <c r="J207" s="1">
        <v>8</v>
      </c>
      <c r="K207" s="1" t="s">
        <v>858</v>
      </c>
      <c r="L207" s="1" t="s">
        <v>858</v>
      </c>
      <c r="N207" s="2" t="s">
        <v>810</v>
      </c>
      <c r="O207" s="2" t="s">
        <v>389</v>
      </c>
      <c r="P207" s="2">
        <v>26000</v>
      </c>
      <c r="Q207" s="2">
        <v>8.1</v>
      </c>
      <c r="R207" s="2">
        <v>37.5</v>
      </c>
      <c r="S207" s="2">
        <v>1.4</v>
      </c>
      <c r="T207" s="2">
        <v>39.200000000000003</v>
      </c>
      <c r="U207" s="2">
        <v>1.2</v>
      </c>
      <c r="V207" s="2">
        <v>33.799999999999997</v>
      </c>
      <c r="W207" s="2">
        <v>0.9</v>
      </c>
      <c r="X207" s="2" t="s">
        <v>858</v>
      </c>
      <c r="Y207" s="2" t="s">
        <v>858</v>
      </c>
      <c r="AA207" s="3" t="s">
        <v>810</v>
      </c>
      <c r="AB207" s="3" t="s">
        <v>389</v>
      </c>
      <c r="AC207" s="3">
        <v>23000</v>
      </c>
      <c r="AD207" s="3">
        <v>9.6</v>
      </c>
      <c r="AE207" s="3">
        <v>23775</v>
      </c>
      <c r="AF207" s="3">
        <v>11</v>
      </c>
      <c r="AG207" s="3">
        <v>27478</v>
      </c>
      <c r="AH207" s="3">
        <v>5.3</v>
      </c>
      <c r="AI207" s="3">
        <v>13120</v>
      </c>
      <c r="AJ207" s="3">
        <v>7.4</v>
      </c>
      <c r="AK207" s="3" t="s">
        <v>858</v>
      </c>
      <c r="AL207" s="3" t="s">
        <v>858</v>
      </c>
      <c r="AN207" s="4" t="s">
        <v>810</v>
      </c>
      <c r="AO207" s="4" t="s">
        <v>389</v>
      </c>
      <c r="AP207" s="4">
        <v>26000</v>
      </c>
      <c r="AQ207" s="4">
        <v>8.1</v>
      </c>
      <c r="AR207" s="4">
        <v>11.48</v>
      </c>
      <c r="AS207" s="4">
        <v>9.8000000000000007</v>
      </c>
      <c r="AT207" s="4">
        <v>13.86</v>
      </c>
      <c r="AU207" s="4">
        <v>4.7</v>
      </c>
      <c r="AV207" s="4">
        <v>6.96</v>
      </c>
      <c r="AW207" s="4">
        <v>4.5999999999999996</v>
      </c>
      <c r="AX207" s="4" t="s">
        <v>858</v>
      </c>
      <c r="AY207" s="4" t="s">
        <v>858</v>
      </c>
      <c r="BA207" s="5" t="s">
        <v>810</v>
      </c>
      <c r="BB207" s="5" t="s">
        <v>389</v>
      </c>
      <c r="BC207" s="5">
        <v>26000</v>
      </c>
      <c r="BD207" s="5">
        <v>8.1</v>
      </c>
      <c r="BE207" s="5">
        <v>443.4</v>
      </c>
      <c r="BF207" s="5">
        <v>9.6999999999999993</v>
      </c>
      <c r="BG207" s="5">
        <v>543.1</v>
      </c>
      <c r="BH207" s="5">
        <v>4.5999999999999996</v>
      </c>
      <c r="BI207" s="5">
        <v>266.2</v>
      </c>
      <c r="BJ207" s="5">
        <v>4.0999999999999996</v>
      </c>
      <c r="BK207" s="5" t="s">
        <v>858</v>
      </c>
      <c r="BL207" s="5" t="s">
        <v>858</v>
      </c>
      <c r="BN207" s="6" t="s">
        <v>810</v>
      </c>
      <c r="BO207" s="6" t="s">
        <v>389</v>
      </c>
      <c r="BP207" s="6">
        <v>37000</v>
      </c>
      <c r="BQ207" s="6">
        <v>6.7</v>
      </c>
      <c r="BR207" s="6">
        <v>35</v>
      </c>
      <c r="BS207" s="6">
        <v>1.8</v>
      </c>
      <c r="BT207" s="6">
        <v>33.200000000000003</v>
      </c>
      <c r="BU207" s="6">
        <v>2.2000000000000002</v>
      </c>
      <c r="BV207" s="6">
        <v>16.899999999999999</v>
      </c>
      <c r="BW207" s="6">
        <v>11</v>
      </c>
      <c r="BX207" s="6" t="s">
        <v>858</v>
      </c>
      <c r="BY207" s="6" t="s">
        <v>858</v>
      </c>
      <c r="CA207" s="7" t="s">
        <v>810</v>
      </c>
      <c r="CB207" s="7" t="s">
        <v>389</v>
      </c>
      <c r="CC207" s="7">
        <v>32000</v>
      </c>
      <c r="CD207" s="7">
        <v>8</v>
      </c>
      <c r="CE207" s="7">
        <v>19541</v>
      </c>
      <c r="CF207" s="7">
        <v>7</v>
      </c>
      <c r="CG207" s="7">
        <v>23310</v>
      </c>
      <c r="CH207" s="7">
        <v>5.2</v>
      </c>
      <c r="CI207" s="7">
        <v>8161</v>
      </c>
      <c r="CJ207" s="7">
        <v>14</v>
      </c>
      <c r="CK207" s="7" t="s">
        <v>858</v>
      </c>
      <c r="CL207" s="7" t="s">
        <v>858</v>
      </c>
      <c r="CN207" s="8" t="s">
        <v>810</v>
      </c>
      <c r="CO207" s="8" t="s">
        <v>389</v>
      </c>
      <c r="CP207" s="8">
        <v>37000</v>
      </c>
      <c r="CQ207" s="8">
        <v>6.7</v>
      </c>
      <c r="CR207" s="8">
        <v>9.9600000000000009</v>
      </c>
      <c r="CS207" s="8">
        <v>6.5</v>
      </c>
      <c r="CT207" s="8">
        <v>13.28</v>
      </c>
      <c r="CU207" s="8">
        <v>4.2</v>
      </c>
      <c r="CV207" s="8">
        <v>6.4</v>
      </c>
      <c r="CW207" s="8">
        <v>2.4</v>
      </c>
      <c r="CX207" s="8" t="s">
        <v>858</v>
      </c>
      <c r="CY207" s="8" t="s">
        <v>858</v>
      </c>
      <c r="DA207" s="20" t="s">
        <v>810</v>
      </c>
      <c r="DB207" s="20" t="s">
        <v>389</v>
      </c>
      <c r="DC207" s="20">
        <v>37000</v>
      </c>
      <c r="DD207" s="20">
        <v>6.7</v>
      </c>
      <c r="DE207" s="20">
        <v>367.1</v>
      </c>
      <c r="DF207" s="20">
        <v>6.1</v>
      </c>
      <c r="DG207" s="20">
        <v>440.3</v>
      </c>
      <c r="DH207" s="20">
        <v>4.8</v>
      </c>
      <c r="DI207" s="20">
        <v>128.9</v>
      </c>
      <c r="DJ207" s="20">
        <v>12</v>
      </c>
      <c r="DK207" s="20" t="s">
        <v>858</v>
      </c>
      <c r="DL207" s="20" t="s">
        <v>858</v>
      </c>
      <c r="DN207" s="21" t="s">
        <v>810</v>
      </c>
      <c r="DO207" s="21" t="s">
        <v>389</v>
      </c>
      <c r="DP207" s="21">
        <v>12000</v>
      </c>
      <c r="DQ207" s="21">
        <v>11.4</v>
      </c>
      <c r="DR207" s="21">
        <v>36</v>
      </c>
      <c r="DS207" s="21">
        <v>1.7</v>
      </c>
      <c r="DT207" s="21">
        <v>37.200000000000003</v>
      </c>
      <c r="DU207" s="21">
        <v>1.5</v>
      </c>
      <c r="DV207" s="21">
        <v>33.799999999999997</v>
      </c>
      <c r="DW207" s="21">
        <v>1.2</v>
      </c>
      <c r="DX207" s="21" t="s">
        <v>858</v>
      </c>
      <c r="DY207" s="21" t="s">
        <v>858</v>
      </c>
      <c r="EA207" s="22" t="s">
        <v>810</v>
      </c>
      <c r="EB207" s="22" t="s">
        <v>389</v>
      </c>
      <c r="EC207" s="22">
        <v>10000</v>
      </c>
      <c r="ED207" s="22">
        <v>13.7</v>
      </c>
      <c r="EE207" s="22">
        <v>20848</v>
      </c>
      <c r="EF207" s="22">
        <v>13</v>
      </c>
      <c r="EG207" s="22">
        <v>24073</v>
      </c>
      <c r="EH207" s="22">
        <v>8.8000000000000007</v>
      </c>
      <c r="EI207" s="22" t="s">
        <v>858</v>
      </c>
      <c r="EJ207" s="22" t="s">
        <v>858</v>
      </c>
      <c r="EK207" s="22" t="s">
        <v>858</v>
      </c>
      <c r="EL207" s="22" t="s">
        <v>858</v>
      </c>
      <c r="EN207" s="23" t="s">
        <v>810</v>
      </c>
      <c r="EO207" s="23" t="s">
        <v>389</v>
      </c>
      <c r="EP207" s="23">
        <v>12000</v>
      </c>
      <c r="EQ207" s="23">
        <v>11.4</v>
      </c>
      <c r="ER207" s="23">
        <v>10.85</v>
      </c>
      <c r="ES207" s="23">
        <v>12</v>
      </c>
      <c r="ET207" s="23">
        <v>13.4</v>
      </c>
      <c r="EU207" s="23">
        <v>7.8</v>
      </c>
      <c r="EV207" s="23">
        <v>6.5</v>
      </c>
      <c r="EW207" s="23">
        <v>3.9</v>
      </c>
      <c r="EX207" s="23" t="s">
        <v>858</v>
      </c>
      <c r="EY207" s="23" t="s">
        <v>858</v>
      </c>
      <c r="FA207" s="24" t="s">
        <v>810</v>
      </c>
      <c r="FB207" s="24" t="s">
        <v>389</v>
      </c>
      <c r="FC207" s="24">
        <v>12000</v>
      </c>
      <c r="FD207" s="24">
        <v>11.4</v>
      </c>
      <c r="FE207" s="24">
        <v>397.4</v>
      </c>
      <c r="FF207" s="24">
        <v>9.8000000000000007</v>
      </c>
      <c r="FG207" s="24">
        <v>498.1</v>
      </c>
      <c r="FH207" s="24">
        <v>7.6</v>
      </c>
      <c r="FI207" s="24">
        <v>247.7</v>
      </c>
      <c r="FJ207" s="24">
        <v>4.4000000000000004</v>
      </c>
      <c r="FK207" s="24" t="s">
        <v>858</v>
      </c>
      <c r="FL207" s="24" t="s">
        <v>858</v>
      </c>
      <c r="FN207" s="11" t="s">
        <v>810</v>
      </c>
      <c r="FO207" s="11" t="s">
        <v>389</v>
      </c>
      <c r="FP207" s="11">
        <v>14000</v>
      </c>
      <c r="FQ207" s="11">
        <v>11.5</v>
      </c>
      <c r="FR207" s="11">
        <v>40</v>
      </c>
      <c r="FS207" s="11">
        <v>2.4</v>
      </c>
      <c r="FT207" s="11">
        <v>41</v>
      </c>
      <c r="FU207" s="11">
        <v>1.6</v>
      </c>
      <c r="FV207" s="11">
        <v>35</v>
      </c>
      <c r="FW207" s="11">
        <v>1.6</v>
      </c>
      <c r="FX207" s="11" t="s">
        <v>858</v>
      </c>
      <c r="FY207" s="11" t="s">
        <v>858</v>
      </c>
      <c r="GA207" s="10" t="s">
        <v>810</v>
      </c>
      <c r="GB207" s="10" t="s">
        <v>389</v>
      </c>
      <c r="GC207" s="10">
        <v>12000</v>
      </c>
      <c r="GD207" s="10">
        <v>13.4</v>
      </c>
      <c r="GE207" s="10">
        <v>27373</v>
      </c>
      <c r="GF207" s="10">
        <v>11</v>
      </c>
      <c r="GG207" s="10">
        <v>30314</v>
      </c>
      <c r="GH207" s="10">
        <v>6.4</v>
      </c>
      <c r="GI207" s="10">
        <v>17032</v>
      </c>
      <c r="GJ207" s="10">
        <v>12</v>
      </c>
      <c r="GK207" s="10" t="s">
        <v>858</v>
      </c>
      <c r="GL207" s="10" t="s">
        <v>858</v>
      </c>
      <c r="GN207" s="9" t="s">
        <v>810</v>
      </c>
      <c r="GO207" s="9" t="s">
        <v>389</v>
      </c>
      <c r="GP207" s="9">
        <v>14000</v>
      </c>
      <c r="GQ207" s="9">
        <v>11.5</v>
      </c>
      <c r="GR207" s="9">
        <v>12.41</v>
      </c>
      <c r="GS207" s="9">
        <v>12</v>
      </c>
      <c r="GT207" s="9">
        <v>14.23</v>
      </c>
      <c r="GU207" s="9">
        <v>5.8</v>
      </c>
      <c r="GV207" s="9">
        <v>7.46</v>
      </c>
      <c r="GW207" s="9">
        <v>7.1</v>
      </c>
      <c r="GX207" s="9" t="s">
        <v>858</v>
      </c>
      <c r="GY207" s="9" t="s">
        <v>858</v>
      </c>
    </row>
    <row r="208" spans="1:207" x14ac:dyDescent="0.25">
      <c r="A208" s="1" t="s">
        <v>811</v>
      </c>
      <c r="B208" s="1" t="s">
        <v>390</v>
      </c>
      <c r="C208" s="1">
        <v>55000</v>
      </c>
      <c r="D208" s="1">
        <v>5.6</v>
      </c>
      <c r="E208" s="1">
        <v>506.6</v>
      </c>
      <c r="F208" s="1">
        <v>3.9</v>
      </c>
      <c r="G208" s="1">
        <v>581.29999999999995</v>
      </c>
      <c r="H208" s="1">
        <v>3.4</v>
      </c>
      <c r="I208" s="1">
        <v>297.10000000000002</v>
      </c>
      <c r="J208" s="1">
        <v>3.3</v>
      </c>
      <c r="K208" s="1" t="s">
        <v>858</v>
      </c>
      <c r="L208" s="1" t="s">
        <v>858</v>
      </c>
      <c r="N208" s="2" t="s">
        <v>811</v>
      </c>
      <c r="O208" s="2" t="s">
        <v>390</v>
      </c>
      <c r="P208" s="2">
        <v>90000</v>
      </c>
      <c r="Q208" s="2">
        <v>4.3</v>
      </c>
      <c r="R208" s="2">
        <v>37.9</v>
      </c>
      <c r="S208" s="2">
        <v>0.8</v>
      </c>
      <c r="T208" s="2">
        <v>39.5</v>
      </c>
      <c r="U208" s="2">
        <v>0.8</v>
      </c>
      <c r="V208" s="2">
        <v>35</v>
      </c>
      <c r="W208" s="2">
        <v>0.1</v>
      </c>
      <c r="X208" s="2">
        <v>45</v>
      </c>
      <c r="Y208" s="2">
        <v>8.5</v>
      </c>
      <c r="AA208" s="3" t="s">
        <v>811</v>
      </c>
      <c r="AB208" s="3" t="s">
        <v>390</v>
      </c>
      <c r="AC208" s="3">
        <v>84000</v>
      </c>
      <c r="AD208" s="3">
        <v>6.2</v>
      </c>
      <c r="AE208" s="3">
        <v>24656</v>
      </c>
      <c r="AF208" s="3">
        <v>4.3</v>
      </c>
      <c r="AG208" s="3">
        <v>28350</v>
      </c>
      <c r="AH208" s="3">
        <v>3.2</v>
      </c>
      <c r="AI208" s="3">
        <v>14266</v>
      </c>
      <c r="AJ208" s="3">
        <v>4.3</v>
      </c>
      <c r="AK208" s="3" t="s">
        <v>858</v>
      </c>
      <c r="AL208" s="3" t="s">
        <v>858</v>
      </c>
      <c r="AN208" s="4" t="s">
        <v>811</v>
      </c>
      <c r="AO208" s="4" t="s">
        <v>390</v>
      </c>
      <c r="AP208" s="4">
        <v>90000</v>
      </c>
      <c r="AQ208" s="4">
        <v>4.3</v>
      </c>
      <c r="AR208" s="4">
        <v>12.27</v>
      </c>
      <c r="AS208" s="4">
        <v>4.2</v>
      </c>
      <c r="AT208" s="4">
        <v>14.03</v>
      </c>
      <c r="AU208" s="4">
        <v>2.7</v>
      </c>
      <c r="AV208" s="4">
        <v>7.19</v>
      </c>
      <c r="AW208" s="4">
        <v>2.5</v>
      </c>
      <c r="AX208" s="4" t="s">
        <v>858</v>
      </c>
      <c r="AY208" s="4" t="s">
        <v>858</v>
      </c>
      <c r="BA208" s="5" t="s">
        <v>811</v>
      </c>
      <c r="BB208" s="5" t="s">
        <v>390</v>
      </c>
      <c r="BC208" s="5">
        <v>90000</v>
      </c>
      <c r="BD208" s="5">
        <v>4.3</v>
      </c>
      <c r="BE208" s="5">
        <v>494</v>
      </c>
      <c r="BF208" s="5">
        <v>3.5</v>
      </c>
      <c r="BG208" s="5">
        <v>554.20000000000005</v>
      </c>
      <c r="BH208" s="5">
        <v>2.5</v>
      </c>
      <c r="BI208" s="5">
        <v>284</v>
      </c>
      <c r="BJ208" s="5">
        <v>3.2</v>
      </c>
      <c r="BK208" s="5">
        <v>817.6</v>
      </c>
      <c r="BL208" s="5">
        <v>18</v>
      </c>
      <c r="BN208" s="6" t="s">
        <v>811</v>
      </c>
      <c r="BO208" s="6" t="s">
        <v>390</v>
      </c>
      <c r="BP208" s="6">
        <v>122000</v>
      </c>
      <c r="BQ208" s="6">
        <v>3.7</v>
      </c>
      <c r="BR208" s="6">
        <v>37</v>
      </c>
      <c r="BS208" s="6">
        <v>0.9</v>
      </c>
      <c r="BT208" s="6">
        <v>34.299999999999997</v>
      </c>
      <c r="BU208" s="6">
        <v>1.2</v>
      </c>
      <c r="BV208" s="6">
        <v>17.5</v>
      </c>
      <c r="BW208" s="6">
        <v>4.9000000000000004</v>
      </c>
      <c r="BX208" s="6">
        <v>43.7</v>
      </c>
      <c r="BY208" s="6">
        <v>6.4</v>
      </c>
      <c r="CA208" s="7" t="s">
        <v>811</v>
      </c>
      <c r="CB208" s="7" t="s">
        <v>390</v>
      </c>
      <c r="CC208" s="7">
        <v>113000</v>
      </c>
      <c r="CD208" s="7">
        <v>5</v>
      </c>
      <c r="CE208" s="7">
        <v>20371</v>
      </c>
      <c r="CF208" s="7">
        <v>5</v>
      </c>
      <c r="CG208" s="7">
        <v>23933</v>
      </c>
      <c r="CH208" s="7">
        <v>3.3</v>
      </c>
      <c r="CI208" s="7">
        <v>7487</v>
      </c>
      <c r="CJ208" s="7">
        <v>6.5</v>
      </c>
      <c r="CK208" s="7" t="s">
        <v>858</v>
      </c>
      <c r="CL208" s="7" t="s">
        <v>858</v>
      </c>
      <c r="CN208" s="8" t="s">
        <v>811</v>
      </c>
      <c r="CO208" s="8" t="s">
        <v>390</v>
      </c>
      <c r="CP208" s="8">
        <v>122000</v>
      </c>
      <c r="CQ208" s="8">
        <v>3.7</v>
      </c>
      <c r="CR208" s="8">
        <v>10.63</v>
      </c>
      <c r="CS208" s="8">
        <v>3.5</v>
      </c>
      <c r="CT208" s="8">
        <v>13.43</v>
      </c>
      <c r="CU208" s="8">
        <v>2.4</v>
      </c>
      <c r="CV208" s="8">
        <v>6.49</v>
      </c>
      <c r="CW208" s="8">
        <v>1.5</v>
      </c>
      <c r="CX208" s="8">
        <v>21.12</v>
      </c>
      <c r="CY208" s="8">
        <v>13</v>
      </c>
      <c r="DA208" s="20" t="s">
        <v>811</v>
      </c>
      <c r="DB208" s="20" t="s">
        <v>390</v>
      </c>
      <c r="DC208" s="20">
        <v>122000</v>
      </c>
      <c r="DD208" s="20">
        <v>3.7</v>
      </c>
      <c r="DE208" s="20">
        <v>397.1</v>
      </c>
      <c r="DF208" s="20">
        <v>4.4000000000000004</v>
      </c>
      <c r="DG208" s="20">
        <v>461.1</v>
      </c>
      <c r="DH208" s="20">
        <v>2.6</v>
      </c>
      <c r="DI208" s="20">
        <v>137</v>
      </c>
      <c r="DJ208" s="20">
        <v>6.4</v>
      </c>
      <c r="DK208" s="20">
        <v>774.5</v>
      </c>
      <c r="DL208" s="20">
        <v>13</v>
      </c>
      <c r="DN208" s="21" t="s">
        <v>811</v>
      </c>
      <c r="DO208" s="21" t="s">
        <v>390</v>
      </c>
      <c r="DP208" s="21">
        <v>35000</v>
      </c>
      <c r="DQ208" s="21">
        <v>6.7</v>
      </c>
      <c r="DR208" s="21">
        <v>37.5</v>
      </c>
      <c r="DS208" s="21" t="s">
        <v>858</v>
      </c>
      <c r="DT208" s="21">
        <v>37.5</v>
      </c>
      <c r="DU208" s="21">
        <v>1.6</v>
      </c>
      <c r="DV208" s="21">
        <v>33</v>
      </c>
      <c r="DW208" s="21">
        <v>2.1</v>
      </c>
      <c r="DX208" s="21" t="s">
        <v>858</v>
      </c>
      <c r="DY208" s="21" t="s">
        <v>858</v>
      </c>
      <c r="EA208" s="22" t="s">
        <v>811</v>
      </c>
      <c r="EB208" s="22" t="s">
        <v>390</v>
      </c>
      <c r="EC208" s="22">
        <v>34000</v>
      </c>
      <c r="ED208" s="22">
        <v>7.6</v>
      </c>
      <c r="EE208" s="22">
        <v>21839</v>
      </c>
      <c r="EF208" s="22">
        <v>7</v>
      </c>
      <c r="EG208" s="22">
        <v>25569</v>
      </c>
      <c r="EH208" s="22">
        <v>4.0999999999999996</v>
      </c>
      <c r="EI208" s="22">
        <v>12782</v>
      </c>
      <c r="EJ208" s="22">
        <v>6.2</v>
      </c>
      <c r="EK208" s="22" t="s">
        <v>858</v>
      </c>
      <c r="EL208" s="22" t="s">
        <v>858</v>
      </c>
      <c r="EN208" s="23" t="s">
        <v>811</v>
      </c>
      <c r="EO208" s="23" t="s">
        <v>390</v>
      </c>
      <c r="EP208" s="23">
        <v>35000</v>
      </c>
      <c r="EQ208" s="23">
        <v>6.7</v>
      </c>
      <c r="ER208" s="23">
        <v>11.77</v>
      </c>
      <c r="ES208" s="23">
        <v>7.7</v>
      </c>
      <c r="ET208" s="23">
        <v>13.64</v>
      </c>
      <c r="EU208" s="23">
        <v>4</v>
      </c>
      <c r="EV208" s="23">
        <v>6.98</v>
      </c>
      <c r="EW208" s="23">
        <v>4.5999999999999996</v>
      </c>
      <c r="EX208" s="23" t="s">
        <v>858</v>
      </c>
      <c r="EY208" s="23" t="s">
        <v>858</v>
      </c>
      <c r="FA208" s="24" t="s">
        <v>811</v>
      </c>
      <c r="FB208" s="24" t="s">
        <v>390</v>
      </c>
      <c r="FC208" s="24">
        <v>35000</v>
      </c>
      <c r="FD208" s="24">
        <v>6.7</v>
      </c>
      <c r="FE208" s="24">
        <v>436.5</v>
      </c>
      <c r="FF208" s="24">
        <v>8.1</v>
      </c>
      <c r="FG208" s="24">
        <v>511.2</v>
      </c>
      <c r="FH208" s="24">
        <v>3.5</v>
      </c>
      <c r="FI208" s="24">
        <v>260</v>
      </c>
      <c r="FJ208" s="24">
        <v>5</v>
      </c>
      <c r="FK208" s="24" t="s">
        <v>858</v>
      </c>
      <c r="FL208" s="24" t="s">
        <v>858</v>
      </c>
      <c r="FN208" s="11" t="s">
        <v>811</v>
      </c>
      <c r="FO208" s="11" t="s">
        <v>390</v>
      </c>
      <c r="FP208" s="11">
        <v>55000</v>
      </c>
      <c r="FQ208" s="11">
        <v>5.6</v>
      </c>
      <c r="FR208" s="11">
        <v>39</v>
      </c>
      <c r="FS208" s="11">
        <v>0.9</v>
      </c>
      <c r="FT208" s="11">
        <v>40.799999999999997</v>
      </c>
      <c r="FU208" s="11">
        <v>0.9</v>
      </c>
      <c r="FV208" s="11">
        <v>35</v>
      </c>
      <c r="FW208" s="11">
        <v>0.7</v>
      </c>
      <c r="FX208" s="11" t="s">
        <v>858</v>
      </c>
      <c r="FY208" s="11" t="s">
        <v>858</v>
      </c>
      <c r="GA208" s="10" t="s">
        <v>811</v>
      </c>
      <c r="GB208" s="10" t="s">
        <v>390</v>
      </c>
      <c r="GC208" s="10">
        <v>50000</v>
      </c>
      <c r="GD208" s="10">
        <v>9</v>
      </c>
      <c r="GE208" s="10">
        <v>26182</v>
      </c>
      <c r="GF208" s="10">
        <v>4.5</v>
      </c>
      <c r="GG208" s="10">
        <v>30230</v>
      </c>
      <c r="GH208" s="10">
        <v>4.4000000000000004</v>
      </c>
      <c r="GI208" s="10">
        <v>15127</v>
      </c>
      <c r="GJ208" s="10">
        <v>5.0999999999999996</v>
      </c>
      <c r="GK208" s="10" t="s">
        <v>858</v>
      </c>
      <c r="GL208" s="10" t="s">
        <v>858</v>
      </c>
      <c r="GN208" s="9" t="s">
        <v>811</v>
      </c>
      <c r="GO208" s="9" t="s">
        <v>390</v>
      </c>
      <c r="GP208" s="9">
        <v>55000</v>
      </c>
      <c r="GQ208" s="9">
        <v>5.6</v>
      </c>
      <c r="GR208" s="9">
        <v>12.41</v>
      </c>
      <c r="GS208" s="9">
        <v>4.7</v>
      </c>
      <c r="GT208" s="9">
        <v>14.26</v>
      </c>
      <c r="GU208" s="9">
        <v>3.5</v>
      </c>
      <c r="GV208" s="9">
        <v>7.4</v>
      </c>
      <c r="GW208" s="9">
        <v>2.9</v>
      </c>
      <c r="GX208" s="9" t="s">
        <v>858</v>
      </c>
      <c r="GY208" s="9" t="s">
        <v>858</v>
      </c>
    </row>
    <row r="209" spans="1:207" x14ac:dyDescent="0.25">
      <c r="A209" s="1" t="s">
        <v>812</v>
      </c>
      <c r="B209" s="1" t="s">
        <v>391</v>
      </c>
      <c r="C209" s="1" t="s">
        <v>858</v>
      </c>
      <c r="D209" s="1" t="s">
        <v>858</v>
      </c>
      <c r="E209" s="1" t="s">
        <v>858</v>
      </c>
      <c r="F209" s="1" t="s">
        <v>858</v>
      </c>
      <c r="G209" s="1">
        <v>571.20000000000005</v>
      </c>
      <c r="H209" s="1">
        <v>11</v>
      </c>
      <c r="I209" s="1" t="s">
        <v>858</v>
      </c>
      <c r="J209" s="1" t="s">
        <v>858</v>
      </c>
      <c r="K209" s="1" t="s">
        <v>858</v>
      </c>
      <c r="L209" s="1" t="s">
        <v>858</v>
      </c>
      <c r="N209" s="2" t="s">
        <v>812</v>
      </c>
      <c r="O209" s="2" t="s">
        <v>391</v>
      </c>
      <c r="P209" s="2">
        <v>5000</v>
      </c>
      <c r="Q209" s="2">
        <v>17.7</v>
      </c>
      <c r="R209" s="2">
        <v>37.4</v>
      </c>
      <c r="S209" s="2">
        <v>3.4</v>
      </c>
      <c r="T209" s="2">
        <v>39</v>
      </c>
      <c r="U209" s="2">
        <v>3.1</v>
      </c>
      <c r="V209" s="2" t="s">
        <v>858</v>
      </c>
      <c r="W209" s="2" t="s">
        <v>858</v>
      </c>
      <c r="X209" s="2" t="s">
        <v>858</v>
      </c>
      <c r="Y209" s="2" t="s">
        <v>858</v>
      </c>
      <c r="AA209" s="3" t="s">
        <v>812</v>
      </c>
      <c r="AB209" s="3" t="s">
        <v>391</v>
      </c>
      <c r="AC209" s="3" t="s">
        <v>858</v>
      </c>
      <c r="AD209" s="3" t="s">
        <v>858</v>
      </c>
      <c r="AE209" s="3" t="s">
        <v>858</v>
      </c>
      <c r="AF209" s="3" t="s">
        <v>858</v>
      </c>
      <c r="AG209" s="3">
        <v>28737</v>
      </c>
      <c r="AH209" s="3">
        <v>11</v>
      </c>
      <c r="AI209" s="3" t="s">
        <v>858</v>
      </c>
      <c r="AJ209" s="3" t="s">
        <v>858</v>
      </c>
      <c r="AK209" s="3" t="s">
        <v>858</v>
      </c>
      <c r="AL209" s="3" t="s">
        <v>858</v>
      </c>
      <c r="AN209" s="4" t="s">
        <v>812</v>
      </c>
      <c r="AO209" s="4" t="s">
        <v>391</v>
      </c>
      <c r="AP209" s="4">
        <v>5000</v>
      </c>
      <c r="AQ209" s="4">
        <v>17.7</v>
      </c>
      <c r="AR209" s="4" t="s">
        <v>858</v>
      </c>
      <c r="AS209" s="4" t="s">
        <v>858</v>
      </c>
      <c r="AT209" s="4">
        <v>14.48</v>
      </c>
      <c r="AU209" s="4">
        <v>9.4</v>
      </c>
      <c r="AV209" s="4" t="s">
        <v>858</v>
      </c>
      <c r="AW209" s="4" t="s">
        <v>858</v>
      </c>
      <c r="AX209" s="4" t="s">
        <v>858</v>
      </c>
      <c r="AY209" s="4" t="s">
        <v>858</v>
      </c>
      <c r="BA209" s="5" t="s">
        <v>812</v>
      </c>
      <c r="BB209" s="5" t="s">
        <v>391</v>
      </c>
      <c r="BC209" s="5">
        <v>5000</v>
      </c>
      <c r="BD209" s="5">
        <v>17.7</v>
      </c>
      <c r="BE209" s="5" t="s">
        <v>858</v>
      </c>
      <c r="BF209" s="5" t="s">
        <v>858</v>
      </c>
      <c r="BG209" s="5">
        <v>563.9</v>
      </c>
      <c r="BH209" s="5">
        <v>8.6</v>
      </c>
      <c r="BI209" s="5" t="s">
        <v>858</v>
      </c>
      <c r="BJ209" s="5" t="s">
        <v>858</v>
      </c>
      <c r="BK209" s="5" t="s">
        <v>858</v>
      </c>
      <c r="BL209" s="5" t="s">
        <v>858</v>
      </c>
      <c r="BN209" s="6" t="s">
        <v>812</v>
      </c>
      <c r="BO209" s="6" t="s">
        <v>391</v>
      </c>
      <c r="BP209" s="6">
        <v>10000</v>
      </c>
      <c r="BQ209" s="6">
        <v>13.1</v>
      </c>
      <c r="BR209" s="6">
        <v>35</v>
      </c>
      <c r="BS209" s="6" t="s">
        <v>858</v>
      </c>
      <c r="BT209" s="6">
        <v>28.9</v>
      </c>
      <c r="BU209" s="6">
        <v>6.5</v>
      </c>
      <c r="BV209" s="6" t="s">
        <v>858</v>
      </c>
      <c r="BW209" s="6" t="s">
        <v>858</v>
      </c>
      <c r="BX209" s="6" t="s">
        <v>858</v>
      </c>
      <c r="BY209" s="6" t="s">
        <v>858</v>
      </c>
      <c r="CA209" s="7" t="s">
        <v>812</v>
      </c>
      <c r="CB209" s="7" t="s">
        <v>391</v>
      </c>
      <c r="CC209" s="7">
        <v>9000</v>
      </c>
      <c r="CD209" s="7">
        <v>15.2</v>
      </c>
      <c r="CE209" s="7">
        <v>16050</v>
      </c>
      <c r="CF209" s="7">
        <v>18</v>
      </c>
      <c r="CG209" s="7">
        <v>19956</v>
      </c>
      <c r="CH209" s="7">
        <v>12</v>
      </c>
      <c r="CI209" s="7" t="s">
        <v>858</v>
      </c>
      <c r="CJ209" s="7" t="s">
        <v>858</v>
      </c>
      <c r="CK209" s="7" t="s">
        <v>858</v>
      </c>
      <c r="CL209" s="7" t="s">
        <v>858</v>
      </c>
      <c r="CN209" s="8" t="s">
        <v>812</v>
      </c>
      <c r="CO209" s="8" t="s">
        <v>391</v>
      </c>
      <c r="CP209" s="8">
        <v>10000</v>
      </c>
      <c r="CQ209" s="8">
        <v>13.1</v>
      </c>
      <c r="CR209" s="8">
        <v>10.81</v>
      </c>
      <c r="CS209" s="8">
        <v>12</v>
      </c>
      <c r="CT209" s="8">
        <v>13.63</v>
      </c>
      <c r="CU209" s="8">
        <v>7.9</v>
      </c>
      <c r="CV209" s="8" t="s">
        <v>858</v>
      </c>
      <c r="CW209" s="8" t="s">
        <v>858</v>
      </c>
      <c r="CX209" s="8" t="s">
        <v>858</v>
      </c>
      <c r="CY209" s="8" t="s">
        <v>858</v>
      </c>
      <c r="DA209" s="20" t="s">
        <v>812</v>
      </c>
      <c r="DB209" s="20" t="s">
        <v>391</v>
      </c>
      <c r="DC209" s="20">
        <v>10000</v>
      </c>
      <c r="DD209" s="20">
        <v>13.1</v>
      </c>
      <c r="DE209" s="20">
        <v>320.8</v>
      </c>
      <c r="DF209" s="20">
        <v>18</v>
      </c>
      <c r="DG209" s="20">
        <v>393.5</v>
      </c>
      <c r="DH209" s="20">
        <v>10</v>
      </c>
      <c r="DI209" s="20" t="s">
        <v>858</v>
      </c>
      <c r="DJ209" s="20" t="s">
        <v>858</v>
      </c>
      <c r="DK209" s="20" t="s">
        <v>858</v>
      </c>
      <c r="DL209" s="20" t="s">
        <v>858</v>
      </c>
      <c r="DN209" s="21" t="s">
        <v>812</v>
      </c>
      <c r="DO209" s="21" t="s">
        <v>391</v>
      </c>
      <c r="DP209" s="21" t="s">
        <v>858</v>
      </c>
      <c r="DQ209" s="21" t="s">
        <v>858</v>
      </c>
      <c r="DR209" s="21">
        <v>35</v>
      </c>
      <c r="DS209" s="21" t="s">
        <v>858</v>
      </c>
      <c r="DT209" s="21">
        <v>36.299999999999997</v>
      </c>
      <c r="DU209" s="21">
        <v>2.2999999999999998</v>
      </c>
      <c r="DV209" s="21" t="s">
        <v>858</v>
      </c>
      <c r="DW209" s="21" t="s">
        <v>858</v>
      </c>
      <c r="DX209" s="21" t="s">
        <v>858</v>
      </c>
      <c r="DY209" s="21" t="s">
        <v>858</v>
      </c>
      <c r="EA209" s="22" t="s">
        <v>812</v>
      </c>
      <c r="EB209" s="22" t="s">
        <v>391</v>
      </c>
      <c r="EC209" s="22" t="s">
        <v>858</v>
      </c>
      <c r="ED209" s="22" t="s">
        <v>858</v>
      </c>
      <c r="EE209" s="22" t="s">
        <v>858</v>
      </c>
      <c r="EF209" s="22" t="s">
        <v>858</v>
      </c>
      <c r="EG209" s="22">
        <v>28515</v>
      </c>
      <c r="EH209" s="22">
        <v>17</v>
      </c>
      <c r="EI209" s="22" t="s">
        <v>858</v>
      </c>
      <c r="EJ209" s="22" t="s">
        <v>858</v>
      </c>
      <c r="EK209" s="22" t="s">
        <v>858</v>
      </c>
      <c r="EL209" s="22" t="s">
        <v>858</v>
      </c>
      <c r="EN209" s="23" t="s">
        <v>812</v>
      </c>
      <c r="EO209" s="23" t="s">
        <v>391</v>
      </c>
      <c r="EP209" s="23" t="s">
        <v>858</v>
      </c>
      <c r="EQ209" s="23" t="s">
        <v>858</v>
      </c>
      <c r="ER209" s="23" t="s">
        <v>858</v>
      </c>
      <c r="ES209" s="23" t="s">
        <v>858</v>
      </c>
      <c r="ET209" s="23">
        <v>15.24</v>
      </c>
      <c r="EU209" s="23">
        <v>14</v>
      </c>
      <c r="EV209" s="23" t="s">
        <v>858</v>
      </c>
      <c r="EW209" s="23" t="s">
        <v>858</v>
      </c>
      <c r="EX209" s="23" t="s">
        <v>858</v>
      </c>
      <c r="EY209" s="23" t="s">
        <v>858</v>
      </c>
      <c r="FA209" s="24" t="s">
        <v>812</v>
      </c>
      <c r="FB209" s="24" t="s">
        <v>391</v>
      </c>
      <c r="FC209" s="24" t="s">
        <v>858</v>
      </c>
      <c r="FD209" s="24" t="s">
        <v>858</v>
      </c>
      <c r="FE209" s="24" t="s">
        <v>858</v>
      </c>
      <c r="FF209" s="24" t="s">
        <v>858</v>
      </c>
      <c r="FG209" s="24">
        <v>553.70000000000005</v>
      </c>
      <c r="FH209" s="24">
        <v>14</v>
      </c>
      <c r="FI209" s="24" t="s">
        <v>858</v>
      </c>
      <c r="FJ209" s="24" t="s">
        <v>858</v>
      </c>
      <c r="FK209" s="24" t="s">
        <v>858</v>
      </c>
      <c r="FL209" s="24" t="s">
        <v>858</v>
      </c>
      <c r="FN209" s="11" t="s">
        <v>812</v>
      </c>
      <c r="FO209" s="11" t="s">
        <v>391</v>
      </c>
      <c r="FP209" s="11" t="s">
        <v>858</v>
      </c>
      <c r="FQ209" s="11" t="s">
        <v>858</v>
      </c>
      <c r="FR209" s="11">
        <v>40</v>
      </c>
      <c r="FS209" s="11">
        <v>3.9</v>
      </c>
      <c r="FT209" s="11">
        <v>40.799999999999997</v>
      </c>
      <c r="FU209" s="11">
        <v>4.5999999999999996</v>
      </c>
      <c r="FV209" s="11" t="s">
        <v>858</v>
      </c>
      <c r="FW209" s="11" t="s">
        <v>858</v>
      </c>
      <c r="FX209" s="11" t="s">
        <v>858</v>
      </c>
      <c r="FY209" s="11" t="s">
        <v>858</v>
      </c>
      <c r="GA209" s="10" t="s">
        <v>812</v>
      </c>
      <c r="GB209" s="10" t="s">
        <v>391</v>
      </c>
      <c r="GC209" s="10" t="s">
        <v>858</v>
      </c>
      <c r="GD209" s="10" t="s">
        <v>858</v>
      </c>
      <c r="GE209" s="10" t="s">
        <v>858</v>
      </c>
      <c r="GF209" s="10" t="s">
        <v>858</v>
      </c>
      <c r="GG209" s="10">
        <v>28916</v>
      </c>
      <c r="GH209" s="10">
        <v>14</v>
      </c>
      <c r="GI209" s="10" t="s">
        <v>858</v>
      </c>
      <c r="GJ209" s="10" t="s">
        <v>858</v>
      </c>
      <c r="GK209" s="10" t="s">
        <v>858</v>
      </c>
      <c r="GL209" s="10" t="s">
        <v>858</v>
      </c>
      <c r="GN209" s="9" t="s">
        <v>812</v>
      </c>
      <c r="GO209" s="9" t="s">
        <v>391</v>
      </c>
      <c r="GP209" s="9" t="s">
        <v>858</v>
      </c>
      <c r="GQ209" s="9" t="s">
        <v>858</v>
      </c>
      <c r="GR209" s="9" t="s">
        <v>858</v>
      </c>
      <c r="GS209" s="9" t="s">
        <v>858</v>
      </c>
      <c r="GT209" s="9">
        <v>13.99</v>
      </c>
      <c r="GU209" s="9">
        <v>12</v>
      </c>
      <c r="GV209" s="9" t="s">
        <v>858</v>
      </c>
      <c r="GW209" s="9" t="s">
        <v>858</v>
      </c>
      <c r="GX209" s="9" t="s">
        <v>858</v>
      </c>
      <c r="GY209" s="9" t="s">
        <v>858</v>
      </c>
    </row>
    <row r="210" spans="1:207" x14ac:dyDescent="0.25">
      <c r="A210" s="1" t="s">
        <v>813</v>
      </c>
      <c r="B210" s="1" t="s">
        <v>392</v>
      </c>
      <c r="C210" s="1">
        <v>25000</v>
      </c>
      <c r="D210" s="1">
        <v>8.4</v>
      </c>
      <c r="E210" s="1">
        <v>480.3</v>
      </c>
      <c r="F210" s="1">
        <v>7.1</v>
      </c>
      <c r="G210" s="1">
        <v>524.6</v>
      </c>
      <c r="H210" s="1">
        <v>3.6</v>
      </c>
      <c r="I210" s="1">
        <v>269.10000000000002</v>
      </c>
      <c r="J210" s="1">
        <v>6</v>
      </c>
      <c r="K210" s="1" t="s">
        <v>858</v>
      </c>
      <c r="L210" s="1" t="s">
        <v>858</v>
      </c>
      <c r="N210" s="2" t="s">
        <v>813</v>
      </c>
      <c r="O210" s="2" t="s">
        <v>392</v>
      </c>
      <c r="P210" s="2">
        <v>41000</v>
      </c>
      <c r="Q210" s="2">
        <v>6.4</v>
      </c>
      <c r="R210" s="2">
        <v>37.5</v>
      </c>
      <c r="S210" s="2">
        <v>1.1000000000000001</v>
      </c>
      <c r="T210" s="2">
        <v>39</v>
      </c>
      <c r="U210" s="2">
        <v>0.9</v>
      </c>
      <c r="V210" s="2">
        <v>34.6</v>
      </c>
      <c r="W210" s="2">
        <v>1.7</v>
      </c>
      <c r="X210" s="2" t="s">
        <v>858</v>
      </c>
      <c r="Y210" s="2" t="s">
        <v>858</v>
      </c>
      <c r="AA210" s="3" t="s">
        <v>813</v>
      </c>
      <c r="AB210" s="3" t="s">
        <v>392</v>
      </c>
      <c r="AC210" s="3">
        <v>37000</v>
      </c>
      <c r="AD210" s="3">
        <v>7.5</v>
      </c>
      <c r="AE210" s="3">
        <v>24158</v>
      </c>
      <c r="AF210" s="3">
        <v>6.5</v>
      </c>
      <c r="AG210" s="3">
        <v>26393</v>
      </c>
      <c r="AH210" s="3">
        <v>3.3</v>
      </c>
      <c r="AI210" s="3">
        <v>13689</v>
      </c>
      <c r="AJ210" s="3">
        <v>5.9</v>
      </c>
      <c r="AK210" s="3" t="s">
        <v>858</v>
      </c>
      <c r="AL210" s="3" t="s">
        <v>858</v>
      </c>
      <c r="AN210" s="4" t="s">
        <v>813</v>
      </c>
      <c r="AO210" s="4" t="s">
        <v>392</v>
      </c>
      <c r="AP210" s="4">
        <v>41000</v>
      </c>
      <c r="AQ210" s="4">
        <v>6.4</v>
      </c>
      <c r="AR210" s="4">
        <v>11.57</v>
      </c>
      <c r="AS210" s="4">
        <v>5.3</v>
      </c>
      <c r="AT210" s="4">
        <v>12.85</v>
      </c>
      <c r="AU210" s="4">
        <v>2.9</v>
      </c>
      <c r="AV210" s="4">
        <v>6.52</v>
      </c>
      <c r="AW210" s="4">
        <v>3.1</v>
      </c>
      <c r="AX210" s="4" t="s">
        <v>858</v>
      </c>
      <c r="AY210" s="4" t="s">
        <v>858</v>
      </c>
      <c r="BA210" s="5" t="s">
        <v>813</v>
      </c>
      <c r="BB210" s="5" t="s">
        <v>392</v>
      </c>
      <c r="BC210" s="5">
        <v>41000</v>
      </c>
      <c r="BD210" s="5">
        <v>6.4</v>
      </c>
      <c r="BE210" s="5">
        <v>458.1</v>
      </c>
      <c r="BF210" s="5">
        <v>5.7</v>
      </c>
      <c r="BG210" s="5">
        <v>501.3</v>
      </c>
      <c r="BH210" s="5">
        <v>2.8</v>
      </c>
      <c r="BI210" s="5">
        <v>261.5</v>
      </c>
      <c r="BJ210" s="5">
        <v>4.0999999999999996</v>
      </c>
      <c r="BK210" s="5" t="s">
        <v>858</v>
      </c>
      <c r="BL210" s="5" t="s">
        <v>858</v>
      </c>
      <c r="BN210" s="6" t="s">
        <v>813</v>
      </c>
      <c r="BO210" s="6" t="s">
        <v>392</v>
      </c>
      <c r="BP210" s="6">
        <v>59000</v>
      </c>
      <c r="BQ210" s="6">
        <v>5.3</v>
      </c>
      <c r="BR210" s="6">
        <v>35.9</v>
      </c>
      <c r="BS210" s="6">
        <v>1.4</v>
      </c>
      <c r="BT210" s="6">
        <v>32.700000000000003</v>
      </c>
      <c r="BU210" s="6">
        <v>1.8</v>
      </c>
      <c r="BV210" s="6">
        <v>15</v>
      </c>
      <c r="BW210" s="6">
        <v>8.9</v>
      </c>
      <c r="BX210" s="6">
        <v>42.5</v>
      </c>
      <c r="BY210" s="6">
        <v>18</v>
      </c>
      <c r="CA210" s="7" t="s">
        <v>813</v>
      </c>
      <c r="CB210" s="7" t="s">
        <v>392</v>
      </c>
      <c r="CC210" s="7">
        <v>52000</v>
      </c>
      <c r="CD210" s="7">
        <v>6.6</v>
      </c>
      <c r="CE210" s="7">
        <v>19960</v>
      </c>
      <c r="CF210" s="7">
        <v>7.4</v>
      </c>
      <c r="CG210" s="7">
        <v>21828</v>
      </c>
      <c r="CH210" s="7">
        <v>3.8</v>
      </c>
      <c r="CI210" s="7">
        <v>6536</v>
      </c>
      <c r="CJ210" s="7">
        <v>9.6</v>
      </c>
      <c r="CK210" s="7" t="s">
        <v>858</v>
      </c>
      <c r="CL210" s="7" t="s">
        <v>858</v>
      </c>
      <c r="CN210" s="8" t="s">
        <v>813</v>
      </c>
      <c r="CO210" s="8" t="s">
        <v>392</v>
      </c>
      <c r="CP210" s="8">
        <v>59000</v>
      </c>
      <c r="CQ210" s="8">
        <v>5.3</v>
      </c>
      <c r="CR210" s="8">
        <v>10.220000000000001</v>
      </c>
      <c r="CS210" s="8">
        <v>5.4</v>
      </c>
      <c r="CT210" s="8">
        <v>12.36</v>
      </c>
      <c r="CU210" s="8">
        <v>2.6</v>
      </c>
      <c r="CV210" s="8">
        <v>6.19</v>
      </c>
      <c r="CW210" s="8">
        <v>1</v>
      </c>
      <c r="CX210" s="8" t="s">
        <v>858</v>
      </c>
      <c r="CY210" s="8" t="s">
        <v>858</v>
      </c>
      <c r="DA210" s="20" t="s">
        <v>813</v>
      </c>
      <c r="DB210" s="20" t="s">
        <v>392</v>
      </c>
      <c r="DC210" s="20">
        <v>59000</v>
      </c>
      <c r="DD210" s="20">
        <v>5.3</v>
      </c>
      <c r="DE210" s="20">
        <v>358</v>
      </c>
      <c r="DF210" s="20">
        <v>5.4</v>
      </c>
      <c r="DG210" s="20">
        <v>404.1</v>
      </c>
      <c r="DH210" s="20">
        <v>3.2</v>
      </c>
      <c r="DI210" s="20">
        <v>107.4</v>
      </c>
      <c r="DJ210" s="20">
        <v>12</v>
      </c>
      <c r="DK210" s="20" t="s">
        <v>858</v>
      </c>
      <c r="DL210" s="20" t="s">
        <v>858</v>
      </c>
      <c r="DN210" s="21" t="s">
        <v>813</v>
      </c>
      <c r="DO210" s="21" t="s">
        <v>392</v>
      </c>
      <c r="DP210" s="21">
        <v>16000</v>
      </c>
      <c r="DQ210" s="21">
        <v>9.9</v>
      </c>
      <c r="DR210" s="21">
        <v>36</v>
      </c>
      <c r="DS210" s="21">
        <v>1.4</v>
      </c>
      <c r="DT210" s="21">
        <v>36.299999999999997</v>
      </c>
      <c r="DU210" s="21">
        <v>0.8</v>
      </c>
      <c r="DV210" s="21">
        <v>32.6</v>
      </c>
      <c r="DW210" s="21">
        <v>2.8</v>
      </c>
      <c r="DX210" s="21" t="s">
        <v>858</v>
      </c>
      <c r="DY210" s="21" t="s">
        <v>858</v>
      </c>
      <c r="EA210" s="22" t="s">
        <v>813</v>
      </c>
      <c r="EB210" s="22" t="s">
        <v>392</v>
      </c>
      <c r="EC210" s="22">
        <v>15000</v>
      </c>
      <c r="ED210" s="22">
        <v>11.3</v>
      </c>
      <c r="EE210" s="22">
        <v>21224</v>
      </c>
      <c r="EF210" s="22">
        <v>11</v>
      </c>
      <c r="EG210" s="22">
        <v>24137</v>
      </c>
      <c r="EH210" s="22">
        <v>5.0999999999999996</v>
      </c>
      <c r="EI210" s="22">
        <v>12938</v>
      </c>
      <c r="EJ210" s="22">
        <v>15</v>
      </c>
      <c r="EK210" s="22" t="s">
        <v>858</v>
      </c>
      <c r="EL210" s="22" t="s">
        <v>858</v>
      </c>
      <c r="EN210" s="23" t="s">
        <v>813</v>
      </c>
      <c r="EO210" s="23" t="s">
        <v>392</v>
      </c>
      <c r="EP210" s="23">
        <v>16000</v>
      </c>
      <c r="EQ210" s="23">
        <v>9.9</v>
      </c>
      <c r="ER210" s="23">
        <v>10.88</v>
      </c>
      <c r="ES210" s="23">
        <v>12</v>
      </c>
      <c r="ET210" s="23">
        <v>12.81</v>
      </c>
      <c r="EU210" s="23">
        <v>4.5999999999999996</v>
      </c>
      <c r="EV210" s="23">
        <v>6.58</v>
      </c>
      <c r="EW210" s="23">
        <v>4.5</v>
      </c>
      <c r="EX210" s="23" t="s">
        <v>858</v>
      </c>
      <c r="EY210" s="23" t="s">
        <v>858</v>
      </c>
      <c r="FA210" s="24" t="s">
        <v>813</v>
      </c>
      <c r="FB210" s="24" t="s">
        <v>392</v>
      </c>
      <c r="FC210" s="24">
        <v>16000</v>
      </c>
      <c r="FD210" s="24">
        <v>9.9</v>
      </c>
      <c r="FE210" s="24">
        <v>403</v>
      </c>
      <c r="FF210" s="24">
        <v>11</v>
      </c>
      <c r="FG210" s="24">
        <v>465.3</v>
      </c>
      <c r="FH210" s="24">
        <v>4.4000000000000004</v>
      </c>
      <c r="FI210" s="24">
        <v>239.4</v>
      </c>
      <c r="FJ210" s="24">
        <v>6</v>
      </c>
      <c r="FK210" s="24" t="s">
        <v>858</v>
      </c>
      <c r="FL210" s="24" t="s">
        <v>858</v>
      </c>
      <c r="FN210" s="11" t="s">
        <v>813</v>
      </c>
      <c r="FO210" s="11" t="s">
        <v>392</v>
      </c>
      <c r="FP210" s="11">
        <v>25000</v>
      </c>
      <c r="FQ210" s="11">
        <v>8.4</v>
      </c>
      <c r="FR210" s="11">
        <v>39.1</v>
      </c>
      <c r="FS210" s="11">
        <v>1.6</v>
      </c>
      <c r="FT210" s="11">
        <v>40.799999999999997</v>
      </c>
      <c r="FU210" s="11">
        <v>1.3</v>
      </c>
      <c r="FV210" s="11">
        <v>35</v>
      </c>
      <c r="FW210" s="11">
        <v>1.5</v>
      </c>
      <c r="FX210" s="11" t="s">
        <v>858</v>
      </c>
      <c r="FY210" s="11" t="s">
        <v>858</v>
      </c>
      <c r="GA210" s="10" t="s">
        <v>813</v>
      </c>
      <c r="GB210" s="10" t="s">
        <v>392</v>
      </c>
      <c r="GC210" s="10">
        <v>22000</v>
      </c>
      <c r="GD210" s="10">
        <v>10</v>
      </c>
      <c r="GE210" s="10">
        <v>25384</v>
      </c>
      <c r="GF210" s="10">
        <v>7.5</v>
      </c>
      <c r="GG210" s="10">
        <v>27963</v>
      </c>
      <c r="GH210" s="10">
        <v>4.3</v>
      </c>
      <c r="GI210" s="10">
        <v>14188</v>
      </c>
      <c r="GJ210" s="10">
        <v>7.6</v>
      </c>
      <c r="GK210" s="10" t="s">
        <v>858</v>
      </c>
      <c r="GL210" s="10" t="s">
        <v>858</v>
      </c>
      <c r="GN210" s="9" t="s">
        <v>813</v>
      </c>
      <c r="GO210" s="9" t="s">
        <v>392</v>
      </c>
      <c r="GP210" s="9">
        <v>25000</v>
      </c>
      <c r="GQ210" s="9">
        <v>8.4</v>
      </c>
      <c r="GR210" s="9">
        <v>12.01</v>
      </c>
      <c r="GS210" s="9">
        <v>7.7</v>
      </c>
      <c r="GT210" s="9">
        <v>12.87</v>
      </c>
      <c r="GU210" s="9">
        <v>3.8</v>
      </c>
      <c r="GV210" s="9">
        <v>6.47</v>
      </c>
      <c r="GW210" s="9">
        <v>4.5999999999999996</v>
      </c>
      <c r="GX210" s="9" t="s">
        <v>858</v>
      </c>
      <c r="GY210" s="9" t="s">
        <v>858</v>
      </c>
    </row>
    <row r="211" spans="1:207" x14ac:dyDescent="0.25">
      <c r="A211" s="1" t="s">
        <v>814</v>
      </c>
      <c r="B211" s="1" t="s">
        <v>393</v>
      </c>
      <c r="C211" s="1">
        <v>32000</v>
      </c>
      <c r="D211" s="1">
        <v>7.4</v>
      </c>
      <c r="E211" s="1">
        <v>579.79999999999995</v>
      </c>
      <c r="F211" s="1">
        <v>4.5999999999999996</v>
      </c>
      <c r="G211" s="1">
        <v>697.9</v>
      </c>
      <c r="H211" s="1">
        <v>4.7</v>
      </c>
      <c r="I211" s="1">
        <v>341.1</v>
      </c>
      <c r="J211" s="1">
        <v>6</v>
      </c>
      <c r="K211" s="1" t="s">
        <v>858</v>
      </c>
      <c r="L211" s="1" t="s">
        <v>858</v>
      </c>
      <c r="N211" s="2" t="s">
        <v>814</v>
      </c>
      <c r="O211" s="2" t="s">
        <v>393</v>
      </c>
      <c r="P211" s="2">
        <v>52000</v>
      </c>
      <c r="Q211" s="2">
        <v>5.7</v>
      </c>
      <c r="R211" s="2">
        <v>38</v>
      </c>
      <c r="S211" s="2">
        <v>1</v>
      </c>
      <c r="T211" s="2">
        <v>40.5</v>
      </c>
      <c r="U211" s="2">
        <v>1.6</v>
      </c>
      <c r="V211" s="2">
        <v>35</v>
      </c>
      <c r="W211" s="2">
        <v>0.3</v>
      </c>
      <c r="X211" s="2" t="s">
        <v>858</v>
      </c>
      <c r="Y211" s="2" t="s">
        <v>858</v>
      </c>
      <c r="AA211" s="3" t="s">
        <v>814</v>
      </c>
      <c r="AB211" s="3" t="s">
        <v>393</v>
      </c>
      <c r="AC211" s="3">
        <v>47000</v>
      </c>
      <c r="AD211" s="3">
        <v>9.1</v>
      </c>
      <c r="AE211" s="3">
        <v>27478</v>
      </c>
      <c r="AF211" s="3">
        <v>4.8</v>
      </c>
      <c r="AG211" s="3">
        <v>31622</v>
      </c>
      <c r="AH211" s="3">
        <v>5.3</v>
      </c>
      <c r="AI211" s="3">
        <v>14778</v>
      </c>
      <c r="AJ211" s="3">
        <v>5.3</v>
      </c>
      <c r="AK211" s="3" t="s">
        <v>858</v>
      </c>
      <c r="AL211" s="3" t="s">
        <v>858</v>
      </c>
      <c r="AN211" s="4" t="s">
        <v>814</v>
      </c>
      <c r="AO211" s="4" t="s">
        <v>393</v>
      </c>
      <c r="AP211" s="4">
        <v>52000</v>
      </c>
      <c r="AQ211" s="4">
        <v>5.7</v>
      </c>
      <c r="AR211" s="4">
        <v>13.41</v>
      </c>
      <c r="AS211" s="4">
        <v>4.5999999999999996</v>
      </c>
      <c r="AT211" s="4">
        <v>15.2</v>
      </c>
      <c r="AU211" s="4">
        <v>3.5</v>
      </c>
      <c r="AV211" s="4">
        <v>7.31</v>
      </c>
      <c r="AW211" s="4">
        <v>3.3</v>
      </c>
      <c r="AX211" s="4" t="s">
        <v>858</v>
      </c>
      <c r="AY211" s="4" t="s">
        <v>858</v>
      </c>
      <c r="BA211" s="5" t="s">
        <v>814</v>
      </c>
      <c r="BB211" s="5" t="s">
        <v>393</v>
      </c>
      <c r="BC211" s="5">
        <v>52000</v>
      </c>
      <c r="BD211" s="5">
        <v>5.7</v>
      </c>
      <c r="BE211" s="5">
        <v>532.4</v>
      </c>
      <c r="BF211" s="5">
        <v>4.3</v>
      </c>
      <c r="BG211" s="5">
        <v>615.5</v>
      </c>
      <c r="BH211" s="5">
        <v>3.8</v>
      </c>
      <c r="BI211" s="5">
        <v>280</v>
      </c>
      <c r="BJ211" s="5">
        <v>5.2</v>
      </c>
      <c r="BK211" s="5" t="s">
        <v>858</v>
      </c>
      <c r="BL211" s="5" t="s">
        <v>858</v>
      </c>
      <c r="BN211" s="6" t="s">
        <v>814</v>
      </c>
      <c r="BO211" s="6" t="s">
        <v>393</v>
      </c>
      <c r="BP211" s="6">
        <v>71000</v>
      </c>
      <c r="BQ211" s="6">
        <v>4.8</v>
      </c>
      <c r="BR211" s="6">
        <v>37</v>
      </c>
      <c r="BS211" s="6">
        <v>0.5</v>
      </c>
      <c r="BT211" s="6">
        <v>35.200000000000003</v>
      </c>
      <c r="BU211" s="6">
        <v>2</v>
      </c>
      <c r="BV211" s="6">
        <v>17.2</v>
      </c>
      <c r="BW211" s="6">
        <v>9.8000000000000007</v>
      </c>
      <c r="BX211" s="6" t="s">
        <v>858</v>
      </c>
      <c r="BY211" s="6" t="s">
        <v>858</v>
      </c>
      <c r="CA211" s="7" t="s">
        <v>814</v>
      </c>
      <c r="CB211" s="7" t="s">
        <v>393</v>
      </c>
      <c r="CC211" s="7">
        <v>64000</v>
      </c>
      <c r="CD211" s="7">
        <v>7.3</v>
      </c>
      <c r="CE211" s="7">
        <v>23973</v>
      </c>
      <c r="CF211" s="7">
        <v>6</v>
      </c>
      <c r="CG211" s="7">
        <v>27314</v>
      </c>
      <c r="CH211" s="7">
        <v>5.4</v>
      </c>
      <c r="CI211" s="7">
        <v>9083</v>
      </c>
      <c r="CJ211" s="7">
        <v>9.1</v>
      </c>
      <c r="CK211" s="7" t="s">
        <v>858</v>
      </c>
      <c r="CL211" s="7" t="s">
        <v>858</v>
      </c>
      <c r="CN211" s="8" t="s">
        <v>814</v>
      </c>
      <c r="CO211" s="8" t="s">
        <v>393</v>
      </c>
      <c r="CP211" s="8">
        <v>71000</v>
      </c>
      <c r="CQ211" s="8">
        <v>4.8</v>
      </c>
      <c r="CR211" s="8">
        <v>12.23</v>
      </c>
      <c r="CS211" s="8">
        <v>4.5</v>
      </c>
      <c r="CT211" s="8">
        <v>14.56</v>
      </c>
      <c r="CU211" s="8">
        <v>3.2</v>
      </c>
      <c r="CV211" s="8">
        <v>6.66</v>
      </c>
      <c r="CW211" s="8">
        <v>2.5</v>
      </c>
      <c r="CX211" s="8" t="s">
        <v>858</v>
      </c>
      <c r="CY211" s="8" t="s">
        <v>858</v>
      </c>
      <c r="DA211" s="20" t="s">
        <v>814</v>
      </c>
      <c r="DB211" s="20" t="s">
        <v>393</v>
      </c>
      <c r="DC211" s="20">
        <v>71000</v>
      </c>
      <c r="DD211" s="20">
        <v>4.8</v>
      </c>
      <c r="DE211" s="20">
        <v>456.8</v>
      </c>
      <c r="DF211" s="20">
        <v>5.4</v>
      </c>
      <c r="DG211" s="20">
        <v>512.79999999999995</v>
      </c>
      <c r="DH211" s="20">
        <v>3.9</v>
      </c>
      <c r="DI211" s="20">
        <v>147.19999999999999</v>
      </c>
      <c r="DJ211" s="20">
        <v>13</v>
      </c>
      <c r="DK211" s="20" t="s">
        <v>858</v>
      </c>
      <c r="DL211" s="20" t="s">
        <v>858</v>
      </c>
      <c r="DN211" s="21" t="s">
        <v>814</v>
      </c>
      <c r="DO211" s="21" t="s">
        <v>393</v>
      </c>
      <c r="DP211" s="21">
        <v>20000</v>
      </c>
      <c r="DQ211" s="21">
        <v>8.6999999999999993</v>
      </c>
      <c r="DR211" s="21">
        <v>37.5</v>
      </c>
      <c r="DS211" s="21">
        <v>1.1000000000000001</v>
      </c>
      <c r="DT211" s="21">
        <v>37.5</v>
      </c>
      <c r="DU211" s="21">
        <v>1.1000000000000001</v>
      </c>
      <c r="DV211" s="21">
        <v>32.4</v>
      </c>
      <c r="DW211" s="21">
        <v>3</v>
      </c>
      <c r="DX211" s="21" t="s">
        <v>858</v>
      </c>
      <c r="DY211" s="21" t="s">
        <v>858</v>
      </c>
      <c r="EA211" s="22" t="s">
        <v>814</v>
      </c>
      <c r="EB211" s="22" t="s">
        <v>393</v>
      </c>
      <c r="EC211" s="22">
        <v>18000</v>
      </c>
      <c r="ED211" s="22">
        <v>10.3</v>
      </c>
      <c r="EE211" s="22">
        <v>22325</v>
      </c>
      <c r="EF211" s="22">
        <v>9.6</v>
      </c>
      <c r="EG211" s="22">
        <v>25604</v>
      </c>
      <c r="EH211" s="22">
        <v>7</v>
      </c>
      <c r="EI211" s="22">
        <v>12929</v>
      </c>
      <c r="EJ211" s="22">
        <v>5.2</v>
      </c>
      <c r="EK211" s="22" t="s">
        <v>858</v>
      </c>
      <c r="EL211" s="22" t="s">
        <v>858</v>
      </c>
      <c r="EN211" s="23" t="s">
        <v>814</v>
      </c>
      <c r="EO211" s="23" t="s">
        <v>393</v>
      </c>
      <c r="EP211" s="23">
        <v>20000</v>
      </c>
      <c r="EQ211" s="23">
        <v>8.6999999999999993</v>
      </c>
      <c r="ER211" s="23">
        <v>11.52</v>
      </c>
      <c r="ES211" s="23">
        <v>7.9</v>
      </c>
      <c r="ET211" s="23">
        <v>12.97</v>
      </c>
      <c r="EU211" s="23">
        <v>5.6</v>
      </c>
      <c r="EV211" s="23">
        <v>6.62</v>
      </c>
      <c r="EW211" s="23">
        <v>3.2</v>
      </c>
      <c r="EX211" s="23" t="s">
        <v>858</v>
      </c>
      <c r="EY211" s="23" t="s">
        <v>858</v>
      </c>
      <c r="FA211" s="24" t="s">
        <v>814</v>
      </c>
      <c r="FB211" s="24" t="s">
        <v>393</v>
      </c>
      <c r="FC211" s="24">
        <v>20000</v>
      </c>
      <c r="FD211" s="24">
        <v>8.6999999999999993</v>
      </c>
      <c r="FE211" s="24">
        <v>412.6</v>
      </c>
      <c r="FF211" s="24">
        <v>8.6999999999999993</v>
      </c>
      <c r="FG211" s="24">
        <v>486.5</v>
      </c>
      <c r="FH211" s="24">
        <v>5.6</v>
      </c>
      <c r="FI211" s="24">
        <v>244</v>
      </c>
      <c r="FJ211" s="24">
        <v>3.9</v>
      </c>
      <c r="FK211" s="24" t="s">
        <v>858</v>
      </c>
      <c r="FL211" s="24" t="s">
        <v>858</v>
      </c>
      <c r="FN211" s="11" t="s">
        <v>814</v>
      </c>
      <c r="FO211" s="11" t="s">
        <v>393</v>
      </c>
      <c r="FP211" s="11">
        <v>32000</v>
      </c>
      <c r="FQ211" s="11">
        <v>7.4</v>
      </c>
      <c r="FR211" s="11">
        <v>38.9</v>
      </c>
      <c r="FS211" s="11">
        <v>1.6</v>
      </c>
      <c r="FT211" s="11">
        <v>42.4</v>
      </c>
      <c r="FU211" s="11">
        <v>2.2999999999999998</v>
      </c>
      <c r="FV211" s="11">
        <v>35</v>
      </c>
      <c r="FW211" s="11">
        <v>1.3</v>
      </c>
      <c r="FX211" s="11" t="s">
        <v>858</v>
      </c>
      <c r="FY211" s="11" t="s">
        <v>858</v>
      </c>
      <c r="GA211" s="10" t="s">
        <v>814</v>
      </c>
      <c r="GB211" s="10" t="s">
        <v>393</v>
      </c>
      <c r="GC211" s="10">
        <v>29000</v>
      </c>
      <c r="GD211" s="10">
        <v>13.3</v>
      </c>
      <c r="GE211" s="10">
        <v>29669</v>
      </c>
      <c r="GF211" s="10">
        <v>6.2</v>
      </c>
      <c r="GG211" s="10">
        <v>35422</v>
      </c>
      <c r="GH211" s="10">
        <v>6.4</v>
      </c>
      <c r="GI211" s="10">
        <v>17155</v>
      </c>
      <c r="GJ211" s="10">
        <v>7.3</v>
      </c>
      <c r="GK211" s="10" t="s">
        <v>858</v>
      </c>
      <c r="GL211" s="10" t="s">
        <v>858</v>
      </c>
      <c r="GN211" s="9" t="s">
        <v>814</v>
      </c>
      <c r="GO211" s="9" t="s">
        <v>393</v>
      </c>
      <c r="GP211" s="9">
        <v>32000</v>
      </c>
      <c r="GQ211" s="9">
        <v>7.4</v>
      </c>
      <c r="GR211" s="9">
        <v>14.7</v>
      </c>
      <c r="GS211" s="9">
        <v>5.2</v>
      </c>
      <c r="GT211" s="9">
        <v>16.46</v>
      </c>
      <c r="GU211" s="9">
        <v>4.3</v>
      </c>
      <c r="GV211" s="9">
        <v>8.44</v>
      </c>
      <c r="GW211" s="9">
        <v>5.5</v>
      </c>
      <c r="GX211" s="9" t="s">
        <v>858</v>
      </c>
      <c r="GY211" s="9" t="s">
        <v>858</v>
      </c>
    </row>
    <row r="212" spans="1:207" x14ac:dyDescent="0.25">
      <c r="A212" s="1" t="s">
        <v>815</v>
      </c>
      <c r="B212" s="1" t="s">
        <v>394</v>
      </c>
      <c r="C212" s="1">
        <v>17000</v>
      </c>
      <c r="D212" s="1">
        <v>10.199999999999999</v>
      </c>
      <c r="E212" s="1">
        <v>425</v>
      </c>
      <c r="F212" s="1">
        <v>5.5</v>
      </c>
      <c r="G212" s="1">
        <v>478.2</v>
      </c>
      <c r="H212" s="1">
        <v>7.8</v>
      </c>
      <c r="I212" s="1">
        <v>264.39999999999998</v>
      </c>
      <c r="J212" s="1">
        <v>6.8</v>
      </c>
      <c r="K212" s="1" t="s">
        <v>858</v>
      </c>
      <c r="L212" s="1" t="s">
        <v>858</v>
      </c>
      <c r="N212" s="2" t="s">
        <v>815</v>
      </c>
      <c r="O212" s="2" t="s">
        <v>394</v>
      </c>
      <c r="P212" s="2">
        <v>25000</v>
      </c>
      <c r="Q212" s="2">
        <v>8.1</v>
      </c>
      <c r="R212" s="2">
        <v>37.5</v>
      </c>
      <c r="S212" s="2">
        <v>1.7</v>
      </c>
      <c r="T212" s="2">
        <v>39.700000000000003</v>
      </c>
      <c r="U212" s="2">
        <v>1.5</v>
      </c>
      <c r="V212" s="2">
        <v>34.5</v>
      </c>
      <c r="W212" s="2">
        <v>3.2</v>
      </c>
      <c r="X212" s="2" t="s">
        <v>858</v>
      </c>
      <c r="Y212" s="2" t="s">
        <v>858</v>
      </c>
      <c r="AA212" s="3" t="s">
        <v>815</v>
      </c>
      <c r="AB212" s="3" t="s">
        <v>394</v>
      </c>
      <c r="AC212" s="3">
        <v>22000</v>
      </c>
      <c r="AD212" s="3">
        <v>12.2</v>
      </c>
      <c r="AE212" s="3">
        <v>21264</v>
      </c>
      <c r="AF212" s="3">
        <v>7.1</v>
      </c>
      <c r="AG212" s="3">
        <v>25300</v>
      </c>
      <c r="AH212" s="3">
        <v>9.5</v>
      </c>
      <c r="AI212" s="3">
        <v>13624</v>
      </c>
      <c r="AJ212" s="3">
        <v>6.8</v>
      </c>
      <c r="AK212" s="3" t="s">
        <v>858</v>
      </c>
      <c r="AL212" s="3" t="s">
        <v>858</v>
      </c>
      <c r="AN212" s="4" t="s">
        <v>815</v>
      </c>
      <c r="AO212" s="4" t="s">
        <v>394</v>
      </c>
      <c r="AP212" s="4">
        <v>25000</v>
      </c>
      <c r="AQ212" s="4">
        <v>8.1</v>
      </c>
      <c r="AR212" s="4">
        <v>10.050000000000001</v>
      </c>
      <c r="AS212" s="4">
        <v>4.5999999999999996</v>
      </c>
      <c r="AT212" s="4">
        <v>11.99</v>
      </c>
      <c r="AU212" s="4">
        <v>6</v>
      </c>
      <c r="AV212" s="4">
        <v>6.59</v>
      </c>
      <c r="AW212" s="4">
        <v>2.8</v>
      </c>
      <c r="AX212" s="4" t="s">
        <v>858</v>
      </c>
      <c r="AY212" s="4" t="s">
        <v>858</v>
      </c>
      <c r="BA212" s="5" t="s">
        <v>815</v>
      </c>
      <c r="BB212" s="5" t="s">
        <v>394</v>
      </c>
      <c r="BC212" s="5">
        <v>25000</v>
      </c>
      <c r="BD212" s="5">
        <v>8.1</v>
      </c>
      <c r="BE212" s="5">
        <v>402.7</v>
      </c>
      <c r="BF212" s="5">
        <v>5.7</v>
      </c>
      <c r="BG212" s="5">
        <v>475.3</v>
      </c>
      <c r="BH212" s="5">
        <v>5.8</v>
      </c>
      <c r="BI212" s="5">
        <v>262.60000000000002</v>
      </c>
      <c r="BJ212" s="5">
        <v>3.6</v>
      </c>
      <c r="BK212" s="5" t="s">
        <v>858</v>
      </c>
      <c r="BL212" s="5" t="s">
        <v>858</v>
      </c>
      <c r="BN212" s="6" t="s">
        <v>815</v>
      </c>
      <c r="BO212" s="6" t="s">
        <v>394</v>
      </c>
      <c r="BP212" s="6">
        <v>38000</v>
      </c>
      <c r="BQ212" s="6">
        <v>6.5</v>
      </c>
      <c r="BR212" s="6">
        <v>35.200000000000003</v>
      </c>
      <c r="BS212" s="6">
        <v>1.8</v>
      </c>
      <c r="BT212" s="6">
        <v>32.700000000000003</v>
      </c>
      <c r="BU212" s="6">
        <v>2.5</v>
      </c>
      <c r="BV212" s="6">
        <v>16.399999999999999</v>
      </c>
      <c r="BW212" s="6">
        <v>11</v>
      </c>
      <c r="BX212" s="6" t="s">
        <v>858</v>
      </c>
      <c r="BY212" s="6" t="s">
        <v>858</v>
      </c>
      <c r="CA212" s="7" t="s">
        <v>815</v>
      </c>
      <c r="CB212" s="7" t="s">
        <v>394</v>
      </c>
      <c r="CC212" s="7">
        <v>34000</v>
      </c>
      <c r="CD212" s="7">
        <v>9</v>
      </c>
      <c r="CE212" s="7">
        <v>17526</v>
      </c>
      <c r="CF212" s="7">
        <v>7.2</v>
      </c>
      <c r="CG212" s="7">
        <v>19938</v>
      </c>
      <c r="CH212" s="7">
        <v>8.3000000000000007</v>
      </c>
      <c r="CI212" s="7">
        <v>5879</v>
      </c>
      <c r="CJ212" s="7">
        <v>10</v>
      </c>
      <c r="CK212" s="7" t="s">
        <v>858</v>
      </c>
      <c r="CL212" s="7" t="s">
        <v>858</v>
      </c>
      <c r="CN212" s="8" t="s">
        <v>815</v>
      </c>
      <c r="CO212" s="8" t="s">
        <v>394</v>
      </c>
      <c r="CP212" s="8">
        <v>38000</v>
      </c>
      <c r="CQ212" s="8">
        <v>6.5</v>
      </c>
      <c r="CR212" s="8">
        <v>9.6300000000000008</v>
      </c>
      <c r="CS212" s="8">
        <v>4.9000000000000004</v>
      </c>
      <c r="CT212" s="8">
        <v>11.54</v>
      </c>
      <c r="CU212" s="8">
        <v>5</v>
      </c>
      <c r="CV212" s="8">
        <v>6.37</v>
      </c>
      <c r="CW212" s="8">
        <v>1.6</v>
      </c>
      <c r="CX212" s="8" t="s">
        <v>858</v>
      </c>
      <c r="CY212" s="8" t="s">
        <v>858</v>
      </c>
      <c r="DA212" s="20" t="s">
        <v>815</v>
      </c>
      <c r="DB212" s="20" t="s">
        <v>394</v>
      </c>
      <c r="DC212" s="20">
        <v>38000</v>
      </c>
      <c r="DD212" s="20">
        <v>6.5</v>
      </c>
      <c r="DE212" s="20">
        <v>333.2</v>
      </c>
      <c r="DF212" s="20">
        <v>5.8</v>
      </c>
      <c r="DG212" s="20">
        <v>377.3</v>
      </c>
      <c r="DH212" s="20">
        <v>5.5</v>
      </c>
      <c r="DI212" s="20">
        <v>110.3</v>
      </c>
      <c r="DJ212" s="20">
        <v>8.6999999999999993</v>
      </c>
      <c r="DK212" s="20" t="s">
        <v>858</v>
      </c>
      <c r="DL212" s="20" t="s">
        <v>858</v>
      </c>
      <c r="DN212" s="21" t="s">
        <v>815</v>
      </c>
      <c r="DO212" s="21" t="s">
        <v>394</v>
      </c>
      <c r="DP212" s="21">
        <v>9000</v>
      </c>
      <c r="DQ212" s="21">
        <v>13.4</v>
      </c>
      <c r="DR212" s="21">
        <v>37</v>
      </c>
      <c r="DS212" s="21">
        <v>1.7</v>
      </c>
      <c r="DT212" s="21">
        <v>37.4</v>
      </c>
      <c r="DU212" s="21">
        <v>3.1</v>
      </c>
      <c r="DV212" s="21">
        <v>30.7</v>
      </c>
      <c r="DW212" s="21">
        <v>4.9000000000000004</v>
      </c>
      <c r="DX212" s="21" t="s">
        <v>858</v>
      </c>
      <c r="DY212" s="21" t="s">
        <v>858</v>
      </c>
      <c r="EA212" s="22" t="s">
        <v>815</v>
      </c>
      <c r="EB212" s="22" t="s">
        <v>394</v>
      </c>
      <c r="EC212" s="22" t="s">
        <v>858</v>
      </c>
      <c r="ED212" s="22" t="s">
        <v>858</v>
      </c>
      <c r="EE212" s="22">
        <v>18997</v>
      </c>
      <c r="EF212" s="22" t="s">
        <v>858</v>
      </c>
      <c r="EG212" s="22">
        <v>23543</v>
      </c>
      <c r="EH212" s="22">
        <v>8.8000000000000007</v>
      </c>
      <c r="EI212" s="22" t="s">
        <v>858</v>
      </c>
      <c r="EJ212" s="22" t="s">
        <v>858</v>
      </c>
      <c r="EK212" s="22" t="s">
        <v>858</v>
      </c>
      <c r="EL212" s="22" t="s">
        <v>858</v>
      </c>
      <c r="EN212" s="23" t="s">
        <v>815</v>
      </c>
      <c r="EO212" s="23" t="s">
        <v>394</v>
      </c>
      <c r="EP212" s="23">
        <v>9000</v>
      </c>
      <c r="EQ212" s="23">
        <v>13.4</v>
      </c>
      <c r="ER212" s="23">
        <v>10.09</v>
      </c>
      <c r="ES212" s="23">
        <v>8.6</v>
      </c>
      <c r="ET212" s="23">
        <v>12.57</v>
      </c>
      <c r="EU212" s="23">
        <v>8.4</v>
      </c>
      <c r="EV212" s="23" t="s">
        <v>858</v>
      </c>
      <c r="EW212" s="23" t="s">
        <v>858</v>
      </c>
      <c r="EX212" s="23" t="s">
        <v>858</v>
      </c>
      <c r="EY212" s="23" t="s">
        <v>858</v>
      </c>
      <c r="FA212" s="24" t="s">
        <v>815</v>
      </c>
      <c r="FB212" s="24" t="s">
        <v>394</v>
      </c>
      <c r="FC212" s="24">
        <v>9000</v>
      </c>
      <c r="FD212" s="24">
        <v>13.4</v>
      </c>
      <c r="FE212" s="24">
        <v>360.8</v>
      </c>
      <c r="FF212" s="24">
        <v>12</v>
      </c>
      <c r="FG212" s="24">
        <v>469.9</v>
      </c>
      <c r="FH212" s="24">
        <v>7.6</v>
      </c>
      <c r="FI212" s="24">
        <v>254.7</v>
      </c>
      <c r="FJ212" s="24">
        <v>7.4</v>
      </c>
      <c r="FK212" s="24" t="s">
        <v>858</v>
      </c>
      <c r="FL212" s="24" t="s">
        <v>858</v>
      </c>
      <c r="FN212" s="11" t="s">
        <v>815</v>
      </c>
      <c r="FO212" s="11" t="s">
        <v>394</v>
      </c>
      <c r="FP212" s="11">
        <v>17000</v>
      </c>
      <c r="FQ212" s="11">
        <v>10.199999999999999</v>
      </c>
      <c r="FR212" s="11">
        <v>40</v>
      </c>
      <c r="FS212" s="11">
        <v>2.5</v>
      </c>
      <c r="FT212" s="11">
        <v>40.9</v>
      </c>
      <c r="FU212" s="11">
        <v>1.5</v>
      </c>
      <c r="FV212" s="11">
        <v>35</v>
      </c>
      <c r="FW212" s="11">
        <v>1.5</v>
      </c>
      <c r="FX212" s="11" t="s">
        <v>858</v>
      </c>
      <c r="FY212" s="11" t="s">
        <v>858</v>
      </c>
      <c r="GA212" s="10" t="s">
        <v>815</v>
      </c>
      <c r="GB212" s="10" t="s">
        <v>394</v>
      </c>
      <c r="GC212" s="10">
        <v>14000</v>
      </c>
      <c r="GD212" s="10">
        <v>12.3</v>
      </c>
      <c r="GE212" s="10">
        <v>22559</v>
      </c>
      <c r="GF212" s="10">
        <v>6.4</v>
      </c>
      <c r="GG212" s="10">
        <v>26237</v>
      </c>
      <c r="GH212" s="10">
        <v>13</v>
      </c>
      <c r="GI212" s="10">
        <v>13988</v>
      </c>
      <c r="GJ212" s="10">
        <v>12</v>
      </c>
      <c r="GK212" s="10" t="s">
        <v>858</v>
      </c>
      <c r="GL212" s="10" t="s">
        <v>858</v>
      </c>
      <c r="GN212" s="9" t="s">
        <v>815</v>
      </c>
      <c r="GO212" s="9" t="s">
        <v>394</v>
      </c>
      <c r="GP212" s="9">
        <v>17000</v>
      </c>
      <c r="GQ212" s="9">
        <v>10.199999999999999</v>
      </c>
      <c r="GR212" s="9">
        <v>10.02</v>
      </c>
      <c r="GS212" s="9">
        <v>7.2</v>
      </c>
      <c r="GT212" s="9">
        <v>11.71</v>
      </c>
      <c r="GU212" s="9">
        <v>8</v>
      </c>
      <c r="GV212" s="9">
        <v>6.5</v>
      </c>
      <c r="GW212" s="9">
        <v>3.6</v>
      </c>
      <c r="GX212" s="9" t="s">
        <v>858</v>
      </c>
      <c r="GY212" s="9" t="s">
        <v>858</v>
      </c>
    </row>
    <row r="213" spans="1:207" x14ac:dyDescent="0.25">
      <c r="A213" s="1" t="s">
        <v>816</v>
      </c>
      <c r="B213" s="1" t="s">
        <v>395</v>
      </c>
      <c r="C213" s="1">
        <v>5000</v>
      </c>
      <c r="D213" s="1">
        <v>19.5</v>
      </c>
      <c r="E213" s="1">
        <v>562.20000000000005</v>
      </c>
      <c r="F213" s="1">
        <v>11</v>
      </c>
      <c r="G213" s="1">
        <v>668.1</v>
      </c>
      <c r="H213" s="1">
        <v>9.3000000000000007</v>
      </c>
      <c r="I213" s="1" t="s">
        <v>858</v>
      </c>
      <c r="J213" s="1" t="s">
        <v>858</v>
      </c>
      <c r="K213" s="1" t="s">
        <v>858</v>
      </c>
      <c r="L213" s="1" t="s">
        <v>858</v>
      </c>
      <c r="N213" s="2" t="s">
        <v>816</v>
      </c>
      <c r="O213" s="2" t="s">
        <v>395</v>
      </c>
      <c r="P213" s="2">
        <v>8000</v>
      </c>
      <c r="Q213" s="2">
        <v>15</v>
      </c>
      <c r="R213" s="2">
        <v>37</v>
      </c>
      <c r="S213" s="2">
        <v>4.0999999999999996</v>
      </c>
      <c r="T213" s="2">
        <v>39.4</v>
      </c>
      <c r="U213" s="2">
        <v>2.9</v>
      </c>
      <c r="V213" s="2" t="s">
        <v>858</v>
      </c>
      <c r="W213" s="2" t="s">
        <v>858</v>
      </c>
      <c r="X213" s="2" t="s">
        <v>858</v>
      </c>
      <c r="Y213" s="2" t="s">
        <v>858</v>
      </c>
      <c r="AA213" s="3" t="s">
        <v>816</v>
      </c>
      <c r="AB213" s="3" t="s">
        <v>395</v>
      </c>
      <c r="AC213" s="3">
        <v>7000</v>
      </c>
      <c r="AD213" s="3">
        <v>17.5</v>
      </c>
      <c r="AE213" s="3">
        <v>27366</v>
      </c>
      <c r="AF213" s="3">
        <v>13</v>
      </c>
      <c r="AG213" s="3">
        <v>30886</v>
      </c>
      <c r="AH213" s="3">
        <v>8.1999999999999993</v>
      </c>
      <c r="AI213" s="3" t="s">
        <v>858</v>
      </c>
      <c r="AJ213" s="3" t="s">
        <v>858</v>
      </c>
      <c r="AK213" s="3" t="s">
        <v>858</v>
      </c>
      <c r="AL213" s="3" t="s">
        <v>858</v>
      </c>
      <c r="AN213" s="4" t="s">
        <v>816</v>
      </c>
      <c r="AO213" s="4" t="s">
        <v>395</v>
      </c>
      <c r="AP213" s="4">
        <v>8000</v>
      </c>
      <c r="AQ213" s="4">
        <v>15</v>
      </c>
      <c r="AR213" s="4">
        <v>12.86</v>
      </c>
      <c r="AS213" s="4">
        <v>11</v>
      </c>
      <c r="AT213" s="4">
        <v>15.71</v>
      </c>
      <c r="AU213" s="4">
        <v>7.4</v>
      </c>
      <c r="AV213" s="4" t="s">
        <v>858</v>
      </c>
      <c r="AW213" s="4" t="s">
        <v>858</v>
      </c>
      <c r="AX213" s="4" t="s">
        <v>858</v>
      </c>
      <c r="AY213" s="4" t="s">
        <v>858</v>
      </c>
      <c r="BA213" s="5" t="s">
        <v>816</v>
      </c>
      <c r="BB213" s="5" t="s">
        <v>395</v>
      </c>
      <c r="BC213" s="5">
        <v>8000</v>
      </c>
      <c r="BD213" s="5">
        <v>15</v>
      </c>
      <c r="BE213" s="5">
        <v>536.6</v>
      </c>
      <c r="BF213" s="5">
        <v>11</v>
      </c>
      <c r="BG213" s="5">
        <v>619.1</v>
      </c>
      <c r="BH213" s="5">
        <v>7.3</v>
      </c>
      <c r="BI213" s="5" t="s">
        <v>858</v>
      </c>
      <c r="BJ213" s="5" t="s">
        <v>858</v>
      </c>
      <c r="BK213" s="5" t="s">
        <v>858</v>
      </c>
      <c r="BL213" s="5" t="s">
        <v>858</v>
      </c>
      <c r="BN213" s="6" t="s">
        <v>816</v>
      </c>
      <c r="BO213" s="6" t="s">
        <v>395</v>
      </c>
      <c r="BP213" s="6">
        <v>11000</v>
      </c>
      <c r="BQ213" s="6">
        <v>12.5</v>
      </c>
      <c r="BR213" s="6">
        <v>35.799999999999997</v>
      </c>
      <c r="BS213" s="6">
        <v>5.4</v>
      </c>
      <c r="BT213" s="6">
        <v>32</v>
      </c>
      <c r="BU213" s="6">
        <v>5.6</v>
      </c>
      <c r="BV213" s="6" t="s">
        <v>858</v>
      </c>
      <c r="BW213" s="6" t="s">
        <v>858</v>
      </c>
      <c r="BX213" s="6" t="s">
        <v>858</v>
      </c>
      <c r="BY213" s="6" t="s">
        <v>858</v>
      </c>
      <c r="CA213" s="7" t="s">
        <v>816</v>
      </c>
      <c r="CB213" s="7" t="s">
        <v>395</v>
      </c>
      <c r="CC213" s="7">
        <v>10000</v>
      </c>
      <c r="CD213" s="7">
        <v>14.3</v>
      </c>
      <c r="CE213" s="7">
        <v>22494</v>
      </c>
      <c r="CF213" s="7">
        <v>16</v>
      </c>
      <c r="CG213" s="7">
        <v>23320</v>
      </c>
      <c r="CH213" s="7">
        <v>10</v>
      </c>
      <c r="CI213" s="7" t="s">
        <v>858</v>
      </c>
      <c r="CJ213" s="7" t="s">
        <v>858</v>
      </c>
      <c r="CK213" s="7" t="s">
        <v>858</v>
      </c>
      <c r="CL213" s="7" t="s">
        <v>858</v>
      </c>
      <c r="CN213" s="8" t="s">
        <v>816</v>
      </c>
      <c r="CO213" s="8" t="s">
        <v>395</v>
      </c>
      <c r="CP213" s="8">
        <v>11000</v>
      </c>
      <c r="CQ213" s="8">
        <v>12.5</v>
      </c>
      <c r="CR213" s="8">
        <v>12.32</v>
      </c>
      <c r="CS213" s="8">
        <v>7.1</v>
      </c>
      <c r="CT213" s="8">
        <v>15.12</v>
      </c>
      <c r="CU213" s="8">
        <v>6.9</v>
      </c>
      <c r="CV213" s="8">
        <v>7.88</v>
      </c>
      <c r="CW213" s="8">
        <v>7.3</v>
      </c>
      <c r="CX213" s="8" t="s">
        <v>858</v>
      </c>
      <c r="CY213" s="8" t="s">
        <v>858</v>
      </c>
      <c r="DA213" s="20" t="s">
        <v>816</v>
      </c>
      <c r="DB213" s="20" t="s">
        <v>395</v>
      </c>
      <c r="DC213" s="20">
        <v>11000</v>
      </c>
      <c r="DD213" s="20">
        <v>12.5</v>
      </c>
      <c r="DE213" s="20">
        <v>455.4</v>
      </c>
      <c r="DF213" s="20">
        <v>13</v>
      </c>
      <c r="DG213" s="20">
        <v>483.8</v>
      </c>
      <c r="DH213" s="20">
        <v>8.9</v>
      </c>
      <c r="DI213" s="20" t="s">
        <v>858</v>
      </c>
      <c r="DJ213" s="20" t="s">
        <v>858</v>
      </c>
      <c r="DK213" s="20" t="s">
        <v>858</v>
      </c>
      <c r="DL213" s="20" t="s">
        <v>858</v>
      </c>
      <c r="DN213" s="21" t="s">
        <v>816</v>
      </c>
      <c r="DO213" s="21" t="s">
        <v>395</v>
      </c>
      <c r="DP213" s="21" t="s">
        <v>858</v>
      </c>
      <c r="DQ213" s="21" t="s">
        <v>858</v>
      </c>
      <c r="DR213" s="21">
        <v>35.1</v>
      </c>
      <c r="DS213" s="21">
        <v>6.7</v>
      </c>
      <c r="DT213" s="21">
        <v>35.299999999999997</v>
      </c>
      <c r="DU213" s="21">
        <v>3.9</v>
      </c>
      <c r="DV213" s="21" t="s">
        <v>858</v>
      </c>
      <c r="DW213" s="21" t="s">
        <v>858</v>
      </c>
      <c r="DX213" s="21" t="s">
        <v>858</v>
      </c>
      <c r="DY213" s="21" t="s">
        <v>858</v>
      </c>
      <c r="EA213" s="22" t="s">
        <v>816</v>
      </c>
      <c r="EB213" s="22" t="s">
        <v>395</v>
      </c>
      <c r="EC213" s="22" t="s">
        <v>858</v>
      </c>
      <c r="ED213" s="22" t="s">
        <v>858</v>
      </c>
      <c r="EE213" s="22" t="s">
        <v>858</v>
      </c>
      <c r="EF213" s="22" t="s">
        <v>858</v>
      </c>
      <c r="EG213" s="22">
        <v>28829</v>
      </c>
      <c r="EH213" s="22">
        <v>13</v>
      </c>
      <c r="EI213" s="22" t="s">
        <v>858</v>
      </c>
      <c r="EJ213" s="22" t="s">
        <v>858</v>
      </c>
      <c r="EK213" s="22" t="s">
        <v>858</v>
      </c>
      <c r="EL213" s="22" t="s">
        <v>858</v>
      </c>
      <c r="EN213" s="23" t="s">
        <v>816</v>
      </c>
      <c r="EO213" s="23" t="s">
        <v>395</v>
      </c>
      <c r="EP213" s="23" t="s">
        <v>858</v>
      </c>
      <c r="EQ213" s="23" t="s">
        <v>858</v>
      </c>
      <c r="ER213" s="23" t="s">
        <v>858</v>
      </c>
      <c r="ES213" s="23" t="s">
        <v>858</v>
      </c>
      <c r="ET213" s="23">
        <v>15.42</v>
      </c>
      <c r="EU213" s="23">
        <v>13</v>
      </c>
      <c r="EV213" s="23" t="s">
        <v>858</v>
      </c>
      <c r="EW213" s="23" t="s">
        <v>858</v>
      </c>
      <c r="EX213" s="23" t="s">
        <v>858</v>
      </c>
      <c r="EY213" s="23" t="s">
        <v>858</v>
      </c>
      <c r="FA213" s="24" t="s">
        <v>816</v>
      </c>
      <c r="FB213" s="24" t="s">
        <v>395</v>
      </c>
      <c r="FC213" s="24" t="s">
        <v>858</v>
      </c>
      <c r="FD213" s="24" t="s">
        <v>858</v>
      </c>
      <c r="FE213" s="24" t="s">
        <v>858</v>
      </c>
      <c r="FF213" s="24" t="s">
        <v>858</v>
      </c>
      <c r="FG213" s="24">
        <v>545</v>
      </c>
      <c r="FH213" s="24">
        <v>11</v>
      </c>
      <c r="FI213" s="24" t="s">
        <v>858</v>
      </c>
      <c r="FJ213" s="24" t="s">
        <v>858</v>
      </c>
      <c r="FK213" s="24" t="s">
        <v>858</v>
      </c>
      <c r="FL213" s="24" t="s">
        <v>858</v>
      </c>
      <c r="FN213" s="11" t="s">
        <v>816</v>
      </c>
      <c r="FO213" s="11" t="s">
        <v>395</v>
      </c>
      <c r="FP213" s="11">
        <v>5000</v>
      </c>
      <c r="FQ213" s="11">
        <v>19.5</v>
      </c>
      <c r="FR213" s="11">
        <v>40</v>
      </c>
      <c r="FS213" s="11">
        <v>5.6</v>
      </c>
      <c r="FT213" s="11">
        <v>42.1</v>
      </c>
      <c r="FU213" s="11">
        <v>3.5</v>
      </c>
      <c r="FV213" s="11" t="s">
        <v>858</v>
      </c>
      <c r="FW213" s="11" t="s">
        <v>858</v>
      </c>
      <c r="FX213" s="11" t="s">
        <v>858</v>
      </c>
      <c r="FY213" s="11" t="s">
        <v>858</v>
      </c>
      <c r="GA213" s="10" t="s">
        <v>816</v>
      </c>
      <c r="GB213" s="10" t="s">
        <v>395</v>
      </c>
      <c r="GC213" s="10" t="s">
        <v>858</v>
      </c>
      <c r="GD213" s="10" t="s">
        <v>858</v>
      </c>
      <c r="GE213" s="10">
        <v>28122</v>
      </c>
      <c r="GF213" s="10">
        <v>13</v>
      </c>
      <c r="GG213" s="10">
        <v>32369</v>
      </c>
      <c r="GH213" s="10">
        <v>11</v>
      </c>
      <c r="GI213" s="10" t="s">
        <v>858</v>
      </c>
      <c r="GJ213" s="10" t="s">
        <v>858</v>
      </c>
      <c r="GK213" s="10" t="s">
        <v>858</v>
      </c>
      <c r="GL213" s="10" t="s">
        <v>858</v>
      </c>
      <c r="GN213" s="9" t="s">
        <v>816</v>
      </c>
      <c r="GO213" s="9" t="s">
        <v>395</v>
      </c>
      <c r="GP213" s="9">
        <v>5000</v>
      </c>
      <c r="GQ213" s="9">
        <v>19.5</v>
      </c>
      <c r="GR213" s="9">
        <v>13.34</v>
      </c>
      <c r="GS213" s="9">
        <v>14</v>
      </c>
      <c r="GT213" s="9">
        <v>15.87</v>
      </c>
      <c r="GU213" s="9">
        <v>9.1999999999999993</v>
      </c>
      <c r="GV213" s="9" t="s">
        <v>858</v>
      </c>
      <c r="GW213" s="9" t="s">
        <v>858</v>
      </c>
      <c r="GX213" s="9" t="s">
        <v>858</v>
      </c>
      <c r="GY213" s="9" t="s">
        <v>858</v>
      </c>
    </row>
    <row r="214" spans="1:207" x14ac:dyDescent="0.25">
      <c r="A214" s="1" t="s">
        <v>817</v>
      </c>
      <c r="B214" s="1" t="s">
        <v>396</v>
      </c>
      <c r="C214" s="1">
        <v>19000</v>
      </c>
      <c r="D214" s="1">
        <v>9.5</v>
      </c>
      <c r="E214" s="1">
        <v>528.5</v>
      </c>
      <c r="F214" s="1">
        <v>8.6</v>
      </c>
      <c r="G214" s="1">
        <v>624.5</v>
      </c>
      <c r="H214" s="1">
        <v>5.8</v>
      </c>
      <c r="I214" s="1">
        <v>276.89999999999998</v>
      </c>
      <c r="J214" s="1">
        <v>8.1999999999999993</v>
      </c>
      <c r="K214" s="1" t="s">
        <v>858</v>
      </c>
      <c r="L214" s="1" t="s">
        <v>858</v>
      </c>
      <c r="N214" s="2" t="s">
        <v>817</v>
      </c>
      <c r="O214" s="2" t="s">
        <v>396</v>
      </c>
      <c r="P214" s="2">
        <v>32000</v>
      </c>
      <c r="Q214" s="2">
        <v>7.3</v>
      </c>
      <c r="R214" s="2">
        <v>37.5</v>
      </c>
      <c r="S214" s="2">
        <v>0.8</v>
      </c>
      <c r="T214" s="2">
        <v>38.5</v>
      </c>
      <c r="U214" s="2">
        <v>1.1000000000000001</v>
      </c>
      <c r="V214" s="2">
        <v>34.799999999999997</v>
      </c>
      <c r="W214" s="2">
        <v>1.8</v>
      </c>
      <c r="X214" s="2" t="s">
        <v>858</v>
      </c>
      <c r="Y214" s="2" t="s">
        <v>858</v>
      </c>
      <c r="AA214" s="3" t="s">
        <v>817</v>
      </c>
      <c r="AB214" s="3" t="s">
        <v>396</v>
      </c>
      <c r="AC214" s="3">
        <v>29000</v>
      </c>
      <c r="AD214" s="3">
        <v>8.5</v>
      </c>
      <c r="AE214" s="3">
        <v>27807</v>
      </c>
      <c r="AF214" s="3">
        <v>8</v>
      </c>
      <c r="AG214" s="3">
        <v>30735</v>
      </c>
      <c r="AH214" s="3">
        <v>5.0999999999999996</v>
      </c>
      <c r="AI214" s="3">
        <v>14020</v>
      </c>
      <c r="AJ214" s="3">
        <v>8.3000000000000007</v>
      </c>
      <c r="AK214" s="3" t="s">
        <v>858</v>
      </c>
      <c r="AL214" s="3" t="s">
        <v>858</v>
      </c>
      <c r="AN214" s="4" t="s">
        <v>817</v>
      </c>
      <c r="AO214" s="4" t="s">
        <v>396</v>
      </c>
      <c r="AP214" s="4">
        <v>32000</v>
      </c>
      <c r="AQ214" s="4">
        <v>7.3</v>
      </c>
      <c r="AR214" s="4">
        <v>12.93</v>
      </c>
      <c r="AS214" s="4">
        <v>9.5</v>
      </c>
      <c r="AT214" s="4">
        <v>15.19</v>
      </c>
      <c r="AU214" s="4">
        <v>4.5999999999999996</v>
      </c>
      <c r="AV214" s="4">
        <v>6.51</v>
      </c>
      <c r="AW214" s="4">
        <v>6.6</v>
      </c>
      <c r="AX214" s="4" t="s">
        <v>858</v>
      </c>
      <c r="AY214" s="4" t="s">
        <v>858</v>
      </c>
      <c r="BA214" s="5" t="s">
        <v>817</v>
      </c>
      <c r="BB214" s="5" t="s">
        <v>396</v>
      </c>
      <c r="BC214" s="5">
        <v>32000</v>
      </c>
      <c r="BD214" s="5">
        <v>7.3</v>
      </c>
      <c r="BE214" s="5">
        <v>500</v>
      </c>
      <c r="BF214" s="5">
        <v>9.1999999999999993</v>
      </c>
      <c r="BG214" s="5">
        <v>584.5</v>
      </c>
      <c r="BH214" s="5">
        <v>4.7</v>
      </c>
      <c r="BI214" s="5">
        <v>264.39999999999998</v>
      </c>
      <c r="BJ214" s="5">
        <v>4.8</v>
      </c>
      <c r="BK214" s="5" t="s">
        <v>858</v>
      </c>
      <c r="BL214" s="5" t="s">
        <v>858</v>
      </c>
      <c r="BN214" s="6" t="s">
        <v>817</v>
      </c>
      <c r="BO214" s="6" t="s">
        <v>396</v>
      </c>
      <c r="BP214" s="6">
        <v>45000</v>
      </c>
      <c r="BQ214" s="6">
        <v>6.1</v>
      </c>
      <c r="BR214" s="6">
        <v>36.1</v>
      </c>
      <c r="BS214" s="6">
        <v>1.4</v>
      </c>
      <c r="BT214" s="6">
        <v>32.700000000000003</v>
      </c>
      <c r="BU214" s="6">
        <v>2.1</v>
      </c>
      <c r="BV214" s="6">
        <v>15.6</v>
      </c>
      <c r="BW214" s="6">
        <v>14</v>
      </c>
      <c r="BX214" s="6" t="s">
        <v>858</v>
      </c>
      <c r="BY214" s="6" t="s">
        <v>858</v>
      </c>
      <c r="CA214" s="7" t="s">
        <v>817</v>
      </c>
      <c r="CB214" s="7" t="s">
        <v>396</v>
      </c>
      <c r="CC214" s="7">
        <v>39000</v>
      </c>
      <c r="CD214" s="7">
        <v>7.9</v>
      </c>
      <c r="CE214" s="7">
        <v>21483</v>
      </c>
      <c r="CF214" s="7">
        <v>12</v>
      </c>
      <c r="CG214" s="7">
        <v>25328</v>
      </c>
      <c r="CH214" s="7">
        <v>5.8</v>
      </c>
      <c r="CI214" s="7" t="s">
        <v>858</v>
      </c>
      <c r="CJ214" s="7" t="s">
        <v>858</v>
      </c>
      <c r="CK214" s="7" t="s">
        <v>858</v>
      </c>
      <c r="CL214" s="7" t="s">
        <v>858</v>
      </c>
      <c r="CN214" s="8" t="s">
        <v>817</v>
      </c>
      <c r="CO214" s="8" t="s">
        <v>396</v>
      </c>
      <c r="CP214" s="8">
        <v>45000</v>
      </c>
      <c r="CQ214" s="8">
        <v>6.1</v>
      </c>
      <c r="CR214" s="8">
        <v>10.52</v>
      </c>
      <c r="CS214" s="8">
        <v>6</v>
      </c>
      <c r="CT214" s="8">
        <v>14.16</v>
      </c>
      <c r="CU214" s="8">
        <v>4.3</v>
      </c>
      <c r="CV214" s="8">
        <v>6.19</v>
      </c>
      <c r="CW214" s="8">
        <v>1.3</v>
      </c>
      <c r="CX214" s="8" t="s">
        <v>858</v>
      </c>
      <c r="CY214" s="8" t="s">
        <v>858</v>
      </c>
      <c r="DA214" s="20" t="s">
        <v>817</v>
      </c>
      <c r="DB214" s="20" t="s">
        <v>396</v>
      </c>
      <c r="DC214" s="20">
        <v>45000</v>
      </c>
      <c r="DD214" s="20">
        <v>6.1</v>
      </c>
      <c r="DE214" s="20">
        <v>369.8</v>
      </c>
      <c r="DF214" s="20">
        <v>7.4</v>
      </c>
      <c r="DG214" s="20">
        <v>463.5</v>
      </c>
      <c r="DH214" s="20">
        <v>4.9000000000000004</v>
      </c>
      <c r="DI214" s="20">
        <v>107.5</v>
      </c>
      <c r="DJ214" s="20">
        <v>12</v>
      </c>
      <c r="DK214" s="20" t="s">
        <v>858</v>
      </c>
      <c r="DL214" s="20" t="s">
        <v>858</v>
      </c>
      <c r="DN214" s="21" t="s">
        <v>817</v>
      </c>
      <c r="DO214" s="21" t="s">
        <v>396</v>
      </c>
      <c r="DP214" s="21">
        <v>12000</v>
      </c>
      <c r="DQ214" s="21">
        <v>11.2</v>
      </c>
      <c r="DR214" s="21">
        <v>37</v>
      </c>
      <c r="DS214" s="21">
        <v>1.7</v>
      </c>
      <c r="DT214" s="21">
        <v>36.6</v>
      </c>
      <c r="DU214" s="21">
        <v>1</v>
      </c>
      <c r="DV214" s="21">
        <v>32</v>
      </c>
      <c r="DW214" s="21">
        <v>3.8</v>
      </c>
      <c r="DX214" s="21" t="s">
        <v>858</v>
      </c>
      <c r="DY214" s="21" t="s">
        <v>858</v>
      </c>
      <c r="EA214" s="22" t="s">
        <v>817</v>
      </c>
      <c r="EB214" s="22" t="s">
        <v>396</v>
      </c>
      <c r="EC214" s="22">
        <v>11000</v>
      </c>
      <c r="ED214" s="22">
        <v>13.1</v>
      </c>
      <c r="EE214" s="22">
        <v>22704</v>
      </c>
      <c r="EF214" s="22">
        <v>16</v>
      </c>
      <c r="EG214" s="22">
        <v>26293</v>
      </c>
      <c r="EH214" s="22">
        <v>7.3</v>
      </c>
      <c r="EI214" s="22">
        <v>11565</v>
      </c>
      <c r="EJ214" s="22">
        <v>12</v>
      </c>
      <c r="EK214" s="22" t="s">
        <v>858</v>
      </c>
      <c r="EL214" s="22" t="s">
        <v>858</v>
      </c>
      <c r="EN214" s="23" t="s">
        <v>817</v>
      </c>
      <c r="EO214" s="23" t="s">
        <v>396</v>
      </c>
      <c r="EP214" s="23">
        <v>12000</v>
      </c>
      <c r="EQ214" s="23">
        <v>11.2</v>
      </c>
      <c r="ER214" s="23">
        <v>11.96</v>
      </c>
      <c r="ES214" s="23">
        <v>15</v>
      </c>
      <c r="ET214" s="23">
        <v>14.25</v>
      </c>
      <c r="EU214" s="23">
        <v>7.4</v>
      </c>
      <c r="EV214" s="23">
        <v>6.41</v>
      </c>
      <c r="EW214" s="23">
        <v>4.4000000000000004</v>
      </c>
      <c r="EX214" s="23" t="s">
        <v>858</v>
      </c>
      <c r="EY214" s="23" t="s">
        <v>858</v>
      </c>
      <c r="FA214" s="24" t="s">
        <v>817</v>
      </c>
      <c r="FB214" s="24" t="s">
        <v>396</v>
      </c>
      <c r="FC214" s="24">
        <v>12000</v>
      </c>
      <c r="FD214" s="24">
        <v>11.2</v>
      </c>
      <c r="FE214" s="24">
        <v>415</v>
      </c>
      <c r="FF214" s="24">
        <v>15</v>
      </c>
      <c r="FG214" s="24">
        <v>521.70000000000005</v>
      </c>
      <c r="FH214" s="24">
        <v>7.7</v>
      </c>
      <c r="FI214" s="24">
        <v>239.1</v>
      </c>
      <c r="FJ214" s="24">
        <v>7.2</v>
      </c>
      <c r="FK214" s="24" t="s">
        <v>858</v>
      </c>
      <c r="FL214" s="24" t="s">
        <v>858</v>
      </c>
      <c r="FN214" s="11" t="s">
        <v>817</v>
      </c>
      <c r="FO214" s="11" t="s">
        <v>396</v>
      </c>
      <c r="FP214" s="11">
        <v>19000</v>
      </c>
      <c r="FQ214" s="11">
        <v>9.5</v>
      </c>
      <c r="FR214" s="11">
        <v>38</v>
      </c>
      <c r="FS214" s="11">
        <v>1.6</v>
      </c>
      <c r="FT214" s="11">
        <v>39.700000000000003</v>
      </c>
      <c r="FU214" s="11">
        <v>1.6</v>
      </c>
      <c r="FV214" s="11">
        <v>34.9</v>
      </c>
      <c r="FW214" s="11">
        <v>1.2</v>
      </c>
      <c r="FX214" s="11" t="s">
        <v>858</v>
      </c>
      <c r="FY214" s="11" t="s">
        <v>858</v>
      </c>
      <c r="GA214" s="10" t="s">
        <v>817</v>
      </c>
      <c r="GB214" s="10" t="s">
        <v>396</v>
      </c>
      <c r="GC214" s="10">
        <v>18000</v>
      </c>
      <c r="GD214" s="10">
        <v>11.1</v>
      </c>
      <c r="GE214" s="10">
        <v>28437</v>
      </c>
      <c r="GF214" s="10">
        <v>9.5</v>
      </c>
      <c r="GG214" s="10">
        <v>33515</v>
      </c>
      <c r="GH214" s="10">
        <v>6.5</v>
      </c>
      <c r="GI214" s="10">
        <v>16017</v>
      </c>
      <c r="GJ214" s="10">
        <v>7.8</v>
      </c>
      <c r="GK214" s="10" t="s">
        <v>858</v>
      </c>
      <c r="GL214" s="10" t="s">
        <v>858</v>
      </c>
      <c r="GN214" s="9" t="s">
        <v>817</v>
      </c>
      <c r="GO214" s="9" t="s">
        <v>396</v>
      </c>
      <c r="GP214" s="9">
        <v>19000</v>
      </c>
      <c r="GQ214" s="9">
        <v>9.5</v>
      </c>
      <c r="GR214" s="9">
        <v>13.98</v>
      </c>
      <c r="GS214" s="9">
        <v>11</v>
      </c>
      <c r="GT214" s="9">
        <v>15.74</v>
      </c>
      <c r="GU214" s="9">
        <v>5.8</v>
      </c>
      <c r="GV214" s="9">
        <v>7.06</v>
      </c>
      <c r="GW214" s="9">
        <v>8</v>
      </c>
      <c r="GX214" s="9" t="s">
        <v>858</v>
      </c>
      <c r="GY214" s="9" t="s">
        <v>858</v>
      </c>
    </row>
    <row r="215" spans="1:207" x14ac:dyDescent="0.25">
      <c r="A215" s="1" t="s">
        <v>818</v>
      </c>
      <c r="B215" s="1" t="s">
        <v>397</v>
      </c>
      <c r="C215" s="1">
        <v>45000</v>
      </c>
      <c r="D215" s="1">
        <v>6.3</v>
      </c>
      <c r="E215" s="1">
        <v>536.6</v>
      </c>
      <c r="F215" s="1">
        <v>4.4000000000000004</v>
      </c>
      <c r="G215" s="1">
        <v>593</v>
      </c>
      <c r="H215" s="1">
        <v>3.1</v>
      </c>
      <c r="I215" s="1">
        <v>329.2</v>
      </c>
      <c r="J215" s="1">
        <v>3.6</v>
      </c>
      <c r="K215" s="1" t="s">
        <v>858</v>
      </c>
      <c r="L215" s="1" t="s">
        <v>858</v>
      </c>
      <c r="N215" s="2" t="s">
        <v>818</v>
      </c>
      <c r="O215" s="2" t="s">
        <v>397</v>
      </c>
      <c r="P215" s="2">
        <v>72000</v>
      </c>
      <c r="Q215" s="2">
        <v>4.9000000000000004</v>
      </c>
      <c r="R215" s="2">
        <v>37.5</v>
      </c>
      <c r="S215" s="2">
        <v>0.4</v>
      </c>
      <c r="T215" s="2">
        <v>39</v>
      </c>
      <c r="U215" s="2">
        <v>0.7</v>
      </c>
      <c r="V215" s="2" t="s">
        <v>858</v>
      </c>
      <c r="W215" s="2" t="s">
        <v>858</v>
      </c>
      <c r="X215" s="2">
        <v>45.4</v>
      </c>
      <c r="Y215" s="2">
        <v>10</v>
      </c>
      <c r="AA215" s="3" t="s">
        <v>818</v>
      </c>
      <c r="AB215" s="3" t="s">
        <v>397</v>
      </c>
      <c r="AC215" s="3">
        <v>66000</v>
      </c>
      <c r="AD215" s="3">
        <v>5.7</v>
      </c>
      <c r="AE215" s="3">
        <v>25977</v>
      </c>
      <c r="AF215" s="3">
        <v>5</v>
      </c>
      <c r="AG215" s="3">
        <v>28779</v>
      </c>
      <c r="AH215" s="3">
        <v>3</v>
      </c>
      <c r="AI215" s="3">
        <v>15488</v>
      </c>
      <c r="AJ215" s="3">
        <v>3.7</v>
      </c>
      <c r="AK215" s="3" t="s">
        <v>858</v>
      </c>
      <c r="AL215" s="3" t="s">
        <v>858</v>
      </c>
      <c r="AN215" s="4" t="s">
        <v>818</v>
      </c>
      <c r="AO215" s="4" t="s">
        <v>397</v>
      </c>
      <c r="AP215" s="4">
        <v>72000</v>
      </c>
      <c r="AQ215" s="4">
        <v>4.9000000000000004</v>
      </c>
      <c r="AR215" s="4">
        <v>12.45</v>
      </c>
      <c r="AS215" s="4">
        <v>4.0999999999999996</v>
      </c>
      <c r="AT215" s="4">
        <v>13.99</v>
      </c>
      <c r="AU215" s="4">
        <v>2.4</v>
      </c>
      <c r="AV215" s="4">
        <v>7.8</v>
      </c>
      <c r="AW215" s="4">
        <v>2.1</v>
      </c>
      <c r="AX215" s="4" t="s">
        <v>858</v>
      </c>
      <c r="AY215" s="4" t="s">
        <v>858</v>
      </c>
      <c r="BA215" s="5" t="s">
        <v>818</v>
      </c>
      <c r="BB215" s="5" t="s">
        <v>397</v>
      </c>
      <c r="BC215" s="5">
        <v>72000</v>
      </c>
      <c r="BD215" s="5">
        <v>4.9000000000000004</v>
      </c>
      <c r="BE215" s="5">
        <v>501.7</v>
      </c>
      <c r="BF215" s="5">
        <v>3.7</v>
      </c>
      <c r="BG215" s="5">
        <v>545.9</v>
      </c>
      <c r="BH215" s="5">
        <v>2.4</v>
      </c>
      <c r="BI215" s="5">
        <v>301.5</v>
      </c>
      <c r="BJ215" s="5">
        <v>2.9</v>
      </c>
      <c r="BK215" s="5" t="s">
        <v>858</v>
      </c>
      <c r="BL215" s="5" t="s">
        <v>858</v>
      </c>
      <c r="BN215" s="6" t="s">
        <v>818</v>
      </c>
      <c r="BO215" s="6" t="s">
        <v>397</v>
      </c>
      <c r="BP215" s="6">
        <v>106000</v>
      </c>
      <c r="BQ215" s="6">
        <v>3.9</v>
      </c>
      <c r="BR215" s="6">
        <v>35</v>
      </c>
      <c r="BS215" s="6">
        <v>1.4</v>
      </c>
      <c r="BT215" s="6">
        <v>32.5</v>
      </c>
      <c r="BU215" s="6">
        <v>1.4</v>
      </c>
      <c r="BV215" s="6">
        <v>15.4</v>
      </c>
      <c r="BW215" s="6">
        <v>6.2</v>
      </c>
      <c r="BX215" s="6">
        <v>43.2</v>
      </c>
      <c r="BY215" s="6">
        <v>6.8</v>
      </c>
      <c r="CA215" s="7" t="s">
        <v>818</v>
      </c>
      <c r="CB215" s="7" t="s">
        <v>397</v>
      </c>
      <c r="CC215" s="7">
        <v>95000</v>
      </c>
      <c r="CD215" s="7">
        <v>4.9000000000000004</v>
      </c>
      <c r="CE215" s="7">
        <v>20486</v>
      </c>
      <c r="CF215" s="7">
        <v>5.4</v>
      </c>
      <c r="CG215" s="7">
        <v>23103</v>
      </c>
      <c r="CH215" s="7">
        <v>3.5</v>
      </c>
      <c r="CI215" s="7">
        <v>6962</v>
      </c>
      <c r="CJ215" s="7">
        <v>10</v>
      </c>
      <c r="CK215" s="7" t="s">
        <v>858</v>
      </c>
      <c r="CL215" s="7" t="s">
        <v>858</v>
      </c>
      <c r="CN215" s="8" t="s">
        <v>818</v>
      </c>
      <c r="CO215" s="8" t="s">
        <v>397</v>
      </c>
      <c r="CP215" s="8">
        <v>106000</v>
      </c>
      <c r="CQ215" s="8">
        <v>3.9</v>
      </c>
      <c r="CR215" s="8">
        <v>10.82</v>
      </c>
      <c r="CS215" s="8">
        <v>3.4</v>
      </c>
      <c r="CT215" s="8">
        <v>13.1</v>
      </c>
      <c r="CU215" s="8">
        <v>2.2000000000000002</v>
      </c>
      <c r="CV215" s="8">
        <v>6.38</v>
      </c>
      <c r="CW215" s="8">
        <v>2.2000000000000002</v>
      </c>
      <c r="CX215" s="8">
        <v>20.18</v>
      </c>
      <c r="CY215" s="8">
        <v>14</v>
      </c>
      <c r="DA215" s="20" t="s">
        <v>818</v>
      </c>
      <c r="DB215" s="20" t="s">
        <v>397</v>
      </c>
      <c r="DC215" s="20">
        <v>106000</v>
      </c>
      <c r="DD215" s="20">
        <v>3.9</v>
      </c>
      <c r="DE215" s="20">
        <v>382.2</v>
      </c>
      <c r="DF215" s="20">
        <v>4.5999999999999996</v>
      </c>
      <c r="DG215" s="20">
        <v>425.3</v>
      </c>
      <c r="DH215" s="20">
        <v>2.7</v>
      </c>
      <c r="DI215" s="20">
        <v>112.4</v>
      </c>
      <c r="DJ215" s="20">
        <v>7.6</v>
      </c>
      <c r="DK215" s="20">
        <v>743.8</v>
      </c>
      <c r="DL215" s="20">
        <v>14</v>
      </c>
      <c r="DN215" s="21" t="s">
        <v>818</v>
      </c>
      <c r="DO215" s="21" t="s">
        <v>397</v>
      </c>
      <c r="DP215" s="21">
        <v>27000</v>
      </c>
      <c r="DQ215" s="21">
        <v>7.6</v>
      </c>
      <c r="DR215" s="21">
        <v>35.299999999999997</v>
      </c>
      <c r="DS215" s="21">
        <v>1.4</v>
      </c>
      <c r="DT215" s="21">
        <v>36.799999999999997</v>
      </c>
      <c r="DU215" s="21">
        <v>0.8</v>
      </c>
      <c r="DV215" s="21">
        <v>34.200000000000003</v>
      </c>
      <c r="DW215" s="21">
        <v>2.2000000000000002</v>
      </c>
      <c r="DX215" s="21" t="s">
        <v>858</v>
      </c>
      <c r="DY215" s="21" t="s">
        <v>858</v>
      </c>
      <c r="EA215" s="22" t="s">
        <v>818</v>
      </c>
      <c r="EB215" s="22" t="s">
        <v>397</v>
      </c>
      <c r="EC215" s="22">
        <v>25000</v>
      </c>
      <c r="ED215" s="22">
        <v>8.9</v>
      </c>
      <c r="EE215" s="22">
        <v>22358</v>
      </c>
      <c r="EF215" s="22">
        <v>7.3</v>
      </c>
      <c r="EG215" s="22">
        <v>24113</v>
      </c>
      <c r="EH215" s="22">
        <v>3.4</v>
      </c>
      <c r="EI215" s="22">
        <v>13804</v>
      </c>
      <c r="EJ215" s="22">
        <v>5.5</v>
      </c>
      <c r="EK215" s="22" t="s">
        <v>858</v>
      </c>
      <c r="EL215" s="22" t="s">
        <v>858</v>
      </c>
      <c r="EN215" s="23" t="s">
        <v>818</v>
      </c>
      <c r="EO215" s="23" t="s">
        <v>397</v>
      </c>
      <c r="EP215" s="23">
        <v>27000</v>
      </c>
      <c r="EQ215" s="23">
        <v>7.6</v>
      </c>
      <c r="ER215" s="23">
        <v>11.23</v>
      </c>
      <c r="ES215" s="23">
        <v>6.2</v>
      </c>
      <c r="ET215" s="23">
        <v>12.75</v>
      </c>
      <c r="EU215" s="23">
        <v>3</v>
      </c>
      <c r="EV215" s="23">
        <v>7.26</v>
      </c>
      <c r="EW215" s="23">
        <v>4.8</v>
      </c>
      <c r="EX215" s="23" t="s">
        <v>858</v>
      </c>
      <c r="EY215" s="23" t="s">
        <v>858</v>
      </c>
      <c r="FA215" s="24" t="s">
        <v>818</v>
      </c>
      <c r="FB215" s="24" t="s">
        <v>397</v>
      </c>
      <c r="FC215" s="24">
        <v>27000</v>
      </c>
      <c r="FD215" s="24">
        <v>7.6</v>
      </c>
      <c r="FE215" s="24">
        <v>423.9</v>
      </c>
      <c r="FF215" s="24">
        <v>6.7</v>
      </c>
      <c r="FG215" s="24">
        <v>468.8</v>
      </c>
      <c r="FH215" s="24">
        <v>2.9</v>
      </c>
      <c r="FI215" s="24">
        <v>267.10000000000002</v>
      </c>
      <c r="FJ215" s="24">
        <v>5.8</v>
      </c>
      <c r="FK215" s="24" t="s">
        <v>858</v>
      </c>
      <c r="FL215" s="24" t="s">
        <v>858</v>
      </c>
      <c r="FN215" s="11" t="s">
        <v>818</v>
      </c>
      <c r="FO215" s="11" t="s">
        <v>397</v>
      </c>
      <c r="FP215" s="11">
        <v>45000</v>
      </c>
      <c r="FQ215" s="11">
        <v>6.3</v>
      </c>
      <c r="FR215" s="11">
        <v>39</v>
      </c>
      <c r="FS215" s="11">
        <v>1.6</v>
      </c>
      <c r="FT215" s="11">
        <v>40.4</v>
      </c>
      <c r="FU215" s="11">
        <v>0.9</v>
      </c>
      <c r="FV215" s="11">
        <v>35</v>
      </c>
      <c r="FW215" s="11">
        <v>0.2</v>
      </c>
      <c r="FX215" s="11" t="s">
        <v>858</v>
      </c>
      <c r="FY215" s="11" t="s">
        <v>858</v>
      </c>
      <c r="GA215" s="10" t="s">
        <v>818</v>
      </c>
      <c r="GB215" s="10" t="s">
        <v>397</v>
      </c>
      <c r="GC215" s="10">
        <v>41000</v>
      </c>
      <c r="GD215" s="10">
        <v>7.3</v>
      </c>
      <c r="GE215" s="10">
        <v>28624</v>
      </c>
      <c r="GF215" s="10">
        <v>5</v>
      </c>
      <c r="GG215" s="10">
        <v>31672</v>
      </c>
      <c r="GH215" s="10">
        <v>4</v>
      </c>
      <c r="GI215" s="10">
        <v>16371</v>
      </c>
      <c r="GJ215" s="10">
        <v>4.0999999999999996</v>
      </c>
      <c r="GK215" s="10" t="s">
        <v>858</v>
      </c>
      <c r="GL215" s="10" t="s">
        <v>858</v>
      </c>
      <c r="GN215" s="9" t="s">
        <v>818</v>
      </c>
      <c r="GO215" s="9" t="s">
        <v>397</v>
      </c>
      <c r="GP215" s="9">
        <v>45000</v>
      </c>
      <c r="GQ215" s="9">
        <v>6.3</v>
      </c>
      <c r="GR215" s="9">
        <v>13.25</v>
      </c>
      <c r="GS215" s="9">
        <v>4.4000000000000004</v>
      </c>
      <c r="GT215" s="9">
        <v>14.67</v>
      </c>
      <c r="GU215" s="9">
        <v>3.2</v>
      </c>
      <c r="GV215" s="9">
        <v>8.07</v>
      </c>
      <c r="GW215" s="9">
        <v>2.8</v>
      </c>
      <c r="GX215" s="9" t="s">
        <v>858</v>
      </c>
      <c r="GY215" s="9" t="s">
        <v>858</v>
      </c>
    </row>
    <row r="216" spans="1:207" x14ac:dyDescent="0.25">
      <c r="A216" s="1" t="s">
        <v>819</v>
      </c>
      <c r="B216" s="1" t="s">
        <v>398</v>
      </c>
      <c r="C216" s="1">
        <v>17000</v>
      </c>
      <c r="D216" s="1">
        <v>10.3</v>
      </c>
      <c r="E216" s="1">
        <v>594</v>
      </c>
      <c r="F216" s="1">
        <v>8.6999999999999993</v>
      </c>
      <c r="G216" s="1">
        <v>690.6</v>
      </c>
      <c r="H216" s="1">
        <v>5.7</v>
      </c>
      <c r="I216" s="1">
        <v>322.5</v>
      </c>
      <c r="J216" s="1">
        <v>7.9</v>
      </c>
      <c r="K216" s="1" t="s">
        <v>858</v>
      </c>
      <c r="L216" s="1" t="s">
        <v>858</v>
      </c>
      <c r="N216" s="2" t="s">
        <v>819</v>
      </c>
      <c r="O216" s="2" t="s">
        <v>398</v>
      </c>
      <c r="P216" s="2">
        <v>28000</v>
      </c>
      <c r="Q216" s="2">
        <v>8</v>
      </c>
      <c r="R216" s="2">
        <v>36.1</v>
      </c>
      <c r="S216" s="2">
        <v>1.2</v>
      </c>
      <c r="T216" s="2">
        <v>38.1</v>
      </c>
      <c r="U216" s="2">
        <v>1</v>
      </c>
      <c r="V216" s="2">
        <v>34.9</v>
      </c>
      <c r="W216" s="2">
        <v>0.1</v>
      </c>
      <c r="X216" s="2" t="s">
        <v>858</v>
      </c>
      <c r="Y216" s="2" t="s">
        <v>858</v>
      </c>
      <c r="AA216" s="3" t="s">
        <v>819</v>
      </c>
      <c r="AB216" s="3" t="s">
        <v>398</v>
      </c>
      <c r="AC216" s="3">
        <v>25000</v>
      </c>
      <c r="AD216" s="3">
        <v>9.3000000000000007</v>
      </c>
      <c r="AE216" s="3">
        <v>27706</v>
      </c>
      <c r="AF216" s="3">
        <v>8.8000000000000007</v>
      </c>
      <c r="AG216" s="3">
        <v>33971</v>
      </c>
      <c r="AH216" s="3">
        <v>6.4</v>
      </c>
      <c r="AI216" s="3">
        <v>14990</v>
      </c>
      <c r="AJ216" s="3">
        <v>7.5</v>
      </c>
      <c r="AK216" s="3" t="s">
        <v>858</v>
      </c>
      <c r="AL216" s="3" t="s">
        <v>858</v>
      </c>
      <c r="AN216" s="4" t="s">
        <v>819</v>
      </c>
      <c r="AO216" s="4" t="s">
        <v>398</v>
      </c>
      <c r="AP216" s="4">
        <v>28000</v>
      </c>
      <c r="AQ216" s="4">
        <v>8</v>
      </c>
      <c r="AR216" s="4">
        <v>15.12</v>
      </c>
      <c r="AS216" s="4">
        <v>7.6</v>
      </c>
      <c r="AT216" s="4">
        <v>16.760000000000002</v>
      </c>
      <c r="AU216" s="4">
        <v>4.5999999999999996</v>
      </c>
      <c r="AV216" s="4">
        <v>7.37</v>
      </c>
      <c r="AW216" s="4">
        <v>5.9</v>
      </c>
      <c r="AX216" s="4" t="s">
        <v>858</v>
      </c>
      <c r="AY216" s="4" t="s">
        <v>858</v>
      </c>
      <c r="BA216" s="5" t="s">
        <v>819</v>
      </c>
      <c r="BB216" s="5" t="s">
        <v>398</v>
      </c>
      <c r="BC216" s="5">
        <v>28000</v>
      </c>
      <c r="BD216" s="5">
        <v>8</v>
      </c>
      <c r="BE216" s="5">
        <v>551.6</v>
      </c>
      <c r="BF216" s="5">
        <v>6.6</v>
      </c>
      <c r="BG216" s="5">
        <v>638.79999999999995</v>
      </c>
      <c r="BH216" s="5">
        <v>4.5</v>
      </c>
      <c r="BI216" s="5">
        <v>283.10000000000002</v>
      </c>
      <c r="BJ216" s="5">
        <v>5.0999999999999996</v>
      </c>
      <c r="BK216" s="5" t="s">
        <v>858</v>
      </c>
      <c r="BL216" s="5" t="s">
        <v>858</v>
      </c>
      <c r="BN216" s="6" t="s">
        <v>819</v>
      </c>
      <c r="BO216" s="6" t="s">
        <v>398</v>
      </c>
      <c r="BP216" s="6">
        <v>37000</v>
      </c>
      <c r="BQ216" s="6">
        <v>6.8</v>
      </c>
      <c r="BR216" s="6">
        <v>35</v>
      </c>
      <c r="BS216" s="6">
        <v>0.7</v>
      </c>
      <c r="BT216" s="6">
        <v>33.5</v>
      </c>
      <c r="BU216" s="6">
        <v>1.9</v>
      </c>
      <c r="BV216" s="6">
        <v>17.3</v>
      </c>
      <c r="BW216" s="6">
        <v>9.8000000000000007</v>
      </c>
      <c r="BX216" s="6" t="s">
        <v>858</v>
      </c>
      <c r="BY216" s="6" t="s">
        <v>858</v>
      </c>
      <c r="CA216" s="7" t="s">
        <v>819</v>
      </c>
      <c r="CB216" s="7" t="s">
        <v>398</v>
      </c>
      <c r="CC216" s="7">
        <v>34000</v>
      </c>
      <c r="CD216" s="7">
        <v>7.9</v>
      </c>
      <c r="CE216" s="7">
        <v>22101</v>
      </c>
      <c r="CF216" s="7">
        <v>9.4</v>
      </c>
      <c r="CG216" s="7">
        <v>28350</v>
      </c>
      <c r="CH216" s="7">
        <v>6.5</v>
      </c>
      <c r="CI216" s="7">
        <v>7250</v>
      </c>
      <c r="CJ216" s="7">
        <v>14</v>
      </c>
      <c r="CK216" s="7" t="s">
        <v>858</v>
      </c>
      <c r="CL216" s="7" t="s">
        <v>858</v>
      </c>
      <c r="CN216" s="8" t="s">
        <v>819</v>
      </c>
      <c r="CO216" s="8" t="s">
        <v>398</v>
      </c>
      <c r="CP216" s="8">
        <v>37000</v>
      </c>
      <c r="CQ216" s="8">
        <v>6.8</v>
      </c>
      <c r="CR216" s="8">
        <v>12.99</v>
      </c>
      <c r="CS216" s="8">
        <v>8.4</v>
      </c>
      <c r="CT216" s="8">
        <v>15.8</v>
      </c>
      <c r="CU216" s="8">
        <v>4.3</v>
      </c>
      <c r="CV216" s="8">
        <v>6.55</v>
      </c>
      <c r="CW216" s="8">
        <v>3</v>
      </c>
      <c r="CX216" s="8" t="s">
        <v>858</v>
      </c>
      <c r="CY216" s="8" t="s">
        <v>858</v>
      </c>
      <c r="DA216" s="20" t="s">
        <v>819</v>
      </c>
      <c r="DB216" s="20" t="s">
        <v>398</v>
      </c>
      <c r="DC216" s="20">
        <v>37000</v>
      </c>
      <c r="DD216" s="20">
        <v>6.8</v>
      </c>
      <c r="DE216" s="20">
        <v>446.2</v>
      </c>
      <c r="DF216" s="20">
        <v>8.1999999999999993</v>
      </c>
      <c r="DG216" s="20">
        <v>530.1</v>
      </c>
      <c r="DH216" s="20">
        <v>4.8</v>
      </c>
      <c r="DI216" s="20">
        <v>144.69999999999999</v>
      </c>
      <c r="DJ216" s="20">
        <v>13</v>
      </c>
      <c r="DK216" s="20" t="s">
        <v>858</v>
      </c>
      <c r="DL216" s="20" t="s">
        <v>858</v>
      </c>
      <c r="DN216" s="21" t="s">
        <v>819</v>
      </c>
      <c r="DO216" s="21" t="s">
        <v>398</v>
      </c>
      <c r="DP216" s="21">
        <v>10000</v>
      </c>
      <c r="DQ216" s="21">
        <v>12.5</v>
      </c>
      <c r="DR216" s="21">
        <v>35.200000000000003</v>
      </c>
      <c r="DS216" s="21">
        <v>0.8</v>
      </c>
      <c r="DT216" s="21">
        <v>36.299999999999997</v>
      </c>
      <c r="DU216" s="21">
        <v>0.9</v>
      </c>
      <c r="DV216" s="21">
        <v>34</v>
      </c>
      <c r="DW216" s="21">
        <v>3.1</v>
      </c>
      <c r="DX216" s="21" t="s">
        <v>858</v>
      </c>
      <c r="DY216" s="21" t="s">
        <v>858</v>
      </c>
      <c r="EA216" s="22" t="s">
        <v>819</v>
      </c>
      <c r="EB216" s="22" t="s">
        <v>398</v>
      </c>
      <c r="EC216" s="22">
        <v>9000</v>
      </c>
      <c r="ED216" s="22">
        <v>14.6</v>
      </c>
      <c r="EE216" s="22">
        <v>21710</v>
      </c>
      <c r="EF216" s="22">
        <v>16</v>
      </c>
      <c r="EG216" s="22">
        <v>28797</v>
      </c>
      <c r="EH216" s="22">
        <v>9.5</v>
      </c>
      <c r="EI216" s="22" t="s">
        <v>858</v>
      </c>
      <c r="EJ216" s="22" t="s">
        <v>858</v>
      </c>
      <c r="EK216" s="22" t="s">
        <v>858</v>
      </c>
      <c r="EL216" s="22" t="s">
        <v>858</v>
      </c>
      <c r="EN216" s="23" t="s">
        <v>819</v>
      </c>
      <c r="EO216" s="23" t="s">
        <v>398</v>
      </c>
      <c r="EP216" s="23">
        <v>10000</v>
      </c>
      <c r="EQ216" s="23">
        <v>12.5</v>
      </c>
      <c r="ER216" s="23">
        <v>12.99</v>
      </c>
      <c r="ES216" s="23">
        <v>12</v>
      </c>
      <c r="ET216" s="23">
        <v>15.16</v>
      </c>
      <c r="EU216" s="23">
        <v>6.9</v>
      </c>
      <c r="EV216" s="23">
        <v>6.79</v>
      </c>
      <c r="EW216" s="23">
        <v>5.5</v>
      </c>
      <c r="EX216" s="23" t="s">
        <v>858</v>
      </c>
      <c r="EY216" s="23" t="s">
        <v>858</v>
      </c>
      <c r="FA216" s="24" t="s">
        <v>819</v>
      </c>
      <c r="FB216" s="24" t="s">
        <v>398</v>
      </c>
      <c r="FC216" s="24">
        <v>10000</v>
      </c>
      <c r="FD216" s="24">
        <v>12.5</v>
      </c>
      <c r="FE216" s="24">
        <v>465.8</v>
      </c>
      <c r="FF216" s="24">
        <v>12</v>
      </c>
      <c r="FG216" s="24">
        <v>550.79999999999995</v>
      </c>
      <c r="FH216" s="24">
        <v>6.9</v>
      </c>
      <c r="FI216" s="24">
        <v>260.7</v>
      </c>
      <c r="FJ216" s="24">
        <v>7.1</v>
      </c>
      <c r="FK216" s="24" t="s">
        <v>858</v>
      </c>
      <c r="FL216" s="24" t="s">
        <v>858</v>
      </c>
      <c r="FN216" s="11" t="s">
        <v>819</v>
      </c>
      <c r="FO216" s="11" t="s">
        <v>398</v>
      </c>
      <c r="FP216" s="11">
        <v>17000</v>
      </c>
      <c r="FQ216" s="11">
        <v>10.3</v>
      </c>
      <c r="FR216" s="11">
        <v>37.5</v>
      </c>
      <c r="FS216" s="11">
        <v>2.8</v>
      </c>
      <c r="FT216" s="11">
        <v>39.200000000000003</v>
      </c>
      <c r="FU216" s="11">
        <v>1.4</v>
      </c>
      <c r="FV216" s="11">
        <v>34.9</v>
      </c>
      <c r="FW216" s="11">
        <v>1.4</v>
      </c>
      <c r="FX216" s="11" t="s">
        <v>858</v>
      </c>
      <c r="FY216" s="11" t="s">
        <v>858</v>
      </c>
      <c r="GA216" s="10" t="s">
        <v>819</v>
      </c>
      <c r="GB216" s="10" t="s">
        <v>398</v>
      </c>
      <c r="GC216" s="10">
        <v>16000</v>
      </c>
      <c r="GD216" s="10">
        <v>12</v>
      </c>
      <c r="GE216" s="10">
        <v>28989</v>
      </c>
      <c r="GF216" s="10">
        <v>12</v>
      </c>
      <c r="GG216" s="10">
        <v>36983</v>
      </c>
      <c r="GH216" s="10">
        <v>8.1</v>
      </c>
      <c r="GI216" s="10">
        <v>17824</v>
      </c>
      <c r="GJ216" s="10">
        <v>9.3000000000000007</v>
      </c>
      <c r="GK216" s="10" t="s">
        <v>858</v>
      </c>
      <c r="GL216" s="10" t="s">
        <v>858</v>
      </c>
      <c r="GN216" s="9" t="s">
        <v>819</v>
      </c>
      <c r="GO216" s="9" t="s">
        <v>398</v>
      </c>
      <c r="GP216" s="9">
        <v>17000</v>
      </c>
      <c r="GQ216" s="9">
        <v>10.3</v>
      </c>
      <c r="GR216" s="9">
        <v>15.44</v>
      </c>
      <c r="GS216" s="9">
        <v>10</v>
      </c>
      <c r="GT216" s="9">
        <v>17.63</v>
      </c>
      <c r="GU216" s="9">
        <v>6</v>
      </c>
      <c r="GV216" s="9">
        <v>8.07</v>
      </c>
      <c r="GW216" s="9">
        <v>6.5</v>
      </c>
      <c r="GX216" s="9" t="s">
        <v>858</v>
      </c>
      <c r="GY216" s="9" t="s">
        <v>858</v>
      </c>
    </row>
    <row r="217" spans="1:207" x14ac:dyDescent="0.25">
      <c r="A217" s="1" t="s">
        <v>820</v>
      </c>
      <c r="B217" s="1" t="s">
        <v>399</v>
      </c>
      <c r="C217" s="1">
        <v>10000</v>
      </c>
      <c r="D217" s="1">
        <v>13.8</v>
      </c>
      <c r="E217" s="1">
        <v>536.6</v>
      </c>
      <c r="F217" s="1">
        <v>13</v>
      </c>
      <c r="G217" s="1">
        <v>613.29999999999995</v>
      </c>
      <c r="H217" s="1">
        <v>8.9</v>
      </c>
      <c r="I217" s="1" t="s">
        <v>858</v>
      </c>
      <c r="J217" s="1" t="s">
        <v>858</v>
      </c>
      <c r="K217" s="1" t="s">
        <v>858</v>
      </c>
      <c r="L217" s="1" t="s">
        <v>858</v>
      </c>
      <c r="N217" s="2" t="s">
        <v>820</v>
      </c>
      <c r="O217" s="2" t="s">
        <v>399</v>
      </c>
      <c r="P217" s="2">
        <v>18000</v>
      </c>
      <c r="Q217" s="2">
        <v>9.9</v>
      </c>
      <c r="R217" s="2">
        <v>37</v>
      </c>
      <c r="S217" s="2">
        <v>1.7</v>
      </c>
      <c r="T217" s="2">
        <v>38</v>
      </c>
      <c r="U217" s="2">
        <v>1.3</v>
      </c>
      <c r="V217" s="2" t="s">
        <v>858</v>
      </c>
      <c r="W217" s="2" t="s">
        <v>858</v>
      </c>
      <c r="X217" s="2" t="s">
        <v>858</v>
      </c>
      <c r="Y217" s="2" t="s">
        <v>858</v>
      </c>
      <c r="AA217" s="3" t="s">
        <v>820</v>
      </c>
      <c r="AB217" s="3" t="s">
        <v>399</v>
      </c>
      <c r="AC217" s="3">
        <v>16000</v>
      </c>
      <c r="AD217" s="3">
        <v>11.5</v>
      </c>
      <c r="AE217" s="3">
        <v>25126</v>
      </c>
      <c r="AF217" s="3">
        <v>8.9</v>
      </c>
      <c r="AG217" s="3">
        <v>28905</v>
      </c>
      <c r="AH217" s="3">
        <v>7.3</v>
      </c>
      <c r="AI217" s="3">
        <v>15480</v>
      </c>
      <c r="AJ217" s="3">
        <v>13</v>
      </c>
      <c r="AK217" s="3" t="s">
        <v>858</v>
      </c>
      <c r="AL217" s="3" t="s">
        <v>858</v>
      </c>
      <c r="AN217" s="4" t="s">
        <v>820</v>
      </c>
      <c r="AO217" s="4" t="s">
        <v>399</v>
      </c>
      <c r="AP217" s="4">
        <v>18000</v>
      </c>
      <c r="AQ217" s="4">
        <v>9.9</v>
      </c>
      <c r="AR217" s="4">
        <v>12.75</v>
      </c>
      <c r="AS217" s="4">
        <v>7.7</v>
      </c>
      <c r="AT217" s="4">
        <v>14.65</v>
      </c>
      <c r="AU217" s="4">
        <v>6</v>
      </c>
      <c r="AV217" s="4">
        <v>7.8</v>
      </c>
      <c r="AW217" s="4">
        <v>5.7</v>
      </c>
      <c r="AX217" s="4" t="s">
        <v>858</v>
      </c>
      <c r="AY217" s="4" t="s">
        <v>858</v>
      </c>
      <c r="BA217" s="5" t="s">
        <v>820</v>
      </c>
      <c r="BB217" s="5" t="s">
        <v>399</v>
      </c>
      <c r="BC217" s="5">
        <v>18000</v>
      </c>
      <c r="BD217" s="5">
        <v>9.9</v>
      </c>
      <c r="BE217" s="5">
        <v>475</v>
      </c>
      <c r="BF217" s="5">
        <v>9.6</v>
      </c>
      <c r="BG217" s="5">
        <v>556.79999999999995</v>
      </c>
      <c r="BH217" s="5">
        <v>5.9</v>
      </c>
      <c r="BI217" s="5">
        <v>302.10000000000002</v>
      </c>
      <c r="BJ217" s="5">
        <v>6.1</v>
      </c>
      <c r="BK217" s="5" t="s">
        <v>858</v>
      </c>
      <c r="BL217" s="5" t="s">
        <v>858</v>
      </c>
      <c r="BN217" s="6" t="s">
        <v>820</v>
      </c>
      <c r="BO217" s="6" t="s">
        <v>399</v>
      </c>
      <c r="BP217" s="6">
        <v>28000</v>
      </c>
      <c r="BQ217" s="6">
        <v>7.6</v>
      </c>
      <c r="BR217" s="6">
        <v>35</v>
      </c>
      <c r="BS217" s="6">
        <v>1.5</v>
      </c>
      <c r="BT217" s="6">
        <v>30.6</v>
      </c>
      <c r="BU217" s="6">
        <v>2.9</v>
      </c>
      <c r="BV217" s="6">
        <v>12</v>
      </c>
      <c r="BW217" s="6">
        <v>12</v>
      </c>
      <c r="BX217" s="6" t="s">
        <v>858</v>
      </c>
      <c r="BY217" s="6" t="s">
        <v>858</v>
      </c>
      <c r="CA217" s="7" t="s">
        <v>820</v>
      </c>
      <c r="CB217" s="7" t="s">
        <v>399</v>
      </c>
      <c r="CC217" s="7">
        <v>25000</v>
      </c>
      <c r="CD217" s="7">
        <v>8.9</v>
      </c>
      <c r="CE217" s="7">
        <v>18513</v>
      </c>
      <c r="CF217" s="7">
        <v>9.1</v>
      </c>
      <c r="CG217" s="7">
        <v>21656</v>
      </c>
      <c r="CH217" s="7">
        <v>7.4</v>
      </c>
      <c r="CI217" s="7" t="s">
        <v>858</v>
      </c>
      <c r="CJ217" s="7" t="s">
        <v>858</v>
      </c>
      <c r="CK217" s="7" t="s">
        <v>858</v>
      </c>
      <c r="CL217" s="7" t="s">
        <v>858</v>
      </c>
      <c r="CN217" s="8" t="s">
        <v>820</v>
      </c>
      <c r="CO217" s="8" t="s">
        <v>399</v>
      </c>
      <c r="CP217" s="8">
        <v>28000</v>
      </c>
      <c r="CQ217" s="8">
        <v>7.6</v>
      </c>
      <c r="CR217" s="8">
        <v>10.09</v>
      </c>
      <c r="CS217" s="8">
        <v>8.3000000000000007</v>
      </c>
      <c r="CT217" s="8">
        <v>13.39</v>
      </c>
      <c r="CU217" s="8">
        <v>5.2</v>
      </c>
      <c r="CV217" s="8">
        <v>6.52</v>
      </c>
      <c r="CW217" s="8">
        <v>3.4</v>
      </c>
      <c r="CX217" s="8" t="s">
        <v>858</v>
      </c>
      <c r="CY217" s="8" t="s">
        <v>858</v>
      </c>
      <c r="DA217" s="20" t="s">
        <v>820</v>
      </c>
      <c r="DB217" s="20" t="s">
        <v>399</v>
      </c>
      <c r="DC217" s="20">
        <v>28000</v>
      </c>
      <c r="DD217" s="20">
        <v>7.6</v>
      </c>
      <c r="DE217" s="20">
        <v>364.3</v>
      </c>
      <c r="DF217" s="20">
        <v>6.3</v>
      </c>
      <c r="DG217" s="20">
        <v>409.6</v>
      </c>
      <c r="DH217" s="20">
        <v>6.3</v>
      </c>
      <c r="DI217" s="20">
        <v>93</v>
      </c>
      <c r="DJ217" s="20">
        <v>14</v>
      </c>
      <c r="DK217" s="20" t="s">
        <v>858</v>
      </c>
      <c r="DL217" s="20" t="s">
        <v>858</v>
      </c>
      <c r="DN217" s="21" t="s">
        <v>820</v>
      </c>
      <c r="DO217" s="21" t="s">
        <v>399</v>
      </c>
      <c r="DP217" s="21">
        <v>8000</v>
      </c>
      <c r="DQ217" s="21">
        <v>13.9</v>
      </c>
      <c r="DR217" s="21">
        <v>35</v>
      </c>
      <c r="DS217" s="21">
        <v>1.8</v>
      </c>
      <c r="DT217" s="21">
        <v>36.700000000000003</v>
      </c>
      <c r="DU217" s="21">
        <v>1.8</v>
      </c>
      <c r="DV217" s="21" t="s">
        <v>858</v>
      </c>
      <c r="DW217" s="21" t="s">
        <v>858</v>
      </c>
      <c r="DX217" s="21" t="s">
        <v>858</v>
      </c>
      <c r="DY217" s="21" t="s">
        <v>858</v>
      </c>
      <c r="EA217" s="22" t="s">
        <v>820</v>
      </c>
      <c r="EB217" s="22" t="s">
        <v>399</v>
      </c>
      <c r="EC217" s="22">
        <v>7000</v>
      </c>
      <c r="ED217" s="22">
        <v>16.2</v>
      </c>
      <c r="EE217" s="22">
        <v>21980</v>
      </c>
      <c r="EF217" s="22">
        <v>13</v>
      </c>
      <c r="EG217" s="22">
        <v>24883</v>
      </c>
      <c r="EH217" s="22">
        <v>6.9</v>
      </c>
      <c r="EI217" s="22" t="s">
        <v>858</v>
      </c>
      <c r="EJ217" s="22" t="s">
        <v>858</v>
      </c>
      <c r="EK217" s="22" t="s">
        <v>858</v>
      </c>
      <c r="EL217" s="22" t="s">
        <v>858</v>
      </c>
      <c r="EN217" s="23" t="s">
        <v>820</v>
      </c>
      <c r="EO217" s="23" t="s">
        <v>399</v>
      </c>
      <c r="EP217" s="23">
        <v>8000</v>
      </c>
      <c r="EQ217" s="23">
        <v>13.9</v>
      </c>
      <c r="ER217" s="23">
        <v>11.98</v>
      </c>
      <c r="ES217" s="23">
        <v>7.6</v>
      </c>
      <c r="ET217" s="23">
        <v>13.24</v>
      </c>
      <c r="EU217" s="23">
        <v>5.7</v>
      </c>
      <c r="EV217" s="23" t="s">
        <v>858</v>
      </c>
      <c r="EW217" s="23" t="s">
        <v>858</v>
      </c>
      <c r="EX217" s="23" t="s">
        <v>858</v>
      </c>
      <c r="EY217" s="23" t="s">
        <v>858</v>
      </c>
      <c r="FA217" s="24" t="s">
        <v>820</v>
      </c>
      <c r="FB217" s="24" t="s">
        <v>399</v>
      </c>
      <c r="FC217" s="24">
        <v>8000</v>
      </c>
      <c r="FD217" s="24">
        <v>13.9</v>
      </c>
      <c r="FE217" s="24">
        <v>422.1</v>
      </c>
      <c r="FF217" s="24">
        <v>8.9</v>
      </c>
      <c r="FG217" s="24">
        <v>486.3</v>
      </c>
      <c r="FH217" s="24">
        <v>5.6</v>
      </c>
      <c r="FI217" s="24" t="s">
        <v>858</v>
      </c>
      <c r="FJ217" s="24" t="s">
        <v>858</v>
      </c>
      <c r="FK217" s="24" t="s">
        <v>858</v>
      </c>
      <c r="FL217" s="24" t="s">
        <v>858</v>
      </c>
      <c r="FN217" s="11" t="s">
        <v>820</v>
      </c>
      <c r="FO217" s="11" t="s">
        <v>399</v>
      </c>
      <c r="FP217" s="11">
        <v>10000</v>
      </c>
      <c r="FQ217" s="11">
        <v>13.8</v>
      </c>
      <c r="FR217" s="11">
        <v>37.5</v>
      </c>
      <c r="FS217" s="11">
        <v>1.5</v>
      </c>
      <c r="FT217" s="11">
        <v>39</v>
      </c>
      <c r="FU217" s="11">
        <v>1.8</v>
      </c>
      <c r="FV217" s="11" t="s">
        <v>858</v>
      </c>
      <c r="FW217" s="11" t="s">
        <v>858</v>
      </c>
      <c r="FX217" s="11" t="s">
        <v>858</v>
      </c>
      <c r="FY217" s="11" t="s">
        <v>858</v>
      </c>
      <c r="GA217" s="10" t="s">
        <v>820</v>
      </c>
      <c r="GB217" s="10" t="s">
        <v>399</v>
      </c>
      <c r="GC217" s="10">
        <v>8000</v>
      </c>
      <c r="GD217" s="10">
        <v>16.100000000000001</v>
      </c>
      <c r="GE217" s="10">
        <v>28773</v>
      </c>
      <c r="GF217" s="10">
        <v>10</v>
      </c>
      <c r="GG217" s="10">
        <v>32376</v>
      </c>
      <c r="GH217" s="10">
        <v>11</v>
      </c>
      <c r="GI217" s="10" t="s">
        <v>858</v>
      </c>
      <c r="GJ217" s="10" t="s">
        <v>858</v>
      </c>
      <c r="GK217" s="10" t="s">
        <v>858</v>
      </c>
      <c r="GL217" s="10" t="s">
        <v>858</v>
      </c>
      <c r="GN217" s="9" t="s">
        <v>820</v>
      </c>
      <c r="GO217" s="9" t="s">
        <v>399</v>
      </c>
      <c r="GP217" s="9">
        <v>10000</v>
      </c>
      <c r="GQ217" s="9">
        <v>13.8</v>
      </c>
      <c r="GR217" s="9">
        <v>14</v>
      </c>
      <c r="GS217" s="9">
        <v>13</v>
      </c>
      <c r="GT217" s="9">
        <v>15.72</v>
      </c>
      <c r="GU217" s="9">
        <v>9</v>
      </c>
      <c r="GV217" s="9" t="s">
        <v>858</v>
      </c>
      <c r="GW217" s="9" t="s">
        <v>858</v>
      </c>
      <c r="GX217" s="9" t="s">
        <v>858</v>
      </c>
      <c r="GY217" s="9" t="s">
        <v>858</v>
      </c>
    </row>
    <row r="218" spans="1:207" x14ac:dyDescent="0.25">
      <c r="A218" s="1" t="s">
        <v>821</v>
      </c>
      <c r="B218" s="1" t="s">
        <v>400</v>
      </c>
      <c r="C218" s="1">
        <v>30000</v>
      </c>
      <c r="D218" s="1">
        <v>7.6</v>
      </c>
      <c r="E218" s="1">
        <v>488.3</v>
      </c>
      <c r="F218" s="1">
        <v>6.3</v>
      </c>
      <c r="G218" s="1">
        <v>577</v>
      </c>
      <c r="H218" s="1">
        <v>5.2</v>
      </c>
      <c r="I218" s="1">
        <v>292.3</v>
      </c>
      <c r="J218" s="1">
        <v>5.3</v>
      </c>
      <c r="K218" s="1" t="s">
        <v>858</v>
      </c>
      <c r="L218" s="1" t="s">
        <v>858</v>
      </c>
      <c r="N218" s="2" t="s">
        <v>821</v>
      </c>
      <c r="O218" s="2" t="s">
        <v>400</v>
      </c>
      <c r="P218" s="2">
        <v>48000</v>
      </c>
      <c r="Q218" s="2">
        <v>5.9</v>
      </c>
      <c r="R218" s="2">
        <v>38.700000000000003</v>
      </c>
      <c r="S218" s="2">
        <v>1.1000000000000001</v>
      </c>
      <c r="T218" s="2">
        <v>39.799999999999997</v>
      </c>
      <c r="U218" s="2">
        <v>0.9</v>
      </c>
      <c r="V218" s="2">
        <v>35</v>
      </c>
      <c r="W218" s="2">
        <v>2.5</v>
      </c>
      <c r="X218" s="2" t="s">
        <v>858</v>
      </c>
      <c r="Y218" s="2" t="s">
        <v>858</v>
      </c>
      <c r="AA218" s="3" t="s">
        <v>821</v>
      </c>
      <c r="AB218" s="3" t="s">
        <v>400</v>
      </c>
      <c r="AC218" s="3">
        <v>44000</v>
      </c>
      <c r="AD218" s="3">
        <v>6.8</v>
      </c>
      <c r="AE218" s="3">
        <v>24760</v>
      </c>
      <c r="AF218" s="3">
        <v>5.2</v>
      </c>
      <c r="AG218" s="3">
        <v>29033</v>
      </c>
      <c r="AH218" s="3">
        <v>4.7</v>
      </c>
      <c r="AI218" s="3">
        <v>14394</v>
      </c>
      <c r="AJ218" s="3">
        <v>5.3</v>
      </c>
      <c r="AK218" s="3" t="s">
        <v>858</v>
      </c>
      <c r="AL218" s="3" t="s">
        <v>858</v>
      </c>
      <c r="AN218" s="4" t="s">
        <v>821</v>
      </c>
      <c r="AO218" s="4" t="s">
        <v>400</v>
      </c>
      <c r="AP218" s="4">
        <v>48000</v>
      </c>
      <c r="AQ218" s="4">
        <v>5.9</v>
      </c>
      <c r="AR218" s="4">
        <v>11.87</v>
      </c>
      <c r="AS218" s="4">
        <v>5.0999999999999996</v>
      </c>
      <c r="AT218" s="4">
        <v>14</v>
      </c>
      <c r="AU218" s="4">
        <v>4.0999999999999996</v>
      </c>
      <c r="AV218" s="4">
        <v>7.11</v>
      </c>
      <c r="AW218" s="4">
        <v>2.8</v>
      </c>
      <c r="AX218" s="4" t="s">
        <v>858</v>
      </c>
      <c r="AY218" s="4" t="s">
        <v>858</v>
      </c>
      <c r="BA218" s="5" t="s">
        <v>821</v>
      </c>
      <c r="BB218" s="5" t="s">
        <v>400</v>
      </c>
      <c r="BC218" s="5">
        <v>48000</v>
      </c>
      <c r="BD218" s="5">
        <v>5.9</v>
      </c>
      <c r="BE218" s="5">
        <v>478.1</v>
      </c>
      <c r="BF218" s="5">
        <v>5.3</v>
      </c>
      <c r="BG218" s="5">
        <v>557.4</v>
      </c>
      <c r="BH218" s="5">
        <v>4</v>
      </c>
      <c r="BI218" s="5">
        <v>278.5</v>
      </c>
      <c r="BJ218" s="5">
        <v>3.7</v>
      </c>
      <c r="BK218" s="5" t="s">
        <v>858</v>
      </c>
      <c r="BL218" s="5" t="s">
        <v>858</v>
      </c>
      <c r="BN218" s="6" t="s">
        <v>821</v>
      </c>
      <c r="BO218" s="6" t="s">
        <v>400</v>
      </c>
      <c r="BP218" s="6">
        <v>68000</v>
      </c>
      <c r="BQ218" s="6">
        <v>4.8</v>
      </c>
      <c r="BR218" s="6">
        <v>37.5</v>
      </c>
      <c r="BS218" s="6">
        <v>0.4</v>
      </c>
      <c r="BT218" s="6">
        <v>34.5</v>
      </c>
      <c r="BU218" s="6">
        <v>1.6</v>
      </c>
      <c r="BV218" s="6">
        <v>17.399999999999999</v>
      </c>
      <c r="BW218" s="6">
        <v>9.1999999999999993</v>
      </c>
      <c r="BX218" s="6">
        <v>46.7</v>
      </c>
      <c r="BY218" s="6">
        <v>10</v>
      </c>
      <c r="CA218" s="7" t="s">
        <v>821</v>
      </c>
      <c r="CB218" s="7" t="s">
        <v>400</v>
      </c>
      <c r="CC218" s="7">
        <v>65000</v>
      </c>
      <c r="CD218" s="7">
        <v>5.8</v>
      </c>
      <c r="CE218" s="7">
        <v>19538</v>
      </c>
      <c r="CF218" s="7">
        <v>7.2</v>
      </c>
      <c r="CG218" s="7">
        <v>23150</v>
      </c>
      <c r="CH218" s="7">
        <v>4.7</v>
      </c>
      <c r="CI218" s="7">
        <v>6890</v>
      </c>
      <c r="CJ218" s="7">
        <v>8.6</v>
      </c>
      <c r="CK218" s="7" t="s">
        <v>858</v>
      </c>
      <c r="CL218" s="7" t="s">
        <v>858</v>
      </c>
      <c r="CN218" s="8" t="s">
        <v>821</v>
      </c>
      <c r="CO218" s="8" t="s">
        <v>400</v>
      </c>
      <c r="CP218" s="8">
        <v>68000</v>
      </c>
      <c r="CQ218" s="8">
        <v>4.8</v>
      </c>
      <c r="CR218" s="8">
        <v>10.25</v>
      </c>
      <c r="CS218" s="8">
        <v>4.5999999999999996</v>
      </c>
      <c r="CT218" s="8">
        <v>13</v>
      </c>
      <c r="CU218" s="8">
        <v>3.6</v>
      </c>
      <c r="CV218" s="8">
        <v>6.51</v>
      </c>
      <c r="CW218" s="8">
        <v>1.9</v>
      </c>
      <c r="CX218" s="8" t="s">
        <v>858</v>
      </c>
      <c r="CY218" s="8" t="s">
        <v>858</v>
      </c>
      <c r="DA218" s="20" t="s">
        <v>821</v>
      </c>
      <c r="DB218" s="20" t="s">
        <v>400</v>
      </c>
      <c r="DC218" s="20">
        <v>68000</v>
      </c>
      <c r="DD218" s="20">
        <v>4.8</v>
      </c>
      <c r="DE218" s="20">
        <v>386.4</v>
      </c>
      <c r="DF218" s="20">
        <v>4.8</v>
      </c>
      <c r="DG218" s="20">
        <v>449.1</v>
      </c>
      <c r="DH218" s="20">
        <v>4</v>
      </c>
      <c r="DI218" s="20">
        <v>133.69999999999999</v>
      </c>
      <c r="DJ218" s="20">
        <v>7.1</v>
      </c>
      <c r="DK218" s="20" t="s">
        <v>858</v>
      </c>
      <c r="DL218" s="20" t="s">
        <v>858</v>
      </c>
      <c r="DN218" s="21" t="s">
        <v>821</v>
      </c>
      <c r="DO218" s="21" t="s">
        <v>400</v>
      </c>
      <c r="DP218" s="21">
        <v>18000</v>
      </c>
      <c r="DQ218" s="21">
        <v>9.1999999999999993</v>
      </c>
      <c r="DR218" s="21">
        <v>37.5</v>
      </c>
      <c r="DS218" s="21">
        <v>0.9</v>
      </c>
      <c r="DT218" s="21">
        <v>37.5</v>
      </c>
      <c r="DU218" s="21">
        <v>1.2</v>
      </c>
      <c r="DV218" s="21">
        <v>31.5</v>
      </c>
      <c r="DW218" s="21">
        <v>2.8</v>
      </c>
      <c r="DX218" s="21" t="s">
        <v>858</v>
      </c>
      <c r="DY218" s="21" t="s">
        <v>858</v>
      </c>
      <c r="EA218" s="22" t="s">
        <v>821</v>
      </c>
      <c r="EB218" s="22" t="s">
        <v>400</v>
      </c>
      <c r="EC218" s="22">
        <v>17000</v>
      </c>
      <c r="ED218" s="22">
        <v>10.5</v>
      </c>
      <c r="EE218" s="22">
        <v>23610</v>
      </c>
      <c r="EF218" s="22">
        <v>11</v>
      </c>
      <c r="EG218" s="22">
        <v>27789</v>
      </c>
      <c r="EH218" s="22">
        <v>8.1</v>
      </c>
      <c r="EI218" s="22">
        <v>13186</v>
      </c>
      <c r="EJ218" s="22">
        <v>10</v>
      </c>
      <c r="EK218" s="22" t="s">
        <v>858</v>
      </c>
      <c r="EL218" s="22" t="s">
        <v>858</v>
      </c>
      <c r="EN218" s="23" t="s">
        <v>821</v>
      </c>
      <c r="EO218" s="23" t="s">
        <v>400</v>
      </c>
      <c r="EP218" s="23">
        <v>18000</v>
      </c>
      <c r="EQ218" s="23">
        <v>9.1999999999999993</v>
      </c>
      <c r="ER218" s="23">
        <v>11.83</v>
      </c>
      <c r="ES218" s="23">
        <v>9.6</v>
      </c>
      <c r="ET218" s="23">
        <v>14</v>
      </c>
      <c r="EU218" s="23">
        <v>6</v>
      </c>
      <c r="EV218" s="23">
        <v>6.89</v>
      </c>
      <c r="EW218" s="23">
        <v>3.8</v>
      </c>
      <c r="EX218" s="23" t="s">
        <v>858</v>
      </c>
      <c r="EY218" s="23" t="s">
        <v>858</v>
      </c>
      <c r="FA218" s="24" t="s">
        <v>821</v>
      </c>
      <c r="FB218" s="24" t="s">
        <v>400</v>
      </c>
      <c r="FC218" s="24">
        <v>18000</v>
      </c>
      <c r="FD218" s="24">
        <v>9.1999999999999993</v>
      </c>
      <c r="FE218" s="24">
        <v>437.7</v>
      </c>
      <c r="FF218" s="24">
        <v>9.1999999999999993</v>
      </c>
      <c r="FG218" s="24">
        <v>524.79999999999995</v>
      </c>
      <c r="FH218" s="24">
        <v>5.8</v>
      </c>
      <c r="FI218" s="24">
        <v>257.8</v>
      </c>
      <c r="FJ218" s="24">
        <v>5.4</v>
      </c>
      <c r="FK218" s="24" t="s">
        <v>858</v>
      </c>
      <c r="FL218" s="24" t="s">
        <v>858</v>
      </c>
      <c r="FN218" s="11" t="s">
        <v>821</v>
      </c>
      <c r="FO218" s="11" t="s">
        <v>400</v>
      </c>
      <c r="FP218" s="11">
        <v>30000</v>
      </c>
      <c r="FQ218" s="11">
        <v>7.6</v>
      </c>
      <c r="FR218" s="11">
        <v>39.200000000000003</v>
      </c>
      <c r="FS218" s="11">
        <v>0.7</v>
      </c>
      <c r="FT218" s="11">
        <v>41.2</v>
      </c>
      <c r="FU218" s="11">
        <v>1.1000000000000001</v>
      </c>
      <c r="FV218" s="11">
        <v>35.9</v>
      </c>
      <c r="FW218" s="11">
        <v>1.3</v>
      </c>
      <c r="FX218" s="11" t="s">
        <v>858</v>
      </c>
      <c r="FY218" s="11" t="s">
        <v>858</v>
      </c>
      <c r="GA218" s="10" t="s">
        <v>821</v>
      </c>
      <c r="GB218" s="10" t="s">
        <v>400</v>
      </c>
      <c r="GC218" s="10">
        <v>27000</v>
      </c>
      <c r="GD218" s="10">
        <v>9</v>
      </c>
      <c r="GE218" s="10">
        <v>24871</v>
      </c>
      <c r="GF218" s="10">
        <v>6.4</v>
      </c>
      <c r="GG218" s="10">
        <v>29840</v>
      </c>
      <c r="GH218" s="10">
        <v>5.8</v>
      </c>
      <c r="GI218" s="10">
        <v>14936</v>
      </c>
      <c r="GJ218" s="10">
        <v>6.2</v>
      </c>
      <c r="GK218" s="10" t="s">
        <v>858</v>
      </c>
      <c r="GL218" s="10" t="s">
        <v>858</v>
      </c>
      <c r="GN218" s="9" t="s">
        <v>821</v>
      </c>
      <c r="GO218" s="9" t="s">
        <v>400</v>
      </c>
      <c r="GP218" s="9">
        <v>30000</v>
      </c>
      <c r="GQ218" s="9">
        <v>7.6</v>
      </c>
      <c r="GR218" s="9">
        <v>11.83</v>
      </c>
      <c r="GS218" s="9">
        <v>6.2</v>
      </c>
      <c r="GT218" s="9">
        <v>14</v>
      </c>
      <c r="GU218" s="9">
        <v>5.4</v>
      </c>
      <c r="GV218" s="9">
        <v>7.22</v>
      </c>
      <c r="GW218" s="9">
        <v>4.3</v>
      </c>
      <c r="GX218" s="9" t="s">
        <v>858</v>
      </c>
      <c r="GY218" s="9" t="s">
        <v>858</v>
      </c>
    </row>
    <row r="219" spans="1:207" x14ac:dyDescent="0.25">
      <c r="A219" s="1" t="s">
        <v>445</v>
      </c>
      <c r="B219" s="1" t="s">
        <v>18</v>
      </c>
      <c r="C219" s="1">
        <v>18000</v>
      </c>
      <c r="D219" s="1">
        <v>9.9</v>
      </c>
      <c r="E219" s="1">
        <v>481</v>
      </c>
      <c r="F219" s="1">
        <v>7.8</v>
      </c>
      <c r="G219" s="1">
        <v>546.70000000000005</v>
      </c>
      <c r="H219" s="1">
        <v>4.3</v>
      </c>
      <c r="I219" s="1">
        <v>287.89999999999998</v>
      </c>
      <c r="J219" s="1">
        <v>7.2</v>
      </c>
      <c r="K219" s="1" t="s">
        <v>858</v>
      </c>
      <c r="L219" s="1" t="s">
        <v>858</v>
      </c>
      <c r="N219" s="2" t="s">
        <v>445</v>
      </c>
      <c r="O219" s="2" t="s">
        <v>18</v>
      </c>
      <c r="P219" s="2">
        <v>31000</v>
      </c>
      <c r="Q219" s="2">
        <v>7.3</v>
      </c>
      <c r="R219" s="2">
        <v>37.5</v>
      </c>
      <c r="S219" s="2">
        <v>1</v>
      </c>
      <c r="T219" s="2">
        <v>39.299999999999997</v>
      </c>
      <c r="U219" s="2">
        <v>1.1000000000000001</v>
      </c>
      <c r="V219" s="2">
        <v>33.1</v>
      </c>
      <c r="W219" s="2">
        <v>2.1</v>
      </c>
      <c r="X219" s="2" t="s">
        <v>858</v>
      </c>
      <c r="Y219" s="2" t="s">
        <v>858</v>
      </c>
      <c r="AA219" s="3" t="s">
        <v>445</v>
      </c>
      <c r="AB219" s="3" t="s">
        <v>18</v>
      </c>
      <c r="AC219" s="3">
        <v>28000</v>
      </c>
      <c r="AD219" s="3">
        <v>10.8</v>
      </c>
      <c r="AE219" s="3">
        <v>24151</v>
      </c>
      <c r="AF219" s="3">
        <v>7.1</v>
      </c>
      <c r="AG219" s="3">
        <v>27335</v>
      </c>
      <c r="AH219" s="3">
        <v>4.7</v>
      </c>
      <c r="AI219" s="3">
        <v>13387</v>
      </c>
      <c r="AJ219" s="3">
        <v>6.6</v>
      </c>
      <c r="AK219" s="3" t="s">
        <v>858</v>
      </c>
      <c r="AL219" s="3" t="s">
        <v>858</v>
      </c>
      <c r="AN219" s="4" t="s">
        <v>445</v>
      </c>
      <c r="AO219" s="4" t="s">
        <v>18</v>
      </c>
      <c r="AP219" s="4">
        <v>31000</v>
      </c>
      <c r="AQ219" s="4">
        <v>7.3</v>
      </c>
      <c r="AR219" s="4">
        <v>11.52</v>
      </c>
      <c r="AS219" s="4">
        <v>6.6</v>
      </c>
      <c r="AT219" s="4">
        <v>13.27</v>
      </c>
      <c r="AU219" s="4">
        <v>3.3</v>
      </c>
      <c r="AV219" s="4">
        <v>7.18</v>
      </c>
      <c r="AW219" s="4">
        <v>4.9000000000000004</v>
      </c>
      <c r="AX219" s="4" t="s">
        <v>858</v>
      </c>
      <c r="AY219" s="4" t="s">
        <v>858</v>
      </c>
      <c r="BA219" s="5" t="s">
        <v>445</v>
      </c>
      <c r="BB219" s="5" t="s">
        <v>18</v>
      </c>
      <c r="BC219" s="5">
        <v>31000</v>
      </c>
      <c r="BD219" s="5">
        <v>7.3</v>
      </c>
      <c r="BE219" s="5">
        <v>459.2</v>
      </c>
      <c r="BF219" s="5">
        <v>6.8</v>
      </c>
      <c r="BG219" s="5">
        <v>521.79999999999995</v>
      </c>
      <c r="BH219" s="5">
        <v>3.3</v>
      </c>
      <c r="BI219" s="5">
        <v>280.5</v>
      </c>
      <c r="BJ219" s="5">
        <v>5.5</v>
      </c>
      <c r="BK219" s="5" t="s">
        <v>858</v>
      </c>
      <c r="BL219" s="5" t="s">
        <v>858</v>
      </c>
      <c r="BN219" s="6" t="s">
        <v>445</v>
      </c>
      <c r="BO219" s="6" t="s">
        <v>18</v>
      </c>
      <c r="BP219" s="6">
        <v>47000</v>
      </c>
      <c r="BQ219" s="6">
        <v>5.9</v>
      </c>
      <c r="BR219" s="6">
        <v>37</v>
      </c>
      <c r="BS219" s="6">
        <v>1.7</v>
      </c>
      <c r="BT219" s="6">
        <v>32.4</v>
      </c>
      <c r="BU219" s="6">
        <v>2.1</v>
      </c>
      <c r="BV219" s="6">
        <v>15.7</v>
      </c>
      <c r="BW219" s="6">
        <v>14</v>
      </c>
      <c r="BX219" s="6" t="s">
        <v>858</v>
      </c>
      <c r="BY219" s="6" t="s">
        <v>858</v>
      </c>
      <c r="CA219" s="7" t="s">
        <v>445</v>
      </c>
      <c r="CB219" s="7" t="s">
        <v>18</v>
      </c>
      <c r="CC219" s="7">
        <v>41000</v>
      </c>
      <c r="CD219" s="7">
        <v>8.3000000000000007</v>
      </c>
      <c r="CE219" s="7">
        <v>18922</v>
      </c>
      <c r="CF219" s="7">
        <v>8.1999999999999993</v>
      </c>
      <c r="CG219" s="7">
        <v>21728</v>
      </c>
      <c r="CH219" s="7">
        <v>5.6</v>
      </c>
      <c r="CI219" s="7">
        <v>5953</v>
      </c>
      <c r="CJ219" s="7">
        <v>17</v>
      </c>
      <c r="CK219" s="7" t="s">
        <v>858</v>
      </c>
      <c r="CL219" s="7" t="s">
        <v>858</v>
      </c>
      <c r="CN219" s="8" t="s">
        <v>445</v>
      </c>
      <c r="CO219" s="8" t="s">
        <v>18</v>
      </c>
      <c r="CP219" s="8">
        <v>47000</v>
      </c>
      <c r="CQ219" s="8">
        <v>5.9</v>
      </c>
      <c r="CR219" s="8">
        <v>9.99</v>
      </c>
      <c r="CS219" s="8">
        <v>6.2</v>
      </c>
      <c r="CT219" s="8">
        <v>12.69</v>
      </c>
      <c r="CU219" s="8">
        <v>3.1</v>
      </c>
      <c r="CV219" s="8">
        <v>6.16</v>
      </c>
      <c r="CW219" s="8">
        <v>1.2</v>
      </c>
      <c r="CX219" s="8" t="s">
        <v>858</v>
      </c>
      <c r="CY219" s="8" t="s">
        <v>858</v>
      </c>
      <c r="DA219" s="20" t="s">
        <v>445</v>
      </c>
      <c r="DB219" s="20" t="s">
        <v>18</v>
      </c>
      <c r="DC219" s="20">
        <v>47000</v>
      </c>
      <c r="DD219" s="20">
        <v>5.9</v>
      </c>
      <c r="DE219" s="20">
        <v>366</v>
      </c>
      <c r="DF219" s="20">
        <v>7</v>
      </c>
      <c r="DG219" s="20">
        <v>411.3</v>
      </c>
      <c r="DH219" s="20">
        <v>3.9</v>
      </c>
      <c r="DI219" s="20">
        <v>108</v>
      </c>
      <c r="DJ219" s="20">
        <v>12</v>
      </c>
      <c r="DK219" s="20" t="s">
        <v>858</v>
      </c>
      <c r="DL219" s="20" t="s">
        <v>858</v>
      </c>
      <c r="DN219" s="21" t="s">
        <v>445</v>
      </c>
      <c r="DO219" s="21" t="s">
        <v>18</v>
      </c>
      <c r="DP219" s="21">
        <v>14000</v>
      </c>
      <c r="DQ219" s="21">
        <v>10.7</v>
      </c>
      <c r="DR219" s="21">
        <v>37.4</v>
      </c>
      <c r="DS219" s="21">
        <v>0.3</v>
      </c>
      <c r="DT219" s="21">
        <v>37.6</v>
      </c>
      <c r="DU219" s="21">
        <v>1.2</v>
      </c>
      <c r="DV219" s="21">
        <v>32.4</v>
      </c>
      <c r="DW219" s="21">
        <v>2.5</v>
      </c>
      <c r="DX219" s="21" t="s">
        <v>858</v>
      </c>
      <c r="DY219" s="21" t="s">
        <v>858</v>
      </c>
      <c r="EA219" s="22" t="s">
        <v>445</v>
      </c>
      <c r="EB219" s="22" t="s">
        <v>18</v>
      </c>
      <c r="EC219" s="22">
        <v>12000</v>
      </c>
      <c r="ED219" s="22">
        <v>12.6</v>
      </c>
      <c r="EE219" s="22">
        <v>20190</v>
      </c>
      <c r="EF219" s="22">
        <v>12</v>
      </c>
      <c r="EG219" s="22">
        <v>24661</v>
      </c>
      <c r="EH219" s="22">
        <v>6.6</v>
      </c>
      <c r="EI219" s="22">
        <v>11887</v>
      </c>
      <c r="EJ219" s="22">
        <v>16</v>
      </c>
      <c r="EK219" s="22" t="s">
        <v>858</v>
      </c>
      <c r="EL219" s="22" t="s">
        <v>858</v>
      </c>
      <c r="EN219" s="23" t="s">
        <v>445</v>
      </c>
      <c r="EO219" s="23" t="s">
        <v>18</v>
      </c>
      <c r="EP219" s="23">
        <v>14000</v>
      </c>
      <c r="EQ219" s="23">
        <v>10.7</v>
      </c>
      <c r="ER219" s="23">
        <v>11.09</v>
      </c>
      <c r="ES219" s="23">
        <v>11</v>
      </c>
      <c r="ET219" s="23">
        <v>13.04</v>
      </c>
      <c r="EU219" s="23">
        <v>5.0999999999999996</v>
      </c>
      <c r="EV219" s="23">
        <v>6.72</v>
      </c>
      <c r="EW219" s="23">
        <v>5.0999999999999996</v>
      </c>
      <c r="EX219" s="23" t="s">
        <v>858</v>
      </c>
      <c r="EY219" s="23" t="s">
        <v>858</v>
      </c>
      <c r="FA219" s="24" t="s">
        <v>445</v>
      </c>
      <c r="FB219" s="24" t="s">
        <v>18</v>
      </c>
      <c r="FC219" s="24">
        <v>14000</v>
      </c>
      <c r="FD219" s="24">
        <v>10.7</v>
      </c>
      <c r="FE219" s="24">
        <v>403.5</v>
      </c>
      <c r="FF219" s="24">
        <v>11</v>
      </c>
      <c r="FG219" s="24">
        <v>489.8</v>
      </c>
      <c r="FH219" s="24">
        <v>5</v>
      </c>
      <c r="FI219" s="24">
        <v>252.6</v>
      </c>
      <c r="FJ219" s="24">
        <v>9.6999999999999993</v>
      </c>
      <c r="FK219" s="24" t="s">
        <v>858</v>
      </c>
      <c r="FL219" s="24" t="s">
        <v>858</v>
      </c>
      <c r="FN219" s="11" t="s">
        <v>445</v>
      </c>
      <c r="FO219" s="11" t="s">
        <v>18</v>
      </c>
      <c r="FP219" s="11">
        <v>18000</v>
      </c>
      <c r="FQ219" s="11">
        <v>9.9</v>
      </c>
      <c r="FR219" s="11">
        <v>38.6</v>
      </c>
      <c r="FS219" s="11">
        <v>1.7</v>
      </c>
      <c r="FT219" s="11">
        <v>40.700000000000003</v>
      </c>
      <c r="FU219" s="11">
        <v>1.5</v>
      </c>
      <c r="FV219" s="11">
        <v>35.700000000000003</v>
      </c>
      <c r="FW219" s="11">
        <v>3.5</v>
      </c>
      <c r="FX219" s="11" t="s">
        <v>858</v>
      </c>
      <c r="FY219" s="11" t="s">
        <v>858</v>
      </c>
      <c r="GA219" s="10" t="s">
        <v>445</v>
      </c>
      <c r="GB219" s="10" t="s">
        <v>18</v>
      </c>
      <c r="GC219" s="10">
        <v>16000</v>
      </c>
      <c r="GD219" s="10">
        <v>16.600000000000001</v>
      </c>
      <c r="GE219" s="10">
        <v>25960</v>
      </c>
      <c r="GF219" s="10">
        <v>6.9</v>
      </c>
      <c r="GG219" s="10">
        <v>29460</v>
      </c>
      <c r="GH219" s="10">
        <v>5.9</v>
      </c>
      <c r="GI219" s="10">
        <v>16049</v>
      </c>
      <c r="GJ219" s="10">
        <v>9.1999999999999993</v>
      </c>
      <c r="GK219" s="10" t="s">
        <v>858</v>
      </c>
      <c r="GL219" s="10" t="s">
        <v>858</v>
      </c>
      <c r="GN219" s="9" t="s">
        <v>445</v>
      </c>
      <c r="GO219" s="9" t="s">
        <v>18</v>
      </c>
      <c r="GP219" s="9">
        <v>18000</v>
      </c>
      <c r="GQ219" s="9">
        <v>9.9</v>
      </c>
      <c r="GR219" s="9">
        <v>11.63</v>
      </c>
      <c r="GS219" s="9">
        <v>9</v>
      </c>
      <c r="GT219" s="9">
        <v>13.43</v>
      </c>
      <c r="GU219" s="9">
        <v>4.3</v>
      </c>
      <c r="GV219" s="9">
        <v>7.29</v>
      </c>
      <c r="GW219" s="9">
        <v>6.9</v>
      </c>
      <c r="GX219" s="9" t="s">
        <v>858</v>
      </c>
      <c r="GY219" s="9" t="s">
        <v>858</v>
      </c>
    </row>
    <row r="220" spans="1:207" x14ac:dyDescent="0.25">
      <c r="A220" s="1" t="s">
        <v>849</v>
      </c>
      <c r="B220" s="1" t="s">
        <v>19</v>
      </c>
      <c r="C220" s="1">
        <v>62000</v>
      </c>
      <c r="D220" s="1">
        <v>5.3</v>
      </c>
      <c r="E220" s="1">
        <v>464.2</v>
      </c>
      <c r="F220" s="1">
        <v>4.5</v>
      </c>
      <c r="G220" s="1">
        <v>560.9</v>
      </c>
      <c r="H220" s="1">
        <v>4.5</v>
      </c>
      <c r="I220" s="1">
        <v>277</v>
      </c>
      <c r="J220" s="1">
        <v>2.4</v>
      </c>
      <c r="K220" s="1" t="s">
        <v>858</v>
      </c>
      <c r="L220" s="1" t="s">
        <v>858</v>
      </c>
      <c r="N220" s="2" t="s">
        <v>849</v>
      </c>
      <c r="O220" s="2" t="s">
        <v>19</v>
      </c>
      <c r="P220" s="2">
        <v>101000</v>
      </c>
      <c r="Q220" s="2">
        <v>4.0999999999999996</v>
      </c>
      <c r="R220" s="2">
        <v>37.5</v>
      </c>
      <c r="S220" s="2">
        <v>0.9</v>
      </c>
      <c r="T220" s="2">
        <v>39</v>
      </c>
      <c r="U220" s="2">
        <v>0.5</v>
      </c>
      <c r="V220" s="2">
        <v>34.9</v>
      </c>
      <c r="W220" s="2">
        <v>0.4</v>
      </c>
      <c r="X220" s="2">
        <v>44.6</v>
      </c>
      <c r="Y220" s="2">
        <v>4.9000000000000004</v>
      </c>
      <c r="AA220" s="3" t="s">
        <v>849</v>
      </c>
      <c r="AB220" s="3" t="s">
        <v>19</v>
      </c>
      <c r="AC220" s="3">
        <v>92000</v>
      </c>
      <c r="AD220" s="3">
        <v>4.7</v>
      </c>
      <c r="AE220" s="3">
        <v>22035</v>
      </c>
      <c r="AF220" s="3">
        <v>3.5</v>
      </c>
      <c r="AG220" s="3">
        <v>26529</v>
      </c>
      <c r="AH220" s="3">
        <v>3.1</v>
      </c>
      <c r="AI220" s="3">
        <v>13423</v>
      </c>
      <c r="AJ220" s="3">
        <v>2.4</v>
      </c>
      <c r="AK220" s="3" t="s">
        <v>858</v>
      </c>
      <c r="AL220" s="3" t="s">
        <v>858</v>
      </c>
      <c r="AN220" s="4" t="s">
        <v>849</v>
      </c>
      <c r="AO220" s="4" t="s">
        <v>19</v>
      </c>
      <c r="AP220" s="4">
        <v>101000</v>
      </c>
      <c r="AQ220" s="4">
        <v>4.0999999999999996</v>
      </c>
      <c r="AR220" s="4">
        <v>11</v>
      </c>
      <c r="AS220" s="4">
        <v>2.8</v>
      </c>
      <c r="AT220" s="4">
        <v>13.33</v>
      </c>
      <c r="AU220" s="4">
        <v>3.3</v>
      </c>
      <c r="AV220" s="4">
        <v>6.67</v>
      </c>
      <c r="AW220" s="4">
        <v>1.8</v>
      </c>
      <c r="AX220" s="4" t="s">
        <v>858</v>
      </c>
      <c r="AY220" s="4" t="s">
        <v>858</v>
      </c>
      <c r="BA220" s="5" t="s">
        <v>849</v>
      </c>
      <c r="BB220" s="5" t="s">
        <v>19</v>
      </c>
      <c r="BC220" s="5">
        <v>101000</v>
      </c>
      <c r="BD220" s="5">
        <v>4.0999999999999996</v>
      </c>
      <c r="BE220" s="5">
        <v>437.4</v>
      </c>
      <c r="BF220" s="5">
        <v>3.3</v>
      </c>
      <c r="BG220" s="5">
        <v>519.4</v>
      </c>
      <c r="BH220" s="5">
        <v>3.3</v>
      </c>
      <c r="BI220" s="5">
        <v>258.10000000000002</v>
      </c>
      <c r="BJ220" s="5">
        <v>2.2000000000000002</v>
      </c>
      <c r="BK220" s="5">
        <v>798.1</v>
      </c>
      <c r="BL220" s="5">
        <v>18</v>
      </c>
      <c r="BN220" s="6" t="s">
        <v>849</v>
      </c>
      <c r="BO220" s="6" t="s">
        <v>19</v>
      </c>
      <c r="BP220" s="6">
        <v>145000</v>
      </c>
      <c r="BQ220" s="6">
        <v>3.3</v>
      </c>
      <c r="BR220" s="6">
        <v>37</v>
      </c>
      <c r="BS220" s="6">
        <v>0</v>
      </c>
      <c r="BT220" s="6">
        <v>32.799999999999997</v>
      </c>
      <c r="BU220" s="6">
        <v>1.1000000000000001</v>
      </c>
      <c r="BV220" s="6">
        <v>16</v>
      </c>
      <c r="BW220" s="6">
        <v>5.3</v>
      </c>
      <c r="BX220" s="6">
        <v>42.3</v>
      </c>
      <c r="BY220" s="6">
        <v>4.8</v>
      </c>
      <c r="CA220" s="7" t="s">
        <v>849</v>
      </c>
      <c r="CB220" s="7" t="s">
        <v>19</v>
      </c>
      <c r="CC220" s="7">
        <v>131000</v>
      </c>
      <c r="CD220" s="7">
        <v>4.4000000000000004</v>
      </c>
      <c r="CE220" s="7">
        <v>19026</v>
      </c>
      <c r="CF220" s="7">
        <v>4.5</v>
      </c>
      <c r="CG220" s="7">
        <v>22287</v>
      </c>
      <c r="CH220" s="7">
        <v>3.5</v>
      </c>
      <c r="CI220" s="7">
        <v>5979</v>
      </c>
      <c r="CJ220" s="7">
        <v>18</v>
      </c>
      <c r="CK220" s="7" t="s">
        <v>858</v>
      </c>
      <c r="CL220" s="7" t="s">
        <v>858</v>
      </c>
      <c r="CN220" s="8" t="s">
        <v>849</v>
      </c>
      <c r="CO220" s="8" t="s">
        <v>19</v>
      </c>
      <c r="CP220" s="8">
        <v>145000</v>
      </c>
      <c r="CQ220" s="8">
        <v>3.3</v>
      </c>
      <c r="CR220" s="8">
        <v>10.28</v>
      </c>
      <c r="CS220" s="8">
        <v>2.9</v>
      </c>
      <c r="CT220" s="8">
        <v>13.16</v>
      </c>
      <c r="CU220" s="8">
        <v>2.8</v>
      </c>
      <c r="CV220" s="8">
        <v>6.26</v>
      </c>
      <c r="CW220" s="8">
        <v>0.7</v>
      </c>
      <c r="CX220" s="8">
        <v>21.95</v>
      </c>
      <c r="CY220" s="8">
        <v>14</v>
      </c>
      <c r="DA220" s="20" t="s">
        <v>849</v>
      </c>
      <c r="DB220" s="20" t="s">
        <v>19</v>
      </c>
      <c r="DC220" s="20">
        <v>145000</v>
      </c>
      <c r="DD220" s="20">
        <v>3.3</v>
      </c>
      <c r="DE220" s="20">
        <v>368.4</v>
      </c>
      <c r="DF220" s="20">
        <v>3.1</v>
      </c>
      <c r="DG220" s="20">
        <v>431.2</v>
      </c>
      <c r="DH220" s="20">
        <v>3.1</v>
      </c>
      <c r="DI220" s="20">
        <v>113.2</v>
      </c>
      <c r="DJ220" s="20">
        <v>6.2</v>
      </c>
      <c r="DK220" s="20">
        <v>753.1</v>
      </c>
      <c r="DL220" s="20">
        <v>12</v>
      </c>
      <c r="DN220" s="21" t="s">
        <v>849</v>
      </c>
      <c r="DO220" s="21" t="s">
        <v>19</v>
      </c>
      <c r="DP220" s="21">
        <v>39000</v>
      </c>
      <c r="DQ220" s="21">
        <v>6.3</v>
      </c>
      <c r="DR220" s="21">
        <v>37</v>
      </c>
      <c r="DS220" s="21">
        <v>0.4</v>
      </c>
      <c r="DT220" s="21">
        <v>37.6</v>
      </c>
      <c r="DU220" s="21">
        <v>0.6</v>
      </c>
      <c r="DV220" s="21">
        <v>33.5</v>
      </c>
      <c r="DW220" s="21">
        <v>1.9</v>
      </c>
      <c r="DX220" s="21" t="s">
        <v>858</v>
      </c>
      <c r="DY220" s="21" t="s">
        <v>858</v>
      </c>
      <c r="EA220" s="22" t="s">
        <v>849</v>
      </c>
      <c r="EB220" s="22" t="s">
        <v>19</v>
      </c>
      <c r="EC220" s="22">
        <v>36000</v>
      </c>
      <c r="ED220" s="22">
        <v>7.3</v>
      </c>
      <c r="EE220" s="22">
        <v>19775</v>
      </c>
      <c r="EF220" s="22">
        <v>4.5</v>
      </c>
      <c r="EG220" s="22">
        <v>23507</v>
      </c>
      <c r="EH220" s="22">
        <v>4.5</v>
      </c>
      <c r="EI220" s="22">
        <v>12587</v>
      </c>
      <c r="EJ220" s="22">
        <v>4.5999999999999996</v>
      </c>
      <c r="EK220" s="22" t="s">
        <v>858</v>
      </c>
      <c r="EL220" s="22" t="s">
        <v>858</v>
      </c>
      <c r="EN220" s="23" t="s">
        <v>849</v>
      </c>
      <c r="EO220" s="23" t="s">
        <v>19</v>
      </c>
      <c r="EP220" s="23">
        <v>39000</v>
      </c>
      <c r="EQ220" s="23">
        <v>6.3</v>
      </c>
      <c r="ER220" s="23">
        <v>10.34</v>
      </c>
      <c r="ES220" s="23">
        <v>3.9</v>
      </c>
      <c r="ET220" s="23">
        <v>12.06</v>
      </c>
      <c r="EU220" s="23">
        <v>3.4</v>
      </c>
      <c r="EV220" s="23">
        <v>6.4</v>
      </c>
      <c r="EW220" s="23">
        <v>1.5</v>
      </c>
      <c r="EX220" s="23" t="s">
        <v>858</v>
      </c>
      <c r="EY220" s="23" t="s">
        <v>858</v>
      </c>
      <c r="FA220" s="24" t="s">
        <v>849</v>
      </c>
      <c r="FB220" s="24" t="s">
        <v>19</v>
      </c>
      <c r="FC220" s="24">
        <v>39000</v>
      </c>
      <c r="FD220" s="24">
        <v>6.3</v>
      </c>
      <c r="FE220" s="24">
        <v>387.1</v>
      </c>
      <c r="FF220" s="24">
        <v>4.0999999999999996</v>
      </c>
      <c r="FG220" s="24">
        <v>453.5</v>
      </c>
      <c r="FH220" s="24">
        <v>3.5</v>
      </c>
      <c r="FI220" s="24">
        <v>235</v>
      </c>
      <c r="FJ220" s="24">
        <v>3.2</v>
      </c>
      <c r="FK220" s="24" t="s">
        <v>858</v>
      </c>
      <c r="FL220" s="24" t="s">
        <v>858</v>
      </c>
      <c r="FN220" s="11" t="s">
        <v>849</v>
      </c>
      <c r="FO220" s="11" t="s">
        <v>19</v>
      </c>
      <c r="FP220" s="11">
        <v>62000</v>
      </c>
      <c r="FQ220" s="11">
        <v>5.3</v>
      </c>
      <c r="FR220" s="11">
        <v>39</v>
      </c>
      <c r="FS220" s="11">
        <v>1.1000000000000001</v>
      </c>
      <c r="FT220" s="11">
        <v>39.799999999999997</v>
      </c>
      <c r="FU220" s="11">
        <v>0.6</v>
      </c>
      <c r="FV220" s="11">
        <v>35.299999999999997</v>
      </c>
      <c r="FW220" s="11">
        <v>1.4</v>
      </c>
      <c r="FX220" s="11">
        <v>46.2</v>
      </c>
      <c r="FY220" s="11">
        <v>11</v>
      </c>
      <c r="GA220" s="10" t="s">
        <v>849</v>
      </c>
      <c r="GB220" s="10" t="s">
        <v>19</v>
      </c>
      <c r="GC220" s="10">
        <v>56000</v>
      </c>
      <c r="GD220" s="10">
        <v>6.2</v>
      </c>
      <c r="GE220" s="10">
        <v>23830</v>
      </c>
      <c r="GF220" s="10">
        <v>5.8</v>
      </c>
      <c r="GG220" s="10">
        <v>28460</v>
      </c>
      <c r="GH220" s="10">
        <v>4.0999999999999996</v>
      </c>
      <c r="GI220" s="10">
        <v>14384</v>
      </c>
      <c r="GJ220" s="10">
        <v>2.6</v>
      </c>
      <c r="GK220" s="10" t="s">
        <v>858</v>
      </c>
      <c r="GL220" s="10" t="s">
        <v>858</v>
      </c>
      <c r="GN220" s="9" t="s">
        <v>849</v>
      </c>
      <c r="GO220" s="9" t="s">
        <v>19</v>
      </c>
      <c r="GP220" s="9">
        <v>62000</v>
      </c>
      <c r="GQ220" s="9">
        <v>5.3</v>
      </c>
      <c r="GR220" s="9">
        <v>11.34</v>
      </c>
      <c r="GS220" s="9">
        <v>4.4000000000000004</v>
      </c>
      <c r="GT220" s="9">
        <v>14.08</v>
      </c>
      <c r="GU220" s="9">
        <v>4.5999999999999996</v>
      </c>
      <c r="GV220" s="9">
        <v>7.08</v>
      </c>
      <c r="GW220" s="9">
        <v>2.7</v>
      </c>
      <c r="GX220" s="9" t="s">
        <v>858</v>
      </c>
      <c r="GY220" s="9" t="s">
        <v>858</v>
      </c>
    </row>
    <row r="221" spans="1:207" x14ac:dyDescent="0.25">
      <c r="A221" s="1" t="s">
        <v>446</v>
      </c>
      <c r="B221" s="1" t="s">
        <v>20</v>
      </c>
      <c r="C221" s="1">
        <v>12000</v>
      </c>
      <c r="D221" s="1">
        <v>11.8</v>
      </c>
      <c r="E221" s="1">
        <v>528</v>
      </c>
      <c r="F221" s="1">
        <v>8.9</v>
      </c>
      <c r="G221" s="1">
        <v>572.6</v>
      </c>
      <c r="H221" s="1">
        <v>4.9000000000000004</v>
      </c>
      <c r="I221" s="1">
        <v>315.60000000000002</v>
      </c>
      <c r="J221" s="1">
        <v>9.5</v>
      </c>
      <c r="K221" s="1" t="s">
        <v>858</v>
      </c>
      <c r="L221" s="1" t="s">
        <v>858</v>
      </c>
      <c r="N221" s="2" t="s">
        <v>446</v>
      </c>
      <c r="O221" s="2" t="s">
        <v>20</v>
      </c>
      <c r="P221" s="2">
        <v>21000</v>
      </c>
      <c r="Q221" s="2">
        <v>9</v>
      </c>
      <c r="R221" s="2">
        <v>37.4</v>
      </c>
      <c r="S221" s="2">
        <v>1.4</v>
      </c>
      <c r="T221" s="2">
        <v>39.200000000000003</v>
      </c>
      <c r="U221" s="2">
        <v>1.4</v>
      </c>
      <c r="V221" s="2">
        <v>32.5</v>
      </c>
      <c r="W221" s="2">
        <v>2</v>
      </c>
      <c r="X221" s="2" t="s">
        <v>858</v>
      </c>
      <c r="Y221" s="2" t="s">
        <v>858</v>
      </c>
      <c r="AA221" s="3" t="s">
        <v>446</v>
      </c>
      <c r="AB221" s="3" t="s">
        <v>20</v>
      </c>
      <c r="AC221" s="3">
        <v>20000</v>
      </c>
      <c r="AD221" s="3">
        <v>12.9</v>
      </c>
      <c r="AE221" s="3">
        <v>24739</v>
      </c>
      <c r="AF221" s="3">
        <v>11</v>
      </c>
      <c r="AG221" s="3">
        <v>28178</v>
      </c>
      <c r="AH221" s="3">
        <v>5.4</v>
      </c>
      <c r="AI221" s="3">
        <v>14580</v>
      </c>
      <c r="AJ221" s="3">
        <v>8.8000000000000007</v>
      </c>
      <c r="AK221" s="3" t="s">
        <v>858</v>
      </c>
      <c r="AL221" s="3" t="s">
        <v>858</v>
      </c>
      <c r="AN221" s="4" t="s">
        <v>446</v>
      </c>
      <c r="AO221" s="4" t="s">
        <v>20</v>
      </c>
      <c r="AP221" s="4">
        <v>21000</v>
      </c>
      <c r="AQ221" s="4">
        <v>9</v>
      </c>
      <c r="AR221" s="4">
        <v>12.55</v>
      </c>
      <c r="AS221" s="4">
        <v>5.8</v>
      </c>
      <c r="AT221" s="4">
        <v>13.68</v>
      </c>
      <c r="AU221" s="4">
        <v>4.3</v>
      </c>
      <c r="AV221" s="4">
        <v>6.7</v>
      </c>
      <c r="AW221" s="4">
        <v>5.0999999999999996</v>
      </c>
      <c r="AX221" s="4" t="s">
        <v>858</v>
      </c>
      <c r="AY221" s="4" t="s">
        <v>858</v>
      </c>
      <c r="BA221" s="5" t="s">
        <v>446</v>
      </c>
      <c r="BB221" s="5" t="s">
        <v>20</v>
      </c>
      <c r="BC221" s="5">
        <v>21000</v>
      </c>
      <c r="BD221" s="5">
        <v>9</v>
      </c>
      <c r="BE221" s="5">
        <v>487.3</v>
      </c>
      <c r="BF221" s="5">
        <v>6.6</v>
      </c>
      <c r="BG221" s="5">
        <v>535.9</v>
      </c>
      <c r="BH221" s="5">
        <v>4.0999999999999996</v>
      </c>
      <c r="BI221" s="5">
        <v>288.2</v>
      </c>
      <c r="BJ221" s="5">
        <v>8.6999999999999993</v>
      </c>
      <c r="BK221" s="5" t="s">
        <v>858</v>
      </c>
      <c r="BL221" s="5" t="s">
        <v>858</v>
      </c>
      <c r="BN221" s="6" t="s">
        <v>446</v>
      </c>
      <c r="BO221" s="6" t="s">
        <v>20</v>
      </c>
      <c r="BP221" s="6">
        <v>30000</v>
      </c>
      <c r="BQ221" s="6">
        <v>7.4</v>
      </c>
      <c r="BR221" s="6">
        <v>36.9</v>
      </c>
      <c r="BS221" s="6">
        <v>1.8</v>
      </c>
      <c r="BT221" s="6">
        <v>32.5</v>
      </c>
      <c r="BU221" s="6">
        <v>2.7</v>
      </c>
      <c r="BV221" s="6">
        <v>14.5</v>
      </c>
      <c r="BW221" s="6">
        <v>12</v>
      </c>
      <c r="BX221" s="6" t="s">
        <v>858</v>
      </c>
      <c r="BY221" s="6" t="s">
        <v>858</v>
      </c>
      <c r="CA221" s="7" t="s">
        <v>446</v>
      </c>
      <c r="CB221" s="7" t="s">
        <v>20</v>
      </c>
      <c r="CC221" s="7">
        <v>28000</v>
      </c>
      <c r="CD221" s="7">
        <v>10.1</v>
      </c>
      <c r="CE221" s="7">
        <v>19956</v>
      </c>
      <c r="CF221" s="7">
        <v>9.6999999999999993</v>
      </c>
      <c r="CG221" s="7">
        <v>22151</v>
      </c>
      <c r="CH221" s="7">
        <v>6</v>
      </c>
      <c r="CI221" s="7">
        <v>6231</v>
      </c>
      <c r="CJ221" s="7">
        <v>13</v>
      </c>
      <c r="CK221" s="7" t="s">
        <v>858</v>
      </c>
      <c r="CL221" s="7" t="s">
        <v>858</v>
      </c>
      <c r="CN221" s="8" t="s">
        <v>446</v>
      </c>
      <c r="CO221" s="8" t="s">
        <v>20</v>
      </c>
      <c r="CP221" s="8">
        <v>30000</v>
      </c>
      <c r="CQ221" s="8">
        <v>7.4</v>
      </c>
      <c r="CR221" s="8">
        <v>10.08</v>
      </c>
      <c r="CS221" s="8">
        <v>8.6</v>
      </c>
      <c r="CT221" s="8">
        <v>12.8</v>
      </c>
      <c r="CU221" s="8">
        <v>4.0999999999999996</v>
      </c>
      <c r="CV221" s="8">
        <v>6.09</v>
      </c>
      <c r="CW221" s="8">
        <v>1.7</v>
      </c>
      <c r="CX221" s="8" t="s">
        <v>858</v>
      </c>
      <c r="CY221" s="8" t="s">
        <v>858</v>
      </c>
      <c r="DA221" s="20" t="s">
        <v>446</v>
      </c>
      <c r="DB221" s="20" t="s">
        <v>20</v>
      </c>
      <c r="DC221" s="20">
        <v>30000</v>
      </c>
      <c r="DD221" s="20">
        <v>7.4</v>
      </c>
      <c r="DE221" s="20">
        <v>382</v>
      </c>
      <c r="DF221" s="20">
        <v>9.3000000000000007</v>
      </c>
      <c r="DG221" s="20">
        <v>415.9</v>
      </c>
      <c r="DH221" s="20">
        <v>5</v>
      </c>
      <c r="DI221" s="20">
        <v>97.5</v>
      </c>
      <c r="DJ221" s="20">
        <v>14</v>
      </c>
      <c r="DK221" s="20" t="s">
        <v>858</v>
      </c>
      <c r="DL221" s="20" t="s">
        <v>858</v>
      </c>
      <c r="DN221" s="21" t="s">
        <v>446</v>
      </c>
      <c r="DO221" s="21" t="s">
        <v>20</v>
      </c>
      <c r="DP221" s="21">
        <v>9000</v>
      </c>
      <c r="DQ221" s="21">
        <v>13.8</v>
      </c>
      <c r="DR221" s="21">
        <v>37</v>
      </c>
      <c r="DS221" s="21">
        <v>2.9</v>
      </c>
      <c r="DT221" s="21">
        <v>36.4</v>
      </c>
      <c r="DU221" s="21">
        <v>1.5</v>
      </c>
      <c r="DV221" s="21">
        <v>32.4</v>
      </c>
      <c r="DW221" s="21">
        <v>1.3</v>
      </c>
      <c r="DX221" s="21" t="s">
        <v>858</v>
      </c>
      <c r="DY221" s="21" t="s">
        <v>858</v>
      </c>
      <c r="EA221" s="22" t="s">
        <v>446</v>
      </c>
      <c r="EB221" s="22" t="s">
        <v>20</v>
      </c>
      <c r="EC221" s="22">
        <v>9000</v>
      </c>
      <c r="ED221" s="22">
        <v>15.4</v>
      </c>
      <c r="EE221" s="22">
        <v>22186</v>
      </c>
      <c r="EF221" s="22">
        <v>13</v>
      </c>
      <c r="EG221" s="22">
        <v>24810</v>
      </c>
      <c r="EH221" s="22">
        <v>7.5</v>
      </c>
      <c r="EI221" s="22" t="s">
        <v>858</v>
      </c>
      <c r="EJ221" s="22" t="s">
        <v>858</v>
      </c>
      <c r="EK221" s="22" t="s">
        <v>858</v>
      </c>
      <c r="EL221" s="22" t="s">
        <v>858</v>
      </c>
      <c r="EN221" s="23" t="s">
        <v>446</v>
      </c>
      <c r="EO221" s="23" t="s">
        <v>20</v>
      </c>
      <c r="EP221" s="23">
        <v>9000</v>
      </c>
      <c r="EQ221" s="23">
        <v>13.8</v>
      </c>
      <c r="ER221" s="23">
        <v>11.86</v>
      </c>
      <c r="ES221" s="23">
        <v>11</v>
      </c>
      <c r="ET221" s="23">
        <v>13.28</v>
      </c>
      <c r="EU221" s="23">
        <v>7</v>
      </c>
      <c r="EV221" s="23" t="s">
        <v>858</v>
      </c>
      <c r="EW221" s="23" t="s">
        <v>858</v>
      </c>
      <c r="EX221" s="23" t="s">
        <v>858</v>
      </c>
      <c r="EY221" s="23" t="s">
        <v>858</v>
      </c>
      <c r="FA221" s="24" t="s">
        <v>446</v>
      </c>
      <c r="FB221" s="24" t="s">
        <v>20</v>
      </c>
      <c r="FC221" s="24">
        <v>9000</v>
      </c>
      <c r="FD221" s="24">
        <v>13.8</v>
      </c>
      <c r="FE221" s="24">
        <v>421.1</v>
      </c>
      <c r="FF221" s="24">
        <v>11</v>
      </c>
      <c r="FG221" s="24">
        <v>483.7</v>
      </c>
      <c r="FH221" s="24">
        <v>6.9</v>
      </c>
      <c r="FI221" s="24" t="s">
        <v>858</v>
      </c>
      <c r="FJ221" s="24" t="s">
        <v>858</v>
      </c>
      <c r="FK221" s="24" t="s">
        <v>858</v>
      </c>
      <c r="FL221" s="24" t="s">
        <v>858</v>
      </c>
      <c r="FN221" s="11" t="s">
        <v>446</v>
      </c>
      <c r="FO221" s="11" t="s">
        <v>20</v>
      </c>
      <c r="FP221" s="11">
        <v>12000</v>
      </c>
      <c r="FQ221" s="11">
        <v>11.8</v>
      </c>
      <c r="FR221" s="11">
        <v>39</v>
      </c>
      <c r="FS221" s="11">
        <v>2.5</v>
      </c>
      <c r="FT221" s="11">
        <v>41.1</v>
      </c>
      <c r="FU221" s="11">
        <v>1.9</v>
      </c>
      <c r="FV221" s="11">
        <v>36.799999999999997</v>
      </c>
      <c r="FW221" s="11">
        <v>2.7</v>
      </c>
      <c r="FX221" s="11" t="s">
        <v>858</v>
      </c>
      <c r="FY221" s="11" t="s">
        <v>858</v>
      </c>
      <c r="GA221" s="10" t="s">
        <v>446</v>
      </c>
      <c r="GB221" s="10" t="s">
        <v>20</v>
      </c>
      <c r="GC221" s="10">
        <v>12000</v>
      </c>
      <c r="GD221" s="10">
        <v>19.3</v>
      </c>
      <c r="GE221" s="10" t="s">
        <v>858</v>
      </c>
      <c r="GF221" s="10" t="s">
        <v>858</v>
      </c>
      <c r="GG221" s="10">
        <v>30648</v>
      </c>
      <c r="GH221" s="10">
        <v>7.5</v>
      </c>
      <c r="GI221" s="10">
        <v>17011</v>
      </c>
      <c r="GJ221" s="10">
        <v>11</v>
      </c>
      <c r="GK221" s="10" t="s">
        <v>858</v>
      </c>
      <c r="GL221" s="10" t="s">
        <v>858</v>
      </c>
      <c r="GN221" s="9" t="s">
        <v>446</v>
      </c>
      <c r="GO221" s="9" t="s">
        <v>20</v>
      </c>
      <c r="GP221" s="9">
        <v>12000</v>
      </c>
      <c r="GQ221" s="9">
        <v>11.8</v>
      </c>
      <c r="GR221" s="9">
        <v>13.01</v>
      </c>
      <c r="GS221" s="9">
        <v>8.4</v>
      </c>
      <c r="GT221" s="9">
        <v>13.93</v>
      </c>
      <c r="GU221" s="9">
        <v>5.5</v>
      </c>
      <c r="GV221" s="9">
        <v>7.1</v>
      </c>
      <c r="GW221" s="9">
        <v>8.6999999999999993</v>
      </c>
      <c r="GX221" s="9" t="s">
        <v>858</v>
      </c>
      <c r="GY221" s="9" t="s">
        <v>858</v>
      </c>
    </row>
    <row r="222" spans="1:207" x14ac:dyDescent="0.25">
      <c r="A222" s="1" t="s">
        <v>447</v>
      </c>
      <c r="B222" s="1" t="s">
        <v>21</v>
      </c>
      <c r="C222" s="1">
        <v>21000</v>
      </c>
      <c r="D222" s="1">
        <v>9</v>
      </c>
      <c r="E222" s="1">
        <v>530.5</v>
      </c>
      <c r="F222" s="1">
        <v>6.7</v>
      </c>
      <c r="G222" s="1">
        <v>597.29999999999995</v>
      </c>
      <c r="H222" s="1">
        <v>5.0999999999999996</v>
      </c>
      <c r="I222" s="1">
        <v>304.10000000000002</v>
      </c>
      <c r="J222" s="1">
        <v>4.5</v>
      </c>
      <c r="K222" s="1" t="s">
        <v>858</v>
      </c>
      <c r="L222" s="1" t="s">
        <v>858</v>
      </c>
      <c r="N222" s="2" t="s">
        <v>447</v>
      </c>
      <c r="O222" s="2" t="s">
        <v>21</v>
      </c>
      <c r="P222" s="2">
        <v>40000</v>
      </c>
      <c r="Q222" s="2">
        <v>6.5</v>
      </c>
      <c r="R222" s="2">
        <v>37.5</v>
      </c>
      <c r="S222" s="2">
        <v>1.5</v>
      </c>
      <c r="T222" s="2">
        <v>39.4</v>
      </c>
      <c r="U222" s="2">
        <v>0.9</v>
      </c>
      <c r="V222" s="2">
        <v>34.6</v>
      </c>
      <c r="W222" s="2">
        <v>1.8</v>
      </c>
      <c r="X222" s="2" t="s">
        <v>858</v>
      </c>
      <c r="Y222" s="2" t="s">
        <v>858</v>
      </c>
      <c r="AA222" s="3" t="s">
        <v>447</v>
      </c>
      <c r="AB222" s="3" t="s">
        <v>21</v>
      </c>
      <c r="AC222" s="3">
        <v>37000</v>
      </c>
      <c r="AD222" s="3">
        <v>7.5</v>
      </c>
      <c r="AE222" s="3">
        <v>24676</v>
      </c>
      <c r="AF222" s="3">
        <v>6.4</v>
      </c>
      <c r="AG222" s="3">
        <v>27189</v>
      </c>
      <c r="AH222" s="3">
        <v>4.5</v>
      </c>
      <c r="AI222" s="3">
        <v>13260</v>
      </c>
      <c r="AJ222" s="3">
        <v>8.4</v>
      </c>
      <c r="AK222" s="3" t="s">
        <v>858</v>
      </c>
      <c r="AL222" s="3" t="s">
        <v>858</v>
      </c>
      <c r="AN222" s="4" t="s">
        <v>447</v>
      </c>
      <c r="AO222" s="4" t="s">
        <v>21</v>
      </c>
      <c r="AP222" s="4">
        <v>40000</v>
      </c>
      <c r="AQ222" s="4">
        <v>6.5</v>
      </c>
      <c r="AR222" s="4">
        <v>12.11</v>
      </c>
      <c r="AS222" s="4">
        <v>6.1</v>
      </c>
      <c r="AT222" s="4">
        <v>13.57</v>
      </c>
      <c r="AU222" s="4">
        <v>3.6</v>
      </c>
      <c r="AV222" s="4">
        <v>7.06</v>
      </c>
      <c r="AW222" s="4">
        <v>3.6</v>
      </c>
      <c r="AX222" s="4" t="s">
        <v>858</v>
      </c>
      <c r="AY222" s="4" t="s">
        <v>858</v>
      </c>
      <c r="BA222" s="5" t="s">
        <v>447</v>
      </c>
      <c r="BB222" s="5" t="s">
        <v>21</v>
      </c>
      <c r="BC222" s="5">
        <v>40000</v>
      </c>
      <c r="BD222" s="5">
        <v>6.5</v>
      </c>
      <c r="BE222" s="5">
        <v>471.5</v>
      </c>
      <c r="BF222" s="5">
        <v>6.4</v>
      </c>
      <c r="BG222" s="5">
        <v>534.70000000000005</v>
      </c>
      <c r="BH222" s="5">
        <v>3.7</v>
      </c>
      <c r="BI222" s="5">
        <v>270.3</v>
      </c>
      <c r="BJ222" s="5">
        <v>4</v>
      </c>
      <c r="BK222" s="5" t="s">
        <v>858</v>
      </c>
      <c r="BL222" s="5" t="s">
        <v>858</v>
      </c>
      <c r="BN222" s="6" t="s">
        <v>447</v>
      </c>
      <c r="BO222" s="6" t="s">
        <v>21</v>
      </c>
      <c r="BP222" s="6">
        <v>56000</v>
      </c>
      <c r="BQ222" s="6">
        <v>5.5</v>
      </c>
      <c r="BR222" s="6">
        <v>37</v>
      </c>
      <c r="BS222" s="6">
        <v>0.4</v>
      </c>
      <c r="BT222" s="6">
        <v>33.4</v>
      </c>
      <c r="BU222" s="6">
        <v>1.9</v>
      </c>
      <c r="BV222" s="6">
        <v>16</v>
      </c>
      <c r="BW222" s="6">
        <v>13</v>
      </c>
      <c r="BX222" s="6" t="s">
        <v>858</v>
      </c>
      <c r="BY222" s="6" t="s">
        <v>858</v>
      </c>
      <c r="CA222" s="7" t="s">
        <v>447</v>
      </c>
      <c r="CB222" s="7" t="s">
        <v>21</v>
      </c>
      <c r="CC222" s="7">
        <v>52000</v>
      </c>
      <c r="CD222" s="7">
        <v>7</v>
      </c>
      <c r="CE222" s="7">
        <v>19198</v>
      </c>
      <c r="CF222" s="7">
        <v>8.9</v>
      </c>
      <c r="CG222" s="7">
        <v>22301</v>
      </c>
      <c r="CH222" s="7">
        <v>4.9000000000000004</v>
      </c>
      <c r="CI222" s="7">
        <v>5981</v>
      </c>
      <c r="CJ222" s="7">
        <v>11</v>
      </c>
      <c r="CK222" s="7" t="s">
        <v>858</v>
      </c>
      <c r="CL222" s="7" t="s">
        <v>858</v>
      </c>
      <c r="CN222" s="8" t="s">
        <v>447</v>
      </c>
      <c r="CO222" s="8" t="s">
        <v>21</v>
      </c>
      <c r="CP222" s="8">
        <v>56000</v>
      </c>
      <c r="CQ222" s="8">
        <v>5.5</v>
      </c>
      <c r="CR222" s="8">
        <v>10.35</v>
      </c>
      <c r="CS222" s="8">
        <v>7.2</v>
      </c>
      <c r="CT222" s="8">
        <v>12.99</v>
      </c>
      <c r="CU222" s="8">
        <v>3.3</v>
      </c>
      <c r="CV222" s="8">
        <v>6.09</v>
      </c>
      <c r="CW222" s="8">
        <v>1.1000000000000001</v>
      </c>
      <c r="CX222" s="8" t="s">
        <v>858</v>
      </c>
      <c r="CY222" s="8" t="s">
        <v>858</v>
      </c>
      <c r="DA222" s="20" t="s">
        <v>447</v>
      </c>
      <c r="DB222" s="20" t="s">
        <v>21</v>
      </c>
      <c r="DC222" s="20">
        <v>56000</v>
      </c>
      <c r="DD222" s="20">
        <v>5.5</v>
      </c>
      <c r="DE222" s="20">
        <v>355.6</v>
      </c>
      <c r="DF222" s="20">
        <v>5.7</v>
      </c>
      <c r="DG222" s="20">
        <v>433.4</v>
      </c>
      <c r="DH222" s="20">
        <v>4</v>
      </c>
      <c r="DI222" s="20">
        <v>112.3</v>
      </c>
      <c r="DJ222" s="20">
        <v>10</v>
      </c>
      <c r="DK222" s="20" t="s">
        <v>858</v>
      </c>
      <c r="DL222" s="20" t="s">
        <v>858</v>
      </c>
      <c r="DN222" s="21" t="s">
        <v>447</v>
      </c>
      <c r="DO222" s="21" t="s">
        <v>21</v>
      </c>
      <c r="DP222" s="21">
        <v>18000</v>
      </c>
      <c r="DQ222" s="21">
        <v>9.4</v>
      </c>
      <c r="DR222" s="21">
        <v>37.5</v>
      </c>
      <c r="DS222" s="21">
        <v>0.3</v>
      </c>
      <c r="DT222" s="21">
        <v>37.1</v>
      </c>
      <c r="DU222" s="21">
        <v>0.9</v>
      </c>
      <c r="DV222" s="21">
        <v>32.5</v>
      </c>
      <c r="DW222" s="21">
        <v>2.7</v>
      </c>
      <c r="DX222" s="21" t="s">
        <v>858</v>
      </c>
      <c r="DY222" s="21" t="s">
        <v>858</v>
      </c>
      <c r="EA222" s="22" t="s">
        <v>447</v>
      </c>
      <c r="EB222" s="22" t="s">
        <v>21</v>
      </c>
      <c r="EC222" s="22">
        <v>17000</v>
      </c>
      <c r="ED222" s="22">
        <v>10.8</v>
      </c>
      <c r="EE222" s="22">
        <v>20933</v>
      </c>
      <c r="EF222" s="22">
        <v>7.6</v>
      </c>
      <c r="EG222" s="22">
        <v>23374</v>
      </c>
      <c r="EH222" s="22">
        <v>5.2</v>
      </c>
      <c r="EI222" s="22">
        <v>11807</v>
      </c>
      <c r="EJ222" s="22">
        <v>14</v>
      </c>
      <c r="EK222" s="22" t="s">
        <v>858</v>
      </c>
      <c r="EL222" s="22" t="s">
        <v>858</v>
      </c>
      <c r="EN222" s="23" t="s">
        <v>447</v>
      </c>
      <c r="EO222" s="23" t="s">
        <v>21</v>
      </c>
      <c r="EP222" s="23">
        <v>18000</v>
      </c>
      <c r="EQ222" s="23">
        <v>9.4</v>
      </c>
      <c r="ER222" s="23">
        <v>10.81</v>
      </c>
      <c r="ES222" s="23">
        <v>8.4</v>
      </c>
      <c r="ET222" s="23">
        <v>12.4</v>
      </c>
      <c r="EU222" s="23">
        <v>4.5</v>
      </c>
      <c r="EV222" s="23">
        <v>6.64</v>
      </c>
      <c r="EW222" s="23">
        <v>3.8</v>
      </c>
      <c r="EX222" s="23" t="s">
        <v>858</v>
      </c>
      <c r="EY222" s="23" t="s">
        <v>858</v>
      </c>
      <c r="FA222" s="24" t="s">
        <v>447</v>
      </c>
      <c r="FB222" s="24" t="s">
        <v>21</v>
      </c>
      <c r="FC222" s="24">
        <v>18000</v>
      </c>
      <c r="FD222" s="24">
        <v>9.4</v>
      </c>
      <c r="FE222" s="24">
        <v>396.4</v>
      </c>
      <c r="FF222" s="24">
        <v>8.3000000000000007</v>
      </c>
      <c r="FG222" s="24">
        <v>460.4</v>
      </c>
      <c r="FH222" s="24">
        <v>4.5</v>
      </c>
      <c r="FI222" s="24">
        <v>250.1</v>
      </c>
      <c r="FJ222" s="24">
        <v>5.8</v>
      </c>
      <c r="FK222" s="24" t="s">
        <v>858</v>
      </c>
      <c r="FL222" s="24" t="s">
        <v>858</v>
      </c>
      <c r="FN222" s="11" t="s">
        <v>447</v>
      </c>
      <c r="FO222" s="11" t="s">
        <v>21</v>
      </c>
      <c r="FP222" s="11">
        <v>21000</v>
      </c>
      <c r="FQ222" s="11">
        <v>9</v>
      </c>
      <c r="FR222" s="11">
        <v>40</v>
      </c>
      <c r="FS222" s="11">
        <v>1.3</v>
      </c>
      <c r="FT222" s="11">
        <v>41.3</v>
      </c>
      <c r="FU222" s="11">
        <v>1.4</v>
      </c>
      <c r="FV222" s="11">
        <v>36</v>
      </c>
      <c r="FW222" s="11">
        <v>2.1</v>
      </c>
      <c r="FX222" s="11" t="s">
        <v>858</v>
      </c>
      <c r="FY222" s="11" t="s">
        <v>858</v>
      </c>
      <c r="GA222" s="10" t="s">
        <v>447</v>
      </c>
      <c r="GB222" s="10" t="s">
        <v>21</v>
      </c>
      <c r="GC222" s="10">
        <v>20000</v>
      </c>
      <c r="GD222" s="10">
        <v>10.4</v>
      </c>
      <c r="GE222" s="10">
        <v>26220</v>
      </c>
      <c r="GF222" s="10">
        <v>10</v>
      </c>
      <c r="GG222" s="10">
        <v>30408</v>
      </c>
      <c r="GH222" s="10">
        <v>6.5</v>
      </c>
      <c r="GI222" s="10">
        <v>15637</v>
      </c>
      <c r="GJ222" s="10">
        <v>19</v>
      </c>
      <c r="GK222" s="10" t="s">
        <v>858</v>
      </c>
      <c r="GL222" s="10" t="s">
        <v>858</v>
      </c>
      <c r="GN222" s="9" t="s">
        <v>447</v>
      </c>
      <c r="GO222" s="9" t="s">
        <v>21</v>
      </c>
      <c r="GP222" s="9">
        <v>21000</v>
      </c>
      <c r="GQ222" s="9">
        <v>9</v>
      </c>
      <c r="GR222" s="9">
        <v>13.26</v>
      </c>
      <c r="GS222" s="9">
        <v>7.2</v>
      </c>
      <c r="GT222" s="9">
        <v>14.46</v>
      </c>
      <c r="GU222" s="9">
        <v>5.0999999999999996</v>
      </c>
      <c r="GV222" s="9">
        <v>7.34</v>
      </c>
      <c r="GW222" s="9">
        <v>4.7</v>
      </c>
      <c r="GX222" s="9" t="s">
        <v>858</v>
      </c>
      <c r="GY222" s="9" t="s">
        <v>858</v>
      </c>
    </row>
    <row r="223" spans="1:207" x14ac:dyDescent="0.25">
      <c r="A223" s="1" t="s">
        <v>448</v>
      </c>
      <c r="B223" s="1" t="s">
        <v>22</v>
      </c>
      <c r="C223" s="1">
        <v>35000</v>
      </c>
      <c r="D223" s="1">
        <v>7</v>
      </c>
      <c r="E223" s="1">
        <v>482</v>
      </c>
      <c r="F223" s="1">
        <v>5.3</v>
      </c>
      <c r="G223" s="1">
        <v>557.6</v>
      </c>
      <c r="H223" s="1">
        <v>4.3</v>
      </c>
      <c r="I223" s="1">
        <v>273</v>
      </c>
      <c r="J223" s="1">
        <v>3.5</v>
      </c>
      <c r="K223" s="1" t="s">
        <v>858</v>
      </c>
      <c r="L223" s="1" t="s">
        <v>858</v>
      </c>
      <c r="N223" s="2" t="s">
        <v>448</v>
      </c>
      <c r="O223" s="2" t="s">
        <v>22</v>
      </c>
      <c r="P223" s="2">
        <v>57000</v>
      </c>
      <c r="Q223" s="2">
        <v>5.4</v>
      </c>
      <c r="R223" s="2">
        <v>37.5</v>
      </c>
      <c r="S223" s="2">
        <v>1</v>
      </c>
      <c r="T223" s="2">
        <v>39.200000000000003</v>
      </c>
      <c r="U223" s="2">
        <v>1</v>
      </c>
      <c r="V223" s="2">
        <v>32.200000000000003</v>
      </c>
      <c r="W223" s="2">
        <v>3.2</v>
      </c>
      <c r="X223" s="2">
        <v>47</v>
      </c>
      <c r="Y223" s="2">
        <v>16</v>
      </c>
      <c r="AA223" s="3" t="s">
        <v>448</v>
      </c>
      <c r="AB223" s="3" t="s">
        <v>22</v>
      </c>
      <c r="AC223" s="3">
        <v>50000</v>
      </c>
      <c r="AD223" s="3">
        <v>8.6999999999999993</v>
      </c>
      <c r="AE223" s="3">
        <v>23334</v>
      </c>
      <c r="AF223" s="3">
        <v>5.2</v>
      </c>
      <c r="AG223" s="3">
        <v>26764</v>
      </c>
      <c r="AH223" s="3">
        <v>4.7</v>
      </c>
      <c r="AI223" s="3">
        <v>13580</v>
      </c>
      <c r="AJ223" s="3">
        <v>7.6</v>
      </c>
      <c r="AK223" s="3" t="s">
        <v>858</v>
      </c>
      <c r="AL223" s="3" t="s">
        <v>858</v>
      </c>
      <c r="AN223" s="4" t="s">
        <v>448</v>
      </c>
      <c r="AO223" s="4" t="s">
        <v>22</v>
      </c>
      <c r="AP223" s="4">
        <v>57000</v>
      </c>
      <c r="AQ223" s="4">
        <v>5.4</v>
      </c>
      <c r="AR223" s="4">
        <v>11.15</v>
      </c>
      <c r="AS223" s="4">
        <v>4.3</v>
      </c>
      <c r="AT223" s="4">
        <v>12.94</v>
      </c>
      <c r="AU223" s="4">
        <v>3.3</v>
      </c>
      <c r="AV223" s="4">
        <v>6.75</v>
      </c>
      <c r="AW223" s="4">
        <v>2.4</v>
      </c>
      <c r="AX223" s="4" t="s">
        <v>858</v>
      </c>
      <c r="AY223" s="4" t="s">
        <v>858</v>
      </c>
      <c r="BA223" s="5" t="s">
        <v>448</v>
      </c>
      <c r="BB223" s="5" t="s">
        <v>22</v>
      </c>
      <c r="BC223" s="5">
        <v>57000</v>
      </c>
      <c r="BD223" s="5">
        <v>5.4</v>
      </c>
      <c r="BE223" s="5">
        <v>439.1</v>
      </c>
      <c r="BF223" s="5">
        <v>4</v>
      </c>
      <c r="BG223" s="5">
        <v>506.8</v>
      </c>
      <c r="BH223" s="5">
        <v>3.2</v>
      </c>
      <c r="BI223" s="5">
        <v>263.5</v>
      </c>
      <c r="BJ223" s="5">
        <v>1.8</v>
      </c>
      <c r="BK223" s="5" t="s">
        <v>858</v>
      </c>
      <c r="BL223" s="5" t="s">
        <v>858</v>
      </c>
      <c r="BN223" s="6" t="s">
        <v>448</v>
      </c>
      <c r="BO223" s="6" t="s">
        <v>22</v>
      </c>
      <c r="BP223" s="6">
        <v>88000</v>
      </c>
      <c r="BQ223" s="6">
        <v>4.3</v>
      </c>
      <c r="BR223" s="6">
        <v>36.799999999999997</v>
      </c>
      <c r="BS223" s="6">
        <v>1.9</v>
      </c>
      <c r="BT223" s="6">
        <v>32.1</v>
      </c>
      <c r="BU223" s="6">
        <v>1.6</v>
      </c>
      <c r="BV223" s="6">
        <v>15.3</v>
      </c>
      <c r="BW223" s="6">
        <v>7.9</v>
      </c>
      <c r="BX223" s="6">
        <v>43.5</v>
      </c>
      <c r="BY223" s="6">
        <v>10</v>
      </c>
      <c r="CA223" s="7" t="s">
        <v>448</v>
      </c>
      <c r="CB223" s="7" t="s">
        <v>22</v>
      </c>
      <c r="CC223" s="7">
        <v>78000</v>
      </c>
      <c r="CD223" s="7">
        <v>6.5</v>
      </c>
      <c r="CE223" s="7">
        <v>18179</v>
      </c>
      <c r="CF223" s="7">
        <v>7.4</v>
      </c>
      <c r="CG223" s="7">
        <v>21075</v>
      </c>
      <c r="CH223" s="7">
        <v>4.5999999999999996</v>
      </c>
      <c r="CI223" s="7">
        <v>6457</v>
      </c>
      <c r="CJ223" s="7">
        <v>15</v>
      </c>
      <c r="CK223" s="7" t="s">
        <v>858</v>
      </c>
      <c r="CL223" s="7" t="s">
        <v>858</v>
      </c>
      <c r="CN223" s="8" t="s">
        <v>448</v>
      </c>
      <c r="CO223" s="8" t="s">
        <v>22</v>
      </c>
      <c r="CP223" s="8">
        <v>88000</v>
      </c>
      <c r="CQ223" s="8">
        <v>4.3</v>
      </c>
      <c r="CR223" s="8">
        <v>9.8000000000000007</v>
      </c>
      <c r="CS223" s="8">
        <v>4.0999999999999996</v>
      </c>
      <c r="CT223" s="8">
        <v>12.29</v>
      </c>
      <c r="CU223" s="8">
        <v>2.9</v>
      </c>
      <c r="CV223" s="8">
        <v>6.31</v>
      </c>
      <c r="CW223" s="8">
        <v>1.5</v>
      </c>
      <c r="CX223" s="8" t="s">
        <v>858</v>
      </c>
      <c r="CY223" s="8" t="s">
        <v>858</v>
      </c>
      <c r="DA223" s="20" t="s">
        <v>448</v>
      </c>
      <c r="DB223" s="20" t="s">
        <v>22</v>
      </c>
      <c r="DC223" s="20">
        <v>88000</v>
      </c>
      <c r="DD223" s="20">
        <v>4.3</v>
      </c>
      <c r="DE223" s="20">
        <v>339.5</v>
      </c>
      <c r="DF223" s="20">
        <v>6</v>
      </c>
      <c r="DG223" s="20">
        <v>395</v>
      </c>
      <c r="DH223" s="20">
        <v>3.3</v>
      </c>
      <c r="DI223" s="20">
        <v>108.4</v>
      </c>
      <c r="DJ223" s="20">
        <v>10</v>
      </c>
      <c r="DK223" s="20">
        <v>702.5</v>
      </c>
      <c r="DL223" s="20">
        <v>14</v>
      </c>
      <c r="DN223" s="21" t="s">
        <v>448</v>
      </c>
      <c r="DO223" s="21" t="s">
        <v>22</v>
      </c>
      <c r="DP223" s="21">
        <v>21000</v>
      </c>
      <c r="DQ223" s="21">
        <v>8.6</v>
      </c>
      <c r="DR223" s="21">
        <v>37</v>
      </c>
      <c r="DS223" s="21">
        <v>0.4</v>
      </c>
      <c r="DT223" s="21">
        <v>36.6</v>
      </c>
      <c r="DU223" s="21">
        <v>1.2</v>
      </c>
      <c r="DV223" s="21">
        <v>27</v>
      </c>
      <c r="DW223" s="21">
        <v>4.3</v>
      </c>
      <c r="DX223" s="21" t="s">
        <v>858</v>
      </c>
      <c r="DY223" s="21" t="s">
        <v>858</v>
      </c>
      <c r="EA223" s="22" t="s">
        <v>448</v>
      </c>
      <c r="EB223" s="22" t="s">
        <v>22</v>
      </c>
      <c r="EC223" s="22">
        <v>19000</v>
      </c>
      <c r="ED223" s="22">
        <v>17.899999999999999</v>
      </c>
      <c r="EE223" s="22">
        <v>19360</v>
      </c>
      <c r="EF223" s="22">
        <v>6</v>
      </c>
      <c r="EG223" s="22">
        <v>21265</v>
      </c>
      <c r="EH223" s="22">
        <v>5</v>
      </c>
      <c r="EI223" s="22">
        <v>11729</v>
      </c>
      <c r="EJ223" s="22">
        <v>13</v>
      </c>
      <c r="EK223" s="22" t="s">
        <v>858</v>
      </c>
      <c r="EL223" s="22" t="s">
        <v>858</v>
      </c>
      <c r="EN223" s="23" t="s">
        <v>448</v>
      </c>
      <c r="EO223" s="23" t="s">
        <v>22</v>
      </c>
      <c r="EP223" s="23">
        <v>21000</v>
      </c>
      <c r="EQ223" s="23">
        <v>8.6</v>
      </c>
      <c r="ER223" s="23">
        <v>10.18</v>
      </c>
      <c r="ES223" s="23">
        <v>6.9</v>
      </c>
      <c r="ET223" s="23">
        <v>11.58</v>
      </c>
      <c r="EU223" s="23">
        <v>4</v>
      </c>
      <c r="EV223" s="23">
        <v>6.39</v>
      </c>
      <c r="EW223" s="23">
        <v>3.2</v>
      </c>
      <c r="EX223" s="23" t="s">
        <v>858</v>
      </c>
      <c r="EY223" s="23" t="s">
        <v>858</v>
      </c>
      <c r="FA223" s="24" t="s">
        <v>448</v>
      </c>
      <c r="FB223" s="24" t="s">
        <v>22</v>
      </c>
      <c r="FC223" s="24">
        <v>21000</v>
      </c>
      <c r="FD223" s="24">
        <v>8.6</v>
      </c>
      <c r="FE223" s="24">
        <v>380.5</v>
      </c>
      <c r="FF223" s="24">
        <v>6.4</v>
      </c>
      <c r="FG223" s="24">
        <v>423.4</v>
      </c>
      <c r="FH223" s="24">
        <v>3.6</v>
      </c>
      <c r="FI223" s="24">
        <v>243.1</v>
      </c>
      <c r="FJ223" s="24">
        <v>4.4000000000000004</v>
      </c>
      <c r="FK223" s="24" t="s">
        <v>858</v>
      </c>
      <c r="FL223" s="24" t="s">
        <v>858</v>
      </c>
      <c r="FN223" s="11" t="s">
        <v>448</v>
      </c>
      <c r="FO223" s="11" t="s">
        <v>22</v>
      </c>
      <c r="FP223" s="11">
        <v>35000</v>
      </c>
      <c r="FQ223" s="11">
        <v>7</v>
      </c>
      <c r="FR223" s="11">
        <v>39</v>
      </c>
      <c r="FS223" s="11">
        <v>1.6</v>
      </c>
      <c r="FT223" s="11">
        <v>40.700000000000003</v>
      </c>
      <c r="FU223" s="11">
        <v>1.2</v>
      </c>
      <c r="FV223" s="11">
        <v>35</v>
      </c>
      <c r="FW223" s="11">
        <v>3.3</v>
      </c>
      <c r="FX223" s="11" t="s">
        <v>858</v>
      </c>
      <c r="FY223" s="11" t="s">
        <v>858</v>
      </c>
      <c r="GA223" s="10" t="s">
        <v>448</v>
      </c>
      <c r="GB223" s="10" t="s">
        <v>22</v>
      </c>
      <c r="GC223" s="10">
        <v>32000</v>
      </c>
      <c r="GD223" s="10">
        <v>9.1</v>
      </c>
      <c r="GE223" s="10">
        <v>25792</v>
      </c>
      <c r="GF223" s="10">
        <v>5.8</v>
      </c>
      <c r="GG223" s="10">
        <v>29983</v>
      </c>
      <c r="GH223" s="10">
        <v>6.3</v>
      </c>
      <c r="GI223" s="10">
        <v>14469</v>
      </c>
      <c r="GJ223" s="10">
        <v>15</v>
      </c>
      <c r="GK223" s="10" t="s">
        <v>858</v>
      </c>
      <c r="GL223" s="10" t="s">
        <v>858</v>
      </c>
      <c r="GN223" s="9" t="s">
        <v>448</v>
      </c>
      <c r="GO223" s="9" t="s">
        <v>22</v>
      </c>
      <c r="GP223" s="9">
        <v>35000</v>
      </c>
      <c r="GQ223" s="9">
        <v>7</v>
      </c>
      <c r="GR223" s="9">
        <v>11.9</v>
      </c>
      <c r="GS223" s="9">
        <v>5.7</v>
      </c>
      <c r="GT223" s="9">
        <v>13.69</v>
      </c>
      <c r="GU223" s="9">
        <v>4.5</v>
      </c>
      <c r="GV223" s="9">
        <v>7.07</v>
      </c>
      <c r="GW223" s="9">
        <v>3.5</v>
      </c>
      <c r="GX223" s="9" t="s">
        <v>858</v>
      </c>
      <c r="GY223" s="9" t="s">
        <v>858</v>
      </c>
    </row>
    <row r="224" spans="1:207" x14ac:dyDescent="0.25">
      <c r="A224" s="1" t="s">
        <v>449</v>
      </c>
      <c r="B224" s="1" t="s">
        <v>23</v>
      </c>
      <c r="C224" s="1">
        <v>14000</v>
      </c>
      <c r="D224" s="1">
        <v>11.4</v>
      </c>
      <c r="E224" s="1">
        <v>477.1</v>
      </c>
      <c r="F224" s="1">
        <v>11</v>
      </c>
      <c r="G224" s="1">
        <v>529.70000000000005</v>
      </c>
      <c r="H224" s="1">
        <v>5.3</v>
      </c>
      <c r="I224" s="1">
        <v>275.8</v>
      </c>
      <c r="J224" s="1">
        <v>15</v>
      </c>
      <c r="K224" s="1" t="s">
        <v>858</v>
      </c>
      <c r="L224" s="1" t="s">
        <v>858</v>
      </c>
      <c r="N224" s="2" t="s">
        <v>449</v>
      </c>
      <c r="O224" s="2" t="s">
        <v>23</v>
      </c>
      <c r="P224" s="2">
        <v>21000</v>
      </c>
      <c r="Q224" s="2">
        <v>9.1999999999999993</v>
      </c>
      <c r="R224" s="2">
        <v>37.6</v>
      </c>
      <c r="S224" s="2">
        <v>2</v>
      </c>
      <c r="T224" s="2">
        <v>40</v>
      </c>
      <c r="U224" s="2">
        <v>1.5</v>
      </c>
      <c r="V224" s="2">
        <v>32.5</v>
      </c>
      <c r="W224" s="2">
        <v>3.3</v>
      </c>
      <c r="X224" s="2" t="s">
        <v>858</v>
      </c>
      <c r="Y224" s="2" t="s">
        <v>858</v>
      </c>
      <c r="AA224" s="3" t="s">
        <v>449</v>
      </c>
      <c r="AB224" s="3" t="s">
        <v>23</v>
      </c>
      <c r="AC224" s="3">
        <v>18000</v>
      </c>
      <c r="AD224" s="3">
        <v>10.9</v>
      </c>
      <c r="AE224" s="3">
        <v>23727</v>
      </c>
      <c r="AF224" s="3">
        <v>13</v>
      </c>
      <c r="AG224" s="3">
        <v>26865</v>
      </c>
      <c r="AH224" s="3">
        <v>5.3</v>
      </c>
      <c r="AI224" s="3">
        <v>13428</v>
      </c>
      <c r="AJ224" s="3">
        <v>10</v>
      </c>
      <c r="AK224" s="3" t="s">
        <v>858</v>
      </c>
      <c r="AL224" s="3" t="s">
        <v>858</v>
      </c>
      <c r="AN224" s="4" t="s">
        <v>449</v>
      </c>
      <c r="AO224" s="4" t="s">
        <v>23</v>
      </c>
      <c r="AP224" s="4">
        <v>21000</v>
      </c>
      <c r="AQ224" s="4">
        <v>9.1999999999999993</v>
      </c>
      <c r="AR224" s="4">
        <v>11.13</v>
      </c>
      <c r="AS224" s="4">
        <v>7.6</v>
      </c>
      <c r="AT224" s="4">
        <v>12.67</v>
      </c>
      <c r="AU224" s="4">
        <v>4.5</v>
      </c>
      <c r="AV224" s="4">
        <v>6.52</v>
      </c>
      <c r="AW224" s="4">
        <v>4.5</v>
      </c>
      <c r="AX224" s="4" t="s">
        <v>858</v>
      </c>
      <c r="AY224" s="4" t="s">
        <v>858</v>
      </c>
      <c r="BA224" s="5" t="s">
        <v>449</v>
      </c>
      <c r="BB224" s="5" t="s">
        <v>23</v>
      </c>
      <c r="BC224" s="5">
        <v>21000</v>
      </c>
      <c r="BD224" s="5">
        <v>9.1999999999999993</v>
      </c>
      <c r="BE224" s="5">
        <v>450.1</v>
      </c>
      <c r="BF224" s="5">
        <v>9.1</v>
      </c>
      <c r="BG224" s="5">
        <v>506.7</v>
      </c>
      <c r="BH224" s="5">
        <v>4.5999999999999996</v>
      </c>
      <c r="BI224" s="5">
        <v>245.8</v>
      </c>
      <c r="BJ224" s="5">
        <v>7.1</v>
      </c>
      <c r="BK224" s="5" t="s">
        <v>858</v>
      </c>
      <c r="BL224" s="5" t="s">
        <v>858</v>
      </c>
      <c r="BN224" s="6" t="s">
        <v>449</v>
      </c>
      <c r="BO224" s="6" t="s">
        <v>23</v>
      </c>
      <c r="BP224" s="6">
        <v>33000</v>
      </c>
      <c r="BQ224" s="6">
        <v>7.1</v>
      </c>
      <c r="BR224" s="6">
        <v>36.5</v>
      </c>
      <c r="BS224" s="6">
        <v>3.2</v>
      </c>
      <c r="BT224" s="6">
        <v>31.9</v>
      </c>
      <c r="BU224" s="6">
        <v>2.8</v>
      </c>
      <c r="BV224" s="6">
        <v>13.6</v>
      </c>
      <c r="BW224" s="6">
        <v>12</v>
      </c>
      <c r="BX224" s="6" t="s">
        <v>858</v>
      </c>
      <c r="BY224" s="6" t="s">
        <v>858</v>
      </c>
      <c r="CA224" s="7" t="s">
        <v>449</v>
      </c>
      <c r="CB224" s="7" t="s">
        <v>23</v>
      </c>
      <c r="CC224" s="7">
        <v>30000</v>
      </c>
      <c r="CD224" s="7">
        <v>8.4</v>
      </c>
      <c r="CE224" s="7">
        <v>16676</v>
      </c>
      <c r="CF224" s="7">
        <v>10</v>
      </c>
      <c r="CG224" s="7">
        <v>19677</v>
      </c>
      <c r="CH224" s="7">
        <v>6</v>
      </c>
      <c r="CI224" s="7">
        <v>5100</v>
      </c>
      <c r="CJ224" s="7">
        <v>13</v>
      </c>
      <c r="CK224" s="7" t="s">
        <v>858</v>
      </c>
      <c r="CL224" s="7" t="s">
        <v>858</v>
      </c>
      <c r="CN224" s="8" t="s">
        <v>449</v>
      </c>
      <c r="CO224" s="8" t="s">
        <v>23</v>
      </c>
      <c r="CP224" s="8">
        <v>33000</v>
      </c>
      <c r="CQ224" s="8">
        <v>7.1</v>
      </c>
      <c r="CR224" s="8">
        <v>9.1300000000000008</v>
      </c>
      <c r="CS224" s="8">
        <v>5.7</v>
      </c>
      <c r="CT224" s="8">
        <v>11.78</v>
      </c>
      <c r="CU224" s="8">
        <v>4</v>
      </c>
      <c r="CV224" s="8">
        <v>6.08</v>
      </c>
      <c r="CW224" s="8">
        <v>0.9</v>
      </c>
      <c r="CX224" s="8" t="s">
        <v>858</v>
      </c>
      <c r="CY224" s="8" t="s">
        <v>858</v>
      </c>
      <c r="DA224" s="20" t="s">
        <v>449</v>
      </c>
      <c r="DB224" s="20" t="s">
        <v>23</v>
      </c>
      <c r="DC224" s="20">
        <v>33000</v>
      </c>
      <c r="DD224" s="20">
        <v>7.1</v>
      </c>
      <c r="DE224" s="20">
        <v>316.3</v>
      </c>
      <c r="DF224" s="20">
        <v>9.3000000000000007</v>
      </c>
      <c r="DG224" s="20">
        <v>376.3</v>
      </c>
      <c r="DH224" s="20">
        <v>5.0999999999999996</v>
      </c>
      <c r="DI224" s="20">
        <v>99.8</v>
      </c>
      <c r="DJ224" s="20">
        <v>15</v>
      </c>
      <c r="DK224" s="20" t="s">
        <v>858</v>
      </c>
      <c r="DL224" s="20" t="s">
        <v>858</v>
      </c>
      <c r="DN224" s="21" t="s">
        <v>449</v>
      </c>
      <c r="DO224" s="21" t="s">
        <v>23</v>
      </c>
      <c r="DP224" s="21">
        <v>7000</v>
      </c>
      <c r="DQ224" s="21">
        <v>15.3</v>
      </c>
      <c r="DR224" s="21">
        <v>36.6</v>
      </c>
      <c r="DS224" s="21">
        <v>3.1</v>
      </c>
      <c r="DT224" s="21">
        <v>35.700000000000003</v>
      </c>
      <c r="DU224" s="21">
        <v>1.8</v>
      </c>
      <c r="DV224" s="21" t="s">
        <v>858</v>
      </c>
      <c r="DW224" s="21" t="s">
        <v>858</v>
      </c>
      <c r="DX224" s="21" t="s">
        <v>858</v>
      </c>
      <c r="DY224" s="21" t="s">
        <v>858</v>
      </c>
      <c r="EA224" s="22" t="s">
        <v>449</v>
      </c>
      <c r="EB224" s="22" t="s">
        <v>23</v>
      </c>
      <c r="EC224" s="22">
        <v>6000</v>
      </c>
      <c r="ED224" s="22">
        <v>17.7</v>
      </c>
      <c r="EE224" s="22">
        <v>19812</v>
      </c>
      <c r="EF224" s="22">
        <v>20</v>
      </c>
      <c r="EG224" s="22">
        <v>23736</v>
      </c>
      <c r="EH224" s="22">
        <v>8.9</v>
      </c>
      <c r="EI224" s="22" t="s">
        <v>858</v>
      </c>
      <c r="EJ224" s="22" t="s">
        <v>858</v>
      </c>
      <c r="EK224" s="22" t="s">
        <v>858</v>
      </c>
      <c r="EL224" s="22" t="s">
        <v>858</v>
      </c>
      <c r="EN224" s="23" t="s">
        <v>449</v>
      </c>
      <c r="EO224" s="23" t="s">
        <v>23</v>
      </c>
      <c r="EP224" s="23">
        <v>7000</v>
      </c>
      <c r="EQ224" s="23">
        <v>15.3</v>
      </c>
      <c r="ER224" s="23">
        <v>9.9600000000000009</v>
      </c>
      <c r="ES224" s="23">
        <v>19</v>
      </c>
      <c r="ET224" s="23">
        <v>12.81</v>
      </c>
      <c r="EU224" s="23">
        <v>8.8000000000000007</v>
      </c>
      <c r="EV224" s="23" t="s">
        <v>858</v>
      </c>
      <c r="EW224" s="23" t="s">
        <v>858</v>
      </c>
      <c r="EX224" s="23" t="s">
        <v>858</v>
      </c>
      <c r="EY224" s="23" t="s">
        <v>858</v>
      </c>
      <c r="FA224" s="24" t="s">
        <v>449</v>
      </c>
      <c r="FB224" s="24" t="s">
        <v>23</v>
      </c>
      <c r="FC224" s="24">
        <v>7000</v>
      </c>
      <c r="FD224" s="24">
        <v>15.3</v>
      </c>
      <c r="FE224" s="24">
        <v>367.3</v>
      </c>
      <c r="FF224" s="24">
        <v>18</v>
      </c>
      <c r="FG224" s="24">
        <v>457.5</v>
      </c>
      <c r="FH224" s="24">
        <v>8.8000000000000007</v>
      </c>
      <c r="FI224" s="24" t="s">
        <v>858</v>
      </c>
      <c r="FJ224" s="24" t="s">
        <v>858</v>
      </c>
      <c r="FK224" s="24" t="s">
        <v>858</v>
      </c>
      <c r="FL224" s="24" t="s">
        <v>858</v>
      </c>
      <c r="FN224" s="11" t="s">
        <v>449</v>
      </c>
      <c r="FO224" s="11" t="s">
        <v>23</v>
      </c>
      <c r="FP224" s="11">
        <v>14000</v>
      </c>
      <c r="FQ224" s="11">
        <v>11.4</v>
      </c>
      <c r="FR224" s="11">
        <v>40</v>
      </c>
      <c r="FS224" s="11">
        <v>2.5</v>
      </c>
      <c r="FT224" s="11">
        <v>42</v>
      </c>
      <c r="FU224" s="11">
        <v>1.9</v>
      </c>
      <c r="FV224" s="11">
        <v>37</v>
      </c>
      <c r="FW224" s="11">
        <v>3.1</v>
      </c>
      <c r="FX224" s="11" t="s">
        <v>858</v>
      </c>
      <c r="FY224" s="11" t="s">
        <v>858</v>
      </c>
      <c r="GA224" s="10" t="s">
        <v>449</v>
      </c>
      <c r="GB224" s="10" t="s">
        <v>23</v>
      </c>
      <c r="GC224" s="10">
        <v>12000</v>
      </c>
      <c r="GD224" s="10">
        <v>13.8</v>
      </c>
      <c r="GE224" s="10">
        <v>24228</v>
      </c>
      <c r="GF224" s="10">
        <v>15</v>
      </c>
      <c r="GG224" s="10">
        <v>28512</v>
      </c>
      <c r="GH224" s="10">
        <v>6.6</v>
      </c>
      <c r="GI224" s="10">
        <v>14980</v>
      </c>
      <c r="GJ224" s="10">
        <v>19</v>
      </c>
      <c r="GK224" s="10" t="s">
        <v>858</v>
      </c>
      <c r="GL224" s="10" t="s">
        <v>858</v>
      </c>
      <c r="GN224" s="9" t="s">
        <v>449</v>
      </c>
      <c r="GO224" s="9" t="s">
        <v>23</v>
      </c>
      <c r="GP224" s="9">
        <v>14000</v>
      </c>
      <c r="GQ224" s="9">
        <v>11.4</v>
      </c>
      <c r="GR224" s="9">
        <v>11.66</v>
      </c>
      <c r="GS224" s="9">
        <v>9.8000000000000007</v>
      </c>
      <c r="GT224" s="9">
        <v>12.62</v>
      </c>
      <c r="GU224" s="9">
        <v>5.0999999999999996</v>
      </c>
      <c r="GV224" s="9">
        <v>6.74</v>
      </c>
      <c r="GW224" s="9">
        <v>13</v>
      </c>
      <c r="GX224" s="9" t="s">
        <v>858</v>
      </c>
      <c r="GY224" s="9" t="s">
        <v>858</v>
      </c>
    </row>
    <row r="225" spans="1:207" x14ac:dyDescent="0.25">
      <c r="A225" s="1" t="s">
        <v>450</v>
      </c>
      <c r="B225" s="1" t="s">
        <v>24</v>
      </c>
      <c r="C225" s="1">
        <v>30000</v>
      </c>
      <c r="D225" s="1">
        <v>7.6</v>
      </c>
      <c r="E225" s="1">
        <v>501.2</v>
      </c>
      <c r="F225" s="1">
        <v>7.6</v>
      </c>
      <c r="G225" s="1">
        <v>606.9</v>
      </c>
      <c r="H225" s="1">
        <v>5.0999999999999996</v>
      </c>
      <c r="I225" s="1">
        <v>309.60000000000002</v>
      </c>
      <c r="J225" s="1">
        <v>5.0999999999999996</v>
      </c>
      <c r="K225" s="1" t="s">
        <v>858</v>
      </c>
      <c r="L225" s="1" t="s">
        <v>858</v>
      </c>
      <c r="N225" s="2" t="s">
        <v>450</v>
      </c>
      <c r="O225" s="2" t="s">
        <v>24</v>
      </c>
      <c r="P225" s="2">
        <v>51000</v>
      </c>
      <c r="Q225" s="2">
        <v>5.7</v>
      </c>
      <c r="R225" s="2">
        <v>37.5</v>
      </c>
      <c r="S225" s="2">
        <v>1.2</v>
      </c>
      <c r="T225" s="2">
        <v>39</v>
      </c>
      <c r="U225" s="2">
        <v>0.8</v>
      </c>
      <c r="V225" s="2">
        <v>33.700000000000003</v>
      </c>
      <c r="W225" s="2">
        <v>1.9</v>
      </c>
      <c r="X225" s="2" t="s">
        <v>858</v>
      </c>
      <c r="Y225" s="2" t="s">
        <v>858</v>
      </c>
      <c r="AA225" s="3" t="s">
        <v>450</v>
      </c>
      <c r="AB225" s="3" t="s">
        <v>24</v>
      </c>
      <c r="AC225" s="3">
        <v>45000</v>
      </c>
      <c r="AD225" s="3">
        <v>6.8</v>
      </c>
      <c r="AE225" s="3">
        <v>23492</v>
      </c>
      <c r="AF225" s="3">
        <v>6.1</v>
      </c>
      <c r="AG225" s="3">
        <v>29010</v>
      </c>
      <c r="AH225" s="3">
        <v>4.7</v>
      </c>
      <c r="AI225" s="3">
        <v>13722</v>
      </c>
      <c r="AJ225" s="3">
        <v>5.3</v>
      </c>
      <c r="AK225" s="3" t="s">
        <v>858</v>
      </c>
      <c r="AL225" s="3" t="s">
        <v>858</v>
      </c>
      <c r="AN225" s="4" t="s">
        <v>450</v>
      </c>
      <c r="AO225" s="4" t="s">
        <v>24</v>
      </c>
      <c r="AP225" s="4">
        <v>51000</v>
      </c>
      <c r="AQ225" s="4">
        <v>5.7</v>
      </c>
      <c r="AR225" s="4">
        <v>11.7</v>
      </c>
      <c r="AS225" s="4">
        <v>4.2</v>
      </c>
      <c r="AT225" s="4">
        <v>14.13</v>
      </c>
      <c r="AU225" s="4">
        <v>3.8</v>
      </c>
      <c r="AV225" s="4">
        <v>7.25</v>
      </c>
      <c r="AW225" s="4">
        <v>3.1</v>
      </c>
      <c r="AX225" s="4" t="s">
        <v>858</v>
      </c>
      <c r="AY225" s="4" t="s">
        <v>858</v>
      </c>
      <c r="BA225" s="5" t="s">
        <v>450</v>
      </c>
      <c r="BB225" s="5" t="s">
        <v>24</v>
      </c>
      <c r="BC225" s="5">
        <v>51000</v>
      </c>
      <c r="BD225" s="5">
        <v>5.7</v>
      </c>
      <c r="BE225" s="5">
        <v>454.5</v>
      </c>
      <c r="BF225" s="5">
        <v>5.6</v>
      </c>
      <c r="BG225" s="5">
        <v>551.29999999999995</v>
      </c>
      <c r="BH225" s="5">
        <v>3.8</v>
      </c>
      <c r="BI225" s="5">
        <v>277.5</v>
      </c>
      <c r="BJ225" s="5">
        <v>3.7</v>
      </c>
      <c r="BK225" s="5" t="s">
        <v>858</v>
      </c>
      <c r="BL225" s="5" t="s">
        <v>858</v>
      </c>
      <c r="BN225" s="6" t="s">
        <v>450</v>
      </c>
      <c r="BO225" s="6" t="s">
        <v>24</v>
      </c>
      <c r="BP225" s="6">
        <v>73000</v>
      </c>
      <c r="BQ225" s="6">
        <v>4.7</v>
      </c>
      <c r="BR225" s="6">
        <v>37</v>
      </c>
      <c r="BS225" s="6">
        <v>1.2</v>
      </c>
      <c r="BT225" s="6">
        <v>32.9</v>
      </c>
      <c r="BU225" s="6">
        <v>1.6</v>
      </c>
      <c r="BV225" s="6">
        <v>16</v>
      </c>
      <c r="BW225" s="6">
        <v>7.9</v>
      </c>
      <c r="BX225" s="6">
        <v>42.1</v>
      </c>
      <c r="BY225" s="6">
        <v>9.4</v>
      </c>
      <c r="CA225" s="7" t="s">
        <v>450</v>
      </c>
      <c r="CB225" s="7" t="s">
        <v>24</v>
      </c>
      <c r="CC225" s="7">
        <v>64000</v>
      </c>
      <c r="CD225" s="7">
        <v>6.3</v>
      </c>
      <c r="CE225" s="7">
        <v>19415</v>
      </c>
      <c r="CF225" s="7">
        <v>5.4</v>
      </c>
      <c r="CG225" s="7">
        <v>23326</v>
      </c>
      <c r="CH225" s="7">
        <v>4.9000000000000004</v>
      </c>
      <c r="CI225" s="7">
        <v>6507</v>
      </c>
      <c r="CJ225" s="7">
        <v>8.6</v>
      </c>
      <c r="CK225" s="7" t="s">
        <v>858</v>
      </c>
      <c r="CL225" s="7" t="s">
        <v>858</v>
      </c>
      <c r="CN225" s="8" t="s">
        <v>450</v>
      </c>
      <c r="CO225" s="8" t="s">
        <v>24</v>
      </c>
      <c r="CP225" s="8">
        <v>73000</v>
      </c>
      <c r="CQ225" s="8">
        <v>4.7</v>
      </c>
      <c r="CR225" s="8">
        <v>10.23</v>
      </c>
      <c r="CS225" s="8">
        <v>3.3</v>
      </c>
      <c r="CT225" s="8">
        <v>13.27</v>
      </c>
      <c r="CU225" s="8">
        <v>3.4</v>
      </c>
      <c r="CV225" s="8">
        <v>6.33</v>
      </c>
      <c r="CW225" s="8">
        <v>1.7</v>
      </c>
      <c r="CX225" s="8" t="s">
        <v>858</v>
      </c>
      <c r="CY225" s="8" t="s">
        <v>858</v>
      </c>
      <c r="DA225" s="20" t="s">
        <v>450</v>
      </c>
      <c r="DB225" s="20" t="s">
        <v>24</v>
      </c>
      <c r="DC225" s="20">
        <v>73000</v>
      </c>
      <c r="DD225" s="20">
        <v>4.7</v>
      </c>
      <c r="DE225" s="20">
        <v>368</v>
      </c>
      <c r="DF225" s="20">
        <v>4.8</v>
      </c>
      <c r="DG225" s="20">
        <v>436.6</v>
      </c>
      <c r="DH225" s="20">
        <v>3.9</v>
      </c>
      <c r="DI225" s="20">
        <v>114.5</v>
      </c>
      <c r="DJ225" s="20">
        <v>10</v>
      </c>
      <c r="DK225" s="20" t="s">
        <v>858</v>
      </c>
      <c r="DL225" s="20" t="s">
        <v>858</v>
      </c>
      <c r="DN225" s="21" t="s">
        <v>450</v>
      </c>
      <c r="DO225" s="21" t="s">
        <v>24</v>
      </c>
      <c r="DP225" s="21">
        <v>21000</v>
      </c>
      <c r="DQ225" s="21">
        <v>8.6999999999999993</v>
      </c>
      <c r="DR225" s="21">
        <v>37.4</v>
      </c>
      <c r="DS225" s="21">
        <v>0.3</v>
      </c>
      <c r="DT225" s="21">
        <v>37.1</v>
      </c>
      <c r="DU225" s="21">
        <v>0.9</v>
      </c>
      <c r="DV225" s="21">
        <v>32.5</v>
      </c>
      <c r="DW225" s="21">
        <v>0.7</v>
      </c>
      <c r="DX225" s="21" t="s">
        <v>858</v>
      </c>
      <c r="DY225" s="21" t="s">
        <v>858</v>
      </c>
      <c r="EA225" s="22" t="s">
        <v>450</v>
      </c>
      <c r="EB225" s="22" t="s">
        <v>24</v>
      </c>
      <c r="EC225" s="22">
        <v>17000</v>
      </c>
      <c r="ED225" s="22">
        <v>10.6</v>
      </c>
      <c r="EE225" s="22">
        <v>21366</v>
      </c>
      <c r="EF225" s="22">
        <v>7.8</v>
      </c>
      <c r="EG225" s="22">
        <v>24022</v>
      </c>
      <c r="EH225" s="22">
        <v>5.3</v>
      </c>
      <c r="EI225" s="22">
        <v>12612</v>
      </c>
      <c r="EJ225" s="22">
        <v>9.1</v>
      </c>
      <c r="EK225" s="22" t="s">
        <v>858</v>
      </c>
      <c r="EL225" s="22" t="s">
        <v>858</v>
      </c>
      <c r="EN225" s="23" t="s">
        <v>450</v>
      </c>
      <c r="EO225" s="23" t="s">
        <v>24</v>
      </c>
      <c r="EP225" s="23">
        <v>21000</v>
      </c>
      <c r="EQ225" s="23">
        <v>8.6999999999999993</v>
      </c>
      <c r="ER225" s="23">
        <v>11.09</v>
      </c>
      <c r="ES225" s="23">
        <v>6.1</v>
      </c>
      <c r="ET225" s="23">
        <v>12.66</v>
      </c>
      <c r="EU225" s="23">
        <v>4.2</v>
      </c>
      <c r="EV225" s="23">
        <v>6.8</v>
      </c>
      <c r="EW225" s="23">
        <v>2.8</v>
      </c>
      <c r="EX225" s="23" t="s">
        <v>858</v>
      </c>
      <c r="EY225" s="23" t="s">
        <v>858</v>
      </c>
      <c r="FA225" s="24" t="s">
        <v>450</v>
      </c>
      <c r="FB225" s="24" t="s">
        <v>24</v>
      </c>
      <c r="FC225" s="24">
        <v>21000</v>
      </c>
      <c r="FD225" s="24">
        <v>8.6999999999999993</v>
      </c>
      <c r="FE225" s="24">
        <v>410</v>
      </c>
      <c r="FF225" s="24">
        <v>5.7</v>
      </c>
      <c r="FG225" s="24">
        <v>469.3</v>
      </c>
      <c r="FH225" s="24">
        <v>4.2</v>
      </c>
      <c r="FI225" s="24">
        <v>252.9</v>
      </c>
      <c r="FJ225" s="24">
        <v>4.8</v>
      </c>
      <c r="FK225" s="24" t="s">
        <v>858</v>
      </c>
      <c r="FL225" s="24" t="s">
        <v>858</v>
      </c>
      <c r="FN225" s="11" t="s">
        <v>450</v>
      </c>
      <c r="FO225" s="11" t="s">
        <v>24</v>
      </c>
      <c r="FP225" s="11">
        <v>30000</v>
      </c>
      <c r="FQ225" s="11">
        <v>7.6</v>
      </c>
      <c r="FR225" s="11">
        <v>38.5</v>
      </c>
      <c r="FS225" s="11">
        <v>1.7</v>
      </c>
      <c r="FT225" s="11">
        <v>40.299999999999997</v>
      </c>
      <c r="FU225" s="11">
        <v>1.2</v>
      </c>
      <c r="FV225" s="11">
        <v>35</v>
      </c>
      <c r="FW225" s="11">
        <v>1.5</v>
      </c>
      <c r="FX225" s="11" t="s">
        <v>858</v>
      </c>
      <c r="FY225" s="11" t="s">
        <v>858</v>
      </c>
      <c r="GA225" s="10" t="s">
        <v>450</v>
      </c>
      <c r="GB225" s="10" t="s">
        <v>24</v>
      </c>
      <c r="GC225" s="10">
        <v>27000</v>
      </c>
      <c r="GD225" s="10">
        <v>8.9</v>
      </c>
      <c r="GE225" s="10">
        <v>26918</v>
      </c>
      <c r="GF225" s="10">
        <v>8.1</v>
      </c>
      <c r="GG225" s="10">
        <v>32212</v>
      </c>
      <c r="GH225" s="10">
        <v>6.3</v>
      </c>
      <c r="GI225" s="10">
        <v>15486</v>
      </c>
      <c r="GJ225" s="10">
        <v>7.9</v>
      </c>
      <c r="GK225" s="10" t="s">
        <v>858</v>
      </c>
      <c r="GL225" s="10" t="s">
        <v>858</v>
      </c>
      <c r="GN225" s="9" t="s">
        <v>450</v>
      </c>
      <c r="GO225" s="9" t="s">
        <v>24</v>
      </c>
      <c r="GP225" s="9">
        <v>30000</v>
      </c>
      <c r="GQ225" s="9">
        <v>7.6</v>
      </c>
      <c r="GR225" s="9">
        <v>12.05</v>
      </c>
      <c r="GS225" s="9">
        <v>6.2</v>
      </c>
      <c r="GT225" s="9">
        <v>15.04</v>
      </c>
      <c r="GU225" s="9">
        <v>5.3</v>
      </c>
      <c r="GV225" s="9">
        <v>7.78</v>
      </c>
      <c r="GW225" s="9">
        <v>4.4000000000000004</v>
      </c>
      <c r="GX225" s="9" t="s">
        <v>858</v>
      </c>
      <c r="GY225" s="9" t="s">
        <v>858</v>
      </c>
    </row>
    <row r="226" spans="1:207" x14ac:dyDescent="0.25">
      <c r="A226" s="1" t="s">
        <v>451</v>
      </c>
      <c r="B226" s="1" t="s">
        <v>25</v>
      </c>
      <c r="C226" s="1">
        <v>43000</v>
      </c>
      <c r="D226" s="1">
        <v>6.4</v>
      </c>
      <c r="E226" s="1">
        <v>500.1</v>
      </c>
      <c r="F226" s="1">
        <v>5.4</v>
      </c>
      <c r="G226" s="1">
        <v>576.29999999999995</v>
      </c>
      <c r="H226" s="1">
        <v>3.8</v>
      </c>
      <c r="I226" s="1">
        <v>309.7</v>
      </c>
      <c r="J226" s="1">
        <v>3.4</v>
      </c>
      <c r="K226" s="1" t="s">
        <v>858</v>
      </c>
      <c r="L226" s="1" t="s">
        <v>858</v>
      </c>
      <c r="N226" s="2" t="s">
        <v>451</v>
      </c>
      <c r="O226" s="2" t="s">
        <v>25</v>
      </c>
      <c r="P226" s="2">
        <v>65000</v>
      </c>
      <c r="Q226" s="2">
        <v>5.0999999999999996</v>
      </c>
      <c r="R226" s="2">
        <v>37.5</v>
      </c>
      <c r="S226" s="2">
        <v>1</v>
      </c>
      <c r="T226" s="2">
        <v>39.299999999999997</v>
      </c>
      <c r="U226" s="2">
        <v>0.7</v>
      </c>
      <c r="V226" s="2">
        <v>35</v>
      </c>
      <c r="W226" s="2">
        <v>1.8</v>
      </c>
      <c r="X226" s="2">
        <v>45.9</v>
      </c>
      <c r="Y226" s="2">
        <v>11</v>
      </c>
      <c r="AA226" s="3" t="s">
        <v>451</v>
      </c>
      <c r="AB226" s="3" t="s">
        <v>25</v>
      </c>
      <c r="AC226" s="3">
        <v>58000</v>
      </c>
      <c r="AD226" s="3">
        <v>6</v>
      </c>
      <c r="AE226" s="3">
        <v>25883</v>
      </c>
      <c r="AF226" s="3">
        <v>5.9</v>
      </c>
      <c r="AG226" s="3">
        <v>30487</v>
      </c>
      <c r="AH226" s="3">
        <v>3.9</v>
      </c>
      <c r="AI226" s="3">
        <v>15189</v>
      </c>
      <c r="AJ226" s="3">
        <v>4.8</v>
      </c>
      <c r="AK226" s="3" t="s">
        <v>858</v>
      </c>
      <c r="AL226" s="3" t="s">
        <v>858</v>
      </c>
      <c r="AN226" s="4" t="s">
        <v>451</v>
      </c>
      <c r="AO226" s="4" t="s">
        <v>25</v>
      </c>
      <c r="AP226" s="4">
        <v>65000</v>
      </c>
      <c r="AQ226" s="4">
        <v>5.0999999999999996</v>
      </c>
      <c r="AR226" s="4">
        <v>12.15</v>
      </c>
      <c r="AS226" s="4">
        <v>4.5999999999999996</v>
      </c>
      <c r="AT226" s="4">
        <v>14.21</v>
      </c>
      <c r="AU226" s="4">
        <v>3.1</v>
      </c>
      <c r="AV226" s="4">
        <v>7.24</v>
      </c>
      <c r="AW226" s="4">
        <v>3.8</v>
      </c>
      <c r="AX226" s="4" t="s">
        <v>858</v>
      </c>
      <c r="AY226" s="4" t="s">
        <v>858</v>
      </c>
      <c r="BA226" s="5" t="s">
        <v>451</v>
      </c>
      <c r="BB226" s="5" t="s">
        <v>25</v>
      </c>
      <c r="BC226" s="5">
        <v>65000</v>
      </c>
      <c r="BD226" s="5">
        <v>5.0999999999999996</v>
      </c>
      <c r="BE226" s="5">
        <v>482.7</v>
      </c>
      <c r="BF226" s="5">
        <v>5.2</v>
      </c>
      <c r="BG226" s="5">
        <v>558.70000000000005</v>
      </c>
      <c r="BH226" s="5">
        <v>3.1</v>
      </c>
      <c r="BI226" s="5">
        <v>292.60000000000002</v>
      </c>
      <c r="BJ226" s="5">
        <v>3.1</v>
      </c>
      <c r="BK226" s="5" t="s">
        <v>858</v>
      </c>
      <c r="BL226" s="5" t="s">
        <v>858</v>
      </c>
      <c r="BN226" s="6" t="s">
        <v>451</v>
      </c>
      <c r="BO226" s="6" t="s">
        <v>25</v>
      </c>
      <c r="BP226" s="6">
        <v>85000</v>
      </c>
      <c r="BQ226" s="6">
        <v>4.4000000000000004</v>
      </c>
      <c r="BR226" s="6">
        <v>37</v>
      </c>
      <c r="BS226" s="6">
        <v>0.4</v>
      </c>
      <c r="BT226" s="6">
        <v>34.700000000000003</v>
      </c>
      <c r="BU226" s="6">
        <v>1.3</v>
      </c>
      <c r="BV226" s="6">
        <v>18</v>
      </c>
      <c r="BW226" s="6">
        <v>5.7</v>
      </c>
      <c r="BX226" s="6">
        <v>43.9</v>
      </c>
      <c r="BY226" s="6">
        <v>7</v>
      </c>
      <c r="CA226" s="7" t="s">
        <v>451</v>
      </c>
      <c r="CB226" s="7" t="s">
        <v>25</v>
      </c>
      <c r="CC226" s="7">
        <v>77000</v>
      </c>
      <c r="CD226" s="7">
        <v>5.0999999999999996</v>
      </c>
      <c r="CE226" s="7">
        <v>21599</v>
      </c>
      <c r="CF226" s="7">
        <v>5.3</v>
      </c>
      <c r="CG226" s="7">
        <v>25498</v>
      </c>
      <c r="CH226" s="7">
        <v>4</v>
      </c>
      <c r="CI226" s="7">
        <v>7228</v>
      </c>
      <c r="CJ226" s="7">
        <v>10</v>
      </c>
      <c r="CK226" s="7" t="s">
        <v>858</v>
      </c>
      <c r="CL226" s="7" t="s">
        <v>858</v>
      </c>
      <c r="CN226" s="8" t="s">
        <v>451</v>
      </c>
      <c r="CO226" s="8" t="s">
        <v>25</v>
      </c>
      <c r="CP226" s="8">
        <v>85000</v>
      </c>
      <c r="CQ226" s="8">
        <v>4.4000000000000004</v>
      </c>
      <c r="CR226" s="8">
        <v>11.05</v>
      </c>
      <c r="CS226" s="8">
        <v>4</v>
      </c>
      <c r="CT226" s="8">
        <v>13.56</v>
      </c>
      <c r="CU226" s="8">
        <v>2.9</v>
      </c>
      <c r="CV226" s="8">
        <v>6.48</v>
      </c>
      <c r="CW226" s="8">
        <v>1.8</v>
      </c>
      <c r="CX226" s="8" t="s">
        <v>858</v>
      </c>
      <c r="CY226" s="8" t="s">
        <v>858</v>
      </c>
      <c r="DA226" s="20" t="s">
        <v>451</v>
      </c>
      <c r="DB226" s="20" t="s">
        <v>25</v>
      </c>
      <c r="DC226" s="20">
        <v>85000</v>
      </c>
      <c r="DD226" s="20">
        <v>4.4000000000000004</v>
      </c>
      <c r="DE226" s="20">
        <v>409.5</v>
      </c>
      <c r="DF226" s="20">
        <v>4</v>
      </c>
      <c r="DG226" s="20">
        <v>470.1</v>
      </c>
      <c r="DH226" s="20">
        <v>3.2</v>
      </c>
      <c r="DI226" s="20">
        <v>138.4</v>
      </c>
      <c r="DJ226" s="20">
        <v>9.8000000000000007</v>
      </c>
      <c r="DK226" s="20">
        <v>780.5</v>
      </c>
      <c r="DL226" s="20">
        <v>20</v>
      </c>
      <c r="DN226" s="21" t="s">
        <v>451</v>
      </c>
      <c r="DO226" s="21" t="s">
        <v>25</v>
      </c>
      <c r="DP226" s="21">
        <v>22000</v>
      </c>
      <c r="DQ226" s="21">
        <v>8.5</v>
      </c>
      <c r="DR226" s="21">
        <v>37.5</v>
      </c>
      <c r="DS226" s="21">
        <v>1.2</v>
      </c>
      <c r="DT226" s="21">
        <v>38.1</v>
      </c>
      <c r="DU226" s="21">
        <v>1.2</v>
      </c>
      <c r="DV226" s="21">
        <v>32.5</v>
      </c>
      <c r="DW226" s="21">
        <v>2.4</v>
      </c>
      <c r="DX226" s="21" t="s">
        <v>858</v>
      </c>
      <c r="DY226" s="21" t="s">
        <v>858</v>
      </c>
      <c r="EA226" s="22" t="s">
        <v>451</v>
      </c>
      <c r="EB226" s="22" t="s">
        <v>25</v>
      </c>
      <c r="EC226" s="22">
        <v>20000</v>
      </c>
      <c r="ED226" s="22">
        <v>10</v>
      </c>
      <c r="EE226" s="22">
        <v>23956</v>
      </c>
      <c r="EF226" s="22">
        <v>9.1</v>
      </c>
      <c r="EG226" s="22">
        <v>27537</v>
      </c>
      <c r="EH226" s="22">
        <v>5.5</v>
      </c>
      <c r="EI226" s="22">
        <v>13721</v>
      </c>
      <c r="EJ226" s="22">
        <v>8.4</v>
      </c>
      <c r="EK226" s="22" t="s">
        <v>858</v>
      </c>
      <c r="EL226" s="22" t="s">
        <v>858</v>
      </c>
      <c r="EN226" s="23" t="s">
        <v>451</v>
      </c>
      <c r="EO226" s="23" t="s">
        <v>25</v>
      </c>
      <c r="EP226" s="23">
        <v>22000</v>
      </c>
      <c r="EQ226" s="23">
        <v>8.5</v>
      </c>
      <c r="ER226" s="23">
        <v>11.7</v>
      </c>
      <c r="ES226" s="23">
        <v>8.5</v>
      </c>
      <c r="ET226" s="23">
        <v>13.77</v>
      </c>
      <c r="EU226" s="23">
        <v>5.4</v>
      </c>
      <c r="EV226" s="23">
        <v>6.81</v>
      </c>
      <c r="EW226" s="23">
        <v>5.4</v>
      </c>
      <c r="EX226" s="23" t="s">
        <v>858</v>
      </c>
      <c r="EY226" s="23" t="s">
        <v>858</v>
      </c>
      <c r="FA226" s="24" t="s">
        <v>451</v>
      </c>
      <c r="FB226" s="24" t="s">
        <v>25</v>
      </c>
      <c r="FC226" s="24">
        <v>22000</v>
      </c>
      <c r="FD226" s="24">
        <v>8.5</v>
      </c>
      <c r="FE226" s="24">
        <v>432.7</v>
      </c>
      <c r="FF226" s="24">
        <v>8.8000000000000007</v>
      </c>
      <c r="FG226" s="24">
        <v>524.1</v>
      </c>
      <c r="FH226" s="24">
        <v>5.3</v>
      </c>
      <c r="FI226" s="24">
        <v>261.60000000000002</v>
      </c>
      <c r="FJ226" s="24">
        <v>5.3</v>
      </c>
      <c r="FK226" s="24" t="s">
        <v>858</v>
      </c>
      <c r="FL226" s="24" t="s">
        <v>858</v>
      </c>
      <c r="FN226" s="11" t="s">
        <v>451</v>
      </c>
      <c r="FO226" s="11" t="s">
        <v>25</v>
      </c>
      <c r="FP226" s="11">
        <v>43000</v>
      </c>
      <c r="FQ226" s="11">
        <v>6.4</v>
      </c>
      <c r="FR226" s="11">
        <v>39</v>
      </c>
      <c r="FS226" s="11">
        <v>1.6</v>
      </c>
      <c r="FT226" s="11">
        <v>40</v>
      </c>
      <c r="FU226" s="11">
        <v>0.8</v>
      </c>
      <c r="FV226" s="11">
        <v>35.9</v>
      </c>
      <c r="FW226" s="11">
        <v>0.9</v>
      </c>
      <c r="FX226" s="11" t="s">
        <v>858</v>
      </c>
      <c r="FY226" s="11" t="s">
        <v>858</v>
      </c>
      <c r="GA226" s="10" t="s">
        <v>451</v>
      </c>
      <c r="GB226" s="10" t="s">
        <v>25</v>
      </c>
      <c r="GC226" s="10">
        <v>39000</v>
      </c>
      <c r="GD226" s="10">
        <v>7.4</v>
      </c>
      <c r="GE226" s="10">
        <v>27352</v>
      </c>
      <c r="GF226" s="10">
        <v>7</v>
      </c>
      <c r="GG226" s="10">
        <v>31997</v>
      </c>
      <c r="GH226" s="10">
        <v>5.0999999999999996</v>
      </c>
      <c r="GI226" s="10">
        <v>15679</v>
      </c>
      <c r="GJ226" s="10">
        <v>5</v>
      </c>
      <c r="GK226" s="10" t="s">
        <v>858</v>
      </c>
      <c r="GL226" s="10" t="s">
        <v>858</v>
      </c>
      <c r="GN226" s="9" t="s">
        <v>451</v>
      </c>
      <c r="GO226" s="9" t="s">
        <v>25</v>
      </c>
      <c r="GP226" s="9">
        <v>43000</v>
      </c>
      <c r="GQ226" s="9">
        <v>6.4</v>
      </c>
      <c r="GR226" s="9">
        <v>12.39</v>
      </c>
      <c r="GS226" s="9">
        <v>5.0999999999999996</v>
      </c>
      <c r="GT226" s="9">
        <v>14.42</v>
      </c>
      <c r="GU226" s="9">
        <v>3.8</v>
      </c>
      <c r="GV226" s="9">
        <v>7.61</v>
      </c>
      <c r="GW226" s="9">
        <v>3.9</v>
      </c>
      <c r="GX226" s="9" t="s">
        <v>858</v>
      </c>
      <c r="GY226" s="9" t="s">
        <v>858</v>
      </c>
    </row>
    <row r="227" spans="1:207" x14ac:dyDescent="0.25">
      <c r="A227" s="1" t="s">
        <v>452</v>
      </c>
      <c r="B227" s="1" t="s">
        <v>26</v>
      </c>
      <c r="C227" s="1">
        <v>64000</v>
      </c>
      <c r="D227" s="1">
        <v>5.3</v>
      </c>
      <c r="E227" s="1">
        <v>538.70000000000005</v>
      </c>
      <c r="F227" s="1">
        <v>5.4</v>
      </c>
      <c r="G227" s="1">
        <v>611.1</v>
      </c>
      <c r="H227" s="1">
        <v>3.6</v>
      </c>
      <c r="I227" s="1">
        <v>292.89999999999998</v>
      </c>
      <c r="J227" s="1">
        <v>2.7</v>
      </c>
      <c r="K227" s="1" t="s">
        <v>858</v>
      </c>
      <c r="L227" s="1" t="s">
        <v>858</v>
      </c>
      <c r="N227" s="2" t="s">
        <v>452</v>
      </c>
      <c r="O227" s="2" t="s">
        <v>26</v>
      </c>
      <c r="P227" s="2">
        <v>111000</v>
      </c>
      <c r="Q227" s="2">
        <v>3.9</v>
      </c>
      <c r="R227" s="2">
        <v>37.5</v>
      </c>
      <c r="S227" s="2">
        <v>0.3</v>
      </c>
      <c r="T227" s="2">
        <v>38.1</v>
      </c>
      <c r="U227" s="2">
        <v>0.4</v>
      </c>
      <c r="V227" s="2">
        <v>34.9</v>
      </c>
      <c r="W227" s="2">
        <v>1.1000000000000001</v>
      </c>
      <c r="X227" s="2">
        <v>42</v>
      </c>
      <c r="Y227" s="2">
        <v>5.8</v>
      </c>
      <c r="AA227" s="3" t="s">
        <v>452</v>
      </c>
      <c r="AB227" s="3" t="s">
        <v>26</v>
      </c>
      <c r="AC227" s="3">
        <v>101000</v>
      </c>
      <c r="AD227" s="3">
        <v>6.7</v>
      </c>
      <c r="AE227" s="3">
        <v>25114</v>
      </c>
      <c r="AF227" s="3">
        <v>5.9</v>
      </c>
      <c r="AG227" s="3">
        <v>29539</v>
      </c>
      <c r="AH227" s="3">
        <v>4.5999999999999996</v>
      </c>
      <c r="AI227" s="3">
        <v>14263</v>
      </c>
      <c r="AJ227" s="3">
        <v>4.2</v>
      </c>
      <c r="AK227" s="3" t="s">
        <v>858</v>
      </c>
      <c r="AL227" s="3" t="s">
        <v>858</v>
      </c>
      <c r="AN227" s="4" t="s">
        <v>452</v>
      </c>
      <c r="AO227" s="4" t="s">
        <v>26</v>
      </c>
      <c r="AP227" s="4">
        <v>111000</v>
      </c>
      <c r="AQ227" s="4">
        <v>3.9</v>
      </c>
      <c r="AR227" s="4">
        <v>12.63</v>
      </c>
      <c r="AS227" s="4">
        <v>4.3</v>
      </c>
      <c r="AT227" s="4">
        <v>15.02</v>
      </c>
      <c r="AU227" s="4">
        <v>2.7</v>
      </c>
      <c r="AV227" s="4">
        <v>7.26</v>
      </c>
      <c r="AW227" s="4">
        <v>1.8</v>
      </c>
      <c r="AX227" s="4">
        <v>24.66</v>
      </c>
      <c r="AY227" s="4">
        <v>12</v>
      </c>
      <c r="BA227" s="5" t="s">
        <v>452</v>
      </c>
      <c r="BB227" s="5" t="s">
        <v>26</v>
      </c>
      <c r="BC227" s="5">
        <v>111000</v>
      </c>
      <c r="BD227" s="5">
        <v>3.9</v>
      </c>
      <c r="BE227" s="5">
        <v>484.5</v>
      </c>
      <c r="BF227" s="5">
        <v>4.5999999999999996</v>
      </c>
      <c r="BG227" s="5">
        <v>572.6</v>
      </c>
      <c r="BH227" s="5">
        <v>2.7</v>
      </c>
      <c r="BI227" s="5">
        <v>278</v>
      </c>
      <c r="BJ227" s="5">
        <v>2.4</v>
      </c>
      <c r="BK227" s="5">
        <v>927.1</v>
      </c>
      <c r="BL227" s="5">
        <v>13</v>
      </c>
      <c r="BN227" s="6" t="s">
        <v>452</v>
      </c>
      <c r="BO227" s="6" t="s">
        <v>26</v>
      </c>
      <c r="BP227" s="6">
        <v>159000</v>
      </c>
      <c r="BQ227" s="6">
        <v>3.2</v>
      </c>
      <c r="BR227" s="6">
        <v>36.9</v>
      </c>
      <c r="BS227" s="6">
        <v>0.5</v>
      </c>
      <c r="BT227" s="6">
        <v>32.200000000000003</v>
      </c>
      <c r="BU227" s="6">
        <v>1.1000000000000001</v>
      </c>
      <c r="BV227" s="6">
        <v>15</v>
      </c>
      <c r="BW227" s="6">
        <v>4.2</v>
      </c>
      <c r="BX227" s="6">
        <v>40.299999999999997</v>
      </c>
      <c r="BY227" s="6">
        <v>3.1</v>
      </c>
      <c r="CA227" s="7" t="s">
        <v>452</v>
      </c>
      <c r="CB227" s="7" t="s">
        <v>26</v>
      </c>
      <c r="CC227" s="7">
        <v>140000</v>
      </c>
      <c r="CD227" s="7">
        <v>5.3</v>
      </c>
      <c r="CE227" s="7">
        <v>20387</v>
      </c>
      <c r="CF227" s="7">
        <v>5.3</v>
      </c>
      <c r="CG227" s="7">
        <v>24353</v>
      </c>
      <c r="CH227" s="7">
        <v>4.7</v>
      </c>
      <c r="CI227" s="7">
        <v>7093</v>
      </c>
      <c r="CJ227" s="7">
        <v>12</v>
      </c>
      <c r="CK227" s="7">
        <v>44761</v>
      </c>
      <c r="CL227" s="7">
        <v>19</v>
      </c>
      <c r="CN227" s="8" t="s">
        <v>452</v>
      </c>
      <c r="CO227" s="8" t="s">
        <v>26</v>
      </c>
      <c r="CP227" s="8">
        <v>159000</v>
      </c>
      <c r="CQ227" s="8">
        <v>3.2</v>
      </c>
      <c r="CR227" s="8">
        <v>10.74</v>
      </c>
      <c r="CS227" s="8">
        <v>3</v>
      </c>
      <c r="CT227" s="8">
        <v>14.2</v>
      </c>
      <c r="CU227" s="8">
        <v>2.4</v>
      </c>
      <c r="CV227" s="8">
        <v>6.45</v>
      </c>
      <c r="CW227" s="8">
        <v>1.3</v>
      </c>
      <c r="CX227" s="8">
        <v>23.53</v>
      </c>
      <c r="CY227" s="8">
        <v>9.8000000000000007</v>
      </c>
      <c r="DA227" s="20" t="s">
        <v>452</v>
      </c>
      <c r="DB227" s="20" t="s">
        <v>26</v>
      </c>
      <c r="DC227" s="20">
        <v>159000</v>
      </c>
      <c r="DD227" s="20">
        <v>3.2</v>
      </c>
      <c r="DE227" s="20">
        <v>381</v>
      </c>
      <c r="DF227" s="20">
        <v>3.8</v>
      </c>
      <c r="DG227" s="20">
        <v>457.3</v>
      </c>
      <c r="DH227" s="20">
        <v>2.7</v>
      </c>
      <c r="DI227" s="20">
        <v>114.4</v>
      </c>
      <c r="DJ227" s="20">
        <v>6.3</v>
      </c>
      <c r="DK227" s="20">
        <v>868</v>
      </c>
      <c r="DL227" s="20">
        <v>9.1</v>
      </c>
      <c r="DN227" s="21" t="s">
        <v>452</v>
      </c>
      <c r="DO227" s="21" t="s">
        <v>26</v>
      </c>
      <c r="DP227" s="21">
        <v>47000</v>
      </c>
      <c r="DQ227" s="21">
        <v>5.8</v>
      </c>
      <c r="DR227" s="21">
        <v>37</v>
      </c>
      <c r="DS227" s="21">
        <v>0</v>
      </c>
      <c r="DT227" s="21">
        <v>37.200000000000003</v>
      </c>
      <c r="DU227" s="21">
        <v>0.6</v>
      </c>
      <c r="DV227" s="21">
        <v>33</v>
      </c>
      <c r="DW227" s="21">
        <v>1.7</v>
      </c>
      <c r="DX227" s="21" t="s">
        <v>858</v>
      </c>
      <c r="DY227" s="21" t="s">
        <v>858</v>
      </c>
      <c r="EA227" s="22" t="s">
        <v>452</v>
      </c>
      <c r="EB227" s="22" t="s">
        <v>26</v>
      </c>
      <c r="EC227" s="22">
        <v>43000</v>
      </c>
      <c r="ED227" s="22">
        <v>8.1</v>
      </c>
      <c r="EE227" s="22">
        <v>23022</v>
      </c>
      <c r="EF227" s="22">
        <v>8.6</v>
      </c>
      <c r="EG227" s="22">
        <v>26668</v>
      </c>
      <c r="EH227" s="22">
        <v>4.9000000000000004</v>
      </c>
      <c r="EI227" s="22">
        <v>12893</v>
      </c>
      <c r="EJ227" s="22">
        <v>7.3</v>
      </c>
      <c r="EK227" s="22" t="s">
        <v>858</v>
      </c>
      <c r="EL227" s="22" t="s">
        <v>858</v>
      </c>
      <c r="EN227" s="23" t="s">
        <v>452</v>
      </c>
      <c r="EO227" s="23" t="s">
        <v>26</v>
      </c>
      <c r="EP227" s="23">
        <v>47000</v>
      </c>
      <c r="EQ227" s="23">
        <v>5.8</v>
      </c>
      <c r="ER227" s="23">
        <v>11.44</v>
      </c>
      <c r="ES227" s="23">
        <v>5.5</v>
      </c>
      <c r="ET227" s="23">
        <v>13.97</v>
      </c>
      <c r="EU227" s="23">
        <v>3.9</v>
      </c>
      <c r="EV227" s="23">
        <v>6.98</v>
      </c>
      <c r="EW227" s="23">
        <v>3</v>
      </c>
      <c r="EX227" s="23" t="s">
        <v>858</v>
      </c>
      <c r="EY227" s="23" t="s">
        <v>858</v>
      </c>
      <c r="FA227" s="24" t="s">
        <v>452</v>
      </c>
      <c r="FB227" s="24" t="s">
        <v>26</v>
      </c>
      <c r="FC227" s="24">
        <v>47000</v>
      </c>
      <c r="FD227" s="24">
        <v>5.8</v>
      </c>
      <c r="FE227" s="24">
        <v>434.5</v>
      </c>
      <c r="FF227" s="24">
        <v>5.8</v>
      </c>
      <c r="FG227" s="24">
        <v>519.4</v>
      </c>
      <c r="FH227" s="24">
        <v>3.8</v>
      </c>
      <c r="FI227" s="24">
        <v>261.39999999999998</v>
      </c>
      <c r="FJ227" s="24">
        <v>2.8</v>
      </c>
      <c r="FK227" s="24" t="s">
        <v>858</v>
      </c>
      <c r="FL227" s="24" t="s">
        <v>858</v>
      </c>
      <c r="FN227" s="11" t="s">
        <v>452</v>
      </c>
      <c r="FO227" s="11" t="s">
        <v>26</v>
      </c>
      <c r="FP227" s="11">
        <v>64000</v>
      </c>
      <c r="FQ227" s="11">
        <v>5.3</v>
      </c>
      <c r="FR227" s="11">
        <v>37.5</v>
      </c>
      <c r="FS227" s="11">
        <v>1</v>
      </c>
      <c r="FT227" s="11">
        <v>38.799999999999997</v>
      </c>
      <c r="FU227" s="11">
        <v>0.6</v>
      </c>
      <c r="FV227" s="11">
        <v>35</v>
      </c>
      <c r="FW227" s="11">
        <v>0.9</v>
      </c>
      <c r="FX227" s="11">
        <v>42.6</v>
      </c>
      <c r="FY227" s="11">
        <v>12</v>
      </c>
      <c r="GA227" s="10" t="s">
        <v>452</v>
      </c>
      <c r="GB227" s="10" t="s">
        <v>26</v>
      </c>
      <c r="GC227" s="10">
        <v>58000</v>
      </c>
      <c r="GD227" s="10">
        <v>10.1</v>
      </c>
      <c r="GE227" s="10">
        <v>26993</v>
      </c>
      <c r="GF227" s="10">
        <v>9.6</v>
      </c>
      <c r="GG227" s="10">
        <v>31666</v>
      </c>
      <c r="GH227" s="10">
        <v>6.4</v>
      </c>
      <c r="GI227" s="10">
        <v>15584</v>
      </c>
      <c r="GJ227" s="10">
        <v>3.8</v>
      </c>
      <c r="GK227" s="10" t="s">
        <v>858</v>
      </c>
      <c r="GL227" s="10" t="s">
        <v>858</v>
      </c>
      <c r="GN227" s="9" t="s">
        <v>452</v>
      </c>
      <c r="GO227" s="9" t="s">
        <v>26</v>
      </c>
      <c r="GP227" s="9">
        <v>64000</v>
      </c>
      <c r="GQ227" s="9">
        <v>5.3</v>
      </c>
      <c r="GR227" s="9">
        <v>13.57</v>
      </c>
      <c r="GS227" s="9">
        <v>6</v>
      </c>
      <c r="GT227" s="9">
        <v>15.75</v>
      </c>
      <c r="GU227" s="9">
        <v>3.6</v>
      </c>
      <c r="GV227" s="9">
        <v>7.6</v>
      </c>
      <c r="GW227" s="9">
        <v>2.2999999999999998</v>
      </c>
      <c r="GX227" s="9" t="s">
        <v>858</v>
      </c>
      <c r="GY227" s="9" t="s">
        <v>858</v>
      </c>
    </row>
    <row r="228" spans="1:207" x14ac:dyDescent="0.25">
      <c r="A228" s="1" t="s">
        <v>453</v>
      </c>
      <c r="B228" s="1" t="s">
        <v>27</v>
      </c>
      <c r="C228" s="1">
        <v>29000</v>
      </c>
      <c r="D228" s="1">
        <v>7.8</v>
      </c>
      <c r="E228" s="1">
        <v>491.9</v>
      </c>
      <c r="F228" s="1">
        <v>5.5</v>
      </c>
      <c r="G228" s="1">
        <v>566.9</v>
      </c>
      <c r="H228" s="1">
        <v>5.4</v>
      </c>
      <c r="I228" s="1">
        <v>291.5</v>
      </c>
      <c r="J228" s="1">
        <v>5.6</v>
      </c>
      <c r="K228" s="1" t="s">
        <v>858</v>
      </c>
      <c r="L228" s="1" t="s">
        <v>858</v>
      </c>
      <c r="N228" s="2" t="s">
        <v>453</v>
      </c>
      <c r="O228" s="2" t="s">
        <v>27</v>
      </c>
      <c r="P228" s="2">
        <v>54000</v>
      </c>
      <c r="Q228" s="2">
        <v>5.6</v>
      </c>
      <c r="R228" s="2">
        <v>37.5</v>
      </c>
      <c r="S228" s="2">
        <v>0</v>
      </c>
      <c r="T228" s="2">
        <v>39.4</v>
      </c>
      <c r="U228" s="2">
        <v>1</v>
      </c>
      <c r="V228" s="2">
        <v>36</v>
      </c>
      <c r="W228" s="2">
        <v>1.1000000000000001</v>
      </c>
      <c r="X228" s="2" t="s">
        <v>858</v>
      </c>
      <c r="Y228" s="2" t="s">
        <v>858</v>
      </c>
      <c r="AA228" s="3" t="s">
        <v>453</v>
      </c>
      <c r="AB228" s="3" t="s">
        <v>27</v>
      </c>
      <c r="AC228" s="3">
        <v>49000</v>
      </c>
      <c r="AD228" s="3">
        <v>7.2</v>
      </c>
      <c r="AE228" s="3">
        <v>24415</v>
      </c>
      <c r="AF228" s="3">
        <v>6.3</v>
      </c>
      <c r="AG228" s="3">
        <v>28787</v>
      </c>
      <c r="AH228" s="3">
        <v>4.8</v>
      </c>
      <c r="AI228" s="3">
        <v>15052</v>
      </c>
      <c r="AJ228" s="3">
        <v>11</v>
      </c>
      <c r="AK228" s="3" t="s">
        <v>858</v>
      </c>
      <c r="AL228" s="3" t="s">
        <v>858</v>
      </c>
      <c r="AN228" s="4" t="s">
        <v>453</v>
      </c>
      <c r="AO228" s="4" t="s">
        <v>27</v>
      </c>
      <c r="AP228" s="4">
        <v>54000</v>
      </c>
      <c r="AQ228" s="4">
        <v>5.6</v>
      </c>
      <c r="AR228" s="4">
        <v>11.56</v>
      </c>
      <c r="AS228" s="4">
        <v>3.9</v>
      </c>
      <c r="AT228" s="4">
        <v>13.78</v>
      </c>
      <c r="AU228" s="4">
        <v>3.7</v>
      </c>
      <c r="AV228" s="4">
        <v>6.94</v>
      </c>
      <c r="AW228" s="4">
        <v>4.4000000000000004</v>
      </c>
      <c r="AX228" s="4" t="s">
        <v>858</v>
      </c>
      <c r="AY228" s="4" t="s">
        <v>858</v>
      </c>
      <c r="BA228" s="5" t="s">
        <v>453</v>
      </c>
      <c r="BB228" s="5" t="s">
        <v>27</v>
      </c>
      <c r="BC228" s="5">
        <v>54000</v>
      </c>
      <c r="BD228" s="5">
        <v>5.6</v>
      </c>
      <c r="BE228" s="5">
        <v>454.4</v>
      </c>
      <c r="BF228" s="5">
        <v>5.0999999999999996</v>
      </c>
      <c r="BG228" s="5">
        <v>542.4</v>
      </c>
      <c r="BH228" s="5">
        <v>3.6</v>
      </c>
      <c r="BI228" s="5">
        <v>289.7</v>
      </c>
      <c r="BJ228" s="5">
        <v>4.5999999999999996</v>
      </c>
      <c r="BK228" s="5" t="s">
        <v>858</v>
      </c>
      <c r="BL228" s="5" t="s">
        <v>858</v>
      </c>
      <c r="BN228" s="6" t="s">
        <v>453</v>
      </c>
      <c r="BO228" s="6" t="s">
        <v>27</v>
      </c>
      <c r="BP228" s="6">
        <v>78000</v>
      </c>
      <c r="BQ228" s="6">
        <v>4.5999999999999996</v>
      </c>
      <c r="BR228" s="6">
        <v>37.4</v>
      </c>
      <c r="BS228" s="6">
        <v>0.3</v>
      </c>
      <c r="BT228" s="6">
        <v>33.200000000000003</v>
      </c>
      <c r="BU228" s="6">
        <v>1.6</v>
      </c>
      <c r="BV228" s="6">
        <v>16.7</v>
      </c>
      <c r="BW228" s="6">
        <v>5</v>
      </c>
      <c r="BX228" s="6">
        <v>42.6</v>
      </c>
      <c r="BY228" s="6">
        <v>9.4</v>
      </c>
      <c r="CA228" s="7" t="s">
        <v>453</v>
      </c>
      <c r="CB228" s="7" t="s">
        <v>27</v>
      </c>
      <c r="CC228" s="7">
        <v>69000</v>
      </c>
      <c r="CD228" s="7">
        <v>5.9</v>
      </c>
      <c r="CE228" s="7">
        <v>20637</v>
      </c>
      <c r="CF228" s="7">
        <v>6.3</v>
      </c>
      <c r="CG228" s="7">
        <v>24804</v>
      </c>
      <c r="CH228" s="7">
        <v>5.2</v>
      </c>
      <c r="CI228" s="7">
        <v>7439</v>
      </c>
      <c r="CJ228" s="7">
        <v>8.5</v>
      </c>
      <c r="CK228" s="7" t="s">
        <v>858</v>
      </c>
      <c r="CL228" s="7" t="s">
        <v>858</v>
      </c>
      <c r="CN228" s="8" t="s">
        <v>453</v>
      </c>
      <c r="CO228" s="8" t="s">
        <v>27</v>
      </c>
      <c r="CP228" s="8">
        <v>78000</v>
      </c>
      <c r="CQ228" s="8">
        <v>4.5999999999999996</v>
      </c>
      <c r="CR228" s="8">
        <v>10.8</v>
      </c>
      <c r="CS228" s="8">
        <v>3.5</v>
      </c>
      <c r="CT228" s="8">
        <v>13.81</v>
      </c>
      <c r="CU228" s="8">
        <v>4.0999999999999996</v>
      </c>
      <c r="CV228" s="8">
        <v>6.3</v>
      </c>
      <c r="CW228" s="8">
        <v>1.8</v>
      </c>
      <c r="CX228" s="8" t="s">
        <v>858</v>
      </c>
      <c r="CY228" s="8" t="s">
        <v>858</v>
      </c>
      <c r="DA228" s="20" t="s">
        <v>453</v>
      </c>
      <c r="DB228" s="20" t="s">
        <v>27</v>
      </c>
      <c r="DC228" s="20">
        <v>78000</v>
      </c>
      <c r="DD228" s="20">
        <v>4.5999999999999996</v>
      </c>
      <c r="DE228" s="20">
        <v>378.1</v>
      </c>
      <c r="DF228" s="20">
        <v>4.0999999999999996</v>
      </c>
      <c r="DG228" s="20">
        <v>458.3</v>
      </c>
      <c r="DH228" s="20">
        <v>4.3</v>
      </c>
      <c r="DI228" s="20">
        <v>134.4</v>
      </c>
      <c r="DJ228" s="20">
        <v>7</v>
      </c>
      <c r="DK228" s="20" t="s">
        <v>858</v>
      </c>
      <c r="DL228" s="20" t="s">
        <v>858</v>
      </c>
      <c r="DN228" s="21" t="s">
        <v>453</v>
      </c>
      <c r="DO228" s="21" t="s">
        <v>27</v>
      </c>
      <c r="DP228" s="21">
        <v>25000</v>
      </c>
      <c r="DQ228" s="21">
        <v>8</v>
      </c>
      <c r="DR228" s="21">
        <v>37.5</v>
      </c>
      <c r="DS228" s="21">
        <v>0</v>
      </c>
      <c r="DT228" s="21">
        <v>38</v>
      </c>
      <c r="DU228" s="21">
        <v>0.8</v>
      </c>
      <c r="DV228" s="21">
        <v>34.9</v>
      </c>
      <c r="DW228" s="21">
        <v>2.7</v>
      </c>
      <c r="DX228" s="21" t="s">
        <v>858</v>
      </c>
      <c r="DY228" s="21" t="s">
        <v>858</v>
      </c>
      <c r="EA228" s="22" t="s">
        <v>453</v>
      </c>
      <c r="EB228" s="22" t="s">
        <v>27</v>
      </c>
      <c r="EC228" s="22">
        <v>23000</v>
      </c>
      <c r="ED228" s="22">
        <v>11.4</v>
      </c>
      <c r="EE228" s="22">
        <v>23102</v>
      </c>
      <c r="EF228" s="22">
        <v>10</v>
      </c>
      <c r="EG228" s="22">
        <v>27267</v>
      </c>
      <c r="EH228" s="22">
        <v>6.9</v>
      </c>
      <c r="EI228" s="22" t="s">
        <v>858</v>
      </c>
      <c r="EJ228" s="22" t="s">
        <v>858</v>
      </c>
      <c r="EK228" s="22" t="s">
        <v>858</v>
      </c>
      <c r="EL228" s="22" t="s">
        <v>858</v>
      </c>
      <c r="EN228" s="23" t="s">
        <v>453</v>
      </c>
      <c r="EO228" s="23" t="s">
        <v>27</v>
      </c>
      <c r="EP228" s="23">
        <v>25000</v>
      </c>
      <c r="EQ228" s="23">
        <v>8</v>
      </c>
      <c r="ER228" s="23">
        <v>11.17</v>
      </c>
      <c r="ES228" s="23">
        <v>7.6</v>
      </c>
      <c r="ET228" s="23">
        <v>13.52</v>
      </c>
      <c r="EU228" s="23">
        <v>4.5</v>
      </c>
      <c r="EV228" s="23">
        <v>6.8</v>
      </c>
      <c r="EW228" s="23">
        <v>5.4</v>
      </c>
      <c r="EX228" s="23" t="s">
        <v>858</v>
      </c>
      <c r="EY228" s="23" t="s">
        <v>858</v>
      </c>
      <c r="FA228" s="24" t="s">
        <v>453</v>
      </c>
      <c r="FB228" s="24" t="s">
        <v>27</v>
      </c>
      <c r="FC228" s="24">
        <v>25000</v>
      </c>
      <c r="FD228" s="24">
        <v>8</v>
      </c>
      <c r="FE228" s="24">
        <v>421.4</v>
      </c>
      <c r="FF228" s="24">
        <v>5.7</v>
      </c>
      <c r="FG228" s="24">
        <v>513.4</v>
      </c>
      <c r="FH228" s="24">
        <v>4.4000000000000004</v>
      </c>
      <c r="FI228" s="24">
        <v>271.8</v>
      </c>
      <c r="FJ228" s="24">
        <v>6.8</v>
      </c>
      <c r="FK228" s="24" t="s">
        <v>858</v>
      </c>
      <c r="FL228" s="24" t="s">
        <v>858</v>
      </c>
      <c r="FN228" s="11" t="s">
        <v>453</v>
      </c>
      <c r="FO228" s="11" t="s">
        <v>27</v>
      </c>
      <c r="FP228" s="11">
        <v>29000</v>
      </c>
      <c r="FQ228" s="11">
        <v>7.8</v>
      </c>
      <c r="FR228" s="11">
        <v>38</v>
      </c>
      <c r="FS228" s="11">
        <v>1.3</v>
      </c>
      <c r="FT228" s="11">
        <v>40.5</v>
      </c>
      <c r="FU228" s="11">
        <v>1.6</v>
      </c>
      <c r="FV228" s="11">
        <v>36.5</v>
      </c>
      <c r="FW228" s="11">
        <v>1.4</v>
      </c>
      <c r="FX228" s="11" t="s">
        <v>858</v>
      </c>
      <c r="FY228" s="11" t="s">
        <v>858</v>
      </c>
      <c r="GA228" s="10" t="s">
        <v>453</v>
      </c>
      <c r="GB228" s="10" t="s">
        <v>27</v>
      </c>
      <c r="GC228" s="10">
        <v>26000</v>
      </c>
      <c r="GD228" s="10">
        <v>9.1999999999999993</v>
      </c>
      <c r="GE228" s="10">
        <v>25170</v>
      </c>
      <c r="GF228" s="10">
        <v>6.8</v>
      </c>
      <c r="GG228" s="10">
        <v>30115</v>
      </c>
      <c r="GH228" s="10">
        <v>6.5</v>
      </c>
      <c r="GI228" s="10">
        <v>15045</v>
      </c>
      <c r="GJ228" s="10">
        <v>5.0999999999999996</v>
      </c>
      <c r="GK228" s="10" t="s">
        <v>858</v>
      </c>
      <c r="GL228" s="10" t="s">
        <v>858</v>
      </c>
      <c r="GN228" s="9" t="s">
        <v>453</v>
      </c>
      <c r="GO228" s="9" t="s">
        <v>27</v>
      </c>
      <c r="GP228" s="9">
        <v>29000</v>
      </c>
      <c r="GQ228" s="9">
        <v>7.8</v>
      </c>
      <c r="GR228" s="9">
        <v>11.88</v>
      </c>
      <c r="GS228" s="9">
        <v>6.2</v>
      </c>
      <c r="GT228" s="9">
        <v>13.99</v>
      </c>
      <c r="GU228" s="9">
        <v>5.5</v>
      </c>
      <c r="GV228" s="9">
        <v>7.16</v>
      </c>
      <c r="GW228" s="9">
        <v>5.3</v>
      </c>
      <c r="GX228" s="9" t="s">
        <v>858</v>
      </c>
      <c r="GY228" s="9" t="s">
        <v>858</v>
      </c>
    </row>
    <row r="229" spans="1:207" x14ac:dyDescent="0.25">
      <c r="A229" s="1" t="s">
        <v>454</v>
      </c>
      <c r="B229" s="1" t="s">
        <v>28</v>
      </c>
      <c r="C229" s="1">
        <v>16000</v>
      </c>
      <c r="D229" s="1">
        <v>10.6</v>
      </c>
      <c r="E229" s="1">
        <v>470.6</v>
      </c>
      <c r="F229" s="1">
        <v>8.6999999999999993</v>
      </c>
      <c r="G229" s="1">
        <v>525.20000000000005</v>
      </c>
      <c r="H229" s="1">
        <v>4.7</v>
      </c>
      <c r="I229" s="1">
        <v>272.7</v>
      </c>
      <c r="J229" s="1">
        <v>7.9</v>
      </c>
      <c r="K229" s="1" t="s">
        <v>858</v>
      </c>
      <c r="L229" s="1" t="s">
        <v>858</v>
      </c>
      <c r="N229" s="2" t="s">
        <v>454</v>
      </c>
      <c r="O229" s="2" t="s">
        <v>28</v>
      </c>
      <c r="P229" s="2">
        <v>28000</v>
      </c>
      <c r="Q229" s="2">
        <v>7.9</v>
      </c>
      <c r="R229" s="2">
        <v>37.5</v>
      </c>
      <c r="S229" s="2">
        <v>0.8</v>
      </c>
      <c r="T229" s="2">
        <v>38.4</v>
      </c>
      <c r="U229" s="2">
        <v>1</v>
      </c>
      <c r="V229" s="2">
        <v>32.5</v>
      </c>
      <c r="W229" s="2">
        <v>2.2000000000000002</v>
      </c>
      <c r="X229" s="2" t="s">
        <v>858</v>
      </c>
      <c r="Y229" s="2" t="s">
        <v>858</v>
      </c>
      <c r="AA229" s="3" t="s">
        <v>454</v>
      </c>
      <c r="AB229" s="3" t="s">
        <v>28</v>
      </c>
      <c r="AC229" s="3">
        <v>25000</v>
      </c>
      <c r="AD229" s="3">
        <v>12</v>
      </c>
      <c r="AE229" s="3">
        <v>22463</v>
      </c>
      <c r="AF229" s="3">
        <v>7.2</v>
      </c>
      <c r="AG229" s="3">
        <v>25054</v>
      </c>
      <c r="AH229" s="3">
        <v>4.4000000000000004</v>
      </c>
      <c r="AI229" s="3">
        <v>12998</v>
      </c>
      <c r="AJ229" s="3">
        <v>6.7</v>
      </c>
      <c r="AK229" s="3" t="s">
        <v>858</v>
      </c>
      <c r="AL229" s="3" t="s">
        <v>858</v>
      </c>
      <c r="AN229" s="4" t="s">
        <v>454</v>
      </c>
      <c r="AO229" s="4" t="s">
        <v>28</v>
      </c>
      <c r="AP229" s="4">
        <v>28000</v>
      </c>
      <c r="AQ229" s="4">
        <v>7.9</v>
      </c>
      <c r="AR229" s="4">
        <v>10.97</v>
      </c>
      <c r="AS229" s="4">
        <v>6.2</v>
      </c>
      <c r="AT229" s="4">
        <v>12.95</v>
      </c>
      <c r="AU229" s="4">
        <v>3.8</v>
      </c>
      <c r="AV229" s="4">
        <v>6.83</v>
      </c>
      <c r="AW229" s="4">
        <v>4.3</v>
      </c>
      <c r="AX229" s="4" t="s">
        <v>858</v>
      </c>
      <c r="AY229" s="4" t="s">
        <v>858</v>
      </c>
      <c r="BA229" s="5" t="s">
        <v>454</v>
      </c>
      <c r="BB229" s="5" t="s">
        <v>28</v>
      </c>
      <c r="BC229" s="5">
        <v>28000</v>
      </c>
      <c r="BD229" s="5">
        <v>7.9</v>
      </c>
      <c r="BE229" s="5">
        <v>425.3</v>
      </c>
      <c r="BF229" s="5">
        <v>6.1</v>
      </c>
      <c r="BG229" s="5">
        <v>497.2</v>
      </c>
      <c r="BH229" s="5">
        <v>3.8</v>
      </c>
      <c r="BI229" s="5">
        <v>254.1</v>
      </c>
      <c r="BJ229" s="5">
        <v>5.3</v>
      </c>
      <c r="BK229" s="5" t="s">
        <v>858</v>
      </c>
      <c r="BL229" s="5" t="s">
        <v>858</v>
      </c>
      <c r="BN229" s="6" t="s">
        <v>454</v>
      </c>
      <c r="BO229" s="6" t="s">
        <v>28</v>
      </c>
      <c r="BP229" s="6">
        <v>39000</v>
      </c>
      <c r="BQ229" s="6">
        <v>6.5</v>
      </c>
      <c r="BR229" s="6">
        <v>37</v>
      </c>
      <c r="BS229" s="6">
        <v>1.7</v>
      </c>
      <c r="BT229" s="6">
        <v>32.299999999999997</v>
      </c>
      <c r="BU229" s="6">
        <v>2.2999999999999998</v>
      </c>
      <c r="BV229" s="6">
        <v>14.8</v>
      </c>
      <c r="BW229" s="6">
        <v>11</v>
      </c>
      <c r="BX229" s="6" t="s">
        <v>858</v>
      </c>
      <c r="BY229" s="6" t="s">
        <v>858</v>
      </c>
      <c r="CA229" s="7" t="s">
        <v>454</v>
      </c>
      <c r="CB229" s="7" t="s">
        <v>28</v>
      </c>
      <c r="CC229" s="7">
        <v>35000</v>
      </c>
      <c r="CD229" s="7">
        <v>9.5</v>
      </c>
      <c r="CE229" s="7">
        <v>18327</v>
      </c>
      <c r="CF229" s="7">
        <v>7.3</v>
      </c>
      <c r="CG229" s="7">
        <v>20357</v>
      </c>
      <c r="CH229" s="7">
        <v>5.0999999999999996</v>
      </c>
      <c r="CI229" s="7">
        <v>4939</v>
      </c>
      <c r="CJ229" s="7">
        <v>17</v>
      </c>
      <c r="CK229" s="7" t="s">
        <v>858</v>
      </c>
      <c r="CL229" s="7" t="s">
        <v>858</v>
      </c>
      <c r="CN229" s="8" t="s">
        <v>454</v>
      </c>
      <c r="CO229" s="8" t="s">
        <v>28</v>
      </c>
      <c r="CP229" s="8">
        <v>39000</v>
      </c>
      <c r="CQ229" s="8">
        <v>6.5</v>
      </c>
      <c r="CR229" s="8">
        <v>9.94</v>
      </c>
      <c r="CS229" s="8">
        <v>5.9</v>
      </c>
      <c r="CT229" s="8">
        <v>12.45</v>
      </c>
      <c r="CU229" s="8">
        <v>3.5</v>
      </c>
      <c r="CV229" s="8">
        <v>6.2</v>
      </c>
      <c r="CW229" s="8">
        <v>1.5</v>
      </c>
      <c r="CX229" s="8" t="s">
        <v>858</v>
      </c>
      <c r="CY229" s="8" t="s">
        <v>858</v>
      </c>
      <c r="DA229" s="20" t="s">
        <v>454</v>
      </c>
      <c r="DB229" s="20" t="s">
        <v>28</v>
      </c>
      <c r="DC229" s="20">
        <v>39000</v>
      </c>
      <c r="DD229" s="20">
        <v>6.5</v>
      </c>
      <c r="DE229" s="20">
        <v>356.5</v>
      </c>
      <c r="DF229" s="20">
        <v>6.5</v>
      </c>
      <c r="DG229" s="20">
        <v>402</v>
      </c>
      <c r="DH229" s="20">
        <v>4.3</v>
      </c>
      <c r="DI229" s="20">
        <v>97.7</v>
      </c>
      <c r="DJ229" s="20">
        <v>17</v>
      </c>
      <c r="DK229" s="20" t="s">
        <v>858</v>
      </c>
      <c r="DL229" s="20" t="s">
        <v>858</v>
      </c>
      <c r="DN229" s="21" t="s">
        <v>454</v>
      </c>
      <c r="DO229" s="21" t="s">
        <v>28</v>
      </c>
      <c r="DP229" s="21">
        <v>12000</v>
      </c>
      <c r="DQ229" s="21">
        <v>11.7</v>
      </c>
      <c r="DR229" s="21">
        <v>37</v>
      </c>
      <c r="DS229" s="21">
        <v>0.5</v>
      </c>
      <c r="DT229" s="21">
        <v>36.6</v>
      </c>
      <c r="DU229" s="21">
        <v>1.4</v>
      </c>
      <c r="DV229" s="21">
        <v>31.5</v>
      </c>
      <c r="DW229" s="21">
        <v>2</v>
      </c>
      <c r="DX229" s="21" t="s">
        <v>858</v>
      </c>
      <c r="DY229" s="21" t="s">
        <v>858</v>
      </c>
      <c r="EA229" s="22" t="s">
        <v>454</v>
      </c>
      <c r="EB229" s="22" t="s">
        <v>28</v>
      </c>
      <c r="EC229" s="22">
        <v>11000</v>
      </c>
      <c r="ED229" s="22">
        <v>13.4</v>
      </c>
      <c r="EE229" s="22">
        <v>20061</v>
      </c>
      <c r="EF229" s="22">
        <v>9.1999999999999993</v>
      </c>
      <c r="EG229" s="22">
        <v>22501</v>
      </c>
      <c r="EH229" s="22">
        <v>6.6</v>
      </c>
      <c r="EI229" s="22">
        <v>12173</v>
      </c>
      <c r="EJ229" s="22">
        <v>12</v>
      </c>
      <c r="EK229" s="22" t="s">
        <v>858</v>
      </c>
      <c r="EL229" s="22" t="s">
        <v>858</v>
      </c>
      <c r="EN229" s="23" t="s">
        <v>454</v>
      </c>
      <c r="EO229" s="23" t="s">
        <v>28</v>
      </c>
      <c r="EP229" s="23">
        <v>12000</v>
      </c>
      <c r="EQ229" s="23">
        <v>11.7</v>
      </c>
      <c r="ER229" s="23">
        <v>10.23</v>
      </c>
      <c r="ES229" s="23">
        <v>8.8000000000000007</v>
      </c>
      <c r="ET229" s="23">
        <v>12.53</v>
      </c>
      <c r="EU229" s="23">
        <v>6.3</v>
      </c>
      <c r="EV229" s="23">
        <v>6.74</v>
      </c>
      <c r="EW229" s="23">
        <v>5.0999999999999996</v>
      </c>
      <c r="EX229" s="23" t="s">
        <v>858</v>
      </c>
      <c r="EY229" s="23" t="s">
        <v>858</v>
      </c>
      <c r="FA229" s="24" t="s">
        <v>454</v>
      </c>
      <c r="FB229" s="24" t="s">
        <v>28</v>
      </c>
      <c r="FC229" s="24">
        <v>12000</v>
      </c>
      <c r="FD229" s="24">
        <v>11.7</v>
      </c>
      <c r="FE229" s="24">
        <v>386.3</v>
      </c>
      <c r="FF229" s="24">
        <v>8.5</v>
      </c>
      <c r="FG229" s="24">
        <v>458.9</v>
      </c>
      <c r="FH229" s="24">
        <v>6.1</v>
      </c>
      <c r="FI229" s="24">
        <v>249</v>
      </c>
      <c r="FJ229" s="24">
        <v>6.9</v>
      </c>
      <c r="FK229" s="24" t="s">
        <v>858</v>
      </c>
      <c r="FL229" s="24" t="s">
        <v>858</v>
      </c>
      <c r="FN229" s="11" t="s">
        <v>454</v>
      </c>
      <c r="FO229" s="11" t="s">
        <v>28</v>
      </c>
      <c r="FP229" s="11">
        <v>16000</v>
      </c>
      <c r="FQ229" s="11">
        <v>10.6</v>
      </c>
      <c r="FR229" s="11">
        <v>38.4</v>
      </c>
      <c r="FS229" s="11">
        <v>1.7</v>
      </c>
      <c r="FT229" s="11">
        <v>39.700000000000003</v>
      </c>
      <c r="FU229" s="11">
        <v>1.4</v>
      </c>
      <c r="FV229" s="11">
        <v>34.700000000000003</v>
      </c>
      <c r="FW229" s="11">
        <v>2.2000000000000002</v>
      </c>
      <c r="FX229" s="11" t="s">
        <v>858</v>
      </c>
      <c r="FY229" s="11" t="s">
        <v>858</v>
      </c>
      <c r="GA229" s="10" t="s">
        <v>454</v>
      </c>
      <c r="GB229" s="10" t="s">
        <v>28</v>
      </c>
      <c r="GC229" s="10">
        <v>14000</v>
      </c>
      <c r="GD229" s="10">
        <v>18.7</v>
      </c>
      <c r="GE229" s="10">
        <v>24855</v>
      </c>
      <c r="GF229" s="10">
        <v>20</v>
      </c>
      <c r="GG229" s="10">
        <v>27054</v>
      </c>
      <c r="GH229" s="10">
        <v>6</v>
      </c>
      <c r="GI229" s="10">
        <v>14592</v>
      </c>
      <c r="GJ229" s="10">
        <v>11</v>
      </c>
      <c r="GK229" s="10" t="s">
        <v>858</v>
      </c>
      <c r="GL229" s="10" t="s">
        <v>858</v>
      </c>
      <c r="GN229" s="9" t="s">
        <v>454</v>
      </c>
      <c r="GO229" s="9" t="s">
        <v>28</v>
      </c>
      <c r="GP229" s="9">
        <v>16000</v>
      </c>
      <c r="GQ229" s="9">
        <v>10.6</v>
      </c>
      <c r="GR229" s="9">
        <v>11.37</v>
      </c>
      <c r="GS229" s="9">
        <v>7.8</v>
      </c>
      <c r="GT229" s="9">
        <v>13.24</v>
      </c>
      <c r="GU229" s="9">
        <v>4.8</v>
      </c>
      <c r="GV229" s="9">
        <v>7</v>
      </c>
      <c r="GW229" s="9">
        <v>6.6</v>
      </c>
      <c r="GX229" s="9" t="s">
        <v>858</v>
      </c>
      <c r="GY229" s="9" t="s">
        <v>858</v>
      </c>
    </row>
    <row r="230" spans="1:207" x14ac:dyDescent="0.25">
      <c r="A230" s="1" t="s">
        <v>455</v>
      </c>
      <c r="B230" s="1" t="s">
        <v>29</v>
      </c>
      <c r="C230" s="1">
        <v>54000</v>
      </c>
      <c r="D230" s="1">
        <v>5.6</v>
      </c>
      <c r="E230" s="1">
        <v>462.5</v>
      </c>
      <c r="F230" s="1">
        <v>4.0999999999999996</v>
      </c>
      <c r="G230" s="1">
        <v>556</v>
      </c>
      <c r="H230" s="1">
        <v>3.7</v>
      </c>
      <c r="I230" s="1">
        <v>291.5</v>
      </c>
      <c r="J230" s="1">
        <v>2.6</v>
      </c>
      <c r="K230" s="1" t="s">
        <v>858</v>
      </c>
      <c r="L230" s="1" t="s">
        <v>858</v>
      </c>
      <c r="N230" s="2" t="s">
        <v>455</v>
      </c>
      <c r="O230" s="2" t="s">
        <v>29</v>
      </c>
      <c r="P230" s="2">
        <v>87000</v>
      </c>
      <c r="Q230" s="2">
        <v>4.4000000000000004</v>
      </c>
      <c r="R230" s="2">
        <v>37.5</v>
      </c>
      <c r="S230" s="2">
        <v>0.4</v>
      </c>
      <c r="T230" s="2">
        <v>39.1</v>
      </c>
      <c r="U230" s="2">
        <v>0.6</v>
      </c>
      <c r="V230" s="2">
        <v>35</v>
      </c>
      <c r="W230" s="2">
        <v>0.7</v>
      </c>
      <c r="X230" s="2">
        <v>43.9</v>
      </c>
      <c r="Y230" s="2">
        <v>9</v>
      </c>
      <c r="AA230" s="3" t="s">
        <v>455</v>
      </c>
      <c r="AB230" s="3" t="s">
        <v>29</v>
      </c>
      <c r="AC230" s="3">
        <v>76000</v>
      </c>
      <c r="AD230" s="3">
        <v>5.2</v>
      </c>
      <c r="AE230" s="3">
        <v>23265</v>
      </c>
      <c r="AF230" s="3">
        <v>3</v>
      </c>
      <c r="AG230" s="3">
        <v>27337</v>
      </c>
      <c r="AH230" s="3">
        <v>3.7</v>
      </c>
      <c r="AI230" s="3">
        <v>14568</v>
      </c>
      <c r="AJ230" s="3">
        <v>3.6</v>
      </c>
      <c r="AK230" s="3" t="s">
        <v>858</v>
      </c>
      <c r="AL230" s="3" t="s">
        <v>858</v>
      </c>
      <c r="AN230" s="4" t="s">
        <v>455</v>
      </c>
      <c r="AO230" s="4" t="s">
        <v>29</v>
      </c>
      <c r="AP230" s="4">
        <v>87000</v>
      </c>
      <c r="AQ230" s="4">
        <v>4.4000000000000004</v>
      </c>
      <c r="AR230" s="4">
        <v>11.16</v>
      </c>
      <c r="AS230" s="4">
        <v>2.8</v>
      </c>
      <c r="AT230" s="4">
        <v>13.2</v>
      </c>
      <c r="AU230" s="4">
        <v>2.7</v>
      </c>
      <c r="AV230" s="4">
        <v>7.28</v>
      </c>
      <c r="AW230" s="4">
        <v>2.2000000000000002</v>
      </c>
      <c r="AX230" s="4">
        <v>20.71</v>
      </c>
      <c r="AY230" s="4">
        <v>18</v>
      </c>
      <c r="BA230" s="5" t="s">
        <v>455</v>
      </c>
      <c r="BB230" s="5" t="s">
        <v>29</v>
      </c>
      <c r="BC230" s="5">
        <v>87000</v>
      </c>
      <c r="BD230" s="5">
        <v>4.4000000000000004</v>
      </c>
      <c r="BE230" s="5">
        <v>442.9</v>
      </c>
      <c r="BF230" s="5">
        <v>3.1</v>
      </c>
      <c r="BG230" s="5">
        <v>516.79999999999995</v>
      </c>
      <c r="BH230" s="5">
        <v>2.8</v>
      </c>
      <c r="BI230" s="5">
        <v>279.8</v>
      </c>
      <c r="BJ230" s="5">
        <v>2.4</v>
      </c>
      <c r="BK230" s="5">
        <v>816.9</v>
      </c>
      <c r="BL230" s="5">
        <v>20</v>
      </c>
      <c r="BN230" s="6" t="s">
        <v>455</v>
      </c>
      <c r="BO230" s="6" t="s">
        <v>29</v>
      </c>
      <c r="BP230" s="6">
        <v>113000</v>
      </c>
      <c r="BQ230" s="6">
        <v>3.8</v>
      </c>
      <c r="BR230" s="6">
        <v>37</v>
      </c>
      <c r="BS230" s="6">
        <v>0.3</v>
      </c>
      <c r="BT230" s="6">
        <v>34.6</v>
      </c>
      <c r="BU230" s="6">
        <v>1.1000000000000001</v>
      </c>
      <c r="BV230" s="6">
        <v>18.8</v>
      </c>
      <c r="BW230" s="6">
        <v>6.4</v>
      </c>
      <c r="BX230" s="6">
        <v>42.5</v>
      </c>
      <c r="BY230" s="6">
        <v>6.7</v>
      </c>
      <c r="CA230" s="7" t="s">
        <v>455</v>
      </c>
      <c r="CB230" s="7" t="s">
        <v>29</v>
      </c>
      <c r="CC230" s="7">
        <v>101000</v>
      </c>
      <c r="CD230" s="7">
        <v>5.2</v>
      </c>
      <c r="CE230" s="7">
        <v>20632</v>
      </c>
      <c r="CF230" s="7">
        <v>4.5999999999999996</v>
      </c>
      <c r="CG230" s="7">
        <v>23064</v>
      </c>
      <c r="CH230" s="7">
        <v>4.3</v>
      </c>
      <c r="CI230" s="7">
        <v>7440</v>
      </c>
      <c r="CJ230" s="7">
        <v>18</v>
      </c>
      <c r="CK230" s="7" t="s">
        <v>858</v>
      </c>
      <c r="CL230" s="7" t="s">
        <v>858</v>
      </c>
      <c r="CN230" s="8" t="s">
        <v>455</v>
      </c>
      <c r="CO230" s="8" t="s">
        <v>29</v>
      </c>
      <c r="CP230" s="8">
        <v>113000</v>
      </c>
      <c r="CQ230" s="8">
        <v>3.8</v>
      </c>
      <c r="CR230" s="8">
        <v>10.47</v>
      </c>
      <c r="CS230" s="8">
        <v>2.5</v>
      </c>
      <c r="CT230" s="8">
        <v>12.7</v>
      </c>
      <c r="CU230" s="8">
        <v>2.5</v>
      </c>
      <c r="CV230" s="8">
        <v>6.52</v>
      </c>
      <c r="CW230" s="8">
        <v>1.4</v>
      </c>
      <c r="CX230" s="8">
        <v>20.07</v>
      </c>
      <c r="CY230" s="8">
        <v>14</v>
      </c>
      <c r="DA230" s="20" t="s">
        <v>455</v>
      </c>
      <c r="DB230" s="20" t="s">
        <v>29</v>
      </c>
      <c r="DC230" s="20">
        <v>113000</v>
      </c>
      <c r="DD230" s="20">
        <v>3.8</v>
      </c>
      <c r="DE230" s="20">
        <v>378</v>
      </c>
      <c r="DF230" s="20">
        <v>3.1</v>
      </c>
      <c r="DG230" s="20">
        <v>439.1</v>
      </c>
      <c r="DH230" s="20">
        <v>2.9</v>
      </c>
      <c r="DI230" s="20">
        <v>146</v>
      </c>
      <c r="DJ230" s="20">
        <v>5.7</v>
      </c>
      <c r="DK230" s="20">
        <v>756.1</v>
      </c>
      <c r="DL230" s="20">
        <v>14</v>
      </c>
      <c r="DN230" s="21" t="s">
        <v>455</v>
      </c>
      <c r="DO230" s="21" t="s">
        <v>29</v>
      </c>
      <c r="DP230" s="21">
        <v>33000</v>
      </c>
      <c r="DQ230" s="21">
        <v>6.9</v>
      </c>
      <c r="DR230" s="21">
        <v>37</v>
      </c>
      <c r="DS230" s="21">
        <v>0.3</v>
      </c>
      <c r="DT230" s="21">
        <v>37</v>
      </c>
      <c r="DU230" s="21">
        <v>0.6</v>
      </c>
      <c r="DV230" s="21">
        <v>32.5</v>
      </c>
      <c r="DW230" s="21">
        <v>1.9</v>
      </c>
      <c r="DX230" s="21" t="s">
        <v>858</v>
      </c>
      <c r="DY230" s="21" t="s">
        <v>858</v>
      </c>
      <c r="EA230" s="22" t="s">
        <v>455</v>
      </c>
      <c r="EB230" s="22" t="s">
        <v>29</v>
      </c>
      <c r="EC230" s="22">
        <v>29000</v>
      </c>
      <c r="ED230" s="22">
        <v>8.1999999999999993</v>
      </c>
      <c r="EE230" s="22">
        <v>21238</v>
      </c>
      <c r="EF230" s="22">
        <v>5.3</v>
      </c>
      <c r="EG230" s="22">
        <v>23780</v>
      </c>
      <c r="EH230" s="22">
        <v>4.2</v>
      </c>
      <c r="EI230" s="22">
        <v>12343</v>
      </c>
      <c r="EJ230" s="22">
        <v>7.2</v>
      </c>
      <c r="EK230" s="22" t="s">
        <v>858</v>
      </c>
      <c r="EL230" s="22" t="s">
        <v>858</v>
      </c>
      <c r="EN230" s="23" t="s">
        <v>455</v>
      </c>
      <c r="EO230" s="23" t="s">
        <v>29</v>
      </c>
      <c r="EP230" s="23">
        <v>33000</v>
      </c>
      <c r="EQ230" s="23">
        <v>6.9</v>
      </c>
      <c r="ER230" s="23">
        <v>10.39</v>
      </c>
      <c r="ES230" s="23">
        <v>5.4</v>
      </c>
      <c r="ET230" s="23">
        <v>12.2</v>
      </c>
      <c r="EU230" s="23">
        <v>3.7</v>
      </c>
      <c r="EV230" s="23">
        <v>6.78</v>
      </c>
      <c r="EW230" s="23">
        <v>3.3</v>
      </c>
      <c r="EX230" s="23" t="s">
        <v>858</v>
      </c>
      <c r="EY230" s="23" t="s">
        <v>858</v>
      </c>
      <c r="FA230" s="24" t="s">
        <v>455</v>
      </c>
      <c r="FB230" s="24" t="s">
        <v>29</v>
      </c>
      <c r="FC230" s="24">
        <v>33000</v>
      </c>
      <c r="FD230" s="24">
        <v>6.9</v>
      </c>
      <c r="FE230" s="24">
        <v>389.9</v>
      </c>
      <c r="FF230" s="24">
        <v>5</v>
      </c>
      <c r="FG230" s="24">
        <v>451.5</v>
      </c>
      <c r="FH230" s="24">
        <v>3.6</v>
      </c>
      <c r="FI230" s="24">
        <v>247.4</v>
      </c>
      <c r="FJ230" s="24">
        <v>4.8</v>
      </c>
      <c r="FK230" s="24" t="s">
        <v>858</v>
      </c>
      <c r="FL230" s="24" t="s">
        <v>858</v>
      </c>
      <c r="FN230" s="11" t="s">
        <v>455</v>
      </c>
      <c r="FO230" s="11" t="s">
        <v>29</v>
      </c>
      <c r="FP230" s="11">
        <v>54000</v>
      </c>
      <c r="FQ230" s="11">
        <v>5.6</v>
      </c>
      <c r="FR230" s="11">
        <v>38.9</v>
      </c>
      <c r="FS230" s="11">
        <v>1.1000000000000001</v>
      </c>
      <c r="FT230" s="11">
        <v>40.4</v>
      </c>
      <c r="FU230" s="11">
        <v>0.8</v>
      </c>
      <c r="FV230" s="11">
        <v>36.5</v>
      </c>
      <c r="FW230" s="11">
        <v>0.7</v>
      </c>
      <c r="FX230" s="11" t="s">
        <v>858</v>
      </c>
      <c r="FY230" s="11" t="s">
        <v>858</v>
      </c>
      <c r="GA230" s="10" t="s">
        <v>455</v>
      </c>
      <c r="GB230" s="10" t="s">
        <v>29</v>
      </c>
      <c r="GC230" s="10">
        <v>47000</v>
      </c>
      <c r="GD230" s="10">
        <v>6.7</v>
      </c>
      <c r="GE230" s="10">
        <v>24063</v>
      </c>
      <c r="GF230" s="10">
        <v>5.0999999999999996</v>
      </c>
      <c r="GG230" s="10">
        <v>29511</v>
      </c>
      <c r="GH230" s="10">
        <v>5.0999999999999996</v>
      </c>
      <c r="GI230" s="10">
        <v>15421</v>
      </c>
      <c r="GJ230" s="10">
        <v>3.2</v>
      </c>
      <c r="GK230" s="10" t="s">
        <v>858</v>
      </c>
      <c r="GL230" s="10" t="s">
        <v>858</v>
      </c>
      <c r="GN230" s="9" t="s">
        <v>455</v>
      </c>
      <c r="GO230" s="9" t="s">
        <v>29</v>
      </c>
      <c r="GP230" s="9">
        <v>54000</v>
      </c>
      <c r="GQ230" s="9">
        <v>5.6</v>
      </c>
      <c r="GR230" s="9">
        <v>11.53</v>
      </c>
      <c r="GS230" s="9">
        <v>3.3</v>
      </c>
      <c r="GT230" s="9">
        <v>13.75</v>
      </c>
      <c r="GU230" s="9">
        <v>3.6</v>
      </c>
      <c r="GV230" s="9">
        <v>7.46</v>
      </c>
      <c r="GW230" s="9">
        <v>2.9</v>
      </c>
      <c r="GX230" s="9" t="s">
        <v>858</v>
      </c>
      <c r="GY230" s="9" t="s">
        <v>858</v>
      </c>
    </row>
    <row r="231" spans="1:207" x14ac:dyDescent="0.25">
      <c r="A231" s="1" t="s">
        <v>456</v>
      </c>
      <c r="B231" s="1" t="s">
        <v>30</v>
      </c>
      <c r="C231" s="1">
        <v>18000</v>
      </c>
      <c r="D231" s="1">
        <v>10.1</v>
      </c>
      <c r="E231" s="1">
        <v>445.6</v>
      </c>
      <c r="F231" s="1">
        <v>7.4</v>
      </c>
      <c r="G231" s="1">
        <v>585.1</v>
      </c>
      <c r="H231" s="1">
        <v>9.6</v>
      </c>
      <c r="I231" s="1">
        <v>267.39999999999998</v>
      </c>
      <c r="J231" s="1">
        <v>3.8</v>
      </c>
      <c r="K231" s="1" t="s">
        <v>858</v>
      </c>
      <c r="L231" s="1" t="s">
        <v>858</v>
      </c>
      <c r="N231" s="2" t="s">
        <v>456</v>
      </c>
      <c r="O231" s="2" t="s">
        <v>30</v>
      </c>
      <c r="P231" s="2">
        <v>33000</v>
      </c>
      <c r="Q231" s="2">
        <v>7.2</v>
      </c>
      <c r="R231" s="2">
        <v>37.5</v>
      </c>
      <c r="S231" s="2">
        <v>0.3</v>
      </c>
      <c r="T231" s="2">
        <v>38.200000000000003</v>
      </c>
      <c r="U231" s="2">
        <v>1.1000000000000001</v>
      </c>
      <c r="V231" s="2">
        <v>32.5</v>
      </c>
      <c r="W231" s="2">
        <v>5.8</v>
      </c>
      <c r="X231" s="2" t="s">
        <v>858</v>
      </c>
      <c r="Y231" s="2" t="s">
        <v>858</v>
      </c>
      <c r="AA231" s="3" t="s">
        <v>456</v>
      </c>
      <c r="AB231" s="3" t="s">
        <v>30</v>
      </c>
      <c r="AC231" s="3">
        <v>30000</v>
      </c>
      <c r="AD231" s="3">
        <v>10.7</v>
      </c>
      <c r="AE231" s="3">
        <v>23742</v>
      </c>
      <c r="AF231" s="3">
        <v>7</v>
      </c>
      <c r="AG231" s="3">
        <v>29973</v>
      </c>
      <c r="AH231" s="3">
        <v>9.5</v>
      </c>
      <c r="AI231" s="3">
        <v>13353</v>
      </c>
      <c r="AJ231" s="3">
        <v>6.8</v>
      </c>
      <c r="AK231" s="3" t="s">
        <v>858</v>
      </c>
      <c r="AL231" s="3" t="s">
        <v>858</v>
      </c>
      <c r="AN231" s="4" t="s">
        <v>456</v>
      </c>
      <c r="AO231" s="4" t="s">
        <v>30</v>
      </c>
      <c r="AP231" s="4">
        <v>33000</v>
      </c>
      <c r="AQ231" s="4">
        <v>7.2</v>
      </c>
      <c r="AR231" s="4">
        <v>11.33</v>
      </c>
      <c r="AS231" s="4">
        <v>6.6</v>
      </c>
      <c r="AT231" s="4">
        <v>14.62</v>
      </c>
      <c r="AU231" s="4">
        <v>6.1</v>
      </c>
      <c r="AV231" s="4">
        <v>6.91</v>
      </c>
      <c r="AW231" s="4">
        <v>2.9</v>
      </c>
      <c r="AX231" s="4" t="s">
        <v>858</v>
      </c>
      <c r="AY231" s="4" t="s">
        <v>858</v>
      </c>
      <c r="BA231" s="5" t="s">
        <v>456</v>
      </c>
      <c r="BB231" s="5" t="s">
        <v>30</v>
      </c>
      <c r="BC231" s="5">
        <v>33000</v>
      </c>
      <c r="BD231" s="5">
        <v>7.2</v>
      </c>
      <c r="BE231" s="5">
        <v>445.5</v>
      </c>
      <c r="BF231" s="5">
        <v>5</v>
      </c>
      <c r="BG231" s="5">
        <v>558.1</v>
      </c>
      <c r="BH231" s="5">
        <v>6</v>
      </c>
      <c r="BI231" s="5">
        <v>261.2</v>
      </c>
      <c r="BJ231" s="5">
        <v>2.5</v>
      </c>
      <c r="BK231" s="5" t="s">
        <v>858</v>
      </c>
      <c r="BL231" s="5" t="s">
        <v>858</v>
      </c>
      <c r="BN231" s="6" t="s">
        <v>456</v>
      </c>
      <c r="BO231" s="6" t="s">
        <v>30</v>
      </c>
      <c r="BP231" s="6">
        <v>48000</v>
      </c>
      <c r="BQ231" s="6">
        <v>5.9</v>
      </c>
      <c r="BR231" s="6">
        <v>36.700000000000003</v>
      </c>
      <c r="BS231" s="6">
        <v>1.4</v>
      </c>
      <c r="BT231" s="6">
        <v>32.299999999999997</v>
      </c>
      <c r="BU231" s="6">
        <v>2</v>
      </c>
      <c r="BV231" s="6">
        <v>16</v>
      </c>
      <c r="BW231" s="6">
        <v>15</v>
      </c>
      <c r="BX231" s="6" t="s">
        <v>858</v>
      </c>
      <c r="BY231" s="6" t="s">
        <v>858</v>
      </c>
      <c r="CA231" s="7" t="s">
        <v>456</v>
      </c>
      <c r="CB231" s="7" t="s">
        <v>30</v>
      </c>
      <c r="CC231" s="7">
        <v>43000</v>
      </c>
      <c r="CD231" s="7">
        <v>8.1999999999999993</v>
      </c>
      <c r="CE231" s="7">
        <v>18428</v>
      </c>
      <c r="CF231" s="7">
        <v>8.5</v>
      </c>
      <c r="CG231" s="7">
        <v>23821</v>
      </c>
      <c r="CH231" s="7">
        <v>8.6999999999999993</v>
      </c>
      <c r="CI231" s="7" t="s">
        <v>858</v>
      </c>
      <c r="CJ231" s="7" t="s">
        <v>858</v>
      </c>
      <c r="CK231" s="7" t="s">
        <v>858</v>
      </c>
      <c r="CL231" s="7" t="s">
        <v>858</v>
      </c>
      <c r="CN231" s="8" t="s">
        <v>456</v>
      </c>
      <c r="CO231" s="8" t="s">
        <v>30</v>
      </c>
      <c r="CP231" s="8">
        <v>48000</v>
      </c>
      <c r="CQ231" s="8">
        <v>5.9</v>
      </c>
      <c r="CR231" s="8">
        <v>9.75</v>
      </c>
      <c r="CS231" s="8">
        <v>6.6</v>
      </c>
      <c r="CT231" s="8">
        <v>13.84</v>
      </c>
      <c r="CU231" s="8">
        <v>5.5</v>
      </c>
      <c r="CV231" s="8">
        <v>6.2</v>
      </c>
      <c r="CW231" s="8">
        <v>1.2</v>
      </c>
      <c r="CX231" s="8" t="s">
        <v>858</v>
      </c>
      <c r="CY231" s="8" t="s">
        <v>858</v>
      </c>
      <c r="DA231" s="20" t="s">
        <v>456</v>
      </c>
      <c r="DB231" s="20" t="s">
        <v>30</v>
      </c>
      <c r="DC231" s="20">
        <v>48000</v>
      </c>
      <c r="DD231" s="20">
        <v>5.9</v>
      </c>
      <c r="DE231" s="20">
        <v>351.4</v>
      </c>
      <c r="DF231" s="20">
        <v>8.1</v>
      </c>
      <c r="DG231" s="20">
        <v>446.5</v>
      </c>
      <c r="DH231" s="20">
        <v>5.9</v>
      </c>
      <c r="DI231" s="20">
        <v>107.1</v>
      </c>
      <c r="DJ231" s="20">
        <v>15</v>
      </c>
      <c r="DK231" s="20" t="s">
        <v>858</v>
      </c>
      <c r="DL231" s="20" t="s">
        <v>858</v>
      </c>
      <c r="DN231" s="21" t="s">
        <v>456</v>
      </c>
      <c r="DO231" s="21" t="s">
        <v>30</v>
      </c>
      <c r="DP231" s="21">
        <v>15000</v>
      </c>
      <c r="DQ231" s="21">
        <v>10.1</v>
      </c>
      <c r="DR231" s="21">
        <v>37</v>
      </c>
      <c r="DS231" s="21">
        <v>0.3</v>
      </c>
      <c r="DT231" s="21">
        <v>36.6</v>
      </c>
      <c r="DU231" s="21">
        <v>1.1000000000000001</v>
      </c>
      <c r="DV231" s="21">
        <v>30</v>
      </c>
      <c r="DW231" s="21">
        <v>4.5999999999999996</v>
      </c>
      <c r="DX231" s="21" t="s">
        <v>858</v>
      </c>
      <c r="DY231" s="21" t="s">
        <v>858</v>
      </c>
      <c r="EA231" s="22" t="s">
        <v>456</v>
      </c>
      <c r="EB231" s="22" t="s">
        <v>30</v>
      </c>
      <c r="EC231" s="22">
        <v>14000</v>
      </c>
      <c r="ED231" s="22">
        <v>11.9</v>
      </c>
      <c r="EE231" s="22">
        <v>22947</v>
      </c>
      <c r="EF231" s="22">
        <v>13</v>
      </c>
      <c r="EG231" s="22">
        <v>27476</v>
      </c>
      <c r="EH231" s="22">
        <v>8.1</v>
      </c>
      <c r="EI231" s="22" t="s">
        <v>858</v>
      </c>
      <c r="EJ231" s="22" t="s">
        <v>858</v>
      </c>
      <c r="EK231" s="22" t="s">
        <v>858</v>
      </c>
      <c r="EL231" s="22" t="s">
        <v>858</v>
      </c>
      <c r="EN231" s="23" t="s">
        <v>456</v>
      </c>
      <c r="EO231" s="23" t="s">
        <v>30</v>
      </c>
      <c r="EP231" s="23">
        <v>15000</v>
      </c>
      <c r="EQ231" s="23">
        <v>10.1</v>
      </c>
      <c r="ER231" s="23">
        <v>11.57</v>
      </c>
      <c r="ES231" s="23">
        <v>10</v>
      </c>
      <c r="ET231" s="23">
        <v>14.43</v>
      </c>
      <c r="EU231" s="23">
        <v>6.4</v>
      </c>
      <c r="EV231" s="23">
        <v>6.93</v>
      </c>
      <c r="EW231" s="23">
        <v>4.9000000000000004</v>
      </c>
      <c r="EX231" s="23" t="s">
        <v>858</v>
      </c>
      <c r="EY231" s="23" t="s">
        <v>858</v>
      </c>
      <c r="FA231" s="24" t="s">
        <v>456</v>
      </c>
      <c r="FB231" s="24" t="s">
        <v>30</v>
      </c>
      <c r="FC231" s="24">
        <v>15000</v>
      </c>
      <c r="FD231" s="24">
        <v>10.1</v>
      </c>
      <c r="FE231" s="24">
        <v>439.7</v>
      </c>
      <c r="FF231" s="24">
        <v>9.3000000000000007</v>
      </c>
      <c r="FG231" s="24">
        <v>527.6</v>
      </c>
      <c r="FH231" s="24">
        <v>6.2</v>
      </c>
      <c r="FI231" s="24">
        <v>253</v>
      </c>
      <c r="FJ231" s="24">
        <v>5.8</v>
      </c>
      <c r="FK231" s="24" t="s">
        <v>858</v>
      </c>
      <c r="FL231" s="24" t="s">
        <v>858</v>
      </c>
      <c r="FN231" s="11" t="s">
        <v>456</v>
      </c>
      <c r="FO231" s="11" t="s">
        <v>30</v>
      </c>
      <c r="FP231" s="11">
        <v>18000</v>
      </c>
      <c r="FQ231" s="11">
        <v>10.1</v>
      </c>
      <c r="FR231" s="11">
        <v>38.1</v>
      </c>
      <c r="FS231" s="11">
        <v>1.8</v>
      </c>
      <c r="FT231" s="11">
        <v>39.6</v>
      </c>
      <c r="FU231" s="11">
        <v>1.7</v>
      </c>
      <c r="FV231" s="11">
        <v>34</v>
      </c>
      <c r="FW231" s="11">
        <v>6.4</v>
      </c>
      <c r="FX231" s="11" t="s">
        <v>858</v>
      </c>
      <c r="FY231" s="11" t="s">
        <v>858</v>
      </c>
      <c r="GA231" s="10" t="s">
        <v>456</v>
      </c>
      <c r="GB231" s="10" t="s">
        <v>30</v>
      </c>
      <c r="GC231" s="10">
        <v>16000</v>
      </c>
      <c r="GD231" s="10">
        <v>17.399999999999999</v>
      </c>
      <c r="GE231" s="10">
        <v>24318</v>
      </c>
      <c r="GF231" s="10">
        <v>18</v>
      </c>
      <c r="GG231" s="10">
        <v>32221</v>
      </c>
      <c r="GH231" s="10">
        <v>16</v>
      </c>
      <c r="GI231" s="10">
        <v>14430</v>
      </c>
      <c r="GJ231" s="10">
        <v>6.3</v>
      </c>
      <c r="GK231" s="10" t="s">
        <v>858</v>
      </c>
      <c r="GL231" s="10" t="s">
        <v>858</v>
      </c>
      <c r="GN231" s="9" t="s">
        <v>456</v>
      </c>
      <c r="GO231" s="9" t="s">
        <v>30</v>
      </c>
      <c r="GP231" s="9">
        <v>18000</v>
      </c>
      <c r="GQ231" s="9">
        <v>10.1</v>
      </c>
      <c r="GR231" s="9">
        <v>11.11</v>
      </c>
      <c r="GS231" s="9">
        <v>9.8000000000000007</v>
      </c>
      <c r="GT231" s="9">
        <v>14.77</v>
      </c>
      <c r="GU231" s="9">
        <v>9.6999999999999993</v>
      </c>
      <c r="GV231" s="9">
        <v>6.7</v>
      </c>
      <c r="GW231" s="9">
        <v>3.1</v>
      </c>
      <c r="GX231" s="9" t="s">
        <v>858</v>
      </c>
      <c r="GY231" s="9" t="s">
        <v>858</v>
      </c>
    </row>
    <row r="232" spans="1:207" x14ac:dyDescent="0.25">
      <c r="A232" s="1" t="s">
        <v>457</v>
      </c>
      <c r="B232" s="1" t="s">
        <v>31</v>
      </c>
      <c r="C232" s="1">
        <v>14000</v>
      </c>
      <c r="D232" s="1">
        <v>11.3</v>
      </c>
      <c r="E232" s="1">
        <v>414.4</v>
      </c>
      <c r="F232" s="1">
        <v>9.6</v>
      </c>
      <c r="G232" s="1">
        <v>555.79999999999995</v>
      </c>
      <c r="H232" s="1">
        <v>9.6</v>
      </c>
      <c r="I232" s="1">
        <v>254.6</v>
      </c>
      <c r="J232" s="1">
        <v>4.7</v>
      </c>
      <c r="K232" s="1" t="s">
        <v>858</v>
      </c>
      <c r="L232" s="1" t="s">
        <v>858</v>
      </c>
      <c r="N232" s="2" t="s">
        <v>457</v>
      </c>
      <c r="O232" s="2" t="s">
        <v>31</v>
      </c>
      <c r="P232" s="2">
        <v>28000</v>
      </c>
      <c r="Q232" s="2">
        <v>7.6</v>
      </c>
      <c r="R232" s="2">
        <v>37.5</v>
      </c>
      <c r="S232" s="2">
        <v>1</v>
      </c>
      <c r="T232" s="2">
        <v>38.6</v>
      </c>
      <c r="U232" s="2">
        <v>0.9</v>
      </c>
      <c r="V232" s="2">
        <v>33.700000000000003</v>
      </c>
      <c r="W232" s="2">
        <v>1.9</v>
      </c>
      <c r="X232" s="2" t="s">
        <v>858</v>
      </c>
      <c r="Y232" s="2" t="s">
        <v>858</v>
      </c>
      <c r="AA232" s="3" t="s">
        <v>457</v>
      </c>
      <c r="AB232" s="3" t="s">
        <v>31</v>
      </c>
      <c r="AC232" s="3">
        <v>26000</v>
      </c>
      <c r="AD232" s="3">
        <v>8.9</v>
      </c>
      <c r="AE232" s="3">
        <v>20590</v>
      </c>
      <c r="AF232" s="3">
        <v>6.6</v>
      </c>
      <c r="AG232" s="3">
        <v>25658</v>
      </c>
      <c r="AH232" s="3">
        <v>6.6</v>
      </c>
      <c r="AI232" s="3">
        <v>12888</v>
      </c>
      <c r="AJ232" s="3">
        <v>5.0999999999999996</v>
      </c>
      <c r="AK232" s="3" t="s">
        <v>858</v>
      </c>
      <c r="AL232" s="3" t="s">
        <v>858</v>
      </c>
      <c r="AN232" s="4" t="s">
        <v>457</v>
      </c>
      <c r="AO232" s="4" t="s">
        <v>31</v>
      </c>
      <c r="AP232" s="4">
        <v>28000</v>
      </c>
      <c r="AQ232" s="4">
        <v>7.6</v>
      </c>
      <c r="AR232" s="4">
        <v>10.15</v>
      </c>
      <c r="AS232" s="4">
        <v>5.7</v>
      </c>
      <c r="AT232" s="4">
        <v>12.55</v>
      </c>
      <c r="AU232" s="4">
        <v>5.9</v>
      </c>
      <c r="AV232" s="4">
        <v>6.47</v>
      </c>
      <c r="AW232" s="4">
        <v>2.4</v>
      </c>
      <c r="AX232" s="4" t="s">
        <v>858</v>
      </c>
      <c r="AY232" s="4" t="s">
        <v>858</v>
      </c>
      <c r="BA232" s="5" t="s">
        <v>457</v>
      </c>
      <c r="BB232" s="5" t="s">
        <v>31</v>
      </c>
      <c r="BC232" s="5">
        <v>28000</v>
      </c>
      <c r="BD232" s="5">
        <v>7.6</v>
      </c>
      <c r="BE232" s="5">
        <v>387.1</v>
      </c>
      <c r="BF232" s="5">
        <v>5.4</v>
      </c>
      <c r="BG232" s="5">
        <v>483.8</v>
      </c>
      <c r="BH232" s="5">
        <v>5.9</v>
      </c>
      <c r="BI232" s="5">
        <v>251.6</v>
      </c>
      <c r="BJ232" s="5">
        <v>2.8</v>
      </c>
      <c r="BK232" s="5" t="s">
        <v>858</v>
      </c>
      <c r="BL232" s="5" t="s">
        <v>858</v>
      </c>
      <c r="BN232" s="6" t="s">
        <v>457</v>
      </c>
      <c r="BO232" s="6" t="s">
        <v>31</v>
      </c>
      <c r="BP232" s="6">
        <v>46000</v>
      </c>
      <c r="BQ232" s="6">
        <v>5.9</v>
      </c>
      <c r="BR232" s="6">
        <v>36.299999999999997</v>
      </c>
      <c r="BS232" s="6">
        <v>3.2</v>
      </c>
      <c r="BT232" s="6">
        <v>31.1</v>
      </c>
      <c r="BU232" s="6">
        <v>2.2000000000000002</v>
      </c>
      <c r="BV232" s="6">
        <v>14.1</v>
      </c>
      <c r="BW232" s="6">
        <v>15</v>
      </c>
      <c r="BX232" s="6" t="s">
        <v>858</v>
      </c>
      <c r="BY232" s="6" t="s">
        <v>858</v>
      </c>
      <c r="CA232" s="7" t="s">
        <v>457</v>
      </c>
      <c r="CB232" s="7" t="s">
        <v>31</v>
      </c>
      <c r="CC232" s="7">
        <v>41000</v>
      </c>
      <c r="CD232" s="7">
        <v>6.9</v>
      </c>
      <c r="CE232" s="7">
        <v>16740</v>
      </c>
      <c r="CF232" s="7">
        <v>6</v>
      </c>
      <c r="CG232" s="7">
        <v>19962</v>
      </c>
      <c r="CH232" s="7">
        <v>6.1</v>
      </c>
      <c r="CI232" s="7">
        <v>5844</v>
      </c>
      <c r="CJ232" s="7">
        <v>15</v>
      </c>
      <c r="CK232" s="7" t="s">
        <v>858</v>
      </c>
      <c r="CL232" s="7" t="s">
        <v>858</v>
      </c>
      <c r="CN232" s="8" t="s">
        <v>457</v>
      </c>
      <c r="CO232" s="8" t="s">
        <v>31</v>
      </c>
      <c r="CP232" s="8">
        <v>46000</v>
      </c>
      <c r="CQ232" s="8">
        <v>5.9</v>
      </c>
      <c r="CR232" s="8">
        <v>9.2200000000000006</v>
      </c>
      <c r="CS232" s="8">
        <v>5.0999999999999996</v>
      </c>
      <c r="CT232" s="8">
        <v>11.97</v>
      </c>
      <c r="CU232" s="8">
        <v>4.9000000000000004</v>
      </c>
      <c r="CV232" s="8">
        <v>6.08</v>
      </c>
      <c r="CW232" s="8">
        <v>1.2</v>
      </c>
      <c r="CX232" s="8" t="s">
        <v>858</v>
      </c>
      <c r="CY232" s="8" t="s">
        <v>858</v>
      </c>
      <c r="DA232" s="20" t="s">
        <v>457</v>
      </c>
      <c r="DB232" s="20" t="s">
        <v>31</v>
      </c>
      <c r="DC232" s="20">
        <v>46000</v>
      </c>
      <c r="DD232" s="20">
        <v>5.9</v>
      </c>
      <c r="DE232" s="20">
        <v>318.8</v>
      </c>
      <c r="DF232" s="20">
        <v>4.9000000000000004</v>
      </c>
      <c r="DG232" s="20">
        <v>372.6</v>
      </c>
      <c r="DH232" s="20">
        <v>5.4</v>
      </c>
      <c r="DI232" s="20">
        <v>97</v>
      </c>
      <c r="DJ232" s="20">
        <v>15</v>
      </c>
      <c r="DK232" s="20" t="s">
        <v>858</v>
      </c>
      <c r="DL232" s="20" t="s">
        <v>858</v>
      </c>
      <c r="DN232" s="21" t="s">
        <v>457</v>
      </c>
      <c r="DO232" s="21" t="s">
        <v>31</v>
      </c>
      <c r="DP232" s="21">
        <v>14000</v>
      </c>
      <c r="DQ232" s="21">
        <v>10.3</v>
      </c>
      <c r="DR232" s="21">
        <v>37</v>
      </c>
      <c r="DS232" s="21">
        <v>0.4</v>
      </c>
      <c r="DT232" s="21">
        <v>37.5</v>
      </c>
      <c r="DU232" s="21">
        <v>1.2</v>
      </c>
      <c r="DV232" s="21">
        <v>32.5</v>
      </c>
      <c r="DW232" s="21">
        <v>2.2999999999999998</v>
      </c>
      <c r="DX232" s="21" t="s">
        <v>858</v>
      </c>
      <c r="DY232" s="21" t="s">
        <v>858</v>
      </c>
      <c r="EA232" s="22" t="s">
        <v>457</v>
      </c>
      <c r="EB232" s="22" t="s">
        <v>31</v>
      </c>
      <c r="EC232" s="22">
        <v>13000</v>
      </c>
      <c r="ED232" s="22">
        <v>12</v>
      </c>
      <c r="EE232" s="22">
        <v>18971</v>
      </c>
      <c r="EF232" s="22">
        <v>7.6</v>
      </c>
      <c r="EG232" s="22">
        <v>21771</v>
      </c>
      <c r="EH232" s="22">
        <v>5.3</v>
      </c>
      <c r="EI232" s="22">
        <v>12614</v>
      </c>
      <c r="EJ232" s="22">
        <v>13</v>
      </c>
      <c r="EK232" s="22" t="s">
        <v>858</v>
      </c>
      <c r="EL232" s="22" t="s">
        <v>858</v>
      </c>
      <c r="EN232" s="23" t="s">
        <v>457</v>
      </c>
      <c r="EO232" s="23" t="s">
        <v>31</v>
      </c>
      <c r="EP232" s="23">
        <v>14000</v>
      </c>
      <c r="EQ232" s="23">
        <v>10.3</v>
      </c>
      <c r="ER232" s="23">
        <v>9.7200000000000006</v>
      </c>
      <c r="ES232" s="23">
        <v>6.5</v>
      </c>
      <c r="ET232" s="23">
        <v>11.09</v>
      </c>
      <c r="EU232" s="23">
        <v>4.8</v>
      </c>
      <c r="EV232" s="23">
        <v>6.45</v>
      </c>
      <c r="EW232" s="23">
        <v>3.1</v>
      </c>
      <c r="EX232" s="23" t="s">
        <v>858</v>
      </c>
      <c r="EY232" s="23" t="s">
        <v>858</v>
      </c>
      <c r="FA232" s="24" t="s">
        <v>457</v>
      </c>
      <c r="FB232" s="24" t="s">
        <v>31</v>
      </c>
      <c r="FC232" s="24">
        <v>14000</v>
      </c>
      <c r="FD232" s="24">
        <v>10.3</v>
      </c>
      <c r="FE232" s="24">
        <v>358.2</v>
      </c>
      <c r="FF232" s="24">
        <v>6.3</v>
      </c>
      <c r="FG232" s="24">
        <v>415.8</v>
      </c>
      <c r="FH232" s="24">
        <v>4.4000000000000004</v>
      </c>
      <c r="FI232" s="24">
        <v>240.1</v>
      </c>
      <c r="FJ232" s="24">
        <v>4.4000000000000004</v>
      </c>
      <c r="FK232" s="24" t="s">
        <v>858</v>
      </c>
      <c r="FL232" s="24" t="s">
        <v>858</v>
      </c>
      <c r="FN232" s="11" t="s">
        <v>457</v>
      </c>
      <c r="FO232" s="11" t="s">
        <v>31</v>
      </c>
      <c r="FP232" s="11">
        <v>14000</v>
      </c>
      <c r="FQ232" s="11">
        <v>11.3</v>
      </c>
      <c r="FR232" s="11">
        <v>38.9</v>
      </c>
      <c r="FS232" s="11">
        <v>1.6</v>
      </c>
      <c r="FT232" s="11">
        <v>39.700000000000003</v>
      </c>
      <c r="FU232" s="11">
        <v>1.2</v>
      </c>
      <c r="FV232" s="11">
        <v>36.4</v>
      </c>
      <c r="FW232" s="11">
        <v>3.2</v>
      </c>
      <c r="FX232" s="11" t="s">
        <v>858</v>
      </c>
      <c r="FY232" s="11" t="s">
        <v>858</v>
      </c>
      <c r="GA232" s="10" t="s">
        <v>457</v>
      </c>
      <c r="GB232" s="10" t="s">
        <v>31</v>
      </c>
      <c r="GC232" s="10">
        <v>13000</v>
      </c>
      <c r="GD232" s="10">
        <v>13.1</v>
      </c>
      <c r="GE232" s="10">
        <v>22462</v>
      </c>
      <c r="GF232" s="10">
        <v>11</v>
      </c>
      <c r="GG232" s="10">
        <v>29715</v>
      </c>
      <c r="GH232" s="10">
        <v>11</v>
      </c>
      <c r="GI232" s="10">
        <v>13043</v>
      </c>
      <c r="GJ232" s="10">
        <v>7.1</v>
      </c>
      <c r="GK232" s="10" t="s">
        <v>858</v>
      </c>
      <c r="GL232" s="10" t="s">
        <v>858</v>
      </c>
      <c r="GN232" s="9" t="s">
        <v>457</v>
      </c>
      <c r="GO232" s="9" t="s">
        <v>31</v>
      </c>
      <c r="GP232" s="9">
        <v>14000</v>
      </c>
      <c r="GQ232" s="9">
        <v>11.3</v>
      </c>
      <c r="GR232" s="9">
        <v>10.46</v>
      </c>
      <c r="GS232" s="9">
        <v>12</v>
      </c>
      <c r="GT232" s="9">
        <v>14.01</v>
      </c>
      <c r="GU232" s="9">
        <v>9.8000000000000007</v>
      </c>
      <c r="GV232" s="9">
        <v>6.44</v>
      </c>
      <c r="GW232" s="9">
        <v>3.7</v>
      </c>
      <c r="GX232" s="9" t="s">
        <v>858</v>
      </c>
      <c r="GY232" s="9" t="s">
        <v>858</v>
      </c>
    </row>
    <row r="233" spans="1:207" x14ac:dyDescent="0.25">
      <c r="A233" s="1" t="s">
        <v>458</v>
      </c>
      <c r="B233" s="1" t="s">
        <v>32</v>
      </c>
      <c r="C233" s="1">
        <v>64000</v>
      </c>
      <c r="D233" s="1">
        <v>5.2</v>
      </c>
      <c r="E233" s="1">
        <v>539</v>
      </c>
      <c r="F233" s="1">
        <v>4.4000000000000004</v>
      </c>
      <c r="G233" s="1">
        <v>615.29999999999995</v>
      </c>
      <c r="H233" s="1">
        <v>2.9</v>
      </c>
      <c r="I233" s="1">
        <v>302.60000000000002</v>
      </c>
      <c r="J233" s="1">
        <v>2.6</v>
      </c>
      <c r="K233" s="1" t="s">
        <v>858</v>
      </c>
      <c r="L233" s="1" t="s">
        <v>858</v>
      </c>
      <c r="N233" s="2" t="s">
        <v>458</v>
      </c>
      <c r="O233" s="2" t="s">
        <v>32</v>
      </c>
      <c r="P233" s="2">
        <v>104000</v>
      </c>
      <c r="Q233" s="2">
        <v>4</v>
      </c>
      <c r="R233" s="2">
        <v>37.5</v>
      </c>
      <c r="S233" s="2">
        <v>0.9</v>
      </c>
      <c r="T233" s="2">
        <v>39</v>
      </c>
      <c r="U233" s="2">
        <v>0.6</v>
      </c>
      <c r="V233" s="2">
        <v>34.9</v>
      </c>
      <c r="W233" s="2">
        <v>1.3</v>
      </c>
      <c r="X233" s="2">
        <v>45</v>
      </c>
      <c r="Y233" s="2">
        <v>6.6</v>
      </c>
      <c r="AA233" s="3" t="s">
        <v>458</v>
      </c>
      <c r="AB233" s="3" t="s">
        <v>32</v>
      </c>
      <c r="AC233" s="3">
        <v>89000</v>
      </c>
      <c r="AD233" s="3">
        <v>5.3</v>
      </c>
      <c r="AE233" s="3">
        <v>25074</v>
      </c>
      <c r="AF233" s="3">
        <v>6.5</v>
      </c>
      <c r="AG233" s="3">
        <v>30438</v>
      </c>
      <c r="AH233" s="3">
        <v>3.7</v>
      </c>
      <c r="AI233" s="3">
        <v>13429</v>
      </c>
      <c r="AJ233" s="3">
        <v>3.1</v>
      </c>
      <c r="AK233" s="3" t="s">
        <v>858</v>
      </c>
      <c r="AL233" s="3" t="s">
        <v>858</v>
      </c>
      <c r="AN233" s="4" t="s">
        <v>458</v>
      </c>
      <c r="AO233" s="4" t="s">
        <v>32</v>
      </c>
      <c r="AP233" s="4">
        <v>104000</v>
      </c>
      <c r="AQ233" s="4">
        <v>4</v>
      </c>
      <c r="AR233" s="4">
        <v>11.99</v>
      </c>
      <c r="AS233" s="4">
        <v>4.2</v>
      </c>
      <c r="AT233" s="4">
        <v>14.51</v>
      </c>
      <c r="AU233" s="4">
        <v>2.5</v>
      </c>
      <c r="AV233" s="4">
        <v>6.95</v>
      </c>
      <c r="AW233" s="4">
        <v>1.6</v>
      </c>
      <c r="AX233" s="4">
        <v>24.92</v>
      </c>
      <c r="AY233" s="4">
        <v>17</v>
      </c>
      <c r="BA233" s="5" t="s">
        <v>458</v>
      </c>
      <c r="BB233" s="5" t="s">
        <v>32</v>
      </c>
      <c r="BC233" s="5">
        <v>104000</v>
      </c>
      <c r="BD233" s="5">
        <v>4</v>
      </c>
      <c r="BE233" s="5">
        <v>479.3</v>
      </c>
      <c r="BF233" s="5">
        <v>3.9</v>
      </c>
      <c r="BG233" s="5">
        <v>566.20000000000005</v>
      </c>
      <c r="BH233" s="5">
        <v>2.4</v>
      </c>
      <c r="BI233" s="5">
        <v>270.2</v>
      </c>
      <c r="BJ233" s="5">
        <v>2.4</v>
      </c>
      <c r="BK233" s="5">
        <v>924.2</v>
      </c>
      <c r="BL233" s="5">
        <v>18</v>
      </c>
      <c r="BN233" s="6" t="s">
        <v>458</v>
      </c>
      <c r="BO233" s="6" t="s">
        <v>32</v>
      </c>
      <c r="BP233" s="6">
        <v>146000</v>
      </c>
      <c r="BQ233" s="6">
        <v>3.4</v>
      </c>
      <c r="BR233" s="6">
        <v>37</v>
      </c>
      <c r="BS233" s="6">
        <v>0.4</v>
      </c>
      <c r="BT233" s="6">
        <v>33</v>
      </c>
      <c r="BU233" s="6">
        <v>1.2</v>
      </c>
      <c r="BV233" s="6">
        <v>15.6</v>
      </c>
      <c r="BW233" s="6">
        <v>6.6</v>
      </c>
      <c r="BX233" s="6">
        <v>43</v>
      </c>
      <c r="BY233" s="6">
        <v>4.8</v>
      </c>
      <c r="CA233" s="7" t="s">
        <v>458</v>
      </c>
      <c r="CB233" s="7" t="s">
        <v>32</v>
      </c>
      <c r="CC233" s="7">
        <v>127000</v>
      </c>
      <c r="CD233" s="7">
        <v>4.5999999999999996</v>
      </c>
      <c r="CE233" s="7">
        <v>20328</v>
      </c>
      <c r="CF233" s="7">
        <v>5.5</v>
      </c>
      <c r="CG233" s="7">
        <v>25045</v>
      </c>
      <c r="CH233" s="7">
        <v>3.8</v>
      </c>
      <c r="CI233" s="7">
        <v>6755</v>
      </c>
      <c r="CJ233" s="7">
        <v>9.9</v>
      </c>
      <c r="CK233" s="7" t="s">
        <v>858</v>
      </c>
      <c r="CL233" s="7" t="s">
        <v>858</v>
      </c>
      <c r="CN233" s="8" t="s">
        <v>458</v>
      </c>
      <c r="CO233" s="8" t="s">
        <v>32</v>
      </c>
      <c r="CP233" s="8">
        <v>146000</v>
      </c>
      <c r="CQ233" s="8">
        <v>3.4</v>
      </c>
      <c r="CR233" s="8">
        <v>10.73</v>
      </c>
      <c r="CS233" s="8">
        <v>3.1</v>
      </c>
      <c r="CT233" s="8">
        <v>14</v>
      </c>
      <c r="CU233" s="8">
        <v>2.2999999999999998</v>
      </c>
      <c r="CV233" s="8">
        <v>6.42</v>
      </c>
      <c r="CW233" s="8">
        <v>1.4</v>
      </c>
      <c r="CX233" s="8">
        <v>23.69</v>
      </c>
      <c r="CY233" s="8">
        <v>13</v>
      </c>
      <c r="DA233" s="20" t="s">
        <v>458</v>
      </c>
      <c r="DB233" s="20" t="s">
        <v>32</v>
      </c>
      <c r="DC233" s="20">
        <v>146000</v>
      </c>
      <c r="DD233" s="20">
        <v>3.4</v>
      </c>
      <c r="DE233" s="20">
        <v>390.8</v>
      </c>
      <c r="DF233" s="20">
        <v>3.8</v>
      </c>
      <c r="DG233" s="20">
        <v>461.5</v>
      </c>
      <c r="DH233" s="20">
        <v>2.6</v>
      </c>
      <c r="DI233" s="20">
        <v>121.2</v>
      </c>
      <c r="DJ233" s="20">
        <v>6.4</v>
      </c>
      <c r="DK233" s="20">
        <v>845.3</v>
      </c>
      <c r="DL233" s="20">
        <v>13</v>
      </c>
      <c r="DN233" s="21" t="s">
        <v>458</v>
      </c>
      <c r="DO233" s="21" t="s">
        <v>32</v>
      </c>
      <c r="DP233" s="21">
        <v>40000</v>
      </c>
      <c r="DQ233" s="21">
        <v>6.3</v>
      </c>
      <c r="DR233" s="21">
        <v>37.1</v>
      </c>
      <c r="DS233" s="21">
        <v>0.4</v>
      </c>
      <c r="DT233" s="21">
        <v>37.200000000000003</v>
      </c>
      <c r="DU233" s="21">
        <v>0.7</v>
      </c>
      <c r="DV233" s="21">
        <v>32.299999999999997</v>
      </c>
      <c r="DW233" s="21">
        <v>0.8</v>
      </c>
      <c r="DX233" s="21" t="s">
        <v>858</v>
      </c>
      <c r="DY233" s="21" t="s">
        <v>858</v>
      </c>
      <c r="EA233" s="22" t="s">
        <v>458</v>
      </c>
      <c r="EB233" s="22" t="s">
        <v>32</v>
      </c>
      <c r="EC233" s="22">
        <v>34000</v>
      </c>
      <c r="ED233" s="22">
        <v>9.5</v>
      </c>
      <c r="EE233" s="22">
        <v>20145</v>
      </c>
      <c r="EF233" s="22">
        <v>10</v>
      </c>
      <c r="EG233" s="22">
        <v>25598</v>
      </c>
      <c r="EH233" s="22">
        <v>7.4</v>
      </c>
      <c r="EI233" s="22">
        <v>12160</v>
      </c>
      <c r="EJ233" s="22">
        <v>4.5</v>
      </c>
      <c r="EK233" s="22" t="s">
        <v>858</v>
      </c>
      <c r="EL233" s="22" t="s">
        <v>858</v>
      </c>
      <c r="EN233" s="23" t="s">
        <v>458</v>
      </c>
      <c r="EO233" s="23" t="s">
        <v>32</v>
      </c>
      <c r="EP233" s="23">
        <v>40000</v>
      </c>
      <c r="EQ233" s="23">
        <v>6.3</v>
      </c>
      <c r="ER233" s="23">
        <v>10.55</v>
      </c>
      <c r="ES233" s="23">
        <v>4.5</v>
      </c>
      <c r="ET233" s="23">
        <v>13.1</v>
      </c>
      <c r="EU233" s="23">
        <v>4.4000000000000004</v>
      </c>
      <c r="EV233" s="23">
        <v>6.46</v>
      </c>
      <c r="EW233" s="23">
        <v>1.8</v>
      </c>
      <c r="EX233" s="23" t="s">
        <v>858</v>
      </c>
      <c r="EY233" s="23" t="s">
        <v>858</v>
      </c>
      <c r="FA233" s="24" t="s">
        <v>458</v>
      </c>
      <c r="FB233" s="24" t="s">
        <v>32</v>
      </c>
      <c r="FC233" s="24">
        <v>40000</v>
      </c>
      <c r="FD233" s="24">
        <v>6.3</v>
      </c>
      <c r="FE233" s="24">
        <v>401.4</v>
      </c>
      <c r="FF233" s="24">
        <v>5.2</v>
      </c>
      <c r="FG233" s="24">
        <v>486.8</v>
      </c>
      <c r="FH233" s="24">
        <v>4.3</v>
      </c>
      <c r="FI233" s="24">
        <v>243.7</v>
      </c>
      <c r="FJ233" s="24">
        <v>3</v>
      </c>
      <c r="FK233" s="24" t="s">
        <v>858</v>
      </c>
      <c r="FL233" s="24" t="s">
        <v>858</v>
      </c>
      <c r="FN233" s="11" t="s">
        <v>458</v>
      </c>
      <c r="FO233" s="11" t="s">
        <v>32</v>
      </c>
      <c r="FP233" s="11">
        <v>64000</v>
      </c>
      <c r="FQ233" s="11">
        <v>5.2</v>
      </c>
      <c r="FR233" s="11">
        <v>38.5</v>
      </c>
      <c r="FS233" s="11">
        <v>1.5</v>
      </c>
      <c r="FT233" s="11">
        <v>40.200000000000003</v>
      </c>
      <c r="FU233" s="11">
        <v>0.8</v>
      </c>
      <c r="FV233" s="11">
        <v>35.1</v>
      </c>
      <c r="FW233" s="11">
        <v>0.7</v>
      </c>
      <c r="FX233" s="11">
        <v>47.8</v>
      </c>
      <c r="FY233" s="11">
        <v>15</v>
      </c>
      <c r="GA233" s="10" t="s">
        <v>458</v>
      </c>
      <c r="GB233" s="10" t="s">
        <v>32</v>
      </c>
      <c r="GC233" s="10">
        <v>55000</v>
      </c>
      <c r="GD233" s="10">
        <v>6.3</v>
      </c>
      <c r="GE233" s="10">
        <v>28970</v>
      </c>
      <c r="GF233" s="10">
        <v>7.2</v>
      </c>
      <c r="GG233" s="10">
        <v>33475</v>
      </c>
      <c r="GH233" s="10">
        <v>3.8</v>
      </c>
      <c r="GI233" s="10">
        <v>15167</v>
      </c>
      <c r="GJ233" s="10">
        <v>4.7</v>
      </c>
      <c r="GK233" s="10" t="s">
        <v>858</v>
      </c>
      <c r="GL233" s="10" t="s">
        <v>858</v>
      </c>
      <c r="GN233" s="9" t="s">
        <v>458</v>
      </c>
      <c r="GO233" s="9" t="s">
        <v>32</v>
      </c>
      <c r="GP233" s="9">
        <v>64000</v>
      </c>
      <c r="GQ233" s="9">
        <v>5.2</v>
      </c>
      <c r="GR233" s="9">
        <v>12.89</v>
      </c>
      <c r="GS233" s="9">
        <v>4.5999999999999996</v>
      </c>
      <c r="GT233" s="9">
        <v>15.31</v>
      </c>
      <c r="GU233" s="9">
        <v>3</v>
      </c>
      <c r="GV233" s="9">
        <v>7.42</v>
      </c>
      <c r="GW233" s="9">
        <v>2.9</v>
      </c>
      <c r="GX233" s="9" t="s">
        <v>858</v>
      </c>
      <c r="GY233" s="9" t="s">
        <v>858</v>
      </c>
    </row>
    <row r="234" spans="1:207" x14ac:dyDescent="0.25">
      <c r="A234" s="1" t="s">
        <v>459</v>
      </c>
      <c r="B234" s="1" t="s">
        <v>33</v>
      </c>
      <c r="C234" s="1">
        <v>46000</v>
      </c>
      <c r="D234" s="1">
        <v>6.2</v>
      </c>
      <c r="E234" s="1">
        <v>544.6</v>
      </c>
      <c r="F234" s="1">
        <v>5.9</v>
      </c>
      <c r="G234" s="1">
        <v>590.70000000000005</v>
      </c>
      <c r="H234" s="1">
        <v>3</v>
      </c>
      <c r="I234" s="1">
        <v>296.10000000000002</v>
      </c>
      <c r="J234" s="1">
        <v>2.8</v>
      </c>
      <c r="K234" s="1" t="s">
        <v>858</v>
      </c>
      <c r="L234" s="1" t="s">
        <v>858</v>
      </c>
      <c r="N234" s="2" t="s">
        <v>459</v>
      </c>
      <c r="O234" s="2" t="s">
        <v>33</v>
      </c>
      <c r="P234" s="2">
        <v>79000</v>
      </c>
      <c r="Q234" s="2">
        <v>4.5999999999999996</v>
      </c>
      <c r="R234" s="2">
        <v>37.5</v>
      </c>
      <c r="S234" s="2">
        <v>0.9</v>
      </c>
      <c r="T234" s="2">
        <v>38.700000000000003</v>
      </c>
      <c r="U234" s="2">
        <v>0.6</v>
      </c>
      <c r="V234" s="2">
        <v>34.700000000000003</v>
      </c>
      <c r="W234" s="2">
        <v>1.8</v>
      </c>
      <c r="X234" s="2">
        <v>44.8</v>
      </c>
      <c r="Y234" s="2">
        <v>6.5</v>
      </c>
      <c r="AA234" s="3" t="s">
        <v>459</v>
      </c>
      <c r="AB234" s="3" t="s">
        <v>33</v>
      </c>
      <c r="AC234" s="3">
        <v>70000</v>
      </c>
      <c r="AD234" s="3">
        <v>5.5</v>
      </c>
      <c r="AE234" s="3">
        <v>25298</v>
      </c>
      <c r="AF234" s="3">
        <v>5.4</v>
      </c>
      <c r="AG234" s="3">
        <v>28892</v>
      </c>
      <c r="AH234" s="3">
        <v>2.9</v>
      </c>
      <c r="AI234" s="3">
        <v>13968</v>
      </c>
      <c r="AJ234" s="3">
        <v>4</v>
      </c>
      <c r="AK234" s="3" t="s">
        <v>858</v>
      </c>
      <c r="AL234" s="3" t="s">
        <v>858</v>
      </c>
      <c r="AN234" s="4" t="s">
        <v>459</v>
      </c>
      <c r="AO234" s="4" t="s">
        <v>33</v>
      </c>
      <c r="AP234" s="4">
        <v>79000</v>
      </c>
      <c r="AQ234" s="4">
        <v>4.5999999999999996</v>
      </c>
      <c r="AR234" s="4">
        <v>12.04</v>
      </c>
      <c r="AS234" s="4">
        <v>4.5</v>
      </c>
      <c r="AT234" s="4">
        <v>13.99</v>
      </c>
      <c r="AU234" s="4">
        <v>2.4</v>
      </c>
      <c r="AV234" s="4">
        <v>7</v>
      </c>
      <c r="AW234" s="4">
        <v>2.6</v>
      </c>
      <c r="AX234" s="4">
        <v>23.74</v>
      </c>
      <c r="AY234" s="4">
        <v>16</v>
      </c>
      <c r="BA234" s="5" t="s">
        <v>459</v>
      </c>
      <c r="BB234" s="5" t="s">
        <v>33</v>
      </c>
      <c r="BC234" s="5">
        <v>79000</v>
      </c>
      <c r="BD234" s="5">
        <v>4.5999999999999996</v>
      </c>
      <c r="BE234" s="5">
        <v>469.3</v>
      </c>
      <c r="BF234" s="5">
        <v>5.4</v>
      </c>
      <c r="BG234" s="5">
        <v>541.6</v>
      </c>
      <c r="BH234" s="5">
        <v>2.2999999999999998</v>
      </c>
      <c r="BI234" s="5">
        <v>273.60000000000002</v>
      </c>
      <c r="BJ234" s="5">
        <v>3.1</v>
      </c>
      <c r="BK234" s="5">
        <v>892</v>
      </c>
      <c r="BL234" s="5">
        <v>15</v>
      </c>
      <c r="BN234" s="6" t="s">
        <v>459</v>
      </c>
      <c r="BO234" s="6" t="s">
        <v>33</v>
      </c>
      <c r="BP234" s="6">
        <v>118000</v>
      </c>
      <c r="BQ234" s="6">
        <v>3.7</v>
      </c>
      <c r="BR234" s="6">
        <v>36.5</v>
      </c>
      <c r="BS234" s="6">
        <v>1.4</v>
      </c>
      <c r="BT234" s="6">
        <v>31.9</v>
      </c>
      <c r="BU234" s="6">
        <v>1.3</v>
      </c>
      <c r="BV234" s="6">
        <v>13</v>
      </c>
      <c r="BW234" s="6">
        <v>9.6999999999999993</v>
      </c>
      <c r="BX234" s="6">
        <v>42.3</v>
      </c>
      <c r="BY234" s="6">
        <v>4.8</v>
      </c>
      <c r="CA234" s="7" t="s">
        <v>459</v>
      </c>
      <c r="CB234" s="7" t="s">
        <v>33</v>
      </c>
      <c r="CC234" s="7">
        <v>102000</v>
      </c>
      <c r="CD234" s="7">
        <v>5.0999999999999996</v>
      </c>
      <c r="CE234" s="7">
        <v>19892</v>
      </c>
      <c r="CF234" s="7">
        <v>7</v>
      </c>
      <c r="CG234" s="7">
        <v>23127</v>
      </c>
      <c r="CH234" s="7">
        <v>3.6</v>
      </c>
      <c r="CI234" s="7">
        <v>6003</v>
      </c>
      <c r="CJ234" s="7">
        <v>14</v>
      </c>
      <c r="CK234" s="7" t="s">
        <v>858</v>
      </c>
      <c r="CL234" s="7" t="s">
        <v>858</v>
      </c>
      <c r="CN234" s="8" t="s">
        <v>459</v>
      </c>
      <c r="CO234" s="8" t="s">
        <v>33</v>
      </c>
      <c r="CP234" s="8">
        <v>118000</v>
      </c>
      <c r="CQ234" s="8">
        <v>3.7</v>
      </c>
      <c r="CR234" s="8">
        <v>10.56</v>
      </c>
      <c r="CS234" s="8">
        <v>4.0999999999999996</v>
      </c>
      <c r="CT234" s="8">
        <v>13.34</v>
      </c>
      <c r="CU234" s="8">
        <v>2.2999999999999998</v>
      </c>
      <c r="CV234" s="8">
        <v>6.25</v>
      </c>
      <c r="CW234" s="8">
        <v>1.6</v>
      </c>
      <c r="CX234" s="8">
        <v>22.03</v>
      </c>
      <c r="CY234" s="8">
        <v>12</v>
      </c>
      <c r="DA234" s="20" t="s">
        <v>459</v>
      </c>
      <c r="DB234" s="20" t="s">
        <v>33</v>
      </c>
      <c r="DC234" s="20">
        <v>118000</v>
      </c>
      <c r="DD234" s="20">
        <v>3.7</v>
      </c>
      <c r="DE234" s="20">
        <v>365.6</v>
      </c>
      <c r="DF234" s="20">
        <v>4.3</v>
      </c>
      <c r="DG234" s="20">
        <v>426</v>
      </c>
      <c r="DH234" s="20">
        <v>2.7</v>
      </c>
      <c r="DI234" s="20">
        <v>107.2</v>
      </c>
      <c r="DJ234" s="20">
        <v>8.6</v>
      </c>
      <c r="DK234" s="20">
        <v>802.2</v>
      </c>
      <c r="DL234" s="20">
        <v>13</v>
      </c>
      <c r="DN234" s="21" t="s">
        <v>459</v>
      </c>
      <c r="DO234" s="21" t="s">
        <v>33</v>
      </c>
      <c r="DP234" s="21">
        <v>33000</v>
      </c>
      <c r="DQ234" s="21">
        <v>6.9</v>
      </c>
      <c r="DR234" s="21">
        <v>37</v>
      </c>
      <c r="DS234" s="21">
        <v>0.4</v>
      </c>
      <c r="DT234" s="21">
        <v>36.9</v>
      </c>
      <c r="DU234" s="21">
        <v>0.7</v>
      </c>
      <c r="DV234" s="21">
        <v>32.4</v>
      </c>
      <c r="DW234" s="21">
        <v>1.2</v>
      </c>
      <c r="DX234" s="21" t="s">
        <v>858</v>
      </c>
      <c r="DY234" s="21" t="s">
        <v>858</v>
      </c>
      <c r="EA234" s="22" t="s">
        <v>459</v>
      </c>
      <c r="EB234" s="22" t="s">
        <v>33</v>
      </c>
      <c r="EC234" s="22">
        <v>29000</v>
      </c>
      <c r="ED234" s="22">
        <v>8.1999999999999993</v>
      </c>
      <c r="EE234" s="22">
        <v>21299</v>
      </c>
      <c r="EF234" s="22">
        <v>7.2</v>
      </c>
      <c r="EG234" s="22">
        <v>25086</v>
      </c>
      <c r="EH234" s="22">
        <v>4.4000000000000004</v>
      </c>
      <c r="EI234" s="22">
        <v>12656</v>
      </c>
      <c r="EJ234" s="22">
        <v>5.5</v>
      </c>
      <c r="EK234" s="22" t="s">
        <v>858</v>
      </c>
      <c r="EL234" s="22" t="s">
        <v>858</v>
      </c>
      <c r="EN234" s="23" t="s">
        <v>459</v>
      </c>
      <c r="EO234" s="23" t="s">
        <v>33</v>
      </c>
      <c r="EP234" s="23">
        <v>33000</v>
      </c>
      <c r="EQ234" s="23">
        <v>6.9</v>
      </c>
      <c r="ER234" s="23">
        <v>10.87</v>
      </c>
      <c r="ES234" s="23">
        <v>6.7</v>
      </c>
      <c r="ET234" s="23">
        <v>12.84</v>
      </c>
      <c r="EU234" s="23">
        <v>3.5</v>
      </c>
      <c r="EV234" s="23">
        <v>6.98</v>
      </c>
      <c r="EW234" s="23">
        <v>2.6</v>
      </c>
      <c r="EX234" s="23" t="s">
        <v>858</v>
      </c>
      <c r="EY234" s="23" t="s">
        <v>858</v>
      </c>
      <c r="FA234" s="24" t="s">
        <v>459</v>
      </c>
      <c r="FB234" s="24" t="s">
        <v>33</v>
      </c>
      <c r="FC234" s="24">
        <v>33000</v>
      </c>
      <c r="FD234" s="24">
        <v>6.9</v>
      </c>
      <c r="FE234" s="24">
        <v>403.1</v>
      </c>
      <c r="FF234" s="24">
        <v>6.2</v>
      </c>
      <c r="FG234" s="24">
        <v>473.9</v>
      </c>
      <c r="FH234" s="24">
        <v>3.4</v>
      </c>
      <c r="FI234" s="24">
        <v>258.3</v>
      </c>
      <c r="FJ234" s="24">
        <v>2.7</v>
      </c>
      <c r="FK234" s="24" t="s">
        <v>858</v>
      </c>
      <c r="FL234" s="24" t="s">
        <v>858</v>
      </c>
      <c r="FN234" s="11" t="s">
        <v>459</v>
      </c>
      <c r="FO234" s="11" t="s">
        <v>33</v>
      </c>
      <c r="FP234" s="11">
        <v>46000</v>
      </c>
      <c r="FQ234" s="11">
        <v>6.2</v>
      </c>
      <c r="FR234" s="11">
        <v>38.700000000000003</v>
      </c>
      <c r="FS234" s="11">
        <v>1.7</v>
      </c>
      <c r="FT234" s="11">
        <v>40</v>
      </c>
      <c r="FU234" s="11">
        <v>0.8</v>
      </c>
      <c r="FV234" s="11">
        <v>35.1</v>
      </c>
      <c r="FW234" s="11">
        <v>1.1000000000000001</v>
      </c>
      <c r="FX234" s="11" t="s">
        <v>858</v>
      </c>
      <c r="FY234" s="11" t="s">
        <v>858</v>
      </c>
      <c r="GA234" s="10" t="s">
        <v>459</v>
      </c>
      <c r="GB234" s="10" t="s">
        <v>33</v>
      </c>
      <c r="GC234" s="10">
        <v>41000</v>
      </c>
      <c r="GD234" s="10">
        <v>7.3</v>
      </c>
      <c r="GE234" s="10">
        <v>28376</v>
      </c>
      <c r="GF234" s="10">
        <v>6.2</v>
      </c>
      <c r="GG234" s="10">
        <v>31578</v>
      </c>
      <c r="GH234" s="10">
        <v>3.6</v>
      </c>
      <c r="GI234" s="10">
        <v>15490</v>
      </c>
      <c r="GJ234" s="10">
        <v>4.7</v>
      </c>
      <c r="GK234" s="10" t="s">
        <v>858</v>
      </c>
      <c r="GL234" s="10" t="s">
        <v>858</v>
      </c>
      <c r="GN234" s="9" t="s">
        <v>459</v>
      </c>
      <c r="GO234" s="9" t="s">
        <v>33</v>
      </c>
      <c r="GP234" s="9">
        <v>46000</v>
      </c>
      <c r="GQ234" s="9">
        <v>6.2</v>
      </c>
      <c r="GR234" s="9">
        <v>13.05</v>
      </c>
      <c r="GS234" s="9">
        <v>6.6</v>
      </c>
      <c r="GT234" s="9">
        <v>14.75</v>
      </c>
      <c r="GU234" s="9">
        <v>3.2</v>
      </c>
      <c r="GV234" s="9">
        <v>7.06</v>
      </c>
      <c r="GW234" s="9">
        <v>4.4000000000000004</v>
      </c>
      <c r="GX234" s="9" t="s">
        <v>858</v>
      </c>
      <c r="GY234" s="9" t="s">
        <v>858</v>
      </c>
    </row>
    <row r="235" spans="1:207" x14ac:dyDescent="0.25">
      <c r="A235" s="1" t="s">
        <v>460</v>
      </c>
      <c r="B235" s="1" t="s">
        <v>34</v>
      </c>
      <c r="C235" s="1">
        <v>26000</v>
      </c>
      <c r="D235" s="1">
        <v>8.1</v>
      </c>
      <c r="E235" s="1">
        <v>520.4</v>
      </c>
      <c r="F235" s="1">
        <v>6.2</v>
      </c>
      <c r="G235" s="1">
        <v>584.4</v>
      </c>
      <c r="H235" s="1">
        <v>3.7</v>
      </c>
      <c r="I235" s="1">
        <v>287.10000000000002</v>
      </c>
      <c r="J235" s="1">
        <v>6.9</v>
      </c>
      <c r="K235" s="1" t="s">
        <v>858</v>
      </c>
      <c r="L235" s="1" t="s">
        <v>858</v>
      </c>
      <c r="N235" s="2" t="s">
        <v>460</v>
      </c>
      <c r="O235" s="2" t="s">
        <v>34</v>
      </c>
      <c r="P235" s="2">
        <v>41000</v>
      </c>
      <c r="Q235" s="2">
        <v>6.4</v>
      </c>
      <c r="R235" s="2">
        <v>37.5</v>
      </c>
      <c r="S235" s="2">
        <v>1.2</v>
      </c>
      <c r="T235" s="2">
        <v>39.200000000000003</v>
      </c>
      <c r="U235" s="2">
        <v>0.9</v>
      </c>
      <c r="V235" s="2">
        <v>34</v>
      </c>
      <c r="W235" s="2">
        <v>1.9</v>
      </c>
      <c r="X235" s="2" t="s">
        <v>858</v>
      </c>
      <c r="Y235" s="2" t="s">
        <v>858</v>
      </c>
      <c r="AA235" s="3" t="s">
        <v>460</v>
      </c>
      <c r="AB235" s="3" t="s">
        <v>34</v>
      </c>
      <c r="AC235" s="3">
        <v>36000</v>
      </c>
      <c r="AD235" s="3">
        <v>7.5</v>
      </c>
      <c r="AE235" s="3">
        <v>25166</v>
      </c>
      <c r="AF235" s="3">
        <v>6.4</v>
      </c>
      <c r="AG235" s="3">
        <v>28676</v>
      </c>
      <c r="AH235" s="3">
        <v>3.9</v>
      </c>
      <c r="AI235" s="3">
        <v>15155</v>
      </c>
      <c r="AJ235" s="3">
        <v>6.8</v>
      </c>
      <c r="AK235" s="3" t="s">
        <v>858</v>
      </c>
      <c r="AL235" s="3" t="s">
        <v>858</v>
      </c>
      <c r="AN235" s="4" t="s">
        <v>460</v>
      </c>
      <c r="AO235" s="4" t="s">
        <v>34</v>
      </c>
      <c r="AP235" s="4">
        <v>41000</v>
      </c>
      <c r="AQ235" s="4">
        <v>6.4</v>
      </c>
      <c r="AR235" s="4">
        <v>12.24</v>
      </c>
      <c r="AS235" s="4">
        <v>4.9000000000000004</v>
      </c>
      <c r="AT235" s="4">
        <v>14.26</v>
      </c>
      <c r="AU235" s="4">
        <v>3.3</v>
      </c>
      <c r="AV235" s="4">
        <v>7.32</v>
      </c>
      <c r="AW235" s="4">
        <v>4.4000000000000004</v>
      </c>
      <c r="AX235" s="4" t="s">
        <v>858</v>
      </c>
      <c r="AY235" s="4" t="s">
        <v>858</v>
      </c>
      <c r="BA235" s="5" t="s">
        <v>460</v>
      </c>
      <c r="BB235" s="5" t="s">
        <v>34</v>
      </c>
      <c r="BC235" s="5">
        <v>41000</v>
      </c>
      <c r="BD235" s="5">
        <v>6.4</v>
      </c>
      <c r="BE235" s="5">
        <v>493.3</v>
      </c>
      <c r="BF235" s="5">
        <v>4.7</v>
      </c>
      <c r="BG235" s="5">
        <v>558.20000000000005</v>
      </c>
      <c r="BH235" s="5">
        <v>3.2</v>
      </c>
      <c r="BI235" s="5">
        <v>281</v>
      </c>
      <c r="BJ235" s="5">
        <v>4.7</v>
      </c>
      <c r="BK235" s="5" t="s">
        <v>858</v>
      </c>
      <c r="BL235" s="5" t="s">
        <v>858</v>
      </c>
      <c r="BN235" s="6" t="s">
        <v>460</v>
      </c>
      <c r="BO235" s="6" t="s">
        <v>34</v>
      </c>
      <c r="BP235" s="6">
        <v>53000</v>
      </c>
      <c r="BQ235" s="6">
        <v>5.6</v>
      </c>
      <c r="BR235" s="6">
        <v>37</v>
      </c>
      <c r="BS235" s="6">
        <v>0.5</v>
      </c>
      <c r="BT235" s="6">
        <v>34.700000000000003</v>
      </c>
      <c r="BU235" s="6">
        <v>1.7</v>
      </c>
      <c r="BV235" s="6">
        <v>19.3</v>
      </c>
      <c r="BW235" s="6">
        <v>10</v>
      </c>
      <c r="BX235" s="6" t="s">
        <v>858</v>
      </c>
      <c r="BY235" s="6" t="s">
        <v>858</v>
      </c>
      <c r="CA235" s="7" t="s">
        <v>460</v>
      </c>
      <c r="CB235" s="7" t="s">
        <v>34</v>
      </c>
      <c r="CC235" s="7">
        <v>46000</v>
      </c>
      <c r="CD235" s="7">
        <v>7.4</v>
      </c>
      <c r="CE235" s="7">
        <v>21517</v>
      </c>
      <c r="CF235" s="7">
        <v>8</v>
      </c>
      <c r="CG235" s="7">
        <v>25068</v>
      </c>
      <c r="CH235" s="7">
        <v>5.5</v>
      </c>
      <c r="CI235" s="7" t="s">
        <v>858</v>
      </c>
      <c r="CJ235" s="7" t="s">
        <v>858</v>
      </c>
      <c r="CK235" s="7" t="s">
        <v>858</v>
      </c>
      <c r="CL235" s="7" t="s">
        <v>858</v>
      </c>
      <c r="CN235" s="8" t="s">
        <v>460</v>
      </c>
      <c r="CO235" s="8" t="s">
        <v>34</v>
      </c>
      <c r="CP235" s="8">
        <v>53000</v>
      </c>
      <c r="CQ235" s="8">
        <v>5.6</v>
      </c>
      <c r="CR235" s="8">
        <v>10.94</v>
      </c>
      <c r="CS235" s="8">
        <v>5.2</v>
      </c>
      <c r="CT235" s="8">
        <v>13.74</v>
      </c>
      <c r="CU235" s="8">
        <v>3.2</v>
      </c>
      <c r="CV235" s="8">
        <v>6.58</v>
      </c>
      <c r="CW235" s="8">
        <v>2</v>
      </c>
      <c r="CX235" s="8" t="s">
        <v>858</v>
      </c>
      <c r="CY235" s="8" t="s">
        <v>858</v>
      </c>
      <c r="DA235" s="20" t="s">
        <v>460</v>
      </c>
      <c r="DB235" s="20" t="s">
        <v>34</v>
      </c>
      <c r="DC235" s="20">
        <v>53000</v>
      </c>
      <c r="DD235" s="20">
        <v>5.6</v>
      </c>
      <c r="DE235" s="20">
        <v>413.6</v>
      </c>
      <c r="DF235" s="20">
        <v>6.4</v>
      </c>
      <c r="DG235" s="20">
        <v>476.6</v>
      </c>
      <c r="DH235" s="20">
        <v>3.7</v>
      </c>
      <c r="DI235" s="20">
        <v>144.5</v>
      </c>
      <c r="DJ235" s="20">
        <v>12</v>
      </c>
      <c r="DK235" s="20" t="s">
        <v>858</v>
      </c>
      <c r="DL235" s="20" t="s">
        <v>858</v>
      </c>
      <c r="DN235" s="21" t="s">
        <v>460</v>
      </c>
      <c r="DO235" s="21" t="s">
        <v>34</v>
      </c>
      <c r="DP235" s="21">
        <v>15000</v>
      </c>
      <c r="DQ235" s="21">
        <v>10.4</v>
      </c>
      <c r="DR235" s="21">
        <v>37</v>
      </c>
      <c r="DS235" s="21">
        <v>0.6</v>
      </c>
      <c r="DT235" s="21">
        <v>36.9</v>
      </c>
      <c r="DU235" s="21">
        <v>0.9</v>
      </c>
      <c r="DV235" s="21">
        <v>32.5</v>
      </c>
      <c r="DW235" s="21">
        <v>1.7</v>
      </c>
      <c r="DX235" s="21" t="s">
        <v>858</v>
      </c>
      <c r="DY235" s="21" t="s">
        <v>858</v>
      </c>
      <c r="EA235" s="22" t="s">
        <v>460</v>
      </c>
      <c r="EB235" s="22" t="s">
        <v>34</v>
      </c>
      <c r="EC235" s="22">
        <v>13000</v>
      </c>
      <c r="ED235" s="22">
        <v>12.1</v>
      </c>
      <c r="EE235" s="22">
        <v>21610</v>
      </c>
      <c r="EF235" s="22">
        <v>9.6</v>
      </c>
      <c r="EG235" s="22">
        <v>25530</v>
      </c>
      <c r="EH235" s="22">
        <v>6.9</v>
      </c>
      <c r="EI235" s="22">
        <v>12729</v>
      </c>
      <c r="EJ235" s="22">
        <v>8.8000000000000007</v>
      </c>
      <c r="EK235" s="22" t="s">
        <v>858</v>
      </c>
      <c r="EL235" s="22" t="s">
        <v>858</v>
      </c>
      <c r="EN235" s="23" t="s">
        <v>460</v>
      </c>
      <c r="EO235" s="23" t="s">
        <v>34</v>
      </c>
      <c r="EP235" s="23">
        <v>15000</v>
      </c>
      <c r="EQ235" s="23">
        <v>10.4</v>
      </c>
      <c r="ER235" s="23">
        <v>11.2</v>
      </c>
      <c r="ES235" s="23">
        <v>9.6</v>
      </c>
      <c r="ET235" s="23">
        <v>13.87</v>
      </c>
      <c r="EU235" s="23">
        <v>5.9</v>
      </c>
      <c r="EV235" s="23">
        <v>7.14</v>
      </c>
      <c r="EW235" s="23">
        <v>6.1</v>
      </c>
      <c r="EX235" s="23" t="s">
        <v>858</v>
      </c>
      <c r="EY235" s="23" t="s">
        <v>858</v>
      </c>
      <c r="FA235" s="24" t="s">
        <v>460</v>
      </c>
      <c r="FB235" s="24" t="s">
        <v>34</v>
      </c>
      <c r="FC235" s="24">
        <v>15000</v>
      </c>
      <c r="FD235" s="24">
        <v>10.4</v>
      </c>
      <c r="FE235" s="24">
        <v>420.6</v>
      </c>
      <c r="FF235" s="24">
        <v>10</v>
      </c>
      <c r="FG235" s="24">
        <v>511.5</v>
      </c>
      <c r="FH235" s="24">
        <v>5.9</v>
      </c>
      <c r="FI235" s="24">
        <v>253.8</v>
      </c>
      <c r="FJ235" s="24">
        <v>7</v>
      </c>
      <c r="FK235" s="24" t="s">
        <v>858</v>
      </c>
      <c r="FL235" s="24" t="s">
        <v>858</v>
      </c>
      <c r="FN235" s="11" t="s">
        <v>460</v>
      </c>
      <c r="FO235" s="11" t="s">
        <v>34</v>
      </c>
      <c r="FP235" s="11">
        <v>26000</v>
      </c>
      <c r="FQ235" s="11">
        <v>8.1</v>
      </c>
      <c r="FR235" s="11">
        <v>39.200000000000003</v>
      </c>
      <c r="FS235" s="11">
        <v>1.6</v>
      </c>
      <c r="FT235" s="11">
        <v>40.4</v>
      </c>
      <c r="FU235" s="11">
        <v>1.2</v>
      </c>
      <c r="FV235" s="11">
        <v>35</v>
      </c>
      <c r="FW235" s="11">
        <v>2.6</v>
      </c>
      <c r="FX235" s="11" t="s">
        <v>858</v>
      </c>
      <c r="FY235" s="11" t="s">
        <v>858</v>
      </c>
      <c r="GA235" s="10" t="s">
        <v>460</v>
      </c>
      <c r="GB235" s="10" t="s">
        <v>34</v>
      </c>
      <c r="GC235" s="10">
        <v>23000</v>
      </c>
      <c r="GD235" s="10">
        <v>9.6</v>
      </c>
      <c r="GE235" s="10">
        <v>26836</v>
      </c>
      <c r="GF235" s="10">
        <v>7.9</v>
      </c>
      <c r="GG235" s="10">
        <v>30487</v>
      </c>
      <c r="GH235" s="10">
        <v>4.5999999999999996</v>
      </c>
      <c r="GI235" s="10">
        <v>16559</v>
      </c>
      <c r="GJ235" s="10">
        <v>7.5</v>
      </c>
      <c r="GK235" s="10" t="s">
        <v>858</v>
      </c>
      <c r="GL235" s="10" t="s">
        <v>858</v>
      </c>
      <c r="GN235" s="9" t="s">
        <v>460</v>
      </c>
      <c r="GO235" s="9" t="s">
        <v>34</v>
      </c>
      <c r="GP235" s="9">
        <v>26000</v>
      </c>
      <c r="GQ235" s="9">
        <v>8.1</v>
      </c>
      <c r="GR235" s="9">
        <v>12.51</v>
      </c>
      <c r="GS235" s="9">
        <v>7.8</v>
      </c>
      <c r="GT235" s="9">
        <v>14.46</v>
      </c>
      <c r="GU235" s="9">
        <v>4</v>
      </c>
      <c r="GV235" s="9">
        <v>7.63</v>
      </c>
      <c r="GW235" s="9">
        <v>6.2</v>
      </c>
      <c r="GX235" s="9" t="s">
        <v>858</v>
      </c>
      <c r="GY235" s="9" t="s">
        <v>858</v>
      </c>
    </row>
    <row r="236" spans="1:207" x14ac:dyDescent="0.25">
      <c r="A236" s="1" t="s">
        <v>461</v>
      </c>
      <c r="B236" s="1" t="s">
        <v>35</v>
      </c>
      <c r="C236" s="1">
        <v>56000</v>
      </c>
      <c r="D236" s="1">
        <v>5.6</v>
      </c>
      <c r="E236" s="1">
        <v>499.3</v>
      </c>
      <c r="F236" s="1">
        <v>5.4</v>
      </c>
      <c r="G236" s="1">
        <v>581.6</v>
      </c>
      <c r="H236" s="1">
        <v>3.3</v>
      </c>
      <c r="I236" s="1">
        <v>247.2</v>
      </c>
      <c r="J236" s="1">
        <v>5.0999999999999996</v>
      </c>
      <c r="K236" s="1" t="s">
        <v>858</v>
      </c>
      <c r="L236" s="1" t="s">
        <v>858</v>
      </c>
      <c r="N236" s="2" t="s">
        <v>461</v>
      </c>
      <c r="O236" s="2" t="s">
        <v>35</v>
      </c>
      <c r="P236" s="2">
        <v>86000</v>
      </c>
      <c r="Q236" s="2">
        <v>4.5</v>
      </c>
      <c r="R236" s="2">
        <v>37.5</v>
      </c>
      <c r="S236" s="2">
        <v>0.8</v>
      </c>
      <c r="T236" s="2">
        <v>39.700000000000003</v>
      </c>
      <c r="U236" s="2">
        <v>0.7</v>
      </c>
      <c r="V236" s="2">
        <v>35</v>
      </c>
      <c r="W236" s="2">
        <v>0.8</v>
      </c>
      <c r="X236" s="2">
        <v>46.5</v>
      </c>
      <c r="Y236" s="2">
        <v>8.6999999999999993</v>
      </c>
      <c r="AA236" s="3" t="s">
        <v>461</v>
      </c>
      <c r="AB236" s="3" t="s">
        <v>35</v>
      </c>
      <c r="AC236" s="3">
        <v>73000</v>
      </c>
      <c r="AD236" s="3">
        <v>6.2</v>
      </c>
      <c r="AE236" s="3">
        <v>27502</v>
      </c>
      <c r="AF236" s="3">
        <v>6</v>
      </c>
      <c r="AG236" s="3">
        <v>31075</v>
      </c>
      <c r="AH236" s="3">
        <v>3.4</v>
      </c>
      <c r="AI236" s="3">
        <v>14071</v>
      </c>
      <c r="AJ236" s="3">
        <v>4.9000000000000004</v>
      </c>
      <c r="AK236" s="3" t="s">
        <v>858</v>
      </c>
      <c r="AL236" s="3" t="s">
        <v>858</v>
      </c>
      <c r="AN236" s="4" t="s">
        <v>461</v>
      </c>
      <c r="AO236" s="4" t="s">
        <v>35</v>
      </c>
      <c r="AP236" s="4">
        <v>86000</v>
      </c>
      <c r="AQ236" s="4">
        <v>4.5</v>
      </c>
      <c r="AR236" s="4">
        <v>11.6</v>
      </c>
      <c r="AS236" s="4">
        <v>4.3</v>
      </c>
      <c r="AT236" s="4">
        <v>14.02</v>
      </c>
      <c r="AU236" s="4">
        <v>2.6</v>
      </c>
      <c r="AV236" s="4">
        <v>6.5</v>
      </c>
      <c r="AW236" s="4">
        <v>3.6</v>
      </c>
      <c r="AX236" s="4">
        <v>23.92</v>
      </c>
      <c r="AY236" s="4">
        <v>18</v>
      </c>
      <c r="BA236" s="5" t="s">
        <v>461</v>
      </c>
      <c r="BB236" s="5" t="s">
        <v>35</v>
      </c>
      <c r="BC236" s="5">
        <v>86000</v>
      </c>
      <c r="BD236" s="5">
        <v>4.5</v>
      </c>
      <c r="BE236" s="5">
        <v>476.1</v>
      </c>
      <c r="BF236" s="5">
        <v>4.4000000000000004</v>
      </c>
      <c r="BG236" s="5">
        <v>555.79999999999995</v>
      </c>
      <c r="BH236" s="5">
        <v>2.6</v>
      </c>
      <c r="BI236" s="5">
        <v>258.89999999999998</v>
      </c>
      <c r="BJ236" s="5">
        <v>3</v>
      </c>
      <c r="BK236" s="5">
        <v>928.1</v>
      </c>
      <c r="BL236" s="5">
        <v>19</v>
      </c>
      <c r="BN236" s="6" t="s">
        <v>461</v>
      </c>
      <c r="BO236" s="6" t="s">
        <v>35</v>
      </c>
      <c r="BP236" s="6">
        <v>118000</v>
      </c>
      <c r="BQ236" s="6">
        <v>3.8</v>
      </c>
      <c r="BR236" s="6">
        <v>37</v>
      </c>
      <c r="BS236" s="6">
        <v>0.4</v>
      </c>
      <c r="BT236" s="6">
        <v>34.200000000000003</v>
      </c>
      <c r="BU236" s="6">
        <v>1.2</v>
      </c>
      <c r="BV236" s="6">
        <v>16</v>
      </c>
      <c r="BW236" s="6">
        <v>6.8</v>
      </c>
      <c r="BX236" s="6">
        <v>44.8</v>
      </c>
      <c r="BY236" s="6">
        <v>6.7</v>
      </c>
      <c r="CA236" s="7" t="s">
        <v>461</v>
      </c>
      <c r="CB236" s="7" t="s">
        <v>35</v>
      </c>
      <c r="CC236" s="7">
        <v>100000</v>
      </c>
      <c r="CD236" s="7">
        <v>5.4</v>
      </c>
      <c r="CE236" s="7">
        <v>22172</v>
      </c>
      <c r="CF236" s="7">
        <v>7.9</v>
      </c>
      <c r="CG236" s="7">
        <v>26016</v>
      </c>
      <c r="CH236" s="7">
        <v>3.7</v>
      </c>
      <c r="CI236" s="7">
        <v>6484</v>
      </c>
      <c r="CJ236" s="7">
        <v>17</v>
      </c>
      <c r="CK236" s="7" t="s">
        <v>858</v>
      </c>
      <c r="CL236" s="7" t="s">
        <v>858</v>
      </c>
      <c r="CN236" s="8" t="s">
        <v>461</v>
      </c>
      <c r="CO236" s="8" t="s">
        <v>35</v>
      </c>
      <c r="CP236" s="8">
        <v>118000</v>
      </c>
      <c r="CQ236" s="8">
        <v>3.8</v>
      </c>
      <c r="CR236" s="8">
        <v>10.45</v>
      </c>
      <c r="CS236" s="8">
        <v>3.4</v>
      </c>
      <c r="CT236" s="8">
        <v>13.5</v>
      </c>
      <c r="CU236" s="8">
        <v>2.4</v>
      </c>
      <c r="CV236" s="8">
        <v>6.08</v>
      </c>
      <c r="CW236" s="8">
        <v>0.7</v>
      </c>
      <c r="CX236" s="8">
        <v>23.83</v>
      </c>
      <c r="CY236" s="8">
        <v>15</v>
      </c>
      <c r="DA236" s="20" t="s">
        <v>461</v>
      </c>
      <c r="DB236" s="20" t="s">
        <v>35</v>
      </c>
      <c r="DC236" s="20">
        <v>118000</v>
      </c>
      <c r="DD236" s="20">
        <v>3.8</v>
      </c>
      <c r="DE236" s="20">
        <v>392.4</v>
      </c>
      <c r="DF236" s="20">
        <v>5.2</v>
      </c>
      <c r="DG236" s="20">
        <v>461.2</v>
      </c>
      <c r="DH236" s="20">
        <v>2.7</v>
      </c>
      <c r="DI236" s="20">
        <v>124.8</v>
      </c>
      <c r="DJ236" s="20">
        <v>9.3000000000000007</v>
      </c>
      <c r="DK236" s="20">
        <v>862.5</v>
      </c>
      <c r="DL236" s="20">
        <v>16</v>
      </c>
      <c r="DN236" s="21" t="s">
        <v>461</v>
      </c>
      <c r="DO236" s="21" t="s">
        <v>35</v>
      </c>
      <c r="DP236" s="21">
        <v>29000</v>
      </c>
      <c r="DQ236" s="21">
        <v>7.3</v>
      </c>
      <c r="DR236" s="21">
        <v>37.5</v>
      </c>
      <c r="DS236" s="21">
        <v>0.3</v>
      </c>
      <c r="DT236" s="21">
        <v>38</v>
      </c>
      <c r="DU236" s="21">
        <v>0.8</v>
      </c>
      <c r="DV236" s="21">
        <v>34.1</v>
      </c>
      <c r="DW236" s="21">
        <v>3.1</v>
      </c>
      <c r="DX236" s="21" t="s">
        <v>858</v>
      </c>
      <c r="DY236" s="21" t="s">
        <v>858</v>
      </c>
      <c r="EA236" s="22" t="s">
        <v>461</v>
      </c>
      <c r="EB236" s="22" t="s">
        <v>35</v>
      </c>
      <c r="EC236" s="22">
        <v>25000</v>
      </c>
      <c r="ED236" s="22">
        <v>10.9</v>
      </c>
      <c r="EE236" s="22">
        <v>23418</v>
      </c>
      <c r="EF236" s="22">
        <v>12</v>
      </c>
      <c r="EG236" s="22">
        <v>27112</v>
      </c>
      <c r="EH236" s="22">
        <v>5.9</v>
      </c>
      <c r="EI236" s="22">
        <v>13254</v>
      </c>
      <c r="EJ236" s="22">
        <v>9.1</v>
      </c>
      <c r="EK236" s="22" t="s">
        <v>858</v>
      </c>
      <c r="EL236" s="22" t="s">
        <v>858</v>
      </c>
      <c r="EN236" s="23" t="s">
        <v>461</v>
      </c>
      <c r="EO236" s="23" t="s">
        <v>35</v>
      </c>
      <c r="EP236" s="23">
        <v>29000</v>
      </c>
      <c r="EQ236" s="23">
        <v>7.3</v>
      </c>
      <c r="ER236" s="23">
        <v>11.29</v>
      </c>
      <c r="ES236" s="23">
        <v>6.6</v>
      </c>
      <c r="ET236" s="23">
        <v>13.31</v>
      </c>
      <c r="EU236" s="23">
        <v>3.9</v>
      </c>
      <c r="EV236" s="23">
        <v>6.97</v>
      </c>
      <c r="EW236" s="23">
        <v>3.9</v>
      </c>
      <c r="EX236" s="23" t="s">
        <v>858</v>
      </c>
      <c r="EY236" s="23" t="s">
        <v>858</v>
      </c>
      <c r="FA236" s="24" t="s">
        <v>461</v>
      </c>
      <c r="FB236" s="24" t="s">
        <v>35</v>
      </c>
      <c r="FC236" s="24">
        <v>29000</v>
      </c>
      <c r="FD236" s="24">
        <v>7.3</v>
      </c>
      <c r="FE236" s="24">
        <v>434.2</v>
      </c>
      <c r="FF236" s="24">
        <v>6.8</v>
      </c>
      <c r="FG236" s="24">
        <v>506</v>
      </c>
      <c r="FH236" s="24">
        <v>4</v>
      </c>
      <c r="FI236" s="24">
        <v>262.39999999999998</v>
      </c>
      <c r="FJ236" s="24">
        <v>2.7</v>
      </c>
      <c r="FK236" s="24" t="s">
        <v>858</v>
      </c>
      <c r="FL236" s="24" t="s">
        <v>858</v>
      </c>
      <c r="FN236" s="11" t="s">
        <v>461</v>
      </c>
      <c r="FO236" s="11" t="s">
        <v>35</v>
      </c>
      <c r="FP236" s="11">
        <v>56000</v>
      </c>
      <c r="FQ236" s="11">
        <v>5.6</v>
      </c>
      <c r="FR236" s="11">
        <v>38.5</v>
      </c>
      <c r="FS236" s="11">
        <v>1</v>
      </c>
      <c r="FT236" s="11">
        <v>40.5</v>
      </c>
      <c r="FU236" s="11">
        <v>0.9</v>
      </c>
      <c r="FV236" s="11">
        <v>36</v>
      </c>
      <c r="FW236" s="11">
        <v>1.1000000000000001</v>
      </c>
      <c r="FX236" s="11" t="s">
        <v>858</v>
      </c>
      <c r="FY236" s="11" t="s">
        <v>858</v>
      </c>
      <c r="GA236" s="10" t="s">
        <v>461</v>
      </c>
      <c r="GB236" s="10" t="s">
        <v>35</v>
      </c>
      <c r="GC236" s="10">
        <v>48000</v>
      </c>
      <c r="GD236" s="10">
        <v>7.6</v>
      </c>
      <c r="GE236" s="10">
        <v>29386</v>
      </c>
      <c r="GF236" s="10">
        <v>5.5</v>
      </c>
      <c r="GG236" s="10">
        <v>33135</v>
      </c>
      <c r="GH236" s="10">
        <v>4</v>
      </c>
      <c r="GI236" s="10">
        <v>15000</v>
      </c>
      <c r="GJ236" s="10">
        <v>6.6</v>
      </c>
      <c r="GK236" s="10" t="s">
        <v>858</v>
      </c>
      <c r="GL236" s="10" t="s">
        <v>858</v>
      </c>
      <c r="GN236" s="9" t="s">
        <v>461</v>
      </c>
      <c r="GO236" s="9" t="s">
        <v>35</v>
      </c>
      <c r="GP236" s="9">
        <v>56000</v>
      </c>
      <c r="GQ236" s="9">
        <v>5.6</v>
      </c>
      <c r="GR236" s="9">
        <v>11.76</v>
      </c>
      <c r="GS236" s="9">
        <v>6.7</v>
      </c>
      <c r="GT236" s="9">
        <v>14.36</v>
      </c>
      <c r="GU236" s="9">
        <v>3.3</v>
      </c>
      <c r="GV236" s="9">
        <v>6.14</v>
      </c>
      <c r="GW236" s="9">
        <v>3.7</v>
      </c>
      <c r="GX236" s="9" t="s">
        <v>858</v>
      </c>
      <c r="GY236" s="9" t="s">
        <v>858</v>
      </c>
    </row>
    <row r="237" spans="1:207" x14ac:dyDescent="0.25">
      <c r="A237" s="1" t="s">
        <v>462</v>
      </c>
      <c r="B237" s="1" t="s">
        <v>36</v>
      </c>
      <c r="C237" s="1">
        <v>12000</v>
      </c>
      <c r="D237" s="1">
        <v>11.8</v>
      </c>
      <c r="E237" s="1">
        <v>410.3</v>
      </c>
      <c r="F237" s="1">
        <v>8.8000000000000007</v>
      </c>
      <c r="G237" s="1">
        <v>481.9</v>
      </c>
      <c r="H237" s="1">
        <v>5.9</v>
      </c>
      <c r="I237" s="1">
        <v>244.9</v>
      </c>
      <c r="J237" s="1">
        <v>9.5</v>
      </c>
      <c r="K237" s="1" t="s">
        <v>858</v>
      </c>
      <c r="L237" s="1" t="s">
        <v>858</v>
      </c>
      <c r="N237" s="2" t="s">
        <v>462</v>
      </c>
      <c r="O237" s="2" t="s">
        <v>36</v>
      </c>
      <c r="P237" s="2">
        <v>18000</v>
      </c>
      <c r="Q237" s="2">
        <v>9.5</v>
      </c>
      <c r="R237" s="2">
        <v>39</v>
      </c>
      <c r="S237" s="2">
        <v>1.4</v>
      </c>
      <c r="T237" s="2">
        <v>39.9</v>
      </c>
      <c r="U237" s="2">
        <v>1.2</v>
      </c>
      <c r="V237" s="2">
        <v>35</v>
      </c>
      <c r="W237" s="2">
        <v>2.4</v>
      </c>
      <c r="X237" s="2" t="s">
        <v>858</v>
      </c>
      <c r="Y237" s="2" t="s">
        <v>858</v>
      </c>
      <c r="AA237" s="3" t="s">
        <v>462</v>
      </c>
      <c r="AB237" s="3" t="s">
        <v>36</v>
      </c>
      <c r="AC237" s="3">
        <v>17000</v>
      </c>
      <c r="AD237" s="3">
        <v>12.8</v>
      </c>
      <c r="AE237" s="3">
        <v>20963</v>
      </c>
      <c r="AF237" s="3">
        <v>9.5</v>
      </c>
      <c r="AG237" s="3">
        <v>24236</v>
      </c>
      <c r="AH237" s="3">
        <v>8.9</v>
      </c>
      <c r="AI237" s="3" t="s">
        <v>858</v>
      </c>
      <c r="AJ237" s="3" t="s">
        <v>858</v>
      </c>
      <c r="AK237" s="3" t="s">
        <v>858</v>
      </c>
      <c r="AL237" s="3" t="s">
        <v>858</v>
      </c>
      <c r="AN237" s="4" t="s">
        <v>462</v>
      </c>
      <c r="AO237" s="4" t="s">
        <v>36</v>
      </c>
      <c r="AP237" s="4">
        <v>18000</v>
      </c>
      <c r="AQ237" s="4">
        <v>9.5</v>
      </c>
      <c r="AR237" s="4">
        <v>9.7100000000000009</v>
      </c>
      <c r="AS237" s="4">
        <v>7.7</v>
      </c>
      <c r="AT237" s="4">
        <v>11.79</v>
      </c>
      <c r="AU237" s="4">
        <v>5.4</v>
      </c>
      <c r="AV237" s="4">
        <v>6.44</v>
      </c>
      <c r="AW237" s="4">
        <v>2.5</v>
      </c>
      <c r="AX237" s="4" t="s">
        <v>858</v>
      </c>
      <c r="AY237" s="4" t="s">
        <v>858</v>
      </c>
      <c r="BA237" s="5" t="s">
        <v>462</v>
      </c>
      <c r="BB237" s="5" t="s">
        <v>36</v>
      </c>
      <c r="BC237" s="5">
        <v>18000</v>
      </c>
      <c r="BD237" s="5">
        <v>9.5</v>
      </c>
      <c r="BE237" s="5">
        <v>397.3</v>
      </c>
      <c r="BF237" s="5">
        <v>6.8</v>
      </c>
      <c r="BG237" s="5">
        <v>469.7</v>
      </c>
      <c r="BH237" s="5">
        <v>5.6</v>
      </c>
      <c r="BI237" s="5">
        <v>239.1</v>
      </c>
      <c r="BJ237" s="5">
        <v>5</v>
      </c>
      <c r="BK237" s="5" t="s">
        <v>858</v>
      </c>
      <c r="BL237" s="5" t="s">
        <v>858</v>
      </c>
      <c r="BN237" s="6" t="s">
        <v>462</v>
      </c>
      <c r="BO237" s="6" t="s">
        <v>36</v>
      </c>
      <c r="BP237" s="6">
        <v>32000</v>
      </c>
      <c r="BQ237" s="6">
        <v>7.1</v>
      </c>
      <c r="BR237" s="6">
        <v>35.5</v>
      </c>
      <c r="BS237" s="6">
        <v>5.9</v>
      </c>
      <c r="BT237" s="6">
        <v>30.1</v>
      </c>
      <c r="BU237" s="6">
        <v>3</v>
      </c>
      <c r="BV237" s="6">
        <v>10.3</v>
      </c>
      <c r="BW237" s="6">
        <v>17</v>
      </c>
      <c r="BX237" s="6" t="s">
        <v>858</v>
      </c>
      <c r="BY237" s="6" t="s">
        <v>858</v>
      </c>
      <c r="CA237" s="7" t="s">
        <v>462</v>
      </c>
      <c r="CB237" s="7" t="s">
        <v>36</v>
      </c>
      <c r="CC237" s="7">
        <v>28000</v>
      </c>
      <c r="CD237" s="7">
        <v>12.7</v>
      </c>
      <c r="CE237" s="7">
        <v>15747</v>
      </c>
      <c r="CF237" s="7">
        <v>20</v>
      </c>
      <c r="CG237" s="7">
        <v>17497</v>
      </c>
      <c r="CH237" s="7">
        <v>10</v>
      </c>
      <c r="CI237" s="7" t="s">
        <v>858</v>
      </c>
      <c r="CJ237" s="7" t="s">
        <v>858</v>
      </c>
      <c r="CK237" s="7" t="s">
        <v>858</v>
      </c>
      <c r="CL237" s="7" t="s">
        <v>858</v>
      </c>
      <c r="CN237" s="8" t="s">
        <v>462</v>
      </c>
      <c r="CO237" s="8" t="s">
        <v>36</v>
      </c>
      <c r="CP237" s="8">
        <v>32000</v>
      </c>
      <c r="CQ237" s="8">
        <v>7.1</v>
      </c>
      <c r="CR237" s="8">
        <v>8.39</v>
      </c>
      <c r="CS237" s="8">
        <v>5.5</v>
      </c>
      <c r="CT237" s="8">
        <v>10.92</v>
      </c>
      <c r="CU237" s="8">
        <v>4.5999999999999996</v>
      </c>
      <c r="CV237" s="8">
        <v>6.08</v>
      </c>
      <c r="CW237" s="8">
        <v>0.6</v>
      </c>
      <c r="CX237" s="8" t="s">
        <v>858</v>
      </c>
      <c r="CY237" s="8" t="s">
        <v>858</v>
      </c>
      <c r="DA237" s="20" t="s">
        <v>462</v>
      </c>
      <c r="DB237" s="20" t="s">
        <v>36</v>
      </c>
      <c r="DC237" s="20">
        <v>32000</v>
      </c>
      <c r="DD237" s="20">
        <v>7.1</v>
      </c>
      <c r="DE237" s="20">
        <v>273</v>
      </c>
      <c r="DF237" s="20">
        <v>12</v>
      </c>
      <c r="DG237" s="20">
        <v>328.6</v>
      </c>
      <c r="DH237" s="20">
        <v>6</v>
      </c>
      <c r="DI237" s="20">
        <v>73</v>
      </c>
      <c r="DJ237" s="20">
        <v>15</v>
      </c>
      <c r="DK237" s="20" t="s">
        <v>858</v>
      </c>
      <c r="DL237" s="20" t="s">
        <v>858</v>
      </c>
      <c r="DN237" s="21" t="s">
        <v>462</v>
      </c>
      <c r="DO237" s="21" t="s">
        <v>36</v>
      </c>
      <c r="DP237" s="21">
        <v>6000</v>
      </c>
      <c r="DQ237" s="21">
        <v>16.100000000000001</v>
      </c>
      <c r="DR237" s="21">
        <v>38</v>
      </c>
      <c r="DS237" s="21">
        <v>2.7</v>
      </c>
      <c r="DT237" s="21">
        <v>38.5</v>
      </c>
      <c r="DU237" s="21">
        <v>1.7</v>
      </c>
      <c r="DV237" s="21" t="s">
        <v>858</v>
      </c>
      <c r="DW237" s="21" t="s">
        <v>858</v>
      </c>
      <c r="DX237" s="21" t="s">
        <v>858</v>
      </c>
      <c r="DY237" s="21" t="s">
        <v>858</v>
      </c>
      <c r="EA237" s="22" t="s">
        <v>462</v>
      </c>
      <c r="EB237" s="22" t="s">
        <v>36</v>
      </c>
      <c r="EC237" s="22">
        <v>5000</v>
      </c>
      <c r="ED237" s="22">
        <v>19.3</v>
      </c>
      <c r="EE237" s="22">
        <v>18610</v>
      </c>
      <c r="EF237" s="22">
        <v>16</v>
      </c>
      <c r="EG237" s="22">
        <v>24115</v>
      </c>
      <c r="EH237" s="22">
        <v>15</v>
      </c>
      <c r="EI237" s="22" t="s">
        <v>858</v>
      </c>
      <c r="EJ237" s="22" t="s">
        <v>858</v>
      </c>
      <c r="EK237" s="22" t="s">
        <v>858</v>
      </c>
      <c r="EL237" s="22" t="s">
        <v>858</v>
      </c>
      <c r="EN237" s="23" t="s">
        <v>462</v>
      </c>
      <c r="EO237" s="23" t="s">
        <v>36</v>
      </c>
      <c r="EP237" s="23">
        <v>6000</v>
      </c>
      <c r="EQ237" s="23">
        <v>16.100000000000001</v>
      </c>
      <c r="ER237" s="23">
        <v>9.3800000000000008</v>
      </c>
      <c r="ES237" s="23">
        <v>14</v>
      </c>
      <c r="ET237" s="23">
        <v>11.59</v>
      </c>
      <c r="EU237" s="23">
        <v>12</v>
      </c>
      <c r="EV237" s="23" t="s">
        <v>858</v>
      </c>
      <c r="EW237" s="23" t="s">
        <v>858</v>
      </c>
      <c r="EX237" s="23" t="s">
        <v>858</v>
      </c>
      <c r="EY237" s="23" t="s">
        <v>858</v>
      </c>
      <c r="FA237" s="24" t="s">
        <v>462</v>
      </c>
      <c r="FB237" s="24" t="s">
        <v>36</v>
      </c>
      <c r="FC237" s="24">
        <v>6000</v>
      </c>
      <c r="FD237" s="24">
        <v>16.100000000000001</v>
      </c>
      <c r="FE237" s="24">
        <v>354.3</v>
      </c>
      <c r="FF237" s="24">
        <v>12</v>
      </c>
      <c r="FG237" s="24">
        <v>446.1</v>
      </c>
      <c r="FH237" s="24">
        <v>12</v>
      </c>
      <c r="FI237" s="24" t="s">
        <v>858</v>
      </c>
      <c r="FJ237" s="24" t="s">
        <v>858</v>
      </c>
      <c r="FK237" s="24" t="s">
        <v>858</v>
      </c>
      <c r="FL237" s="24" t="s">
        <v>858</v>
      </c>
      <c r="FN237" s="11" t="s">
        <v>462</v>
      </c>
      <c r="FO237" s="11" t="s">
        <v>36</v>
      </c>
      <c r="FP237" s="11">
        <v>12000</v>
      </c>
      <c r="FQ237" s="11">
        <v>11.8</v>
      </c>
      <c r="FR237" s="11">
        <v>39</v>
      </c>
      <c r="FS237" s="11">
        <v>1.3</v>
      </c>
      <c r="FT237" s="11">
        <v>40.6</v>
      </c>
      <c r="FU237" s="11">
        <v>1.5</v>
      </c>
      <c r="FV237" s="11">
        <v>35</v>
      </c>
      <c r="FW237" s="11">
        <v>3.4</v>
      </c>
      <c r="FX237" s="11" t="s">
        <v>858</v>
      </c>
      <c r="FY237" s="11" t="s">
        <v>858</v>
      </c>
      <c r="GA237" s="10" t="s">
        <v>462</v>
      </c>
      <c r="GB237" s="10" t="s">
        <v>36</v>
      </c>
      <c r="GC237" s="10">
        <v>11000</v>
      </c>
      <c r="GD237" s="10">
        <v>16.5</v>
      </c>
      <c r="GE237" s="10">
        <v>21712</v>
      </c>
      <c r="GF237" s="10">
        <v>14</v>
      </c>
      <c r="GG237" s="10">
        <v>24295</v>
      </c>
      <c r="GH237" s="10">
        <v>11</v>
      </c>
      <c r="GI237" s="10" t="s">
        <v>858</v>
      </c>
      <c r="GJ237" s="10" t="s">
        <v>858</v>
      </c>
      <c r="GK237" s="10" t="s">
        <v>858</v>
      </c>
      <c r="GL237" s="10" t="s">
        <v>858</v>
      </c>
      <c r="GN237" s="9" t="s">
        <v>462</v>
      </c>
      <c r="GO237" s="9" t="s">
        <v>36</v>
      </c>
      <c r="GP237" s="9">
        <v>12000</v>
      </c>
      <c r="GQ237" s="9">
        <v>11.8</v>
      </c>
      <c r="GR237" s="9">
        <v>10</v>
      </c>
      <c r="GS237" s="9">
        <v>9.6999999999999993</v>
      </c>
      <c r="GT237" s="9">
        <v>11.88</v>
      </c>
      <c r="GU237" s="9">
        <v>5.7</v>
      </c>
      <c r="GV237" s="9">
        <v>6.52</v>
      </c>
      <c r="GW237" s="9">
        <v>4.5</v>
      </c>
      <c r="GX237" s="9" t="s">
        <v>858</v>
      </c>
      <c r="GY237" s="9" t="s">
        <v>858</v>
      </c>
    </row>
    <row r="238" spans="1:207" x14ac:dyDescent="0.25">
      <c r="A238" s="1" t="s">
        <v>463</v>
      </c>
      <c r="B238" s="1" t="s">
        <v>37</v>
      </c>
      <c r="C238" s="1">
        <v>13000</v>
      </c>
      <c r="D238" s="1">
        <v>11.7</v>
      </c>
      <c r="E238" s="1">
        <v>613.9</v>
      </c>
      <c r="F238" s="1">
        <v>6</v>
      </c>
      <c r="G238" s="1">
        <v>657.9</v>
      </c>
      <c r="H238" s="1">
        <v>5.2</v>
      </c>
      <c r="I238" s="1">
        <v>335.2</v>
      </c>
      <c r="J238" s="1">
        <v>9</v>
      </c>
      <c r="K238" s="1" t="s">
        <v>858</v>
      </c>
      <c r="L238" s="1" t="s">
        <v>858</v>
      </c>
      <c r="N238" s="2" t="s">
        <v>463</v>
      </c>
      <c r="O238" s="2" t="s">
        <v>37</v>
      </c>
      <c r="P238" s="2">
        <v>20000</v>
      </c>
      <c r="Q238" s="2">
        <v>9.5</v>
      </c>
      <c r="R238" s="2">
        <v>37.4</v>
      </c>
      <c r="S238" s="2">
        <v>0.7</v>
      </c>
      <c r="T238" s="2">
        <v>38.700000000000003</v>
      </c>
      <c r="U238" s="2">
        <v>1.1000000000000001</v>
      </c>
      <c r="V238" s="2">
        <v>35</v>
      </c>
      <c r="W238" s="2">
        <v>2</v>
      </c>
      <c r="X238" s="2" t="s">
        <v>858</v>
      </c>
      <c r="Y238" s="2" t="s">
        <v>858</v>
      </c>
      <c r="AA238" s="3" t="s">
        <v>463</v>
      </c>
      <c r="AB238" s="3" t="s">
        <v>37</v>
      </c>
      <c r="AC238" s="3">
        <v>18000</v>
      </c>
      <c r="AD238" s="3">
        <v>11</v>
      </c>
      <c r="AE238" s="3">
        <v>28891</v>
      </c>
      <c r="AF238" s="3">
        <v>8.1</v>
      </c>
      <c r="AG238" s="3">
        <v>30622</v>
      </c>
      <c r="AH238" s="3">
        <v>5.7</v>
      </c>
      <c r="AI238" s="3">
        <v>14003</v>
      </c>
      <c r="AJ238" s="3">
        <v>8.5</v>
      </c>
      <c r="AK238" s="3" t="s">
        <v>858</v>
      </c>
      <c r="AL238" s="3" t="s">
        <v>858</v>
      </c>
      <c r="AN238" s="4" t="s">
        <v>463</v>
      </c>
      <c r="AO238" s="4" t="s">
        <v>37</v>
      </c>
      <c r="AP238" s="4">
        <v>20000</v>
      </c>
      <c r="AQ238" s="4">
        <v>9.5</v>
      </c>
      <c r="AR238" s="4">
        <v>14.86</v>
      </c>
      <c r="AS238" s="4">
        <v>6.2</v>
      </c>
      <c r="AT238" s="4">
        <v>15.58</v>
      </c>
      <c r="AU238" s="4">
        <v>4.5</v>
      </c>
      <c r="AV238" s="4">
        <v>7.43</v>
      </c>
      <c r="AW238" s="4">
        <v>5.8</v>
      </c>
      <c r="AX238" s="4" t="s">
        <v>858</v>
      </c>
      <c r="AY238" s="4" t="s">
        <v>858</v>
      </c>
      <c r="BA238" s="5" t="s">
        <v>463</v>
      </c>
      <c r="BB238" s="5" t="s">
        <v>37</v>
      </c>
      <c r="BC238" s="5">
        <v>20000</v>
      </c>
      <c r="BD238" s="5">
        <v>9.5</v>
      </c>
      <c r="BE238" s="5">
        <v>581.1</v>
      </c>
      <c r="BF238" s="5">
        <v>6.3</v>
      </c>
      <c r="BG238" s="5">
        <v>602.6</v>
      </c>
      <c r="BH238" s="5">
        <v>4.4000000000000004</v>
      </c>
      <c r="BI238" s="5">
        <v>283.3</v>
      </c>
      <c r="BJ238" s="5">
        <v>7</v>
      </c>
      <c r="BK238" s="5" t="s">
        <v>858</v>
      </c>
      <c r="BL238" s="5" t="s">
        <v>858</v>
      </c>
      <c r="BN238" s="6" t="s">
        <v>463</v>
      </c>
      <c r="BO238" s="6" t="s">
        <v>37</v>
      </c>
      <c r="BP238" s="6">
        <v>30000</v>
      </c>
      <c r="BQ238" s="6">
        <v>7.5</v>
      </c>
      <c r="BR238" s="6">
        <v>37</v>
      </c>
      <c r="BS238" s="6">
        <v>0.3</v>
      </c>
      <c r="BT238" s="6">
        <v>32.5</v>
      </c>
      <c r="BU238" s="6">
        <v>2.2999999999999998</v>
      </c>
      <c r="BV238" s="6">
        <v>16</v>
      </c>
      <c r="BW238" s="6">
        <v>7.9</v>
      </c>
      <c r="BX238" s="6" t="s">
        <v>858</v>
      </c>
      <c r="BY238" s="6" t="s">
        <v>858</v>
      </c>
      <c r="CA238" s="7" t="s">
        <v>463</v>
      </c>
      <c r="CB238" s="7" t="s">
        <v>37</v>
      </c>
      <c r="CC238" s="7">
        <v>27000</v>
      </c>
      <c r="CD238" s="7">
        <v>8.8000000000000007</v>
      </c>
      <c r="CE238" s="7">
        <v>19767</v>
      </c>
      <c r="CF238" s="7">
        <v>15</v>
      </c>
      <c r="CG238" s="7">
        <v>23549</v>
      </c>
      <c r="CH238" s="7">
        <v>6.2</v>
      </c>
      <c r="CI238" s="7">
        <v>6099</v>
      </c>
      <c r="CJ238" s="7">
        <v>10</v>
      </c>
      <c r="CK238" s="7" t="s">
        <v>858</v>
      </c>
      <c r="CL238" s="7" t="s">
        <v>858</v>
      </c>
      <c r="CN238" s="8" t="s">
        <v>463</v>
      </c>
      <c r="CO238" s="8" t="s">
        <v>37</v>
      </c>
      <c r="CP238" s="8">
        <v>30000</v>
      </c>
      <c r="CQ238" s="8">
        <v>7.5</v>
      </c>
      <c r="CR238" s="8">
        <v>11.76</v>
      </c>
      <c r="CS238" s="8">
        <v>11</v>
      </c>
      <c r="CT238" s="8">
        <v>14.07</v>
      </c>
      <c r="CU238" s="8">
        <v>4.2</v>
      </c>
      <c r="CV238" s="8">
        <v>6.3</v>
      </c>
      <c r="CW238" s="8">
        <v>2.2999999999999998</v>
      </c>
      <c r="CX238" s="8" t="s">
        <v>858</v>
      </c>
      <c r="CY238" s="8" t="s">
        <v>858</v>
      </c>
      <c r="DA238" s="20" t="s">
        <v>463</v>
      </c>
      <c r="DB238" s="20" t="s">
        <v>37</v>
      </c>
      <c r="DC238" s="20">
        <v>30000</v>
      </c>
      <c r="DD238" s="20">
        <v>7.5</v>
      </c>
      <c r="DE238" s="20">
        <v>381.8</v>
      </c>
      <c r="DF238" s="20">
        <v>14</v>
      </c>
      <c r="DG238" s="20">
        <v>457</v>
      </c>
      <c r="DH238" s="20">
        <v>5.0999999999999996</v>
      </c>
      <c r="DI238" s="20">
        <v>123.1</v>
      </c>
      <c r="DJ238" s="20">
        <v>9.6</v>
      </c>
      <c r="DK238" s="20" t="s">
        <v>858</v>
      </c>
      <c r="DL238" s="20" t="s">
        <v>858</v>
      </c>
      <c r="DN238" s="21" t="s">
        <v>463</v>
      </c>
      <c r="DO238" s="21" t="s">
        <v>37</v>
      </c>
      <c r="DP238" s="21">
        <v>6000</v>
      </c>
      <c r="DQ238" s="21">
        <v>15.9</v>
      </c>
      <c r="DR238" s="21">
        <v>37.299999999999997</v>
      </c>
      <c r="DS238" s="21">
        <v>1.6</v>
      </c>
      <c r="DT238" s="21">
        <v>38</v>
      </c>
      <c r="DU238" s="21">
        <v>2.2000000000000002</v>
      </c>
      <c r="DV238" s="21" t="s">
        <v>858</v>
      </c>
      <c r="DW238" s="21" t="s">
        <v>858</v>
      </c>
      <c r="DX238" s="21" t="s">
        <v>858</v>
      </c>
      <c r="DY238" s="21" t="s">
        <v>858</v>
      </c>
      <c r="EA238" s="22" t="s">
        <v>463</v>
      </c>
      <c r="EB238" s="22" t="s">
        <v>37</v>
      </c>
      <c r="EC238" s="22">
        <v>6000</v>
      </c>
      <c r="ED238" s="22">
        <v>18.399999999999999</v>
      </c>
      <c r="EE238" s="22">
        <v>24318</v>
      </c>
      <c r="EF238" s="22">
        <v>15</v>
      </c>
      <c r="EG238" s="22">
        <v>24099</v>
      </c>
      <c r="EH238" s="22">
        <v>8.9</v>
      </c>
      <c r="EI238" s="22" t="s">
        <v>858</v>
      </c>
      <c r="EJ238" s="22" t="s">
        <v>858</v>
      </c>
      <c r="EK238" s="22" t="s">
        <v>858</v>
      </c>
      <c r="EL238" s="22" t="s">
        <v>858</v>
      </c>
      <c r="EN238" s="23" t="s">
        <v>463</v>
      </c>
      <c r="EO238" s="23" t="s">
        <v>37</v>
      </c>
      <c r="EP238" s="23">
        <v>6000</v>
      </c>
      <c r="EQ238" s="23">
        <v>15.9</v>
      </c>
      <c r="ER238" s="23">
        <v>12.65</v>
      </c>
      <c r="ES238" s="23">
        <v>13</v>
      </c>
      <c r="ET238" s="23">
        <v>12.82</v>
      </c>
      <c r="EU238" s="23">
        <v>6.9</v>
      </c>
      <c r="EV238" s="23" t="s">
        <v>858</v>
      </c>
      <c r="EW238" s="23" t="s">
        <v>858</v>
      </c>
      <c r="EX238" s="23" t="s">
        <v>858</v>
      </c>
      <c r="EY238" s="23" t="s">
        <v>858</v>
      </c>
      <c r="FA238" s="24" t="s">
        <v>463</v>
      </c>
      <c r="FB238" s="24" t="s">
        <v>37</v>
      </c>
      <c r="FC238" s="24">
        <v>6000</v>
      </c>
      <c r="FD238" s="24">
        <v>15.9</v>
      </c>
      <c r="FE238" s="24">
        <v>475.2</v>
      </c>
      <c r="FF238" s="24">
        <v>14</v>
      </c>
      <c r="FG238" s="24">
        <v>487.3</v>
      </c>
      <c r="FH238" s="24">
        <v>6.7</v>
      </c>
      <c r="FI238" s="24" t="s">
        <v>858</v>
      </c>
      <c r="FJ238" s="24" t="s">
        <v>858</v>
      </c>
      <c r="FK238" s="24" t="s">
        <v>858</v>
      </c>
      <c r="FL238" s="24" t="s">
        <v>858</v>
      </c>
      <c r="FN238" s="11" t="s">
        <v>463</v>
      </c>
      <c r="FO238" s="11" t="s">
        <v>37</v>
      </c>
      <c r="FP238" s="11">
        <v>13000</v>
      </c>
      <c r="FQ238" s="11">
        <v>11.7</v>
      </c>
      <c r="FR238" s="11">
        <v>37.5</v>
      </c>
      <c r="FS238" s="11">
        <v>1.5</v>
      </c>
      <c r="FT238" s="11">
        <v>39</v>
      </c>
      <c r="FU238" s="11">
        <v>1.1000000000000001</v>
      </c>
      <c r="FV238" s="11">
        <v>35.9</v>
      </c>
      <c r="FW238" s="11">
        <v>2.8</v>
      </c>
      <c r="FX238" s="11" t="s">
        <v>858</v>
      </c>
      <c r="FY238" s="11" t="s">
        <v>858</v>
      </c>
      <c r="GA238" s="10" t="s">
        <v>463</v>
      </c>
      <c r="GB238" s="10" t="s">
        <v>37</v>
      </c>
      <c r="GC238" s="10">
        <v>12000</v>
      </c>
      <c r="GD238" s="10">
        <v>13.8</v>
      </c>
      <c r="GE238" s="10">
        <v>31727</v>
      </c>
      <c r="GF238" s="10">
        <v>9.1999999999999993</v>
      </c>
      <c r="GG238" s="10">
        <v>33866</v>
      </c>
      <c r="GH238" s="10">
        <v>6.7</v>
      </c>
      <c r="GI238" s="10">
        <v>16479</v>
      </c>
      <c r="GJ238" s="10">
        <v>12</v>
      </c>
      <c r="GK238" s="10" t="s">
        <v>858</v>
      </c>
      <c r="GL238" s="10" t="s">
        <v>858</v>
      </c>
      <c r="GN238" s="9" t="s">
        <v>463</v>
      </c>
      <c r="GO238" s="9" t="s">
        <v>37</v>
      </c>
      <c r="GP238" s="9">
        <v>13000</v>
      </c>
      <c r="GQ238" s="9">
        <v>11.7</v>
      </c>
      <c r="GR238" s="9">
        <v>15.42</v>
      </c>
      <c r="GS238" s="9">
        <v>7.3</v>
      </c>
      <c r="GT238" s="9">
        <v>16.87</v>
      </c>
      <c r="GU238" s="9">
        <v>5.4</v>
      </c>
      <c r="GV238" s="9">
        <v>8.06</v>
      </c>
      <c r="GW238" s="9">
        <v>7.9</v>
      </c>
      <c r="GX238" s="9" t="s">
        <v>858</v>
      </c>
      <c r="GY238" s="9" t="s">
        <v>858</v>
      </c>
    </row>
    <row r="239" spans="1:207" x14ac:dyDescent="0.25">
      <c r="A239" s="1" t="s">
        <v>464</v>
      </c>
      <c r="B239" s="1" t="s">
        <v>38</v>
      </c>
      <c r="C239" s="1">
        <v>20000</v>
      </c>
      <c r="D239" s="1">
        <v>9.3000000000000007</v>
      </c>
      <c r="E239" s="1">
        <v>491.9</v>
      </c>
      <c r="F239" s="1">
        <v>6.3</v>
      </c>
      <c r="G239" s="1">
        <v>531</v>
      </c>
      <c r="H239" s="1">
        <v>4.0999999999999996</v>
      </c>
      <c r="I239" s="1">
        <v>292.7</v>
      </c>
      <c r="J239" s="1">
        <v>5.8</v>
      </c>
      <c r="K239" s="1" t="s">
        <v>858</v>
      </c>
      <c r="L239" s="1" t="s">
        <v>858</v>
      </c>
      <c r="N239" s="2" t="s">
        <v>464</v>
      </c>
      <c r="O239" s="2" t="s">
        <v>38</v>
      </c>
      <c r="P239" s="2">
        <v>32000</v>
      </c>
      <c r="Q239" s="2">
        <v>7.2</v>
      </c>
      <c r="R239" s="2">
        <v>38.5</v>
      </c>
      <c r="S239" s="2">
        <v>1.7</v>
      </c>
      <c r="T239" s="2">
        <v>40.6</v>
      </c>
      <c r="U239" s="2">
        <v>1.2</v>
      </c>
      <c r="V239" s="2">
        <v>35</v>
      </c>
      <c r="W239" s="2">
        <v>2.2999999999999998</v>
      </c>
      <c r="X239" s="2" t="s">
        <v>858</v>
      </c>
      <c r="Y239" s="2" t="s">
        <v>858</v>
      </c>
      <c r="AA239" s="3" t="s">
        <v>464</v>
      </c>
      <c r="AB239" s="3" t="s">
        <v>38</v>
      </c>
      <c r="AC239" s="3">
        <v>28000</v>
      </c>
      <c r="AD239" s="3">
        <v>10</v>
      </c>
      <c r="AE239" s="3">
        <v>22658</v>
      </c>
      <c r="AF239" s="3">
        <v>5.8</v>
      </c>
      <c r="AG239" s="3">
        <v>26472</v>
      </c>
      <c r="AH239" s="3">
        <v>4.5</v>
      </c>
      <c r="AI239" s="3">
        <v>14831</v>
      </c>
      <c r="AJ239" s="3">
        <v>7.5</v>
      </c>
      <c r="AK239" s="3" t="s">
        <v>858</v>
      </c>
      <c r="AL239" s="3" t="s">
        <v>858</v>
      </c>
      <c r="AN239" s="4" t="s">
        <v>464</v>
      </c>
      <c r="AO239" s="4" t="s">
        <v>38</v>
      </c>
      <c r="AP239" s="4">
        <v>32000</v>
      </c>
      <c r="AQ239" s="4">
        <v>7.2</v>
      </c>
      <c r="AR239" s="4">
        <v>10.83</v>
      </c>
      <c r="AS239" s="4">
        <v>4.9000000000000004</v>
      </c>
      <c r="AT239" s="4">
        <v>12.48</v>
      </c>
      <c r="AU239" s="4">
        <v>3.4</v>
      </c>
      <c r="AV239" s="4">
        <v>7.06</v>
      </c>
      <c r="AW239" s="4">
        <v>4.3</v>
      </c>
      <c r="AX239" s="4" t="s">
        <v>858</v>
      </c>
      <c r="AY239" s="4" t="s">
        <v>858</v>
      </c>
      <c r="BA239" s="5" t="s">
        <v>464</v>
      </c>
      <c r="BB239" s="5" t="s">
        <v>38</v>
      </c>
      <c r="BC239" s="5">
        <v>32000</v>
      </c>
      <c r="BD239" s="5">
        <v>7.2</v>
      </c>
      <c r="BE239" s="5">
        <v>439.8</v>
      </c>
      <c r="BF239" s="5">
        <v>6.2</v>
      </c>
      <c r="BG239" s="5">
        <v>506.5</v>
      </c>
      <c r="BH239" s="5">
        <v>3.3</v>
      </c>
      <c r="BI239" s="5">
        <v>280.10000000000002</v>
      </c>
      <c r="BJ239" s="5">
        <v>4.5</v>
      </c>
      <c r="BK239" s="5" t="s">
        <v>858</v>
      </c>
      <c r="BL239" s="5" t="s">
        <v>858</v>
      </c>
      <c r="BN239" s="6" t="s">
        <v>464</v>
      </c>
      <c r="BO239" s="6" t="s">
        <v>38</v>
      </c>
      <c r="BP239" s="6">
        <v>50000</v>
      </c>
      <c r="BQ239" s="6">
        <v>5.7</v>
      </c>
      <c r="BR239" s="6">
        <v>37</v>
      </c>
      <c r="BS239" s="6">
        <v>0.7</v>
      </c>
      <c r="BT239" s="6">
        <v>32.799999999999997</v>
      </c>
      <c r="BU239" s="6">
        <v>2.2000000000000002</v>
      </c>
      <c r="BV239" s="6">
        <v>15</v>
      </c>
      <c r="BW239" s="6">
        <v>8.3000000000000007</v>
      </c>
      <c r="BX239" s="6" t="s">
        <v>858</v>
      </c>
      <c r="BY239" s="6" t="s">
        <v>858</v>
      </c>
      <c r="CA239" s="7" t="s">
        <v>464</v>
      </c>
      <c r="CB239" s="7" t="s">
        <v>38</v>
      </c>
      <c r="CC239" s="7">
        <v>43000</v>
      </c>
      <c r="CD239" s="7">
        <v>7.5</v>
      </c>
      <c r="CE239" s="7">
        <v>18276</v>
      </c>
      <c r="CF239" s="7">
        <v>6.3</v>
      </c>
      <c r="CG239" s="7">
        <v>20736</v>
      </c>
      <c r="CH239" s="7">
        <v>4.8</v>
      </c>
      <c r="CI239" s="7">
        <v>6208</v>
      </c>
      <c r="CJ239" s="7">
        <v>11</v>
      </c>
      <c r="CK239" s="7" t="s">
        <v>858</v>
      </c>
      <c r="CL239" s="7" t="s">
        <v>858</v>
      </c>
      <c r="CN239" s="8" t="s">
        <v>464</v>
      </c>
      <c r="CO239" s="8" t="s">
        <v>38</v>
      </c>
      <c r="CP239" s="8">
        <v>50000</v>
      </c>
      <c r="CQ239" s="8">
        <v>5.7</v>
      </c>
      <c r="CR239" s="8">
        <v>9.8000000000000007</v>
      </c>
      <c r="CS239" s="8">
        <v>2.9</v>
      </c>
      <c r="CT239" s="8">
        <v>12.14</v>
      </c>
      <c r="CU239" s="8">
        <v>3.6</v>
      </c>
      <c r="CV239" s="8">
        <v>6.3</v>
      </c>
      <c r="CW239" s="8">
        <v>1.7</v>
      </c>
      <c r="CX239" s="8" t="s">
        <v>858</v>
      </c>
      <c r="CY239" s="8" t="s">
        <v>858</v>
      </c>
      <c r="DA239" s="20" t="s">
        <v>464</v>
      </c>
      <c r="DB239" s="20" t="s">
        <v>38</v>
      </c>
      <c r="DC239" s="20">
        <v>50000</v>
      </c>
      <c r="DD239" s="20">
        <v>5.7</v>
      </c>
      <c r="DE239" s="20">
        <v>345.5</v>
      </c>
      <c r="DF239" s="20">
        <v>5.5</v>
      </c>
      <c r="DG239" s="20">
        <v>397.9</v>
      </c>
      <c r="DH239" s="20">
        <v>4.0999999999999996</v>
      </c>
      <c r="DI239" s="20">
        <v>114.8</v>
      </c>
      <c r="DJ239" s="20">
        <v>13</v>
      </c>
      <c r="DK239" s="20" t="s">
        <v>858</v>
      </c>
      <c r="DL239" s="20" t="s">
        <v>858</v>
      </c>
      <c r="DN239" s="21" t="s">
        <v>464</v>
      </c>
      <c r="DO239" s="21" t="s">
        <v>38</v>
      </c>
      <c r="DP239" s="21">
        <v>12000</v>
      </c>
      <c r="DQ239" s="21">
        <v>11.4</v>
      </c>
      <c r="DR239" s="21">
        <v>37.5</v>
      </c>
      <c r="DS239" s="21">
        <v>1.4</v>
      </c>
      <c r="DT239" s="21">
        <v>37.799999999999997</v>
      </c>
      <c r="DU239" s="21">
        <v>1.3</v>
      </c>
      <c r="DV239" s="21">
        <v>32.299999999999997</v>
      </c>
      <c r="DW239" s="21">
        <v>3.2</v>
      </c>
      <c r="DX239" s="21" t="s">
        <v>858</v>
      </c>
      <c r="DY239" s="21" t="s">
        <v>858</v>
      </c>
      <c r="EA239" s="22" t="s">
        <v>464</v>
      </c>
      <c r="EB239" s="22" t="s">
        <v>38</v>
      </c>
      <c r="EC239" s="22">
        <v>10000</v>
      </c>
      <c r="ED239" s="22">
        <v>13.8</v>
      </c>
      <c r="EE239" s="22">
        <v>20451</v>
      </c>
      <c r="EF239" s="22">
        <v>6.3</v>
      </c>
      <c r="EG239" s="22">
        <v>24576</v>
      </c>
      <c r="EH239" s="22">
        <v>8.6999999999999993</v>
      </c>
      <c r="EI239" s="22" t="s">
        <v>858</v>
      </c>
      <c r="EJ239" s="22" t="s">
        <v>858</v>
      </c>
      <c r="EK239" s="22" t="s">
        <v>858</v>
      </c>
      <c r="EL239" s="22" t="s">
        <v>858</v>
      </c>
      <c r="EN239" s="23" t="s">
        <v>464</v>
      </c>
      <c r="EO239" s="23" t="s">
        <v>38</v>
      </c>
      <c r="EP239" s="23">
        <v>12000</v>
      </c>
      <c r="EQ239" s="23">
        <v>11.4</v>
      </c>
      <c r="ER239" s="23">
        <v>10.27</v>
      </c>
      <c r="ES239" s="23">
        <v>5.3</v>
      </c>
      <c r="ET239" s="23">
        <v>12.35</v>
      </c>
      <c r="EU239" s="23">
        <v>5.9</v>
      </c>
      <c r="EV239" s="23">
        <v>6.49</v>
      </c>
      <c r="EW239" s="23">
        <v>6.3</v>
      </c>
      <c r="EX239" s="23" t="s">
        <v>858</v>
      </c>
      <c r="EY239" s="23" t="s">
        <v>858</v>
      </c>
      <c r="FA239" s="24" t="s">
        <v>464</v>
      </c>
      <c r="FB239" s="24" t="s">
        <v>38</v>
      </c>
      <c r="FC239" s="24">
        <v>12000</v>
      </c>
      <c r="FD239" s="24">
        <v>11.4</v>
      </c>
      <c r="FE239" s="24">
        <v>390.3</v>
      </c>
      <c r="FF239" s="24">
        <v>4.8</v>
      </c>
      <c r="FG239" s="24">
        <v>466.7</v>
      </c>
      <c r="FH239" s="24">
        <v>5.7</v>
      </c>
      <c r="FI239" s="24">
        <v>260.2</v>
      </c>
      <c r="FJ239" s="24">
        <v>9.6</v>
      </c>
      <c r="FK239" s="24" t="s">
        <v>858</v>
      </c>
      <c r="FL239" s="24" t="s">
        <v>858</v>
      </c>
      <c r="FN239" s="11" t="s">
        <v>464</v>
      </c>
      <c r="FO239" s="11" t="s">
        <v>38</v>
      </c>
      <c r="FP239" s="11">
        <v>20000</v>
      </c>
      <c r="FQ239" s="11">
        <v>9.3000000000000007</v>
      </c>
      <c r="FR239" s="11">
        <v>40</v>
      </c>
      <c r="FS239" s="11">
        <v>2</v>
      </c>
      <c r="FT239" s="11">
        <v>42.3</v>
      </c>
      <c r="FU239" s="11">
        <v>1.7</v>
      </c>
      <c r="FV239" s="11">
        <v>37</v>
      </c>
      <c r="FW239" s="11">
        <v>1.4</v>
      </c>
      <c r="FX239" s="11" t="s">
        <v>858</v>
      </c>
      <c r="FY239" s="11" t="s">
        <v>858</v>
      </c>
      <c r="GA239" s="10" t="s">
        <v>464</v>
      </c>
      <c r="GB239" s="10" t="s">
        <v>38</v>
      </c>
      <c r="GC239" s="10">
        <v>18000</v>
      </c>
      <c r="GD239" s="10">
        <v>13.6</v>
      </c>
      <c r="GE239" s="10">
        <v>24851</v>
      </c>
      <c r="GF239" s="10">
        <v>6.1</v>
      </c>
      <c r="GG239" s="10">
        <v>27562</v>
      </c>
      <c r="GH239" s="10">
        <v>5.2</v>
      </c>
      <c r="GI239" s="10">
        <v>16101</v>
      </c>
      <c r="GJ239" s="10">
        <v>8.6</v>
      </c>
      <c r="GK239" s="10" t="s">
        <v>858</v>
      </c>
      <c r="GL239" s="10" t="s">
        <v>858</v>
      </c>
      <c r="GN239" s="9" t="s">
        <v>464</v>
      </c>
      <c r="GO239" s="9" t="s">
        <v>38</v>
      </c>
      <c r="GP239" s="9">
        <v>20000</v>
      </c>
      <c r="GQ239" s="9">
        <v>9.3000000000000007</v>
      </c>
      <c r="GR239" s="9">
        <v>11.26</v>
      </c>
      <c r="GS239" s="9">
        <v>7</v>
      </c>
      <c r="GT239" s="9">
        <v>12.55</v>
      </c>
      <c r="GU239" s="9">
        <v>4.0999999999999996</v>
      </c>
      <c r="GV239" s="9">
        <v>7.13</v>
      </c>
      <c r="GW239" s="9">
        <v>5.4</v>
      </c>
      <c r="GX239" s="9" t="s">
        <v>858</v>
      </c>
      <c r="GY239" s="9" t="s">
        <v>858</v>
      </c>
    </row>
    <row r="240" spans="1:207" x14ac:dyDescent="0.25">
      <c r="A240" s="1" t="s">
        <v>465</v>
      </c>
      <c r="B240" s="1" t="s">
        <v>39</v>
      </c>
      <c r="C240" s="1">
        <v>16000</v>
      </c>
      <c r="D240" s="1">
        <v>10.7</v>
      </c>
      <c r="E240" s="1">
        <v>815.5</v>
      </c>
      <c r="F240" s="1">
        <v>3.2</v>
      </c>
      <c r="G240" s="1">
        <v>834.6</v>
      </c>
      <c r="H240" s="1">
        <v>4</v>
      </c>
      <c r="I240" s="1">
        <v>461.3</v>
      </c>
      <c r="J240" s="1">
        <v>14</v>
      </c>
      <c r="K240" s="1" t="s">
        <v>858</v>
      </c>
      <c r="L240" s="1" t="s">
        <v>858</v>
      </c>
      <c r="N240" s="2" t="s">
        <v>465</v>
      </c>
      <c r="O240" s="2" t="s">
        <v>39</v>
      </c>
      <c r="P240" s="2">
        <v>24000</v>
      </c>
      <c r="Q240" s="2">
        <v>8.6</v>
      </c>
      <c r="R240" s="2">
        <v>38.799999999999997</v>
      </c>
      <c r="S240" s="2" t="s">
        <v>858</v>
      </c>
      <c r="T240" s="2">
        <v>39.200000000000003</v>
      </c>
      <c r="U240" s="2">
        <v>0.9</v>
      </c>
      <c r="V240" s="2">
        <v>35</v>
      </c>
      <c r="W240" s="2">
        <v>3.3</v>
      </c>
      <c r="X240" s="2" t="s">
        <v>858</v>
      </c>
      <c r="Y240" s="2" t="s">
        <v>858</v>
      </c>
      <c r="AA240" s="3" t="s">
        <v>465</v>
      </c>
      <c r="AB240" s="3" t="s">
        <v>39</v>
      </c>
      <c r="AC240" s="3">
        <v>19000</v>
      </c>
      <c r="AD240" s="3">
        <v>10.6</v>
      </c>
      <c r="AE240" s="3">
        <v>43360</v>
      </c>
      <c r="AF240" s="3">
        <v>5.5</v>
      </c>
      <c r="AG240" s="3">
        <v>42804</v>
      </c>
      <c r="AH240" s="3">
        <v>4.9000000000000004</v>
      </c>
      <c r="AI240" s="3">
        <v>19319</v>
      </c>
      <c r="AJ240" s="3">
        <v>13</v>
      </c>
      <c r="AK240" s="3" t="s">
        <v>858</v>
      </c>
      <c r="AL240" s="3" t="s">
        <v>858</v>
      </c>
      <c r="AN240" s="4" t="s">
        <v>465</v>
      </c>
      <c r="AO240" s="4" t="s">
        <v>39</v>
      </c>
      <c r="AP240" s="4">
        <v>24000</v>
      </c>
      <c r="AQ240" s="4">
        <v>8.6</v>
      </c>
      <c r="AR240" s="4">
        <v>19.68</v>
      </c>
      <c r="AS240" s="4">
        <v>6.2</v>
      </c>
      <c r="AT240" s="4">
        <v>19.5</v>
      </c>
      <c r="AU240" s="4">
        <v>3.7</v>
      </c>
      <c r="AV240" s="4">
        <v>8.77</v>
      </c>
      <c r="AW240" s="4">
        <v>9</v>
      </c>
      <c r="AX240" s="4" t="s">
        <v>858</v>
      </c>
      <c r="AY240" s="4" t="s">
        <v>858</v>
      </c>
      <c r="BA240" s="5" t="s">
        <v>465</v>
      </c>
      <c r="BB240" s="5" t="s">
        <v>39</v>
      </c>
      <c r="BC240" s="5">
        <v>24000</v>
      </c>
      <c r="BD240" s="5">
        <v>8.6</v>
      </c>
      <c r="BE240" s="5">
        <v>764.1</v>
      </c>
      <c r="BF240" s="5">
        <v>5.5</v>
      </c>
      <c r="BG240" s="5">
        <v>764.8</v>
      </c>
      <c r="BH240" s="5">
        <v>3.6</v>
      </c>
      <c r="BI240" s="5">
        <v>366</v>
      </c>
      <c r="BJ240" s="5">
        <v>10</v>
      </c>
      <c r="BK240" s="5" t="s">
        <v>858</v>
      </c>
      <c r="BL240" s="5" t="s">
        <v>858</v>
      </c>
      <c r="BN240" s="6" t="s">
        <v>465</v>
      </c>
      <c r="BO240" s="6" t="s">
        <v>39</v>
      </c>
      <c r="BP240" s="6">
        <v>32000</v>
      </c>
      <c r="BQ240" s="6">
        <v>7.3</v>
      </c>
      <c r="BR240" s="6">
        <v>38.799999999999997</v>
      </c>
      <c r="BS240" s="6" t="s">
        <v>858</v>
      </c>
      <c r="BT240" s="6">
        <v>34.4</v>
      </c>
      <c r="BU240" s="6">
        <v>2</v>
      </c>
      <c r="BV240" s="6">
        <v>18.7</v>
      </c>
      <c r="BW240" s="6">
        <v>14</v>
      </c>
      <c r="BX240" s="6" t="s">
        <v>858</v>
      </c>
      <c r="BY240" s="6" t="s">
        <v>858</v>
      </c>
      <c r="CA240" s="7" t="s">
        <v>465</v>
      </c>
      <c r="CB240" s="7" t="s">
        <v>39</v>
      </c>
      <c r="CC240" s="7">
        <v>26000</v>
      </c>
      <c r="CD240" s="7">
        <v>9</v>
      </c>
      <c r="CE240" s="7">
        <v>36314</v>
      </c>
      <c r="CF240" s="7">
        <v>11</v>
      </c>
      <c r="CG240" s="7">
        <v>35816</v>
      </c>
      <c r="CH240" s="7">
        <v>5.6</v>
      </c>
      <c r="CI240" s="7">
        <v>8026</v>
      </c>
      <c r="CJ240" s="7">
        <v>18</v>
      </c>
      <c r="CK240" s="7" t="s">
        <v>858</v>
      </c>
      <c r="CL240" s="7" t="s">
        <v>858</v>
      </c>
      <c r="CN240" s="8" t="s">
        <v>465</v>
      </c>
      <c r="CO240" s="8" t="s">
        <v>39</v>
      </c>
      <c r="CP240" s="8">
        <v>32000</v>
      </c>
      <c r="CQ240" s="8">
        <v>7.3</v>
      </c>
      <c r="CR240" s="8">
        <v>16.78</v>
      </c>
      <c r="CS240" s="8">
        <v>8.9</v>
      </c>
      <c r="CT240" s="8">
        <v>18.579999999999998</v>
      </c>
      <c r="CU240" s="8">
        <v>3.6</v>
      </c>
      <c r="CV240" s="8">
        <v>7.04</v>
      </c>
      <c r="CW240" s="8">
        <v>4.4000000000000004</v>
      </c>
      <c r="CX240" s="8" t="s">
        <v>858</v>
      </c>
      <c r="CY240" s="8" t="s">
        <v>858</v>
      </c>
      <c r="DA240" s="20" t="s">
        <v>465</v>
      </c>
      <c r="DB240" s="20" t="s">
        <v>39</v>
      </c>
      <c r="DC240" s="20">
        <v>32000</v>
      </c>
      <c r="DD240" s="20">
        <v>7.3</v>
      </c>
      <c r="DE240" s="20">
        <v>644.1</v>
      </c>
      <c r="DF240" s="20">
        <v>8.1</v>
      </c>
      <c r="DG240" s="20">
        <v>638.70000000000005</v>
      </c>
      <c r="DH240" s="20">
        <v>4.2</v>
      </c>
      <c r="DI240" s="20">
        <v>142.69999999999999</v>
      </c>
      <c r="DJ240" s="20">
        <v>17</v>
      </c>
      <c r="DK240" s="20" t="s">
        <v>858</v>
      </c>
      <c r="DL240" s="20" t="s">
        <v>858</v>
      </c>
      <c r="DN240" s="21" t="s">
        <v>465</v>
      </c>
      <c r="DO240" s="21" t="s">
        <v>39</v>
      </c>
      <c r="DP240" s="21">
        <v>8000</v>
      </c>
      <c r="DQ240" s="21">
        <v>14.5</v>
      </c>
      <c r="DR240" s="21">
        <v>38.799999999999997</v>
      </c>
      <c r="DS240" s="21" t="s">
        <v>858</v>
      </c>
      <c r="DT240" s="21">
        <v>37.299999999999997</v>
      </c>
      <c r="DU240" s="21">
        <v>1.1000000000000001</v>
      </c>
      <c r="DV240" s="21" t="s">
        <v>858</v>
      </c>
      <c r="DW240" s="21" t="s">
        <v>858</v>
      </c>
      <c r="DX240" s="21" t="s">
        <v>858</v>
      </c>
      <c r="DY240" s="21" t="s">
        <v>858</v>
      </c>
      <c r="EA240" s="22" t="s">
        <v>465</v>
      </c>
      <c r="EB240" s="22" t="s">
        <v>39</v>
      </c>
      <c r="EC240" s="22">
        <v>6000</v>
      </c>
      <c r="ED240" s="22">
        <v>18.399999999999999</v>
      </c>
      <c r="EE240" s="22">
        <v>33130</v>
      </c>
      <c r="EF240" s="22">
        <v>17</v>
      </c>
      <c r="EG240" s="22">
        <v>34795</v>
      </c>
      <c r="EH240" s="22">
        <v>8.4</v>
      </c>
      <c r="EI240" s="22" t="s">
        <v>858</v>
      </c>
      <c r="EJ240" s="22" t="s">
        <v>858</v>
      </c>
      <c r="EK240" s="22" t="s">
        <v>858</v>
      </c>
      <c r="EL240" s="22" t="s">
        <v>858</v>
      </c>
      <c r="EN240" s="23" t="s">
        <v>465</v>
      </c>
      <c r="EO240" s="23" t="s">
        <v>39</v>
      </c>
      <c r="EP240" s="23">
        <v>8000</v>
      </c>
      <c r="EQ240" s="23">
        <v>14.5</v>
      </c>
      <c r="ER240" s="23">
        <v>15.75</v>
      </c>
      <c r="ES240" s="23">
        <v>11</v>
      </c>
      <c r="ET240" s="23">
        <v>16.72</v>
      </c>
      <c r="EU240" s="23">
        <v>6.4</v>
      </c>
      <c r="EV240" s="23" t="s">
        <v>858</v>
      </c>
      <c r="EW240" s="23" t="s">
        <v>858</v>
      </c>
      <c r="EX240" s="23" t="s">
        <v>858</v>
      </c>
      <c r="EY240" s="23" t="s">
        <v>858</v>
      </c>
      <c r="FA240" s="24" t="s">
        <v>465</v>
      </c>
      <c r="FB240" s="24" t="s">
        <v>39</v>
      </c>
      <c r="FC240" s="24">
        <v>8000</v>
      </c>
      <c r="FD240" s="24">
        <v>14.5</v>
      </c>
      <c r="FE240" s="24">
        <v>596.4</v>
      </c>
      <c r="FF240" s="24">
        <v>9.8000000000000007</v>
      </c>
      <c r="FG240" s="24">
        <v>624.4</v>
      </c>
      <c r="FH240" s="24">
        <v>6.3</v>
      </c>
      <c r="FI240" s="24" t="s">
        <v>858</v>
      </c>
      <c r="FJ240" s="24" t="s">
        <v>858</v>
      </c>
      <c r="FK240" s="24" t="s">
        <v>858</v>
      </c>
      <c r="FL240" s="24" t="s">
        <v>858</v>
      </c>
      <c r="FN240" s="11" t="s">
        <v>465</v>
      </c>
      <c r="FO240" s="11" t="s">
        <v>39</v>
      </c>
      <c r="FP240" s="11">
        <v>16000</v>
      </c>
      <c r="FQ240" s="11">
        <v>10.7</v>
      </c>
      <c r="FR240" s="11">
        <v>38.799999999999997</v>
      </c>
      <c r="FS240" s="11">
        <v>0.2</v>
      </c>
      <c r="FT240" s="11">
        <v>40.1</v>
      </c>
      <c r="FU240" s="11">
        <v>1.2</v>
      </c>
      <c r="FV240" s="11">
        <v>37</v>
      </c>
      <c r="FW240" s="11">
        <v>2.1</v>
      </c>
      <c r="FX240" s="11" t="s">
        <v>858</v>
      </c>
      <c r="FY240" s="11" t="s">
        <v>858</v>
      </c>
      <c r="GA240" s="10" t="s">
        <v>465</v>
      </c>
      <c r="GB240" s="10" t="s">
        <v>39</v>
      </c>
      <c r="GC240" s="10">
        <v>13000</v>
      </c>
      <c r="GD240" s="10">
        <v>12.9</v>
      </c>
      <c r="GE240" s="10">
        <v>43814</v>
      </c>
      <c r="GF240" s="10">
        <v>4.3</v>
      </c>
      <c r="GG240" s="10">
        <v>46547</v>
      </c>
      <c r="GH240" s="10">
        <v>5.7</v>
      </c>
      <c r="GI240" s="10">
        <v>23409</v>
      </c>
      <c r="GJ240" s="10">
        <v>20</v>
      </c>
      <c r="GK240" s="10" t="s">
        <v>858</v>
      </c>
      <c r="GL240" s="10" t="s">
        <v>858</v>
      </c>
      <c r="GN240" s="9" t="s">
        <v>465</v>
      </c>
      <c r="GO240" s="9" t="s">
        <v>39</v>
      </c>
      <c r="GP240" s="9">
        <v>16000</v>
      </c>
      <c r="GQ240" s="9">
        <v>10.7</v>
      </c>
      <c r="GR240" s="9">
        <v>21.04</v>
      </c>
      <c r="GS240" s="9">
        <v>4.8</v>
      </c>
      <c r="GT240" s="9">
        <v>20.79</v>
      </c>
      <c r="GU240" s="9">
        <v>4.3</v>
      </c>
      <c r="GV240" s="9">
        <v>9.7899999999999991</v>
      </c>
      <c r="GW240" s="9">
        <v>17</v>
      </c>
      <c r="GX240" s="9" t="s">
        <v>858</v>
      </c>
      <c r="GY240" s="9" t="s">
        <v>858</v>
      </c>
    </row>
    <row r="241" spans="1:207" x14ac:dyDescent="0.25">
      <c r="A241" s="1" t="s">
        <v>466</v>
      </c>
      <c r="B241" s="1" t="s">
        <v>41</v>
      </c>
      <c r="C241" s="1">
        <v>10000</v>
      </c>
      <c r="D241" s="1">
        <v>13.8</v>
      </c>
      <c r="E241" s="1">
        <v>492.4</v>
      </c>
      <c r="F241" s="1">
        <v>10</v>
      </c>
      <c r="G241" s="1">
        <v>540.20000000000005</v>
      </c>
      <c r="H241" s="1">
        <v>6.8</v>
      </c>
      <c r="I241" s="1">
        <v>298.3</v>
      </c>
      <c r="J241" s="1">
        <v>7.9</v>
      </c>
      <c r="K241" s="1" t="s">
        <v>858</v>
      </c>
      <c r="L241" s="1" t="s">
        <v>858</v>
      </c>
      <c r="N241" s="2" t="s">
        <v>466</v>
      </c>
      <c r="O241" s="2" t="s">
        <v>41</v>
      </c>
      <c r="P241" s="2">
        <v>14000</v>
      </c>
      <c r="Q241" s="2">
        <v>11.1</v>
      </c>
      <c r="R241" s="2">
        <v>39</v>
      </c>
      <c r="S241" s="2">
        <v>1.7</v>
      </c>
      <c r="T241" s="2">
        <v>40.200000000000003</v>
      </c>
      <c r="U241" s="2">
        <v>1.8</v>
      </c>
      <c r="V241" s="2">
        <v>32.5</v>
      </c>
      <c r="W241" s="2">
        <v>2.8</v>
      </c>
      <c r="X241" s="2" t="s">
        <v>858</v>
      </c>
      <c r="Y241" s="2" t="s">
        <v>858</v>
      </c>
      <c r="AA241" s="3" t="s">
        <v>466</v>
      </c>
      <c r="AB241" s="3" t="s">
        <v>41</v>
      </c>
      <c r="AC241" s="3">
        <v>12000</v>
      </c>
      <c r="AD241" s="3">
        <v>18.2</v>
      </c>
      <c r="AE241" s="3">
        <v>22920</v>
      </c>
      <c r="AF241" s="3">
        <v>12</v>
      </c>
      <c r="AG241" s="3">
        <v>26552</v>
      </c>
      <c r="AH241" s="3">
        <v>8.4</v>
      </c>
      <c r="AI241" s="3" t="s">
        <v>858</v>
      </c>
      <c r="AJ241" s="3" t="s">
        <v>858</v>
      </c>
      <c r="AK241" s="3" t="s">
        <v>858</v>
      </c>
      <c r="AL241" s="3" t="s">
        <v>858</v>
      </c>
      <c r="AN241" s="4" t="s">
        <v>466</v>
      </c>
      <c r="AO241" s="4" t="s">
        <v>41</v>
      </c>
      <c r="AP241" s="4">
        <v>14000</v>
      </c>
      <c r="AQ241" s="4">
        <v>11.1</v>
      </c>
      <c r="AR241" s="4">
        <v>10.96</v>
      </c>
      <c r="AS241" s="4">
        <v>8.6999999999999993</v>
      </c>
      <c r="AT241" s="4">
        <v>12.3</v>
      </c>
      <c r="AU241" s="4">
        <v>6.2</v>
      </c>
      <c r="AV241" s="4">
        <v>6.61</v>
      </c>
      <c r="AW241" s="4">
        <v>4.7</v>
      </c>
      <c r="AX241" s="4" t="s">
        <v>858</v>
      </c>
      <c r="AY241" s="4" t="s">
        <v>858</v>
      </c>
      <c r="BA241" s="5" t="s">
        <v>466</v>
      </c>
      <c r="BB241" s="5" t="s">
        <v>41</v>
      </c>
      <c r="BC241" s="5">
        <v>14000</v>
      </c>
      <c r="BD241" s="5">
        <v>11.1</v>
      </c>
      <c r="BE241" s="5">
        <v>433.9</v>
      </c>
      <c r="BF241" s="5">
        <v>11</v>
      </c>
      <c r="BG241" s="5">
        <v>494.2</v>
      </c>
      <c r="BH241" s="5">
        <v>6</v>
      </c>
      <c r="BI241" s="5">
        <v>256.7</v>
      </c>
      <c r="BJ241" s="5">
        <v>4.3</v>
      </c>
      <c r="BK241" s="5" t="s">
        <v>858</v>
      </c>
      <c r="BL241" s="5" t="s">
        <v>858</v>
      </c>
      <c r="BN241" s="6" t="s">
        <v>466</v>
      </c>
      <c r="BO241" s="6" t="s">
        <v>41</v>
      </c>
      <c r="BP241" s="6">
        <v>21000</v>
      </c>
      <c r="BQ241" s="6">
        <v>9</v>
      </c>
      <c r="BR241" s="6">
        <v>37</v>
      </c>
      <c r="BS241" s="6">
        <v>3.7</v>
      </c>
      <c r="BT241" s="6">
        <v>32.799999999999997</v>
      </c>
      <c r="BU241" s="6">
        <v>3.4</v>
      </c>
      <c r="BV241" s="6">
        <v>12.8</v>
      </c>
      <c r="BW241" s="6">
        <v>16</v>
      </c>
      <c r="BX241" s="6" t="s">
        <v>858</v>
      </c>
      <c r="BY241" s="6" t="s">
        <v>858</v>
      </c>
      <c r="CA241" s="7" t="s">
        <v>466</v>
      </c>
      <c r="CB241" s="7" t="s">
        <v>41</v>
      </c>
      <c r="CC241" s="7">
        <v>17000</v>
      </c>
      <c r="CD241" s="7">
        <v>17.600000000000001</v>
      </c>
      <c r="CE241" s="7" t="s">
        <v>858</v>
      </c>
      <c r="CF241" s="7" t="s">
        <v>858</v>
      </c>
      <c r="CG241" s="7">
        <v>20525</v>
      </c>
      <c r="CH241" s="7">
        <v>13</v>
      </c>
      <c r="CI241" s="7" t="s">
        <v>858</v>
      </c>
      <c r="CJ241" s="7" t="s">
        <v>858</v>
      </c>
      <c r="CK241" s="7" t="s">
        <v>858</v>
      </c>
      <c r="CL241" s="7" t="s">
        <v>858</v>
      </c>
      <c r="CN241" s="8" t="s">
        <v>466</v>
      </c>
      <c r="CO241" s="8" t="s">
        <v>41</v>
      </c>
      <c r="CP241" s="8">
        <v>21000</v>
      </c>
      <c r="CQ241" s="8">
        <v>9</v>
      </c>
      <c r="CR241" s="8">
        <v>9.0399999999999991</v>
      </c>
      <c r="CS241" s="8">
        <v>9.1</v>
      </c>
      <c r="CT241" s="8">
        <v>11.68</v>
      </c>
      <c r="CU241" s="8">
        <v>5.5</v>
      </c>
      <c r="CV241" s="8">
        <v>6.24</v>
      </c>
      <c r="CW241" s="8">
        <v>2</v>
      </c>
      <c r="CX241" s="8" t="s">
        <v>858</v>
      </c>
      <c r="CY241" s="8" t="s">
        <v>858</v>
      </c>
      <c r="DA241" s="20" t="s">
        <v>466</v>
      </c>
      <c r="DB241" s="20" t="s">
        <v>41</v>
      </c>
      <c r="DC241" s="20">
        <v>21000</v>
      </c>
      <c r="DD241" s="20">
        <v>9</v>
      </c>
      <c r="DE241" s="20">
        <v>330.1</v>
      </c>
      <c r="DF241" s="20">
        <v>11</v>
      </c>
      <c r="DG241" s="20">
        <v>383.3</v>
      </c>
      <c r="DH241" s="20">
        <v>6.6</v>
      </c>
      <c r="DI241" s="20">
        <v>92.5</v>
      </c>
      <c r="DJ241" s="20">
        <v>17</v>
      </c>
      <c r="DK241" s="20" t="s">
        <v>858</v>
      </c>
      <c r="DL241" s="20" t="s">
        <v>858</v>
      </c>
      <c r="DN241" s="21" t="s">
        <v>466</v>
      </c>
      <c r="DO241" s="21" t="s">
        <v>41</v>
      </c>
      <c r="DP241" s="21">
        <v>5000</v>
      </c>
      <c r="DQ241" s="21">
        <v>18.5</v>
      </c>
      <c r="DR241" s="21">
        <v>37</v>
      </c>
      <c r="DS241" s="21">
        <v>4.2</v>
      </c>
      <c r="DT241" s="21">
        <v>37.4</v>
      </c>
      <c r="DU241" s="21">
        <v>2</v>
      </c>
      <c r="DV241" s="21" t="s">
        <v>858</v>
      </c>
      <c r="DW241" s="21" t="s">
        <v>858</v>
      </c>
      <c r="DX241" s="21" t="s">
        <v>858</v>
      </c>
      <c r="DY241" s="21" t="s">
        <v>858</v>
      </c>
      <c r="EA241" s="22" t="s">
        <v>466</v>
      </c>
      <c r="EB241" s="22" t="s">
        <v>41</v>
      </c>
      <c r="EC241" s="22" t="s">
        <v>858</v>
      </c>
      <c r="ED241" s="22" t="s">
        <v>858</v>
      </c>
      <c r="EE241" s="22" t="s">
        <v>858</v>
      </c>
      <c r="EF241" s="22" t="s">
        <v>858</v>
      </c>
      <c r="EG241" s="22">
        <v>22156</v>
      </c>
      <c r="EH241" s="22">
        <v>17</v>
      </c>
      <c r="EI241" s="22" t="s">
        <v>858</v>
      </c>
      <c r="EJ241" s="22" t="s">
        <v>858</v>
      </c>
      <c r="EK241" s="22" t="s">
        <v>858</v>
      </c>
      <c r="EL241" s="22" t="s">
        <v>858</v>
      </c>
      <c r="EN241" s="23" t="s">
        <v>466</v>
      </c>
      <c r="EO241" s="23" t="s">
        <v>41</v>
      </c>
      <c r="EP241" s="23">
        <v>5000</v>
      </c>
      <c r="EQ241" s="23">
        <v>18.5</v>
      </c>
      <c r="ER241" s="23">
        <v>8.35</v>
      </c>
      <c r="ES241" s="23">
        <v>16</v>
      </c>
      <c r="ET241" s="23">
        <v>10.79</v>
      </c>
      <c r="EU241" s="23">
        <v>11</v>
      </c>
      <c r="EV241" s="23" t="s">
        <v>858</v>
      </c>
      <c r="EW241" s="23" t="s">
        <v>858</v>
      </c>
      <c r="EX241" s="23" t="s">
        <v>858</v>
      </c>
      <c r="EY241" s="23" t="s">
        <v>858</v>
      </c>
      <c r="FA241" s="24" t="s">
        <v>466</v>
      </c>
      <c r="FB241" s="24" t="s">
        <v>41</v>
      </c>
      <c r="FC241" s="24">
        <v>5000</v>
      </c>
      <c r="FD241" s="24">
        <v>18.5</v>
      </c>
      <c r="FE241" s="24">
        <v>296.2</v>
      </c>
      <c r="FF241" s="24">
        <v>16</v>
      </c>
      <c r="FG241" s="24">
        <v>403.1</v>
      </c>
      <c r="FH241" s="24">
        <v>12</v>
      </c>
      <c r="FI241" s="24" t="s">
        <v>858</v>
      </c>
      <c r="FJ241" s="24" t="s">
        <v>858</v>
      </c>
      <c r="FK241" s="24" t="s">
        <v>858</v>
      </c>
      <c r="FL241" s="24" t="s">
        <v>858</v>
      </c>
      <c r="FN241" s="11" t="s">
        <v>466</v>
      </c>
      <c r="FO241" s="11" t="s">
        <v>41</v>
      </c>
      <c r="FP241" s="11">
        <v>10000</v>
      </c>
      <c r="FQ241" s="11">
        <v>13.8</v>
      </c>
      <c r="FR241" s="11">
        <v>40</v>
      </c>
      <c r="FS241" s="11">
        <v>4.0999999999999996</v>
      </c>
      <c r="FT241" s="11">
        <v>41.6</v>
      </c>
      <c r="FU241" s="11">
        <v>2.2999999999999998</v>
      </c>
      <c r="FV241" s="11" t="s">
        <v>858</v>
      </c>
      <c r="FW241" s="11" t="s">
        <v>858</v>
      </c>
      <c r="FX241" s="11" t="s">
        <v>858</v>
      </c>
      <c r="FY241" s="11" t="s">
        <v>858</v>
      </c>
      <c r="GA241" s="10" t="s">
        <v>466</v>
      </c>
      <c r="GB241" s="10" t="s">
        <v>41</v>
      </c>
      <c r="GC241" s="10" t="s">
        <v>858</v>
      </c>
      <c r="GD241" s="10" t="s">
        <v>858</v>
      </c>
      <c r="GE241" s="10">
        <v>26931</v>
      </c>
      <c r="GF241" s="10" t="s">
        <v>858</v>
      </c>
      <c r="GG241" s="10">
        <v>29019</v>
      </c>
      <c r="GH241" s="10">
        <v>9.4</v>
      </c>
      <c r="GI241" s="10" t="s">
        <v>858</v>
      </c>
      <c r="GJ241" s="10" t="s">
        <v>858</v>
      </c>
      <c r="GK241" s="10" t="s">
        <v>858</v>
      </c>
      <c r="GL241" s="10" t="s">
        <v>858</v>
      </c>
      <c r="GN241" s="9" t="s">
        <v>466</v>
      </c>
      <c r="GO241" s="9" t="s">
        <v>41</v>
      </c>
      <c r="GP241" s="9">
        <v>10000</v>
      </c>
      <c r="GQ241" s="9">
        <v>13.8</v>
      </c>
      <c r="GR241" s="9">
        <v>11.96</v>
      </c>
      <c r="GS241" s="9">
        <v>9.8000000000000007</v>
      </c>
      <c r="GT241" s="9">
        <v>12.99</v>
      </c>
      <c r="GU241" s="9">
        <v>7.3</v>
      </c>
      <c r="GV241" s="9">
        <v>7.01</v>
      </c>
      <c r="GW241" s="9">
        <v>6.5</v>
      </c>
      <c r="GX241" s="9" t="s">
        <v>858</v>
      </c>
      <c r="GY241" s="9" t="s">
        <v>858</v>
      </c>
    </row>
    <row r="242" spans="1:207" x14ac:dyDescent="0.25">
      <c r="A242" s="1" t="s">
        <v>467</v>
      </c>
      <c r="B242" s="1" t="s">
        <v>42</v>
      </c>
      <c r="C242" s="1">
        <v>18000</v>
      </c>
      <c r="D242" s="1">
        <v>10.1</v>
      </c>
      <c r="E242" s="1">
        <v>421.4</v>
      </c>
      <c r="F242" s="1">
        <v>11</v>
      </c>
      <c r="G242" s="1">
        <v>519.1</v>
      </c>
      <c r="H242" s="1">
        <v>6.1</v>
      </c>
      <c r="I242" s="1">
        <v>246.5</v>
      </c>
      <c r="J242" s="1">
        <v>4.8</v>
      </c>
      <c r="K242" s="1" t="s">
        <v>858</v>
      </c>
      <c r="L242" s="1" t="s">
        <v>858</v>
      </c>
      <c r="N242" s="2" t="s">
        <v>467</v>
      </c>
      <c r="O242" s="2" t="s">
        <v>42</v>
      </c>
      <c r="P242" s="2">
        <v>30000</v>
      </c>
      <c r="Q242" s="2">
        <v>7.5</v>
      </c>
      <c r="R242" s="2">
        <v>38.299999999999997</v>
      </c>
      <c r="S242" s="2">
        <v>1.7</v>
      </c>
      <c r="T242" s="2">
        <v>39.200000000000003</v>
      </c>
      <c r="U242" s="2">
        <v>1</v>
      </c>
      <c r="V242" s="2">
        <v>32.5</v>
      </c>
      <c r="W242" s="2">
        <v>1.8</v>
      </c>
      <c r="X242" s="2" t="s">
        <v>858</v>
      </c>
      <c r="Y242" s="2" t="s">
        <v>858</v>
      </c>
      <c r="AA242" s="3" t="s">
        <v>467</v>
      </c>
      <c r="AB242" s="3" t="s">
        <v>42</v>
      </c>
      <c r="AC242" s="3">
        <v>25000</v>
      </c>
      <c r="AD242" s="3">
        <v>9.1999999999999993</v>
      </c>
      <c r="AE242" s="3">
        <v>20854</v>
      </c>
      <c r="AF242" s="3">
        <v>8.6999999999999993</v>
      </c>
      <c r="AG242" s="3">
        <v>25004</v>
      </c>
      <c r="AH242" s="3">
        <v>6</v>
      </c>
      <c r="AI242" s="3">
        <v>12665</v>
      </c>
      <c r="AJ242" s="3">
        <v>4.9000000000000004</v>
      </c>
      <c r="AK242" s="3" t="s">
        <v>858</v>
      </c>
      <c r="AL242" s="3" t="s">
        <v>858</v>
      </c>
      <c r="AN242" s="4" t="s">
        <v>467</v>
      </c>
      <c r="AO242" s="4" t="s">
        <v>42</v>
      </c>
      <c r="AP242" s="4">
        <v>30000</v>
      </c>
      <c r="AQ242" s="4">
        <v>7.5</v>
      </c>
      <c r="AR242" s="4">
        <v>9.92</v>
      </c>
      <c r="AS242" s="4">
        <v>6.8</v>
      </c>
      <c r="AT242" s="4">
        <v>12.26</v>
      </c>
      <c r="AU242" s="4">
        <v>4.3</v>
      </c>
      <c r="AV242" s="4">
        <v>6.64</v>
      </c>
      <c r="AW242" s="4">
        <v>2.2999999999999998</v>
      </c>
      <c r="AX242" s="4" t="s">
        <v>858</v>
      </c>
      <c r="AY242" s="4" t="s">
        <v>858</v>
      </c>
      <c r="BA242" s="5" t="s">
        <v>467</v>
      </c>
      <c r="BB242" s="5" t="s">
        <v>42</v>
      </c>
      <c r="BC242" s="5">
        <v>30000</v>
      </c>
      <c r="BD242" s="5">
        <v>7.5</v>
      </c>
      <c r="BE242" s="5">
        <v>402</v>
      </c>
      <c r="BF242" s="5">
        <v>7.4</v>
      </c>
      <c r="BG242" s="5">
        <v>480.3</v>
      </c>
      <c r="BH242" s="5">
        <v>4.4000000000000004</v>
      </c>
      <c r="BI242" s="5">
        <v>243.1</v>
      </c>
      <c r="BJ242" s="5">
        <v>3.4</v>
      </c>
      <c r="BK242" s="5" t="s">
        <v>858</v>
      </c>
      <c r="BL242" s="5" t="s">
        <v>858</v>
      </c>
      <c r="BN242" s="6" t="s">
        <v>467</v>
      </c>
      <c r="BO242" s="6" t="s">
        <v>42</v>
      </c>
      <c r="BP242" s="6">
        <v>43000</v>
      </c>
      <c r="BQ242" s="6">
        <v>6.2</v>
      </c>
      <c r="BR242" s="6">
        <v>37</v>
      </c>
      <c r="BS242" s="6">
        <v>1.1000000000000001</v>
      </c>
      <c r="BT242" s="6">
        <v>32.6</v>
      </c>
      <c r="BU242" s="6">
        <v>2.2999999999999998</v>
      </c>
      <c r="BV242" s="6">
        <v>12.5</v>
      </c>
      <c r="BW242" s="6">
        <v>16</v>
      </c>
      <c r="BX242" s="6" t="s">
        <v>858</v>
      </c>
      <c r="BY242" s="6" t="s">
        <v>858</v>
      </c>
      <c r="CA242" s="7" t="s">
        <v>467</v>
      </c>
      <c r="CB242" s="7" t="s">
        <v>42</v>
      </c>
      <c r="CC242" s="7">
        <v>36000</v>
      </c>
      <c r="CD242" s="7">
        <v>7.6</v>
      </c>
      <c r="CE242" s="7">
        <v>16689</v>
      </c>
      <c r="CF242" s="7">
        <v>9.1</v>
      </c>
      <c r="CG242" s="7">
        <v>20943</v>
      </c>
      <c r="CH242" s="7">
        <v>5.9</v>
      </c>
      <c r="CI242" s="7">
        <v>6136</v>
      </c>
      <c r="CJ242" s="7">
        <v>16</v>
      </c>
      <c r="CK242" s="7" t="s">
        <v>858</v>
      </c>
      <c r="CL242" s="7" t="s">
        <v>858</v>
      </c>
      <c r="CN242" s="8" t="s">
        <v>467</v>
      </c>
      <c r="CO242" s="8" t="s">
        <v>42</v>
      </c>
      <c r="CP242" s="8">
        <v>43000</v>
      </c>
      <c r="CQ242" s="8">
        <v>6.2</v>
      </c>
      <c r="CR242" s="8">
        <v>8.91</v>
      </c>
      <c r="CS242" s="8">
        <v>5.4</v>
      </c>
      <c r="CT242" s="8">
        <v>11.99</v>
      </c>
      <c r="CU242" s="8">
        <v>3.9</v>
      </c>
      <c r="CV242" s="8">
        <v>6.25</v>
      </c>
      <c r="CW242" s="8">
        <v>1.7</v>
      </c>
      <c r="CX242" s="8" t="s">
        <v>858</v>
      </c>
      <c r="CY242" s="8" t="s">
        <v>858</v>
      </c>
      <c r="DA242" s="20" t="s">
        <v>467</v>
      </c>
      <c r="DB242" s="20" t="s">
        <v>42</v>
      </c>
      <c r="DC242" s="20">
        <v>43000</v>
      </c>
      <c r="DD242" s="20">
        <v>6.2</v>
      </c>
      <c r="DE242" s="20">
        <v>322.3</v>
      </c>
      <c r="DF242" s="20">
        <v>7</v>
      </c>
      <c r="DG242" s="20">
        <v>390.4</v>
      </c>
      <c r="DH242" s="20">
        <v>4.5999999999999996</v>
      </c>
      <c r="DI242" s="20">
        <v>116.6</v>
      </c>
      <c r="DJ242" s="20">
        <v>16</v>
      </c>
      <c r="DK242" s="20" t="s">
        <v>858</v>
      </c>
      <c r="DL242" s="20" t="s">
        <v>858</v>
      </c>
      <c r="DN242" s="21" t="s">
        <v>467</v>
      </c>
      <c r="DO242" s="21" t="s">
        <v>42</v>
      </c>
      <c r="DP242" s="21">
        <v>13000</v>
      </c>
      <c r="DQ242" s="21">
        <v>11.4</v>
      </c>
      <c r="DR242" s="21">
        <v>37.299999999999997</v>
      </c>
      <c r="DS242" s="21">
        <v>2</v>
      </c>
      <c r="DT242" s="21">
        <v>37.4</v>
      </c>
      <c r="DU242" s="21">
        <v>1.4</v>
      </c>
      <c r="DV242" s="21">
        <v>32</v>
      </c>
      <c r="DW242" s="21">
        <v>2</v>
      </c>
      <c r="DX242" s="21" t="s">
        <v>858</v>
      </c>
      <c r="DY242" s="21" t="s">
        <v>858</v>
      </c>
      <c r="EA242" s="22" t="s">
        <v>467</v>
      </c>
      <c r="EB242" s="22" t="s">
        <v>42</v>
      </c>
      <c r="EC242" s="22">
        <v>11000</v>
      </c>
      <c r="ED242" s="22">
        <v>13.6</v>
      </c>
      <c r="EE242" s="22">
        <v>17054</v>
      </c>
      <c r="EF242" s="22">
        <v>14</v>
      </c>
      <c r="EG242" s="22">
        <v>22089</v>
      </c>
      <c r="EH242" s="22">
        <v>7.9</v>
      </c>
      <c r="EI242" s="22" t="s">
        <v>858</v>
      </c>
      <c r="EJ242" s="22" t="s">
        <v>858</v>
      </c>
      <c r="EK242" s="22" t="s">
        <v>858</v>
      </c>
      <c r="EL242" s="22" t="s">
        <v>858</v>
      </c>
      <c r="EN242" s="23" t="s">
        <v>467</v>
      </c>
      <c r="EO242" s="23" t="s">
        <v>42</v>
      </c>
      <c r="EP242" s="23">
        <v>13000</v>
      </c>
      <c r="EQ242" s="23">
        <v>11.4</v>
      </c>
      <c r="ER242" s="23">
        <v>9.34</v>
      </c>
      <c r="ES242" s="23">
        <v>11</v>
      </c>
      <c r="ET242" s="23">
        <v>11.38</v>
      </c>
      <c r="EU242" s="23">
        <v>5.3</v>
      </c>
      <c r="EV242" s="23">
        <v>6.64</v>
      </c>
      <c r="EW242" s="23">
        <v>3</v>
      </c>
      <c r="EX242" s="23" t="s">
        <v>858</v>
      </c>
      <c r="EY242" s="23" t="s">
        <v>858</v>
      </c>
      <c r="FA242" s="24" t="s">
        <v>467</v>
      </c>
      <c r="FB242" s="24" t="s">
        <v>42</v>
      </c>
      <c r="FC242" s="24">
        <v>13000</v>
      </c>
      <c r="FD242" s="24">
        <v>11.4</v>
      </c>
      <c r="FE242" s="24">
        <v>359.6</v>
      </c>
      <c r="FF242" s="24">
        <v>11</v>
      </c>
      <c r="FG242" s="24">
        <v>426.1</v>
      </c>
      <c r="FH242" s="24">
        <v>5.0999999999999996</v>
      </c>
      <c r="FI242" s="24">
        <v>242</v>
      </c>
      <c r="FJ242" s="24">
        <v>6.8</v>
      </c>
      <c r="FK242" s="24" t="s">
        <v>858</v>
      </c>
      <c r="FL242" s="24" t="s">
        <v>858</v>
      </c>
      <c r="FN242" s="11" t="s">
        <v>467</v>
      </c>
      <c r="FO242" s="11" t="s">
        <v>42</v>
      </c>
      <c r="FP242" s="11">
        <v>18000</v>
      </c>
      <c r="FQ242" s="11">
        <v>10.1</v>
      </c>
      <c r="FR242" s="11">
        <v>40</v>
      </c>
      <c r="FS242" s="11">
        <v>1.6</v>
      </c>
      <c r="FT242" s="11">
        <v>40.4</v>
      </c>
      <c r="FU242" s="11">
        <v>1.4</v>
      </c>
      <c r="FV242" s="11">
        <v>35</v>
      </c>
      <c r="FW242" s="11">
        <v>3.6</v>
      </c>
      <c r="FX242" s="11" t="s">
        <v>858</v>
      </c>
      <c r="FY242" s="11" t="s">
        <v>858</v>
      </c>
      <c r="GA242" s="10" t="s">
        <v>467</v>
      </c>
      <c r="GB242" s="10" t="s">
        <v>42</v>
      </c>
      <c r="GC242" s="10">
        <v>14000</v>
      </c>
      <c r="GD242" s="10">
        <v>12.5</v>
      </c>
      <c r="GE242" s="10">
        <v>22463</v>
      </c>
      <c r="GF242" s="10">
        <v>12</v>
      </c>
      <c r="GG242" s="10">
        <v>27250</v>
      </c>
      <c r="GH242" s="10">
        <v>8.3000000000000007</v>
      </c>
      <c r="GI242" s="10">
        <v>13327</v>
      </c>
      <c r="GJ242" s="10">
        <v>9.6999999999999993</v>
      </c>
      <c r="GK242" s="10" t="s">
        <v>858</v>
      </c>
      <c r="GL242" s="10" t="s">
        <v>858</v>
      </c>
      <c r="GN242" s="9" t="s">
        <v>467</v>
      </c>
      <c r="GO242" s="9" t="s">
        <v>42</v>
      </c>
      <c r="GP242" s="9">
        <v>18000</v>
      </c>
      <c r="GQ242" s="9">
        <v>10.1</v>
      </c>
      <c r="GR242" s="9">
        <v>10.16</v>
      </c>
      <c r="GS242" s="9">
        <v>8.8000000000000007</v>
      </c>
      <c r="GT242" s="9">
        <v>12.85</v>
      </c>
      <c r="GU242" s="9">
        <v>6</v>
      </c>
      <c r="GV242" s="9">
        <v>6.65</v>
      </c>
      <c r="GW242" s="9">
        <v>3.2</v>
      </c>
      <c r="GX242" s="9" t="s">
        <v>858</v>
      </c>
      <c r="GY242" s="9" t="s">
        <v>858</v>
      </c>
    </row>
    <row r="243" spans="1:207" x14ac:dyDescent="0.25">
      <c r="A243" s="1" t="s">
        <v>468</v>
      </c>
      <c r="B243" s="1" t="s">
        <v>43</v>
      </c>
      <c r="C243" s="1">
        <v>36000</v>
      </c>
      <c r="D243" s="1">
        <v>7</v>
      </c>
      <c r="E243" s="1">
        <v>443.2</v>
      </c>
      <c r="F243" s="1">
        <v>5.2</v>
      </c>
      <c r="G243" s="1">
        <v>521.5</v>
      </c>
      <c r="H243" s="1">
        <v>3.7</v>
      </c>
      <c r="I243" s="1">
        <v>270.10000000000002</v>
      </c>
      <c r="J243" s="1">
        <v>4.0999999999999996</v>
      </c>
      <c r="K243" s="1" t="s">
        <v>858</v>
      </c>
      <c r="L243" s="1" t="s">
        <v>858</v>
      </c>
      <c r="N243" s="2" t="s">
        <v>468</v>
      </c>
      <c r="O243" s="2" t="s">
        <v>43</v>
      </c>
      <c r="P243" s="2">
        <v>66000</v>
      </c>
      <c r="Q243" s="2">
        <v>5</v>
      </c>
      <c r="R243" s="2">
        <v>37.5</v>
      </c>
      <c r="S243" s="2">
        <v>0.3</v>
      </c>
      <c r="T243" s="2">
        <v>38.1</v>
      </c>
      <c r="U243" s="2">
        <v>0.7</v>
      </c>
      <c r="V243" s="2">
        <v>32.299999999999997</v>
      </c>
      <c r="W243" s="2">
        <v>1.9</v>
      </c>
      <c r="X243" s="2">
        <v>44</v>
      </c>
      <c r="Y243" s="2">
        <v>11</v>
      </c>
      <c r="AA243" s="3" t="s">
        <v>468</v>
      </c>
      <c r="AB243" s="3" t="s">
        <v>43</v>
      </c>
      <c r="AC243" s="3">
        <v>57000</v>
      </c>
      <c r="AD243" s="3">
        <v>6.3</v>
      </c>
      <c r="AE243" s="3">
        <v>21636</v>
      </c>
      <c r="AF243" s="3">
        <v>5.2</v>
      </c>
      <c r="AG243" s="3">
        <v>24398</v>
      </c>
      <c r="AH243" s="3">
        <v>3.4</v>
      </c>
      <c r="AI243" s="3">
        <v>12712</v>
      </c>
      <c r="AJ243" s="3">
        <v>5.9</v>
      </c>
      <c r="AK243" s="3" t="s">
        <v>858</v>
      </c>
      <c r="AL243" s="3" t="s">
        <v>858</v>
      </c>
      <c r="AN243" s="4" t="s">
        <v>468</v>
      </c>
      <c r="AO243" s="4" t="s">
        <v>43</v>
      </c>
      <c r="AP243" s="4">
        <v>66000</v>
      </c>
      <c r="AQ243" s="4">
        <v>5</v>
      </c>
      <c r="AR243" s="4">
        <v>10.87</v>
      </c>
      <c r="AS243" s="4">
        <v>4.3</v>
      </c>
      <c r="AT243" s="4">
        <v>12.72</v>
      </c>
      <c r="AU243" s="4">
        <v>2.6</v>
      </c>
      <c r="AV243" s="4">
        <v>6.92</v>
      </c>
      <c r="AW243" s="4">
        <v>2.7</v>
      </c>
      <c r="AX243" s="4" t="s">
        <v>858</v>
      </c>
      <c r="AY243" s="4" t="s">
        <v>858</v>
      </c>
      <c r="BA243" s="5" t="s">
        <v>468</v>
      </c>
      <c r="BB243" s="5" t="s">
        <v>43</v>
      </c>
      <c r="BC243" s="5">
        <v>66000</v>
      </c>
      <c r="BD243" s="5">
        <v>5</v>
      </c>
      <c r="BE243" s="5">
        <v>418.5</v>
      </c>
      <c r="BF243" s="5">
        <v>4.4000000000000004</v>
      </c>
      <c r="BG243" s="5">
        <v>484.9</v>
      </c>
      <c r="BH243" s="5">
        <v>2.6</v>
      </c>
      <c r="BI243" s="5">
        <v>249.7</v>
      </c>
      <c r="BJ243" s="5">
        <v>2.9</v>
      </c>
      <c r="BK243" s="5" t="s">
        <v>858</v>
      </c>
      <c r="BL243" s="5" t="s">
        <v>858</v>
      </c>
      <c r="BN243" s="6" t="s">
        <v>468</v>
      </c>
      <c r="BO243" s="6" t="s">
        <v>43</v>
      </c>
      <c r="BP243" s="6">
        <v>94000</v>
      </c>
      <c r="BQ243" s="6">
        <v>4.2</v>
      </c>
      <c r="BR243" s="6">
        <v>36</v>
      </c>
      <c r="BS243" s="6">
        <v>1.4</v>
      </c>
      <c r="BT243" s="6">
        <v>32.200000000000003</v>
      </c>
      <c r="BU243" s="6">
        <v>1.4</v>
      </c>
      <c r="BV243" s="6">
        <v>15</v>
      </c>
      <c r="BW243" s="6">
        <v>9.1999999999999993</v>
      </c>
      <c r="BX243" s="6">
        <v>42</v>
      </c>
      <c r="BY243" s="6">
        <v>6.8</v>
      </c>
      <c r="CA243" s="7" t="s">
        <v>468</v>
      </c>
      <c r="CB243" s="7" t="s">
        <v>43</v>
      </c>
      <c r="CC243" s="7">
        <v>82000</v>
      </c>
      <c r="CD243" s="7">
        <v>5.0999999999999996</v>
      </c>
      <c r="CE243" s="7">
        <v>18237</v>
      </c>
      <c r="CF243" s="7">
        <v>4.5999999999999996</v>
      </c>
      <c r="CG243" s="7">
        <v>20423</v>
      </c>
      <c r="CH243" s="7">
        <v>3.5</v>
      </c>
      <c r="CI243" s="7">
        <v>5912</v>
      </c>
      <c r="CJ243" s="7">
        <v>14</v>
      </c>
      <c r="CK243" s="7" t="s">
        <v>858</v>
      </c>
      <c r="CL243" s="7" t="s">
        <v>858</v>
      </c>
      <c r="CN243" s="8" t="s">
        <v>468</v>
      </c>
      <c r="CO243" s="8" t="s">
        <v>43</v>
      </c>
      <c r="CP243" s="8">
        <v>94000</v>
      </c>
      <c r="CQ243" s="8">
        <v>4.2</v>
      </c>
      <c r="CR243" s="8">
        <v>9.73</v>
      </c>
      <c r="CS243" s="8">
        <v>3.3</v>
      </c>
      <c r="CT243" s="8">
        <v>12.37</v>
      </c>
      <c r="CU243" s="8">
        <v>2.4</v>
      </c>
      <c r="CV243" s="8">
        <v>6.27</v>
      </c>
      <c r="CW243" s="8">
        <v>1.6</v>
      </c>
      <c r="CX243" s="8">
        <v>20.92</v>
      </c>
      <c r="CY243" s="8">
        <v>17</v>
      </c>
      <c r="DA243" s="20" t="s">
        <v>468</v>
      </c>
      <c r="DB243" s="20" t="s">
        <v>43</v>
      </c>
      <c r="DC243" s="20">
        <v>94000</v>
      </c>
      <c r="DD243" s="20">
        <v>4.2</v>
      </c>
      <c r="DE243" s="20">
        <v>350</v>
      </c>
      <c r="DF243" s="20">
        <v>3.5</v>
      </c>
      <c r="DG243" s="20">
        <v>399</v>
      </c>
      <c r="DH243" s="20">
        <v>2.9</v>
      </c>
      <c r="DI243" s="20">
        <v>111.7</v>
      </c>
      <c r="DJ243" s="20">
        <v>11</v>
      </c>
      <c r="DK243" s="20">
        <v>726.3</v>
      </c>
      <c r="DL243" s="20">
        <v>16</v>
      </c>
      <c r="DN243" s="21" t="s">
        <v>468</v>
      </c>
      <c r="DO243" s="21" t="s">
        <v>43</v>
      </c>
      <c r="DP243" s="21">
        <v>31000</v>
      </c>
      <c r="DQ243" s="21">
        <v>7.2</v>
      </c>
      <c r="DR243" s="21">
        <v>37.1</v>
      </c>
      <c r="DS243" s="21">
        <v>0.9</v>
      </c>
      <c r="DT243" s="21">
        <v>36.1</v>
      </c>
      <c r="DU243" s="21">
        <v>0.8</v>
      </c>
      <c r="DV243" s="21">
        <v>30.1</v>
      </c>
      <c r="DW243" s="21">
        <v>1.6</v>
      </c>
      <c r="DX243" s="21" t="s">
        <v>858</v>
      </c>
      <c r="DY243" s="21" t="s">
        <v>858</v>
      </c>
      <c r="EA243" s="22" t="s">
        <v>468</v>
      </c>
      <c r="EB243" s="22" t="s">
        <v>43</v>
      </c>
      <c r="EC243" s="22">
        <v>28000</v>
      </c>
      <c r="ED243" s="22">
        <v>8.4</v>
      </c>
      <c r="EE243" s="22">
        <v>20255</v>
      </c>
      <c r="EF243" s="22">
        <v>7.9</v>
      </c>
      <c r="EG243" s="22">
        <v>22794</v>
      </c>
      <c r="EH243" s="22">
        <v>3.7</v>
      </c>
      <c r="EI243" s="22">
        <v>12230</v>
      </c>
      <c r="EJ243" s="22">
        <v>4.9000000000000004</v>
      </c>
      <c r="EK243" s="22" t="s">
        <v>858</v>
      </c>
      <c r="EL243" s="22" t="s">
        <v>858</v>
      </c>
      <c r="EN243" s="23" t="s">
        <v>468</v>
      </c>
      <c r="EO243" s="23" t="s">
        <v>43</v>
      </c>
      <c r="EP243" s="23">
        <v>31000</v>
      </c>
      <c r="EQ243" s="23">
        <v>7.2</v>
      </c>
      <c r="ER243" s="23">
        <v>10.87</v>
      </c>
      <c r="ES243" s="23">
        <v>7.6</v>
      </c>
      <c r="ET243" s="23">
        <v>12.24</v>
      </c>
      <c r="EU243" s="23">
        <v>3.1</v>
      </c>
      <c r="EV243" s="23">
        <v>6.96</v>
      </c>
      <c r="EW243" s="23">
        <v>3.6</v>
      </c>
      <c r="EX243" s="23" t="s">
        <v>858</v>
      </c>
      <c r="EY243" s="23" t="s">
        <v>858</v>
      </c>
      <c r="FA243" s="24" t="s">
        <v>468</v>
      </c>
      <c r="FB243" s="24" t="s">
        <v>43</v>
      </c>
      <c r="FC243" s="24">
        <v>31000</v>
      </c>
      <c r="FD243" s="24">
        <v>7.2</v>
      </c>
      <c r="FE243" s="24">
        <v>388.2</v>
      </c>
      <c r="FF243" s="24">
        <v>7.2</v>
      </c>
      <c r="FG243" s="24">
        <v>442</v>
      </c>
      <c r="FH243" s="24">
        <v>3.1</v>
      </c>
      <c r="FI243" s="24">
        <v>244.8</v>
      </c>
      <c r="FJ243" s="24">
        <v>3</v>
      </c>
      <c r="FK243" s="24" t="s">
        <v>858</v>
      </c>
      <c r="FL243" s="24" t="s">
        <v>858</v>
      </c>
      <c r="FN243" s="11" t="s">
        <v>468</v>
      </c>
      <c r="FO243" s="11" t="s">
        <v>43</v>
      </c>
      <c r="FP243" s="11">
        <v>36000</v>
      </c>
      <c r="FQ243" s="11">
        <v>7</v>
      </c>
      <c r="FR243" s="11">
        <v>38.799999999999997</v>
      </c>
      <c r="FS243" s="11">
        <v>1.6</v>
      </c>
      <c r="FT243" s="11">
        <v>39.799999999999997</v>
      </c>
      <c r="FU243" s="11">
        <v>1</v>
      </c>
      <c r="FV243" s="11">
        <v>35</v>
      </c>
      <c r="FW243" s="11">
        <v>0.8</v>
      </c>
      <c r="FX243" s="11" t="s">
        <v>858</v>
      </c>
      <c r="FY243" s="11" t="s">
        <v>858</v>
      </c>
      <c r="GA243" s="10" t="s">
        <v>468</v>
      </c>
      <c r="GB243" s="10" t="s">
        <v>43</v>
      </c>
      <c r="GC243" s="10">
        <v>29000</v>
      </c>
      <c r="GD243" s="10">
        <v>9.3000000000000007</v>
      </c>
      <c r="GE243" s="10">
        <v>22531</v>
      </c>
      <c r="GF243" s="10">
        <v>9.1999999999999993</v>
      </c>
      <c r="GG243" s="10">
        <v>25920</v>
      </c>
      <c r="GH243" s="10">
        <v>5.5</v>
      </c>
      <c r="GI243" s="10" t="s">
        <v>858</v>
      </c>
      <c r="GJ243" s="10" t="s">
        <v>858</v>
      </c>
      <c r="GK243" s="10" t="s">
        <v>858</v>
      </c>
      <c r="GL243" s="10" t="s">
        <v>858</v>
      </c>
      <c r="GN243" s="9" t="s">
        <v>468</v>
      </c>
      <c r="GO243" s="9" t="s">
        <v>43</v>
      </c>
      <c r="GP243" s="9">
        <v>36000</v>
      </c>
      <c r="GQ243" s="9">
        <v>7</v>
      </c>
      <c r="GR243" s="9">
        <v>10.79</v>
      </c>
      <c r="GS243" s="9">
        <v>5.4</v>
      </c>
      <c r="GT243" s="9">
        <v>13.1</v>
      </c>
      <c r="GU243" s="9">
        <v>3.9</v>
      </c>
      <c r="GV243" s="9">
        <v>6.83</v>
      </c>
      <c r="GW243" s="9">
        <v>3.7</v>
      </c>
      <c r="GX243" s="9" t="s">
        <v>858</v>
      </c>
      <c r="GY243" s="9" t="s">
        <v>858</v>
      </c>
    </row>
    <row r="244" spans="1:207" x14ac:dyDescent="0.25">
      <c r="A244" s="1" t="s">
        <v>469</v>
      </c>
      <c r="B244" s="1" t="s">
        <v>44</v>
      </c>
      <c r="C244" s="1">
        <v>22000</v>
      </c>
      <c r="D244" s="1">
        <v>9.1</v>
      </c>
      <c r="E244" s="1">
        <v>500.9</v>
      </c>
      <c r="F244" s="1">
        <v>7.1</v>
      </c>
      <c r="G244" s="1">
        <v>576.20000000000005</v>
      </c>
      <c r="H244" s="1">
        <v>5.7</v>
      </c>
      <c r="I244" s="1">
        <v>280.89999999999998</v>
      </c>
      <c r="J244" s="1">
        <v>6.4</v>
      </c>
      <c r="K244" s="1" t="s">
        <v>858</v>
      </c>
      <c r="L244" s="1" t="s">
        <v>858</v>
      </c>
      <c r="N244" s="2" t="s">
        <v>469</v>
      </c>
      <c r="O244" s="2" t="s">
        <v>44</v>
      </c>
      <c r="P244" s="2">
        <v>35000</v>
      </c>
      <c r="Q244" s="2">
        <v>7</v>
      </c>
      <c r="R244" s="2">
        <v>37.5</v>
      </c>
      <c r="S244" s="2">
        <v>1.1000000000000001</v>
      </c>
      <c r="T244" s="2">
        <v>39.1</v>
      </c>
      <c r="U244" s="2">
        <v>1</v>
      </c>
      <c r="V244" s="2">
        <v>33.5</v>
      </c>
      <c r="W244" s="2">
        <v>1.8</v>
      </c>
      <c r="X244" s="2" t="s">
        <v>858</v>
      </c>
      <c r="Y244" s="2" t="s">
        <v>858</v>
      </c>
      <c r="AA244" s="3" t="s">
        <v>469</v>
      </c>
      <c r="AB244" s="3" t="s">
        <v>44</v>
      </c>
      <c r="AC244" s="3">
        <v>31000</v>
      </c>
      <c r="AD244" s="3">
        <v>8.1999999999999993</v>
      </c>
      <c r="AE244" s="3">
        <v>23769</v>
      </c>
      <c r="AF244" s="3">
        <v>7</v>
      </c>
      <c r="AG244" s="3">
        <v>27443</v>
      </c>
      <c r="AH244" s="3">
        <v>5.5</v>
      </c>
      <c r="AI244" s="3">
        <v>12964</v>
      </c>
      <c r="AJ244" s="3">
        <v>7</v>
      </c>
      <c r="AK244" s="3" t="s">
        <v>858</v>
      </c>
      <c r="AL244" s="3" t="s">
        <v>858</v>
      </c>
      <c r="AN244" s="4" t="s">
        <v>469</v>
      </c>
      <c r="AO244" s="4" t="s">
        <v>44</v>
      </c>
      <c r="AP244" s="4">
        <v>35000</v>
      </c>
      <c r="AQ244" s="4">
        <v>7</v>
      </c>
      <c r="AR244" s="4">
        <v>11.06</v>
      </c>
      <c r="AS244" s="4">
        <v>6.2</v>
      </c>
      <c r="AT244" s="4">
        <v>13.27</v>
      </c>
      <c r="AU244" s="4">
        <v>4.4000000000000004</v>
      </c>
      <c r="AV244" s="4">
        <v>6.61</v>
      </c>
      <c r="AW244" s="4">
        <v>2.4</v>
      </c>
      <c r="AX244" s="4" t="s">
        <v>858</v>
      </c>
      <c r="AY244" s="4" t="s">
        <v>858</v>
      </c>
      <c r="BA244" s="5" t="s">
        <v>469</v>
      </c>
      <c r="BB244" s="5" t="s">
        <v>44</v>
      </c>
      <c r="BC244" s="5">
        <v>35000</v>
      </c>
      <c r="BD244" s="5">
        <v>7</v>
      </c>
      <c r="BE244" s="5">
        <v>437.1</v>
      </c>
      <c r="BF244" s="5">
        <v>6.3</v>
      </c>
      <c r="BG244" s="5">
        <v>519.29999999999995</v>
      </c>
      <c r="BH244" s="5">
        <v>4.3</v>
      </c>
      <c r="BI244" s="5">
        <v>250.4</v>
      </c>
      <c r="BJ244" s="5">
        <v>3.4</v>
      </c>
      <c r="BK244" s="5" t="s">
        <v>858</v>
      </c>
      <c r="BL244" s="5" t="s">
        <v>858</v>
      </c>
      <c r="BN244" s="6" t="s">
        <v>469</v>
      </c>
      <c r="BO244" s="6" t="s">
        <v>44</v>
      </c>
      <c r="BP244" s="6">
        <v>50000</v>
      </c>
      <c r="BQ244" s="6">
        <v>5.8</v>
      </c>
      <c r="BR244" s="6">
        <v>37</v>
      </c>
      <c r="BS244" s="6">
        <v>1.7</v>
      </c>
      <c r="BT244" s="6">
        <v>32.5</v>
      </c>
      <c r="BU244" s="6">
        <v>2.1</v>
      </c>
      <c r="BV244" s="6">
        <v>12.6</v>
      </c>
      <c r="BW244" s="6">
        <v>12</v>
      </c>
      <c r="BX244" s="6" t="s">
        <v>858</v>
      </c>
      <c r="BY244" s="6" t="s">
        <v>858</v>
      </c>
      <c r="CA244" s="7" t="s">
        <v>469</v>
      </c>
      <c r="CB244" s="7" t="s">
        <v>44</v>
      </c>
      <c r="CC244" s="7">
        <v>43000</v>
      </c>
      <c r="CD244" s="7">
        <v>7.5</v>
      </c>
      <c r="CE244" s="7">
        <v>20358</v>
      </c>
      <c r="CF244" s="7">
        <v>8.4</v>
      </c>
      <c r="CG244" s="7">
        <v>22756</v>
      </c>
      <c r="CH244" s="7">
        <v>5.8</v>
      </c>
      <c r="CI244" s="7">
        <v>5750</v>
      </c>
      <c r="CJ244" s="7">
        <v>14</v>
      </c>
      <c r="CK244" s="7" t="s">
        <v>858</v>
      </c>
      <c r="CL244" s="7" t="s">
        <v>858</v>
      </c>
      <c r="CN244" s="8" t="s">
        <v>469</v>
      </c>
      <c r="CO244" s="8" t="s">
        <v>44</v>
      </c>
      <c r="CP244" s="8">
        <v>50000</v>
      </c>
      <c r="CQ244" s="8">
        <v>5.8</v>
      </c>
      <c r="CR244" s="8">
        <v>9.9600000000000009</v>
      </c>
      <c r="CS244" s="8">
        <v>5</v>
      </c>
      <c r="CT244" s="8">
        <v>12.87</v>
      </c>
      <c r="CU244" s="8">
        <v>4</v>
      </c>
      <c r="CV244" s="8">
        <v>6.3</v>
      </c>
      <c r="CW244" s="8">
        <v>1.5</v>
      </c>
      <c r="CX244" s="8" t="s">
        <v>858</v>
      </c>
      <c r="CY244" s="8" t="s">
        <v>858</v>
      </c>
      <c r="DA244" s="20" t="s">
        <v>469</v>
      </c>
      <c r="DB244" s="20" t="s">
        <v>44</v>
      </c>
      <c r="DC244" s="20">
        <v>50000</v>
      </c>
      <c r="DD244" s="20">
        <v>5.8</v>
      </c>
      <c r="DE244" s="20">
        <v>357.4</v>
      </c>
      <c r="DF244" s="20">
        <v>7.1</v>
      </c>
      <c r="DG244" s="20">
        <v>418.7</v>
      </c>
      <c r="DH244" s="20">
        <v>4.5999999999999996</v>
      </c>
      <c r="DI244" s="20">
        <v>94.2</v>
      </c>
      <c r="DJ244" s="20">
        <v>11</v>
      </c>
      <c r="DK244" s="20" t="s">
        <v>858</v>
      </c>
      <c r="DL244" s="20" t="s">
        <v>858</v>
      </c>
      <c r="DN244" s="21" t="s">
        <v>469</v>
      </c>
      <c r="DO244" s="21" t="s">
        <v>44</v>
      </c>
      <c r="DP244" s="21">
        <v>13000</v>
      </c>
      <c r="DQ244" s="21">
        <v>11</v>
      </c>
      <c r="DR244" s="21">
        <v>37.299999999999997</v>
      </c>
      <c r="DS244" s="21">
        <v>0.5</v>
      </c>
      <c r="DT244" s="21">
        <v>37.299999999999997</v>
      </c>
      <c r="DU244" s="21">
        <v>1</v>
      </c>
      <c r="DV244" s="21">
        <v>32.5</v>
      </c>
      <c r="DW244" s="21">
        <v>2.4</v>
      </c>
      <c r="DX244" s="21" t="s">
        <v>858</v>
      </c>
      <c r="DY244" s="21" t="s">
        <v>858</v>
      </c>
      <c r="EA244" s="22" t="s">
        <v>469</v>
      </c>
      <c r="EB244" s="22" t="s">
        <v>44</v>
      </c>
      <c r="EC244" s="22">
        <v>11000</v>
      </c>
      <c r="ED244" s="22">
        <v>13.2</v>
      </c>
      <c r="EE244" s="22">
        <v>21250</v>
      </c>
      <c r="EF244" s="22">
        <v>12</v>
      </c>
      <c r="EG244" s="22">
        <v>22803</v>
      </c>
      <c r="EH244" s="22">
        <v>6.1</v>
      </c>
      <c r="EI244" s="22">
        <v>11282</v>
      </c>
      <c r="EJ244" s="22">
        <v>14</v>
      </c>
      <c r="EK244" s="22" t="s">
        <v>858</v>
      </c>
      <c r="EL244" s="22" t="s">
        <v>858</v>
      </c>
      <c r="EN244" s="23" t="s">
        <v>469</v>
      </c>
      <c r="EO244" s="23" t="s">
        <v>44</v>
      </c>
      <c r="EP244" s="23">
        <v>13000</v>
      </c>
      <c r="EQ244" s="23">
        <v>11</v>
      </c>
      <c r="ER244" s="23">
        <v>10.050000000000001</v>
      </c>
      <c r="ES244" s="23">
        <v>8.6</v>
      </c>
      <c r="ET244" s="23">
        <v>11.37</v>
      </c>
      <c r="EU244" s="23">
        <v>4.5999999999999996</v>
      </c>
      <c r="EV244" s="23">
        <v>6.44</v>
      </c>
      <c r="EW244" s="23">
        <v>3</v>
      </c>
      <c r="EX244" s="23" t="s">
        <v>858</v>
      </c>
      <c r="EY244" s="23" t="s">
        <v>858</v>
      </c>
      <c r="FA244" s="24" t="s">
        <v>469</v>
      </c>
      <c r="FB244" s="24" t="s">
        <v>44</v>
      </c>
      <c r="FC244" s="24">
        <v>13000</v>
      </c>
      <c r="FD244" s="24">
        <v>11</v>
      </c>
      <c r="FE244" s="24">
        <v>381.5</v>
      </c>
      <c r="FF244" s="24">
        <v>8</v>
      </c>
      <c r="FG244" s="24">
        <v>423.8</v>
      </c>
      <c r="FH244" s="24">
        <v>4.7</v>
      </c>
      <c r="FI244" s="24">
        <v>234.6</v>
      </c>
      <c r="FJ244" s="24">
        <v>3.1</v>
      </c>
      <c r="FK244" s="24" t="s">
        <v>858</v>
      </c>
      <c r="FL244" s="24" t="s">
        <v>858</v>
      </c>
      <c r="FN244" s="11" t="s">
        <v>469</v>
      </c>
      <c r="FO244" s="11" t="s">
        <v>44</v>
      </c>
      <c r="FP244" s="11">
        <v>22000</v>
      </c>
      <c r="FQ244" s="11">
        <v>9.1</v>
      </c>
      <c r="FR244" s="11">
        <v>39.4</v>
      </c>
      <c r="FS244" s="11">
        <v>1.6</v>
      </c>
      <c r="FT244" s="11">
        <v>40.299999999999997</v>
      </c>
      <c r="FU244" s="11">
        <v>1.4</v>
      </c>
      <c r="FV244" s="11">
        <v>34.5</v>
      </c>
      <c r="FW244" s="11">
        <v>2.5</v>
      </c>
      <c r="FX244" s="11" t="s">
        <v>858</v>
      </c>
      <c r="FY244" s="11" t="s">
        <v>858</v>
      </c>
      <c r="GA244" s="10" t="s">
        <v>469</v>
      </c>
      <c r="GB244" s="10" t="s">
        <v>44</v>
      </c>
      <c r="GC244" s="10">
        <v>20000</v>
      </c>
      <c r="GD244" s="10">
        <v>10.4</v>
      </c>
      <c r="GE244" s="10">
        <v>25236</v>
      </c>
      <c r="GF244" s="10">
        <v>8.6999999999999993</v>
      </c>
      <c r="GG244" s="10">
        <v>29984</v>
      </c>
      <c r="GH244" s="10">
        <v>7.2</v>
      </c>
      <c r="GI244" s="10">
        <v>15172</v>
      </c>
      <c r="GJ244" s="10">
        <v>9.9</v>
      </c>
      <c r="GK244" s="10" t="s">
        <v>858</v>
      </c>
      <c r="GL244" s="10" t="s">
        <v>858</v>
      </c>
      <c r="GN244" s="9" t="s">
        <v>469</v>
      </c>
      <c r="GO244" s="9" t="s">
        <v>44</v>
      </c>
      <c r="GP244" s="9">
        <v>22000</v>
      </c>
      <c r="GQ244" s="9">
        <v>9.1</v>
      </c>
      <c r="GR244" s="9">
        <v>12.26</v>
      </c>
      <c r="GS244" s="9">
        <v>7.5</v>
      </c>
      <c r="GT244" s="9">
        <v>14.31</v>
      </c>
      <c r="GU244" s="9">
        <v>6</v>
      </c>
      <c r="GV244" s="9">
        <v>6.88</v>
      </c>
      <c r="GW244" s="9">
        <v>4.5999999999999996</v>
      </c>
      <c r="GX244" s="9" t="s">
        <v>858</v>
      </c>
      <c r="GY244" s="9" t="s">
        <v>858</v>
      </c>
    </row>
    <row r="245" spans="1:207" x14ac:dyDescent="0.25">
      <c r="A245" s="1" t="s">
        <v>470</v>
      </c>
      <c r="B245" s="1" t="s">
        <v>45</v>
      </c>
      <c r="C245" s="1">
        <v>114000</v>
      </c>
      <c r="D245" s="1">
        <v>3.9</v>
      </c>
      <c r="E245" s="1">
        <v>555.1</v>
      </c>
      <c r="F245" s="1">
        <v>3.6</v>
      </c>
      <c r="G245" s="1">
        <v>664.6</v>
      </c>
      <c r="H245" s="1">
        <v>2.6</v>
      </c>
      <c r="I245" s="1">
        <v>297.5</v>
      </c>
      <c r="J245" s="1">
        <v>2.6</v>
      </c>
      <c r="K245" s="1">
        <v>1152.3</v>
      </c>
      <c r="L245" s="1">
        <v>18</v>
      </c>
      <c r="N245" s="2" t="s">
        <v>470</v>
      </c>
      <c r="O245" s="2" t="s">
        <v>45</v>
      </c>
      <c r="P245" s="2">
        <v>211000</v>
      </c>
      <c r="Q245" s="2">
        <v>2.8</v>
      </c>
      <c r="R245" s="2">
        <v>37.4</v>
      </c>
      <c r="S245" s="2">
        <v>0.2</v>
      </c>
      <c r="T245" s="2">
        <v>37.799999999999997</v>
      </c>
      <c r="U245" s="2">
        <v>0.5</v>
      </c>
      <c r="V245" s="2">
        <v>35</v>
      </c>
      <c r="W245" s="2">
        <v>0.1</v>
      </c>
      <c r="X245" s="2">
        <v>42</v>
      </c>
      <c r="Y245" s="2">
        <v>3.2</v>
      </c>
      <c r="AA245" s="3" t="s">
        <v>470</v>
      </c>
      <c r="AB245" s="3" t="s">
        <v>45</v>
      </c>
      <c r="AC245" s="3">
        <v>180000</v>
      </c>
      <c r="AD245" s="3">
        <v>4.3</v>
      </c>
      <c r="AE245" s="3">
        <v>27117</v>
      </c>
      <c r="AF245" s="3">
        <v>3.4</v>
      </c>
      <c r="AG245" s="3">
        <v>32461</v>
      </c>
      <c r="AH245" s="3">
        <v>4.2</v>
      </c>
      <c r="AI245" s="3">
        <v>15384</v>
      </c>
      <c r="AJ245" s="3">
        <v>3.8</v>
      </c>
      <c r="AK245" s="3" t="s">
        <v>858</v>
      </c>
      <c r="AL245" s="3" t="s">
        <v>858</v>
      </c>
      <c r="AN245" s="4" t="s">
        <v>470</v>
      </c>
      <c r="AO245" s="4" t="s">
        <v>45</v>
      </c>
      <c r="AP245" s="4">
        <v>211000</v>
      </c>
      <c r="AQ245" s="4">
        <v>2.8</v>
      </c>
      <c r="AR245" s="4">
        <v>13.66</v>
      </c>
      <c r="AS245" s="4">
        <v>2.4</v>
      </c>
      <c r="AT245" s="4">
        <v>16.14</v>
      </c>
      <c r="AU245" s="4">
        <v>1.9</v>
      </c>
      <c r="AV245" s="4">
        <v>7.62</v>
      </c>
      <c r="AW245" s="4">
        <v>1.9</v>
      </c>
      <c r="AX245" s="4">
        <v>27.65</v>
      </c>
      <c r="AY245" s="4">
        <v>11</v>
      </c>
      <c r="BA245" s="5" t="s">
        <v>470</v>
      </c>
      <c r="BB245" s="5" t="s">
        <v>45</v>
      </c>
      <c r="BC245" s="5">
        <v>211000</v>
      </c>
      <c r="BD245" s="5">
        <v>2.8</v>
      </c>
      <c r="BE245" s="5">
        <v>509</v>
      </c>
      <c r="BF245" s="5">
        <v>2.7</v>
      </c>
      <c r="BG245" s="5">
        <v>609.79999999999995</v>
      </c>
      <c r="BH245" s="5">
        <v>1.9</v>
      </c>
      <c r="BI245" s="5">
        <v>288.3</v>
      </c>
      <c r="BJ245" s="5">
        <v>1.9</v>
      </c>
      <c r="BK245" s="5">
        <v>1024.7</v>
      </c>
      <c r="BL245" s="5">
        <v>11</v>
      </c>
      <c r="BN245" s="6" t="s">
        <v>470</v>
      </c>
      <c r="BO245" s="6" t="s">
        <v>45</v>
      </c>
      <c r="BP245" s="6">
        <v>280000</v>
      </c>
      <c r="BQ245" s="6">
        <v>2.4</v>
      </c>
      <c r="BR245" s="6">
        <v>35.6</v>
      </c>
      <c r="BS245" s="6">
        <v>1.1000000000000001</v>
      </c>
      <c r="BT245" s="6">
        <v>33.200000000000003</v>
      </c>
      <c r="BU245" s="6">
        <v>0.8</v>
      </c>
      <c r="BV245" s="6">
        <v>17.5</v>
      </c>
      <c r="BW245" s="6">
        <v>4.0999999999999996</v>
      </c>
      <c r="BX245" s="6">
        <v>40.299999999999997</v>
      </c>
      <c r="BY245" s="6">
        <v>1.8</v>
      </c>
      <c r="CA245" s="7" t="s">
        <v>470</v>
      </c>
      <c r="CB245" s="7" t="s">
        <v>45</v>
      </c>
      <c r="CC245" s="7">
        <v>238000</v>
      </c>
      <c r="CD245" s="7">
        <v>3.8</v>
      </c>
      <c r="CE245" s="7">
        <v>23015</v>
      </c>
      <c r="CF245" s="7">
        <v>4.0999999999999996</v>
      </c>
      <c r="CG245" s="7">
        <v>27581</v>
      </c>
      <c r="CH245" s="7">
        <v>4.0999999999999996</v>
      </c>
      <c r="CI245" s="7">
        <v>7976</v>
      </c>
      <c r="CJ245" s="7">
        <v>11</v>
      </c>
      <c r="CK245" s="7">
        <v>48550</v>
      </c>
      <c r="CL245" s="7">
        <v>17</v>
      </c>
      <c r="CN245" s="8" t="s">
        <v>470</v>
      </c>
      <c r="CO245" s="8" t="s">
        <v>45</v>
      </c>
      <c r="CP245" s="8">
        <v>280000</v>
      </c>
      <c r="CQ245" s="8">
        <v>2.4</v>
      </c>
      <c r="CR245" s="8">
        <v>12.33</v>
      </c>
      <c r="CS245" s="8">
        <v>2.6</v>
      </c>
      <c r="CT245" s="8">
        <v>15.51</v>
      </c>
      <c r="CU245" s="8">
        <v>1.7</v>
      </c>
      <c r="CV245" s="8">
        <v>6.61</v>
      </c>
      <c r="CW245" s="8">
        <v>1.3</v>
      </c>
      <c r="CX245" s="8">
        <v>26.52</v>
      </c>
      <c r="CY245" s="8">
        <v>9.1</v>
      </c>
      <c r="DA245" s="20" t="s">
        <v>470</v>
      </c>
      <c r="DB245" s="20" t="s">
        <v>45</v>
      </c>
      <c r="DC245" s="20">
        <v>280000</v>
      </c>
      <c r="DD245" s="20">
        <v>2.4</v>
      </c>
      <c r="DE245" s="20">
        <v>433.4</v>
      </c>
      <c r="DF245" s="20">
        <v>2.7</v>
      </c>
      <c r="DG245" s="20">
        <v>514.5</v>
      </c>
      <c r="DH245" s="20">
        <v>1.9</v>
      </c>
      <c r="DI245" s="20">
        <v>152.80000000000001</v>
      </c>
      <c r="DJ245" s="20">
        <v>4.5</v>
      </c>
      <c r="DK245" s="20">
        <v>921</v>
      </c>
      <c r="DL245" s="20">
        <v>9.6</v>
      </c>
      <c r="DN245" s="21" t="s">
        <v>470</v>
      </c>
      <c r="DO245" s="21" t="s">
        <v>45</v>
      </c>
      <c r="DP245" s="21">
        <v>98000</v>
      </c>
      <c r="DQ245" s="21">
        <v>4</v>
      </c>
      <c r="DR245" s="21">
        <v>37.4</v>
      </c>
      <c r="DS245" s="21">
        <v>0.3</v>
      </c>
      <c r="DT245" s="21">
        <v>37</v>
      </c>
      <c r="DU245" s="21">
        <v>0.7</v>
      </c>
      <c r="DV245" s="21">
        <v>34</v>
      </c>
      <c r="DW245" s="21">
        <v>2.2000000000000002</v>
      </c>
      <c r="DX245" s="21">
        <v>40</v>
      </c>
      <c r="DY245" s="21">
        <v>4.3</v>
      </c>
      <c r="EA245" s="22" t="s">
        <v>470</v>
      </c>
      <c r="EB245" s="22" t="s">
        <v>45</v>
      </c>
      <c r="EC245" s="22">
        <v>81000</v>
      </c>
      <c r="ED245" s="22">
        <v>6.1</v>
      </c>
      <c r="EE245" s="22">
        <v>25299</v>
      </c>
      <c r="EF245" s="22">
        <v>5</v>
      </c>
      <c r="EG245" s="22">
        <v>28614</v>
      </c>
      <c r="EH245" s="22">
        <v>4.0999999999999996</v>
      </c>
      <c r="EI245" s="22">
        <v>14926</v>
      </c>
      <c r="EJ245" s="22">
        <v>3.7</v>
      </c>
      <c r="EK245" s="22" t="s">
        <v>858</v>
      </c>
      <c r="EL245" s="22" t="s">
        <v>858</v>
      </c>
      <c r="EN245" s="23" t="s">
        <v>470</v>
      </c>
      <c r="EO245" s="23" t="s">
        <v>45</v>
      </c>
      <c r="EP245" s="23">
        <v>98000</v>
      </c>
      <c r="EQ245" s="23">
        <v>4</v>
      </c>
      <c r="ER245" s="23">
        <v>13.05</v>
      </c>
      <c r="ES245" s="23">
        <v>3.2</v>
      </c>
      <c r="ET245" s="23">
        <v>14.75</v>
      </c>
      <c r="EU245" s="23">
        <v>2.6</v>
      </c>
      <c r="EV245" s="23">
        <v>7.43</v>
      </c>
      <c r="EW245" s="23">
        <v>3</v>
      </c>
      <c r="EX245" s="23">
        <v>22.95</v>
      </c>
      <c r="EY245" s="23">
        <v>15</v>
      </c>
      <c r="FA245" s="24" t="s">
        <v>470</v>
      </c>
      <c r="FB245" s="24" t="s">
        <v>45</v>
      </c>
      <c r="FC245" s="24">
        <v>98000</v>
      </c>
      <c r="FD245" s="24">
        <v>4</v>
      </c>
      <c r="FE245" s="24">
        <v>484.4</v>
      </c>
      <c r="FF245" s="24">
        <v>3.1</v>
      </c>
      <c r="FG245" s="24">
        <v>546.20000000000005</v>
      </c>
      <c r="FH245" s="24">
        <v>2.6</v>
      </c>
      <c r="FI245" s="24">
        <v>280.60000000000002</v>
      </c>
      <c r="FJ245" s="24">
        <v>2.7</v>
      </c>
      <c r="FK245" s="24">
        <v>811.5</v>
      </c>
      <c r="FL245" s="24">
        <v>17</v>
      </c>
      <c r="FN245" s="11" t="s">
        <v>470</v>
      </c>
      <c r="FO245" s="11" t="s">
        <v>45</v>
      </c>
      <c r="FP245" s="11">
        <v>114000</v>
      </c>
      <c r="FQ245" s="11">
        <v>3.9</v>
      </c>
      <c r="FR245" s="11">
        <v>37.5</v>
      </c>
      <c r="FS245" s="11">
        <v>0.1</v>
      </c>
      <c r="FT245" s="11">
        <v>38.4</v>
      </c>
      <c r="FU245" s="11">
        <v>0.6</v>
      </c>
      <c r="FV245" s="11">
        <v>35</v>
      </c>
      <c r="FW245" s="11">
        <v>0</v>
      </c>
      <c r="FX245" s="11">
        <v>42.6</v>
      </c>
      <c r="FY245" s="11">
        <v>7.5</v>
      </c>
      <c r="GA245" s="10" t="s">
        <v>470</v>
      </c>
      <c r="GB245" s="10" t="s">
        <v>45</v>
      </c>
      <c r="GC245" s="10">
        <v>99000</v>
      </c>
      <c r="GD245" s="10">
        <v>5.9</v>
      </c>
      <c r="GE245" s="10">
        <v>29083</v>
      </c>
      <c r="GF245" s="10">
        <v>5.4</v>
      </c>
      <c r="GG245" s="10">
        <v>35587</v>
      </c>
      <c r="GH245" s="10">
        <v>6.3</v>
      </c>
      <c r="GI245" s="10">
        <v>15744</v>
      </c>
      <c r="GJ245" s="10">
        <v>7.6</v>
      </c>
      <c r="GK245" s="10" t="s">
        <v>858</v>
      </c>
      <c r="GL245" s="10" t="s">
        <v>858</v>
      </c>
      <c r="GN245" s="9" t="s">
        <v>470</v>
      </c>
      <c r="GO245" s="9" t="s">
        <v>45</v>
      </c>
      <c r="GP245" s="9">
        <v>114000</v>
      </c>
      <c r="GQ245" s="9">
        <v>3.9</v>
      </c>
      <c r="GR245" s="9">
        <v>14.24</v>
      </c>
      <c r="GS245" s="9">
        <v>3.8</v>
      </c>
      <c r="GT245" s="9">
        <v>17.29</v>
      </c>
      <c r="GU245" s="9">
        <v>2.6</v>
      </c>
      <c r="GV245" s="9">
        <v>7.69</v>
      </c>
      <c r="GW245" s="9">
        <v>2.7</v>
      </c>
      <c r="GX245" s="9">
        <v>30.61</v>
      </c>
      <c r="GY245" s="9">
        <v>18</v>
      </c>
    </row>
    <row r="246" spans="1:207" x14ac:dyDescent="0.25">
      <c r="A246" s="1" t="s">
        <v>471</v>
      </c>
      <c r="B246" s="1" t="s">
        <v>46</v>
      </c>
      <c r="C246" s="1">
        <v>26000</v>
      </c>
      <c r="D246" s="1">
        <v>8.1999999999999993</v>
      </c>
      <c r="E246" s="1">
        <v>446.3</v>
      </c>
      <c r="F246" s="1">
        <v>6.8</v>
      </c>
      <c r="G246" s="1">
        <v>530.1</v>
      </c>
      <c r="H246" s="1">
        <v>4.5</v>
      </c>
      <c r="I246" s="1">
        <v>267.8</v>
      </c>
      <c r="J246" s="1">
        <v>4.5</v>
      </c>
      <c r="K246" s="1" t="s">
        <v>858</v>
      </c>
      <c r="L246" s="1" t="s">
        <v>858</v>
      </c>
      <c r="N246" s="2" t="s">
        <v>471</v>
      </c>
      <c r="O246" s="2" t="s">
        <v>46</v>
      </c>
      <c r="P246" s="2">
        <v>48000</v>
      </c>
      <c r="Q246" s="2">
        <v>5.9</v>
      </c>
      <c r="R246" s="2">
        <v>37.5</v>
      </c>
      <c r="S246" s="2">
        <v>0.7</v>
      </c>
      <c r="T246" s="2">
        <v>38.299999999999997</v>
      </c>
      <c r="U246" s="2">
        <v>0.9</v>
      </c>
      <c r="V246" s="2">
        <v>32.5</v>
      </c>
      <c r="W246" s="2">
        <v>0.4</v>
      </c>
      <c r="X246" s="2" t="s">
        <v>858</v>
      </c>
      <c r="Y246" s="2" t="s">
        <v>858</v>
      </c>
      <c r="AA246" s="3" t="s">
        <v>471</v>
      </c>
      <c r="AB246" s="3" t="s">
        <v>46</v>
      </c>
      <c r="AC246" s="3">
        <v>43000</v>
      </c>
      <c r="AD246" s="3">
        <v>9.6</v>
      </c>
      <c r="AE246" s="3">
        <v>20932</v>
      </c>
      <c r="AF246" s="3">
        <v>12</v>
      </c>
      <c r="AG246" s="3">
        <v>24810</v>
      </c>
      <c r="AH246" s="3">
        <v>4.5999999999999996</v>
      </c>
      <c r="AI246" s="3">
        <v>12831</v>
      </c>
      <c r="AJ246" s="3">
        <v>7.2</v>
      </c>
      <c r="AK246" s="3" t="s">
        <v>858</v>
      </c>
      <c r="AL246" s="3" t="s">
        <v>858</v>
      </c>
      <c r="AN246" s="4" t="s">
        <v>471</v>
      </c>
      <c r="AO246" s="4" t="s">
        <v>46</v>
      </c>
      <c r="AP246" s="4">
        <v>48000</v>
      </c>
      <c r="AQ246" s="4">
        <v>5.9</v>
      </c>
      <c r="AR246" s="4">
        <v>10.6</v>
      </c>
      <c r="AS246" s="4">
        <v>4.4000000000000004</v>
      </c>
      <c r="AT246" s="4">
        <v>12.69</v>
      </c>
      <c r="AU246" s="4">
        <v>3.2</v>
      </c>
      <c r="AV246" s="4">
        <v>6.64</v>
      </c>
      <c r="AW246" s="4">
        <v>2</v>
      </c>
      <c r="AX246" s="4" t="s">
        <v>858</v>
      </c>
      <c r="AY246" s="4" t="s">
        <v>858</v>
      </c>
      <c r="BA246" s="5" t="s">
        <v>471</v>
      </c>
      <c r="BB246" s="5" t="s">
        <v>46</v>
      </c>
      <c r="BC246" s="5">
        <v>48000</v>
      </c>
      <c r="BD246" s="5">
        <v>5.9</v>
      </c>
      <c r="BE246" s="5">
        <v>412.4</v>
      </c>
      <c r="BF246" s="5">
        <v>4.8</v>
      </c>
      <c r="BG246" s="5">
        <v>486.3</v>
      </c>
      <c r="BH246" s="5">
        <v>3.2</v>
      </c>
      <c r="BI246" s="5">
        <v>251</v>
      </c>
      <c r="BJ246" s="5">
        <v>4</v>
      </c>
      <c r="BK246" s="5" t="s">
        <v>858</v>
      </c>
      <c r="BL246" s="5" t="s">
        <v>858</v>
      </c>
      <c r="BN246" s="6" t="s">
        <v>471</v>
      </c>
      <c r="BO246" s="6" t="s">
        <v>46</v>
      </c>
      <c r="BP246" s="6">
        <v>68000</v>
      </c>
      <c r="BQ246" s="6">
        <v>4.9000000000000004</v>
      </c>
      <c r="BR246" s="6">
        <v>35.299999999999997</v>
      </c>
      <c r="BS246" s="6">
        <v>2.1</v>
      </c>
      <c r="BT246" s="6">
        <v>32.299999999999997</v>
      </c>
      <c r="BU246" s="6">
        <v>1.7</v>
      </c>
      <c r="BV246" s="6">
        <v>15</v>
      </c>
      <c r="BW246" s="6">
        <v>11</v>
      </c>
      <c r="BX246" s="6">
        <v>42.2</v>
      </c>
      <c r="BY246" s="6">
        <v>9.1</v>
      </c>
      <c r="CA246" s="7" t="s">
        <v>471</v>
      </c>
      <c r="CB246" s="7" t="s">
        <v>46</v>
      </c>
      <c r="CC246" s="7">
        <v>62000</v>
      </c>
      <c r="CD246" s="7">
        <v>7.4</v>
      </c>
      <c r="CE246" s="7">
        <v>16992</v>
      </c>
      <c r="CF246" s="7">
        <v>7.3</v>
      </c>
      <c r="CG246" s="7">
        <v>20299</v>
      </c>
      <c r="CH246" s="7">
        <v>4.4000000000000004</v>
      </c>
      <c r="CI246" s="7">
        <v>5836</v>
      </c>
      <c r="CJ246" s="7">
        <v>19</v>
      </c>
      <c r="CK246" s="7" t="s">
        <v>858</v>
      </c>
      <c r="CL246" s="7" t="s">
        <v>858</v>
      </c>
      <c r="CN246" s="8" t="s">
        <v>471</v>
      </c>
      <c r="CO246" s="8" t="s">
        <v>46</v>
      </c>
      <c r="CP246" s="8">
        <v>68000</v>
      </c>
      <c r="CQ246" s="8">
        <v>4.9000000000000004</v>
      </c>
      <c r="CR246" s="8">
        <v>9.51</v>
      </c>
      <c r="CS246" s="8">
        <v>3.7</v>
      </c>
      <c r="CT246" s="8">
        <v>12.1</v>
      </c>
      <c r="CU246" s="8">
        <v>3</v>
      </c>
      <c r="CV246" s="8">
        <v>6.21</v>
      </c>
      <c r="CW246" s="8">
        <v>1.3</v>
      </c>
      <c r="CX246" s="8" t="s">
        <v>858</v>
      </c>
      <c r="CY246" s="8" t="s">
        <v>858</v>
      </c>
      <c r="DA246" s="20" t="s">
        <v>471</v>
      </c>
      <c r="DB246" s="20" t="s">
        <v>46</v>
      </c>
      <c r="DC246" s="20">
        <v>68000</v>
      </c>
      <c r="DD246" s="20">
        <v>4.9000000000000004</v>
      </c>
      <c r="DE246" s="20">
        <v>328.9</v>
      </c>
      <c r="DF246" s="20">
        <v>5.3</v>
      </c>
      <c r="DG246" s="20">
        <v>390.9</v>
      </c>
      <c r="DH246" s="20">
        <v>3.5</v>
      </c>
      <c r="DI246" s="20">
        <v>111.4</v>
      </c>
      <c r="DJ246" s="20">
        <v>11</v>
      </c>
      <c r="DK246" s="20" t="s">
        <v>858</v>
      </c>
      <c r="DL246" s="20" t="s">
        <v>858</v>
      </c>
      <c r="DN246" s="21" t="s">
        <v>471</v>
      </c>
      <c r="DO246" s="21" t="s">
        <v>46</v>
      </c>
      <c r="DP246" s="21">
        <v>22000</v>
      </c>
      <c r="DQ246" s="21">
        <v>8.5</v>
      </c>
      <c r="DR246" s="21">
        <v>36.200000000000003</v>
      </c>
      <c r="DS246" s="21">
        <v>1.2</v>
      </c>
      <c r="DT246" s="21">
        <v>35.799999999999997</v>
      </c>
      <c r="DU246" s="21">
        <v>0.9</v>
      </c>
      <c r="DV246" s="21">
        <v>31.4</v>
      </c>
      <c r="DW246" s="21">
        <v>1.9</v>
      </c>
      <c r="DX246" s="21" t="s">
        <v>858</v>
      </c>
      <c r="DY246" s="21" t="s">
        <v>858</v>
      </c>
      <c r="EA246" s="22" t="s">
        <v>471</v>
      </c>
      <c r="EB246" s="22" t="s">
        <v>46</v>
      </c>
      <c r="EC246" s="22">
        <v>21000</v>
      </c>
      <c r="ED246" s="22">
        <v>15.5</v>
      </c>
      <c r="EE246" s="22">
        <v>18029</v>
      </c>
      <c r="EF246" s="22" t="s">
        <v>858</v>
      </c>
      <c r="EG246" s="22">
        <v>22290</v>
      </c>
      <c r="EH246" s="22">
        <v>6.7</v>
      </c>
      <c r="EI246" s="22" t="s">
        <v>858</v>
      </c>
      <c r="EJ246" s="22" t="s">
        <v>858</v>
      </c>
      <c r="EK246" s="22" t="s">
        <v>858</v>
      </c>
      <c r="EL246" s="22" t="s">
        <v>858</v>
      </c>
      <c r="EN246" s="23" t="s">
        <v>471</v>
      </c>
      <c r="EO246" s="23" t="s">
        <v>46</v>
      </c>
      <c r="EP246" s="23">
        <v>22000</v>
      </c>
      <c r="EQ246" s="23">
        <v>8.5</v>
      </c>
      <c r="ER246" s="23">
        <v>10.199999999999999</v>
      </c>
      <c r="ES246" s="23">
        <v>6.1</v>
      </c>
      <c r="ET246" s="23">
        <v>12.15</v>
      </c>
      <c r="EU246" s="23">
        <v>4.2</v>
      </c>
      <c r="EV246" s="23">
        <v>6.57</v>
      </c>
      <c r="EW246" s="23">
        <v>3.9</v>
      </c>
      <c r="EX246" s="23" t="s">
        <v>858</v>
      </c>
      <c r="EY246" s="23" t="s">
        <v>858</v>
      </c>
      <c r="FA246" s="24" t="s">
        <v>471</v>
      </c>
      <c r="FB246" s="24" t="s">
        <v>46</v>
      </c>
      <c r="FC246" s="24">
        <v>22000</v>
      </c>
      <c r="FD246" s="24">
        <v>8.5</v>
      </c>
      <c r="FE246" s="24">
        <v>369.3</v>
      </c>
      <c r="FF246" s="24">
        <v>6.9</v>
      </c>
      <c r="FG246" s="24">
        <v>434.6</v>
      </c>
      <c r="FH246" s="24">
        <v>4.0999999999999996</v>
      </c>
      <c r="FI246" s="24">
        <v>237.1</v>
      </c>
      <c r="FJ246" s="24">
        <v>6.1</v>
      </c>
      <c r="FK246" s="24" t="s">
        <v>858</v>
      </c>
      <c r="FL246" s="24" t="s">
        <v>858</v>
      </c>
      <c r="FN246" s="11" t="s">
        <v>471</v>
      </c>
      <c r="FO246" s="11" t="s">
        <v>46</v>
      </c>
      <c r="FP246" s="11">
        <v>26000</v>
      </c>
      <c r="FQ246" s="11">
        <v>8.1999999999999993</v>
      </c>
      <c r="FR246" s="11">
        <v>39</v>
      </c>
      <c r="FS246" s="11">
        <v>1.3</v>
      </c>
      <c r="FT246" s="11">
        <v>40.5</v>
      </c>
      <c r="FU246" s="11">
        <v>1.3</v>
      </c>
      <c r="FV246" s="11">
        <v>35</v>
      </c>
      <c r="FW246" s="11">
        <v>1.9</v>
      </c>
      <c r="FX246" s="11" t="s">
        <v>858</v>
      </c>
      <c r="FY246" s="11" t="s">
        <v>858</v>
      </c>
      <c r="GA246" s="10" t="s">
        <v>471</v>
      </c>
      <c r="GB246" s="10" t="s">
        <v>46</v>
      </c>
      <c r="GC246" s="10">
        <v>23000</v>
      </c>
      <c r="GD246" s="10">
        <v>11.5</v>
      </c>
      <c r="GE246" s="10">
        <v>23808</v>
      </c>
      <c r="GF246" s="10">
        <v>12</v>
      </c>
      <c r="GG246" s="10">
        <v>27093</v>
      </c>
      <c r="GH246" s="10">
        <v>6</v>
      </c>
      <c r="GI246" s="10">
        <v>13620</v>
      </c>
      <c r="GJ246" s="10">
        <v>6.9</v>
      </c>
      <c r="GK246" s="10" t="s">
        <v>858</v>
      </c>
      <c r="GL246" s="10" t="s">
        <v>858</v>
      </c>
      <c r="GN246" s="9" t="s">
        <v>471</v>
      </c>
      <c r="GO246" s="9" t="s">
        <v>46</v>
      </c>
      <c r="GP246" s="9">
        <v>26000</v>
      </c>
      <c r="GQ246" s="9">
        <v>8.1999999999999993</v>
      </c>
      <c r="GR246" s="9">
        <v>10.75</v>
      </c>
      <c r="GS246" s="9">
        <v>6.9</v>
      </c>
      <c r="GT246" s="9">
        <v>13.09</v>
      </c>
      <c r="GU246" s="9">
        <v>4.5999999999999996</v>
      </c>
      <c r="GV246" s="9">
        <v>6.76</v>
      </c>
      <c r="GW246" s="9">
        <v>2.5</v>
      </c>
      <c r="GX246" s="9" t="s">
        <v>858</v>
      </c>
      <c r="GY246" s="9" t="s">
        <v>858</v>
      </c>
    </row>
    <row r="247" spans="1:207" x14ac:dyDescent="0.25">
      <c r="A247" s="1" t="s">
        <v>472</v>
      </c>
      <c r="B247" s="1" t="s">
        <v>47</v>
      </c>
      <c r="C247" s="1">
        <v>23000</v>
      </c>
      <c r="D247" s="1">
        <v>8.8000000000000007</v>
      </c>
      <c r="E247" s="1">
        <v>460.7</v>
      </c>
      <c r="F247" s="1">
        <v>7.1</v>
      </c>
      <c r="G247" s="1">
        <v>542.5</v>
      </c>
      <c r="H247" s="1">
        <v>4.5</v>
      </c>
      <c r="I247" s="1">
        <v>291</v>
      </c>
      <c r="J247" s="1">
        <v>5.3</v>
      </c>
      <c r="K247" s="1" t="s">
        <v>858</v>
      </c>
      <c r="L247" s="1" t="s">
        <v>858</v>
      </c>
      <c r="N247" s="2" t="s">
        <v>472</v>
      </c>
      <c r="O247" s="2" t="s">
        <v>47</v>
      </c>
      <c r="P247" s="2">
        <v>38000</v>
      </c>
      <c r="Q247" s="2">
        <v>6.7</v>
      </c>
      <c r="R247" s="2">
        <v>37.700000000000003</v>
      </c>
      <c r="S247" s="2">
        <v>1.6</v>
      </c>
      <c r="T247" s="2">
        <v>39.799999999999997</v>
      </c>
      <c r="U247" s="2">
        <v>1.2</v>
      </c>
      <c r="V247" s="2">
        <v>32.9</v>
      </c>
      <c r="W247" s="2">
        <v>3.8</v>
      </c>
      <c r="X247" s="2" t="s">
        <v>858</v>
      </c>
      <c r="Y247" s="2" t="s">
        <v>858</v>
      </c>
      <c r="AA247" s="3" t="s">
        <v>472</v>
      </c>
      <c r="AB247" s="3" t="s">
        <v>47</v>
      </c>
      <c r="AC247" s="3">
        <v>36000</v>
      </c>
      <c r="AD247" s="3">
        <v>7.6</v>
      </c>
      <c r="AE247" s="3">
        <v>21842</v>
      </c>
      <c r="AF247" s="3">
        <v>5.9</v>
      </c>
      <c r="AG247" s="3">
        <v>25858</v>
      </c>
      <c r="AH247" s="3">
        <v>3.9</v>
      </c>
      <c r="AI247" s="3">
        <v>13763</v>
      </c>
      <c r="AJ247" s="3">
        <v>6.3</v>
      </c>
      <c r="AK247" s="3" t="s">
        <v>858</v>
      </c>
      <c r="AL247" s="3" t="s">
        <v>858</v>
      </c>
      <c r="AN247" s="4" t="s">
        <v>472</v>
      </c>
      <c r="AO247" s="4" t="s">
        <v>47</v>
      </c>
      <c r="AP247" s="4">
        <v>38000</v>
      </c>
      <c r="AQ247" s="4">
        <v>6.7</v>
      </c>
      <c r="AR247" s="4">
        <v>10.97</v>
      </c>
      <c r="AS247" s="4">
        <v>4.9000000000000004</v>
      </c>
      <c r="AT247" s="4">
        <v>13.06</v>
      </c>
      <c r="AU247" s="4">
        <v>3.5</v>
      </c>
      <c r="AV247" s="4">
        <v>7.07</v>
      </c>
      <c r="AW247" s="4">
        <v>3.6</v>
      </c>
      <c r="AX247" s="4" t="s">
        <v>858</v>
      </c>
      <c r="AY247" s="4" t="s">
        <v>858</v>
      </c>
      <c r="BA247" s="5" t="s">
        <v>472</v>
      </c>
      <c r="BB247" s="5" t="s">
        <v>47</v>
      </c>
      <c r="BC247" s="5">
        <v>38000</v>
      </c>
      <c r="BD247" s="5">
        <v>6.7</v>
      </c>
      <c r="BE247" s="5">
        <v>437.6</v>
      </c>
      <c r="BF247" s="5">
        <v>4.7</v>
      </c>
      <c r="BG247" s="5">
        <v>520</v>
      </c>
      <c r="BH247" s="5">
        <v>3.4</v>
      </c>
      <c r="BI247" s="5">
        <v>275</v>
      </c>
      <c r="BJ247" s="5">
        <v>5</v>
      </c>
      <c r="BK247" s="5" t="s">
        <v>858</v>
      </c>
      <c r="BL247" s="5" t="s">
        <v>858</v>
      </c>
      <c r="BN247" s="6" t="s">
        <v>472</v>
      </c>
      <c r="BO247" s="6" t="s">
        <v>47</v>
      </c>
      <c r="BP247" s="6">
        <v>52000</v>
      </c>
      <c r="BQ247" s="6">
        <v>5.6</v>
      </c>
      <c r="BR247" s="6">
        <v>36.799999999999997</v>
      </c>
      <c r="BS247" s="6">
        <v>0.9</v>
      </c>
      <c r="BT247" s="6">
        <v>34.299999999999997</v>
      </c>
      <c r="BU247" s="6">
        <v>1.9</v>
      </c>
      <c r="BV247" s="6">
        <v>16</v>
      </c>
      <c r="BW247" s="6">
        <v>9.6999999999999993</v>
      </c>
      <c r="BX247" s="6" t="s">
        <v>858</v>
      </c>
      <c r="BY247" s="6" t="s">
        <v>858</v>
      </c>
      <c r="CA247" s="7" t="s">
        <v>472</v>
      </c>
      <c r="CB247" s="7" t="s">
        <v>47</v>
      </c>
      <c r="CC247" s="7">
        <v>49000</v>
      </c>
      <c r="CD247" s="7">
        <v>6.4</v>
      </c>
      <c r="CE247" s="7">
        <v>19384</v>
      </c>
      <c r="CF247" s="7">
        <v>5.6</v>
      </c>
      <c r="CG247" s="7">
        <v>21404</v>
      </c>
      <c r="CH247" s="7">
        <v>4.2</v>
      </c>
      <c r="CI247" s="7">
        <v>6757</v>
      </c>
      <c r="CJ247" s="7">
        <v>11</v>
      </c>
      <c r="CK247" s="7" t="s">
        <v>858</v>
      </c>
      <c r="CL247" s="7" t="s">
        <v>858</v>
      </c>
      <c r="CN247" s="8" t="s">
        <v>472</v>
      </c>
      <c r="CO247" s="8" t="s">
        <v>47</v>
      </c>
      <c r="CP247" s="8">
        <v>52000</v>
      </c>
      <c r="CQ247" s="8">
        <v>5.6</v>
      </c>
      <c r="CR247" s="8">
        <v>9.9700000000000006</v>
      </c>
      <c r="CS247" s="8">
        <v>4</v>
      </c>
      <c r="CT247" s="8">
        <v>12.54</v>
      </c>
      <c r="CU247" s="8">
        <v>3.3</v>
      </c>
      <c r="CV247" s="8">
        <v>6.35</v>
      </c>
      <c r="CW247" s="8">
        <v>1.9</v>
      </c>
      <c r="CX247" s="8" t="s">
        <v>858</v>
      </c>
      <c r="CY247" s="8" t="s">
        <v>858</v>
      </c>
      <c r="DA247" s="20" t="s">
        <v>472</v>
      </c>
      <c r="DB247" s="20" t="s">
        <v>47</v>
      </c>
      <c r="DC247" s="20">
        <v>52000</v>
      </c>
      <c r="DD247" s="20">
        <v>5.6</v>
      </c>
      <c r="DE247" s="20">
        <v>379.3</v>
      </c>
      <c r="DF247" s="20">
        <v>5.0999999999999996</v>
      </c>
      <c r="DG247" s="20">
        <v>429.6</v>
      </c>
      <c r="DH247" s="20">
        <v>3.7</v>
      </c>
      <c r="DI247" s="20">
        <v>135.30000000000001</v>
      </c>
      <c r="DJ247" s="20">
        <v>11</v>
      </c>
      <c r="DK247" s="20" t="s">
        <v>858</v>
      </c>
      <c r="DL247" s="20" t="s">
        <v>858</v>
      </c>
      <c r="DN247" s="21" t="s">
        <v>472</v>
      </c>
      <c r="DO247" s="21" t="s">
        <v>47</v>
      </c>
      <c r="DP247" s="21">
        <v>15000</v>
      </c>
      <c r="DQ247" s="21">
        <v>10.199999999999999</v>
      </c>
      <c r="DR247" s="21">
        <v>37</v>
      </c>
      <c r="DS247" s="21">
        <v>0.9</v>
      </c>
      <c r="DT247" s="21">
        <v>37.9</v>
      </c>
      <c r="DU247" s="21">
        <v>2.1</v>
      </c>
      <c r="DV247" s="21">
        <v>30</v>
      </c>
      <c r="DW247" s="21">
        <v>4.2</v>
      </c>
      <c r="DX247" s="21" t="s">
        <v>858</v>
      </c>
      <c r="DY247" s="21" t="s">
        <v>858</v>
      </c>
      <c r="EA247" s="22" t="s">
        <v>472</v>
      </c>
      <c r="EB247" s="22" t="s">
        <v>47</v>
      </c>
      <c r="EC247" s="22">
        <v>15000</v>
      </c>
      <c r="ED247" s="22">
        <v>11.6</v>
      </c>
      <c r="EE247" s="22">
        <v>20497</v>
      </c>
      <c r="EF247" s="22">
        <v>9.5</v>
      </c>
      <c r="EG247" s="22">
        <v>23812</v>
      </c>
      <c r="EH247" s="22">
        <v>5.7</v>
      </c>
      <c r="EI247" s="22">
        <v>12261</v>
      </c>
      <c r="EJ247" s="22">
        <v>11</v>
      </c>
      <c r="EK247" s="22" t="s">
        <v>858</v>
      </c>
      <c r="EL247" s="22" t="s">
        <v>858</v>
      </c>
      <c r="EN247" s="23" t="s">
        <v>472</v>
      </c>
      <c r="EO247" s="23" t="s">
        <v>47</v>
      </c>
      <c r="EP247" s="23">
        <v>15000</v>
      </c>
      <c r="EQ247" s="23">
        <v>10.199999999999999</v>
      </c>
      <c r="ER247" s="23">
        <v>10.43</v>
      </c>
      <c r="ES247" s="23">
        <v>9.5</v>
      </c>
      <c r="ET247" s="23">
        <v>12.83</v>
      </c>
      <c r="EU247" s="23">
        <v>5.4</v>
      </c>
      <c r="EV247" s="23">
        <v>6.56</v>
      </c>
      <c r="EW247" s="23">
        <v>3.9</v>
      </c>
      <c r="EX247" s="23" t="s">
        <v>858</v>
      </c>
      <c r="EY247" s="23" t="s">
        <v>858</v>
      </c>
      <c r="FA247" s="24" t="s">
        <v>472</v>
      </c>
      <c r="FB247" s="24" t="s">
        <v>47</v>
      </c>
      <c r="FC247" s="24">
        <v>15000</v>
      </c>
      <c r="FD247" s="24">
        <v>10.199999999999999</v>
      </c>
      <c r="FE247" s="24">
        <v>411.9</v>
      </c>
      <c r="FF247" s="24">
        <v>8.8000000000000007</v>
      </c>
      <c r="FG247" s="24">
        <v>486.4</v>
      </c>
      <c r="FH247" s="24">
        <v>4.9000000000000004</v>
      </c>
      <c r="FI247" s="24">
        <v>243.7</v>
      </c>
      <c r="FJ247" s="24">
        <v>7.5</v>
      </c>
      <c r="FK247" s="24" t="s">
        <v>858</v>
      </c>
      <c r="FL247" s="24" t="s">
        <v>858</v>
      </c>
      <c r="FN247" s="11" t="s">
        <v>472</v>
      </c>
      <c r="FO247" s="11" t="s">
        <v>47</v>
      </c>
      <c r="FP247" s="11">
        <v>23000</v>
      </c>
      <c r="FQ247" s="11">
        <v>8.8000000000000007</v>
      </c>
      <c r="FR247" s="11">
        <v>39.9</v>
      </c>
      <c r="FS247" s="11">
        <v>1.6</v>
      </c>
      <c r="FT247" s="11">
        <v>41.1</v>
      </c>
      <c r="FU247" s="11">
        <v>1.4</v>
      </c>
      <c r="FV247" s="11">
        <v>35.4</v>
      </c>
      <c r="FW247" s="11">
        <v>1.4</v>
      </c>
      <c r="FX247" s="11" t="s">
        <v>858</v>
      </c>
      <c r="FY247" s="11" t="s">
        <v>858</v>
      </c>
      <c r="GA247" s="10" t="s">
        <v>472</v>
      </c>
      <c r="GB247" s="10" t="s">
        <v>47</v>
      </c>
      <c r="GC247" s="10">
        <v>21000</v>
      </c>
      <c r="GD247" s="10">
        <v>10.1</v>
      </c>
      <c r="GE247" s="10">
        <v>22798</v>
      </c>
      <c r="GF247" s="10">
        <v>7.7</v>
      </c>
      <c r="GG247" s="10">
        <v>27272</v>
      </c>
      <c r="GH247" s="10">
        <v>5.0999999999999996</v>
      </c>
      <c r="GI247" s="10">
        <v>15368</v>
      </c>
      <c r="GJ247" s="10">
        <v>6.8</v>
      </c>
      <c r="GK247" s="10" t="s">
        <v>858</v>
      </c>
      <c r="GL247" s="10" t="s">
        <v>858</v>
      </c>
      <c r="GN247" s="9" t="s">
        <v>472</v>
      </c>
      <c r="GO247" s="9" t="s">
        <v>47</v>
      </c>
      <c r="GP247" s="9">
        <v>23000</v>
      </c>
      <c r="GQ247" s="9">
        <v>8.8000000000000007</v>
      </c>
      <c r="GR247" s="9">
        <v>11.13</v>
      </c>
      <c r="GS247" s="9">
        <v>6.7</v>
      </c>
      <c r="GT247" s="9">
        <v>13.2</v>
      </c>
      <c r="GU247" s="9">
        <v>4.5999999999999996</v>
      </c>
      <c r="GV247" s="9">
        <v>7.35</v>
      </c>
      <c r="GW247" s="9">
        <v>4.3</v>
      </c>
      <c r="GX247" s="9" t="s">
        <v>858</v>
      </c>
      <c r="GY247" s="9" t="s">
        <v>858</v>
      </c>
    </row>
    <row r="248" spans="1:207" x14ac:dyDescent="0.25">
      <c r="A248" s="1" t="s">
        <v>473</v>
      </c>
      <c r="B248" s="1" t="s">
        <v>48</v>
      </c>
      <c r="C248" s="1">
        <v>50000</v>
      </c>
      <c r="D248" s="1">
        <v>5.9</v>
      </c>
      <c r="E248" s="1">
        <v>531.79999999999995</v>
      </c>
      <c r="F248" s="1">
        <v>5.0999999999999996</v>
      </c>
      <c r="G248" s="1">
        <v>609.4</v>
      </c>
      <c r="H248" s="1">
        <v>3.9</v>
      </c>
      <c r="I248" s="1">
        <v>303.10000000000002</v>
      </c>
      <c r="J248" s="1">
        <v>4.4000000000000004</v>
      </c>
      <c r="K248" s="1" t="s">
        <v>858</v>
      </c>
      <c r="L248" s="1" t="s">
        <v>858</v>
      </c>
      <c r="N248" s="2" t="s">
        <v>473</v>
      </c>
      <c r="O248" s="2" t="s">
        <v>48</v>
      </c>
      <c r="P248" s="2">
        <v>84000</v>
      </c>
      <c r="Q248" s="2">
        <v>4.5</v>
      </c>
      <c r="R248" s="2">
        <v>37.5</v>
      </c>
      <c r="S248" s="2">
        <v>1</v>
      </c>
      <c r="T248" s="2">
        <v>38.799999999999997</v>
      </c>
      <c r="U248" s="2">
        <v>0.6</v>
      </c>
      <c r="V248" s="2">
        <v>35</v>
      </c>
      <c r="W248" s="2">
        <v>0</v>
      </c>
      <c r="X248" s="2">
        <v>44</v>
      </c>
      <c r="Y248" s="2">
        <v>8.1999999999999993</v>
      </c>
      <c r="AA248" s="3" t="s">
        <v>473</v>
      </c>
      <c r="AB248" s="3" t="s">
        <v>48</v>
      </c>
      <c r="AC248" s="3">
        <v>70000</v>
      </c>
      <c r="AD248" s="3">
        <v>5.4</v>
      </c>
      <c r="AE248" s="3">
        <v>26193</v>
      </c>
      <c r="AF248" s="3">
        <v>4.0999999999999996</v>
      </c>
      <c r="AG248" s="3">
        <v>30159</v>
      </c>
      <c r="AH248" s="3">
        <v>3.8</v>
      </c>
      <c r="AI248" s="3">
        <v>14348</v>
      </c>
      <c r="AJ248" s="3">
        <v>3.7</v>
      </c>
      <c r="AK248" s="3" t="s">
        <v>858</v>
      </c>
      <c r="AL248" s="3" t="s">
        <v>858</v>
      </c>
      <c r="AN248" s="4" t="s">
        <v>473</v>
      </c>
      <c r="AO248" s="4" t="s">
        <v>48</v>
      </c>
      <c r="AP248" s="4">
        <v>84000</v>
      </c>
      <c r="AQ248" s="4">
        <v>4.5</v>
      </c>
      <c r="AR248" s="4">
        <v>12.43</v>
      </c>
      <c r="AS248" s="4">
        <v>3.4</v>
      </c>
      <c r="AT248" s="4">
        <v>14.66</v>
      </c>
      <c r="AU248" s="4">
        <v>3</v>
      </c>
      <c r="AV248" s="4">
        <v>7.52</v>
      </c>
      <c r="AW248" s="4">
        <v>2.8</v>
      </c>
      <c r="AX248" s="4" t="s">
        <v>858</v>
      </c>
      <c r="AY248" s="4" t="s">
        <v>858</v>
      </c>
      <c r="BA248" s="5" t="s">
        <v>473</v>
      </c>
      <c r="BB248" s="5" t="s">
        <v>48</v>
      </c>
      <c r="BC248" s="5">
        <v>84000</v>
      </c>
      <c r="BD248" s="5">
        <v>4.5</v>
      </c>
      <c r="BE248" s="5">
        <v>473.7</v>
      </c>
      <c r="BF248" s="5">
        <v>4.2</v>
      </c>
      <c r="BG248" s="5">
        <v>569.4</v>
      </c>
      <c r="BH248" s="5">
        <v>3</v>
      </c>
      <c r="BI248" s="5">
        <v>293.10000000000002</v>
      </c>
      <c r="BJ248" s="5">
        <v>3.1</v>
      </c>
      <c r="BK248" s="5" t="s">
        <v>858</v>
      </c>
      <c r="BL248" s="5" t="s">
        <v>858</v>
      </c>
      <c r="BN248" s="6" t="s">
        <v>473</v>
      </c>
      <c r="BO248" s="6" t="s">
        <v>48</v>
      </c>
      <c r="BP248" s="6">
        <v>107000</v>
      </c>
      <c r="BQ248" s="6">
        <v>3.9</v>
      </c>
      <c r="BR248" s="6">
        <v>37</v>
      </c>
      <c r="BS248" s="6">
        <v>0.8</v>
      </c>
      <c r="BT248" s="6">
        <v>34.799999999999997</v>
      </c>
      <c r="BU248" s="6">
        <v>1.1000000000000001</v>
      </c>
      <c r="BV248" s="6">
        <v>19.5</v>
      </c>
      <c r="BW248" s="6">
        <v>6.2</v>
      </c>
      <c r="BX248" s="6">
        <v>42.6</v>
      </c>
      <c r="BY248" s="6">
        <v>5.8</v>
      </c>
      <c r="CA248" s="7" t="s">
        <v>473</v>
      </c>
      <c r="CB248" s="7" t="s">
        <v>48</v>
      </c>
      <c r="CC248" s="7">
        <v>87000</v>
      </c>
      <c r="CD248" s="7">
        <v>4.8</v>
      </c>
      <c r="CE248" s="7">
        <v>21998</v>
      </c>
      <c r="CF248" s="7">
        <v>5.4</v>
      </c>
      <c r="CG248" s="7">
        <v>26214</v>
      </c>
      <c r="CH248" s="7">
        <v>3.9</v>
      </c>
      <c r="CI248" s="7">
        <v>8573</v>
      </c>
      <c r="CJ248" s="7">
        <v>11</v>
      </c>
      <c r="CK248" s="7" t="s">
        <v>858</v>
      </c>
      <c r="CL248" s="7" t="s">
        <v>858</v>
      </c>
      <c r="CN248" s="8" t="s">
        <v>473</v>
      </c>
      <c r="CO248" s="8" t="s">
        <v>48</v>
      </c>
      <c r="CP248" s="8">
        <v>107000</v>
      </c>
      <c r="CQ248" s="8">
        <v>3.9</v>
      </c>
      <c r="CR248" s="8">
        <v>11.14</v>
      </c>
      <c r="CS248" s="8">
        <v>3.9</v>
      </c>
      <c r="CT248" s="8">
        <v>14.09</v>
      </c>
      <c r="CU248" s="8">
        <v>2.8</v>
      </c>
      <c r="CV248" s="8">
        <v>6.68</v>
      </c>
      <c r="CW248" s="8">
        <v>1.9</v>
      </c>
      <c r="CX248" s="8">
        <v>23.42</v>
      </c>
      <c r="CY248" s="8">
        <v>19</v>
      </c>
      <c r="DA248" s="20" t="s">
        <v>473</v>
      </c>
      <c r="DB248" s="20" t="s">
        <v>48</v>
      </c>
      <c r="DC248" s="20">
        <v>107000</v>
      </c>
      <c r="DD248" s="20">
        <v>3.9</v>
      </c>
      <c r="DE248" s="20">
        <v>405.8</v>
      </c>
      <c r="DF248" s="20">
        <v>3.6</v>
      </c>
      <c r="DG248" s="20">
        <v>489.7</v>
      </c>
      <c r="DH248" s="20">
        <v>3.1</v>
      </c>
      <c r="DI248" s="20">
        <v>156.69999999999999</v>
      </c>
      <c r="DJ248" s="20">
        <v>8.1</v>
      </c>
      <c r="DK248" s="20">
        <v>846.4</v>
      </c>
      <c r="DL248" s="20">
        <v>16</v>
      </c>
      <c r="DN248" s="21" t="s">
        <v>473</v>
      </c>
      <c r="DO248" s="21" t="s">
        <v>48</v>
      </c>
      <c r="DP248" s="21">
        <v>34000</v>
      </c>
      <c r="DQ248" s="21">
        <v>6.8</v>
      </c>
      <c r="DR248" s="21">
        <v>37</v>
      </c>
      <c r="DS248" s="21">
        <v>0.9</v>
      </c>
      <c r="DT248" s="21">
        <v>37.200000000000003</v>
      </c>
      <c r="DU248" s="21">
        <v>0.7</v>
      </c>
      <c r="DV248" s="21">
        <v>32.5</v>
      </c>
      <c r="DW248" s="21">
        <v>2.2999999999999998</v>
      </c>
      <c r="DX248" s="21" t="s">
        <v>858</v>
      </c>
      <c r="DY248" s="21" t="s">
        <v>858</v>
      </c>
      <c r="EA248" s="22" t="s">
        <v>473</v>
      </c>
      <c r="EB248" s="22" t="s">
        <v>48</v>
      </c>
      <c r="EC248" s="22">
        <v>28000</v>
      </c>
      <c r="ED248" s="22">
        <v>8.1999999999999993</v>
      </c>
      <c r="EE248" s="22">
        <v>21925</v>
      </c>
      <c r="EF248" s="22">
        <v>7.6</v>
      </c>
      <c r="EG248" s="22">
        <v>26825</v>
      </c>
      <c r="EH248" s="22">
        <v>5.8</v>
      </c>
      <c r="EI248" s="22">
        <v>13688</v>
      </c>
      <c r="EJ248" s="22">
        <v>5.4</v>
      </c>
      <c r="EK248" s="22" t="s">
        <v>858</v>
      </c>
      <c r="EL248" s="22" t="s">
        <v>858</v>
      </c>
      <c r="EN248" s="23" t="s">
        <v>473</v>
      </c>
      <c r="EO248" s="23" t="s">
        <v>48</v>
      </c>
      <c r="EP248" s="23">
        <v>34000</v>
      </c>
      <c r="EQ248" s="23">
        <v>6.8</v>
      </c>
      <c r="ER248" s="23">
        <v>11.59</v>
      </c>
      <c r="ES248" s="23">
        <v>5.0999999999999996</v>
      </c>
      <c r="ET248" s="23">
        <v>13.75</v>
      </c>
      <c r="EU248" s="23">
        <v>4.5</v>
      </c>
      <c r="EV248" s="23">
        <v>7.55</v>
      </c>
      <c r="EW248" s="23">
        <v>3.8</v>
      </c>
      <c r="EX248" s="23" t="s">
        <v>858</v>
      </c>
      <c r="EY248" s="23" t="s">
        <v>858</v>
      </c>
      <c r="FA248" s="24" t="s">
        <v>473</v>
      </c>
      <c r="FB248" s="24" t="s">
        <v>48</v>
      </c>
      <c r="FC248" s="24">
        <v>34000</v>
      </c>
      <c r="FD248" s="24">
        <v>6.8</v>
      </c>
      <c r="FE248" s="24">
        <v>420.9</v>
      </c>
      <c r="FF248" s="24">
        <v>5.3</v>
      </c>
      <c r="FG248" s="24">
        <v>511</v>
      </c>
      <c r="FH248" s="24">
        <v>4.5999999999999996</v>
      </c>
      <c r="FI248" s="24">
        <v>278.39999999999998</v>
      </c>
      <c r="FJ248" s="24">
        <v>3.9</v>
      </c>
      <c r="FK248" s="24" t="s">
        <v>858</v>
      </c>
      <c r="FL248" s="24" t="s">
        <v>858</v>
      </c>
      <c r="FN248" s="11" t="s">
        <v>473</v>
      </c>
      <c r="FO248" s="11" t="s">
        <v>48</v>
      </c>
      <c r="FP248" s="11">
        <v>50000</v>
      </c>
      <c r="FQ248" s="11">
        <v>5.9</v>
      </c>
      <c r="FR248" s="11">
        <v>38.6</v>
      </c>
      <c r="FS248" s="11">
        <v>1.7</v>
      </c>
      <c r="FT248" s="11">
        <v>40</v>
      </c>
      <c r="FU248" s="11">
        <v>0.9</v>
      </c>
      <c r="FV248" s="11">
        <v>35</v>
      </c>
      <c r="FW248" s="11">
        <v>0.7</v>
      </c>
      <c r="FX248" s="11" t="s">
        <v>858</v>
      </c>
      <c r="FY248" s="11" t="s">
        <v>858</v>
      </c>
      <c r="GA248" s="10" t="s">
        <v>473</v>
      </c>
      <c r="GB248" s="10" t="s">
        <v>48</v>
      </c>
      <c r="GC248" s="10">
        <v>41000</v>
      </c>
      <c r="GD248" s="10">
        <v>7.2</v>
      </c>
      <c r="GE248" s="10">
        <v>28444</v>
      </c>
      <c r="GF248" s="10">
        <v>5.5</v>
      </c>
      <c r="GG248" s="10">
        <v>32459</v>
      </c>
      <c r="GH248" s="10">
        <v>5</v>
      </c>
      <c r="GI248" s="10">
        <v>15470</v>
      </c>
      <c r="GJ248" s="10">
        <v>4.7</v>
      </c>
      <c r="GK248" s="10" t="s">
        <v>858</v>
      </c>
      <c r="GL248" s="10" t="s">
        <v>858</v>
      </c>
      <c r="GN248" s="9" t="s">
        <v>473</v>
      </c>
      <c r="GO248" s="9" t="s">
        <v>48</v>
      </c>
      <c r="GP248" s="9">
        <v>50000</v>
      </c>
      <c r="GQ248" s="9">
        <v>5.9</v>
      </c>
      <c r="GR248" s="9">
        <v>12.86</v>
      </c>
      <c r="GS248" s="9">
        <v>5.0999999999999996</v>
      </c>
      <c r="GT248" s="9">
        <v>15.23</v>
      </c>
      <c r="GU248" s="9">
        <v>3.9</v>
      </c>
      <c r="GV248" s="9">
        <v>7.51</v>
      </c>
      <c r="GW248" s="9">
        <v>3.7</v>
      </c>
      <c r="GX248" s="9" t="s">
        <v>858</v>
      </c>
      <c r="GY248" s="9" t="s">
        <v>858</v>
      </c>
    </row>
    <row r="249" spans="1:207" x14ac:dyDescent="0.25">
      <c r="A249" s="1" t="s">
        <v>474</v>
      </c>
      <c r="B249" s="1" t="s">
        <v>49</v>
      </c>
      <c r="C249" s="1">
        <v>43000</v>
      </c>
      <c r="D249" s="1">
        <v>6.5</v>
      </c>
      <c r="E249" s="1">
        <v>565.6</v>
      </c>
      <c r="F249" s="1">
        <v>4.8</v>
      </c>
      <c r="G249" s="1">
        <v>622.4</v>
      </c>
      <c r="H249" s="1">
        <v>3.9</v>
      </c>
      <c r="I249" s="1">
        <v>312.60000000000002</v>
      </c>
      <c r="J249" s="1">
        <v>4.4000000000000004</v>
      </c>
      <c r="K249" s="1" t="s">
        <v>858</v>
      </c>
      <c r="L249" s="1" t="s">
        <v>858</v>
      </c>
      <c r="N249" s="2" t="s">
        <v>474</v>
      </c>
      <c r="O249" s="2" t="s">
        <v>49</v>
      </c>
      <c r="P249" s="2">
        <v>67000</v>
      </c>
      <c r="Q249" s="2">
        <v>5.0999999999999996</v>
      </c>
      <c r="R249" s="2">
        <v>37.5</v>
      </c>
      <c r="S249" s="2">
        <v>0.1</v>
      </c>
      <c r="T249" s="2">
        <v>38.700000000000003</v>
      </c>
      <c r="U249" s="2">
        <v>0.7</v>
      </c>
      <c r="V249" s="2">
        <v>34</v>
      </c>
      <c r="W249" s="2">
        <v>1.9</v>
      </c>
      <c r="X249" s="2">
        <v>44.4</v>
      </c>
      <c r="Y249" s="2">
        <v>13</v>
      </c>
      <c r="AA249" s="3" t="s">
        <v>474</v>
      </c>
      <c r="AB249" s="3" t="s">
        <v>49</v>
      </c>
      <c r="AC249" s="3">
        <v>60000</v>
      </c>
      <c r="AD249" s="3">
        <v>6.4</v>
      </c>
      <c r="AE249" s="3">
        <v>27098</v>
      </c>
      <c r="AF249" s="3">
        <v>6.8</v>
      </c>
      <c r="AG249" s="3">
        <v>30829</v>
      </c>
      <c r="AH249" s="3">
        <v>3.9</v>
      </c>
      <c r="AI249" s="3">
        <v>14920</v>
      </c>
      <c r="AJ249" s="3">
        <v>3.7</v>
      </c>
      <c r="AK249" s="3" t="s">
        <v>858</v>
      </c>
      <c r="AL249" s="3" t="s">
        <v>858</v>
      </c>
      <c r="AN249" s="4" t="s">
        <v>474</v>
      </c>
      <c r="AO249" s="4" t="s">
        <v>49</v>
      </c>
      <c r="AP249" s="4">
        <v>67000</v>
      </c>
      <c r="AQ249" s="4">
        <v>5.0999999999999996</v>
      </c>
      <c r="AR249" s="4">
        <v>12.68</v>
      </c>
      <c r="AS249" s="4">
        <v>4.8</v>
      </c>
      <c r="AT249" s="4">
        <v>14.71</v>
      </c>
      <c r="AU249" s="4">
        <v>3</v>
      </c>
      <c r="AV249" s="4">
        <v>7.52</v>
      </c>
      <c r="AW249" s="4">
        <v>2.1</v>
      </c>
      <c r="AX249" s="4" t="s">
        <v>858</v>
      </c>
      <c r="AY249" s="4" t="s">
        <v>858</v>
      </c>
      <c r="BA249" s="5" t="s">
        <v>474</v>
      </c>
      <c r="BB249" s="5" t="s">
        <v>49</v>
      </c>
      <c r="BC249" s="5">
        <v>67000</v>
      </c>
      <c r="BD249" s="5">
        <v>5.0999999999999996</v>
      </c>
      <c r="BE249" s="5">
        <v>507.7</v>
      </c>
      <c r="BF249" s="5">
        <v>4.9000000000000004</v>
      </c>
      <c r="BG249" s="5">
        <v>568.70000000000005</v>
      </c>
      <c r="BH249" s="5">
        <v>3</v>
      </c>
      <c r="BI249" s="5">
        <v>285.5</v>
      </c>
      <c r="BJ249" s="5">
        <v>2.5</v>
      </c>
      <c r="BK249" s="5" t="s">
        <v>858</v>
      </c>
      <c r="BL249" s="5" t="s">
        <v>858</v>
      </c>
      <c r="BN249" s="6" t="s">
        <v>474</v>
      </c>
      <c r="BO249" s="6" t="s">
        <v>49</v>
      </c>
      <c r="BP249" s="6">
        <v>101000</v>
      </c>
      <c r="BQ249" s="6">
        <v>4.0999999999999996</v>
      </c>
      <c r="BR249" s="6">
        <v>36.9</v>
      </c>
      <c r="BS249" s="6">
        <v>0.2</v>
      </c>
      <c r="BT249" s="6">
        <v>32</v>
      </c>
      <c r="BU249" s="6">
        <v>1.4</v>
      </c>
      <c r="BV249" s="6">
        <v>13.8</v>
      </c>
      <c r="BW249" s="6">
        <v>7.9</v>
      </c>
      <c r="BX249" s="6">
        <v>42.1</v>
      </c>
      <c r="BY249" s="6">
        <v>6.1</v>
      </c>
      <c r="CA249" s="7" t="s">
        <v>474</v>
      </c>
      <c r="CB249" s="7" t="s">
        <v>49</v>
      </c>
      <c r="CC249" s="7">
        <v>91000</v>
      </c>
      <c r="CD249" s="7">
        <v>5</v>
      </c>
      <c r="CE249" s="7">
        <v>20610</v>
      </c>
      <c r="CF249" s="7">
        <v>5.7</v>
      </c>
      <c r="CG249" s="7">
        <v>24204</v>
      </c>
      <c r="CH249" s="7">
        <v>3.8</v>
      </c>
      <c r="CI249" s="7">
        <v>6271</v>
      </c>
      <c r="CJ249" s="7">
        <v>7.5</v>
      </c>
      <c r="CK249" s="7" t="s">
        <v>858</v>
      </c>
      <c r="CL249" s="7" t="s">
        <v>858</v>
      </c>
      <c r="CN249" s="8" t="s">
        <v>474</v>
      </c>
      <c r="CO249" s="8" t="s">
        <v>49</v>
      </c>
      <c r="CP249" s="8">
        <v>101000</v>
      </c>
      <c r="CQ249" s="8">
        <v>4.0999999999999996</v>
      </c>
      <c r="CR249" s="8">
        <v>11.23</v>
      </c>
      <c r="CS249" s="8">
        <v>4</v>
      </c>
      <c r="CT249" s="8">
        <v>13.96</v>
      </c>
      <c r="CU249" s="8">
        <v>2.7</v>
      </c>
      <c r="CV249" s="8">
        <v>6.74</v>
      </c>
      <c r="CW249" s="8">
        <v>1.8</v>
      </c>
      <c r="CX249" s="8">
        <v>22.37</v>
      </c>
      <c r="CY249" s="8">
        <v>20</v>
      </c>
      <c r="DA249" s="20" t="s">
        <v>474</v>
      </c>
      <c r="DB249" s="20" t="s">
        <v>49</v>
      </c>
      <c r="DC249" s="20">
        <v>101000</v>
      </c>
      <c r="DD249" s="20">
        <v>4.0999999999999996</v>
      </c>
      <c r="DE249" s="20">
        <v>376.6</v>
      </c>
      <c r="DF249" s="20">
        <v>4.7</v>
      </c>
      <c r="DG249" s="20">
        <v>445.9</v>
      </c>
      <c r="DH249" s="20">
        <v>3.1</v>
      </c>
      <c r="DI249" s="20">
        <v>118.5</v>
      </c>
      <c r="DJ249" s="20">
        <v>6.7</v>
      </c>
      <c r="DK249" s="20">
        <v>769.6</v>
      </c>
      <c r="DL249" s="20">
        <v>19</v>
      </c>
      <c r="DN249" s="21" t="s">
        <v>474</v>
      </c>
      <c r="DO249" s="21" t="s">
        <v>49</v>
      </c>
      <c r="DP249" s="21">
        <v>24000</v>
      </c>
      <c r="DQ249" s="21">
        <v>8.1</v>
      </c>
      <c r="DR249" s="21">
        <v>37</v>
      </c>
      <c r="DS249" s="21">
        <v>0.5</v>
      </c>
      <c r="DT249" s="21">
        <v>36.799999999999997</v>
      </c>
      <c r="DU249" s="21">
        <v>1</v>
      </c>
      <c r="DV249" s="21">
        <v>32.5</v>
      </c>
      <c r="DW249" s="21">
        <v>1.2</v>
      </c>
      <c r="DX249" s="21" t="s">
        <v>858</v>
      </c>
      <c r="DY249" s="21" t="s">
        <v>858</v>
      </c>
      <c r="EA249" s="22" t="s">
        <v>474</v>
      </c>
      <c r="EB249" s="22" t="s">
        <v>49</v>
      </c>
      <c r="EC249" s="22">
        <v>21000</v>
      </c>
      <c r="ED249" s="22">
        <v>11.7</v>
      </c>
      <c r="EE249" s="22">
        <v>21005</v>
      </c>
      <c r="EF249" s="22">
        <v>10</v>
      </c>
      <c r="EG249" s="22">
        <v>24361</v>
      </c>
      <c r="EH249" s="22">
        <v>5.0999999999999996</v>
      </c>
      <c r="EI249" s="22">
        <v>13251</v>
      </c>
      <c r="EJ249" s="22">
        <v>5</v>
      </c>
      <c r="EK249" s="22" t="s">
        <v>858</v>
      </c>
      <c r="EL249" s="22" t="s">
        <v>858</v>
      </c>
      <c r="EN249" s="23" t="s">
        <v>474</v>
      </c>
      <c r="EO249" s="23" t="s">
        <v>49</v>
      </c>
      <c r="EP249" s="23">
        <v>24000</v>
      </c>
      <c r="EQ249" s="23">
        <v>8.1</v>
      </c>
      <c r="ER249" s="23">
        <v>11.06</v>
      </c>
      <c r="ES249" s="23">
        <v>6.8</v>
      </c>
      <c r="ET249" s="23">
        <v>12.85</v>
      </c>
      <c r="EU249" s="23">
        <v>3.8</v>
      </c>
      <c r="EV249" s="23">
        <v>7.3</v>
      </c>
      <c r="EW249" s="23">
        <v>3.8</v>
      </c>
      <c r="EX249" s="23" t="s">
        <v>858</v>
      </c>
      <c r="EY249" s="23" t="s">
        <v>858</v>
      </c>
      <c r="FA249" s="24" t="s">
        <v>474</v>
      </c>
      <c r="FB249" s="24" t="s">
        <v>49</v>
      </c>
      <c r="FC249" s="24">
        <v>24000</v>
      </c>
      <c r="FD249" s="24">
        <v>8.1</v>
      </c>
      <c r="FE249" s="24">
        <v>422.5</v>
      </c>
      <c r="FF249" s="24">
        <v>6.9</v>
      </c>
      <c r="FG249" s="24">
        <v>472.5</v>
      </c>
      <c r="FH249" s="24">
        <v>3.7</v>
      </c>
      <c r="FI249" s="24">
        <v>261.39999999999998</v>
      </c>
      <c r="FJ249" s="24">
        <v>3.9</v>
      </c>
      <c r="FK249" s="24" t="s">
        <v>858</v>
      </c>
      <c r="FL249" s="24" t="s">
        <v>858</v>
      </c>
      <c r="FN249" s="11" t="s">
        <v>474</v>
      </c>
      <c r="FO249" s="11" t="s">
        <v>49</v>
      </c>
      <c r="FP249" s="11">
        <v>43000</v>
      </c>
      <c r="FQ249" s="11">
        <v>6.5</v>
      </c>
      <c r="FR249" s="11">
        <v>37.5</v>
      </c>
      <c r="FS249" s="11">
        <v>1.2</v>
      </c>
      <c r="FT249" s="11">
        <v>39.700000000000003</v>
      </c>
      <c r="FU249" s="11">
        <v>0.8</v>
      </c>
      <c r="FV249" s="11">
        <v>36.1</v>
      </c>
      <c r="FW249" s="11">
        <v>1.3</v>
      </c>
      <c r="FX249" s="11" t="s">
        <v>858</v>
      </c>
      <c r="FY249" s="11" t="s">
        <v>858</v>
      </c>
      <c r="GA249" s="10" t="s">
        <v>474</v>
      </c>
      <c r="GB249" s="10" t="s">
        <v>49</v>
      </c>
      <c r="GC249" s="10">
        <v>39000</v>
      </c>
      <c r="GD249" s="10">
        <v>7.6</v>
      </c>
      <c r="GE249" s="10">
        <v>30713</v>
      </c>
      <c r="GF249" s="10">
        <v>6</v>
      </c>
      <c r="GG249" s="10">
        <v>34353</v>
      </c>
      <c r="GH249" s="10">
        <v>4.7</v>
      </c>
      <c r="GI249" s="10">
        <v>16490</v>
      </c>
      <c r="GJ249" s="10">
        <v>4.8</v>
      </c>
      <c r="GK249" s="10" t="s">
        <v>858</v>
      </c>
      <c r="GL249" s="10" t="s">
        <v>858</v>
      </c>
      <c r="GN249" s="9" t="s">
        <v>474</v>
      </c>
      <c r="GO249" s="9" t="s">
        <v>49</v>
      </c>
      <c r="GP249" s="9">
        <v>43000</v>
      </c>
      <c r="GQ249" s="9">
        <v>6.5</v>
      </c>
      <c r="GR249" s="9">
        <v>13.91</v>
      </c>
      <c r="GS249" s="9">
        <v>6.6</v>
      </c>
      <c r="GT249" s="9">
        <v>15.66</v>
      </c>
      <c r="GU249" s="9">
        <v>4</v>
      </c>
      <c r="GV249" s="9">
        <v>7.74</v>
      </c>
      <c r="GW249" s="9">
        <v>3.9</v>
      </c>
      <c r="GX249" s="9" t="s">
        <v>858</v>
      </c>
      <c r="GY249" s="9" t="s">
        <v>858</v>
      </c>
    </row>
    <row r="250" spans="1:207" x14ac:dyDescent="0.25">
      <c r="A250" s="1" t="s">
        <v>475</v>
      </c>
      <c r="B250" s="1" t="s">
        <v>50</v>
      </c>
      <c r="C250" s="1">
        <v>23000</v>
      </c>
      <c r="D250" s="1">
        <v>8.6</v>
      </c>
      <c r="E250" s="1">
        <v>475.4</v>
      </c>
      <c r="F250" s="1">
        <v>8.3000000000000007</v>
      </c>
      <c r="G250" s="1">
        <v>607.20000000000005</v>
      </c>
      <c r="H250" s="1">
        <v>8.9</v>
      </c>
      <c r="I250" s="1">
        <v>297.3</v>
      </c>
      <c r="J250" s="1">
        <v>4.0999999999999996</v>
      </c>
      <c r="K250" s="1" t="s">
        <v>858</v>
      </c>
      <c r="L250" s="1" t="s">
        <v>858</v>
      </c>
      <c r="N250" s="2" t="s">
        <v>475</v>
      </c>
      <c r="O250" s="2" t="s">
        <v>50</v>
      </c>
      <c r="P250" s="2">
        <v>36000</v>
      </c>
      <c r="Q250" s="2">
        <v>6.7</v>
      </c>
      <c r="R250" s="2">
        <v>37.5</v>
      </c>
      <c r="S250" s="2">
        <v>1.1000000000000001</v>
      </c>
      <c r="T250" s="2">
        <v>39.1</v>
      </c>
      <c r="U250" s="2">
        <v>1</v>
      </c>
      <c r="V250" s="2">
        <v>35</v>
      </c>
      <c r="W250" s="2">
        <v>1.3</v>
      </c>
      <c r="X250" s="2" t="s">
        <v>858</v>
      </c>
      <c r="Y250" s="2" t="s">
        <v>858</v>
      </c>
      <c r="AA250" s="3" t="s">
        <v>475</v>
      </c>
      <c r="AB250" s="3" t="s">
        <v>50</v>
      </c>
      <c r="AC250" s="3">
        <v>34000</v>
      </c>
      <c r="AD250" s="3">
        <v>7.8</v>
      </c>
      <c r="AE250" s="3">
        <v>23100</v>
      </c>
      <c r="AF250" s="3">
        <v>6.4</v>
      </c>
      <c r="AG250" s="3">
        <v>28314</v>
      </c>
      <c r="AH250" s="3">
        <v>9</v>
      </c>
      <c r="AI250" s="3">
        <v>13931</v>
      </c>
      <c r="AJ250" s="3">
        <v>5.6</v>
      </c>
      <c r="AK250" s="3" t="s">
        <v>858</v>
      </c>
      <c r="AL250" s="3" t="s">
        <v>858</v>
      </c>
      <c r="AN250" s="4" t="s">
        <v>475</v>
      </c>
      <c r="AO250" s="4" t="s">
        <v>50</v>
      </c>
      <c r="AP250" s="4">
        <v>36000</v>
      </c>
      <c r="AQ250" s="4">
        <v>6.7</v>
      </c>
      <c r="AR250" s="4">
        <v>11.16</v>
      </c>
      <c r="AS250" s="4">
        <v>4.9000000000000004</v>
      </c>
      <c r="AT250" s="4">
        <v>13.86</v>
      </c>
      <c r="AU250" s="4">
        <v>6.6</v>
      </c>
      <c r="AV250" s="4">
        <v>6.96</v>
      </c>
      <c r="AW250" s="4">
        <v>3.4</v>
      </c>
      <c r="AX250" s="4" t="s">
        <v>858</v>
      </c>
      <c r="AY250" s="4" t="s">
        <v>858</v>
      </c>
      <c r="BA250" s="5" t="s">
        <v>475</v>
      </c>
      <c r="BB250" s="5" t="s">
        <v>50</v>
      </c>
      <c r="BC250" s="5">
        <v>36000</v>
      </c>
      <c r="BD250" s="5">
        <v>6.7</v>
      </c>
      <c r="BE250" s="5">
        <v>448</v>
      </c>
      <c r="BF250" s="5">
        <v>5.7</v>
      </c>
      <c r="BG250" s="5">
        <v>541.9</v>
      </c>
      <c r="BH250" s="5">
        <v>6.5</v>
      </c>
      <c r="BI250" s="5">
        <v>270.8</v>
      </c>
      <c r="BJ250" s="5">
        <v>4.0999999999999996</v>
      </c>
      <c r="BK250" s="5" t="s">
        <v>858</v>
      </c>
      <c r="BL250" s="5" t="s">
        <v>858</v>
      </c>
      <c r="BN250" s="6" t="s">
        <v>475</v>
      </c>
      <c r="BO250" s="6" t="s">
        <v>50</v>
      </c>
      <c r="BP250" s="6">
        <v>51000</v>
      </c>
      <c r="BQ250" s="6">
        <v>5.7</v>
      </c>
      <c r="BR250" s="6">
        <v>36.1</v>
      </c>
      <c r="BS250" s="6">
        <v>1</v>
      </c>
      <c r="BT250" s="6">
        <v>33.700000000000003</v>
      </c>
      <c r="BU250" s="6">
        <v>1.8</v>
      </c>
      <c r="BV250" s="6">
        <v>17.5</v>
      </c>
      <c r="BW250" s="6">
        <v>7.8</v>
      </c>
      <c r="BX250" s="6" t="s">
        <v>858</v>
      </c>
      <c r="BY250" s="6" t="s">
        <v>858</v>
      </c>
      <c r="CA250" s="7" t="s">
        <v>475</v>
      </c>
      <c r="CB250" s="7" t="s">
        <v>50</v>
      </c>
      <c r="CC250" s="7">
        <v>46000</v>
      </c>
      <c r="CD250" s="7">
        <v>6.6</v>
      </c>
      <c r="CE250" s="7">
        <v>20093</v>
      </c>
      <c r="CF250" s="7">
        <v>6.9</v>
      </c>
      <c r="CG250" s="7">
        <v>24505</v>
      </c>
      <c r="CH250" s="7">
        <v>8</v>
      </c>
      <c r="CI250" s="7">
        <v>6977</v>
      </c>
      <c r="CJ250" s="7">
        <v>10</v>
      </c>
      <c r="CK250" s="7" t="s">
        <v>858</v>
      </c>
      <c r="CL250" s="7" t="s">
        <v>858</v>
      </c>
      <c r="CN250" s="8" t="s">
        <v>475</v>
      </c>
      <c r="CO250" s="8" t="s">
        <v>50</v>
      </c>
      <c r="CP250" s="8">
        <v>51000</v>
      </c>
      <c r="CQ250" s="8">
        <v>5.7</v>
      </c>
      <c r="CR250" s="8">
        <v>10.61</v>
      </c>
      <c r="CS250" s="8">
        <v>4.7</v>
      </c>
      <c r="CT250" s="8">
        <v>13.66</v>
      </c>
      <c r="CU250" s="8">
        <v>5.7</v>
      </c>
      <c r="CV250" s="8">
        <v>6.4</v>
      </c>
      <c r="CW250" s="8">
        <v>1.6</v>
      </c>
      <c r="CX250" s="8" t="s">
        <v>858</v>
      </c>
      <c r="CY250" s="8" t="s">
        <v>858</v>
      </c>
      <c r="DA250" s="20" t="s">
        <v>475</v>
      </c>
      <c r="DB250" s="20" t="s">
        <v>50</v>
      </c>
      <c r="DC250" s="20">
        <v>51000</v>
      </c>
      <c r="DD250" s="20">
        <v>5.7</v>
      </c>
      <c r="DE250" s="20">
        <v>377</v>
      </c>
      <c r="DF250" s="20">
        <v>6.2</v>
      </c>
      <c r="DG250" s="20">
        <v>460.3</v>
      </c>
      <c r="DH250" s="20">
        <v>5.9</v>
      </c>
      <c r="DI250" s="20">
        <v>132.1</v>
      </c>
      <c r="DJ250" s="20">
        <v>11</v>
      </c>
      <c r="DK250" s="20" t="s">
        <v>858</v>
      </c>
      <c r="DL250" s="20" t="s">
        <v>858</v>
      </c>
      <c r="DN250" s="21" t="s">
        <v>475</v>
      </c>
      <c r="DO250" s="21" t="s">
        <v>50</v>
      </c>
      <c r="DP250" s="21">
        <v>14000</v>
      </c>
      <c r="DQ250" s="21">
        <v>10.8</v>
      </c>
      <c r="DR250" s="21">
        <v>36.1</v>
      </c>
      <c r="DS250" s="21">
        <v>1.1000000000000001</v>
      </c>
      <c r="DT250" s="21">
        <v>36.700000000000003</v>
      </c>
      <c r="DU250" s="21">
        <v>1</v>
      </c>
      <c r="DV250" s="21">
        <v>33.1</v>
      </c>
      <c r="DW250" s="21">
        <v>3.1</v>
      </c>
      <c r="DX250" s="21" t="s">
        <v>858</v>
      </c>
      <c r="DY250" s="21" t="s">
        <v>858</v>
      </c>
      <c r="EA250" s="22" t="s">
        <v>475</v>
      </c>
      <c r="EB250" s="22" t="s">
        <v>50</v>
      </c>
      <c r="EC250" s="22">
        <v>13000</v>
      </c>
      <c r="ED250" s="22">
        <v>12.5</v>
      </c>
      <c r="EE250" s="22">
        <v>20546</v>
      </c>
      <c r="EF250" s="22">
        <v>11</v>
      </c>
      <c r="EG250" s="22">
        <v>22783</v>
      </c>
      <c r="EH250" s="22">
        <v>6.3</v>
      </c>
      <c r="EI250" s="22">
        <v>11851</v>
      </c>
      <c r="EJ250" s="22">
        <v>17</v>
      </c>
      <c r="EK250" s="22" t="s">
        <v>858</v>
      </c>
      <c r="EL250" s="22" t="s">
        <v>858</v>
      </c>
      <c r="EN250" s="23" t="s">
        <v>475</v>
      </c>
      <c r="EO250" s="23" t="s">
        <v>50</v>
      </c>
      <c r="EP250" s="23">
        <v>14000</v>
      </c>
      <c r="EQ250" s="23">
        <v>10.8</v>
      </c>
      <c r="ER250" s="23">
        <v>10.84</v>
      </c>
      <c r="ES250" s="23">
        <v>7.8</v>
      </c>
      <c r="ET250" s="23">
        <v>11.81</v>
      </c>
      <c r="EU250" s="23">
        <v>5.0999999999999996</v>
      </c>
      <c r="EV250" s="23">
        <v>6.48</v>
      </c>
      <c r="EW250" s="23">
        <v>4.9000000000000004</v>
      </c>
      <c r="EX250" s="23" t="s">
        <v>858</v>
      </c>
      <c r="EY250" s="23" t="s">
        <v>858</v>
      </c>
      <c r="FA250" s="24" t="s">
        <v>475</v>
      </c>
      <c r="FB250" s="24" t="s">
        <v>50</v>
      </c>
      <c r="FC250" s="24">
        <v>14000</v>
      </c>
      <c r="FD250" s="24">
        <v>10.8</v>
      </c>
      <c r="FE250" s="24">
        <v>392.5</v>
      </c>
      <c r="FF250" s="24">
        <v>9.4</v>
      </c>
      <c r="FG250" s="24">
        <v>433.8</v>
      </c>
      <c r="FH250" s="24">
        <v>5.2</v>
      </c>
      <c r="FI250" s="24">
        <v>244.2</v>
      </c>
      <c r="FJ250" s="24">
        <v>5.9</v>
      </c>
      <c r="FK250" s="24" t="s">
        <v>858</v>
      </c>
      <c r="FL250" s="24" t="s">
        <v>858</v>
      </c>
      <c r="FN250" s="11" t="s">
        <v>475</v>
      </c>
      <c r="FO250" s="11" t="s">
        <v>50</v>
      </c>
      <c r="FP250" s="11">
        <v>23000</v>
      </c>
      <c r="FQ250" s="11">
        <v>8.6</v>
      </c>
      <c r="FR250" s="11">
        <v>39.9</v>
      </c>
      <c r="FS250" s="11">
        <v>1.5</v>
      </c>
      <c r="FT250" s="11">
        <v>40.5</v>
      </c>
      <c r="FU250" s="11">
        <v>1.3</v>
      </c>
      <c r="FV250" s="11">
        <v>35.9</v>
      </c>
      <c r="FW250" s="11">
        <v>1.2</v>
      </c>
      <c r="FX250" s="11" t="s">
        <v>858</v>
      </c>
      <c r="FY250" s="11" t="s">
        <v>858</v>
      </c>
      <c r="GA250" s="10" t="s">
        <v>475</v>
      </c>
      <c r="GB250" s="10" t="s">
        <v>50</v>
      </c>
      <c r="GC250" s="10">
        <v>21000</v>
      </c>
      <c r="GD250" s="10">
        <v>9.9</v>
      </c>
      <c r="GE250" s="10">
        <v>24065</v>
      </c>
      <c r="GF250" s="10">
        <v>8.6</v>
      </c>
      <c r="GG250" s="10">
        <v>31638</v>
      </c>
      <c r="GH250" s="10">
        <v>13</v>
      </c>
      <c r="GI250" s="10">
        <v>15050</v>
      </c>
      <c r="GJ250" s="10">
        <v>5.9</v>
      </c>
      <c r="GK250" s="10" t="s">
        <v>858</v>
      </c>
      <c r="GL250" s="10" t="s">
        <v>858</v>
      </c>
      <c r="GN250" s="9" t="s">
        <v>475</v>
      </c>
      <c r="GO250" s="9" t="s">
        <v>50</v>
      </c>
      <c r="GP250" s="9">
        <v>23000</v>
      </c>
      <c r="GQ250" s="9">
        <v>8.6</v>
      </c>
      <c r="GR250" s="9">
        <v>11.3</v>
      </c>
      <c r="GS250" s="9">
        <v>6.2</v>
      </c>
      <c r="GT250" s="9">
        <v>14.98</v>
      </c>
      <c r="GU250" s="9">
        <v>9.1</v>
      </c>
      <c r="GV250" s="9">
        <v>7.12</v>
      </c>
      <c r="GW250" s="9">
        <v>5</v>
      </c>
      <c r="GX250" s="9" t="s">
        <v>858</v>
      </c>
      <c r="GY250" s="9" t="s">
        <v>858</v>
      </c>
    </row>
    <row r="251" spans="1:207" x14ac:dyDescent="0.25">
      <c r="A251" s="1" t="s">
        <v>476</v>
      </c>
      <c r="B251" s="1" t="s">
        <v>51</v>
      </c>
      <c r="C251" s="1">
        <v>55000</v>
      </c>
      <c r="D251" s="1">
        <v>5.6</v>
      </c>
      <c r="E251" s="1">
        <v>567.5</v>
      </c>
      <c r="F251" s="1">
        <v>4.8</v>
      </c>
      <c r="G251" s="1">
        <v>638</v>
      </c>
      <c r="H251" s="1">
        <v>3.2</v>
      </c>
      <c r="I251" s="1">
        <v>308.2</v>
      </c>
      <c r="J251" s="1">
        <v>3.3</v>
      </c>
      <c r="K251" s="1" t="s">
        <v>858</v>
      </c>
      <c r="L251" s="1" t="s">
        <v>858</v>
      </c>
      <c r="N251" s="2" t="s">
        <v>476</v>
      </c>
      <c r="O251" s="2" t="s">
        <v>51</v>
      </c>
      <c r="P251" s="2">
        <v>86000</v>
      </c>
      <c r="Q251" s="2">
        <v>4.4000000000000004</v>
      </c>
      <c r="R251" s="2">
        <v>37.5</v>
      </c>
      <c r="S251" s="2">
        <v>1.1000000000000001</v>
      </c>
      <c r="T251" s="2">
        <v>39.700000000000003</v>
      </c>
      <c r="U251" s="2">
        <v>0.6</v>
      </c>
      <c r="V251" s="2">
        <v>35</v>
      </c>
      <c r="W251" s="2">
        <v>0.2</v>
      </c>
      <c r="X251" s="2">
        <v>47.8</v>
      </c>
      <c r="Y251" s="2">
        <v>4.0999999999999996</v>
      </c>
      <c r="AA251" s="3" t="s">
        <v>476</v>
      </c>
      <c r="AB251" s="3" t="s">
        <v>51</v>
      </c>
      <c r="AC251" s="3">
        <v>78000</v>
      </c>
      <c r="AD251" s="3">
        <v>5.9</v>
      </c>
      <c r="AE251" s="3">
        <v>27575</v>
      </c>
      <c r="AF251" s="3">
        <v>5.6</v>
      </c>
      <c r="AG251" s="3">
        <v>31815</v>
      </c>
      <c r="AH251" s="3">
        <v>3.4</v>
      </c>
      <c r="AI251" s="3">
        <v>15167</v>
      </c>
      <c r="AJ251" s="3">
        <v>5.6</v>
      </c>
      <c r="AK251" s="3" t="s">
        <v>858</v>
      </c>
      <c r="AL251" s="3" t="s">
        <v>858</v>
      </c>
      <c r="AN251" s="4" t="s">
        <v>476</v>
      </c>
      <c r="AO251" s="4" t="s">
        <v>51</v>
      </c>
      <c r="AP251" s="4">
        <v>86000</v>
      </c>
      <c r="AQ251" s="4">
        <v>4.4000000000000004</v>
      </c>
      <c r="AR251" s="4">
        <v>13.18</v>
      </c>
      <c r="AS251" s="4">
        <v>4.2</v>
      </c>
      <c r="AT251" s="4">
        <v>15</v>
      </c>
      <c r="AU251" s="4">
        <v>2.5</v>
      </c>
      <c r="AV251" s="4">
        <v>7.22</v>
      </c>
      <c r="AW251" s="4">
        <v>3.4</v>
      </c>
      <c r="AX251" s="4">
        <v>24.94</v>
      </c>
      <c r="AY251" s="4">
        <v>18</v>
      </c>
      <c r="BA251" s="5" t="s">
        <v>476</v>
      </c>
      <c r="BB251" s="5" t="s">
        <v>51</v>
      </c>
      <c r="BC251" s="5">
        <v>86000</v>
      </c>
      <c r="BD251" s="5">
        <v>4.4000000000000004</v>
      </c>
      <c r="BE251" s="5">
        <v>521</v>
      </c>
      <c r="BF251" s="5">
        <v>4.4000000000000004</v>
      </c>
      <c r="BG251" s="5">
        <v>596.20000000000005</v>
      </c>
      <c r="BH251" s="5">
        <v>2.5</v>
      </c>
      <c r="BI251" s="5">
        <v>291.7</v>
      </c>
      <c r="BJ251" s="5">
        <v>3.1</v>
      </c>
      <c r="BK251" s="5">
        <v>950</v>
      </c>
      <c r="BL251" s="5">
        <v>19</v>
      </c>
      <c r="BN251" s="6" t="s">
        <v>476</v>
      </c>
      <c r="BO251" s="6" t="s">
        <v>51</v>
      </c>
      <c r="BP251" s="6">
        <v>120000</v>
      </c>
      <c r="BQ251" s="6">
        <v>3.7</v>
      </c>
      <c r="BR251" s="6">
        <v>37</v>
      </c>
      <c r="BS251" s="6">
        <v>0.8</v>
      </c>
      <c r="BT251" s="6">
        <v>33.200000000000003</v>
      </c>
      <c r="BU251" s="6">
        <v>1.4</v>
      </c>
      <c r="BV251" s="6">
        <v>14</v>
      </c>
      <c r="BW251" s="6">
        <v>10</v>
      </c>
      <c r="BX251" s="6">
        <v>46.1</v>
      </c>
      <c r="BY251" s="6">
        <v>4.0999999999999996</v>
      </c>
      <c r="CA251" s="7" t="s">
        <v>476</v>
      </c>
      <c r="CB251" s="7" t="s">
        <v>51</v>
      </c>
      <c r="CC251" s="7">
        <v>105000</v>
      </c>
      <c r="CD251" s="7">
        <v>5.0999999999999996</v>
      </c>
      <c r="CE251" s="7">
        <v>22891</v>
      </c>
      <c r="CF251" s="7">
        <v>5.9</v>
      </c>
      <c r="CG251" s="7">
        <v>26237</v>
      </c>
      <c r="CH251" s="7">
        <v>3.7</v>
      </c>
      <c r="CI251" s="7">
        <v>6178</v>
      </c>
      <c r="CJ251" s="7">
        <v>15</v>
      </c>
      <c r="CK251" s="7" t="s">
        <v>858</v>
      </c>
      <c r="CL251" s="7" t="s">
        <v>858</v>
      </c>
      <c r="CN251" s="8" t="s">
        <v>476</v>
      </c>
      <c r="CO251" s="8" t="s">
        <v>51</v>
      </c>
      <c r="CP251" s="8">
        <v>120000</v>
      </c>
      <c r="CQ251" s="8">
        <v>3.7</v>
      </c>
      <c r="CR251" s="8">
        <v>11.49</v>
      </c>
      <c r="CS251" s="8">
        <v>4</v>
      </c>
      <c r="CT251" s="8">
        <v>14.46</v>
      </c>
      <c r="CU251" s="8">
        <v>2.4</v>
      </c>
      <c r="CV251" s="8">
        <v>6.39</v>
      </c>
      <c r="CW251" s="8">
        <v>1</v>
      </c>
      <c r="CX251" s="8">
        <v>23.84</v>
      </c>
      <c r="CY251" s="8">
        <v>16</v>
      </c>
      <c r="DA251" s="20" t="s">
        <v>476</v>
      </c>
      <c r="DB251" s="20" t="s">
        <v>51</v>
      </c>
      <c r="DC251" s="20">
        <v>120000</v>
      </c>
      <c r="DD251" s="20">
        <v>3.7</v>
      </c>
      <c r="DE251" s="20">
        <v>415.9</v>
      </c>
      <c r="DF251" s="20">
        <v>4.5999999999999996</v>
      </c>
      <c r="DG251" s="20">
        <v>480.9</v>
      </c>
      <c r="DH251" s="20">
        <v>2.8</v>
      </c>
      <c r="DI251" s="20">
        <v>105.8</v>
      </c>
      <c r="DJ251" s="20">
        <v>8.3000000000000007</v>
      </c>
      <c r="DK251" s="20">
        <v>869.5</v>
      </c>
      <c r="DL251" s="20">
        <v>16</v>
      </c>
      <c r="DN251" s="21" t="s">
        <v>476</v>
      </c>
      <c r="DO251" s="21" t="s">
        <v>51</v>
      </c>
      <c r="DP251" s="21">
        <v>31000</v>
      </c>
      <c r="DQ251" s="21">
        <v>7.3</v>
      </c>
      <c r="DR251" s="21">
        <v>37.299999999999997</v>
      </c>
      <c r="DS251" s="21">
        <v>0.9</v>
      </c>
      <c r="DT251" s="21">
        <v>38.1</v>
      </c>
      <c r="DU251" s="21">
        <v>1.1000000000000001</v>
      </c>
      <c r="DV251" s="21">
        <v>31.3</v>
      </c>
      <c r="DW251" s="21">
        <v>3.3</v>
      </c>
      <c r="DX251" s="21" t="s">
        <v>858</v>
      </c>
      <c r="DY251" s="21" t="s">
        <v>858</v>
      </c>
      <c r="EA251" s="22" t="s">
        <v>476</v>
      </c>
      <c r="EB251" s="22" t="s">
        <v>51</v>
      </c>
      <c r="EC251" s="22">
        <v>27000</v>
      </c>
      <c r="ED251" s="22">
        <v>10.1</v>
      </c>
      <c r="EE251" s="22">
        <v>24322</v>
      </c>
      <c r="EF251" s="22">
        <v>7.2</v>
      </c>
      <c r="EG251" s="22">
        <v>27763</v>
      </c>
      <c r="EH251" s="22">
        <v>4.9000000000000004</v>
      </c>
      <c r="EI251" s="22">
        <v>14130</v>
      </c>
      <c r="EJ251" s="22">
        <v>5.9</v>
      </c>
      <c r="EK251" s="22" t="s">
        <v>858</v>
      </c>
      <c r="EL251" s="22" t="s">
        <v>858</v>
      </c>
      <c r="EN251" s="23" t="s">
        <v>476</v>
      </c>
      <c r="EO251" s="23" t="s">
        <v>51</v>
      </c>
      <c r="EP251" s="23">
        <v>31000</v>
      </c>
      <c r="EQ251" s="23">
        <v>7.3</v>
      </c>
      <c r="ER251" s="23">
        <v>12.37</v>
      </c>
      <c r="ES251" s="23">
        <v>7.3</v>
      </c>
      <c r="ET251" s="23">
        <v>13.69</v>
      </c>
      <c r="EU251" s="23">
        <v>3.5</v>
      </c>
      <c r="EV251" s="23">
        <v>6.88</v>
      </c>
      <c r="EW251" s="23">
        <v>4.0999999999999996</v>
      </c>
      <c r="EX251" s="23" t="s">
        <v>858</v>
      </c>
      <c r="EY251" s="23" t="s">
        <v>858</v>
      </c>
      <c r="FA251" s="24" t="s">
        <v>476</v>
      </c>
      <c r="FB251" s="24" t="s">
        <v>51</v>
      </c>
      <c r="FC251" s="24">
        <v>31000</v>
      </c>
      <c r="FD251" s="24">
        <v>7.3</v>
      </c>
      <c r="FE251" s="24">
        <v>462.7</v>
      </c>
      <c r="FF251" s="24">
        <v>6.2</v>
      </c>
      <c r="FG251" s="24">
        <v>521.4</v>
      </c>
      <c r="FH251" s="24">
        <v>3.5</v>
      </c>
      <c r="FI251" s="24">
        <v>263.10000000000002</v>
      </c>
      <c r="FJ251" s="24">
        <v>4.0999999999999996</v>
      </c>
      <c r="FK251" s="24" t="s">
        <v>858</v>
      </c>
      <c r="FL251" s="24" t="s">
        <v>858</v>
      </c>
      <c r="FN251" s="11" t="s">
        <v>476</v>
      </c>
      <c r="FO251" s="11" t="s">
        <v>51</v>
      </c>
      <c r="FP251" s="11">
        <v>55000</v>
      </c>
      <c r="FQ251" s="11">
        <v>5.6</v>
      </c>
      <c r="FR251" s="11">
        <v>39.1</v>
      </c>
      <c r="FS251" s="11">
        <v>1.6</v>
      </c>
      <c r="FT251" s="11">
        <v>40.700000000000003</v>
      </c>
      <c r="FU251" s="11">
        <v>0.8</v>
      </c>
      <c r="FV251" s="11">
        <v>35</v>
      </c>
      <c r="FW251" s="11">
        <v>0.9</v>
      </c>
      <c r="FX251" s="11" t="s">
        <v>858</v>
      </c>
      <c r="FY251" s="11" t="s">
        <v>858</v>
      </c>
      <c r="GA251" s="10" t="s">
        <v>476</v>
      </c>
      <c r="GB251" s="10" t="s">
        <v>51</v>
      </c>
      <c r="GC251" s="10">
        <v>51000</v>
      </c>
      <c r="GD251" s="10">
        <v>7.4</v>
      </c>
      <c r="GE251" s="10">
        <v>29946</v>
      </c>
      <c r="GF251" s="10">
        <v>6.7</v>
      </c>
      <c r="GG251" s="10">
        <v>33941</v>
      </c>
      <c r="GH251" s="10">
        <v>4.5</v>
      </c>
      <c r="GI251" s="10">
        <v>16160</v>
      </c>
      <c r="GJ251" s="10">
        <v>8.9</v>
      </c>
      <c r="GK251" s="10" t="s">
        <v>858</v>
      </c>
      <c r="GL251" s="10" t="s">
        <v>858</v>
      </c>
      <c r="GN251" s="9" t="s">
        <v>476</v>
      </c>
      <c r="GO251" s="9" t="s">
        <v>51</v>
      </c>
      <c r="GP251" s="9">
        <v>55000</v>
      </c>
      <c r="GQ251" s="9">
        <v>5.6</v>
      </c>
      <c r="GR251" s="9">
        <v>13.45</v>
      </c>
      <c r="GS251" s="9">
        <v>5.5</v>
      </c>
      <c r="GT251" s="9">
        <v>15.69</v>
      </c>
      <c r="GU251" s="9">
        <v>3.2</v>
      </c>
      <c r="GV251" s="9">
        <v>7.62</v>
      </c>
      <c r="GW251" s="9">
        <v>3.7</v>
      </c>
      <c r="GX251" s="9" t="s">
        <v>858</v>
      </c>
      <c r="GY251" s="9" t="s">
        <v>858</v>
      </c>
    </row>
    <row r="252" spans="1:207" x14ac:dyDescent="0.25">
      <c r="A252" s="1" t="s">
        <v>477</v>
      </c>
      <c r="B252" s="1" t="s">
        <v>52</v>
      </c>
      <c r="C252" s="1">
        <v>32000</v>
      </c>
      <c r="D252" s="1">
        <v>7.3</v>
      </c>
      <c r="E252" s="1">
        <v>437.9</v>
      </c>
      <c r="F252" s="1">
        <v>6.6</v>
      </c>
      <c r="G252" s="1">
        <v>565.70000000000005</v>
      </c>
      <c r="H252" s="1">
        <v>5.3</v>
      </c>
      <c r="I252" s="1">
        <v>259.8</v>
      </c>
      <c r="J252" s="1">
        <v>4.4000000000000004</v>
      </c>
      <c r="K252" s="1" t="s">
        <v>858</v>
      </c>
      <c r="L252" s="1" t="s">
        <v>858</v>
      </c>
      <c r="N252" s="2" t="s">
        <v>477</v>
      </c>
      <c r="O252" s="2" t="s">
        <v>52</v>
      </c>
      <c r="P252" s="2">
        <v>58000</v>
      </c>
      <c r="Q252" s="2">
        <v>5.3</v>
      </c>
      <c r="R252" s="2">
        <v>37.5</v>
      </c>
      <c r="S252" s="2">
        <v>1</v>
      </c>
      <c r="T252" s="2">
        <v>39.200000000000003</v>
      </c>
      <c r="U252" s="2">
        <v>0.7</v>
      </c>
      <c r="V252" s="2">
        <v>34.9</v>
      </c>
      <c r="W252" s="2">
        <v>1.4</v>
      </c>
      <c r="X252" s="2">
        <v>46</v>
      </c>
      <c r="Y252" s="2">
        <v>14</v>
      </c>
      <c r="AA252" s="3" t="s">
        <v>477</v>
      </c>
      <c r="AB252" s="3" t="s">
        <v>52</v>
      </c>
      <c r="AC252" s="3">
        <v>53000</v>
      </c>
      <c r="AD252" s="3">
        <v>8.3000000000000007</v>
      </c>
      <c r="AE252" s="3">
        <v>21592</v>
      </c>
      <c r="AF252" s="3">
        <v>7.3</v>
      </c>
      <c r="AG252" s="3">
        <v>26365</v>
      </c>
      <c r="AH252" s="3">
        <v>4.8</v>
      </c>
      <c r="AI252" s="3">
        <v>12676</v>
      </c>
      <c r="AJ252" s="3">
        <v>4.9000000000000004</v>
      </c>
      <c r="AK252" s="3" t="s">
        <v>858</v>
      </c>
      <c r="AL252" s="3" t="s">
        <v>858</v>
      </c>
      <c r="AN252" s="4" t="s">
        <v>477</v>
      </c>
      <c r="AO252" s="4" t="s">
        <v>52</v>
      </c>
      <c r="AP252" s="4">
        <v>58000</v>
      </c>
      <c r="AQ252" s="4">
        <v>5.3</v>
      </c>
      <c r="AR252" s="4">
        <v>10.66</v>
      </c>
      <c r="AS252" s="4">
        <v>4.5999999999999996</v>
      </c>
      <c r="AT252" s="4">
        <v>13.16</v>
      </c>
      <c r="AU252" s="4">
        <v>3.5</v>
      </c>
      <c r="AV252" s="4">
        <v>6.62</v>
      </c>
      <c r="AW252" s="4">
        <v>2.6</v>
      </c>
      <c r="AX252" s="4" t="s">
        <v>858</v>
      </c>
      <c r="AY252" s="4" t="s">
        <v>858</v>
      </c>
      <c r="BA252" s="5" t="s">
        <v>477</v>
      </c>
      <c r="BB252" s="5" t="s">
        <v>52</v>
      </c>
      <c r="BC252" s="5">
        <v>58000</v>
      </c>
      <c r="BD252" s="5">
        <v>5.3</v>
      </c>
      <c r="BE252" s="5">
        <v>421.9</v>
      </c>
      <c r="BF252" s="5">
        <v>5.2</v>
      </c>
      <c r="BG252" s="5">
        <v>515.6</v>
      </c>
      <c r="BH252" s="5">
        <v>3.6</v>
      </c>
      <c r="BI252" s="5">
        <v>252.5</v>
      </c>
      <c r="BJ252" s="5">
        <v>2.5</v>
      </c>
      <c r="BK252" s="5" t="s">
        <v>858</v>
      </c>
      <c r="BL252" s="5" t="s">
        <v>858</v>
      </c>
      <c r="BN252" s="6" t="s">
        <v>477</v>
      </c>
      <c r="BO252" s="6" t="s">
        <v>52</v>
      </c>
      <c r="BP252" s="6">
        <v>92000</v>
      </c>
      <c r="BQ252" s="6">
        <v>4.2</v>
      </c>
      <c r="BR252" s="6">
        <v>36.799999999999997</v>
      </c>
      <c r="BS252" s="6">
        <v>1.4</v>
      </c>
      <c r="BT252" s="6">
        <v>32.1</v>
      </c>
      <c r="BU252" s="6">
        <v>1.5</v>
      </c>
      <c r="BV252" s="6">
        <v>14.5</v>
      </c>
      <c r="BW252" s="6">
        <v>9.1999999999999993</v>
      </c>
      <c r="BX252" s="6">
        <v>43.1</v>
      </c>
      <c r="BY252" s="6">
        <v>6.9</v>
      </c>
      <c r="CA252" s="7" t="s">
        <v>477</v>
      </c>
      <c r="CB252" s="7" t="s">
        <v>52</v>
      </c>
      <c r="CC252" s="7">
        <v>82000</v>
      </c>
      <c r="CD252" s="7">
        <v>6.6</v>
      </c>
      <c r="CE252" s="7">
        <v>18107</v>
      </c>
      <c r="CF252" s="7">
        <v>7.3</v>
      </c>
      <c r="CG252" s="7">
        <v>21569</v>
      </c>
      <c r="CH252" s="7">
        <v>4.7</v>
      </c>
      <c r="CI252" s="7" t="s">
        <v>858</v>
      </c>
      <c r="CJ252" s="7" t="s">
        <v>858</v>
      </c>
      <c r="CK252" s="7" t="s">
        <v>858</v>
      </c>
      <c r="CL252" s="7" t="s">
        <v>858</v>
      </c>
      <c r="CN252" s="8" t="s">
        <v>477</v>
      </c>
      <c r="CO252" s="8" t="s">
        <v>52</v>
      </c>
      <c r="CP252" s="8">
        <v>92000</v>
      </c>
      <c r="CQ252" s="8">
        <v>4.2</v>
      </c>
      <c r="CR252" s="8">
        <v>9.74</v>
      </c>
      <c r="CS252" s="8">
        <v>3.5</v>
      </c>
      <c r="CT252" s="8">
        <v>12.84</v>
      </c>
      <c r="CU252" s="8">
        <v>3.1</v>
      </c>
      <c r="CV252" s="8">
        <v>6.16</v>
      </c>
      <c r="CW252" s="8">
        <v>0.9</v>
      </c>
      <c r="CX252" s="8" t="s">
        <v>858</v>
      </c>
      <c r="CY252" s="8" t="s">
        <v>858</v>
      </c>
      <c r="DA252" s="20" t="s">
        <v>477</v>
      </c>
      <c r="DB252" s="20" t="s">
        <v>52</v>
      </c>
      <c r="DC252" s="20">
        <v>92000</v>
      </c>
      <c r="DD252" s="20">
        <v>4.2</v>
      </c>
      <c r="DE252" s="20">
        <v>344.2</v>
      </c>
      <c r="DF252" s="20">
        <v>4.5</v>
      </c>
      <c r="DG252" s="20">
        <v>411.7</v>
      </c>
      <c r="DH252" s="20">
        <v>3.5</v>
      </c>
      <c r="DI252" s="20">
        <v>107.2</v>
      </c>
      <c r="DJ252" s="20">
        <v>11</v>
      </c>
      <c r="DK252" s="20" t="s">
        <v>858</v>
      </c>
      <c r="DL252" s="20" t="s">
        <v>858</v>
      </c>
      <c r="DN252" s="21" t="s">
        <v>477</v>
      </c>
      <c r="DO252" s="21" t="s">
        <v>52</v>
      </c>
      <c r="DP252" s="21">
        <v>26000</v>
      </c>
      <c r="DQ252" s="21">
        <v>7.8</v>
      </c>
      <c r="DR252" s="21">
        <v>37.5</v>
      </c>
      <c r="DS252" s="21">
        <v>0.3</v>
      </c>
      <c r="DT252" s="21">
        <v>37.6</v>
      </c>
      <c r="DU252" s="21">
        <v>0.8</v>
      </c>
      <c r="DV252" s="21">
        <v>33</v>
      </c>
      <c r="DW252" s="21">
        <v>2.9</v>
      </c>
      <c r="DX252" s="21" t="s">
        <v>858</v>
      </c>
      <c r="DY252" s="21" t="s">
        <v>858</v>
      </c>
      <c r="EA252" s="22" t="s">
        <v>477</v>
      </c>
      <c r="EB252" s="22" t="s">
        <v>52</v>
      </c>
      <c r="EC252" s="22">
        <v>25000</v>
      </c>
      <c r="ED252" s="22">
        <v>14.6</v>
      </c>
      <c r="EE252" s="22">
        <v>20911</v>
      </c>
      <c r="EF252" s="22">
        <v>11</v>
      </c>
      <c r="EG252" s="22">
        <v>22966</v>
      </c>
      <c r="EH252" s="22">
        <v>4.7</v>
      </c>
      <c r="EI252" s="22">
        <v>11529</v>
      </c>
      <c r="EJ252" s="22">
        <v>8</v>
      </c>
      <c r="EK252" s="22" t="s">
        <v>858</v>
      </c>
      <c r="EL252" s="22" t="s">
        <v>858</v>
      </c>
      <c r="EN252" s="23" t="s">
        <v>477</v>
      </c>
      <c r="EO252" s="23" t="s">
        <v>52</v>
      </c>
      <c r="EP252" s="23">
        <v>26000</v>
      </c>
      <c r="EQ252" s="23">
        <v>7.8</v>
      </c>
      <c r="ER252" s="23">
        <v>11.04</v>
      </c>
      <c r="ES252" s="23">
        <v>6.2</v>
      </c>
      <c r="ET252" s="23">
        <v>12.1</v>
      </c>
      <c r="EU252" s="23">
        <v>3.5</v>
      </c>
      <c r="EV252" s="23">
        <v>6.43</v>
      </c>
      <c r="EW252" s="23">
        <v>2.6</v>
      </c>
      <c r="EX252" s="23" t="s">
        <v>858</v>
      </c>
      <c r="EY252" s="23" t="s">
        <v>858</v>
      </c>
      <c r="FA252" s="24" t="s">
        <v>477</v>
      </c>
      <c r="FB252" s="24" t="s">
        <v>52</v>
      </c>
      <c r="FC252" s="24">
        <v>26000</v>
      </c>
      <c r="FD252" s="24">
        <v>7.8</v>
      </c>
      <c r="FE252" s="24">
        <v>402.3</v>
      </c>
      <c r="FF252" s="24">
        <v>5.3</v>
      </c>
      <c r="FG252" s="24">
        <v>454.6</v>
      </c>
      <c r="FH252" s="24">
        <v>3.4</v>
      </c>
      <c r="FI252" s="24">
        <v>246.2</v>
      </c>
      <c r="FJ252" s="24">
        <v>4.2</v>
      </c>
      <c r="FK252" s="24" t="s">
        <v>858</v>
      </c>
      <c r="FL252" s="24" t="s">
        <v>858</v>
      </c>
      <c r="FN252" s="11" t="s">
        <v>477</v>
      </c>
      <c r="FO252" s="11" t="s">
        <v>52</v>
      </c>
      <c r="FP252" s="11">
        <v>32000</v>
      </c>
      <c r="FQ252" s="11">
        <v>7.3</v>
      </c>
      <c r="FR252" s="11">
        <v>39</v>
      </c>
      <c r="FS252" s="11">
        <v>1.6</v>
      </c>
      <c r="FT252" s="11">
        <v>40.5</v>
      </c>
      <c r="FU252" s="11">
        <v>1.1000000000000001</v>
      </c>
      <c r="FV252" s="11">
        <v>35.200000000000003</v>
      </c>
      <c r="FW252" s="11">
        <v>1.7</v>
      </c>
      <c r="FX252" s="11" t="s">
        <v>858</v>
      </c>
      <c r="FY252" s="11" t="s">
        <v>858</v>
      </c>
      <c r="GA252" s="10" t="s">
        <v>477</v>
      </c>
      <c r="GB252" s="10" t="s">
        <v>52</v>
      </c>
      <c r="GC252" s="10">
        <v>28000</v>
      </c>
      <c r="GD252" s="10">
        <v>8.8000000000000007</v>
      </c>
      <c r="GE252" s="10">
        <v>22456</v>
      </c>
      <c r="GF252" s="10">
        <v>8</v>
      </c>
      <c r="GG252" s="10">
        <v>29398</v>
      </c>
      <c r="GH252" s="10">
        <v>6.9</v>
      </c>
      <c r="GI252" s="10">
        <v>13795</v>
      </c>
      <c r="GJ252" s="10">
        <v>8.1999999999999993</v>
      </c>
      <c r="GK252" s="10" t="s">
        <v>858</v>
      </c>
      <c r="GL252" s="10" t="s">
        <v>858</v>
      </c>
      <c r="GN252" s="9" t="s">
        <v>477</v>
      </c>
      <c r="GO252" s="9" t="s">
        <v>52</v>
      </c>
      <c r="GP252" s="9">
        <v>32000</v>
      </c>
      <c r="GQ252" s="9">
        <v>7.3</v>
      </c>
      <c r="GR252" s="9">
        <v>10.4</v>
      </c>
      <c r="GS252" s="9">
        <v>6.8</v>
      </c>
      <c r="GT252" s="9">
        <v>13.97</v>
      </c>
      <c r="GU252" s="9">
        <v>5.3</v>
      </c>
      <c r="GV252" s="9">
        <v>6.88</v>
      </c>
      <c r="GW252" s="9">
        <v>4.4000000000000004</v>
      </c>
      <c r="GX252" s="9" t="s">
        <v>858</v>
      </c>
      <c r="GY252" s="9" t="s">
        <v>858</v>
      </c>
    </row>
    <row r="253" spans="1:207" x14ac:dyDescent="0.25">
      <c r="A253" s="1" t="s">
        <v>478</v>
      </c>
      <c r="B253" s="1" t="s">
        <v>53</v>
      </c>
      <c r="C253" s="1">
        <v>12000</v>
      </c>
      <c r="D253" s="1">
        <v>12.3</v>
      </c>
      <c r="E253" s="1">
        <v>411.2</v>
      </c>
      <c r="F253" s="1">
        <v>9.4</v>
      </c>
      <c r="G253" s="1">
        <v>555.29999999999995</v>
      </c>
      <c r="H253" s="1">
        <v>12</v>
      </c>
      <c r="I253" s="1">
        <v>240.9</v>
      </c>
      <c r="J253" s="1">
        <v>10</v>
      </c>
      <c r="K253" s="1" t="s">
        <v>858</v>
      </c>
      <c r="L253" s="1" t="s">
        <v>858</v>
      </c>
      <c r="N253" s="2" t="s">
        <v>478</v>
      </c>
      <c r="O253" s="2" t="s">
        <v>53</v>
      </c>
      <c r="P253" s="2">
        <v>18000</v>
      </c>
      <c r="Q253" s="2">
        <v>9.8000000000000007</v>
      </c>
      <c r="R253" s="2">
        <v>37.5</v>
      </c>
      <c r="S253" s="2">
        <v>1.4</v>
      </c>
      <c r="T253" s="2">
        <v>39</v>
      </c>
      <c r="U253" s="2">
        <v>1.7</v>
      </c>
      <c r="V253" s="2">
        <v>32.1</v>
      </c>
      <c r="W253" s="2">
        <v>2.8</v>
      </c>
      <c r="X253" s="2" t="s">
        <v>858</v>
      </c>
      <c r="Y253" s="2" t="s">
        <v>858</v>
      </c>
      <c r="AA253" s="3" t="s">
        <v>478</v>
      </c>
      <c r="AB253" s="3" t="s">
        <v>53</v>
      </c>
      <c r="AC253" s="3">
        <v>17000</v>
      </c>
      <c r="AD253" s="3">
        <v>11.4</v>
      </c>
      <c r="AE253" s="3">
        <v>22033</v>
      </c>
      <c r="AF253" s="3">
        <v>9.6999999999999993</v>
      </c>
      <c r="AG253" s="3">
        <v>28133</v>
      </c>
      <c r="AH253" s="3">
        <v>11</v>
      </c>
      <c r="AI253" s="3">
        <v>13732</v>
      </c>
      <c r="AJ253" s="3">
        <v>9.4</v>
      </c>
      <c r="AK253" s="3" t="s">
        <v>858</v>
      </c>
      <c r="AL253" s="3" t="s">
        <v>858</v>
      </c>
      <c r="AN253" s="4" t="s">
        <v>478</v>
      </c>
      <c r="AO253" s="4" t="s">
        <v>53</v>
      </c>
      <c r="AP253" s="4">
        <v>18000</v>
      </c>
      <c r="AQ253" s="4">
        <v>9.8000000000000007</v>
      </c>
      <c r="AR253" s="4">
        <v>10.81</v>
      </c>
      <c r="AS253" s="4">
        <v>8.3000000000000007</v>
      </c>
      <c r="AT253" s="4">
        <v>13.79</v>
      </c>
      <c r="AU253" s="4">
        <v>8.6999999999999993</v>
      </c>
      <c r="AV253" s="4">
        <v>6.51</v>
      </c>
      <c r="AW253" s="4">
        <v>4.2</v>
      </c>
      <c r="AX253" s="4" t="s">
        <v>858</v>
      </c>
      <c r="AY253" s="4" t="s">
        <v>858</v>
      </c>
      <c r="BA253" s="5" t="s">
        <v>478</v>
      </c>
      <c r="BB253" s="5" t="s">
        <v>53</v>
      </c>
      <c r="BC253" s="5">
        <v>18000</v>
      </c>
      <c r="BD253" s="5">
        <v>9.8000000000000007</v>
      </c>
      <c r="BE253" s="5">
        <v>436.2</v>
      </c>
      <c r="BF253" s="5">
        <v>7.5</v>
      </c>
      <c r="BG253" s="5">
        <v>537.5</v>
      </c>
      <c r="BH253" s="5">
        <v>8.6</v>
      </c>
      <c r="BI253" s="5">
        <v>251</v>
      </c>
      <c r="BJ253" s="5">
        <v>9.3000000000000007</v>
      </c>
      <c r="BK253" s="5" t="s">
        <v>858</v>
      </c>
      <c r="BL253" s="5" t="s">
        <v>858</v>
      </c>
      <c r="BN253" s="6" t="s">
        <v>478</v>
      </c>
      <c r="BO253" s="6" t="s">
        <v>53</v>
      </c>
      <c r="BP253" s="6">
        <v>23000</v>
      </c>
      <c r="BQ253" s="6">
        <v>8.5</v>
      </c>
      <c r="BR253" s="6">
        <v>37</v>
      </c>
      <c r="BS253" s="6">
        <v>1.4</v>
      </c>
      <c r="BT253" s="6">
        <v>34.700000000000003</v>
      </c>
      <c r="BU253" s="6">
        <v>2.6</v>
      </c>
      <c r="BV253" s="6">
        <v>21</v>
      </c>
      <c r="BW253" s="6">
        <v>16</v>
      </c>
      <c r="BX253" s="6" t="s">
        <v>858</v>
      </c>
      <c r="BY253" s="6" t="s">
        <v>858</v>
      </c>
      <c r="CA253" s="7" t="s">
        <v>478</v>
      </c>
      <c r="CB253" s="7" t="s">
        <v>53</v>
      </c>
      <c r="CC253" s="7">
        <v>22000</v>
      </c>
      <c r="CD253" s="7">
        <v>14.3</v>
      </c>
      <c r="CE253" s="7">
        <v>19045</v>
      </c>
      <c r="CF253" s="7">
        <v>18</v>
      </c>
      <c r="CG253" s="7">
        <v>24354</v>
      </c>
      <c r="CH253" s="7">
        <v>11</v>
      </c>
      <c r="CI253" s="7">
        <v>9580</v>
      </c>
      <c r="CJ253" s="7">
        <v>7.7</v>
      </c>
      <c r="CK253" s="7" t="s">
        <v>858</v>
      </c>
      <c r="CL253" s="7" t="s">
        <v>858</v>
      </c>
      <c r="CN253" s="8" t="s">
        <v>478</v>
      </c>
      <c r="CO253" s="8" t="s">
        <v>53</v>
      </c>
      <c r="CP253" s="8">
        <v>23000</v>
      </c>
      <c r="CQ253" s="8">
        <v>8.5</v>
      </c>
      <c r="CR253" s="8">
        <v>10.210000000000001</v>
      </c>
      <c r="CS253" s="8">
        <v>7.3</v>
      </c>
      <c r="CT253" s="8">
        <v>13.24</v>
      </c>
      <c r="CU253" s="8">
        <v>7.9</v>
      </c>
      <c r="CV253" s="8">
        <v>6.1</v>
      </c>
      <c r="CW253" s="8">
        <v>1.3</v>
      </c>
      <c r="CX253" s="8" t="s">
        <v>858</v>
      </c>
      <c r="CY253" s="8" t="s">
        <v>858</v>
      </c>
      <c r="DA253" s="20" t="s">
        <v>478</v>
      </c>
      <c r="DB253" s="20" t="s">
        <v>53</v>
      </c>
      <c r="DC253" s="20">
        <v>23000</v>
      </c>
      <c r="DD253" s="20">
        <v>8.5</v>
      </c>
      <c r="DE253" s="20">
        <v>374.6</v>
      </c>
      <c r="DF253" s="20">
        <v>8</v>
      </c>
      <c r="DG253" s="20">
        <v>459.1</v>
      </c>
      <c r="DH253" s="20">
        <v>8.4</v>
      </c>
      <c r="DI253" s="20">
        <v>160.4</v>
      </c>
      <c r="DJ253" s="20">
        <v>10</v>
      </c>
      <c r="DK253" s="20" t="s">
        <v>858</v>
      </c>
      <c r="DL253" s="20" t="s">
        <v>858</v>
      </c>
      <c r="DN253" s="21" t="s">
        <v>478</v>
      </c>
      <c r="DO253" s="21" t="s">
        <v>53</v>
      </c>
      <c r="DP253" s="21">
        <v>6000</v>
      </c>
      <c r="DQ253" s="21">
        <v>16</v>
      </c>
      <c r="DR253" s="21">
        <v>37</v>
      </c>
      <c r="DS253" s="21">
        <v>1.8</v>
      </c>
      <c r="DT253" s="21">
        <v>37</v>
      </c>
      <c r="DU253" s="21">
        <v>2.7</v>
      </c>
      <c r="DV253" s="21" t="s">
        <v>858</v>
      </c>
      <c r="DW253" s="21" t="s">
        <v>858</v>
      </c>
      <c r="DX253" s="21" t="s">
        <v>858</v>
      </c>
      <c r="DY253" s="21" t="s">
        <v>858</v>
      </c>
      <c r="EA253" s="22" t="s">
        <v>478</v>
      </c>
      <c r="EB253" s="22" t="s">
        <v>53</v>
      </c>
      <c r="EC253" s="22">
        <v>6000</v>
      </c>
      <c r="ED253" s="22">
        <v>18.600000000000001</v>
      </c>
      <c r="EE253" s="22" t="s">
        <v>858</v>
      </c>
      <c r="EF253" s="22" t="s">
        <v>858</v>
      </c>
      <c r="EG253" s="22">
        <v>26378</v>
      </c>
      <c r="EH253" s="22">
        <v>8.1</v>
      </c>
      <c r="EI253" s="22" t="s">
        <v>858</v>
      </c>
      <c r="EJ253" s="22" t="s">
        <v>858</v>
      </c>
      <c r="EK253" s="22" t="s">
        <v>858</v>
      </c>
      <c r="EL253" s="22" t="s">
        <v>858</v>
      </c>
      <c r="EN253" s="23" t="s">
        <v>478</v>
      </c>
      <c r="EO253" s="23" t="s">
        <v>53</v>
      </c>
      <c r="EP253" s="23">
        <v>6000</v>
      </c>
      <c r="EQ253" s="23">
        <v>16</v>
      </c>
      <c r="ER253" s="23">
        <v>11.86</v>
      </c>
      <c r="ES253" s="23">
        <v>15</v>
      </c>
      <c r="ET253" s="23">
        <v>13.58</v>
      </c>
      <c r="EU253" s="23">
        <v>7.6</v>
      </c>
      <c r="EV253" s="23" t="s">
        <v>858</v>
      </c>
      <c r="EW253" s="23" t="s">
        <v>858</v>
      </c>
      <c r="EX253" s="23" t="s">
        <v>858</v>
      </c>
      <c r="EY253" s="23" t="s">
        <v>858</v>
      </c>
      <c r="FA253" s="24" t="s">
        <v>478</v>
      </c>
      <c r="FB253" s="24" t="s">
        <v>53</v>
      </c>
      <c r="FC253" s="24">
        <v>6000</v>
      </c>
      <c r="FD253" s="24">
        <v>16</v>
      </c>
      <c r="FE253" s="24">
        <v>442.7</v>
      </c>
      <c r="FF253" s="24">
        <v>15</v>
      </c>
      <c r="FG253" s="24">
        <v>503.2</v>
      </c>
      <c r="FH253" s="24">
        <v>6.8</v>
      </c>
      <c r="FI253" s="24" t="s">
        <v>858</v>
      </c>
      <c r="FJ253" s="24" t="s">
        <v>858</v>
      </c>
      <c r="FK253" s="24" t="s">
        <v>858</v>
      </c>
      <c r="FL253" s="24" t="s">
        <v>858</v>
      </c>
      <c r="FN253" s="11" t="s">
        <v>478</v>
      </c>
      <c r="FO253" s="11" t="s">
        <v>53</v>
      </c>
      <c r="FP253" s="11">
        <v>12000</v>
      </c>
      <c r="FQ253" s="11">
        <v>12.3</v>
      </c>
      <c r="FR253" s="11">
        <v>38.799999999999997</v>
      </c>
      <c r="FS253" s="11">
        <v>1.9</v>
      </c>
      <c r="FT253" s="11">
        <v>40</v>
      </c>
      <c r="FU253" s="11">
        <v>2</v>
      </c>
      <c r="FV253" s="11">
        <v>35</v>
      </c>
      <c r="FW253" s="11">
        <v>3.4</v>
      </c>
      <c r="FX253" s="11" t="s">
        <v>858</v>
      </c>
      <c r="FY253" s="11" t="s">
        <v>858</v>
      </c>
      <c r="GA253" s="10" t="s">
        <v>478</v>
      </c>
      <c r="GB253" s="10" t="s">
        <v>53</v>
      </c>
      <c r="GC253" s="10">
        <v>11000</v>
      </c>
      <c r="GD253" s="10">
        <v>14.3</v>
      </c>
      <c r="GE253" s="10">
        <v>21817</v>
      </c>
      <c r="GF253" s="10">
        <v>12</v>
      </c>
      <c r="GG253" s="10">
        <v>29009</v>
      </c>
      <c r="GH253" s="10">
        <v>16</v>
      </c>
      <c r="GI253" s="10">
        <v>13767</v>
      </c>
      <c r="GJ253" s="10">
        <v>10</v>
      </c>
      <c r="GK253" s="10" t="s">
        <v>858</v>
      </c>
      <c r="GL253" s="10" t="s">
        <v>858</v>
      </c>
      <c r="GN253" s="9" t="s">
        <v>478</v>
      </c>
      <c r="GO253" s="9" t="s">
        <v>53</v>
      </c>
      <c r="GP253" s="9">
        <v>12000</v>
      </c>
      <c r="GQ253" s="9">
        <v>12.3</v>
      </c>
      <c r="GR253" s="9">
        <v>10.3</v>
      </c>
      <c r="GS253" s="9">
        <v>9.5</v>
      </c>
      <c r="GT253" s="9">
        <v>13.89</v>
      </c>
      <c r="GU253" s="9">
        <v>12</v>
      </c>
      <c r="GV253" s="9">
        <v>6.37</v>
      </c>
      <c r="GW253" s="9">
        <v>4.5</v>
      </c>
      <c r="GX253" s="9" t="s">
        <v>858</v>
      </c>
      <c r="GY253" s="9" t="s">
        <v>858</v>
      </c>
    </row>
    <row r="254" spans="1:207" x14ac:dyDescent="0.25">
      <c r="A254" s="1" t="s">
        <v>479</v>
      </c>
      <c r="B254" s="1" t="s">
        <v>54</v>
      </c>
      <c r="C254" s="1">
        <v>15000</v>
      </c>
      <c r="D254" s="1">
        <v>11</v>
      </c>
      <c r="E254" s="1">
        <v>503.4</v>
      </c>
      <c r="F254" s="1">
        <v>10</v>
      </c>
      <c r="G254" s="1">
        <v>565.1</v>
      </c>
      <c r="H254" s="1">
        <v>5.4</v>
      </c>
      <c r="I254" s="1">
        <v>292.8</v>
      </c>
      <c r="J254" s="1">
        <v>5.5</v>
      </c>
      <c r="K254" s="1" t="s">
        <v>858</v>
      </c>
      <c r="L254" s="1" t="s">
        <v>858</v>
      </c>
      <c r="N254" s="2" t="s">
        <v>479</v>
      </c>
      <c r="O254" s="2" t="s">
        <v>54</v>
      </c>
      <c r="P254" s="2">
        <v>26000</v>
      </c>
      <c r="Q254" s="2">
        <v>8.1999999999999993</v>
      </c>
      <c r="R254" s="2">
        <v>37.5</v>
      </c>
      <c r="S254" s="2">
        <v>1</v>
      </c>
      <c r="T254" s="2">
        <v>39.299999999999997</v>
      </c>
      <c r="U254" s="2">
        <v>1.2</v>
      </c>
      <c r="V254" s="2">
        <v>34</v>
      </c>
      <c r="W254" s="2">
        <v>2.2999999999999998</v>
      </c>
      <c r="X254" s="2" t="s">
        <v>858</v>
      </c>
      <c r="Y254" s="2" t="s">
        <v>858</v>
      </c>
      <c r="AA254" s="3" t="s">
        <v>479</v>
      </c>
      <c r="AB254" s="3" t="s">
        <v>54</v>
      </c>
      <c r="AC254" s="3">
        <v>23000</v>
      </c>
      <c r="AD254" s="3">
        <v>9.5</v>
      </c>
      <c r="AE254" s="3">
        <v>24125</v>
      </c>
      <c r="AF254" s="3">
        <v>8.6999999999999993</v>
      </c>
      <c r="AG254" s="3">
        <v>28103</v>
      </c>
      <c r="AH254" s="3">
        <v>4.9000000000000004</v>
      </c>
      <c r="AI254" s="3">
        <v>14324</v>
      </c>
      <c r="AJ254" s="3">
        <v>9.3000000000000007</v>
      </c>
      <c r="AK254" s="3" t="s">
        <v>858</v>
      </c>
      <c r="AL254" s="3" t="s">
        <v>858</v>
      </c>
      <c r="AN254" s="4" t="s">
        <v>479</v>
      </c>
      <c r="AO254" s="4" t="s">
        <v>54</v>
      </c>
      <c r="AP254" s="4">
        <v>26000</v>
      </c>
      <c r="AQ254" s="4">
        <v>8.1999999999999993</v>
      </c>
      <c r="AR254" s="4">
        <v>11.63</v>
      </c>
      <c r="AS254" s="4">
        <v>7.6</v>
      </c>
      <c r="AT254" s="4">
        <v>13.55</v>
      </c>
      <c r="AU254" s="4">
        <v>4.2</v>
      </c>
      <c r="AV254" s="4">
        <v>7.18</v>
      </c>
      <c r="AW254" s="4">
        <v>3.8</v>
      </c>
      <c r="AX254" s="4" t="s">
        <v>858</v>
      </c>
      <c r="AY254" s="4" t="s">
        <v>858</v>
      </c>
      <c r="BA254" s="5" t="s">
        <v>479</v>
      </c>
      <c r="BB254" s="5" t="s">
        <v>54</v>
      </c>
      <c r="BC254" s="5">
        <v>26000</v>
      </c>
      <c r="BD254" s="5">
        <v>8.1999999999999993</v>
      </c>
      <c r="BE254" s="5">
        <v>459.6</v>
      </c>
      <c r="BF254" s="5">
        <v>7.2</v>
      </c>
      <c r="BG254" s="5">
        <v>532.70000000000005</v>
      </c>
      <c r="BH254" s="5">
        <v>4.0999999999999996</v>
      </c>
      <c r="BI254" s="5">
        <v>271.39999999999998</v>
      </c>
      <c r="BJ254" s="5">
        <v>5.9</v>
      </c>
      <c r="BK254" s="5" t="s">
        <v>858</v>
      </c>
      <c r="BL254" s="5" t="s">
        <v>858</v>
      </c>
      <c r="BN254" s="6" t="s">
        <v>479</v>
      </c>
      <c r="BO254" s="6" t="s">
        <v>54</v>
      </c>
      <c r="BP254" s="6">
        <v>39000</v>
      </c>
      <c r="BQ254" s="6">
        <v>6.5</v>
      </c>
      <c r="BR254" s="6">
        <v>36.799999999999997</v>
      </c>
      <c r="BS254" s="6">
        <v>2.7</v>
      </c>
      <c r="BT254" s="6">
        <v>31.8</v>
      </c>
      <c r="BU254" s="6">
        <v>2.5</v>
      </c>
      <c r="BV254" s="6">
        <v>12.8</v>
      </c>
      <c r="BW254" s="6">
        <v>15</v>
      </c>
      <c r="BX254" s="6" t="s">
        <v>858</v>
      </c>
      <c r="BY254" s="6" t="s">
        <v>858</v>
      </c>
      <c r="CA254" s="7" t="s">
        <v>479</v>
      </c>
      <c r="CB254" s="7" t="s">
        <v>54</v>
      </c>
      <c r="CC254" s="7">
        <v>34000</v>
      </c>
      <c r="CD254" s="7">
        <v>8.5</v>
      </c>
      <c r="CE254" s="7">
        <v>18965</v>
      </c>
      <c r="CF254" s="7">
        <v>11</v>
      </c>
      <c r="CG254" s="7">
        <v>22236</v>
      </c>
      <c r="CH254" s="7">
        <v>5.7</v>
      </c>
      <c r="CI254" s="7">
        <v>5712</v>
      </c>
      <c r="CJ254" s="7">
        <v>14</v>
      </c>
      <c r="CK254" s="7" t="s">
        <v>858</v>
      </c>
      <c r="CL254" s="7" t="s">
        <v>858</v>
      </c>
      <c r="CN254" s="8" t="s">
        <v>479</v>
      </c>
      <c r="CO254" s="8" t="s">
        <v>54</v>
      </c>
      <c r="CP254" s="8">
        <v>39000</v>
      </c>
      <c r="CQ254" s="8">
        <v>6.5</v>
      </c>
      <c r="CR254" s="8">
        <v>9.8699999999999992</v>
      </c>
      <c r="CS254" s="8">
        <v>6.3</v>
      </c>
      <c r="CT254" s="8">
        <v>12.86</v>
      </c>
      <c r="CU254" s="8">
        <v>3.7</v>
      </c>
      <c r="CV254" s="8">
        <v>6.22</v>
      </c>
      <c r="CW254" s="8">
        <v>1.9</v>
      </c>
      <c r="CX254" s="8" t="s">
        <v>858</v>
      </c>
      <c r="CY254" s="8" t="s">
        <v>858</v>
      </c>
      <c r="DA254" s="20" t="s">
        <v>479</v>
      </c>
      <c r="DB254" s="20" t="s">
        <v>54</v>
      </c>
      <c r="DC254" s="20">
        <v>39000</v>
      </c>
      <c r="DD254" s="20">
        <v>6.5</v>
      </c>
      <c r="DE254" s="20">
        <v>355.7</v>
      </c>
      <c r="DF254" s="20">
        <v>7.8</v>
      </c>
      <c r="DG254" s="20">
        <v>408.9</v>
      </c>
      <c r="DH254" s="20">
        <v>4.5</v>
      </c>
      <c r="DI254" s="20">
        <v>97.4</v>
      </c>
      <c r="DJ254" s="20">
        <v>13</v>
      </c>
      <c r="DK254" s="20" t="s">
        <v>858</v>
      </c>
      <c r="DL254" s="20" t="s">
        <v>858</v>
      </c>
      <c r="DN254" s="21" t="s">
        <v>479</v>
      </c>
      <c r="DO254" s="21" t="s">
        <v>54</v>
      </c>
      <c r="DP254" s="21">
        <v>11000</v>
      </c>
      <c r="DQ254" s="21">
        <v>12.2</v>
      </c>
      <c r="DR254" s="21">
        <v>37.4</v>
      </c>
      <c r="DS254" s="21">
        <v>1</v>
      </c>
      <c r="DT254" s="21">
        <v>37.4</v>
      </c>
      <c r="DU254" s="21">
        <v>1.4</v>
      </c>
      <c r="DV254" s="21">
        <v>32</v>
      </c>
      <c r="DW254" s="21">
        <v>3.6</v>
      </c>
      <c r="DX254" s="21" t="s">
        <v>858</v>
      </c>
      <c r="DY254" s="21" t="s">
        <v>858</v>
      </c>
      <c r="EA254" s="22" t="s">
        <v>479</v>
      </c>
      <c r="EB254" s="22" t="s">
        <v>54</v>
      </c>
      <c r="EC254" s="22">
        <v>10000</v>
      </c>
      <c r="ED254" s="22">
        <v>14.4</v>
      </c>
      <c r="EE254" s="22">
        <v>21742</v>
      </c>
      <c r="EF254" s="22">
        <v>11</v>
      </c>
      <c r="EG254" s="22">
        <v>24748</v>
      </c>
      <c r="EH254" s="22">
        <v>6.7</v>
      </c>
      <c r="EI254" s="22" t="s">
        <v>858</v>
      </c>
      <c r="EJ254" s="22" t="s">
        <v>858</v>
      </c>
      <c r="EK254" s="22" t="s">
        <v>858</v>
      </c>
      <c r="EL254" s="22" t="s">
        <v>858</v>
      </c>
      <c r="EN254" s="23" t="s">
        <v>479</v>
      </c>
      <c r="EO254" s="23" t="s">
        <v>54</v>
      </c>
      <c r="EP254" s="23">
        <v>11000</v>
      </c>
      <c r="EQ254" s="23">
        <v>12.2</v>
      </c>
      <c r="ER254" s="23">
        <v>11.31</v>
      </c>
      <c r="ES254" s="23">
        <v>8.6</v>
      </c>
      <c r="ET254" s="23">
        <v>13.08</v>
      </c>
      <c r="EU254" s="23">
        <v>5.9</v>
      </c>
      <c r="EV254" s="23">
        <v>6.97</v>
      </c>
      <c r="EW254" s="23">
        <v>4.7</v>
      </c>
      <c r="EX254" s="23" t="s">
        <v>858</v>
      </c>
      <c r="EY254" s="23" t="s">
        <v>858</v>
      </c>
      <c r="FA254" s="24" t="s">
        <v>479</v>
      </c>
      <c r="FB254" s="24" t="s">
        <v>54</v>
      </c>
      <c r="FC254" s="24">
        <v>11000</v>
      </c>
      <c r="FD254" s="24">
        <v>12.2</v>
      </c>
      <c r="FE254" s="24">
        <v>423.7</v>
      </c>
      <c r="FF254" s="24">
        <v>8.6999999999999993</v>
      </c>
      <c r="FG254" s="24">
        <v>488.8</v>
      </c>
      <c r="FH254" s="24">
        <v>5.8</v>
      </c>
      <c r="FI254" s="24">
        <v>242.3</v>
      </c>
      <c r="FJ254" s="24">
        <v>9.5</v>
      </c>
      <c r="FK254" s="24" t="s">
        <v>858</v>
      </c>
      <c r="FL254" s="24" t="s">
        <v>858</v>
      </c>
      <c r="FN254" s="11" t="s">
        <v>479</v>
      </c>
      <c r="FO254" s="11" t="s">
        <v>54</v>
      </c>
      <c r="FP254" s="11">
        <v>15000</v>
      </c>
      <c r="FQ254" s="11">
        <v>11</v>
      </c>
      <c r="FR254" s="11">
        <v>39.5</v>
      </c>
      <c r="FS254" s="11">
        <v>1.6</v>
      </c>
      <c r="FT254" s="11">
        <v>40.700000000000003</v>
      </c>
      <c r="FU254" s="11">
        <v>1.7</v>
      </c>
      <c r="FV254" s="11">
        <v>35.799999999999997</v>
      </c>
      <c r="FW254" s="11">
        <v>3.6</v>
      </c>
      <c r="FX254" s="11" t="s">
        <v>858</v>
      </c>
      <c r="FY254" s="11" t="s">
        <v>858</v>
      </c>
      <c r="GA254" s="10" t="s">
        <v>479</v>
      </c>
      <c r="GB254" s="10" t="s">
        <v>54</v>
      </c>
      <c r="GC254" s="10">
        <v>14000</v>
      </c>
      <c r="GD254" s="10">
        <v>12.7</v>
      </c>
      <c r="GE254" s="10">
        <v>27157</v>
      </c>
      <c r="GF254" s="10">
        <v>12</v>
      </c>
      <c r="GG254" s="10">
        <v>30517</v>
      </c>
      <c r="GH254" s="10">
        <v>6.5</v>
      </c>
      <c r="GI254" s="10">
        <v>14705</v>
      </c>
      <c r="GJ254" s="10">
        <v>13</v>
      </c>
      <c r="GK254" s="10" t="s">
        <v>858</v>
      </c>
      <c r="GL254" s="10" t="s">
        <v>858</v>
      </c>
      <c r="GN254" s="9" t="s">
        <v>479</v>
      </c>
      <c r="GO254" s="9" t="s">
        <v>54</v>
      </c>
      <c r="GP254" s="9">
        <v>15000</v>
      </c>
      <c r="GQ254" s="9">
        <v>11</v>
      </c>
      <c r="GR254" s="9">
        <v>11.65</v>
      </c>
      <c r="GS254" s="9">
        <v>12</v>
      </c>
      <c r="GT254" s="9">
        <v>13.88</v>
      </c>
      <c r="GU254" s="9">
        <v>5.6</v>
      </c>
      <c r="GV254" s="9">
        <v>7.27</v>
      </c>
      <c r="GW254" s="9">
        <v>5.4</v>
      </c>
      <c r="GX254" s="9" t="s">
        <v>858</v>
      </c>
      <c r="GY254" s="9" t="s">
        <v>858</v>
      </c>
    </row>
    <row r="255" spans="1:207" x14ac:dyDescent="0.25">
      <c r="A255" s="1" t="s">
        <v>480</v>
      </c>
      <c r="B255" s="1" t="s">
        <v>55</v>
      </c>
      <c r="C255" s="1">
        <v>16000</v>
      </c>
      <c r="D255" s="1">
        <v>10.8</v>
      </c>
      <c r="E255" s="1">
        <v>550.4</v>
      </c>
      <c r="F255" s="1">
        <v>11</v>
      </c>
      <c r="G255" s="1">
        <v>641.1</v>
      </c>
      <c r="H255" s="1">
        <v>8.9</v>
      </c>
      <c r="I255" s="1">
        <v>286.89999999999998</v>
      </c>
      <c r="J255" s="1">
        <v>7.4</v>
      </c>
      <c r="K255" s="1" t="s">
        <v>858</v>
      </c>
      <c r="L255" s="1" t="s">
        <v>858</v>
      </c>
      <c r="N255" s="2" t="s">
        <v>480</v>
      </c>
      <c r="O255" s="2" t="s">
        <v>55</v>
      </c>
      <c r="P255" s="2">
        <v>25000</v>
      </c>
      <c r="Q255" s="2">
        <v>8.4</v>
      </c>
      <c r="R255" s="2">
        <v>38</v>
      </c>
      <c r="S255" s="2">
        <v>1</v>
      </c>
      <c r="T255" s="2">
        <v>39</v>
      </c>
      <c r="U255" s="2">
        <v>1.3</v>
      </c>
      <c r="V255" s="2">
        <v>34.4</v>
      </c>
      <c r="W255" s="2">
        <v>2.2000000000000002</v>
      </c>
      <c r="X255" s="2" t="s">
        <v>858</v>
      </c>
      <c r="Y255" s="2" t="s">
        <v>858</v>
      </c>
      <c r="AA255" s="3" t="s">
        <v>480</v>
      </c>
      <c r="AB255" s="3" t="s">
        <v>55</v>
      </c>
      <c r="AC255" s="3">
        <v>21000</v>
      </c>
      <c r="AD255" s="3">
        <v>14</v>
      </c>
      <c r="AE255" s="3">
        <v>23186</v>
      </c>
      <c r="AF255" s="3">
        <v>18</v>
      </c>
      <c r="AG255" s="3">
        <v>29121</v>
      </c>
      <c r="AH255" s="3">
        <v>11</v>
      </c>
      <c r="AI255" s="3" t="s">
        <v>858</v>
      </c>
      <c r="AJ255" s="3" t="s">
        <v>858</v>
      </c>
      <c r="AK255" s="3" t="s">
        <v>858</v>
      </c>
      <c r="AL255" s="3" t="s">
        <v>858</v>
      </c>
      <c r="AN255" s="4" t="s">
        <v>480</v>
      </c>
      <c r="AO255" s="4" t="s">
        <v>55</v>
      </c>
      <c r="AP255" s="4">
        <v>25000</v>
      </c>
      <c r="AQ255" s="4">
        <v>8.4</v>
      </c>
      <c r="AR255" s="4">
        <v>11.93</v>
      </c>
      <c r="AS255" s="4">
        <v>10</v>
      </c>
      <c r="AT255" s="4">
        <v>14.85</v>
      </c>
      <c r="AU255" s="4">
        <v>6.7</v>
      </c>
      <c r="AV255" s="4">
        <v>7</v>
      </c>
      <c r="AW255" s="4">
        <v>4.0999999999999996</v>
      </c>
      <c r="AX255" s="4" t="s">
        <v>858</v>
      </c>
      <c r="AY255" s="4" t="s">
        <v>858</v>
      </c>
      <c r="BA255" s="5" t="s">
        <v>480</v>
      </c>
      <c r="BB255" s="5" t="s">
        <v>55</v>
      </c>
      <c r="BC255" s="5">
        <v>25000</v>
      </c>
      <c r="BD255" s="5">
        <v>8.4</v>
      </c>
      <c r="BE255" s="5">
        <v>476.2</v>
      </c>
      <c r="BF255" s="5">
        <v>8.4</v>
      </c>
      <c r="BG255" s="5">
        <v>578.79999999999995</v>
      </c>
      <c r="BH255" s="5">
        <v>6.6</v>
      </c>
      <c r="BI255" s="5">
        <v>272.89999999999998</v>
      </c>
      <c r="BJ255" s="5">
        <v>6.9</v>
      </c>
      <c r="BK255" s="5" t="s">
        <v>858</v>
      </c>
      <c r="BL255" s="5" t="s">
        <v>858</v>
      </c>
      <c r="BN255" s="6" t="s">
        <v>480</v>
      </c>
      <c r="BO255" s="6" t="s">
        <v>55</v>
      </c>
      <c r="BP255" s="6">
        <v>32000</v>
      </c>
      <c r="BQ255" s="6">
        <v>7.3</v>
      </c>
      <c r="BR255" s="6">
        <v>37.1</v>
      </c>
      <c r="BS255" s="6">
        <v>2</v>
      </c>
      <c r="BT255" s="6">
        <v>34.4</v>
      </c>
      <c r="BU255" s="6">
        <v>2.2999999999999998</v>
      </c>
      <c r="BV255" s="6">
        <v>18.600000000000001</v>
      </c>
      <c r="BW255" s="6">
        <v>14</v>
      </c>
      <c r="BX255" s="6" t="s">
        <v>858</v>
      </c>
      <c r="BY255" s="6" t="s">
        <v>858</v>
      </c>
      <c r="CA255" s="7" t="s">
        <v>480</v>
      </c>
      <c r="CB255" s="7" t="s">
        <v>55</v>
      </c>
      <c r="CC255" s="7">
        <v>28000</v>
      </c>
      <c r="CD255" s="7">
        <v>11.4</v>
      </c>
      <c r="CE255" s="7">
        <v>18953</v>
      </c>
      <c r="CF255" s="7">
        <v>16</v>
      </c>
      <c r="CG255" s="7">
        <v>24677</v>
      </c>
      <c r="CH255" s="7">
        <v>9.8000000000000007</v>
      </c>
      <c r="CI255" s="7" t="s">
        <v>858</v>
      </c>
      <c r="CJ255" s="7" t="s">
        <v>858</v>
      </c>
      <c r="CK255" s="7" t="s">
        <v>858</v>
      </c>
      <c r="CL255" s="7" t="s">
        <v>858</v>
      </c>
      <c r="CN255" s="8" t="s">
        <v>480</v>
      </c>
      <c r="CO255" s="8" t="s">
        <v>55</v>
      </c>
      <c r="CP255" s="8">
        <v>32000</v>
      </c>
      <c r="CQ255" s="8">
        <v>7.3</v>
      </c>
      <c r="CR255" s="8">
        <v>10.98</v>
      </c>
      <c r="CS255" s="8">
        <v>7.6</v>
      </c>
      <c r="CT255" s="8">
        <v>14.15</v>
      </c>
      <c r="CU255" s="8">
        <v>6.2</v>
      </c>
      <c r="CV255" s="8">
        <v>6.29</v>
      </c>
      <c r="CW255" s="8">
        <v>2.8</v>
      </c>
      <c r="CX255" s="8" t="s">
        <v>858</v>
      </c>
      <c r="CY255" s="8" t="s">
        <v>858</v>
      </c>
      <c r="DA255" s="20" t="s">
        <v>480</v>
      </c>
      <c r="DB255" s="20" t="s">
        <v>55</v>
      </c>
      <c r="DC255" s="20">
        <v>32000</v>
      </c>
      <c r="DD255" s="20">
        <v>7.3</v>
      </c>
      <c r="DE255" s="20">
        <v>379.1</v>
      </c>
      <c r="DF255" s="20">
        <v>9.9</v>
      </c>
      <c r="DG255" s="20">
        <v>487.2</v>
      </c>
      <c r="DH255" s="20">
        <v>6.7</v>
      </c>
      <c r="DI255" s="20">
        <v>137.30000000000001</v>
      </c>
      <c r="DJ255" s="20">
        <v>11</v>
      </c>
      <c r="DK255" s="20" t="s">
        <v>858</v>
      </c>
      <c r="DL255" s="20" t="s">
        <v>858</v>
      </c>
      <c r="DN255" s="21" t="s">
        <v>480</v>
      </c>
      <c r="DO255" s="21" t="s">
        <v>55</v>
      </c>
      <c r="DP255" s="21">
        <v>9000</v>
      </c>
      <c r="DQ255" s="21">
        <v>13.4</v>
      </c>
      <c r="DR255" s="21">
        <v>37.4</v>
      </c>
      <c r="DS255" s="21">
        <v>1.9</v>
      </c>
      <c r="DT255" s="21">
        <v>37</v>
      </c>
      <c r="DU255" s="21">
        <v>1.3</v>
      </c>
      <c r="DV255" s="21" t="s">
        <v>858</v>
      </c>
      <c r="DW255" s="21" t="s">
        <v>858</v>
      </c>
      <c r="DX255" s="21" t="s">
        <v>858</v>
      </c>
      <c r="DY255" s="21" t="s">
        <v>858</v>
      </c>
      <c r="EA255" s="22" t="s">
        <v>480</v>
      </c>
      <c r="EB255" s="22" t="s">
        <v>55</v>
      </c>
      <c r="EC255" s="22" t="s">
        <v>858</v>
      </c>
      <c r="ED255" s="22" t="s">
        <v>858</v>
      </c>
      <c r="EE255" s="22" t="s">
        <v>858</v>
      </c>
      <c r="EF255" s="22" t="s">
        <v>858</v>
      </c>
      <c r="EG255" s="22">
        <v>22574</v>
      </c>
      <c r="EH255" s="22">
        <v>12</v>
      </c>
      <c r="EI255" s="22" t="s">
        <v>858</v>
      </c>
      <c r="EJ255" s="22" t="s">
        <v>858</v>
      </c>
      <c r="EK255" s="22" t="s">
        <v>858</v>
      </c>
      <c r="EL255" s="22" t="s">
        <v>858</v>
      </c>
      <c r="EN255" s="23" t="s">
        <v>480</v>
      </c>
      <c r="EO255" s="23" t="s">
        <v>55</v>
      </c>
      <c r="EP255" s="23">
        <v>9000</v>
      </c>
      <c r="EQ255" s="23">
        <v>13.4</v>
      </c>
      <c r="ER255" s="23">
        <v>10.9</v>
      </c>
      <c r="ES255" s="23">
        <v>14</v>
      </c>
      <c r="ET255" s="23">
        <v>12.77</v>
      </c>
      <c r="EU255" s="23">
        <v>6.7</v>
      </c>
      <c r="EV255" s="23" t="s">
        <v>858</v>
      </c>
      <c r="EW255" s="23" t="s">
        <v>858</v>
      </c>
      <c r="EX255" s="23" t="s">
        <v>858</v>
      </c>
      <c r="EY255" s="23" t="s">
        <v>858</v>
      </c>
      <c r="FA255" s="24" t="s">
        <v>480</v>
      </c>
      <c r="FB255" s="24" t="s">
        <v>55</v>
      </c>
      <c r="FC255" s="24">
        <v>9000</v>
      </c>
      <c r="FD255" s="24">
        <v>13.4</v>
      </c>
      <c r="FE255" s="24">
        <v>388.4</v>
      </c>
      <c r="FF255" s="24">
        <v>13</v>
      </c>
      <c r="FG255" s="24">
        <v>472.3</v>
      </c>
      <c r="FH255" s="24">
        <v>6.7</v>
      </c>
      <c r="FI255" s="24" t="s">
        <v>858</v>
      </c>
      <c r="FJ255" s="24" t="s">
        <v>858</v>
      </c>
      <c r="FK255" s="24" t="s">
        <v>858</v>
      </c>
      <c r="FL255" s="24" t="s">
        <v>858</v>
      </c>
      <c r="FN255" s="11" t="s">
        <v>480</v>
      </c>
      <c r="FO255" s="11" t="s">
        <v>55</v>
      </c>
      <c r="FP255" s="11">
        <v>16000</v>
      </c>
      <c r="FQ255" s="11">
        <v>10.8</v>
      </c>
      <c r="FR255" s="11">
        <v>38.799999999999997</v>
      </c>
      <c r="FS255" s="11">
        <v>1.3</v>
      </c>
      <c r="FT255" s="11">
        <v>40.1</v>
      </c>
      <c r="FU255" s="11">
        <v>1.9</v>
      </c>
      <c r="FV255" s="11">
        <v>35</v>
      </c>
      <c r="FW255" s="11">
        <v>2.2999999999999998</v>
      </c>
      <c r="FX255" s="11" t="s">
        <v>858</v>
      </c>
      <c r="FY255" s="11" t="s">
        <v>858</v>
      </c>
      <c r="GA255" s="10" t="s">
        <v>480</v>
      </c>
      <c r="GB255" s="10" t="s">
        <v>55</v>
      </c>
      <c r="GC255" s="10">
        <v>12000</v>
      </c>
      <c r="GD255" s="10">
        <v>19</v>
      </c>
      <c r="GE255" s="10" t="s">
        <v>858</v>
      </c>
      <c r="GF255" s="10" t="s">
        <v>858</v>
      </c>
      <c r="GG255" s="10">
        <v>33867</v>
      </c>
      <c r="GH255" s="10">
        <v>16</v>
      </c>
      <c r="GI255" s="10" t="s">
        <v>858</v>
      </c>
      <c r="GJ255" s="10" t="s">
        <v>858</v>
      </c>
      <c r="GK255" s="10" t="s">
        <v>858</v>
      </c>
      <c r="GL255" s="10" t="s">
        <v>858</v>
      </c>
      <c r="GN255" s="9" t="s">
        <v>480</v>
      </c>
      <c r="GO255" s="9" t="s">
        <v>55</v>
      </c>
      <c r="GP255" s="9">
        <v>16000</v>
      </c>
      <c r="GQ255" s="9">
        <v>10.8</v>
      </c>
      <c r="GR255" s="9">
        <v>14.35</v>
      </c>
      <c r="GS255" s="9">
        <v>11</v>
      </c>
      <c r="GT255" s="9">
        <v>15.97</v>
      </c>
      <c r="GU255" s="9">
        <v>9</v>
      </c>
      <c r="GV255" s="9">
        <v>7.19</v>
      </c>
      <c r="GW255" s="9">
        <v>5.0999999999999996</v>
      </c>
      <c r="GX255" s="9" t="s">
        <v>858</v>
      </c>
      <c r="GY255" s="9" t="s">
        <v>858</v>
      </c>
    </row>
    <row r="256" spans="1:207" x14ac:dyDescent="0.25">
      <c r="A256" s="1" t="s">
        <v>481</v>
      </c>
      <c r="B256" s="1" t="s">
        <v>56</v>
      </c>
      <c r="C256" s="1">
        <v>10000</v>
      </c>
      <c r="D256" s="1">
        <v>13.1</v>
      </c>
      <c r="E256" s="1">
        <v>503</v>
      </c>
      <c r="F256" s="1">
        <v>13</v>
      </c>
      <c r="G256" s="1">
        <v>582.20000000000005</v>
      </c>
      <c r="H256" s="1">
        <v>7.7</v>
      </c>
      <c r="I256" s="1" t="s">
        <v>858</v>
      </c>
      <c r="J256" s="1" t="s">
        <v>858</v>
      </c>
      <c r="K256" s="1" t="s">
        <v>858</v>
      </c>
      <c r="L256" s="1" t="s">
        <v>858</v>
      </c>
      <c r="N256" s="2" t="s">
        <v>481</v>
      </c>
      <c r="O256" s="2" t="s">
        <v>56</v>
      </c>
      <c r="P256" s="2">
        <v>17000</v>
      </c>
      <c r="Q256" s="2">
        <v>9.9</v>
      </c>
      <c r="R256" s="2">
        <v>37.5</v>
      </c>
      <c r="S256" s="2">
        <v>1.4</v>
      </c>
      <c r="T256" s="2">
        <v>38.9</v>
      </c>
      <c r="U256" s="2">
        <v>1.9</v>
      </c>
      <c r="V256" s="2">
        <v>32.799999999999997</v>
      </c>
      <c r="W256" s="2">
        <v>3.1</v>
      </c>
      <c r="X256" s="2" t="s">
        <v>858</v>
      </c>
      <c r="Y256" s="2" t="s">
        <v>858</v>
      </c>
      <c r="AA256" s="3" t="s">
        <v>481</v>
      </c>
      <c r="AB256" s="3" t="s">
        <v>56</v>
      </c>
      <c r="AC256" s="3">
        <v>16000</v>
      </c>
      <c r="AD256" s="3">
        <v>11.3</v>
      </c>
      <c r="AE256" s="3">
        <v>20005</v>
      </c>
      <c r="AF256" s="3">
        <v>11</v>
      </c>
      <c r="AG256" s="3">
        <v>24806</v>
      </c>
      <c r="AH256" s="3">
        <v>6.4</v>
      </c>
      <c r="AI256" s="3">
        <v>13005</v>
      </c>
      <c r="AJ256" s="3">
        <v>15</v>
      </c>
      <c r="AK256" s="3" t="s">
        <v>858</v>
      </c>
      <c r="AL256" s="3" t="s">
        <v>858</v>
      </c>
      <c r="AN256" s="4" t="s">
        <v>481</v>
      </c>
      <c r="AO256" s="4" t="s">
        <v>56</v>
      </c>
      <c r="AP256" s="4">
        <v>17000</v>
      </c>
      <c r="AQ256" s="4">
        <v>9.9</v>
      </c>
      <c r="AR256" s="4">
        <v>10.97</v>
      </c>
      <c r="AS256" s="4">
        <v>11</v>
      </c>
      <c r="AT256" s="4">
        <v>13.15</v>
      </c>
      <c r="AU256" s="4">
        <v>5.6</v>
      </c>
      <c r="AV256" s="4">
        <v>6.65</v>
      </c>
      <c r="AW256" s="4">
        <v>4</v>
      </c>
      <c r="AX256" s="4" t="s">
        <v>858</v>
      </c>
      <c r="AY256" s="4" t="s">
        <v>858</v>
      </c>
      <c r="BA256" s="5" t="s">
        <v>481</v>
      </c>
      <c r="BB256" s="5" t="s">
        <v>56</v>
      </c>
      <c r="BC256" s="5">
        <v>17000</v>
      </c>
      <c r="BD256" s="5">
        <v>9.9</v>
      </c>
      <c r="BE256" s="5">
        <v>428.2</v>
      </c>
      <c r="BF256" s="5">
        <v>9.8000000000000007</v>
      </c>
      <c r="BG256" s="5">
        <v>511.7</v>
      </c>
      <c r="BH256" s="5">
        <v>5.9</v>
      </c>
      <c r="BI256" s="5">
        <v>249.1</v>
      </c>
      <c r="BJ256" s="5">
        <v>5</v>
      </c>
      <c r="BK256" s="5" t="s">
        <v>858</v>
      </c>
      <c r="BL256" s="5" t="s">
        <v>858</v>
      </c>
      <c r="BN256" s="6" t="s">
        <v>481</v>
      </c>
      <c r="BO256" s="6" t="s">
        <v>56</v>
      </c>
      <c r="BP256" s="6">
        <v>22000</v>
      </c>
      <c r="BQ256" s="6">
        <v>8.6</v>
      </c>
      <c r="BR256" s="6">
        <v>36.200000000000003</v>
      </c>
      <c r="BS256" s="6">
        <v>1.8</v>
      </c>
      <c r="BT256" s="6">
        <v>34.700000000000003</v>
      </c>
      <c r="BU256" s="6">
        <v>2.6</v>
      </c>
      <c r="BV256" s="6">
        <v>19.2</v>
      </c>
      <c r="BW256" s="6">
        <v>13</v>
      </c>
      <c r="BX256" s="6" t="s">
        <v>858</v>
      </c>
      <c r="BY256" s="6" t="s">
        <v>858</v>
      </c>
      <c r="CA256" s="7" t="s">
        <v>481</v>
      </c>
      <c r="CB256" s="7" t="s">
        <v>56</v>
      </c>
      <c r="CC256" s="7">
        <v>21000</v>
      </c>
      <c r="CD256" s="7">
        <v>9.8000000000000007</v>
      </c>
      <c r="CE256" s="7">
        <v>18121</v>
      </c>
      <c r="CF256" s="7">
        <v>8.9</v>
      </c>
      <c r="CG256" s="7">
        <v>21924</v>
      </c>
      <c r="CH256" s="7">
        <v>6.3</v>
      </c>
      <c r="CI256" s="7">
        <v>8683</v>
      </c>
      <c r="CJ256" s="7">
        <v>13</v>
      </c>
      <c r="CK256" s="7" t="s">
        <v>858</v>
      </c>
      <c r="CL256" s="7" t="s">
        <v>858</v>
      </c>
      <c r="CN256" s="8" t="s">
        <v>481</v>
      </c>
      <c r="CO256" s="8" t="s">
        <v>56</v>
      </c>
      <c r="CP256" s="8">
        <v>22000</v>
      </c>
      <c r="CQ256" s="8">
        <v>8.6</v>
      </c>
      <c r="CR256" s="8">
        <v>9.93</v>
      </c>
      <c r="CS256" s="8">
        <v>9.6</v>
      </c>
      <c r="CT256" s="8">
        <v>12.52</v>
      </c>
      <c r="CU256" s="8">
        <v>5.2</v>
      </c>
      <c r="CV256" s="8">
        <v>6.26</v>
      </c>
      <c r="CW256" s="8">
        <v>2.4</v>
      </c>
      <c r="CX256" s="8" t="s">
        <v>858</v>
      </c>
      <c r="CY256" s="8" t="s">
        <v>858</v>
      </c>
      <c r="DA256" s="20" t="s">
        <v>481</v>
      </c>
      <c r="DB256" s="20" t="s">
        <v>56</v>
      </c>
      <c r="DC256" s="20">
        <v>22000</v>
      </c>
      <c r="DD256" s="20">
        <v>8.6</v>
      </c>
      <c r="DE256" s="20">
        <v>350.2</v>
      </c>
      <c r="DF256" s="20">
        <v>9.5</v>
      </c>
      <c r="DG256" s="20">
        <v>435.2</v>
      </c>
      <c r="DH256" s="20">
        <v>6</v>
      </c>
      <c r="DI256" s="20">
        <v>155</v>
      </c>
      <c r="DJ256" s="20">
        <v>13</v>
      </c>
      <c r="DK256" s="20" t="s">
        <v>858</v>
      </c>
      <c r="DL256" s="20" t="s">
        <v>858</v>
      </c>
      <c r="DN256" s="21" t="s">
        <v>481</v>
      </c>
      <c r="DO256" s="21" t="s">
        <v>56</v>
      </c>
      <c r="DP256" s="21">
        <v>7000</v>
      </c>
      <c r="DQ256" s="21">
        <v>15.1</v>
      </c>
      <c r="DR256" s="21">
        <v>36.299999999999997</v>
      </c>
      <c r="DS256" s="21">
        <v>1.8</v>
      </c>
      <c r="DT256" s="21">
        <v>36.4</v>
      </c>
      <c r="DU256" s="21">
        <v>1.7</v>
      </c>
      <c r="DV256" s="21" t="s">
        <v>858</v>
      </c>
      <c r="DW256" s="21" t="s">
        <v>858</v>
      </c>
      <c r="DX256" s="21" t="s">
        <v>858</v>
      </c>
      <c r="DY256" s="21" t="s">
        <v>858</v>
      </c>
      <c r="EA256" s="22" t="s">
        <v>481</v>
      </c>
      <c r="EB256" s="22" t="s">
        <v>56</v>
      </c>
      <c r="EC256" s="22">
        <v>6000</v>
      </c>
      <c r="ED256" s="22">
        <v>17.600000000000001</v>
      </c>
      <c r="EE256" s="22">
        <v>18256</v>
      </c>
      <c r="EF256" s="22">
        <v>11</v>
      </c>
      <c r="EG256" s="22">
        <v>20583</v>
      </c>
      <c r="EH256" s="22">
        <v>7.5</v>
      </c>
      <c r="EI256" s="22" t="s">
        <v>858</v>
      </c>
      <c r="EJ256" s="22" t="s">
        <v>858</v>
      </c>
      <c r="EK256" s="22" t="s">
        <v>858</v>
      </c>
      <c r="EL256" s="22" t="s">
        <v>858</v>
      </c>
      <c r="EN256" s="23" t="s">
        <v>481</v>
      </c>
      <c r="EO256" s="23" t="s">
        <v>56</v>
      </c>
      <c r="EP256" s="23">
        <v>7000</v>
      </c>
      <c r="EQ256" s="23">
        <v>15.1</v>
      </c>
      <c r="ER256" s="23">
        <v>9.31</v>
      </c>
      <c r="ES256" s="23">
        <v>16</v>
      </c>
      <c r="ET256" s="23">
        <v>11.16</v>
      </c>
      <c r="EU256" s="23">
        <v>6.4</v>
      </c>
      <c r="EV256" s="23" t="s">
        <v>858</v>
      </c>
      <c r="EW256" s="23" t="s">
        <v>858</v>
      </c>
      <c r="EX256" s="23" t="s">
        <v>858</v>
      </c>
      <c r="EY256" s="23" t="s">
        <v>858</v>
      </c>
      <c r="FA256" s="24" t="s">
        <v>481</v>
      </c>
      <c r="FB256" s="24" t="s">
        <v>56</v>
      </c>
      <c r="FC256" s="24">
        <v>7000</v>
      </c>
      <c r="FD256" s="24">
        <v>15.1</v>
      </c>
      <c r="FE256" s="24">
        <v>353.7</v>
      </c>
      <c r="FF256" s="24">
        <v>12</v>
      </c>
      <c r="FG256" s="24">
        <v>405.6</v>
      </c>
      <c r="FH256" s="24">
        <v>6</v>
      </c>
      <c r="FI256" s="24" t="s">
        <v>858</v>
      </c>
      <c r="FJ256" s="24" t="s">
        <v>858</v>
      </c>
      <c r="FK256" s="24" t="s">
        <v>858</v>
      </c>
      <c r="FL256" s="24" t="s">
        <v>858</v>
      </c>
      <c r="FN256" s="11" t="s">
        <v>481</v>
      </c>
      <c r="FO256" s="11" t="s">
        <v>56</v>
      </c>
      <c r="FP256" s="11">
        <v>10000</v>
      </c>
      <c r="FQ256" s="11">
        <v>13.1</v>
      </c>
      <c r="FR256" s="11">
        <v>38.4</v>
      </c>
      <c r="FS256" s="11">
        <v>1.9</v>
      </c>
      <c r="FT256" s="11">
        <v>40.6</v>
      </c>
      <c r="FU256" s="11">
        <v>2.7</v>
      </c>
      <c r="FV256" s="11">
        <v>35</v>
      </c>
      <c r="FW256" s="11">
        <v>2.7</v>
      </c>
      <c r="FX256" s="11" t="s">
        <v>858</v>
      </c>
      <c r="FY256" s="11" t="s">
        <v>858</v>
      </c>
      <c r="GA256" s="10" t="s">
        <v>481</v>
      </c>
      <c r="GB256" s="10" t="s">
        <v>56</v>
      </c>
      <c r="GC256" s="10">
        <v>10000</v>
      </c>
      <c r="GD256" s="10">
        <v>14.6</v>
      </c>
      <c r="GE256" s="10">
        <v>22311</v>
      </c>
      <c r="GF256" s="10">
        <v>16</v>
      </c>
      <c r="GG256" s="10">
        <v>27339</v>
      </c>
      <c r="GH256" s="10">
        <v>8.4</v>
      </c>
      <c r="GI256" s="10" t="s">
        <v>858</v>
      </c>
      <c r="GJ256" s="10" t="s">
        <v>858</v>
      </c>
      <c r="GK256" s="10" t="s">
        <v>858</v>
      </c>
      <c r="GL256" s="10" t="s">
        <v>858</v>
      </c>
      <c r="GN256" s="9" t="s">
        <v>481</v>
      </c>
      <c r="GO256" s="9" t="s">
        <v>56</v>
      </c>
      <c r="GP256" s="9">
        <v>10000</v>
      </c>
      <c r="GQ256" s="9">
        <v>13.1</v>
      </c>
      <c r="GR256" s="9">
        <v>12.32</v>
      </c>
      <c r="GS256" s="9">
        <v>17</v>
      </c>
      <c r="GT256" s="9">
        <v>14.33</v>
      </c>
      <c r="GU256" s="9">
        <v>7.5</v>
      </c>
      <c r="GV256" s="9">
        <v>6.68</v>
      </c>
      <c r="GW256" s="9">
        <v>7.7</v>
      </c>
      <c r="GX256" s="9" t="s">
        <v>858</v>
      </c>
      <c r="GY256" s="9" t="s">
        <v>858</v>
      </c>
    </row>
    <row r="257" spans="1:207" x14ac:dyDescent="0.25">
      <c r="A257" s="1" t="s">
        <v>482</v>
      </c>
      <c r="B257" s="1" t="s">
        <v>57</v>
      </c>
      <c r="C257" s="1">
        <v>21000</v>
      </c>
      <c r="D257" s="1">
        <v>9.1999999999999993</v>
      </c>
      <c r="E257" s="1">
        <v>491.8</v>
      </c>
      <c r="F257" s="1">
        <v>11</v>
      </c>
      <c r="G257" s="1">
        <v>606.1</v>
      </c>
      <c r="H257" s="1">
        <v>5.5</v>
      </c>
      <c r="I257" s="1">
        <v>271.39999999999998</v>
      </c>
      <c r="J257" s="1">
        <v>6</v>
      </c>
      <c r="K257" s="1" t="s">
        <v>858</v>
      </c>
      <c r="L257" s="1" t="s">
        <v>858</v>
      </c>
      <c r="N257" s="2" t="s">
        <v>482</v>
      </c>
      <c r="O257" s="2" t="s">
        <v>57</v>
      </c>
      <c r="P257" s="2">
        <v>32000</v>
      </c>
      <c r="Q257" s="2">
        <v>7.3</v>
      </c>
      <c r="R257" s="2">
        <v>37.5</v>
      </c>
      <c r="S257" s="2">
        <v>1.4</v>
      </c>
      <c r="T257" s="2">
        <v>38.9</v>
      </c>
      <c r="U257" s="2">
        <v>1</v>
      </c>
      <c r="V257" s="2">
        <v>32.9</v>
      </c>
      <c r="W257" s="2">
        <v>2.5</v>
      </c>
      <c r="X257" s="2" t="s">
        <v>858</v>
      </c>
      <c r="Y257" s="2" t="s">
        <v>858</v>
      </c>
      <c r="AA257" s="3" t="s">
        <v>482</v>
      </c>
      <c r="AB257" s="3" t="s">
        <v>57</v>
      </c>
      <c r="AC257" s="3">
        <v>29000</v>
      </c>
      <c r="AD257" s="3">
        <v>8.5</v>
      </c>
      <c r="AE257" s="3">
        <v>24790</v>
      </c>
      <c r="AF257" s="3">
        <v>9.8000000000000007</v>
      </c>
      <c r="AG257" s="3">
        <v>31703</v>
      </c>
      <c r="AH257" s="3">
        <v>6</v>
      </c>
      <c r="AI257" s="3">
        <v>13419</v>
      </c>
      <c r="AJ257" s="3">
        <v>8.4</v>
      </c>
      <c r="AK257" s="3" t="s">
        <v>858</v>
      </c>
      <c r="AL257" s="3" t="s">
        <v>858</v>
      </c>
      <c r="AN257" s="4" t="s">
        <v>482</v>
      </c>
      <c r="AO257" s="4" t="s">
        <v>57</v>
      </c>
      <c r="AP257" s="4">
        <v>32000</v>
      </c>
      <c r="AQ257" s="4">
        <v>7.3</v>
      </c>
      <c r="AR257" s="4">
        <v>12.33</v>
      </c>
      <c r="AS257" s="4">
        <v>9.1999999999999993</v>
      </c>
      <c r="AT257" s="4">
        <v>15</v>
      </c>
      <c r="AU257" s="4">
        <v>4.5999999999999996</v>
      </c>
      <c r="AV257" s="4">
        <v>6.72</v>
      </c>
      <c r="AW257" s="4">
        <v>3.4</v>
      </c>
      <c r="AX257" s="4" t="s">
        <v>858</v>
      </c>
      <c r="AY257" s="4" t="s">
        <v>858</v>
      </c>
      <c r="BA257" s="5" t="s">
        <v>482</v>
      </c>
      <c r="BB257" s="5" t="s">
        <v>57</v>
      </c>
      <c r="BC257" s="5">
        <v>32000</v>
      </c>
      <c r="BD257" s="5">
        <v>7.3</v>
      </c>
      <c r="BE257" s="5">
        <v>464.5</v>
      </c>
      <c r="BF257" s="5">
        <v>8.5</v>
      </c>
      <c r="BG257" s="5">
        <v>583.4</v>
      </c>
      <c r="BH257" s="5">
        <v>4.5</v>
      </c>
      <c r="BI257" s="5">
        <v>265</v>
      </c>
      <c r="BJ257" s="5">
        <v>4.8</v>
      </c>
      <c r="BK257" s="5" t="s">
        <v>858</v>
      </c>
      <c r="BL257" s="5" t="s">
        <v>858</v>
      </c>
      <c r="BN257" s="6" t="s">
        <v>482</v>
      </c>
      <c r="BO257" s="6" t="s">
        <v>57</v>
      </c>
      <c r="BP257" s="6">
        <v>48000</v>
      </c>
      <c r="BQ257" s="6">
        <v>5.9</v>
      </c>
      <c r="BR257" s="6">
        <v>36.5</v>
      </c>
      <c r="BS257" s="6">
        <v>1.4</v>
      </c>
      <c r="BT257" s="6">
        <v>32</v>
      </c>
      <c r="BU257" s="6">
        <v>2.2000000000000002</v>
      </c>
      <c r="BV257" s="6">
        <v>14.5</v>
      </c>
      <c r="BW257" s="6">
        <v>11</v>
      </c>
      <c r="BX257" s="6" t="s">
        <v>858</v>
      </c>
      <c r="BY257" s="6" t="s">
        <v>858</v>
      </c>
      <c r="CA257" s="7" t="s">
        <v>482</v>
      </c>
      <c r="CB257" s="7" t="s">
        <v>57</v>
      </c>
      <c r="CC257" s="7">
        <v>42000</v>
      </c>
      <c r="CD257" s="7">
        <v>7</v>
      </c>
      <c r="CE257" s="7">
        <v>18703</v>
      </c>
      <c r="CF257" s="7">
        <v>7.1</v>
      </c>
      <c r="CG257" s="7">
        <v>25150</v>
      </c>
      <c r="CH257" s="7">
        <v>6.1</v>
      </c>
      <c r="CI257" s="7">
        <v>5609</v>
      </c>
      <c r="CJ257" s="7">
        <v>15</v>
      </c>
      <c r="CK257" s="7" t="s">
        <v>858</v>
      </c>
      <c r="CL257" s="7" t="s">
        <v>858</v>
      </c>
      <c r="CN257" s="8" t="s">
        <v>482</v>
      </c>
      <c r="CO257" s="8" t="s">
        <v>57</v>
      </c>
      <c r="CP257" s="8">
        <v>48000</v>
      </c>
      <c r="CQ257" s="8">
        <v>5.9</v>
      </c>
      <c r="CR257" s="8">
        <v>10.75</v>
      </c>
      <c r="CS257" s="8">
        <v>8</v>
      </c>
      <c r="CT257" s="8">
        <v>14.27</v>
      </c>
      <c r="CU257" s="8">
        <v>4.0999999999999996</v>
      </c>
      <c r="CV257" s="8">
        <v>6.31</v>
      </c>
      <c r="CW257" s="8">
        <v>1.7</v>
      </c>
      <c r="CX257" s="8" t="s">
        <v>858</v>
      </c>
      <c r="CY257" s="8" t="s">
        <v>858</v>
      </c>
      <c r="DA257" s="20" t="s">
        <v>482</v>
      </c>
      <c r="DB257" s="20" t="s">
        <v>57</v>
      </c>
      <c r="DC257" s="20">
        <v>48000</v>
      </c>
      <c r="DD257" s="20">
        <v>5.9</v>
      </c>
      <c r="DE257" s="20">
        <v>356.2</v>
      </c>
      <c r="DF257" s="20">
        <v>6</v>
      </c>
      <c r="DG257" s="20">
        <v>457.2</v>
      </c>
      <c r="DH257" s="20">
        <v>4.7</v>
      </c>
      <c r="DI257" s="20">
        <v>103.3</v>
      </c>
      <c r="DJ257" s="20">
        <v>16</v>
      </c>
      <c r="DK257" s="20" t="s">
        <v>858</v>
      </c>
      <c r="DL257" s="20" t="s">
        <v>858</v>
      </c>
      <c r="DN257" s="21" t="s">
        <v>482</v>
      </c>
      <c r="DO257" s="21" t="s">
        <v>57</v>
      </c>
      <c r="DP257" s="21">
        <v>11000</v>
      </c>
      <c r="DQ257" s="21">
        <v>11.7</v>
      </c>
      <c r="DR257" s="21">
        <v>37</v>
      </c>
      <c r="DS257" s="21">
        <v>0.7</v>
      </c>
      <c r="DT257" s="21">
        <v>37.1</v>
      </c>
      <c r="DU257" s="21">
        <v>1.4</v>
      </c>
      <c r="DV257" s="21">
        <v>32</v>
      </c>
      <c r="DW257" s="21">
        <v>4.0999999999999996</v>
      </c>
      <c r="DX257" s="21" t="s">
        <v>858</v>
      </c>
      <c r="DY257" s="21" t="s">
        <v>858</v>
      </c>
      <c r="EA257" s="22" t="s">
        <v>482</v>
      </c>
      <c r="EB257" s="22" t="s">
        <v>57</v>
      </c>
      <c r="EC257" s="22">
        <v>11000</v>
      </c>
      <c r="ED257" s="22">
        <v>13.6</v>
      </c>
      <c r="EE257" s="22">
        <v>21229</v>
      </c>
      <c r="EF257" s="22">
        <v>15</v>
      </c>
      <c r="EG257" s="22">
        <v>27425</v>
      </c>
      <c r="EH257" s="22">
        <v>10</v>
      </c>
      <c r="EI257" s="22" t="s">
        <v>858</v>
      </c>
      <c r="EJ257" s="22" t="s">
        <v>858</v>
      </c>
      <c r="EK257" s="22" t="s">
        <v>858</v>
      </c>
      <c r="EL257" s="22" t="s">
        <v>858</v>
      </c>
      <c r="EN257" s="23" t="s">
        <v>482</v>
      </c>
      <c r="EO257" s="23" t="s">
        <v>57</v>
      </c>
      <c r="EP257" s="23">
        <v>11000</v>
      </c>
      <c r="EQ257" s="23">
        <v>11.7</v>
      </c>
      <c r="ER257" s="23">
        <v>11.52</v>
      </c>
      <c r="ES257" s="23">
        <v>13</v>
      </c>
      <c r="ET257" s="23">
        <v>14.58</v>
      </c>
      <c r="EU257" s="23">
        <v>7.8</v>
      </c>
      <c r="EV257" s="23">
        <v>6.85</v>
      </c>
      <c r="EW257" s="23">
        <v>4.2</v>
      </c>
      <c r="EX257" s="23" t="s">
        <v>858</v>
      </c>
      <c r="EY257" s="23" t="s">
        <v>858</v>
      </c>
      <c r="FA257" s="24" t="s">
        <v>482</v>
      </c>
      <c r="FB257" s="24" t="s">
        <v>57</v>
      </c>
      <c r="FC257" s="24">
        <v>11000</v>
      </c>
      <c r="FD257" s="24">
        <v>11.7</v>
      </c>
      <c r="FE257" s="24">
        <v>438.8</v>
      </c>
      <c r="FF257" s="24">
        <v>12</v>
      </c>
      <c r="FG257" s="24">
        <v>541.5</v>
      </c>
      <c r="FH257" s="24">
        <v>7.9</v>
      </c>
      <c r="FI257" s="24">
        <v>248.3</v>
      </c>
      <c r="FJ257" s="24">
        <v>7.7</v>
      </c>
      <c r="FK257" s="24" t="s">
        <v>858</v>
      </c>
      <c r="FL257" s="24" t="s">
        <v>858</v>
      </c>
      <c r="FN257" s="11" t="s">
        <v>482</v>
      </c>
      <c r="FO257" s="11" t="s">
        <v>57</v>
      </c>
      <c r="FP257" s="11">
        <v>21000</v>
      </c>
      <c r="FQ257" s="11">
        <v>9.1999999999999993</v>
      </c>
      <c r="FR257" s="11">
        <v>39</v>
      </c>
      <c r="FS257" s="11">
        <v>1.6</v>
      </c>
      <c r="FT257" s="11">
        <v>39.799999999999997</v>
      </c>
      <c r="FU257" s="11">
        <v>1.3</v>
      </c>
      <c r="FV257" s="11">
        <v>35</v>
      </c>
      <c r="FW257" s="11">
        <v>3.3</v>
      </c>
      <c r="FX257" s="11" t="s">
        <v>858</v>
      </c>
      <c r="FY257" s="11" t="s">
        <v>858</v>
      </c>
      <c r="GA257" s="10" t="s">
        <v>482</v>
      </c>
      <c r="GB257" s="10" t="s">
        <v>57</v>
      </c>
      <c r="GC257" s="10">
        <v>19000</v>
      </c>
      <c r="GD257" s="10">
        <v>10.9</v>
      </c>
      <c r="GE257" s="10">
        <v>27734</v>
      </c>
      <c r="GF257" s="10">
        <v>13</v>
      </c>
      <c r="GG257" s="10">
        <v>34125</v>
      </c>
      <c r="GH257" s="10">
        <v>7.3</v>
      </c>
      <c r="GI257" s="10">
        <v>15889</v>
      </c>
      <c r="GJ257" s="10">
        <v>7.1</v>
      </c>
      <c r="GK257" s="10" t="s">
        <v>858</v>
      </c>
      <c r="GL257" s="10" t="s">
        <v>858</v>
      </c>
      <c r="GN257" s="9" t="s">
        <v>482</v>
      </c>
      <c r="GO257" s="9" t="s">
        <v>57</v>
      </c>
      <c r="GP257" s="9">
        <v>21000</v>
      </c>
      <c r="GQ257" s="9">
        <v>9.1999999999999993</v>
      </c>
      <c r="GR257" s="9">
        <v>12.39</v>
      </c>
      <c r="GS257" s="9">
        <v>12</v>
      </c>
      <c r="GT257" s="9">
        <v>15.21</v>
      </c>
      <c r="GU257" s="9">
        <v>5.7</v>
      </c>
      <c r="GV257" s="9">
        <v>6.63</v>
      </c>
      <c r="GW257" s="9">
        <v>4.3</v>
      </c>
      <c r="GX257" s="9" t="s">
        <v>858</v>
      </c>
      <c r="GY257" s="9" t="s">
        <v>858</v>
      </c>
    </row>
    <row r="258" spans="1:207" x14ac:dyDescent="0.25">
      <c r="A258" s="1" t="s">
        <v>483</v>
      </c>
      <c r="B258" s="1" t="s">
        <v>58</v>
      </c>
      <c r="C258" s="1">
        <v>11000</v>
      </c>
      <c r="D258" s="1">
        <v>12.3</v>
      </c>
      <c r="E258" s="1">
        <v>477.6</v>
      </c>
      <c r="F258" s="1">
        <v>7.6</v>
      </c>
      <c r="G258" s="1">
        <v>523.1</v>
      </c>
      <c r="H258" s="1">
        <v>5.9</v>
      </c>
      <c r="I258" s="1">
        <v>251.3</v>
      </c>
      <c r="J258" s="1">
        <v>8.1999999999999993</v>
      </c>
      <c r="K258" s="1" t="s">
        <v>858</v>
      </c>
      <c r="L258" s="1" t="s">
        <v>858</v>
      </c>
      <c r="N258" s="2" t="s">
        <v>483</v>
      </c>
      <c r="O258" s="2" t="s">
        <v>58</v>
      </c>
      <c r="P258" s="2">
        <v>18000</v>
      </c>
      <c r="Q258" s="2">
        <v>9.6</v>
      </c>
      <c r="R258" s="2">
        <v>37.9</v>
      </c>
      <c r="S258" s="2">
        <v>1.3</v>
      </c>
      <c r="T258" s="2">
        <v>39.200000000000003</v>
      </c>
      <c r="U258" s="2">
        <v>1.4</v>
      </c>
      <c r="V258" s="2">
        <v>34.4</v>
      </c>
      <c r="W258" s="2">
        <v>2.2000000000000002</v>
      </c>
      <c r="X258" s="2" t="s">
        <v>858</v>
      </c>
      <c r="Y258" s="2" t="s">
        <v>858</v>
      </c>
      <c r="AA258" s="3" t="s">
        <v>483</v>
      </c>
      <c r="AB258" s="3" t="s">
        <v>58</v>
      </c>
      <c r="AC258" s="3" t="s">
        <v>858</v>
      </c>
      <c r="AD258" s="3" t="s">
        <v>858</v>
      </c>
      <c r="AE258" s="3">
        <v>21877</v>
      </c>
      <c r="AF258" s="3" t="s">
        <v>858</v>
      </c>
      <c r="AG258" s="3">
        <v>24782</v>
      </c>
      <c r="AH258" s="3">
        <v>5.6</v>
      </c>
      <c r="AI258" s="3">
        <v>12767</v>
      </c>
      <c r="AJ258" s="3">
        <v>14</v>
      </c>
      <c r="AK258" s="3" t="s">
        <v>858</v>
      </c>
      <c r="AL258" s="3" t="s">
        <v>858</v>
      </c>
      <c r="AN258" s="4" t="s">
        <v>483</v>
      </c>
      <c r="AO258" s="4" t="s">
        <v>58</v>
      </c>
      <c r="AP258" s="4">
        <v>18000</v>
      </c>
      <c r="AQ258" s="4">
        <v>9.6</v>
      </c>
      <c r="AR258" s="4">
        <v>10.97</v>
      </c>
      <c r="AS258" s="4">
        <v>7.7</v>
      </c>
      <c r="AT258" s="4">
        <v>12.69</v>
      </c>
      <c r="AU258" s="4">
        <v>4.7</v>
      </c>
      <c r="AV258" s="4">
        <v>6.48</v>
      </c>
      <c r="AW258" s="4">
        <v>3.5</v>
      </c>
      <c r="AX258" s="4" t="s">
        <v>858</v>
      </c>
      <c r="AY258" s="4" t="s">
        <v>858</v>
      </c>
      <c r="BA258" s="5" t="s">
        <v>483</v>
      </c>
      <c r="BB258" s="5" t="s">
        <v>58</v>
      </c>
      <c r="BC258" s="5">
        <v>18000</v>
      </c>
      <c r="BD258" s="5">
        <v>9.6</v>
      </c>
      <c r="BE258" s="5">
        <v>432.8</v>
      </c>
      <c r="BF258" s="5">
        <v>8.9</v>
      </c>
      <c r="BG258" s="5">
        <v>497.2</v>
      </c>
      <c r="BH258" s="5">
        <v>4.7</v>
      </c>
      <c r="BI258" s="5">
        <v>250</v>
      </c>
      <c r="BJ258" s="5">
        <v>6.2</v>
      </c>
      <c r="BK258" s="5" t="s">
        <v>858</v>
      </c>
      <c r="BL258" s="5" t="s">
        <v>858</v>
      </c>
      <c r="BN258" s="6" t="s">
        <v>483</v>
      </c>
      <c r="BO258" s="6" t="s">
        <v>58</v>
      </c>
      <c r="BP258" s="6">
        <v>25000</v>
      </c>
      <c r="BQ258" s="6">
        <v>8.1</v>
      </c>
      <c r="BR258" s="6">
        <v>37</v>
      </c>
      <c r="BS258" s="6">
        <v>1.7</v>
      </c>
      <c r="BT258" s="6">
        <v>33.299999999999997</v>
      </c>
      <c r="BU258" s="6">
        <v>3</v>
      </c>
      <c r="BV258" s="6" t="s">
        <v>858</v>
      </c>
      <c r="BW258" s="6" t="s">
        <v>858</v>
      </c>
      <c r="BX258" s="6" t="s">
        <v>858</v>
      </c>
      <c r="BY258" s="6" t="s">
        <v>858</v>
      </c>
      <c r="CA258" s="7" t="s">
        <v>483</v>
      </c>
      <c r="CB258" s="7" t="s">
        <v>58</v>
      </c>
      <c r="CC258" s="7">
        <v>23000</v>
      </c>
      <c r="CD258" s="7">
        <v>15.9</v>
      </c>
      <c r="CE258" s="7">
        <v>18330</v>
      </c>
      <c r="CF258" s="7">
        <v>9.6</v>
      </c>
      <c r="CG258" s="7">
        <v>20363</v>
      </c>
      <c r="CH258" s="7">
        <v>7.2</v>
      </c>
      <c r="CI258" s="7" t="s">
        <v>858</v>
      </c>
      <c r="CJ258" s="7" t="s">
        <v>858</v>
      </c>
      <c r="CK258" s="7" t="s">
        <v>858</v>
      </c>
      <c r="CL258" s="7" t="s">
        <v>858</v>
      </c>
      <c r="CN258" s="8" t="s">
        <v>483</v>
      </c>
      <c r="CO258" s="8" t="s">
        <v>58</v>
      </c>
      <c r="CP258" s="8">
        <v>25000</v>
      </c>
      <c r="CQ258" s="8">
        <v>8.1</v>
      </c>
      <c r="CR258" s="8">
        <v>10.08</v>
      </c>
      <c r="CS258" s="8">
        <v>7.2</v>
      </c>
      <c r="CT258" s="8">
        <v>12.14</v>
      </c>
      <c r="CU258" s="8">
        <v>4.3</v>
      </c>
      <c r="CV258" s="8">
        <v>6.17</v>
      </c>
      <c r="CW258" s="8">
        <v>1.5</v>
      </c>
      <c r="CX258" s="8" t="s">
        <v>858</v>
      </c>
      <c r="CY258" s="8" t="s">
        <v>858</v>
      </c>
      <c r="DA258" s="20" t="s">
        <v>483</v>
      </c>
      <c r="DB258" s="20" t="s">
        <v>58</v>
      </c>
      <c r="DC258" s="20">
        <v>25000</v>
      </c>
      <c r="DD258" s="20">
        <v>8.1</v>
      </c>
      <c r="DE258" s="20">
        <v>363.1</v>
      </c>
      <c r="DF258" s="20">
        <v>8.8000000000000007</v>
      </c>
      <c r="DG258" s="20">
        <v>403.9</v>
      </c>
      <c r="DH258" s="20">
        <v>5.4</v>
      </c>
      <c r="DI258" s="20" t="s">
        <v>858</v>
      </c>
      <c r="DJ258" s="20" t="s">
        <v>858</v>
      </c>
      <c r="DK258" s="20" t="s">
        <v>858</v>
      </c>
      <c r="DL258" s="20" t="s">
        <v>858</v>
      </c>
      <c r="DN258" s="21" t="s">
        <v>483</v>
      </c>
      <c r="DO258" s="21" t="s">
        <v>58</v>
      </c>
      <c r="DP258" s="21">
        <v>7000</v>
      </c>
      <c r="DQ258" s="21">
        <v>15.5</v>
      </c>
      <c r="DR258" s="21">
        <v>37.4</v>
      </c>
      <c r="DS258" s="21">
        <v>2</v>
      </c>
      <c r="DT258" s="21">
        <v>37.4</v>
      </c>
      <c r="DU258" s="21">
        <v>1.4</v>
      </c>
      <c r="DV258" s="21" t="s">
        <v>858</v>
      </c>
      <c r="DW258" s="21" t="s">
        <v>858</v>
      </c>
      <c r="DX258" s="21" t="s">
        <v>858</v>
      </c>
      <c r="DY258" s="21" t="s">
        <v>858</v>
      </c>
      <c r="EA258" s="22" t="s">
        <v>483</v>
      </c>
      <c r="EB258" s="22" t="s">
        <v>58</v>
      </c>
      <c r="EC258" s="22">
        <v>6000</v>
      </c>
      <c r="ED258" s="22">
        <v>18</v>
      </c>
      <c r="EE258" s="22">
        <v>18039</v>
      </c>
      <c r="EF258" s="22">
        <v>17</v>
      </c>
      <c r="EG258" s="22">
        <v>21243</v>
      </c>
      <c r="EH258" s="22">
        <v>9</v>
      </c>
      <c r="EI258" s="22" t="s">
        <v>858</v>
      </c>
      <c r="EJ258" s="22" t="s">
        <v>858</v>
      </c>
      <c r="EK258" s="22" t="s">
        <v>858</v>
      </c>
      <c r="EL258" s="22" t="s">
        <v>858</v>
      </c>
      <c r="EN258" s="23" t="s">
        <v>483</v>
      </c>
      <c r="EO258" s="23" t="s">
        <v>58</v>
      </c>
      <c r="EP258" s="23">
        <v>7000</v>
      </c>
      <c r="EQ258" s="23">
        <v>15.5</v>
      </c>
      <c r="ER258" s="23">
        <v>10.26</v>
      </c>
      <c r="ES258" s="23">
        <v>17</v>
      </c>
      <c r="ET258" s="23">
        <v>12.14</v>
      </c>
      <c r="EU258" s="23">
        <v>7.4</v>
      </c>
      <c r="EV258" s="23" t="s">
        <v>858</v>
      </c>
      <c r="EW258" s="23" t="s">
        <v>858</v>
      </c>
      <c r="EX258" s="23" t="s">
        <v>858</v>
      </c>
      <c r="EY258" s="23" t="s">
        <v>858</v>
      </c>
      <c r="FA258" s="24" t="s">
        <v>483</v>
      </c>
      <c r="FB258" s="24" t="s">
        <v>58</v>
      </c>
      <c r="FC258" s="24">
        <v>7000</v>
      </c>
      <c r="FD258" s="24">
        <v>15.5</v>
      </c>
      <c r="FE258" s="24">
        <v>368.2</v>
      </c>
      <c r="FF258" s="24">
        <v>16</v>
      </c>
      <c r="FG258" s="24">
        <v>453.5</v>
      </c>
      <c r="FH258" s="24">
        <v>7.5</v>
      </c>
      <c r="FI258" s="24" t="s">
        <v>858</v>
      </c>
      <c r="FJ258" s="24" t="s">
        <v>858</v>
      </c>
      <c r="FK258" s="24" t="s">
        <v>858</v>
      </c>
      <c r="FL258" s="24" t="s">
        <v>858</v>
      </c>
      <c r="FN258" s="11" t="s">
        <v>483</v>
      </c>
      <c r="FO258" s="11" t="s">
        <v>58</v>
      </c>
      <c r="FP258" s="11">
        <v>11000</v>
      </c>
      <c r="FQ258" s="11">
        <v>12.3</v>
      </c>
      <c r="FR258" s="11">
        <v>39</v>
      </c>
      <c r="FS258" s="11">
        <v>1.6</v>
      </c>
      <c r="FT258" s="11">
        <v>40.299999999999997</v>
      </c>
      <c r="FU258" s="11">
        <v>2</v>
      </c>
      <c r="FV258" s="11">
        <v>34</v>
      </c>
      <c r="FW258" s="11">
        <v>3.2</v>
      </c>
      <c r="FX258" s="11" t="s">
        <v>858</v>
      </c>
      <c r="FY258" s="11" t="s">
        <v>858</v>
      </c>
      <c r="GA258" s="10" t="s">
        <v>483</v>
      </c>
      <c r="GB258" s="10" t="s">
        <v>58</v>
      </c>
      <c r="GC258" s="10" t="s">
        <v>858</v>
      </c>
      <c r="GD258" s="10" t="s">
        <v>858</v>
      </c>
      <c r="GE258" s="10">
        <v>24222</v>
      </c>
      <c r="GF258" s="10" t="s">
        <v>858</v>
      </c>
      <c r="GG258" s="10">
        <v>26966</v>
      </c>
      <c r="GH258" s="10">
        <v>6.5</v>
      </c>
      <c r="GI258" s="10" t="s">
        <v>858</v>
      </c>
      <c r="GJ258" s="10" t="s">
        <v>858</v>
      </c>
      <c r="GK258" s="10" t="s">
        <v>858</v>
      </c>
      <c r="GL258" s="10" t="s">
        <v>858</v>
      </c>
      <c r="GN258" s="9" t="s">
        <v>483</v>
      </c>
      <c r="GO258" s="9" t="s">
        <v>58</v>
      </c>
      <c r="GP258" s="9">
        <v>11000</v>
      </c>
      <c r="GQ258" s="9">
        <v>12.3</v>
      </c>
      <c r="GR258" s="9">
        <v>11.51</v>
      </c>
      <c r="GS258" s="9">
        <v>8.6</v>
      </c>
      <c r="GT258" s="9">
        <v>12.99</v>
      </c>
      <c r="GU258" s="9">
        <v>6</v>
      </c>
      <c r="GV258" s="9">
        <v>6.49</v>
      </c>
      <c r="GW258" s="9">
        <v>6.1</v>
      </c>
      <c r="GX258" s="9" t="s">
        <v>858</v>
      </c>
      <c r="GY258" s="9" t="s">
        <v>858</v>
      </c>
    </row>
    <row r="259" spans="1:207" x14ac:dyDescent="0.25">
      <c r="A259" s="1" t="s">
        <v>484</v>
      </c>
      <c r="B259" s="1" t="s">
        <v>59</v>
      </c>
      <c r="C259" s="1">
        <v>34000</v>
      </c>
      <c r="D259" s="1">
        <v>7.1</v>
      </c>
      <c r="E259" s="1">
        <v>495</v>
      </c>
      <c r="F259" s="1">
        <v>7.4</v>
      </c>
      <c r="G259" s="1">
        <v>584.9</v>
      </c>
      <c r="H259" s="1">
        <v>4.4000000000000004</v>
      </c>
      <c r="I259" s="1">
        <v>287.60000000000002</v>
      </c>
      <c r="J259" s="1">
        <v>3.7</v>
      </c>
      <c r="K259" s="1" t="s">
        <v>858</v>
      </c>
      <c r="L259" s="1" t="s">
        <v>858</v>
      </c>
      <c r="N259" s="2" t="s">
        <v>484</v>
      </c>
      <c r="O259" s="2" t="s">
        <v>59</v>
      </c>
      <c r="P259" s="2">
        <v>60000</v>
      </c>
      <c r="Q259" s="2">
        <v>5.3</v>
      </c>
      <c r="R259" s="2">
        <v>37.5</v>
      </c>
      <c r="S259" s="2">
        <v>0.1</v>
      </c>
      <c r="T259" s="2">
        <v>39.1</v>
      </c>
      <c r="U259" s="2">
        <v>0.7</v>
      </c>
      <c r="V259" s="2">
        <v>35</v>
      </c>
      <c r="W259" s="2">
        <v>0.8</v>
      </c>
      <c r="X259" s="2">
        <v>44.4</v>
      </c>
      <c r="Y259" s="2">
        <v>14</v>
      </c>
      <c r="AA259" s="3" t="s">
        <v>484</v>
      </c>
      <c r="AB259" s="3" t="s">
        <v>59</v>
      </c>
      <c r="AC259" s="3">
        <v>55000</v>
      </c>
      <c r="AD259" s="3">
        <v>7.3</v>
      </c>
      <c r="AE259" s="3">
        <v>23088</v>
      </c>
      <c r="AF259" s="3">
        <v>7.6</v>
      </c>
      <c r="AG259" s="3">
        <v>27512</v>
      </c>
      <c r="AH259" s="3">
        <v>5.0999999999999996</v>
      </c>
      <c r="AI259" s="3">
        <v>13728</v>
      </c>
      <c r="AJ259" s="3">
        <v>16</v>
      </c>
      <c r="AK259" s="3" t="s">
        <v>858</v>
      </c>
      <c r="AL259" s="3" t="s">
        <v>858</v>
      </c>
      <c r="AN259" s="4" t="s">
        <v>484</v>
      </c>
      <c r="AO259" s="4" t="s">
        <v>59</v>
      </c>
      <c r="AP259" s="4">
        <v>60000</v>
      </c>
      <c r="AQ259" s="4">
        <v>5.3</v>
      </c>
      <c r="AR259" s="4">
        <v>11.61</v>
      </c>
      <c r="AS259" s="4">
        <v>4.3</v>
      </c>
      <c r="AT259" s="4">
        <v>13.91</v>
      </c>
      <c r="AU259" s="4">
        <v>3.3</v>
      </c>
      <c r="AV259" s="4">
        <v>7.15</v>
      </c>
      <c r="AW259" s="4">
        <v>3.9</v>
      </c>
      <c r="AX259" s="4" t="s">
        <v>858</v>
      </c>
      <c r="AY259" s="4" t="s">
        <v>858</v>
      </c>
      <c r="BA259" s="5" t="s">
        <v>484</v>
      </c>
      <c r="BB259" s="5" t="s">
        <v>59</v>
      </c>
      <c r="BC259" s="5">
        <v>60000</v>
      </c>
      <c r="BD259" s="5">
        <v>5.3</v>
      </c>
      <c r="BE259" s="5">
        <v>445.3</v>
      </c>
      <c r="BF259" s="5">
        <v>5.5</v>
      </c>
      <c r="BG259" s="5">
        <v>543.70000000000005</v>
      </c>
      <c r="BH259" s="5">
        <v>3.2</v>
      </c>
      <c r="BI259" s="5">
        <v>274.60000000000002</v>
      </c>
      <c r="BJ259" s="5">
        <v>3.1</v>
      </c>
      <c r="BK259" s="5" t="s">
        <v>858</v>
      </c>
      <c r="BL259" s="5" t="s">
        <v>858</v>
      </c>
      <c r="BN259" s="6" t="s">
        <v>484</v>
      </c>
      <c r="BO259" s="6" t="s">
        <v>59</v>
      </c>
      <c r="BP259" s="6">
        <v>83000</v>
      </c>
      <c r="BQ259" s="6">
        <v>4.4000000000000004</v>
      </c>
      <c r="BR259" s="6">
        <v>37</v>
      </c>
      <c r="BS259" s="6">
        <v>0.3</v>
      </c>
      <c r="BT259" s="6">
        <v>33.200000000000003</v>
      </c>
      <c r="BU259" s="6">
        <v>1.5</v>
      </c>
      <c r="BV259" s="6">
        <v>15</v>
      </c>
      <c r="BW259" s="6">
        <v>7.3</v>
      </c>
      <c r="BX259" s="6">
        <v>42.1</v>
      </c>
      <c r="BY259" s="6">
        <v>9.6999999999999993</v>
      </c>
      <c r="CA259" s="7" t="s">
        <v>484</v>
      </c>
      <c r="CB259" s="7" t="s">
        <v>59</v>
      </c>
      <c r="CC259" s="7">
        <v>75000</v>
      </c>
      <c r="CD259" s="7">
        <v>6.6</v>
      </c>
      <c r="CE259" s="7">
        <v>19573</v>
      </c>
      <c r="CF259" s="7">
        <v>7.6</v>
      </c>
      <c r="CG259" s="7">
        <v>22897</v>
      </c>
      <c r="CH259" s="7">
        <v>5.3</v>
      </c>
      <c r="CI259" s="7" t="s">
        <v>858</v>
      </c>
      <c r="CJ259" s="7" t="s">
        <v>858</v>
      </c>
      <c r="CK259" s="7" t="s">
        <v>858</v>
      </c>
      <c r="CL259" s="7" t="s">
        <v>858</v>
      </c>
      <c r="CN259" s="8" t="s">
        <v>484</v>
      </c>
      <c r="CO259" s="8" t="s">
        <v>59</v>
      </c>
      <c r="CP259" s="8">
        <v>83000</v>
      </c>
      <c r="CQ259" s="8">
        <v>4.4000000000000004</v>
      </c>
      <c r="CR259" s="8">
        <v>10.38</v>
      </c>
      <c r="CS259" s="8">
        <v>3.7</v>
      </c>
      <c r="CT259" s="8">
        <v>13.3</v>
      </c>
      <c r="CU259" s="8">
        <v>3</v>
      </c>
      <c r="CV259" s="8">
        <v>6.29</v>
      </c>
      <c r="CW259" s="8">
        <v>2</v>
      </c>
      <c r="CX259" s="8" t="s">
        <v>858</v>
      </c>
      <c r="CY259" s="8" t="s">
        <v>858</v>
      </c>
      <c r="DA259" s="20" t="s">
        <v>484</v>
      </c>
      <c r="DB259" s="20" t="s">
        <v>59</v>
      </c>
      <c r="DC259" s="20">
        <v>83000</v>
      </c>
      <c r="DD259" s="20">
        <v>4.4000000000000004</v>
      </c>
      <c r="DE259" s="20">
        <v>370.3</v>
      </c>
      <c r="DF259" s="20">
        <v>4.0999999999999996</v>
      </c>
      <c r="DG259" s="20">
        <v>441.6</v>
      </c>
      <c r="DH259" s="20">
        <v>3.4</v>
      </c>
      <c r="DI259" s="20">
        <v>125.3</v>
      </c>
      <c r="DJ259" s="20">
        <v>10</v>
      </c>
      <c r="DK259" s="20" t="s">
        <v>858</v>
      </c>
      <c r="DL259" s="20" t="s">
        <v>858</v>
      </c>
      <c r="DN259" s="21" t="s">
        <v>484</v>
      </c>
      <c r="DO259" s="21" t="s">
        <v>59</v>
      </c>
      <c r="DP259" s="21">
        <v>25000</v>
      </c>
      <c r="DQ259" s="21">
        <v>7.9</v>
      </c>
      <c r="DR259" s="21">
        <v>37.200000000000003</v>
      </c>
      <c r="DS259" s="21">
        <v>0.3</v>
      </c>
      <c r="DT259" s="21">
        <v>37.4</v>
      </c>
      <c r="DU259" s="21">
        <v>0.7</v>
      </c>
      <c r="DV259" s="21">
        <v>32.6</v>
      </c>
      <c r="DW259" s="21">
        <v>3.2</v>
      </c>
      <c r="DX259" s="21" t="s">
        <v>858</v>
      </c>
      <c r="DY259" s="21" t="s">
        <v>858</v>
      </c>
      <c r="EA259" s="22" t="s">
        <v>484</v>
      </c>
      <c r="EB259" s="22" t="s">
        <v>59</v>
      </c>
      <c r="EC259" s="22">
        <v>24000</v>
      </c>
      <c r="ED259" s="22">
        <v>12.7</v>
      </c>
      <c r="EE259" s="22">
        <v>20754</v>
      </c>
      <c r="EF259" s="22">
        <v>13</v>
      </c>
      <c r="EG259" s="22">
        <v>24260</v>
      </c>
      <c r="EH259" s="22">
        <v>10</v>
      </c>
      <c r="EI259" s="22" t="s">
        <v>858</v>
      </c>
      <c r="EJ259" s="22" t="s">
        <v>858</v>
      </c>
      <c r="EK259" s="22" t="s">
        <v>858</v>
      </c>
      <c r="EL259" s="22" t="s">
        <v>858</v>
      </c>
      <c r="EN259" s="23" t="s">
        <v>484</v>
      </c>
      <c r="EO259" s="23" t="s">
        <v>59</v>
      </c>
      <c r="EP259" s="23">
        <v>25000</v>
      </c>
      <c r="EQ259" s="23">
        <v>7.9</v>
      </c>
      <c r="ER259" s="23">
        <v>11.1</v>
      </c>
      <c r="ES259" s="23">
        <v>5.9</v>
      </c>
      <c r="ET259" s="23">
        <v>13.02</v>
      </c>
      <c r="EU259" s="23">
        <v>4.4000000000000004</v>
      </c>
      <c r="EV259" s="23">
        <v>6.74</v>
      </c>
      <c r="EW259" s="23">
        <v>5.2</v>
      </c>
      <c r="EX259" s="23" t="s">
        <v>858</v>
      </c>
      <c r="EY259" s="23" t="s">
        <v>858</v>
      </c>
      <c r="FA259" s="24" t="s">
        <v>484</v>
      </c>
      <c r="FB259" s="24" t="s">
        <v>59</v>
      </c>
      <c r="FC259" s="24">
        <v>25000</v>
      </c>
      <c r="FD259" s="24">
        <v>7.9</v>
      </c>
      <c r="FE259" s="24">
        <v>417.7</v>
      </c>
      <c r="FF259" s="24">
        <v>6.4</v>
      </c>
      <c r="FG259" s="24">
        <v>487.5</v>
      </c>
      <c r="FH259" s="24">
        <v>4.4000000000000004</v>
      </c>
      <c r="FI259" s="24">
        <v>268.2</v>
      </c>
      <c r="FJ259" s="24">
        <v>5</v>
      </c>
      <c r="FK259" s="24" t="s">
        <v>858</v>
      </c>
      <c r="FL259" s="24" t="s">
        <v>858</v>
      </c>
      <c r="FN259" s="11" t="s">
        <v>484</v>
      </c>
      <c r="FO259" s="11" t="s">
        <v>59</v>
      </c>
      <c r="FP259" s="11">
        <v>34000</v>
      </c>
      <c r="FQ259" s="11">
        <v>7.1</v>
      </c>
      <c r="FR259" s="11">
        <v>37.6</v>
      </c>
      <c r="FS259" s="11">
        <v>1.3</v>
      </c>
      <c r="FT259" s="11">
        <v>40.299999999999997</v>
      </c>
      <c r="FU259" s="11">
        <v>1.1000000000000001</v>
      </c>
      <c r="FV259" s="11">
        <v>36.200000000000003</v>
      </c>
      <c r="FW259" s="11">
        <v>1.4</v>
      </c>
      <c r="FX259" s="11" t="s">
        <v>858</v>
      </c>
      <c r="FY259" s="11" t="s">
        <v>858</v>
      </c>
      <c r="GA259" s="10" t="s">
        <v>484</v>
      </c>
      <c r="GB259" s="10" t="s">
        <v>59</v>
      </c>
      <c r="GC259" s="10">
        <v>31000</v>
      </c>
      <c r="GD259" s="10">
        <v>8.3000000000000007</v>
      </c>
      <c r="GE259" s="10">
        <v>26116</v>
      </c>
      <c r="GF259" s="10">
        <v>8.1</v>
      </c>
      <c r="GG259" s="10">
        <v>30027</v>
      </c>
      <c r="GH259" s="10">
        <v>4.2</v>
      </c>
      <c r="GI259" s="10">
        <v>15437</v>
      </c>
      <c r="GJ259" s="10">
        <v>6</v>
      </c>
      <c r="GK259" s="10" t="s">
        <v>858</v>
      </c>
      <c r="GL259" s="10" t="s">
        <v>858</v>
      </c>
      <c r="GN259" s="9" t="s">
        <v>484</v>
      </c>
      <c r="GO259" s="9" t="s">
        <v>59</v>
      </c>
      <c r="GP259" s="9">
        <v>34000</v>
      </c>
      <c r="GQ259" s="9">
        <v>7.1</v>
      </c>
      <c r="GR259" s="9">
        <v>11.83</v>
      </c>
      <c r="GS259" s="9">
        <v>6.5</v>
      </c>
      <c r="GT259" s="9">
        <v>14.52</v>
      </c>
      <c r="GU259" s="9">
        <v>4.5</v>
      </c>
      <c r="GV259" s="9">
        <v>7.18</v>
      </c>
      <c r="GW259" s="9">
        <v>5.0999999999999996</v>
      </c>
      <c r="GX259" s="9" t="s">
        <v>858</v>
      </c>
      <c r="GY259" s="9" t="s">
        <v>858</v>
      </c>
    </row>
    <row r="260" spans="1:207" x14ac:dyDescent="0.25">
      <c r="A260" s="1" t="s">
        <v>485</v>
      </c>
      <c r="B260" s="1" t="s">
        <v>60</v>
      </c>
      <c r="C260" s="1">
        <v>13000</v>
      </c>
      <c r="D260" s="1">
        <v>12.2</v>
      </c>
      <c r="E260" s="1">
        <v>560</v>
      </c>
      <c r="F260" s="1">
        <v>13</v>
      </c>
      <c r="G260" s="1" t="s">
        <v>858</v>
      </c>
      <c r="H260" s="1" t="s">
        <v>858</v>
      </c>
      <c r="I260" s="1">
        <v>297.8</v>
      </c>
      <c r="J260" s="1">
        <v>7.9</v>
      </c>
      <c r="K260" s="1" t="s">
        <v>858</v>
      </c>
      <c r="L260" s="1" t="s">
        <v>858</v>
      </c>
      <c r="N260" s="2" t="s">
        <v>485</v>
      </c>
      <c r="O260" s="2" t="s">
        <v>60</v>
      </c>
      <c r="P260" s="2">
        <v>16000</v>
      </c>
      <c r="Q260" s="2">
        <v>10.4</v>
      </c>
      <c r="R260" s="2">
        <v>37.5</v>
      </c>
      <c r="S260" s="2">
        <v>1.4</v>
      </c>
      <c r="T260" s="2">
        <v>39.799999999999997</v>
      </c>
      <c r="U260" s="2">
        <v>1.7</v>
      </c>
      <c r="V260" s="2">
        <v>35</v>
      </c>
      <c r="W260" s="2">
        <v>2.8</v>
      </c>
      <c r="X260" s="2" t="s">
        <v>858</v>
      </c>
      <c r="Y260" s="2" t="s">
        <v>858</v>
      </c>
      <c r="AA260" s="3" t="s">
        <v>485</v>
      </c>
      <c r="AB260" s="3" t="s">
        <v>60</v>
      </c>
      <c r="AC260" s="3">
        <v>15000</v>
      </c>
      <c r="AD260" s="3">
        <v>12.2</v>
      </c>
      <c r="AE260" s="3">
        <v>24908</v>
      </c>
      <c r="AF260" s="3">
        <v>12</v>
      </c>
      <c r="AG260" s="3">
        <v>34150</v>
      </c>
      <c r="AH260" s="3">
        <v>19</v>
      </c>
      <c r="AI260" s="3">
        <v>13134</v>
      </c>
      <c r="AJ260" s="3">
        <v>15</v>
      </c>
      <c r="AK260" s="3" t="s">
        <v>858</v>
      </c>
      <c r="AL260" s="3" t="s">
        <v>858</v>
      </c>
      <c r="AN260" s="4" t="s">
        <v>485</v>
      </c>
      <c r="AO260" s="4" t="s">
        <v>60</v>
      </c>
      <c r="AP260" s="4">
        <v>16000</v>
      </c>
      <c r="AQ260" s="4">
        <v>10.4</v>
      </c>
      <c r="AR260" s="4">
        <v>11.75</v>
      </c>
      <c r="AS260" s="4">
        <v>12</v>
      </c>
      <c r="AT260" s="4" t="s">
        <v>858</v>
      </c>
      <c r="AU260" s="4" t="s">
        <v>858</v>
      </c>
      <c r="AV260" s="4">
        <v>6.76</v>
      </c>
      <c r="AW260" s="4">
        <v>5.5</v>
      </c>
      <c r="AX260" s="4" t="s">
        <v>858</v>
      </c>
      <c r="AY260" s="4" t="s">
        <v>858</v>
      </c>
      <c r="BA260" s="5" t="s">
        <v>485</v>
      </c>
      <c r="BB260" s="5" t="s">
        <v>60</v>
      </c>
      <c r="BC260" s="5">
        <v>16000</v>
      </c>
      <c r="BD260" s="5">
        <v>10.4</v>
      </c>
      <c r="BE260" s="5">
        <v>478.6</v>
      </c>
      <c r="BF260" s="5">
        <v>12</v>
      </c>
      <c r="BG260" s="5" t="s">
        <v>858</v>
      </c>
      <c r="BH260" s="5" t="s">
        <v>858</v>
      </c>
      <c r="BI260" s="5">
        <v>285.8</v>
      </c>
      <c r="BJ260" s="5">
        <v>6.6</v>
      </c>
      <c r="BK260" s="5" t="s">
        <v>858</v>
      </c>
      <c r="BL260" s="5" t="s">
        <v>858</v>
      </c>
      <c r="BN260" s="6" t="s">
        <v>485</v>
      </c>
      <c r="BO260" s="6" t="s">
        <v>60</v>
      </c>
      <c r="BP260" s="6">
        <v>20000</v>
      </c>
      <c r="BQ260" s="6">
        <v>9.1999999999999993</v>
      </c>
      <c r="BR260" s="6">
        <v>37</v>
      </c>
      <c r="BS260" s="6">
        <v>0.6</v>
      </c>
      <c r="BT260" s="6">
        <v>35</v>
      </c>
      <c r="BU260" s="6">
        <v>3</v>
      </c>
      <c r="BV260" s="6">
        <v>17</v>
      </c>
      <c r="BW260" s="6">
        <v>20</v>
      </c>
      <c r="BX260" s="6" t="s">
        <v>858</v>
      </c>
      <c r="BY260" s="6" t="s">
        <v>858</v>
      </c>
      <c r="CA260" s="7" t="s">
        <v>485</v>
      </c>
      <c r="CB260" s="7" t="s">
        <v>60</v>
      </c>
      <c r="CC260" s="7">
        <v>18000</v>
      </c>
      <c r="CD260" s="7">
        <v>10.9</v>
      </c>
      <c r="CE260" s="7">
        <v>21672</v>
      </c>
      <c r="CF260" s="7">
        <v>12</v>
      </c>
      <c r="CG260" s="7">
        <v>29873</v>
      </c>
      <c r="CH260" s="7">
        <v>19</v>
      </c>
      <c r="CI260" s="7" t="s">
        <v>858</v>
      </c>
      <c r="CJ260" s="7" t="s">
        <v>858</v>
      </c>
      <c r="CK260" s="7" t="s">
        <v>858</v>
      </c>
      <c r="CL260" s="7" t="s">
        <v>858</v>
      </c>
      <c r="CN260" s="8" t="s">
        <v>485</v>
      </c>
      <c r="CO260" s="8" t="s">
        <v>60</v>
      </c>
      <c r="CP260" s="8">
        <v>20000</v>
      </c>
      <c r="CQ260" s="8">
        <v>9.1999999999999993</v>
      </c>
      <c r="CR260" s="8">
        <v>10.51</v>
      </c>
      <c r="CS260" s="8">
        <v>9.5</v>
      </c>
      <c r="CT260" s="8" t="s">
        <v>858</v>
      </c>
      <c r="CU260" s="8" t="s">
        <v>858</v>
      </c>
      <c r="CV260" s="8">
        <v>6.46</v>
      </c>
      <c r="CW260" s="8">
        <v>3.2</v>
      </c>
      <c r="CX260" s="8" t="s">
        <v>858</v>
      </c>
      <c r="CY260" s="8" t="s">
        <v>858</v>
      </c>
      <c r="DA260" s="20" t="s">
        <v>485</v>
      </c>
      <c r="DB260" s="20" t="s">
        <v>60</v>
      </c>
      <c r="DC260" s="20">
        <v>20000</v>
      </c>
      <c r="DD260" s="20">
        <v>9.1999999999999993</v>
      </c>
      <c r="DE260" s="20">
        <v>408</v>
      </c>
      <c r="DF260" s="20">
        <v>11</v>
      </c>
      <c r="DG260" s="20" t="s">
        <v>858</v>
      </c>
      <c r="DH260" s="20" t="s">
        <v>858</v>
      </c>
      <c r="DI260" s="20">
        <v>144</v>
      </c>
      <c r="DJ260" s="20">
        <v>20</v>
      </c>
      <c r="DK260" s="20" t="s">
        <v>858</v>
      </c>
      <c r="DL260" s="20" t="s">
        <v>858</v>
      </c>
      <c r="DN260" s="21" t="s">
        <v>485</v>
      </c>
      <c r="DO260" s="21" t="s">
        <v>60</v>
      </c>
      <c r="DP260" s="21">
        <v>4000</v>
      </c>
      <c r="DQ260" s="21">
        <v>19.8</v>
      </c>
      <c r="DR260" s="21">
        <v>37.299999999999997</v>
      </c>
      <c r="DS260" s="21">
        <v>2.6</v>
      </c>
      <c r="DT260" s="21">
        <v>37</v>
      </c>
      <c r="DU260" s="21">
        <v>1.4</v>
      </c>
      <c r="DV260" s="21" t="s">
        <v>858</v>
      </c>
      <c r="DW260" s="21" t="s">
        <v>858</v>
      </c>
      <c r="DX260" s="21" t="s">
        <v>858</v>
      </c>
      <c r="DY260" s="21" t="s">
        <v>858</v>
      </c>
      <c r="EA260" s="22" t="s">
        <v>485</v>
      </c>
      <c r="EB260" s="22" t="s">
        <v>60</v>
      </c>
      <c r="EC260" s="22" t="s">
        <v>858</v>
      </c>
      <c r="ED260" s="22" t="s">
        <v>858</v>
      </c>
      <c r="EE260" s="22">
        <v>19453</v>
      </c>
      <c r="EF260" s="22">
        <v>17</v>
      </c>
      <c r="EG260" s="22">
        <v>21885</v>
      </c>
      <c r="EH260" s="22">
        <v>9.5</v>
      </c>
      <c r="EI260" s="22" t="s">
        <v>858</v>
      </c>
      <c r="EJ260" s="22" t="s">
        <v>858</v>
      </c>
      <c r="EK260" s="22" t="s">
        <v>858</v>
      </c>
      <c r="EL260" s="22" t="s">
        <v>858</v>
      </c>
      <c r="EN260" s="23" t="s">
        <v>485</v>
      </c>
      <c r="EO260" s="23" t="s">
        <v>60</v>
      </c>
      <c r="EP260" s="23">
        <v>4000</v>
      </c>
      <c r="EQ260" s="23">
        <v>19.8</v>
      </c>
      <c r="ER260" s="23">
        <v>9.9</v>
      </c>
      <c r="ES260" s="23">
        <v>17</v>
      </c>
      <c r="ET260" s="23">
        <v>11.39</v>
      </c>
      <c r="EU260" s="23">
        <v>8.3000000000000007</v>
      </c>
      <c r="EV260" s="23" t="s">
        <v>858</v>
      </c>
      <c r="EW260" s="23" t="s">
        <v>858</v>
      </c>
      <c r="EX260" s="23" t="s">
        <v>858</v>
      </c>
      <c r="EY260" s="23" t="s">
        <v>858</v>
      </c>
      <c r="FA260" s="24" t="s">
        <v>485</v>
      </c>
      <c r="FB260" s="24" t="s">
        <v>60</v>
      </c>
      <c r="FC260" s="24">
        <v>4000</v>
      </c>
      <c r="FD260" s="24">
        <v>19.8</v>
      </c>
      <c r="FE260" s="24">
        <v>367.8</v>
      </c>
      <c r="FF260" s="24">
        <v>17</v>
      </c>
      <c r="FG260" s="24">
        <v>421.2</v>
      </c>
      <c r="FH260" s="24">
        <v>8.1</v>
      </c>
      <c r="FI260" s="24" t="s">
        <v>858</v>
      </c>
      <c r="FJ260" s="24" t="s">
        <v>858</v>
      </c>
      <c r="FK260" s="24" t="s">
        <v>858</v>
      </c>
      <c r="FL260" s="24" t="s">
        <v>858</v>
      </c>
      <c r="FN260" s="11" t="s">
        <v>485</v>
      </c>
      <c r="FO260" s="11" t="s">
        <v>60</v>
      </c>
      <c r="FP260" s="11">
        <v>13000</v>
      </c>
      <c r="FQ260" s="11">
        <v>12.2</v>
      </c>
      <c r="FR260" s="11">
        <v>38.5</v>
      </c>
      <c r="FS260" s="11">
        <v>2</v>
      </c>
      <c r="FT260" s="11">
        <v>40.6</v>
      </c>
      <c r="FU260" s="11">
        <v>2.1</v>
      </c>
      <c r="FV260" s="11">
        <v>36.1</v>
      </c>
      <c r="FW260" s="11">
        <v>1.4</v>
      </c>
      <c r="FX260" s="11" t="s">
        <v>858</v>
      </c>
      <c r="FY260" s="11" t="s">
        <v>858</v>
      </c>
      <c r="GA260" s="10" t="s">
        <v>485</v>
      </c>
      <c r="GB260" s="10" t="s">
        <v>60</v>
      </c>
      <c r="GC260" s="10">
        <v>11000</v>
      </c>
      <c r="GD260" s="10">
        <v>14.3</v>
      </c>
      <c r="GE260" s="10">
        <v>27851</v>
      </c>
      <c r="GF260" s="10">
        <v>14</v>
      </c>
      <c r="GG260" s="10" t="s">
        <v>858</v>
      </c>
      <c r="GH260" s="10" t="s">
        <v>858</v>
      </c>
      <c r="GI260" s="10" t="s">
        <v>858</v>
      </c>
      <c r="GJ260" s="10" t="s">
        <v>858</v>
      </c>
      <c r="GK260" s="10" t="s">
        <v>858</v>
      </c>
      <c r="GL260" s="10" t="s">
        <v>858</v>
      </c>
      <c r="GN260" s="9" t="s">
        <v>485</v>
      </c>
      <c r="GO260" s="9" t="s">
        <v>60</v>
      </c>
      <c r="GP260" s="9">
        <v>13000</v>
      </c>
      <c r="GQ260" s="9">
        <v>12.2</v>
      </c>
      <c r="GR260" s="9">
        <v>12.98</v>
      </c>
      <c r="GS260" s="9">
        <v>15</v>
      </c>
      <c r="GT260" s="9" t="s">
        <v>858</v>
      </c>
      <c r="GU260" s="9" t="s">
        <v>858</v>
      </c>
      <c r="GV260" s="9">
        <v>7.27</v>
      </c>
      <c r="GW260" s="9">
        <v>6.6</v>
      </c>
      <c r="GX260" s="9" t="s">
        <v>858</v>
      </c>
      <c r="GY260" s="9" t="s">
        <v>858</v>
      </c>
    </row>
    <row r="261" spans="1:207" x14ac:dyDescent="0.25">
      <c r="A261" s="1" t="s">
        <v>486</v>
      </c>
      <c r="B261" s="1" t="s">
        <v>61</v>
      </c>
      <c r="C261" s="1">
        <v>8000</v>
      </c>
      <c r="D261" s="1">
        <v>14.7</v>
      </c>
      <c r="E261" s="1">
        <v>437.8</v>
      </c>
      <c r="F261" s="1">
        <v>9.6999999999999993</v>
      </c>
      <c r="G261" s="1">
        <v>466.5</v>
      </c>
      <c r="H261" s="1">
        <v>6</v>
      </c>
      <c r="I261" s="1" t="s">
        <v>858</v>
      </c>
      <c r="J261" s="1" t="s">
        <v>858</v>
      </c>
      <c r="K261" s="1" t="s">
        <v>858</v>
      </c>
      <c r="L261" s="1" t="s">
        <v>858</v>
      </c>
      <c r="N261" s="2" t="s">
        <v>486</v>
      </c>
      <c r="O261" s="2" t="s">
        <v>61</v>
      </c>
      <c r="P261" s="2">
        <v>13000</v>
      </c>
      <c r="Q261" s="2">
        <v>11.6</v>
      </c>
      <c r="R261" s="2">
        <v>38</v>
      </c>
      <c r="S261" s="2">
        <v>2</v>
      </c>
      <c r="T261" s="2">
        <v>39.299999999999997</v>
      </c>
      <c r="U261" s="2">
        <v>1.8</v>
      </c>
      <c r="V261" s="2">
        <v>33.4</v>
      </c>
      <c r="W261" s="2">
        <v>3.8</v>
      </c>
      <c r="X261" s="2" t="s">
        <v>858</v>
      </c>
      <c r="Y261" s="2" t="s">
        <v>858</v>
      </c>
      <c r="AA261" s="3" t="s">
        <v>486</v>
      </c>
      <c r="AB261" s="3" t="s">
        <v>61</v>
      </c>
      <c r="AC261" s="3">
        <v>10000</v>
      </c>
      <c r="AD261" s="3">
        <v>14.3</v>
      </c>
      <c r="AE261" s="3">
        <v>21774</v>
      </c>
      <c r="AF261" s="3">
        <v>12</v>
      </c>
      <c r="AG261" s="3">
        <v>24414</v>
      </c>
      <c r="AH261" s="3">
        <v>6.3</v>
      </c>
      <c r="AI261" s="3" t="s">
        <v>858</v>
      </c>
      <c r="AJ261" s="3" t="s">
        <v>858</v>
      </c>
      <c r="AK261" s="3" t="s">
        <v>858</v>
      </c>
      <c r="AL261" s="3" t="s">
        <v>858</v>
      </c>
      <c r="AN261" s="4" t="s">
        <v>486</v>
      </c>
      <c r="AO261" s="4" t="s">
        <v>61</v>
      </c>
      <c r="AP261" s="4">
        <v>13000</v>
      </c>
      <c r="AQ261" s="4">
        <v>11.6</v>
      </c>
      <c r="AR261" s="4">
        <v>10</v>
      </c>
      <c r="AS261" s="4">
        <v>9.1</v>
      </c>
      <c r="AT261" s="4">
        <v>11.5</v>
      </c>
      <c r="AU261" s="4">
        <v>5</v>
      </c>
      <c r="AV261" s="4">
        <v>6.5</v>
      </c>
      <c r="AW261" s="4">
        <v>3.5</v>
      </c>
      <c r="AX261" s="4" t="s">
        <v>858</v>
      </c>
      <c r="AY261" s="4" t="s">
        <v>858</v>
      </c>
      <c r="BA261" s="5" t="s">
        <v>486</v>
      </c>
      <c r="BB261" s="5" t="s">
        <v>61</v>
      </c>
      <c r="BC261" s="5">
        <v>13000</v>
      </c>
      <c r="BD261" s="5">
        <v>11.6</v>
      </c>
      <c r="BE261" s="5">
        <v>401.3</v>
      </c>
      <c r="BF261" s="5">
        <v>8.9</v>
      </c>
      <c r="BG261" s="5">
        <v>452.4</v>
      </c>
      <c r="BH261" s="5">
        <v>4.7</v>
      </c>
      <c r="BI261" s="5">
        <v>262.60000000000002</v>
      </c>
      <c r="BJ261" s="5">
        <v>6</v>
      </c>
      <c r="BK261" s="5" t="s">
        <v>858</v>
      </c>
      <c r="BL261" s="5" t="s">
        <v>858</v>
      </c>
      <c r="BN261" s="6" t="s">
        <v>486</v>
      </c>
      <c r="BO261" s="6" t="s">
        <v>61</v>
      </c>
      <c r="BP261" s="6">
        <v>18000</v>
      </c>
      <c r="BQ261" s="6">
        <v>9.4</v>
      </c>
      <c r="BR261" s="6">
        <v>36.5</v>
      </c>
      <c r="BS261" s="6">
        <v>3.1</v>
      </c>
      <c r="BT261" s="6">
        <v>33.1</v>
      </c>
      <c r="BU261" s="6">
        <v>3.2</v>
      </c>
      <c r="BV261" s="6">
        <v>14.7</v>
      </c>
      <c r="BW261" s="6">
        <v>16</v>
      </c>
      <c r="BX261" s="6" t="s">
        <v>858</v>
      </c>
      <c r="BY261" s="6" t="s">
        <v>858</v>
      </c>
      <c r="CA261" s="7" t="s">
        <v>486</v>
      </c>
      <c r="CB261" s="7" t="s">
        <v>61</v>
      </c>
      <c r="CC261" s="7">
        <v>15000</v>
      </c>
      <c r="CD261" s="7">
        <v>11.5</v>
      </c>
      <c r="CE261" s="7">
        <v>16990</v>
      </c>
      <c r="CF261" s="7">
        <v>11</v>
      </c>
      <c r="CG261" s="7">
        <v>19294</v>
      </c>
      <c r="CH261" s="7">
        <v>7</v>
      </c>
      <c r="CI261" s="7" t="s">
        <v>858</v>
      </c>
      <c r="CJ261" s="7" t="s">
        <v>858</v>
      </c>
      <c r="CK261" s="7" t="s">
        <v>858</v>
      </c>
      <c r="CL261" s="7" t="s">
        <v>858</v>
      </c>
      <c r="CN261" s="8" t="s">
        <v>486</v>
      </c>
      <c r="CO261" s="8" t="s">
        <v>61</v>
      </c>
      <c r="CP261" s="8">
        <v>18000</v>
      </c>
      <c r="CQ261" s="8">
        <v>9.4</v>
      </c>
      <c r="CR261" s="8">
        <v>8.7899999999999991</v>
      </c>
      <c r="CS261" s="8">
        <v>6.3</v>
      </c>
      <c r="CT261" s="8">
        <v>10.8</v>
      </c>
      <c r="CU261" s="8">
        <v>4.5999999999999996</v>
      </c>
      <c r="CV261" s="8">
        <v>6.13</v>
      </c>
      <c r="CW261" s="8">
        <v>1.7</v>
      </c>
      <c r="CX261" s="8" t="s">
        <v>858</v>
      </c>
      <c r="CY261" s="8" t="s">
        <v>858</v>
      </c>
      <c r="DA261" s="20" t="s">
        <v>486</v>
      </c>
      <c r="DB261" s="20" t="s">
        <v>61</v>
      </c>
      <c r="DC261" s="20">
        <v>18000</v>
      </c>
      <c r="DD261" s="20">
        <v>9.4</v>
      </c>
      <c r="DE261" s="20">
        <v>324.3</v>
      </c>
      <c r="DF261" s="20">
        <v>9.6</v>
      </c>
      <c r="DG261" s="20">
        <v>357.3</v>
      </c>
      <c r="DH261" s="20">
        <v>5.6</v>
      </c>
      <c r="DI261" s="20">
        <v>107.2</v>
      </c>
      <c r="DJ261" s="20">
        <v>16</v>
      </c>
      <c r="DK261" s="20" t="s">
        <v>858</v>
      </c>
      <c r="DL261" s="20" t="s">
        <v>858</v>
      </c>
      <c r="DN261" s="21" t="s">
        <v>486</v>
      </c>
      <c r="DO261" s="21" t="s">
        <v>61</v>
      </c>
      <c r="DP261" s="21">
        <v>5000</v>
      </c>
      <c r="DQ261" s="21">
        <v>18.7</v>
      </c>
      <c r="DR261" s="21">
        <v>37.5</v>
      </c>
      <c r="DS261" s="21">
        <v>4.8</v>
      </c>
      <c r="DT261" s="21">
        <v>37.9</v>
      </c>
      <c r="DU261" s="21">
        <v>2.9</v>
      </c>
      <c r="DV261" s="21" t="s">
        <v>858</v>
      </c>
      <c r="DW261" s="21" t="s">
        <v>858</v>
      </c>
      <c r="DX261" s="21" t="s">
        <v>858</v>
      </c>
      <c r="DY261" s="21" t="s">
        <v>858</v>
      </c>
      <c r="EA261" s="22" t="s">
        <v>486</v>
      </c>
      <c r="EB261" s="22" t="s">
        <v>61</v>
      </c>
      <c r="EC261" s="22" t="s">
        <v>858</v>
      </c>
      <c r="ED261" s="22" t="s">
        <v>858</v>
      </c>
      <c r="EE261" s="22" t="s">
        <v>858</v>
      </c>
      <c r="EF261" s="22" t="s">
        <v>858</v>
      </c>
      <c r="EG261" s="22">
        <v>22414</v>
      </c>
      <c r="EH261" s="22">
        <v>9.1</v>
      </c>
      <c r="EI261" s="22" t="s">
        <v>858</v>
      </c>
      <c r="EJ261" s="22" t="s">
        <v>858</v>
      </c>
      <c r="EK261" s="22" t="s">
        <v>858</v>
      </c>
      <c r="EL261" s="22" t="s">
        <v>858</v>
      </c>
      <c r="EN261" s="23" t="s">
        <v>486</v>
      </c>
      <c r="EO261" s="23" t="s">
        <v>61</v>
      </c>
      <c r="EP261" s="23">
        <v>5000</v>
      </c>
      <c r="EQ261" s="23">
        <v>18.7</v>
      </c>
      <c r="ER261" s="23">
        <v>9.7100000000000009</v>
      </c>
      <c r="ES261" s="23">
        <v>20</v>
      </c>
      <c r="ET261" s="23">
        <v>11.3</v>
      </c>
      <c r="EU261" s="23">
        <v>8.4</v>
      </c>
      <c r="EV261" s="23" t="s">
        <v>858</v>
      </c>
      <c r="EW261" s="23" t="s">
        <v>858</v>
      </c>
      <c r="EX261" s="23" t="s">
        <v>858</v>
      </c>
      <c r="EY261" s="23" t="s">
        <v>858</v>
      </c>
      <c r="FA261" s="24" t="s">
        <v>486</v>
      </c>
      <c r="FB261" s="24" t="s">
        <v>61</v>
      </c>
      <c r="FC261" s="24">
        <v>5000</v>
      </c>
      <c r="FD261" s="24">
        <v>18.7</v>
      </c>
      <c r="FE261" s="24">
        <v>339.8</v>
      </c>
      <c r="FF261" s="24">
        <v>17</v>
      </c>
      <c r="FG261" s="24">
        <v>427.9</v>
      </c>
      <c r="FH261" s="24">
        <v>7.3</v>
      </c>
      <c r="FI261" s="24" t="s">
        <v>858</v>
      </c>
      <c r="FJ261" s="24" t="s">
        <v>858</v>
      </c>
      <c r="FK261" s="24" t="s">
        <v>858</v>
      </c>
      <c r="FL261" s="24" t="s">
        <v>858</v>
      </c>
      <c r="FN261" s="11" t="s">
        <v>486</v>
      </c>
      <c r="FO261" s="11" t="s">
        <v>61</v>
      </c>
      <c r="FP261" s="11">
        <v>8000</v>
      </c>
      <c r="FQ261" s="11">
        <v>14.7</v>
      </c>
      <c r="FR261" s="11">
        <v>39</v>
      </c>
      <c r="FS261" s="11">
        <v>2.1</v>
      </c>
      <c r="FT261" s="11">
        <v>40.200000000000003</v>
      </c>
      <c r="FU261" s="11">
        <v>2.2000000000000002</v>
      </c>
      <c r="FV261" s="11" t="s">
        <v>858</v>
      </c>
      <c r="FW261" s="11" t="s">
        <v>858</v>
      </c>
      <c r="FX261" s="11" t="s">
        <v>858</v>
      </c>
      <c r="FY261" s="11" t="s">
        <v>858</v>
      </c>
      <c r="GA261" s="10" t="s">
        <v>486</v>
      </c>
      <c r="GB261" s="10" t="s">
        <v>61</v>
      </c>
      <c r="GC261" s="10">
        <v>6000</v>
      </c>
      <c r="GD261" s="10">
        <v>18.399999999999999</v>
      </c>
      <c r="GE261" s="10">
        <v>24618</v>
      </c>
      <c r="GF261" s="10">
        <v>11</v>
      </c>
      <c r="GG261" s="10">
        <v>25617</v>
      </c>
      <c r="GH261" s="10">
        <v>8.1</v>
      </c>
      <c r="GI261" s="10" t="s">
        <v>858</v>
      </c>
      <c r="GJ261" s="10" t="s">
        <v>858</v>
      </c>
      <c r="GK261" s="10" t="s">
        <v>858</v>
      </c>
      <c r="GL261" s="10" t="s">
        <v>858</v>
      </c>
      <c r="GN261" s="9" t="s">
        <v>486</v>
      </c>
      <c r="GO261" s="9" t="s">
        <v>61</v>
      </c>
      <c r="GP261" s="9">
        <v>8000</v>
      </c>
      <c r="GQ261" s="9">
        <v>14.7</v>
      </c>
      <c r="GR261" s="9">
        <v>10.44</v>
      </c>
      <c r="GS261" s="9">
        <v>10</v>
      </c>
      <c r="GT261" s="9">
        <v>11.61</v>
      </c>
      <c r="GU261" s="9">
        <v>6.2</v>
      </c>
      <c r="GV261" s="9">
        <v>6.58</v>
      </c>
      <c r="GW261" s="9">
        <v>5.9</v>
      </c>
      <c r="GX261" s="9" t="s">
        <v>858</v>
      </c>
      <c r="GY261" s="9" t="s">
        <v>858</v>
      </c>
    </row>
    <row r="262" spans="1:207" x14ac:dyDescent="0.25">
      <c r="A262" s="1" t="s">
        <v>487</v>
      </c>
      <c r="B262" s="1" t="s">
        <v>62</v>
      </c>
      <c r="C262" s="1">
        <v>25000</v>
      </c>
      <c r="D262" s="1">
        <v>8.3000000000000007</v>
      </c>
      <c r="E262" s="1">
        <v>449.6</v>
      </c>
      <c r="F262" s="1">
        <v>6.2</v>
      </c>
      <c r="G262" s="1">
        <v>524.6</v>
      </c>
      <c r="H262" s="1">
        <v>4.4000000000000004</v>
      </c>
      <c r="I262" s="1">
        <v>303.89999999999998</v>
      </c>
      <c r="J262" s="1">
        <v>3.9</v>
      </c>
      <c r="K262" s="1" t="s">
        <v>858</v>
      </c>
      <c r="L262" s="1" t="s">
        <v>858</v>
      </c>
      <c r="N262" s="2" t="s">
        <v>487</v>
      </c>
      <c r="O262" s="2" t="s">
        <v>62</v>
      </c>
      <c r="P262" s="2">
        <v>31000</v>
      </c>
      <c r="Q262" s="2">
        <v>7.4</v>
      </c>
      <c r="R262" s="2">
        <v>39.9</v>
      </c>
      <c r="S262" s="2">
        <v>0.9</v>
      </c>
      <c r="T262" s="2">
        <v>40.4</v>
      </c>
      <c r="U262" s="2">
        <v>1</v>
      </c>
      <c r="V262" s="2">
        <v>36</v>
      </c>
      <c r="W262" s="2">
        <v>2.7</v>
      </c>
      <c r="X262" s="2" t="s">
        <v>858</v>
      </c>
      <c r="Y262" s="2" t="s">
        <v>858</v>
      </c>
      <c r="AA262" s="3" t="s">
        <v>487</v>
      </c>
      <c r="AB262" s="3" t="s">
        <v>62</v>
      </c>
      <c r="AC262" s="3">
        <v>27000</v>
      </c>
      <c r="AD262" s="3">
        <v>8.8000000000000007</v>
      </c>
      <c r="AE262" s="3">
        <v>23082</v>
      </c>
      <c r="AF262" s="3">
        <v>6.2</v>
      </c>
      <c r="AG262" s="3">
        <v>27311</v>
      </c>
      <c r="AH262" s="3">
        <v>5.0999999999999996</v>
      </c>
      <c r="AI262" s="3">
        <v>15023</v>
      </c>
      <c r="AJ262" s="3">
        <v>5.3</v>
      </c>
      <c r="AK262" s="3" t="s">
        <v>858</v>
      </c>
      <c r="AL262" s="3" t="s">
        <v>858</v>
      </c>
      <c r="AN262" s="4" t="s">
        <v>487</v>
      </c>
      <c r="AO262" s="4" t="s">
        <v>62</v>
      </c>
      <c r="AP262" s="4">
        <v>31000</v>
      </c>
      <c r="AQ262" s="4">
        <v>7.4</v>
      </c>
      <c r="AR262" s="4">
        <v>10.58</v>
      </c>
      <c r="AS262" s="4">
        <v>4.0999999999999996</v>
      </c>
      <c r="AT262" s="4">
        <v>12.54</v>
      </c>
      <c r="AU262" s="4">
        <v>4.0999999999999996</v>
      </c>
      <c r="AV262" s="4">
        <v>7.4</v>
      </c>
      <c r="AW262" s="4">
        <v>4.0999999999999996</v>
      </c>
      <c r="AX262" s="4" t="s">
        <v>858</v>
      </c>
      <c r="AY262" s="4" t="s">
        <v>858</v>
      </c>
      <c r="BA262" s="5" t="s">
        <v>487</v>
      </c>
      <c r="BB262" s="5" t="s">
        <v>62</v>
      </c>
      <c r="BC262" s="5">
        <v>31000</v>
      </c>
      <c r="BD262" s="5">
        <v>7.4</v>
      </c>
      <c r="BE262" s="5">
        <v>431.5</v>
      </c>
      <c r="BF262" s="5">
        <v>4.5</v>
      </c>
      <c r="BG262" s="5">
        <v>506.8</v>
      </c>
      <c r="BH262" s="5">
        <v>4</v>
      </c>
      <c r="BI262" s="5">
        <v>292.10000000000002</v>
      </c>
      <c r="BJ262" s="5">
        <v>3.8</v>
      </c>
      <c r="BK262" s="5" t="s">
        <v>858</v>
      </c>
      <c r="BL262" s="5" t="s">
        <v>858</v>
      </c>
      <c r="BN262" s="6" t="s">
        <v>487</v>
      </c>
      <c r="BO262" s="6" t="s">
        <v>62</v>
      </c>
      <c r="BP262" s="6">
        <v>42000</v>
      </c>
      <c r="BQ262" s="6">
        <v>6.3</v>
      </c>
      <c r="BR262" s="6">
        <v>37.5</v>
      </c>
      <c r="BS262" s="6">
        <v>1.6</v>
      </c>
      <c r="BT262" s="6">
        <v>34.200000000000003</v>
      </c>
      <c r="BU262" s="6">
        <v>2.2000000000000002</v>
      </c>
      <c r="BV262" s="6">
        <v>13.1</v>
      </c>
      <c r="BW262" s="6">
        <v>19</v>
      </c>
      <c r="BX262" s="6" t="s">
        <v>858</v>
      </c>
      <c r="BY262" s="6" t="s">
        <v>858</v>
      </c>
      <c r="CA262" s="7" t="s">
        <v>487</v>
      </c>
      <c r="CB262" s="7" t="s">
        <v>62</v>
      </c>
      <c r="CC262" s="7">
        <v>37000</v>
      </c>
      <c r="CD262" s="7">
        <v>7.4</v>
      </c>
      <c r="CE262" s="7">
        <v>20664</v>
      </c>
      <c r="CF262" s="7">
        <v>6.4</v>
      </c>
      <c r="CG262" s="7">
        <v>22647</v>
      </c>
      <c r="CH262" s="7">
        <v>5.3</v>
      </c>
      <c r="CI262" s="7">
        <v>6005</v>
      </c>
      <c r="CJ262" s="7">
        <v>20</v>
      </c>
      <c r="CK262" s="7" t="s">
        <v>858</v>
      </c>
      <c r="CL262" s="7" t="s">
        <v>858</v>
      </c>
      <c r="CN262" s="8" t="s">
        <v>487</v>
      </c>
      <c r="CO262" s="8" t="s">
        <v>62</v>
      </c>
      <c r="CP262" s="8">
        <v>42000</v>
      </c>
      <c r="CQ262" s="8">
        <v>6.3</v>
      </c>
      <c r="CR262" s="8">
        <v>9.8699999999999992</v>
      </c>
      <c r="CS262" s="8">
        <v>4.0999999999999996</v>
      </c>
      <c r="CT262" s="8">
        <v>12.28</v>
      </c>
      <c r="CU262" s="8">
        <v>3.7</v>
      </c>
      <c r="CV262" s="8">
        <v>6.26</v>
      </c>
      <c r="CW262" s="8">
        <v>2.2999999999999998</v>
      </c>
      <c r="CX262" s="8" t="s">
        <v>858</v>
      </c>
      <c r="CY262" s="8" t="s">
        <v>858</v>
      </c>
      <c r="DA262" s="20" t="s">
        <v>487</v>
      </c>
      <c r="DB262" s="20" t="s">
        <v>62</v>
      </c>
      <c r="DC262" s="20">
        <v>42000</v>
      </c>
      <c r="DD262" s="20">
        <v>6.3</v>
      </c>
      <c r="DE262" s="20">
        <v>368.8</v>
      </c>
      <c r="DF262" s="20">
        <v>6.2</v>
      </c>
      <c r="DG262" s="20">
        <v>419.9</v>
      </c>
      <c r="DH262" s="20">
        <v>4.3</v>
      </c>
      <c r="DI262" s="20">
        <v>101.6</v>
      </c>
      <c r="DJ262" s="20">
        <v>18</v>
      </c>
      <c r="DK262" s="20" t="s">
        <v>858</v>
      </c>
      <c r="DL262" s="20" t="s">
        <v>858</v>
      </c>
      <c r="DN262" s="21" t="s">
        <v>487</v>
      </c>
      <c r="DO262" s="21" t="s">
        <v>62</v>
      </c>
      <c r="DP262" s="21">
        <v>6000</v>
      </c>
      <c r="DQ262" s="21">
        <v>15.9</v>
      </c>
      <c r="DR262" s="21">
        <v>37</v>
      </c>
      <c r="DS262" s="21">
        <v>1.9</v>
      </c>
      <c r="DT262" s="21">
        <v>37.4</v>
      </c>
      <c r="DU262" s="21">
        <v>1.4</v>
      </c>
      <c r="DV262" s="21" t="s">
        <v>858</v>
      </c>
      <c r="DW262" s="21" t="s">
        <v>858</v>
      </c>
      <c r="DX262" s="21" t="s">
        <v>858</v>
      </c>
      <c r="DY262" s="21" t="s">
        <v>858</v>
      </c>
      <c r="EA262" s="22" t="s">
        <v>487</v>
      </c>
      <c r="EB262" s="22" t="s">
        <v>62</v>
      </c>
      <c r="EC262" s="22">
        <v>6000</v>
      </c>
      <c r="ED262" s="22">
        <v>18.600000000000001</v>
      </c>
      <c r="EE262" s="22">
        <v>19172</v>
      </c>
      <c r="EF262" s="22">
        <v>14</v>
      </c>
      <c r="EG262" s="22">
        <v>22498</v>
      </c>
      <c r="EH262" s="22">
        <v>10</v>
      </c>
      <c r="EI262" s="22" t="s">
        <v>858</v>
      </c>
      <c r="EJ262" s="22" t="s">
        <v>858</v>
      </c>
      <c r="EK262" s="22" t="s">
        <v>858</v>
      </c>
      <c r="EL262" s="22" t="s">
        <v>858</v>
      </c>
      <c r="EN262" s="23" t="s">
        <v>487</v>
      </c>
      <c r="EO262" s="23" t="s">
        <v>62</v>
      </c>
      <c r="EP262" s="23">
        <v>6000</v>
      </c>
      <c r="EQ262" s="23">
        <v>15.9</v>
      </c>
      <c r="ER262" s="23">
        <v>9.3000000000000007</v>
      </c>
      <c r="ES262" s="23">
        <v>13</v>
      </c>
      <c r="ET262" s="23">
        <v>11.65</v>
      </c>
      <c r="EU262" s="23">
        <v>8.8000000000000007</v>
      </c>
      <c r="EV262" s="23" t="s">
        <v>858</v>
      </c>
      <c r="EW262" s="23" t="s">
        <v>858</v>
      </c>
      <c r="EX262" s="23" t="s">
        <v>858</v>
      </c>
      <c r="EY262" s="23" t="s">
        <v>858</v>
      </c>
      <c r="FA262" s="24" t="s">
        <v>487</v>
      </c>
      <c r="FB262" s="24" t="s">
        <v>62</v>
      </c>
      <c r="FC262" s="24">
        <v>6000</v>
      </c>
      <c r="FD262" s="24">
        <v>15.9</v>
      </c>
      <c r="FE262" s="24">
        <v>342.8</v>
      </c>
      <c r="FF262" s="24">
        <v>12</v>
      </c>
      <c r="FG262" s="24">
        <v>435.3</v>
      </c>
      <c r="FH262" s="24">
        <v>8.5</v>
      </c>
      <c r="FI262" s="24" t="s">
        <v>858</v>
      </c>
      <c r="FJ262" s="24" t="s">
        <v>858</v>
      </c>
      <c r="FK262" s="24" t="s">
        <v>858</v>
      </c>
      <c r="FL262" s="24" t="s">
        <v>858</v>
      </c>
      <c r="FN262" s="11" t="s">
        <v>487</v>
      </c>
      <c r="FO262" s="11" t="s">
        <v>62</v>
      </c>
      <c r="FP262" s="11">
        <v>25000</v>
      </c>
      <c r="FQ262" s="11">
        <v>8.3000000000000007</v>
      </c>
      <c r="FR262" s="11">
        <v>40</v>
      </c>
      <c r="FS262" s="11">
        <v>0.5</v>
      </c>
      <c r="FT262" s="11">
        <v>41.2</v>
      </c>
      <c r="FU262" s="11">
        <v>1.1000000000000001</v>
      </c>
      <c r="FV262" s="11">
        <v>36.1</v>
      </c>
      <c r="FW262" s="11">
        <v>2.2999999999999998</v>
      </c>
      <c r="FX262" s="11" t="s">
        <v>858</v>
      </c>
      <c r="FY262" s="11" t="s">
        <v>858</v>
      </c>
      <c r="GA262" s="10" t="s">
        <v>487</v>
      </c>
      <c r="GB262" s="10" t="s">
        <v>62</v>
      </c>
      <c r="GC262" s="10">
        <v>21000</v>
      </c>
      <c r="GD262" s="10">
        <v>10</v>
      </c>
      <c r="GE262" s="10">
        <v>23726</v>
      </c>
      <c r="GF262" s="10">
        <v>7.5</v>
      </c>
      <c r="GG262" s="10">
        <v>28597</v>
      </c>
      <c r="GH262" s="10">
        <v>5.7</v>
      </c>
      <c r="GI262" s="10">
        <v>15935</v>
      </c>
      <c r="GJ262" s="10">
        <v>6.1</v>
      </c>
      <c r="GK262" s="10" t="s">
        <v>858</v>
      </c>
      <c r="GL262" s="10" t="s">
        <v>858</v>
      </c>
      <c r="GN262" s="9" t="s">
        <v>487</v>
      </c>
      <c r="GO262" s="9" t="s">
        <v>62</v>
      </c>
      <c r="GP262" s="9">
        <v>25000</v>
      </c>
      <c r="GQ262" s="9">
        <v>8.3000000000000007</v>
      </c>
      <c r="GR262" s="9">
        <v>10.65</v>
      </c>
      <c r="GS262" s="9">
        <v>4.4000000000000004</v>
      </c>
      <c r="GT262" s="9">
        <v>12.74</v>
      </c>
      <c r="GU262" s="9">
        <v>4.5</v>
      </c>
      <c r="GV262" s="9">
        <v>7.65</v>
      </c>
      <c r="GW262" s="9">
        <v>4.9000000000000004</v>
      </c>
      <c r="GX262" s="9" t="s">
        <v>858</v>
      </c>
      <c r="GY262" s="9" t="s">
        <v>858</v>
      </c>
    </row>
    <row r="263" spans="1:207" x14ac:dyDescent="0.25">
      <c r="A263" s="1" t="s">
        <v>488</v>
      </c>
      <c r="B263" s="1" t="s">
        <v>63</v>
      </c>
      <c r="C263" s="1">
        <v>16000</v>
      </c>
      <c r="D263" s="1">
        <v>10.3</v>
      </c>
      <c r="E263" s="1">
        <v>465.1</v>
      </c>
      <c r="F263" s="1">
        <v>6.9</v>
      </c>
      <c r="G263" s="1">
        <v>522.9</v>
      </c>
      <c r="H263" s="1">
        <v>4.9000000000000004</v>
      </c>
      <c r="I263" s="1">
        <v>290.2</v>
      </c>
      <c r="J263" s="1">
        <v>5.2</v>
      </c>
      <c r="K263" s="1" t="s">
        <v>858</v>
      </c>
      <c r="L263" s="1" t="s">
        <v>858</v>
      </c>
      <c r="N263" s="2" t="s">
        <v>488</v>
      </c>
      <c r="O263" s="2" t="s">
        <v>63</v>
      </c>
      <c r="P263" s="2">
        <v>26000</v>
      </c>
      <c r="Q263" s="2">
        <v>8</v>
      </c>
      <c r="R263" s="2">
        <v>39</v>
      </c>
      <c r="S263" s="2">
        <v>1.5</v>
      </c>
      <c r="T263" s="2">
        <v>40.299999999999997</v>
      </c>
      <c r="U263" s="2">
        <v>1.2</v>
      </c>
      <c r="V263" s="2">
        <v>35</v>
      </c>
      <c r="W263" s="2">
        <v>2.6</v>
      </c>
      <c r="X263" s="2" t="s">
        <v>858</v>
      </c>
      <c r="Y263" s="2" t="s">
        <v>858</v>
      </c>
      <c r="AA263" s="3" t="s">
        <v>488</v>
      </c>
      <c r="AB263" s="3" t="s">
        <v>63</v>
      </c>
      <c r="AC263" s="3">
        <v>24000</v>
      </c>
      <c r="AD263" s="3">
        <v>9.4</v>
      </c>
      <c r="AE263" s="3">
        <v>23542</v>
      </c>
      <c r="AF263" s="3">
        <v>9.1999999999999993</v>
      </c>
      <c r="AG263" s="3">
        <v>27789</v>
      </c>
      <c r="AH263" s="3">
        <v>4.8</v>
      </c>
      <c r="AI263" s="3">
        <v>14904</v>
      </c>
      <c r="AJ263" s="3">
        <v>5.5</v>
      </c>
      <c r="AK263" s="3" t="s">
        <v>858</v>
      </c>
      <c r="AL263" s="3" t="s">
        <v>858</v>
      </c>
      <c r="AN263" s="4" t="s">
        <v>488</v>
      </c>
      <c r="AO263" s="4" t="s">
        <v>63</v>
      </c>
      <c r="AP263" s="4">
        <v>26000</v>
      </c>
      <c r="AQ263" s="4">
        <v>8</v>
      </c>
      <c r="AR263" s="4">
        <v>10.7</v>
      </c>
      <c r="AS263" s="4">
        <v>5.4</v>
      </c>
      <c r="AT263" s="4">
        <v>12.82</v>
      </c>
      <c r="AU263" s="4">
        <v>4</v>
      </c>
      <c r="AV263" s="4">
        <v>6.78</v>
      </c>
      <c r="AW263" s="4">
        <v>3.1</v>
      </c>
      <c r="AX263" s="4" t="s">
        <v>858</v>
      </c>
      <c r="AY263" s="4" t="s">
        <v>858</v>
      </c>
      <c r="BA263" s="5" t="s">
        <v>488</v>
      </c>
      <c r="BB263" s="5" t="s">
        <v>63</v>
      </c>
      <c r="BC263" s="5">
        <v>26000</v>
      </c>
      <c r="BD263" s="5">
        <v>8</v>
      </c>
      <c r="BE263" s="5">
        <v>449.9</v>
      </c>
      <c r="BF263" s="5">
        <v>6.9</v>
      </c>
      <c r="BG263" s="5">
        <v>516.9</v>
      </c>
      <c r="BH263" s="5">
        <v>3.8</v>
      </c>
      <c r="BI263" s="5">
        <v>278.5</v>
      </c>
      <c r="BJ263" s="5">
        <v>3.7</v>
      </c>
      <c r="BK263" s="5" t="s">
        <v>858</v>
      </c>
      <c r="BL263" s="5" t="s">
        <v>858</v>
      </c>
      <c r="BN263" s="6" t="s">
        <v>488</v>
      </c>
      <c r="BO263" s="6" t="s">
        <v>63</v>
      </c>
      <c r="BP263" s="6">
        <v>37000</v>
      </c>
      <c r="BQ263" s="6">
        <v>6.7</v>
      </c>
      <c r="BR263" s="6">
        <v>37.5</v>
      </c>
      <c r="BS263" s="6">
        <v>1.3</v>
      </c>
      <c r="BT263" s="6">
        <v>33.700000000000003</v>
      </c>
      <c r="BU263" s="6">
        <v>2.5</v>
      </c>
      <c r="BV263" s="6">
        <v>14.7</v>
      </c>
      <c r="BW263" s="6">
        <v>13</v>
      </c>
      <c r="BX263" s="6" t="s">
        <v>858</v>
      </c>
      <c r="BY263" s="6" t="s">
        <v>858</v>
      </c>
      <c r="CA263" s="7" t="s">
        <v>488</v>
      </c>
      <c r="CB263" s="7" t="s">
        <v>63</v>
      </c>
      <c r="CC263" s="7">
        <v>33000</v>
      </c>
      <c r="CD263" s="7">
        <v>7.9</v>
      </c>
      <c r="CE263" s="7">
        <v>20144</v>
      </c>
      <c r="CF263" s="7">
        <v>7.8</v>
      </c>
      <c r="CG263" s="7">
        <v>23535</v>
      </c>
      <c r="CH263" s="7">
        <v>5.3</v>
      </c>
      <c r="CI263" s="7">
        <v>7308</v>
      </c>
      <c r="CJ263" s="7">
        <v>19</v>
      </c>
      <c r="CK263" s="7" t="s">
        <v>858</v>
      </c>
      <c r="CL263" s="7" t="s">
        <v>858</v>
      </c>
      <c r="CN263" s="8" t="s">
        <v>488</v>
      </c>
      <c r="CO263" s="8" t="s">
        <v>63</v>
      </c>
      <c r="CP263" s="8">
        <v>37000</v>
      </c>
      <c r="CQ263" s="8">
        <v>6.7</v>
      </c>
      <c r="CR263" s="8">
        <v>10.050000000000001</v>
      </c>
      <c r="CS263" s="8">
        <v>4.7</v>
      </c>
      <c r="CT263" s="8">
        <v>12.66</v>
      </c>
      <c r="CU263" s="8">
        <v>4</v>
      </c>
      <c r="CV263" s="8">
        <v>6.46</v>
      </c>
      <c r="CW263" s="8">
        <v>2.1</v>
      </c>
      <c r="CX263" s="8" t="s">
        <v>858</v>
      </c>
      <c r="CY263" s="8" t="s">
        <v>858</v>
      </c>
      <c r="DA263" s="20" t="s">
        <v>488</v>
      </c>
      <c r="DB263" s="20" t="s">
        <v>63</v>
      </c>
      <c r="DC263" s="20">
        <v>37000</v>
      </c>
      <c r="DD263" s="20">
        <v>6.7</v>
      </c>
      <c r="DE263" s="20">
        <v>368.3</v>
      </c>
      <c r="DF263" s="20">
        <v>6.5</v>
      </c>
      <c r="DG263" s="20">
        <v>426.3</v>
      </c>
      <c r="DH263" s="20">
        <v>4.5</v>
      </c>
      <c r="DI263" s="20">
        <v>103.2</v>
      </c>
      <c r="DJ263" s="20">
        <v>20</v>
      </c>
      <c r="DK263" s="20" t="s">
        <v>858</v>
      </c>
      <c r="DL263" s="20" t="s">
        <v>858</v>
      </c>
      <c r="DN263" s="21" t="s">
        <v>488</v>
      </c>
      <c r="DO263" s="21" t="s">
        <v>63</v>
      </c>
      <c r="DP263" s="21">
        <v>10000</v>
      </c>
      <c r="DQ263" s="21">
        <v>12.7</v>
      </c>
      <c r="DR263" s="21">
        <v>37.5</v>
      </c>
      <c r="DS263" s="21">
        <v>0.7</v>
      </c>
      <c r="DT263" s="21">
        <v>37.9</v>
      </c>
      <c r="DU263" s="21">
        <v>1.3</v>
      </c>
      <c r="DV263" s="21">
        <v>32</v>
      </c>
      <c r="DW263" s="21">
        <v>3.3</v>
      </c>
      <c r="DX263" s="21" t="s">
        <v>858</v>
      </c>
      <c r="DY263" s="21" t="s">
        <v>858</v>
      </c>
      <c r="EA263" s="22" t="s">
        <v>488</v>
      </c>
      <c r="EB263" s="22" t="s">
        <v>63</v>
      </c>
      <c r="EC263" s="22">
        <v>9000</v>
      </c>
      <c r="ED263" s="22">
        <v>15</v>
      </c>
      <c r="EE263" s="22">
        <v>22444</v>
      </c>
      <c r="EF263" s="22">
        <v>17</v>
      </c>
      <c r="EG263" s="22">
        <v>26410</v>
      </c>
      <c r="EH263" s="22">
        <v>6.7</v>
      </c>
      <c r="EI263" s="22" t="s">
        <v>858</v>
      </c>
      <c r="EJ263" s="22" t="s">
        <v>858</v>
      </c>
      <c r="EK263" s="22" t="s">
        <v>858</v>
      </c>
      <c r="EL263" s="22" t="s">
        <v>858</v>
      </c>
      <c r="EN263" s="23" t="s">
        <v>488</v>
      </c>
      <c r="EO263" s="23" t="s">
        <v>63</v>
      </c>
      <c r="EP263" s="23">
        <v>10000</v>
      </c>
      <c r="EQ263" s="23">
        <v>12.7</v>
      </c>
      <c r="ER263" s="23">
        <v>11.18</v>
      </c>
      <c r="ES263" s="23">
        <v>17</v>
      </c>
      <c r="ET263" s="23">
        <v>13.38</v>
      </c>
      <c r="EU263" s="23">
        <v>6.1</v>
      </c>
      <c r="EV263" s="23">
        <v>6.76</v>
      </c>
      <c r="EW263" s="23">
        <v>4.4000000000000004</v>
      </c>
      <c r="EX263" s="23" t="s">
        <v>858</v>
      </c>
      <c r="EY263" s="23" t="s">
        <v>858</v>
      </c>
      <c r="FA263" s="24" t="s">
        <v>488</v>
      </c>
      <c r="FB263" s="24" t="s">
        <v>63</v>
      </c>
      <c r="FC263" s="24">
        <v>10000</v>
      </c>
      <c r="FD263" s="24">
        <v>12.7</v>
      </c>
      <c r="FE263" s="24">
        <v>416.9</v>
      </c>
      <c r="FF263" s="24">
        <v>16</v>
      </c>
      <c r="FG263" s="24">
        <v>506.9</v>
      </c>
      <c r="FH263" s="24">
        <v>5.7</v>
      </c>
      <c r="FI263" s="24">
        <v>263.39999999999998</v>
      </c>
      <c r="FJ263" s="24">
        <v>7.3</v>
      </c>
      <c r="FK263" s="24" t="s">
        <v>858</v>
      </c>
      <c r="FL263" s="24" t="s">
        <v>858</v>
      </c>
      <c r="FN263" s="11" t="s">
        <v>488</v>
      </c>
      <c r="FO263" s="11" t="s">
        <v>63</v>
      </c>
      <c r="FP263" s="11">
        <v>16000</v>
      </c>
      <c r="FQ263" s="11">
        <v>10.3</v>
      </c>
      <c r="FR263" s="11">
        <v>40</v>
      </c>
      <c r="FS263" s="11">
        <v>2.2999999999999998</v>
      </c>
      <c r="FT263" s="11">
        <v>41.8</v>
      </c>
      <c r="FU263" s="11">
        <v>1.6</v>
      </c>
      <c r="FV263" s="11">
        <v>36</v>
      </c>
      <c r="FW263" s="11">
        <v>3.5</v>
      </c>
      <c r="FX263" s="11" t="s">
        <v>858</v>
      </c>
      <c r="FY263" s="11" t="s">
        <v>858</v>
      </c>
      <c r="GA263" s="10" t="s">
        <v>488</v>
      </c>
      <c r="GB263" s="10" t="s">
        <v>63</v>
      </c>
      <c r="GC263" s="10">
        <v>15000</v>
      </c>
      <c r="GD263" s="10">
        <v>12.1</v>
      </c>
      <c r="GE263" s="10">
        <v>24285</v>
      </c>
      <c r="GF263" s="10">
        <v>9.3000000000000007</v>
      </c>
      <c r="GG263" s="10">
        <v>28625</v>
      </c>
      <c r="GH263" s="10">
        <v>6.4</v>
      </c>
      <c r="GI263" s="10">
        <v>15115</v>
      </c>
      <c r="GJ263" s="10">
        <v>8.9</v>
      </c>
      <c r="GK263" s="10" t="s">
        <v>858</v>
      </c>
      <c r="GL263" s="10" t="s">
        <v>858</v>
      </c>
      <c r="GN263" s="9" t="s">
        <v>488</v>
      </c>
      <c r="GO263" s="9" t="s">
        <v>63</v>
      </c>
      <c r="GP263" s="9">
        <v>16000</v>
      </c>
      <c r="GQ263" s="9">
        <v>10.3</v>
      </c>
      <c r="GR263" s="9">
        <v>10.65</v>
      </c>
      <c r="GS263" s="9">
        <v>5.6</v>
      </c>
      <c r="GT263" s="9">
        <v>12.51</v>
      </c>
      <c r="GU263" s="9">
        <v>5.2</v>
      </c>
      <c r="GV263" s="9">
        <v>6.81</v>
      </c>
      <c r="GW263" s="9">
        <v>5.4</v>
      </c>
      <c r="GX263" s="9" t="s">
        <v>858</v>
      </c>
      <c r="GY263" s="9" t="s">
        <v>858</v>
      </c>
    </row>
    <row r="264" spans="1:207" x14ac:dyDescent="0.25">
      <c r="A264" s="1" t="s">
        <v>489</v>
      </c>
      <c r="B264" s="1" t="s">
        <v>64</v>
      </c>
      <c r="C264" s="1">
        <v>9000</v>
      </c>
      <c r="D264" s="1">
        <v>14.2</v>
      </c>
      <c r="E264" s="1">
        <v>410.2</v>
      </c>
      <c r="F264" s="1">
        <v>12</v>
      </c>
      <c r="G264" s="1">
        <v>521.6</v>
      </c>
      <c r="H264" s="1">
        <v>10</v>
      </c>
      <c r="I264" s="1" t="s">
        <v>858</v>
      </c>
      <c r="J264" s="1" t="s">
        <v>858</v>
      </c>
      <c r="K264" s="1" t="s">
        <v>858</v>
      </c>
      <c r="L264" s="1" t="s">
        <v>858</v>
      </c>
      <c r="N264" s="2" t="s">
        <v>489</v>
      </c>
      <c r="O264" s="2" t="s">
        <v>64</v>
      </c>
      <c r="P264" s="2">
        <v>17000</v>
      </c>
      <c r="Q264" s="2">
        <v>10</v>
      </c>
      <c r="R264" s="2">
        <v>37.5</v>
      </c>
      <c r="S264" s="2">
        <v>2.1</v>
      </c>
      <c r="T264" s="2">
        <v>38.6</v>
      </c>
      <c r="U264" s="2">
        <v>1.5</v>
      </c>
      <c r="V264" s="2">
        <v>33.1</v>
      </c>
      <c r="W264" s="2">
        <v>2.8</v>
      </c>
      <c r="X264" s="2" t="s">
        <v>858</v>
      </c>
      <c r="Y264" s="2" t="s">
        <v>858</v>
      </c>
      <c r="AA264" s="3" t="s">
        <v>489</v>
      </c>
      <c r="AB264" s="3" t="s">
        <v>64</v>
      </c>
      <c r="AC264" s="3">
        <v>14000</v>
      </c>
      <c r="AD264" s="3">
        <v>12</v>
      </c>
      <c r="AE264" s="3">
        <v>21153</v>
      </c>
      <c r="AF264" s="3">
        <v>9.3000000000000007</v>
      </c>
      <c r="AG264" s="3">
        <v>24150</v>
      </c>
      <c r="AH264" s="3">
        <v>5.0999999999999996</v>
      </c>
      <c r="AI264" s="3">
        <v>14081</v>
      </c>
      <c r="AJ264" s="3">
        <v>7</v>
      </c>
      <c r="AK264" s="3" t="s">
        <v>858</v>
      </c>
      <c r="AL264" s="3" t="s">
        <v>858</v>
      </c>
      <c r="AN264" s="4" t="s">
        <v>489</v>
      </c>
      <c r="AO264" s="4" t="s">
        <v>64</v>
      </c>
      <c r="AP264" s="4">
        <v>17000</v>
      </c>
      <c r="AQ264" s="4">
        <v>10</v>
      </c>
      <c r="AR264" s="4">
        <v>10.72</v>
      </c>
      <c r="AS264" s="4">
        <v>8.5</v>
      </c>
      <c r="AT264" s="4">
        <v>12.94</v>
      </c>
      <c r="AU264" s="4">
        <v>6.3</v>
      </c>
      <c r="AV264" s="4">
        <v>6.8</v>
      </c>
      <c r="AW264" s="4">
        <v>3.6</v>
      </c>
      <c r="AX264" s="4" t="s">
        <v>858</v>
      </c>
      <c r="AY264" s="4" t="s">
        <v>858</v>
      </c>
      <c r="BA264" s="5" t="s">
        <v>489</v>
      </c>
      <c r="BB264" s="5" t="s">
        <v>64</v>
      </c>
      <c r="BC264" s="5">
        <v>17000</v>
      </c>
      <c r="BD264" s="5">
        <v>10</v>
      </c>
      <c r="BE264" s="5">
        <v>404.9</v>
      </c>
      <c r="BF264" s="5">
        <v>7.7</v>
      </c>
      <c r="BG264" s="5">
        <v>499.4</v>
      </c>
      <c r="BH264" s="5">
        <v>6.4</v>
      </c>
      <c r="BI264" s="5">
        <v>259</v>
      </c>
      <c r="BJ264" s="5">
        <v>6</v>
      </c>
      <c r="BK264" s="5" t="s">
        <v>858</v>
      </c>
      <c r="BL264" s="5" t="s">
        <v>858</v>
      </c>
      <c r="BN264" s="6" t="s">
        <v>489</v>
      </c>
      <c r="BO264" s="6" t="s">
        <v>64</v>
      </c>
      <c r="BP264" s="6">
        <v>24000</v>
      </c>
      <c r="BQ264" s="6">
        <v>8.3000000000000007</v>
      </c>
      <c r="BR264" s="6">
        <v>37</v>
      </c>
      <c r="BS264" s="6">
        <v>1.8</v>
      </c>
      <c r="BT264" s="6">
        <v>32.700000000000003</v>
      </c>
      <c r="BU264" s="6">
        <v>2.8</v>
      </c>
      <c r="BV264" s="6">
        <v>15.4</v>
      </c>
      <c r="BW264" s="6">
        <v>13</v>
      </c>
      <c r="BX264" s="6" t="s">
        <v>858</v>
      </c>
      <c r="BY264" s="6" t="s">
        <v>858</v>
      </c>
      <c r="CA264" s="7" t="s">
        <v>489</v>
      </c>
      <c r="CB264" s="7" t="s">
        <v>64</v>
      </c>
      <c r="CC264" s="7">
        <v>20000</v>
      </c>
      <c r="CD264" s="7">
        <v>9.9</v>
      </c>
      <c r="CE264" s="7">
        <v>17088</v>
      </c>
      <c r="CF264" s="7">
        <v>9.8000000000000007</v>
      </c>
      <c r="CG264" s="7">
        <v>19203</v>
      </c>
      <c r="CH264" s="7">
        <v>6.1</v>
      </c>
      <c r="CI264" s="7" t="s">
        <v>858</v>
      </c>
      <c r="CJ264" s="7" t="s">
        <v>858</v>
      </c>
      <c r="CK264" s="7" t="s">
        <v>858</v>
      </c>
      <c r="CL264" s="7" t="s">
        <v>858</v>
      </c>
      <c r="CN264" s="8" t="s">
        <v>489</v>
      </c>
      <c r="CO264" s="8" t="s">
        <v>64</v>
      </c>
      <c r="CP264" s="8">
        <v>24000</v>
      </c>
      <c r="CQ264" s="8">
        <v>8.3000000000000007</v>
      </c>
      <c r="CR264" s="8">
        <v>9.1199999999999992</v>
      </c>
      <c r="CS264" s="8">
        <v>6.6</v>
      </c>
      <c r="CT264" s="8">
        <v>12.2</v>
      </c>
      <c r="CU264" s="8">
        <v>5.8</v>
      </c>
      <c r="CV264" s="8">
        <v>6.15</v>
      </c>
      <c r="CW264" s="8">
        <v>1.3</v>
      </c>
      <c r="CX264" s="8" t="s">
        <v>858</v>
      </c>
      <c r="CY264" s="8" t="s">
        <v>858</v>
      </c>
      <c r="DA264" s="20" t="s">
        <v>489</v>
      </c>
      <c r="DB264" s="20" t="s">
        <v>64</v>
      </c>
      <c r="DC264" s="20">
        <v>24000</v>
      </c>
      <c r="DD264" s="20">
        <v>8.3000000000000007</v>
      </c>
      <c r="DE264" s="20">
        <v>343.6</v>
      </c>
      <c r="DF264" s="20">
        <v>7.2</v>
      </c>
      <c r="DG264" s="20">
        <v>398.7</v>
      </c>
      <c r="DH264" s="20">
        <v>6.7</v>
      </c>
      <c r="DI264" s="20">
        <v>99.9</v>
      </c>
      <c r="DJ264" s="20">
        <v>17</v>
      </c>
      <c r="DK264" s="20" t="s">
        <v>858</v>
      </c>
      <c r="DL264" s="20" t="s">
        <v>858</v>
      </c>
      <c r="DN264" s="21" t="s">
        <v>489</v>
      </c>
      <c r="DO264" s="21" t="s">
        <v>64</v>
      </c>
      <c r="DP264" s="21">
        <v>8000</v>
      </c>
      <c r="DQ264" s="21">
        <v>14</v>
      </c>
      <c r="DR264" s="21">
        <v>37</v>
      </c>
      <c r="DS264" s="21">
        <v>2.5</v>
      </c>
      <c r="DT264" s="21">
        <v>37.200000000000003</v>
      </c>
      <c r="DU264" s="21">
        <v>1.3</v>
      </c>
      <c r="DV264" s="21">
        <v>32</v>
      </c>
      <c r="DW264" s="21">
        <v>3.9</v>
      </c>
      <c r="DX264" s="21" t="s">
        <v>858</v>
      </c>
      <c r="DY264" s="21" t="s">
        <v>858</v>
      </c>
      <c r="EA264" s="22" t="s">
        <v>489</v>
      </c>
      <c r="EB264" s="22" t="s">
        <v>64</v>
      </c>
      <c r="EC264" s="22">
        <v>7000</v>
      </c>
      <c r="ED264" s="22">
        <v>16.3</v>
      </c>
      <c r="EE264" s="22">
        <v>21045</v>
      </c>
      <c r="EF264" s="22">
        <v>12</v>
      </c>
      <c r="EG264" s="22">
        <v>23196</v>
      </c>
      <c r="EH264" s="22">
        <v>7.1</v>
      </c>
      <c r="EI264" s="22" t="s">
        <v>858</v>
      </c>
      <c r="EJ264" s="22" t="s">
        <v>858</v>
      </c>
      <c r="EK264" s="22" t="s">
        <v>858</v>
      </c>
      <c r="EL264" s="22" t="s">
        <v>858</v>
      </c>
      <c r="EN264" s="23" t="s">
        <v>489</v>
      </c>
      <c r="EO264" s="23" t="s">
        <v>64</v>
      </c>
      <c r="EP264" s="23">
        <v>8000</v>
      </c>
      <c r="EQ264" s="23">
        <v>14</v>
      </c>
      <c r="ER264" s="23">
        <v>11.23</v>
      </c>
      <c r="ES264" s="23">
        <v>11</v>
      </c>
      <c r="ET264" s="23">
        <v>12.74</v>
      </c>
      <c r="EU264" s="23">
        <v>6.9</v>
      </c>
      <c r="EV264" s="23" t="s">
        <v>858</v>
      </c>
      <c r="EW264" s="23" t="s">
        <v>858</v>
      </c>
      <c r="EX264" s="23" t="s">
        <v>858</v>
      </c>
      <c r="EY264" s="23" t="s">
        <v>858</v>
      </c>
      <c r="FA264" s="24" t="s">
        <v>489</v>
      </c>
      <c r="FB264" s="24" t="s">
        <v>64</v>
      </c>
      <c r="FC264" s="24">
        <v>8000</v>
      </c>
      <c r="FD264" s="24">
        <v>14</v>
      </c>
      <c r="FE264" s="24">
        <v>399.8</v>
      </c>
      <c r="FF264" s="24">
        <v>11</v>
      </c>
      <c r="FG264" s="24">
        <v>473.5</v>
      </c>
      <c r="FH264" s="24">
        <v>6.8</v>
      </c>
      <c r="FI264" s="24" t="s">
        <v>858</v>
      </c>
      <c r="FJ264" s="24" t="s">
        <v>858</v>
      </c>
      <c r="FK264" s="24" t="s">
        <v>858</v>
      </c>
      <c r="FL264" s="24" t="s">
        <v>858</v>
      </c>
      <c r="FN264" s="11" t="s">
        <v>489</v>
      </c>
      <c r="FO264" s="11" t="s">
        <v>64</v>
      </c>
      <c r="FP264" s="11">
        <v>9000</v>
      </c>
      <c r="FQ264" s="11">
        <v>14.2</v>
      </c>
      <c r="FR264" s="11">
        <v>39.1</v>
      </c>
      <c r="FS264" s="11">
        <v>2</v>
      </c>
      <c r="FT264" s="11">
        <v>39.799999999999997</v>
      </c>
      <c r="FU264" s="11">
        <v>2.2999999999999998</v>
      </c>
      <c r="FV264" s="11" t="s">
        <v>858</v>
      </c>
      <c r="FW264" s="11" t="s">
        <v>858</v>
      </c>
      <c r="FX264" s="11" t="s">
        <v>858</v>
      </c>
      <c r="FY264" s="11" t="s">
        <v>858</v>
      </c>
      <c r="GA264" s="10" t="s">
        <v>489</v>
      </c>
      <c r="GB264" s="10" t="s">
        <v>64</v>
      </c>
      <c r="GC264" s="10">
        <v>7000</v>
      </c>
      <c r="GD264" s="10">
        <v>17.7</v>
      </c>
      <c r="GE264" s="10">
        <v>21179</v>
      </c>
      <c r="GF264" s="10">
        <v>15</v>
      </c>
      <c r="GG264" s="10">
        <v>25178</v>
      </c>
      <c r="GH264" s="10">
        <v>7.3</v>
      </c>
      <c r="GI264" s="10" t="s">
        <v>858</v>
      </c>
      <c r="GJ264" s="10" t="s">
        <v>858</v>
      </c>
      <c r="GK264" s="10" t="s">
        <v>858</v>
      </c>
      <c r="GL264" s="10" t="s">
        <v>858</v>
      </c>
      <c r="GN264" s="9" t="s">
        <v>489</v>
      </c>
      <c r="GO264" s="9" t="s">
        <v>64</v>
      </c>
      <c r="GP264" s="9">
        <v>9000</v>
      </c>
      <c r="GQ264" s="9">
        <v>14.2</v>
      </c>
      <c r="GR264" s="9">
        <v>10.17</v>
      </c>
      <c r="GS264" s="9">
        <v>10</v>
      </c>
      <c r="GT264" s="9">
        <v>13.1</v>
      </c>
      <c r="GU264" s="9">
        <v>9.9</v>
      </c>
      <c r="GV264" s="9" t="s">
        <v>858</v>
      </c>
      <c r="GW264" s="9" t="s">
        <v>858</v>
      </c>
      <c r="GX264" s="9" t="s">
        <v>858</v>
      </c>
      <c r="GY264" s="9" t="s">
        <v>858</v>
      </c>
    </row>
    <row r="265" spans="1:207" x14ac:dyDescent="0.25">
      <c r="A265" s="1" t="s">
        <v>490</v>
      </c>
      <c r="B265" s="1" t="s">
        <v>65</v>
      </c>
      <c r="C265" s="1">
        <v>29000</v>
      </c>
      <c r="D265" s="1">
        <v>7.8</v>
      </c>
      <c r="E265" s="1">
        <v>551.5</v>
      </c>
      <c r="F265" s="1">
        <v>6.1</v>
      </c>
      <c r="G265" s="1">
        <v>628.20000000000005</v>
      </c>
      <c r="H265" s="1">
        <v>4.7</v>
      </c>
      <c r="I265" s="1">
        <v>308</v>
      </c>
      <c r="J265" s="1">
        <v>5.7</v>
      </c>
      <c r="K265" s="1" t="s">
        <v>858</v>
      </c>
      <c r="L265" s="1" t="s">
        <v>858</v>
      </c>
      <c r="N265" s="2" t="s">
        <v>490</v>
      </c>
      <c r="O265" s="2" t="s">
        <v>65</v>
      </c>
      <c r="P265" s="2">
        <v>43000</v>
      </c>
      <c r="Q265" s="2">
        <v>6.3</v>
      </c>
      <c r="R265" s="2">
        <v>38.799999999999997</v>
      </c>
      <c r="S265" s="2">
        <v>1.6</v>
      </c>
      <c r="T265" s="2">
        <v>39.9</v>
      </c>
      <c r="U265" s="2">
        <v>0.9</v>
      </c>
      <c r="V265" s="2">
        <v>35</v>
      </c>
      <c r="W265" s="2">
        <v>1.5</v>
      </c>
      <c r="X265" s="2" t="s">
        <v>858</v>
      </c>
      <c r="Y265" s="2" t="s">
        <v>858</v>
      </c>
      <c r="AA265" s="3" t="s">
        <v>490</v>
      </c>
      <c r="AB265" s="3" t="s">
        <v>65</v>
      </c>
      <c r="AC265" s="3">
        <v>38000</v>
      </c>
      <c r="AD265" s="3">
        <v>7.4</v>
      </c>
      <c r="AE265" s="3">
        <v>24511</v>
      </c>
      <c r="AF265" s="3">
        <v>7</v>
      </c>
      <c r="AG265" s="3">
        <v>29344</v>
      </c>
      <c r="AH265" s="3">
        <v>4.8</v>
      </c>
      <c r="AI265" s="3">
        <v>14006</v>
      </c>
      <c r="AJ265" s="3">
        <v>5.5</v>
      </c>
      <c r="AK265" s="3" t="s">
        <v>858</v>
      </c>
      <c r="AL265" s="3" t="s">
        <v>858</v>
      </c>
      <c r="AN265" s="4" t="s">
        <v>490</v>
      </c>
      <c r="AO265" s="4" t="s">
        <v>65</v>
      </c>
      <c r="AP265" s="4">
        <v>43000</v>
      </c>
      <c r="AQ265" s="4">
        <v>6.3</v>
      </c>
      <c r="AR265" s="4">
        <v>12.47</v>
      </c>
      <c r="AS265" s="4">
        <v>5.8</v>
      </c>
      <c r="AT265" s="4">
        <v>14.43</v>
      </c>
      <c r="AU265" s="4">
        <v>3.7</v>
      </c>
      <c r="AV265" s="4">
        <v>7.21</v>
      </c>
      <c r="AW265" s="4">
        <v>3.6</v>
      </c>
      <c r="AX265" s="4" t="s">
        <v>858</v>
      </c>
      <c r="AY265" s="4" t="s">
        <v>858</v>
      </c>
      <c r="BA265" s="5" t="s">
        <v>490</v>
      </c>
      <c r="BB265" s="5" t="s">
        <v>65</v>
      </c>
      <c r="BC265" s="5">
        <v>43000</v>
      </c>
      <c r="BD265" s="5">
        <v>6.3</v>
      </c>
      <c r="BE265" s="5">
        <v>491.8</v>
      </c>
      <c r="BF265" s="5">
        <v>5.5</v>
      </c>
      <c r="BG265" s="5">
        <v>575.29999999999995</v>
      </c>
      <c r="BH265" s="5">
        <v>3.8</v>
      </c>
      <c r="BI265" s="5">
        <v>274</v>
      </c>
      <c r="BJ265" s="5">
        <v>5.0999999999999996</v>
      </c>
      <c r="BK265" s="5" t="s">
        <v>858</v>
      </c>
      <c r="BL265" s="5" t="s">
        <v>858</v>
      </c>
      <c r="BN265" s="6" t="s">
        <v>490</v>
      </c>
      <c r="BO265" s="6" t="s">
        <v>65</v>
      </c>
      <c r="BP265" s="6">
        <v>57000</v>
      </c>
      <c r="BQ265" s="6">
        <v>5.4</v>
      </c>
      <c r="BR265" s="6">
        <v>37.5</v>
      </c>
      <c r="BS265" s="6">
        <v>0.7</v>
      </c>
      <c r="BT265" s="6">
        <v>35.1</v>
      </c>
      <c r="BU265" s="6">
        <v>1.5</v>
      </c>
      <c r="BV265" s="6">
        <v>18</v>
      </c>
      <c r="BW265" s="6">
        <v>8.4</v>
      </c>
      <c r="BX265" s="6">
        <v>44.6</v>
      </c>
      <c r="BY265" s="6">
        <v>16</v>
      </c>
      <c r="CA265" s="7" t="s">
        <v>490</v>
      </c>
      <c r="CB265" s="7" t="s">
        <v>65</v>
      </c>
      <c r="CC265" s="7">
        <v>51000</v>
      </c>
      <c r="CD265" s="7">
        <v>6.4</v>
      </c>
      <c r="CE265" s="7">
        <v>21289</v>
      </c>
      <c r="CF265" s="7">
        <v>6.9</v>
      </c>
      <c r="CG265" s="7">
        <v>25458</v>
      </c>
      <c r="CH265" s="7">
        <v>4.7</v>
      </c>
      <c r="CI265" s="7">
        <v>7975</v>
      </c>
      <c r="CJ265" s="7">
        <v>9.8000000000000007</v>
      </c>
      <c r="CK265" s="7" t="s">
        <v>858</v>
      </c>
      <c r="CL265" s="7" t="s">
        <v>858</v>
      </c>
      <c r="CN265" s="8" t="s">
        <v>490</v>
      </c>
      <c r="CO265" s="8" t="s">
        <v>65</v>
      </c>
      <c r="CP265" s="8">
        <v>57000</v>
      </c>
      <c r="CQ265" s="8">
        <v>5.4</v>
      </c>
      <c r="CR265" s="8">
        <v>11.48</v>
      </c>
      <c r="CS265" s="8">
        <v>5.3</v>
      </c>
      <c r="CT265" s="8">
        <v>14.08</v>
      </c>
      <c r="CU265" s="8">
        <v>3.5</v>
      </c>
      <c r="CV265" s="8">
        <v>6.65</v>
      </c>
      <c r="CW265" s="8">
        <v>2.6</v>
      </c>
      <c r="CX265" s="8" t="s">
        <v>858</v>
      </c>
      <c r="CY265" s="8" t="s">
        <v>858</v>
      </c>
      <c r="DA265" s="20" t="s">
        <v>490</v>
      </c>
      <c r="DB265" s="20" t="s">
        <v>65</v>
      </c>
      <c r="DC265" s="20">
        <v>57000</v>
      </c>
      <c r="DD265" s="20">
        <v>5.4</v>
      </c>
      <c r="DE265" s="20">
        <v>421.9</v>
      </c>
      <c r="DF265" s="20">
        <v>6.6</v>
      </c>
      <c r="DG265" s="20">
        <v>494.7</v>
      </c>
      <c r="DH265" s="20">
        <v>3.9</v>
      </c>
      <c r="DI265" s="20">
        <v>155.30000000000001</v>
      </c>
      <c r="DJ265" s="20">
        <v>8.6999999999999993</v>
      </c>
      <c r="DK265" s="20" t="s">
        <v>858</v>
      </c>
      <c r="DL265" s="20" t="s">
        <v>858</v>
      </c>
      <c r="DN265" s="21" t="s">
        <v>490</v>
      </c>
      <c r="DO265" s="21" t="s">
        <v>65</v>
      </c>
      <c r="DP265" s="21">
        <v>14000</v>
      </c>
      <c r="DQ265" s="21">
        <v>10.6</v>
      </c>
      <c r="DR265" s="21">
        <v>37.5</v>
      </c>
      <c r="DS265" s="21">
        <v>1</v>
      </c>
      <c r="DT265" s="21">
        <v>37.299999999999997</v>
      </c>
      <c r="DU265" s="21">
        <v>1.2</v>
      </c>
      <c r="DV265" s="21">
        <v>31.5</v>
      </c>
      <c r="DW265" s="21">
        <v>3</v>
      </c>
      <c r="DX265" s="21" t="s">
        <v>858</v>
      </c>
      <c r="DY265" s="21" t="s">
        <v>858</v>
      </c>
      <c r="EA265" s="22" t="s">
        <v>490</v>
      </c>
      <c r="EB265" s="22" t="s">
        <v>65</v>
      </c>
      <c r="EC265" s="22">
        <v>14000</v>
      </c>
      <c r="ED265" s="22">
        <v>12.2</v>
      </c>
      <c r="EE265" s="22">
        <v>20144</v>
      </c>
      <c r="EF265" s="22">
        <v>9.1</v>
      </c>
      <c r="EG265" s="22">
        <v>23276</v>
      </c>
      <c r="EH265" s="22">
        <v>6.1</v>
      </c>
      <c r="EI265" s="22">
        <v>12347</v>
      </c>
      <c r="EJ265" s="22">
        <v>13</v>
      </c>
      <c r="EK265" s="22" t="s">
        <v>858</v>
      </c>
      <c r="EL265" s="22" t="s">
        <v>858</v>
      </c>
      <c r="EN265" s="23" t="s">
        <v>490</v>
      </c>
      <c r="EO265" s="23" t="s">
        <v>65</v>
      </c>
      <c r="EP265" s="23">
        <v>14000</v>
      </c>
      <c r="EQ265" s="23">
        <v>10.6</v>
      </c>
      <c r="ER265" s="23">
        <v>11.24</v>
      </c>
      <c r="ES265" s="23">
        <v>8.8000000000000007</v>
      </c>
      <c r="ET265" s="23">
        <v>12.5</v>
      </c>
      <c r="EU265" s="23">
        <v>5.2</v>
      </c>
      <c r="EV265" s="23">
        <v>6.85</v>
      </c>
      <c r="EW265" s="23">
        <v>5</v>
      </c>
      <c r="EX265" s="23" t="s">
        <v>858</v>
      </c>
      <c r="EY265" s="23" t="s">
        <v>858</v>
      </c>
      <c r="FA265" s="24" t="s">
        <v>490</v>
      </c>
      <c r="FB265" s="24" t="s">
        <v>65</v>
      </c>
      <c r="FC265" s="24">
        <v>14000</v>
      </c>
      <c r="FD265" s="24">
        <v>10.6</v>
      </c>
      <c r="FE265" s="24">
        <v>413.3</v>
      </c>
      <c r="FF265" s="24">
        <v>8.5</v>
      </c>
      <c r="FG265" s="24">
        <v>466.9</v>
      </c>
      <c r="FH265" s="24">
        <v>5.4</v>
      </c>
      <c r="FI265" s="24">
        <v>239</v>
      </c>
      <c r="FJ265" s="24">
        <v>6.7</v>
      </c>
      <c r="FK265" s="24" t="s">
        <v>858</v>
      </c>
      <c r="FL265" s="24" t="s">
        <v>858</v>
      </c>
      <c r="FN265" s="11" t="s">
        <v>490</v>
      </c>
      <c r="FO265" s="11" t="s">
        <v>65</v>
      </c>
      <c r="FP265" s="11">
        <v>29000</v>
      </c>
      <c r="FQ265" s="11">
        <v>7.8</v>
      </c>
      <c r="FR265" s="11">
        <v>40</v>
      </c>
      <c r="FS265" s="11">
        <v>0.9</v>
      </c>
      <c r="FT265" s="11">
        <v>41.1</v>
      </c>
      <c r="FU265" s="11">
        <v>1.1000000000000001</v>
      </c>
      <c r="FV265" s="11">
        <v>36.1</v>
      </c>
      <c r="FW265" s="11">
        <v>1.4</v>
      </c>
      <c r="FX265" s="11" t="s">
        <v>858</v>
      </c>
      <c r="FY265" s="11" t="s">
        <v>858</v>
      </c>
      <c r="GA265" s="10" t="s">
        <v>490</v>
      </c>
      <c r="GB265" s="10" t="s">
        <v>65</v>
      </c>
      <c r="GC265" s="10">
        <v>25000</v>
      </c>
      <c r="GD265" s="10">
        <v>9.4</v>
      </c>
      <c r="GE265" s="10">
        <v>26900</v>
      </c>
      <c r="GF265" s="10">
        <v>9.1999999999999993</v>
      </c>
      <c r="GG265" s="10">
        <v>32661</v>
      </c>
      <c r="GH265" s="10">
        <v>6</v>
      </c>
      <c r="GI265" s="10">
        <v>15581</v>
      </c>
      <c r="GJ265" s="10">
        <v>8.1</v>
      </c>
      <c r="GK265" s="10" t="s">
        <v>858</v>
      </c>
      <c r="GL265" s="10" t="s">
        <v>858</v>
      </c>
      <c r="GN265" s="9" t="s">
        <v>490</v>
      </c>
      <c r="GO265" s="9" t="s">
        <v>65</v>
      </c>
      <c r="GP265" s="9">
        <v>29000</v>
      </c>
      <c r="GQ265" s="9">
        <v>7.8</v>
      </c>
      <c r="GR265" s="9">
        <v>13.91</v>
      </c>
      <c r="GS265" s="9">
        <v>5.4</v>
      </c>
      <c r="GT265" s="9">
        <v>15.28</v>
      </c>
      <c r="GU265" s="9">
        <v>4.7</v>
      </c>
      <c r="GV265" s="9">
        <v>7.26</v>
      </c>
      <c r="GW265" s="9">
        <v>4.9000000000000004</v>
      </c>
      <c r="GX265" s="9" t="s">
        <v>858</v>
      </c>
      <c r="GY265" s="9" t="s">
        <v>858</v>
      </c>
    </row>
    <row r="266" spans="1:207" x14ac:dyDescent="0.25">
      <c r="A266" s="1" t="s">
        <v>491</v>
      </c>
      <c r="B266" s="1" t="s">
        <v>66</v>
      </c>
      <c r="C266" s="1">
        <v>78000</v>
      </c>
      <c r="D266" s="1">
        <v>4.7</v>
      </c>
      <c r="E266" s="1">
        <v>530.1</v>
      </c>
      <c r="F266" s="1">
        <v>3</v>
      </c>
      <c r="G266" s="1">
        <v>625.29999999999995</v>
      </c>
      <c r="H266" s="1">
        <v>3.2</v>
      </c>
      <c r="I266" s="1">
        <v>298.89999999999998</v>
      </c>
      <c r="J266" s="1">
        <v>2.4</v>
      </c>
      <c r="K266" s="1" t="s">
        <v>858</v>
      </c>
      <c r="L266" s="1" t="s">
        <v>858</v>
      </c>
      <c r="N266" s="2" t="s">
        <v>491</v>
      </c>
      <c r="O266" s="2" t="s">
        <v>66</v>
      </c>
      <c r="P266" s="2">
        <v>148000</v>
      </c>
      <c r="Q266" s="2">
        <v>3.3</v>
      </c>
      <c r="R266" s="2">
        <v>37.5</v>
      </c>
      <c r="S266" s="2">
        <v>0.3</v>
      </c>
      <c r="T266" s="2">
        <v>38</v>
      </c>
      <c r="U266" s="2">
        <v>0.4</v>
      </c>
      <c r="V266" s="2">
        <v>34.5</v>
      </c>
      <c r="W266" s="2">
        <v>1.8</v>
      </c>
      <c r="X266" s="2">
        <v>43.1</v>
      </c>
      <c r="Y266" s="2">
        <v>4.4000000000000004</v>
      </c>
      <c r="AA266" s="3" t="s">
        <v>491</v>
      </c>
      <c r="AB266" s="3" t="s">
        <v>66</v>
      </c>
      <c r="AC266" s="3">
        <v>132000</v>
      </c>
      <c r="AD266" s="3">
        <v>3.9</v>
      </c>
      <c r="AE266" s="3">
        <v>26263</v>
      </c>
      <c r="AF266" s="3">
        <v>3</v>
      </c>
      <c r="AG266" s="3">
        <v>30547</v>
      </c>
      <c r="AH266" s="3">
        <v>3.1</v>
      </c>
      <c r="AI266" s="3">
        <v>14673</v>
      </c>
      <c r="AJ266" s="3">
        <v>2.2999999999999998</v>
      </c>
      <c r="AK266" s="3">
        <v>46876</v>
      </c>
      <c r="AL266" s="3">
        <v>18</v>
      </c>
      <c r="AN266" s="4" t="s">
        <v>491</v>
      </c>
      <c r="AO266" s="4" t="s">
        <v>66</v>
      </c>
      <c r="AP266" s="4">
        <v>148000</v>
      </c>
      <c r="AQ266" s="4">
        <v>3.3</v>
      </c>
      <c r="AR266" s="4">
        <v>13.16</v>
      </c>
      <c r="AS266" s="4">
        <v>2.6</v>
      </c>
      <c r="AT266" s="4">
        <v>15.05</v>
      </c>
      <c r="AU266" s="4">
        <v>2.1</v>
      </c>
      <c r="AV266" s="4">
        <v>7.41</v>
      </c>
      <c r="AW266" s="4">
        <v>1.8</v>
      </c>
      <c r="AX266" s="4">
        <v>25.18</v>
      </c>
      <c r="AY266" s="4">
        <v>12</v>
      </c>
      <c r="BA266" s="5" t="s">
        <v>491</v>
      </c>
      <c r="BB266" s="5" t="s">
        <v>66</v>
      </c>
      <c r="BC266" s="5">
        <v>148000</v>
      </c>
      <c r="BD266" s="5">
        <v>3.3</v>
      </c>
      <c r="BE266" s="5">
        <v>503.6</v>
      </c>
      <c r="BF266" s="5">
        <v>2.5</v>
      </c>
      <c r="BG266" s="5">
        <v>571.9</v>
      </c>
      <c r="BH266" s="5">
        <v>2.1</v>
      </c>
      <c r="BI266" s="5">
        <v>288.3</v>
      </c>
      <c r="BJ266" s="5">
        <v>1.9</v>
      </c>
      <c r="BK266" s="5">
        <v>897.8</v>
      </c>
      <c r="BL266" s="5">
        <v>15</v>
      </c>
      <c r="BN266" s="6" t="s">
        <v>491</v>
      </c>
      <c r="BO266" s="6" t="s">
        <v>66</v>
      </c>
      <c r="BP266" s="6">
        <v>206000</v>
      </c>
      <c r="BQ266" s="6">
        <v>2.8</v>
      </c>
      <c r="BR266" s="6">
        <v>35</v>
      </c>
      <c r="BS266" s="6">
        <v>1.1000000000000001</v>
      </c>
      <c r="BT266" s="6">
        <v>32.6</v>
      </c>
      <c r="BU266" s="6">
        <v>0.9</v>
      </c>
      <c r="BV266" s="6">
        <v>16</v>
      </c>
      <c r="BW266" s="6">
        <v>4</v>
      </c>
      <c r="BX266" s="6">
        <v>42</v>
      </c>
      <c r="BY266" s="6">
        <v>3.9</v>
      </c>
      <c r="CA266" s="7" t="s">
        <v>491</v>
      </c>
      <c r="CB266" s="7" t="s">
        <v>66</v>
      </c>
      <c r="CC266" s="7">
        <v>179000</v>
      </c>
      <c r="CD266" s="7">
        <v>3.7</v>
      </c>
      <c r="CE266" s="7">
        <v>21802</v>
      </c>
      <c r="CF266" s="7">
        <v>4.5999999999999996</v>
      </c>
      <c r="CG266" s="7">
        <v>25560</v>
      </c>
      <c r="CH266" s="7">
        <v>3.4</v>
      </c>
      <c r="CI266" s="7">
        <v>6846</v>
      </c>
      <c r="CJ266" s="7">
        <v>13</v>
      </c>
      <c r="CK266" s="7">
        <v>44710</v>
      </c>
      <c r="CL266" s="7">
        <v>16</v>
      </c>
      <c r="CN266" s="8" t="s">
        <v>491</v>
      </c>
      <c r="CO266" s="8" t="s">
        <v>66</v>
      </c>
      <c r="CP266" s="8">
        <v>206000</v>
      </c>
      <c r="CQ266" s="8">
        <v>2.8</v>
      </c>
      <c r="CR266" s="8">
        <v>11.29</v>
      </c>
      <c r="CS266" s="8">
        <v>3.2</v>
      </c>
      <c r="CT266" s="8">
        <v>14.41</v>
      </c>
      <c r="CU266" s="8">
        <v>2.2000000000000002</v>
      </c>
      <c r="CV266" s="8">
        <v>6.47</v>
      </c>
      <c r="CW266" s="8">
        <v>1.4</v>
      </c>
      <c r="CX266" s="8">
        <v>23.79</v>
      </c>
      <c r="CY266" s="8">
        <v>9.1999999999999993</v>
      </c>
      <c r="DA266" s="20" t="s">
        <v>491</v>
      </c>
      <c r="DB266" s="20" t="s">
        <v>66</v>
      </c>
      <c r="DC266" s="20">
        <v>206000</v>
      </c>
      <c r="DD266" s="20">
        <v>2.8</v>
      </c>
      <c r="DE266" s="20">
        <v>401.7</v>
      </c>
      <c r="DF266" s="20">
        <v>3.2</v>
      </c>
      <c r="DG266" s="20">
        <v>469.3</v>
      </c>
      <c r="DH266" s="20">
        <v>2.2999999999999998</v>
      </c>
      <c r="DI266" s="20">
        <v>120.6</v>
      </c>
      <c r="DJ266" s="20">
        <v>7.2</v>
      </c>
      <c r="DK266" s="20">
        <v>821.8</v>
      </c>
      <c r="DL266" s="20">
        <v>9.9</v>
      </c>
      <c r="DN266" s="21" t="s">
        <v>491</v>
      </c>
      <c r="DO266" s="21" t="s">
        <v>66</v>
      </c>
      <c r="DP266" s="21">
        <v>71000</v>
      </c>
      <c r="DQ266" s="21">
        <v>4.7</v>
      </c>
      <c r="DR266" s="21">
        <v>37</v>
      </c>
      <c r="DS266" s="21">
        <v>0.6</v>
      </c>
      <c r="DT266" s="21">
        <v>37.1</v>
      </c>
      <c r="DU266" s="21">
        <v>0.6</v>
      </c>
      <c r="DV266" s="21">
        <v>32.4</v>
      </c>
      <c r="DW266" s="21">
        <v>1.4</v>
      </c>
      <c r="DX266" s="21">
        <v>41.1</v>
      </c>
      <c r="DY266" s="21">
        <v>9.6</v>
      </c>
      <c r="EA266" s="22" t="s">
        <v>491</v>
      </c>
      <c r="EB266" s="22" t="s">
        <v>66</v>
      </c>
      <c r="EC266" s="22">
        <v>65000</v>
      </c>
      <c r="ED266" s="22">
        <v>5.5</v>
      </c>
      <c r="EE266" s="22">
        <v>23742</v>
      </c>
      <c r="EF266" s="22">
        <v>4.5999999999999996</v>
      </c>
      <c r="EG266" s="22">
        <v>26572</v>
      </c>
      <c r="EH266" s="22">
        <v>2.8</v>
      </c>
      <c r="EI266" s="22">
        <v>14107</v>
      </c>
      <c r="EJ266" s="22">
        <v>3.9</v>
      </c>
      <c r="EK266" s="22" t="s">
        <v>858</v>
      </c>
      <c r="EL266" s="22" t="s">
        <v>858</v>
      </c>
      <c r="EN266" s="23" t="s">
        <v>491</v>
      </c>
      <c r="EO266" s="23" t="s">
        <v>66</v>
      </c>
      <c r="EP266" s="23">
        <v>71000</v>
      </c>
      <c r="EQ266" s="23">
        <v>4.7</v>
      </c>
      <c r="ER266" s="23">
        <v>12.29</v>
      </c>
      <c r="ES266" s="23">
        <v>4.5999999999999996</v>
      </c>
      <c r="ET266" s="23">
        <v>13.85</v>
      </c>
      <c r="EU266" s="23">
        <v>2.4</v>
      </c>
      <c r="EV266" s="23">
        <v>7.23</v>
      </c>
      <c r="EW266" s="23">
        <v>3.3</v>
      </c>
      <c r="EX266" s="23">
        <v>23.74</v>
      </c>
      <c r="EY266" s="23">
        <v>17</v>
      </c>
      <c r="FA266" s="24" t="s">
        <v>491</v>
      </c>
      <c r="FB266" s="24" t="s">
        <v>66</v>
      </c>
      <c r="FC266" s="24">
        <v>71000</v>
      </c>
      <c r="FD266" s="24">
        <v>4.7</v>
      </c>
      <c r="FE266" s="24">
        <v>455.6</v>
      </c>
      <c r="FF266" s="24">
        <v>4.4000000000000004</v>
      </c>
      <c r="FG266" s="24">
        <v>513.4</v>
      </c>
      <c r="FH266" s="24">
        <v>2.2000000000000002</v>
      </c>
      <c r="FI266" s="24">
        <v>282.2</v>
      </c>
      <c r="FJ266" s="24">
        <v>3.1</v>
      </c>
      <c r="FK266" s="24">
        <v>823.1</v>
      </c>
      <c r="FL266" s="24">
        <v>15</v>
      </c>
      <c r="FN266" s="11" t="s">
        <v>491</v>
      </c>
      <c r="FO266" s="11" t="s">
        <v>66</v>
      </c>
      <c r="FP266" s="11">
        <v>78000</v>
      </c>
      <c r="FQ266" s="11">
        <v>4.7</v>
      </c>
      <c r="FR266" s="11">
        <v>37.5</v>
      </c>
      <c r="FS266" s="11">
        <v>0.2</v>
      </c>
      <c r="FT266" s="11">
        <v>38.799999999999997</v>
      </c>
      <c r="FU266" s="11">
        <v>0.6</v>
      </c>
      <c r="FV266" s="11">
        <v>35</v>
      </c>
      <c r="FW266" s="11">
        <v>0</v>
      </c>
      <c r="FX266" s="11">
        <v>44.8</v>
      </c>
      <c r="FY266" s="11">
        <v>7.9</v>
      </c>
      <c r="GA266" s="10" t="s">
        <v>491</v>
      </c>
      <c r="GB266" s="10" t="s">
        <v>66</v>
      </c>
      <c r="GC266" s="10">
        <v>67000</v>
      </c>
      <c r="GD266" s="10">
        <v>5.7</v>
      </c>
      <c r="GE266" s="10">
        <v>28609</v>
      </c>
      <c r="GF266" s="10">
        <v>4.5</v>
      </c>
      <c r="GG266" s="10">
        <v>34394</v>
      </c>
      <c r="GH266" s="10">
        <v>4.9000000000000004</v>
      </c>
      <c r="GI266" s="10">
        <v>15602</v>
      </c>
      <c r="GJ266" s="10">
        <v>3.3</v>
      </c>
      <c r="GK266" s="10" t="s">
        <v>858</v>
      </c>
      <c r="GL266" s="10" t="s">
        <v>858</v>
      </c>
      <c r="GN266" s="9" t="s">
        <v>491</v>
      </c>
      <c r="GO266" s="9" t="s">
        <v>66</v>
      </c>
      <c r="GP266" s="9">
        <v>78000</v>
      </c>
      <c r="GQ266" s="9">
        <v>4.7</v>
      </c>
      <c r="GR266" s="9">
        <v>13.76</v>
      </c>
      <c r="GS266" s="9">
        <v>3.3</v>
      </c>
      <c r="GT266" s="9">
        <v>16.100000000000001</v>
      </c>
      <c r="GU266" s="9">
        <v>3.3</v>
      </c>
      <c r="GV266" s="9">
        <v>7.52</v>
      </c>
      <c r="GW266" s="9">
        <v>2</v>
      </c>
      <c r="GX266" s="9" t="s">
        <v>858</v>
      </c>
      <c r="GY266" s="9" t="s">
        <v>858</v>
      </c>
    </row>
    <row r="267" spans="1:207" x14ac:dyDescent="0.25">
      <c r="A267" s="1" t="s">
        <v>492</v>
      </c>
      <c r="B267" s="1" t="s">
        <v>67</v>
      </c>
      <c r="C267" s="1">
        <v>28000</v>
      </c>
      <c r="D267" s="1">
        <v>7.7</v>
      </c>
      <c r="E267" s="1">
        <v>462.8</v>
      </c>
      <c r="F267" s="1">
        <v>4.7</v>
      </c>
      <c r="G267" s="1">
        <v>516.4</v>
      </c>
      <c r="H267" s="1">
        <v>3.6</v>
      </c>
      <c r="I267" s="1">
        <v>269.3</v>
      </c>
      <c r="J267" s="1">
        <v>5.9</v>
      </c>
      <c r="K267" s="1" t="s">
        <v>858</v>
      </c>
      <c r="L267" s="1" t="s">
        <v>858</v>
      </c>
      <c r="N267" s="2" t="s">
        <v>492</v>
      </c>
      <c r="O267" s="2" t="s">
        <v>67</v>
      </c>
      <c r="P267" s="2">
        <v>55000</v>
      </c>
      <c r="Q267" s="2">
        <v>5.4</v>
      </c>
      <c r="R267" s="2">
        <v>37.5</v>
      </c>
      <c r="S267" s="2">
        <v>1</v>
      </c>
      <c r="T267" s="2">
        <v>38.4</v>
      </c>
      <c r="U267" s="2">
        <v>0.9</v>
      </c>
      <c r="V267" s="2">
        <v>32.799999999999997</v>
      </c>
      <c r="W267" s="2">
        <v>4</v>
      </c>
      <c r="X267" s="2">
        <v>44</v>
      </c>
      <c r="Y267" s="2">
        <v>20</v>
      </c>
      <c r="AA267" s="3" t="s">
        <v>492</v>
      </c>
      <c r="AB267" s="3" t="s">
        <v>67</v>
      </c>
      <c r="AC267" s="3">
        <v>48000</v>
      </c>
      <c r="AD267" s="3">
        <v>9.4</v>
      </c>
      <c r="AE267" s="3">
        <v>23406</v>
      </c>
      <c r="AF267" s="3">
        <v>5.2</v>
      </c>
      <c r="AG267" s="3">
        <v>25840</v>
      </c>
      <c r="AH267" s="3">
        <v>4.9000000000000004</v>
      </c>
      <c r="AI267" s="3">
        <v>14163</v>
      </c>
      <c r="AJ267" s="3">
        <v>5</v>
      </c>
      <c r="AK267" s="3" t="s">
        <v>858</v>
      </c>
      <c r="AL267" s="3" t="s">
        <v>858</v>
      </c>
      <c r="AN267" s="4" t="s">
        <v>492</v>
      </c>
      <c r="AO267" s="4" t="s">
        <v>67</v>
      </c>
      <c r="AP267" s="4">
        <v>55000</v>
      </c>
      <c r="AQ267" s="4">
        <v>5.4</v>
      </c>
      <c r="AR267" s="4">
        <v>11.08</v>
      </c>
      <c r="AS267" s="4">
        <v>4.7</v>
      </c>
      <c r="AT267" s="4">
        <v>12.64</v>
      </c>
      <c r="AU267" s="4">
        <v>2.6</v>
      </c>
      <c r="AV267" s="4">
        <v>6.88</v>
      </c>
      <c r="AW267" s="4">
        <v>2.2999999999999998</v>
      </c>
      <c r="AX267" s="4" t="s">
        <v>858</v>
      </c>
      <c r="AY267" s="4" t="s">
        <v>858</v>
      </c>
      <c r="BA267" s="5" t="s">
        <v>492</v>
      </c>
      <c r="BB267" s="5" t="s">
        <v>67</v>
      </c>
      <c r="BC267" s="5">
        <v>55000</v>
      </c>
      <c r="BD267" s="5">
        <v>5.4</v>
      </c>
      <c r="BE267" s="5">
        <v>442.9</v>
      </c>
      <c r="BF267" s="5">
        <v>4.3</v>
      </c>
      <c r="BG267" s="5">
        <v>484.8</v>
      </c>
      <c r="BH267" s="5">
        <v>2.4</v>
      </c>
      <c r="BI267" s="5">
        <v>268.3</v>
      </c>
      <c r="BJ267" s="5">
        <v>3.7</v>
      </c>
      <c r="BK267" s="5" t="s">
        <v>858</v>
      </c>
      <c r="BL267" s="5" t="s">
        <v>858</v>
      </c>
      <c r="BN267" s="6" t="s">
        <v>492</v>
      </c>
      <c r="BO267" s="6" t="s">
        <v>67</v>
      </c>
      <c r="BP267" s="6">
        <v>83000</v>
      </c>
      <c r="BQ267" s="6">
        <v>4.4000000000000004</v>
      </c>
      <c r="BR267" s="6">
        <v>35</v>
      </c>
      <c r="BS267" s="6">
        <v>1.4</v>
      </c>
      <c r="BT267" s="6">
        <v>32.1</v>
      </c>
      <c r="BU267" s="6">
        <v>1.5</v>
      </c>
      <c r="BV267" s="6">
        <v>16.3</v>
      </c>
      <c r="BW267" s="6">
        <v>5</v>
      </c>
      <c r="BX267" s="6">
        <v>42</v>
      </c>
      <c r="BY267" s="6">
        <v>6.2</v>
      </c>
      <c r="CA267" s="7" t="s">
        <v>492</v>
      </c>
      <c r="CB267" s="7" t="s">
        <v>67</v>
      </c>
      <c r="CC267" s="7">
        <v>74000</v>
      </c>
      <c r="CD267" s="7">
        <v>8</v>
      </c>
      <c r="CE267" s="7">
        <v>18560</v>
      </c>
      <c r="CF267" s="7">
        <v>8.6999999999999993</v>
      </c>
      <c r="CG267" s="7">
        <v>20143</v>
      </c>
      <c r="CH267" s="7">
        <v>5.6</v>
      </c>
      <c r="CI267" s="7">
        <v>5765</v>
      </c>
      <c r="CJ267" s="7">
        <v>13</v>
      </c>
      <c r="CK267" s="7" t="s">
        <v>858</v>
      </c>
      <c r="CL267" s="7" t="s">
        <v>858</v>
      </c>
      <c r="CN267" s="8" t="s">
        <v>492</v>
      </c>
      <c r="CO267" s="8" t="s">
        <v>67</v>
      </c>
      <c r="CP267" s="8">
        <v>83000</v>
      </c>
      <c r="CQ267" s="8">
        <v>4.4000000000000004</v>
      </c>
      <c r="CR267" s="8">
        <v>9.7200000000000006</v>
      </c>
      <c r="CS267" s="8">
        <v>4</v>
      </c>
      <c r="CT267" s="8">
        <v>11.95</v>
      </c>
      <c r="CU267" s="8">
        <v>2.2999999999999998</v>
      </c>
      <c r="CV267" s="8">
        <v>6.23</v>
      </c>
      <c r="CW267" s="8">
        <v>1</v>
      </c>
      <c r="CX267" s="8">
        <v>20.149999999999999</v>
      </c>
      <c r="CY267" s="8">
        <v>16</v>
      </c>
      <c r="DA267" s="20" t="s">
        <v>492</v>
      </c>
      <c r="DB267" s="20" t="s">
        <v>67</v>
      </c>
      <c r="DC267" s="20">
        <v>83000</v>
      </c>
      <c r="DD267" s="20">
        <v>4.4000000000000004</v>
      </c>
      <c r="DE267" s="20">
        <v>339.3</v>
      </c>
      <c r="DF267" s="20">
        <v>4.8</v>
      </c>
      <c r="DG267" s="20">
        <v>383.2</v>
      </c>
      <c r="DH267" s="20">
        <v>2.7</v>
      </c>
      <c r="DI267" s="20">
        <v>121.9</v>
      </c>
      <c r="DJ267" s="20">
        <v>6</v>
      </c>
      <c r="DK267" s="20">
        <v>691.4</v>
      </c>
      <c r="DL267" s="20">
        <v>13</v>
      </c>
      <c r="DN267" s="21" t="s">
        <v>492</v>
      </c>
      <c r="DO267" s="21" t="s">
        <v>67</v>
      </c>
      <c r="DP267" s="21">
        <v>27000</v>
      </c>
      <c r="DQ267" s="21">
        <v>7.6</v>
      </c>
      <c r="DR267" s="21">
        <v>37</v>
      </c>
      <c r="DS267" s="21">
        <v>1.1000000000000001</v>
      </c>
      <c r="DT267" s="21">
        <v>36.9</v>
      </c>
      <c r="DU267" s="21">
        <v>1.2</v>
      </c>
      <c r="DV267" s="21">
        <v>30</v>
      </c>
      <c r="DW267" s="21">
        <v>4.4000000000000004</v>
      </c>
      <c r="DX267" s="21" t="s">
        <v>858</v>
      </c>
      <c r="DY267" s="21" t="s">
        <v>858</v>
      </c>
      <c r="EA267" s="22" t="s">
        <v>492</v>
      </c>
      <c r="EB267" s="22" t="s">
        <v>67</v>
      </c>
      <c r="EC267" s="22">
        <v>24000</v>
      </c>
      <c r="ED267" s="22">
        <v>13.9</v>
      </c>
      <c r="EE267" s="22">
        <v>22096</v>
      </c>
      <c r="EF267" s="22">
        <v>9.5</v>
      </c>
      <c r="EG267" s="22">
        <v>23861</v>
      </c>
      <c r="EH267" s="22">
        <v>5.8</v>
      </c>
      <c r="EI267" s="22">
        <v>13371</v>
      </c>
      <c r="EJ267" s="22">
        <v>4.4000000000000004</v>
      </c>
      <c r="EK267" s="22" t="s">
        <v>858</v>
      </c>
      <c r="EL267" s="22" t="s">
        <v>858</v>
      </c>
      <c r="EN267" s="23" t="s">
        <v>492</v>
      </c>
      <c r="EO267" s="23" t="s">
        <v>67</v>
      </c>
      <c r="EP267" s="23">
        <v>27000</v>
      </c>
      <c r="EQ267" s="23">
        <v>7.6</v>
      </c>
      <c r="ER267" s="23">
        <v>11.16</v>
      </c>
      <c r="ES267" s="23">
        <v>6.7</v>
      </c>
      <c r="ET267" s="23">
        <v>12.26</v>
      </c>
      <c r="EU267" s="23">
        <v>3.2</v>
      </c>
      <c r="EV267" s="23">
        <v>6.88</v>
      </c>
      <c r="EW267" s="23">
        <v>3.3</v>
      </c>
      <c r="EX267" s="23" t="s">
        <v>858</v>
      </c>
      <c r="EY267" s="23" t="s">
        <v>858</v>
      </c>
      <c r="FA267" s="24" t="s">
        <v>492</v>
      </c>
      <c r="FB267" s="24" t="s">
        <v>67</v>
      </c>
      <c r="FC267" s="24">
        <v>27000</v>
      </c>
      <c r="FD267" s="24">
        <v>7.6</v>
      </c>
      <c r="FE267" s="24">
        <v>413.7</v>
      </c>
      <c r="FF267" s="24">
        <v>6.4</v>
      </c>
      <c r="FG267" s="24">
        <v>452.4</v>
      </c>
      <c r="FH267" s="24">
        <v>2.8</v>
      </c>
      <c r="FI267" s="24">
        <v>264.89999999999998</v>
      </c>
      <c r="FJ267" s="24">
        <v>3.9</v>
      </c>
      <c r="FK267" s="24" t="s">
        <v>858</v>
      </c>
      <c r="FL267" s="24" t="s">
        <v>858</v>
      </c>
      <c r="FN267" s="11" t="s">
        <v>492</v>
      </c>
      <c r="FO267" s="11" t="s">
        <v>67</v>
      </c>
      <c r="FP267" s="11">
        <v>28000</v>
      </c>
      <c r="FQ267" s="11">
        <v>7.7</v>
      </c>
      <c r="FR267" s="11">
        <v>39</v>
      </c>
      <c r="FS267" s="11">
        <v>1.6</v>
      </c>
      <c r="FT267" s="11">
        <v>39.700000000000003</v>
      </c>
      <c r="FU267" s="11">
        <v>1.2</v>
      </c>
      <c r="FV267" s="11">
        <v>34.9</v>
      </c>
      <c r="FW267" s="11">
        <v>0.3</v>
      </c>
      <c r="FX267" s="11" t="s">
        <v>858</v>
      </c>
      <c r="FY267" s="11" t="s">
        <v>858</v>
      </c>
      <c r="GA267" s="10" t="s">
        <v>492</v>
      </c>
      <c r="GB267" s="10" t="s">
        <v>67</v>
      </c>
      <c r="GC267" s="10">
        <v>23000</v>
      </c>
      <c r="GD267" s="10">
        <v>12.6</v>
      </c>
      <c r="GE267" s="10">
        <v>24084</v>
      </c>
      <c r="GF267" s="10">
        <v>7.3</v>
      </c>
      <c r="GG267" s="10">
        <v>27908</v>
      </c>
      <c r="GH267" s="10">
        <v>7.1</v>
      </c>
      <c r="GI267" s="10">
        <v>15592</v>
      </c>
      <c r="GJ267" s="10">
        <v>6.5</v>
      </c>
      <c r="GK267" s="10" t="s">
        <v>858</v>
      </c>
      <c r="GL267" s="10" t="s">
        <v>858</v>
      </c>
      <c r="GN267" s="9" t="s">
        <v>492</v>
      </c>
      <c r="GO267" s="9" t="s">
        <v>67</v>
      </c>
      <c r="GP267" s="9">
        <v>28000</v>
      </c>
      <c r="GQ267" s="9">
        <v>7.7</v>
      </c>
      <c r="GR267" s="9">
        <v>11.07</v>
      </c>
      <c r="GS267" s="9">
        <v>6.2</v>
      </c>
      <c r="GT267" s="9">
        <v>12.99</v>
      </c>
      <c r="GU267" s="9">
        <v>3.9</v>
      </c>
      <c r="GV267" s="9">
        <v>6.85</v>
      </c>
      <c r="GW267" s="9">
        <v>4.7</v>
      </c>
      <c r="GX267" s="9" t="s">
        <v>858</v>
      </c>
      <c r="GY267" s="9" t="s">
        <v>858</v>
      </c>
    </row>
    <row r="268" spans="1:207" x14ac:dyDescent="0.25">
      <c r="A268" s="1" t="s">
        <v>493</v>
      </c>
      <c r="B268" s="1" t="s">
        <v>68</v>
      </c>
      <c r="C268" s="1">
        <v>23000</v>
      </c>
      <c r="D268" s="1">
        <v>8.6</v>
      </c>
      <c r="E268" s="1">
        <v>475.8</v>
      </c>
      <c r="F268" s="1">
        <v>6.3</v>
      </c>
      <c r="G268" s="1">
        <v>553.79999999999995</v>
      </c>
      <c r="H268" s="1">
        <v>4.8</v>
      </c>
      <c r="I268" s="1">
        <v>284.7</v>
      </c>
      <c r="J268" s="1">
        <v>3.2</v>
      </c>
      <c r="K268" s="1" t="s">
        <v>858</v>
      </c>
      <c r="L268" s="1" t="s">
        <v>858</v>
      </c>
      <c r="N268" s="2" t="s">
        <v>493</v>
      </c>
      <c r="O268" s="2" t="s">
        <v>68</v>
      </c>
      <c r="P268" s="2">
        <v>38000</v>
      </c>
      <c r="Q268" s="2">
        <v>6.6</v>
      </c>
      <c r="R268" s="2">
        <v>37.5</v>
      </c>
      <c r="S268" s="2">
        <v>1.1000000000000001</v>
      </c>
      <c r="T268" s="2">
        <v>39.299999999999997</v>
      </c>
      <c r="U268" s="2">
        <v>1</v>
      </c>
      <c r="V268" s="2">
        <v>32.5</v>
      </c>
      <c r="W268" s="2">
        <v>1.9</v>
      </c>
      <c r="X268" s="2" t="s">
        <v>858</v>
      </c>
      <c r="Y268" s="2" t="s">
        <v>858</v>
      </c>
      <c r="AA268" s="3" t="s">
        <v>493</v>
      </c>
      <c r="AB268" s="3" t="s">
        <v>68</v>
      </c>
      <c r="AC268" s="3">
        <v>37000</v>
      </c>
      <c r="AD268" s="3">
        <v>8.4</v>
      </c>
      <c r="AE268" s="3">
        <v>22430</v>
      </c>
      <c r="AF268" s="3">
        <v>8.6999999999999993</v>
      </c>
      <c r="AG268" s="3">
        <v>26907</v>
      </c>
      <c r="AH268" s="3">
        <v>4.8</v>
      </c>
      <c r="AI268" s="3">
        <v>13426</v>
      </c>
      <c r="AJ268" s="3">
        <v>5.7</v>
      </c>
      <c r="AK268" s="3" t="s">
        <v>858</v>
      </c>
      <c r="AL268" s="3" t="s">
        <v>858</v>
      </c>
      <c r="AN268" s="4" t="s">
        <v>493</v>
      </c>
      <c r="AO268" s="4" t="s">
        <v>68</v>
      </c>
      <c r="AP268" s="4">
        <v>38000</v>
      </c>
      <c r="AQ268" s="4">
        <v>6.6</v>
      </c>
      <c r="AR268" s="4">
        <v>10.99</v>
      </c>
      <c r="AS268" s="4">
        <v>5.2</v>
      </c>
      <c r="AT268" s="4">
        <v>13.25</v>
      </c>
      <c r="AU268" s="4">
        <v>4</v>
      </c>
      <c r="AV268" s="4">
        <v>6.5</v>
      </c>
      <c r="AW268" s="4">
        <v>3.3</v>
      </c>
      <c r="AX268" s="4" t="s">
        <v>858</v>
      </c>
      <c r="AY268" s="4" t="s">
        <v>858</v>
      </c>
      <c r="BA268" s="5" t="s">
        <v>493</v>
      </c>
      <c r="BB268" s="5" t="s">
        <v>68</v>
      </c>
      <c r="BC268" s="5">
        <v>38000</v>
      </c>
      <c r="BD268" s="5">
        <v>6.6</v>
      </c>
      <c r="BE268" s="5">
        <v>442.7</v>
      </c>
      <c r="BF268" s="5">
        <v>5.5</v>
      </c>
      <c r="BG268" s="5">
        <v>520.4</v>
      </c>
      <c r="BH268" s="5">
        <v>3.7</v>
      </c>
      <c r="BI268" s="5">
        <v>264.5</v>
      </c>
      <c r="BJ268" s="5">
        <v>4.2</v>
      </c>
      <c r="BK268" s="5" t="s">
        <v>858</v>
      </c>
      <c r="BL268" s="5" t="s">
        <v>858</v>
      </c>
      <c r="BN268" s="6" t="s">
        <v>493</v>
      </c>
      <c r="BO268" s="6" t="s">
        <v>68</v>
      </c>
      <c r="BP268" s="6">
        <v>52000</v>
      </c>
      <c r="BQ268" s="6">
        <v>5.7</v>
      </c>
      <c r="BR268" s="6">
        <v>37</v>
      </c>
      <c r="BS268" s="6">
        <v>1</v>
      </c>
      <c r="BT268" s="6">
        <v>33.799999999999997</v>
      </c>
      <c r="BU268" s="6">
        <v>1.9</v>
      </c>
      <c r="BV268" s="6">
        <v>16</v>
      </c>
      <c r="BW268" s="6">
        <v>14</v>
      </c>
      <c r="BX268" s="6" t="s">
        <v>858</v>
      </c>
      <c r="BY268" s="6" t="s">
        <v>858</v>
      </c>
      <c r="CA268" s="7" t="s">
        <v>493</v>
      </c>
      <c r="CB268" s="7" t="s">
        <v>68</v>
      </c>
      <c r="CC268" s="7">
        <v>49000</v>
      </c>
      <c r="CD268" s="7">
        <v>7</v>
      </c>
      <c r="CE268" s="7">
        <v>18973</v>
      </c>
      <c r="CF268" s="7">
        <v>8.3000000000000007</v>
      </c>
      <c r="CG268" s="7">
        <v>22453</v>
      </c>
      <c r="CH268" s="7">
        <v>4.9000000000000004</v>
      </c>
      <c r="CI268" s="7">
        <v>5670</v>
      </c>
      <c r="CJ268" s="7">
        <v>16</v>
      </c>
      <c r="CK268" s="7" t="s">
        <v>858</v>
      </c>
      <c r="CL268" s="7" t="s">
        <v>858</v>
      </c>
      <c r="CN268" s="8" t="s">
        <v>493</v>
      </c>
      <c r="CO268" s="8" t="s">
        <v>68</v>
      </c>
      <c r="CP268" s="8">
        <v>52000</v>
      </c>
      <c r="CQ268" s="8">
        <v>5.7</v>
      </c>
      <c r="CR268" s="8">
        <v>9.8800000000000008</v>
      </c>
      <c r="CS268" s="8">
        <v>5.5</v>
      </c>
      <c r="CT268" s="8">
        <v>12.6</v>
      </c>
      <c r="CU268" s="8">
        <v>3.7</v>
      </c>
      <c r="CV268" s="8">
        <v>6.16</v>
      </c>
      <c r="CW268" s="8">
        <v>1.3</v>
      </c>
      <c r="CX268" s="8" t="s">
        <v>858</v>
      </c>
      <c r="CY268" s="8" t="s">
        <v>858</v>
      </c>
      <c r="DA268" s="20" t="s">
        <v>493</v>
      </c>
      <c r="DB268" s="20" t="s">
        <v>68</v>
      </c>
      <c r="DC268" s="20">
        <v>52000</v>
      </c>
      <c r="DD268" s="20">
        <v>5.7</v>
      </c>
      <c r="DE268" s="20">
        <v>359.4</v>
      </c>
      <c r="DF268" s="20">
        <v>7</v>
      </c>
      <c r="DG268" s="20">
        <v>426.2</v>
      </c>
      <c r="DH268" s="20">
        <v>4.0999999999999996</v>
      </c>
      <c r="DI268" s="20">
        <v>115</v>
      </c>
      <c r="DJ268" s="20">
        <v>12</v>
      </c>
      <c r="DK268" s="20" t="s">
        <v>858</v>
      </c>
      <c r="DL268" s="20" t="s">
        <v>858</v>
      </c>
      <c r="DN268" s="21" t="s">
        <v>493</v>
      </c>
      <c r="DO268" s="21" t="s">
        <v>68</v>
      </c>
      <c r="DP268" s="21">
        <v>15000</v>
      </c>
      <c r="DQ268" s="21">
        <v>10.4</v>
      </c>
      <c r="DR268" s="21">
        <v>37</v>
      </c>
      <c r="DS268" s="21">
        <v>0.9</v>
      </c>
      <c r="DT268" s="21">
        <v>36.4</v>
      </c>
      <c r="DU268" s="21">
        <v>1.1000000000000001</v>
      </c>
      <c r="DV268" s="21">
        <v>32</v>
      </c>
      <c r="DW268" s="21">
        <v>2</v>
      </c>
      <c r="DX268" s="21" t="s">
        <v>858</v>
      </c>
      <c r="DY268" s="21" t="s">
        <v>858</v>
      </c>
      <c r="EA268" s="22" t="s">
        <v>493</v>
      </c>
      <c r="EB268" s="22" t="s">
        <v>68</v>
      </c>
      <c r="EC268" s="22">
        <v>14000</v>
      </c>
      <c r="ED268" s="22">
        <v>11.9</v>
      </c>
      <c r="EE268" s="22">
        <v>20317</v>
      </c>
      <c r="EF268" s="22">
        <v>9.9</v>
      </c>
      <c r="EG268" s="22">
        <v>23609</v>
      </c>
      <c r="EH268" s="22">
        <v>6.4</v>
      </c>
      <c r="EI268" s="22">
        <v>12117</v>
      </c>
      <c r="EJ268" s="22">
        <v>7.4</v>
      </c>
      <c r="EK268" s="22" t="s">
        <v>858</v>
      </c>
      <c r="EL268" s="22" t="s">
        <v>858</v>
      </c>
      <c r="EN268" s="23" t="s">
        <v>493</v>
      </c>
      <c r="EO268" s="23" t="s">
        <v>68</v>
      </c>
      <c r="EP268" s="23">
        <v>15000</v>
      </c>
      <c r="EQ268" s="23">
        <v>10.4</v>
      </c>
      <c r="ER268" s="23">
        <v>10.68</v>
      </c>
      <c r="ES268" s="23">
        <v>9.6</v>
      </c>
      <c r="ET268" s="23">
        <v>12.82</v>
      </c>
      <c r="EU268" s="23">
        <v>5.9</v>
      </c>
      <c r="EV268" s="23">
        <v>6.11</v>
      </c>
      <c r="EW268" s="23">
        <v>1.6</v>
      </c>
      <c r="EX268" s="23" t="s">
        <v>858</v>
      </c>
      <c r="EY268" s="23" t="s">
        <v>858</v>
      </c>
      <c r="FA268" s="24" t="s">
        <v>493</v>
      </c>
      <c r="FB268" s="24" t="s">
        <v>68</v>
      </c>
      <c r="FC268" s="24">
        <v>15000</v>
      </c>
      <c r="FD268" s="24">
        <v>10.4</v>
      </c>
      <c r="FE268" s="24">
        <v>389.4</v>
      </c>
      <c r="FF268" s="24">
        <v>10</v>
      </c>
      <c r="FG268" s="24">
        <v>467</v>
      </c>
      <c r="FH268" s="24">
        <v>5.7</v>
      </c>
      <c r="FI268" s="24">
        <v>215.8</v>
      </c>
      <c r="FJ268" s="24">
        <v>6.7</v>
      </c>
      <c r="FK268" s="24" t="s">
        <v>858</v>
      </c>
      <c r="FL268" s="24" t="s">
        <v>858</v>
      </c>
      <c r="FN268" s="11" t="s">
        <v>493</v>
      </c>
      <c r="FO268" s="11" t="s">
        <v>68</v>
      </c>
      <c r="FP268" s="11">
        <v>23000</v>
      </c>
      <c r="FQ268" s="11">
        <v>8.6</v>
      </c>
      <c r="FR268" s="11">
        <v>39</v>
      </c>
      <c r="FS268" s="11">
        <v>1.6</v>
      </c>
      <c r="FT268" s="11">
        <v>41</v>
      </c>
      <c r="FU268" s="11">
        <v>1.4</v>
      </c>
      <c r="FV268" s="11">
        <v>35</v>
      </c>
      <c r="FW268" s="11">
        <v>2.7</v>
      </c>
      <c r="FX268" s="11" t="s">
        <v>858</v>
      </c>
      <c r="FY268" s="11" t="s">
        <v>858</v>
      </c>
      <c r="GA268" s="10" t="s">
        <v>493</v>
      </c>
      <c r="GB268" s="10" t="s">
        <v>68</v>
      </c>
      <c r="GC268" s="10">
        <v>23000</v>
      </c>
      <c r="GD268" s="10">
        <v>11.4</v>
      </c>
      <c r="GE268" s="10">
        <v>23677</v>
      </c>
      <c r="GF268" s="10">
        <v>13</v>
      </c>
      <c r="GG268" s="10">
        <v>28941</v>
      </c>
      <c r="GH268" s="10">
        <v>6.6</v>
      </c>
      <c r="GI268" s="10">
        <v>15045</v>
      </c>
      <c r="GJ268" s="10">
        <v>5</v>
      </c>
      <c r="GK268" s="10" t="s">
        <v>858</v>
      </c>
      <c r="GL268" s="10" t="s">
        <v>858</v>
      </c>
      <c r="GN268" s="9" t="s">
        <v>493</v>
      </c>
      <c r="GO268" s="9" t="s">
        <v>68</v>
      </c>
      <c r="GP268" s="9">
        <v>23000</v>
      </c>
      <c r="GQ268" s="9">
        <v>8.6</v>
      </c>
      <c r="GR268" s="9">
        <v>11.04</v>
      </c>
      <c r="GS268" s="9">
        <v>8.6999999999999993</v>
      </c>
      <c r="GT268" s="9">
        <v>13.49</v>
      </c>
      <c r="GU268" s="9">
        <v>5.2</v>
      </c>
      <c r="GV268" s="9">
        <v>7.06</v>
      </c>
      <c r="GW268" s="9">
        <v>4.3</v>
      </c>
      <c r="GX268" s="9" t="s">
        <v>858</v>
      </c>
      <c r="GY268" s="9" t="s">
        <v>858</v>
      </c>
    </row>
    <row r="269" spans="1:207" x14ac:dyDescent="0.25">
      <c r="A269" s="1" t="s">
        <v>494</v>
      </c>
      <c r="B269" s="1" t="s">
        <v>69</v>
      </c>
      <c r="C269" s="1">
        <v>24000</v>
      </c>
      <c r="D269" s="1">
        <v>8.5</v>
      </c>
      <c r="E269" s="1">
        <v>462.2</v>
      </c>
      <c r="F269" s="1">
        <v>5.8</v>
      </c>
      <c r="G269" s="1">
        <v>515</v>
      </c>
      <c r="H269" s="1">
        <v>3.6</v>
      </c>
      <c r="I269" s="1">
        <v>291.7</v>
      </c>
      <c r="J269" s="1">
        <v>5.8</v>
      </c>
      <c r="K269" s="1" t="s">
        <v>858</v>
      </c>
      <c r="L269" s="1" t="s">
        <v>858</v>
      </c>
      <c r="N269" s="2" t="s">
        <v>494</v>
      </c>
      <c r="O269" s="2" t="s">
        <v>69</v>
      </c>
      <c r="P269" s="2">
        <v>45000</v>
      </c>
      <c r="Q269" s="2">
        <v>6.1</v>
      </c>
      <c r="R269" s="2">
        <v>37.5</v>
      </c>
      <c r="S269" s="2">
        <v>0.3</v>
      </c>
      <c r="T269" s="2">
        <v>38.5</v>
      </c>
      <c r="U269" s="2">
        <v>1</v>
      </c>
      <c r="V269" s="2">
        <v>32.799999999999997</v>
      </c>
      <c r="W269" s="2">
        <v>1.9</v>
      </c>
      <c r="X269" s="2" t="s">
        <v>858</v>
      </c>
      <c r="Y269" s="2" t="s">
        <v>858</v>
      </c>
      <c r="AA269" s="3" t="s">
        <v>494</v>
      </c>
      <c r="AB269" s="3" t="s">
        <v>69</v>
      </c>
      <c r="AC269" s="3">
        <v>42000</v>
      </c>
      <c r="AD269" s="3">
        <v>7</v>
      </c>
      <c r="AE269" s="3">
        <v>22418</v>
      </c>
      <c r="AF269" s="3">
        <v>5.4</v>
      </c>
      <c r="AG269" s="3">
        <v>24270</v>
      </c>
      <c r="AH269" s="3">
        <v>3.3</v>
      </c>
      <c r="AI269" s="3">
        <v>13165</v>
      </c>
      <c r="AJ269" s="3">
        <v>6.2</v>
      </c>
      <c r="AK269" s="3" t="s">
        <v>858</v>
      </c>
      <c r="AL269" s="3" t="s">
        <v>858</v>
      </c>
      <c r="AN269" s="4" t="s">
        <v>494</v>
      </c>
      <c r="AO269" s="4" t="s">
        <v>69</v>
      </c>
      <c r="AP269" s="4">
        <v>45000</v>
      </c>
      <c r="AQ269" s="4">
        <v>6.1</v>
      </c>
      <c r="AR269" s="4">
        <v>11.23</v>
      </c>
      <c r="AS269" s="4">
        <v>5.5</v>
      </c>
      <c r="AT269" s="4">
        <v>12.57</v>
      </c>
      <c r="AU269" s="4">
        <v>2.8</v>
      </c>
      <c r="AV269" s="4">
        <v>6.9</v>
      </c>
      <c r="AW269" s="4">
        <v>2.7</v>
      </c>
      <c r="AX269" s="4" t="s">
        <v>858</v>
      </c>
      <c r="AY269" s="4" t="s">
        <v>858</v>
      </c>
      <c r="BA269" s="5" t="s">
        <v>494</v>
      </c>
      <c r="BB269" s="5" t="s">
        <v>69</v>
      </c>
      <c r="BC269" s="5">
        <v>45000</v>
      </c>
      <c r="BD269" s="5">
        <v>6.1</v>
      </c>
      <c r="BE269" s="5">
        <v>432.6</v>
      </c>
      <c r="BF269" s="5">
        <v>5.3</v>
      </c>
      <c r="BG269" s="5">
        <v>483.7</v>
      </c>
      <c r="BH269" s="5">
        <v>2.8</v>
      </c>
      <c r="BI269" s="5">
        <v>264.2</v>
      </c>
      <c r="BJ269" s="5">
        <v>3.8</v>
      </c>
      <c r="BK269" s="5" t="s">
        <v>858</v>
      </c>
      <c r="BL269" s="5" t="s">
        <v>858</v>
      </c>
      <c r="BN269" s="6" t="s">
        <v>494</v>
      </c>
      <c r="BO269" s="6" t="s">
        <v>69</v>
      </c>
      <c r="BP269" s="6">
        <v>69000</v>
      </c>
      <c r="BQ269" s="6">
        <v>4.8</v>
      </c>
      <c r="BR269" s="6">
        <v>35</v>
      </c>
      <c r="BS269" s="6">
        <v>1.4</v>
      </c>
      <c r="BT269" s="6">
        <v>31.2</v>
      </c>
      <c r="BU269" s="6">
        <v>1.8</v>
      </c>
      <c r="BV269" s="6">
        <v>14</v>
      </c>
      <c r="BW269" s="6">
        <v>11</v>
      </c>
      <c r="BX269" s="6">
        <v>41.6</v>
      </c>
      <c r="BY269" s="6">
        <v>10</v>
      </c>
      <c r="CA269" s="7" t="s">
        <v>494</v>
      </c>
      <c r="CB269" s="7" t="s">
        <v>69</v>
      </c>
      <c r="CC269" s="7">
        <v>62000</v>
      </c>
      <c r="CD269" s="7">
        <v>5.7</v>
      </c>
      <c r="CE269" s="7">
        <v>18006</v>
      </c>
      <c r="CF269" s="7">
        <v>5.5</v>
      </c>
      <c r="CG269" s="7">
        <v>19392</v>
      </c>
      <c r="CH269" s="7">
        <v>3.7</v>
      </c>
      <c r="CI269" s="7">
        <v>5039</v>
      </c>
      <c r="CJ269" s="7">
        <v>9.6999999999999993</v>
      </c>
      <c r="CK269" s="7" t="s">
        <v>858</v>
      </c>
      <c r="CL269" s="7" t="s">
        <v>858</v>
      </c>
      <c r="CN269" s="8" t="s">
        <v>494</v>
      </c>
      <c r="CO269" s="8" t="s">
        <v>69</v>
      </c>
      <c r="CP269" s="8">
        <v>69000</v>
      </c>
      <c r="CQ269" s="8">
        <v>4.8</v>
      </c>
      <c r="CR269" s="8">
        <v>9.5399999999999991</v>
      </c>
      <c r="CS269" s="8">
        <v>3.9</v>
      </c>
      <c r="CT269" s="8">
        <v>12</v>
      </c>
      <c r="CU269" s="8">
        <v>2.7</v>
      </c>
      <c r="CV269" s="8">
        <v>6.31</v>
      </c>
      <c r="CW269" s="8">
        <v>1.3</v>
      </c>
      <c r="CX269" s="8" t="s">
        <v>858</v>
      </c>
      <c r="CY269" s="8" t="s">
        <v>858</v>
      </c>
      <c r="DA269" s="20" t="s">
        <v>494</v>
      </c>
      <c r="DB269" s="20" t="s">
        <v>69</v>
      </c>
      <c r="DC269" s="20">
        <v>69000</v>
      </c>
      <c r="DD269" s="20">
        <v>4.8</v>
      </c>
      <c r="DE269" s="20">
        <v>335.3</v>
      </c>
      <c r="DF269" s="20">
        <v>4.5</v>
      </c>
      <c r="DG269" s="20">
        <v>374</v>
      </c>
      <c r="DH269" s="20">
        <v>3.3</v>
      </c>
      <c r="DI269" s="20">
        <v>99.8</v>
      </c>
      <c r="DJ269" s="20">
        <v>5.7</v>
      </c>
      <c r="DK269" s="20" t="s">
        <v>858</v>
      </c>
      <c r="DL269" s="20" t="s">
        <v>858</v>
      </c>
      <c r="DN269" s="21" t="s">
        <v>494</v>
      </c>
      <c r="DO269" s="21" t="s">
        <v>69</v>
      </c>
      <c r="DP269" s="21">
        <v>21000</v>
      </c>
      <c r="DQ269" s="21">
        <v>8.6</v>
      </c>
      <c r="DR269" s="21">
        <v>37</v>
      </c>
      <c r="DS269" s="21">
        <v>1</v>
      </c>
      <c r="DT269" s="21">
        <v>37.299999999999997</v>
      </c>
      <c r="DU269" s="21">
        <v>1</v>
      </c>
      <c r="DV269" s="21">
        <v>32</v>
      </c>
      <c r="DW269" s="21">
        <v>1.6</v>
      </c>
      <c r="DX269" s="21" t="s">
        <v>858</v>
      </c>
      <c r="DY269" s="21" t="s">
        <v>858</v>
      </c>
      <c r="EA269" s="22" t="s">
        <v>494</v>
      </c>
      <c r="EB269" s="22" t="s">
        <v>69</v>
      </c>
      <c r="EC269" s="22">
        <v>19000</v>
      </c>
      <c r="ED269" s="22">
        <v>10.1</v>
      </c>
      <c r="EE269" s="22">
        <v>19739</v>
      </c>
      <c r="EF269" s="22">
        <v>7.6</v>
      </c>
      <c r="EG269" s="22">
        <v>22649</v>
      </c>
      <c r="EH269" s="22">
        <v>5.4</v>
      </c>
      <c r="EI269" s="22">
        <v>11777</v>
      </c>
      <c r="EJ269" s="22">
        <v>15</v>
      </c>
      <c r="EK269" s="22" t="s">
        <v>858</v>
      </c>
      <c r="EL269" s="22" t="s">
        <v>858</v>
      </c>
      <c r="EN269" s="23" t="s">
        <v>494</v>
      </c>
      <c r="EO269" s="23" t="s">
        <v>69</v>
      </c>
      <c r="EP269" s="23">
        <v>21000</v>
      </c>
      <c r="EQ269" s="23">
        <v>8.6</v>
      </c>
      <c r="ER269" s="23">
        <v>10.27</v>
      </c>
      <c r="ES269" s="23">
        <v>8.3000000000000007</v>
      </c>
      <c r="ET269" s="23">
        <v>12.01</v>
      </c>
      <c r="EU269" s="23">
        <v>4.5</v>
      </c>
      <c r="EV269" s="23">
        <v>6.5</v>
      </c>
      <c r="EW269" s="23">
        <v>1.7</v>
      </c>
      <c r="EX269" s="23" t="s">
        <v>858</v>
      </c>
      <c r="EY269" s="23" t="s">
        <v>858</v>
      </c>
      <c r="FA269" s="24" t="s">
        <v>494</v>
      </c>
      <c r="FB269" s="24" t="s">
        <v>69</v>
      </c>
      <c r="FC269" s="24">
        <v>21000</v>
      </c>
      <c r="FD269" s="24">
        <v>8.6</v>
      </c>
      <c r="FE269" s="24">
        <v>384.9</v>
      </c>
      <c r="FF269" s="24">
        <v>8.1999999999999993</v>
      </c>
      <c r="FG269" s="24">
        <v>447.5</v>
      </c>
      <c r="FH269" s="24">
        <v>4.3</v>
      </c>
      <c r="FI269" s="24">
        <v>242.1</v>
      </c>
      <c r="FJ269" s="24">
        <v>4.5</v>
      </c>
      <c r="FK269" s="24" t="s">
        <v>858</v>
      </c>
      <c r="FL269" s="24" t="s">
        <v>858</v>
      </c>
      <c r="FN269" s="11" t="s">
        <v>494</v>
      </c>
      <c r="FO269" s="11" t="s">
        <v>69</v>
      </c>
      <c r="FP269" s="11">
        <v>24000</v>
      </c>
      <c r="FQ269" s="11">
        <v>8.5</v>
      </c>
      <c r="FR269" s="11">
        <v>37.5</v>
      </c>
      <c r="FS269" s="11">
        <v>2</v>
      </c>
      <c r="FT269" s="11">
        <v>39.5</v>
      </c>
      <c r="FU269" s="11">
        <v>1.5</v>
      </c>
      <c r="FV269" s="11">
        <v>35</v>
      </c>
      <c r="FW269" s="11">
        <v>1.7</v>
      </c>
      <c r="FX269" s="11" t="s">
        <v>858</v>
      </c>
      <c r="FY269" s="11" t="s">
        <v>858</v>
      </c>
      <c r="GA269" s="10" t="s">
        <v>494</v>
      </c>
      <c r="GB269" s="10" t="s">
        <v>69</v>
      </c>
      <c r="GC269" s="10">
        <v>23000</v>
      </c>
      <c r="GD269" s="10">
        <v>9.8000000000000007</v>
      </c>
      <c r="GE269" s="10">
        <v>23704</v>
      </c>
      <c r="GF269" s="10">
        <v>5</v>
      </c>
      <c r="GG269" s="10">
        <v>25642</v>
      </c>
      <c r="GH269" s="10">
        <v>4</v>
      </c>
      <c r="GI269" s="10">
        <v>14743</v>
      </c>
      <c r="GJ269" s="10">
        <v>9.9</v>
      </c>
      <c r="GK269" s="10" t="s">
        <v>858</v>
      </c>
      <c r="GL269" s="10" t="s">
        <v>858</v>
      </c>
      <c r="GN269" s="9" t="s">
        <v>494</v>
      </c>
      <c r="GO269" s="9" t="s">
        <v>69</v>
      </c>
      <c r="GP269" s="9">
        <v>24000</v>
      </c>
      <c r="GQ269" s="9">
        <v>8.5</v>
      </c>
      <c r="GR269" s="9">
        <v>12.1</v>
      </c>
      <c r="GS269" s="9">
        <v>6.3</v>
      </c>
      <c r="GT269" s="9">
        <v>13.03</v>
      </c>
      <c r="GU269" s="9">
        <v>3.6</v>
      </c>
      <c r="GV269" s="9">
        <v>7.62</v>
      </c>
      <c r="GW269" s="9">
        <v>4.2</v>
      </c>
      <c r="GX269" s="9" t="s">
        <v>858</v>
      </c>
      <c r="GY269" s="9" t="s">
        <v>858</v>
      </c>
    </row>
    <row r="270" spans="1:207" x14ac:dyDescent="0.25">
      <c r="A270" s="1" t="s">
        <v>495</v>
      </c>
      <c r="B270" s="1" t="s">
        <v>70</v>
      </c>
      <c r="C270" s="1">
        <v>45000</v>
      </c>
      <c r="D270" s="1">
        <v>6.3</v>
      </c>
      <c r="E270" s="1">
        <v>483</v>
      </c>
      <c r="F270" s="1">
        <v>6</v>
      </c>
      <c r="G270" s="1">
        <v>563.9</v>
      </c>
      <c r="H270" s="1">
        <v>3.5</v>
      </c>
      <c r="I270" s="1">
        <v>278.10000000000002</v>
      </c>
      <c r="J270" s="1">
        <v>3.7</v>
      </c>
      <c r="K270" s="1" t="s">
        <v>858</v>
      </c>
      <c r="L270" s="1" t="s">
        <v>858</v>
      </c>
      <c r="N270" s="2" t="s">
        <v>495</v>
      </c>
      <c r="O270" s="2" t="s">
        <v>70</v>
      </c>
      <c r="P270" s="2">
        <v>70000</v>
      </c>
      <c r="Q270" s="2">
        <v>5</v>
      </c>
      <c r="R270" s="2">
        <v>38.200000000000003</v>
      </c>
      <c r="S270" s="2">
        <v>1</v>
      </c>
      <c r="T270" s="2">
        <v>39.700000000000003</v>
      </c>
      <c r="U270" s="2">
        <v>0.8</v>
      </c>
      <c r="V270" s="2">
        <v>32.5</v>
      </c>
      <c r="W270" s="2">
        <v>1.9</v>
      </c>
      <c r="X270" s="2">
        <v>47.3</v>
      </c>
      <c r="Y270" s="2">
        <v>10</v>
      </c>
      <c r="AA270" s="3" t="s">
        <v>495</v>
      </c>
      <c r="AB270" s="3" t="s">
        <v>70</v>
      </c>
      <c r="AC270" s="3">
        <v>62000</v>
      </c>
      <c r="AD270" s="3">
        <v>7.6</v>
      </c>
      <c r="AE270" s="3">
        <v>24010</v>
      </c>
      <c r="AF270" s="3">
        <v>4.8</v>
      </c>
      <c r="AG270" s="3">
        <v>27614</v>
      </c>
      <c r="AH270" s="3">
        <v>3.7</v>
      </c>
      <c r="AI270" s="3">
        <v>13387</v>
      </c>
      <c r="AJ270" s="3">
        <v>4.5999999999999996</v>
      </c>
      <c r="AK270" s="3" t="s">
        <v>858</v>
      </c>
      <c r="AL270" s="3" t="s">
        <v>858</v>
      </c>
      <c r="AN270" s="4" t="s">
        <v>495</v>
      </c>
      <c r="AO270" s="4" t="s">
        <v>70</v>
      </c>
      <c r="AP270" s="4">
        <v>70000</v>
      </c>
      <c r="AQ270" s="4">
        <v>5</v>
      </c>
      <c r="AR270" s="4">
        <v>11</v>
      </c>
      <c r="AS270" s="4">
        <v>4.2</v>
      </c>
      <c r="AT270" s="4">
        <v>13.08</v>
      </c>
      <c r="AU270" s="4">
        <v>2.8</v>
      </c>
      <c r="AV270" s="4">
        <v>6.72</v>
      </c>
      <c r="AW270" s="4">
        <v>2</v>
      </c>
      <c r="AX270" s="4" t="s">
        <v>858</v>
      </c>
      <c r="AY270" s="4" t="s">
        <v>858</v>
      </c>
      <c r="BA270" s="5" t="s">
        <v>495</v>
      </c>
      <c r="BB270" s="5" t="s">
        <v>70</v>
      </c>
      <c r="BC270" s="5">
        <v>70000</v>
      </c>
      <c r="BD270" s="5">
        <v>5</v>
      </c>
      <c r="BE270" s="5">
        <v>450.1</v>
      </c>
      <c r="BF270" s="5">
        <v>4.2</v>
      </c>
      <c r="BG270" s="5">
        <v>519.79999999999995</v>
      </c>
      <c r="BH270" s="5">
        <v>2.7</v>
      </c>
      <c r="BI270" s="5">
        <v>261.8</v>
      </c>
      <c r="BJ270" s="5">
        <v>2</v>
      </c>
      <c r="BK270" s="5" t="s">
        <v>858</v>
      </c>
      <c r="BL270" s="5" t="s">
        <v>858</v>
      </c>
      <c r="BN270" s="6" t="s">
        <v>495</v>
      </c>
      <c r="BO270" s="6" t="s">
        <v>70</v>
      </c>
      <c r="BP270" s="6">
        <v>102000</v>
      </c>
      <c r="BQ270" s="6">
        <v>4.0999999999999996</v>
      </c>
      <c r="BR270" s="6">
        <v>37</v>
      </c>
      <c r="BS270" s="6">
        <v>0.4</v>
      </c>
      <c r="BT270" s="6">
        <v>33.299999999999997</v>
      </c>
      <c r="BU270" s="6">
        <v>1.4</v>
      </c>
      <c r="BV270" s="6">
        <v>15.4</v>
      </c>
      <c r="BW270" s="6">
        <v>6.5</v>
      </c>
      <c r="BX270" s="6">
        <v>45</v>
      </c>
      <c r="BY270" s="6">
        <v>6.9</v>
      </c>
      <c r="CA270" s="7" t="s">
        <v>495</v>
      </c>
      <c r="CB270" s="7" t="s">
        <v>70</v>
      </c>
      <c r="CC270" s="7">
        <v>90000</v>
      </c>
      <c r="CD270" s="7">
        <v>5.8</v>
      </c>
      <c r="CE270" s="7">
        <v>18605</v>
      </c>
      <c r="CF270" s="7">
        <v>5.8</v>
      </c>
      <c r="CG270" s="7">
        <v>21908</v>
      </c>
      <c r="CH270" s="7">
        <v>4</v>
      </c>
      <c r="CI270" s="7">
        <v>6250</v>
      </c>
      <c r="CJ270" s="7">
        <v>8.1</v>
      </c>
      <c r="CK270" s="7" t="s">
        <v>858</v>
      </c>
      <c r="CL270" s="7" t="s">
        <v>858</v>
      </c>
      <c r="CN270" s="8" t="s">
        <v>495</v>
      </c>
      <c r="CO270" s="8" t="s">
        <v>70</v>
      </c>
      <c r="CP270" s="8">
        <v>102000</v>
      </c>
      <c r="CQ270" s="8">
        <v>4.0999999999999996</v>
      </c>
      <c r="CR270" s="8">
        <v>9.73</v>
      </c>
      <c r="CS270" s="8">
        <v>3.9</v>
      </c>
      <c r="CT270" s="8">
        <v>12.36</v>
      </c>
      <c r="CU270" s="8">
        <v>2.5</v>
      </c>
      <c r="CV270" s="8">
        <v>6.23</v>
      </c>
      <c r="CW270" s="8">
        <v>1.1000000000000001</v>
      </c>
      <c r="CX270" s="8">
        <v>20.66</v>
      </c>
      <c r="CY270" s="8">
        <v>16</v>
      </c>
      <c r="DA270" s="20" t="s">
        <v>495</v>
      </c>
      <c r="DB270" s="20" t="s">
        <v>70</v>
      </c>
      <c r="DC270" s="20">
        <v>102000</v>
      </c>
      <c r="DD270" s="20">
        <v>4.0999999999999996</v>
      </c>
      <c r="DE270" s="20">
        <v>353.3</v>
      </c>
      <c r="DF270" s="20">
        <v>5.0999999999999996</v>
      </c>
      <c r="DG270" s="20">
        <v>412</v>
      </c>
      <c r="DH270" s="20">
        <v>2.9</v>
      </c>
      <c r="DI270" s="20">
        <v>112.6</v>
      </c>
      <c r="DJ270" s="20">
        <v>6.6</v>
      </c>
      <c r="DK270" s="20">
        <v>756.7</v>
      </c>
      <c r="DL270" s="20">
        <v>15</v>
      </c>
      <c r="DN270" s="21" t="s">
        <v>495</v>
      </c>
      <c r="DO270" s="21" t="s">
        <v>70</v>
      </c>
      <c r="DP270" s="21">
        <v>25000</v>
      </c>
      <c r="DQ270" s="21">
        <v>8</v>
      </c>
      <c r="DR270" s="21">
        <v>37.4</v>
      </c>
      <c r="DS270" s="21">
        <v>0.3</v>
      </c>
      <c r="DT270" s="21">
        <v>37.5</v>
      </c>
      <c r="DU270" s="21">
        <v>1</v>
      </c>
      <c r="DV270" s="21">
        <v>32.4</v>
      </c>
      <c r="DW270" s="21">
        <v>0.5</v>
      </c>
      <c r="DX270" s="21" t="s">
        <v>858</v>
      </c>
      <c r="DY270" s="21" t="s">
        <v>858</v>
      </c>
      <c r="EA270" s="22" t="s">
        <v>495</v>
      </c>
      <c r="EB270" s="22" t="s">
        <v>70</v>
      </c>
      <c r="EC270" s="22">
        <v>22000</v>
      </c>
      <c r="ED270" s="22">
        <v>9.6</v>
      </c>
      <c r="EE270" s="22">
        <v>19649</v>
      </c>
      <c r="EF270" s="22">
        <v>11</v>
      </c>
      <c r="EG270" s="22">
        <v>22671</v>
      </c>
      <c r="EH270" s="22">
        <v>4.4000000000000004</v>
      </c>
      <c r="EI270" s="22">
        <v>11495</v>
      </c>
      <c r="EJ270" s="22">
        <v>4.9000000000000004</v>
      </c>
      <c r="EK270" s="22" t="s">
        <v>858</v>
      </c>
      <c r="EL270" s="22" t="s">
        <v>858</v>
      </c>
      <c r="EN270" s="23" t="s">
        <v>495</v>
      </c>
      <c r="EO270" s="23" t="s">
        <v>70</v>
      </c>
      <c r="EP270" s="23">
        <v>25000</v>
      </c>
      <c r="EQ270" s="23">
        <v>8</v>
      </c>
      <c r="ER270" s="23">
        <v>9.91</v>
      </c>
      <c r="ES270" s="23">
        <v>8.9</v>
      </c>
      <c r="ET270" s="23">
        <v>11.78</v>
      </c>
      <c r="EU270" s="23">
        <v>3.8</v>
      </c>
      <c r="EV270" s="23">
        <v>6.47</v>
      </c>
      <c r="EW270" s="23">
        <v>2.6</v>
      </c>
      <c r="EX270" s="23" t="s">
        <v>858</v>
      </c>
      <c r="EY270" s="23" t="s">
        <v>858</v>
      </c>
      <c r="FA270" s="24" t="s">
        <v>495</v>
      </c>
      <c r="FB270" s="24" t="s">
        <v>70</v>
      </c>
      <c r="FC270" s="24">
        <v>25000</v>
      </c>
      <c r="FD270" s="24">
        <v>8</v>
      </c>
      <c r="FE270" s="24">
        <v>366.6</v>
      </c>
      <c r="FF270" s="24">
        <v>8.6</v>
      </c>
      <c r="FG270" s="24">
        <v>442.2</v>
      </c>
      <c r="FH270" s="24">
        <v>3.6</v>
      </c>
      <c r="FI270" s="24">
        <v>243.7</v>
      </c>
      <c r="FJ270" s="24">
        <v>2.9</v>
      </c>
      <c r="FK270" s="24" t="s">
        <v>858</v>
      </c>
      <c r="FL270" s="24" t="s">
        <v>858</v>
      </c>
      <c r="FN270" s="11" t="s">
        <v>495</v>
      </c>
      <c r="FO270" s="11" t="s">
        <v>70</v>
      </c>
      <c r="FP270" s="11">
        <v>45000</v>
      </c>
      <c r="FQ270" s="11">
        <v>6.3</v>
      </c>
      <c r="FR270" s="11">
        <v>39.1</v>
      </c>
      <c r="FS270" s="11">
        <v>1</v>
      </c>
      <c r="FT270" s="11">
        <v>41</v>
      </c>
      <c r="FU270" s="11">
        <v>1</v>
      </c>
      <c r="FV270" s="11">
        <v>36.200000000000003</v>
      </c>
      <c r="FW270" s="11">
        <v>2.4</v>
      </c>
      <c r="FX270" s="11" t="s">
        <v>858</v>
      </c>
      <c r="FY270" s="11" t="s">
        <v>858</v>
      </c>
      <c r="GA270" s="10" t="s">
        <v>495</v>
      </c>
      <c r="GB270" s="10" t="s">
        <v>70</v>
      </c>
      <c r="GC270" s="10">
        <v>40000</v>
      </c>
      <c r="GD270" s="10">
        <v>10.6</v>
      </c>
      <c r="GE270" s="10">
        <v>25828</v>
      </c>
      <c r="GF270" s="10">
        <v>6.1</v>
      </c>
      <c r="GG270" s="10">
        <v>30277</v>
      </c>
      <c r="GH270" s="10">
        <v>4.7</v>
      </c>
      <c r="GI270" s="10">
        <v>15325</v>
      </c>
      <c r="GJ270" s="10">
        <v>5.5</v>
      </c>
      <c r="GK270" s="10" t="s">
        <v>858</v>
      </c>
      <c r="GL270" s="10" t="s">
        <v>858</v>
      </c>
      <c r="GN270" s="9" t="s">
        <v>495</v>
      </c>
      <c r="GO270" s="9" t="s">
        <v>70</v>
      </c>
      <c r="GP270" s="9">
        <v>45000</v>
      </c>
      <c r="GQ270" s="9">
        <v>6.3</v>
      </c>
      <c r="GR270" s="9">
        <v>11.38</v>
      </c>
      <c r="GS270" s="9">
        <v>5.8</v>
      </c>
      <c r="GT270" s="9">
        <v>13.76</v>
      </c>
      <c r="GU270" s="9">
        <v>3.6</v>
      </c>
      <c r="GV270" s="9">
        <v>6.98</v>
      </c>
      <c r="GW270" s="9">
        <v>2.2000000000000002</v>
      </c>
      <c r="GX270" s="9" t="s">
        <v>858</v>
      </c>
      <c r="GY270" s="9" t="s">
        <v>858</v>
      </c>
    </row>
    <row r="271" spans="1:207" x14ac:dyDescent="0.25">
      <c r="A271" s="1" t="s">
        <v>496</v>
      </c>
      <c r="B271" s="1" t="s">
        <v>71</v>
      </c>
      <c r="C271" s="1">
        <v>49000</v>
      </c>
      <c r="D271" s="1">
        <v>6</v>
      </c>
      <c r="E271" s="1">
        <v>496.7</v>
      </c>
      <c r="F271" s="1">
        <v>5.2</v>
      </c>
      <c r="G271" s="1">
        <v>556.29999999999995</v>
      </c>
      <c r="H271" s="1">
        <v>3.4</v>
      </c>
      <c r="I271" s="1">
        <v>296.8</v>
      </c>
      <c r="J271" s="1">
        <v>3.6</v>
      </c>
      <c r="K271" s="1" t="s">
        <v>858</v>
      </c>
      <c r="L271" s="1" t="s">
        <v>858</v>
      </c>
      <c r="N271" s="2" t="s">
        <v>496</v>
      </c>
      <c r="O271" s="2" t="s">
        <v>71</v>
      </c>
      <c r="P271" s="2">
        <v>78000</v>
      </c>
      <c r="Q271" s="2">
        <v>4.5999999999999996</v>
      </c>
      <c r="R271" s="2">
        <v>37.5</v>
      </c>
      <c r="S271" s="2">
        <v>0.9</v>
      </c>
      <c r="T271" s="2">
        <v>39.4</v>
      </c>
      <c r="U271" s="2">
        <v>0.7</v>
      </c>
      <c r="V271" s="2">
        <v>34.799999999999997</v>
      </c>
      <c r="W271" s="2">
        <v>1.8</v>
      </c>
      <c r="X271" s="2">
        <v>46.5</v>
      </c>
      <c r="Y271" s="2">
        <v>9.4</v>
      </c>
      <c r="AA271" s="3" t="s">
        <v>496</v>
      </c>
      <c r="AB271" s="3" t="s">
        <v>71</v>
      </c>
      <c r="AC271" s="3">
        <v>69000</v>
      </c>
      <c r="AD271" s="3">
        <v>5.5</v>
      </c>
      <c r="AE271" s="3">
        <v>23363</v>
      </c>
      <c r="AF271" s="3">
        <v>4.9000000000000004</v>
      </c>
      <c r="AG271" s="3">
        <v>27357</v>
      </c>
      <c r="AH271" s="3">
        <v>3.3</v>
      </c>
      <c r="AI271" s="3">
        <v>13494</v>
      </c>
      <c r="AJ271" s="3">
        <v>3.7</v>
      </c>
      <c r="AK271" s="3" t="s">
        <v>858</v>
      </c>
      <c r="AL271" s="3" t="s">
        <v>858</v>
      </c>
      <c r="AN271" s="4" t="s">
        <v>496</v>
      </c>
      <c r="AO271" s="4" t="s">
        <v>71</v>
      </c>
      <c r="AP271" s="4">
        <v>78000</v>
      </c>
      <c r="AQ271" s="4">
        <v>4.5999999999999996</v>
      </c>
      <c r="AR271" s="4">
        <v>11.39</v>
      </c>
      <c r="AS271" s="4">
        <v>3.9</v>
      </c>
      <c r="AT271" s="4">
        <v>13.28</v>
      </c>
      <c r="AU271" s="4">
        <v>2.8</v>
      </c>
      <c r="AV271" s="4">
        <v>6.78</v>
      </c>
      <c r="AW271" s="4">
        <v>1.5</v>
      </c>
      <c r="AX271" s="4" t="s">
        <v>858</v>
      </c>
      <c r="AY271" s="4" t="s">
        <v>858</v>
      </c>
      <c r="BA271" s="5" t="s">
        <v>496</v>
      </c>
      <c r="BB271" s="5" t="s">
        <v>71</v>
      </c>
      <c r="BC271" s="5">
        <v>78000</v>
      </c>
      <c r="BD271" s="5">
        <v>4.5999999999999996</v>
      </c>
      <c r="BE271" s="5">
        <v>445.2</v>
      </c>
      <c r="BF271" s="5">
        <v>4.3</v>
      </c>
      <c r="BG271" s="5">
        <v>523.4</v>
      </c>
      <c r="BH271" s="5">
        <v>2.7</v>
      </c>
      <c r="BI271" s="5">
        <v>267.89999999999998</v>
      </c>
      <c r="BJ271" s="5">
        <v>2.5</v>
      </c>
      <c r="BK271" s="5" t="s">
        <v>858</v>
      </c>
      <c r="BL271" s="5" t="s">
        <v>858</v>
      </c>
      <c r="BN271" s="6" t="s">
        <v>496</v>
      </c>
      <c r="BO271" s="6" t="s">
        <v>71</v>
      </c>
      <c r="BP271" s="6">
        <v>115000</v>
      </c>
      <c r="BQ271" s="6">
        <v>3.8</v>
      </c>
      <c r="BR271" s="6">
        <v>37</v>
      </c>
      <c r="BS271" s="6">
        <v>0.4</v>
      </c>
      <c r="BT271" s="6">
        <v>32.9</v>
      </c>
      <c r="BU271" s="6">
        <v>1.3</v>
      </c>
      <c r="BV271" s="6">
        <v>15</v>
      </c>
      <c r="BW271" s="6">
        <v>6.7</v>
      </c>
      <c r="BX271" s="6">
        <v>43.9</v>
      </c>
      <c r="BY271" s="6">
        <v>5.6</v>
      </c>
      <c r="CA271" s="7" t="s">
        <v>496</v>
      </c>
      <c r="CB271" s="7" t="s">
        <v>71</v>
      </c>
      <c r="CC271" s="7">
        <v>101000</v>
      </c>
      <c r="CD271" s="7">
        <v>4.5</v>
      </c>
      <c r="CE271" s="7">
        <v>19065</v>
      </c>
      <c r="CF271" s="7">
        <v>4.9000000000000004</v>
      </c>
      <c r="CG271" s="7">
        <v>22297</v>
      </c>
      <c r="CH271" s="7">
        <v>3.4</v>
      </c>
      <c r="CI271" s="7">
        <v>6154</v>
      </c>
      <c r="CJ271" s="7">
        <v>8</v>
      </c>
      <c r="CK271" s="7">
        <v>40880</v>
      </c>
      <c r="CL271" s="7">
        <v>20</v>
      </c>
      <c r="CN271" s="8" t="s">
        <v>496</v>
      </c>
      <c r="CO271" s="8" t="s">
        <v>71</v>
      </c>
      <c r="CP271" s="8">
        <v>115000</v>
      </c>
      <c r="CQ271" s="8">
        <v>3.8</v>
      </c>
      <c r="CR271" s="8">
        <v>9.74</v>
      </c>
      <c r="CS271" s="8">
        <v>3.7</v>
      </c>
      <c r="CT271" s="8">
        <v>12.77</v>
      </c>
      <c r="CU271" s="8">
        <v>2.5</v>
      </c>
      <c r="CV271" s="8">
        <v>6.43</v>
      </c>
      <c r="CW271" s="8">
        <v>1.1000000000000001</v>
      </c>
      <c r="CX271" s="8">
        <v>21.1</v>
      </c>
      <c r="CY271" s="8">
        <v>14</v>
      </c>
      <c r="DA271" s="20" t="s">
        <v>496</v>
      </c>
      <c r="DB271" s="20" t="s">
        <v>71</v>
      </c>
      <c r="DC271" s="20">
        <v>115000</v>
      </c>
      <c r="DD271" s="20">
        <v>3.8</v>
      </c>
      <c r="DE271" s="20">
        <v>357.4</v>
      </c>
      <c r="DF271" s="20">
        <v>4.5999999999999996</v>
      </c>
      <c r="DG271" s="20">
        <v>419.8</v>
      </c>
      <c r="DH271" s="20">
        <v>2.8</v>
      </c>
      <c r="DI271" s="20">
        <v>109.3</v>
      </c>
      <c r="DJ271" s="20">
        <v>7.7</v>
      </c>
      <c r="DK271" s="20">
        <v>778.5</v>
      </c>
      <c r="DL271" s="20">
        <v>12</v>
      </c>
      <c r="DN271" s="21" t="s">
        <v>496</v>
      </c>
      <c r="DO271" s="21" t="s">
        <v>71</v>
      </c>
      <c r="DP271" s="21">
        <v>29000</v>
      </c>
      <c r="DQ271" s="21">
        <v>7.4</v>
      </c>
      <c r="DR271" s="21">
        <v>37.4</v>
      </c>
      <c r="DS271" s="21">
        <v>0.3</v>
      </c>
      <c r="DT271" s="21">
        <v>38</v>
      </c>
      <c r="DU271" s="21">
        <v>0.9</v>
      </c>
      <c r="DV271" s="21">
        <v>32.5</v>
      </c>
      <c r="DW271" s="21">
        <v>2.1</v>
      </c>
      <c r="DX271" s="21" t="s">
        <v>858</v>
      </c>
      <c r="DY271" s="21" t="s">
        <v>858</v>
      </c>
      <c r="EA271" s="22" t="s">
        <v>496</v>
      </c>
      <c r="EB271" s="22" t="s">
        <v>71</v>
      </c>
      <c r="EC271" s="22">
        <v>25000</v>
      </c>
      <c r="ED271" s="22">
        <v>8.8000000000000007</v>
      </c>
      <c r="EE271" s="22">
        <v>20735</v>
      </c>
      <c r="EF271" s="22">
        <v>6.9</v>
      </c>
      <c r="EG271" s="22">
        <v>24229</v>
      </c>
      <c r="EH271" s="22">
        <v>5</v>
      </c>
      <c r="EI271" s="22">
        <v>12389</v>
      </c>
      <c r="EJ271" s="22">
        <v>4.5</v>
      </c>
      <c r="EK271" s="22" t="s">
        <v>858</v>
      </c>
      <c r="EL271" s="22" t="s">
        <v>858</v>
      </c>
      <c r="EN271" s="23" t="s">
        <v>496</v>
      </c>
      <c r="EO271" s="23" t="s">
        <v>71</v>
      </c>
      <c r="EP271" s="23">
        <v>29000</v>
      </c>
      <c r="EQ271" s="23">
        <v>7.4</v>
      </c>
      <c r="ER271" s="23">
        <v>10.36</v>
      </c>
      <c r="ES271" s="23">
        <v>6.8</v>
      </c>
      <c r="ET271" s="23">
        <v>12.32</v>
      </c>
      <c r="EU271" s="23">
        <v>4.2</v>
      </c>
      <c r="EV271" s="23">
        <v>6.49</v>
      </c>
      <c r="EW271" s="23">
        <v>2.4</v>
      </c>
      <c r="EX271" s="23" t="s">
        <v>858</v>
      </c>
      <c r="EY271" s="23" t="s">
        <v>858</v>
      </c>
      <c r="FA271" s="24" t="s">
        <v>496</v>
      </c>
      <c r="FB271" s="24" t="s">
        <v>71</v>
      </c>
      <c r="FC271" s="24">
        <v>29000</v>
      </c>
      <c r="FD271" s="24">
        <v>7.4</v>
      </c>
      <c r="FE271" s="24">
        <v>404.8</v>
      </c>
      <c r="FF271" s="24">
        <v>5.5</v>
      </c>
      <c r="FG271" s="24">
        <v>468</v>
      </c>
      <c r="FH271" s="24">
        <v>4.2</v>
      </c>
      <c r="FI271" s="24">
        <v>239.8</v>
      </c>
      <c r="FJ271" s="24">
        <v>3.7</v>
      </c>
      <c r="FK271" s="24" t="s">
        <v>858</v>
      </c>
      <c r="FL271" s="24" t="s">
        <v>858</v>
      </c>
      <c r="FN271" s="11" t="s">
        <v>496</v>
      </c>
      <c r="FO271" s="11" t="s">
        <v>71</v>
      </c>
      <c r="FP271" s="11">
        <v>49000</v>
      </c>
      <c r="FQ271" s="11">
        <v>6</v>
      </c>
      <c r="FR271" s="11">
        <v>38.6</v>
      </c>
      <c r="FS271" s="11">
        <v>1</v>
      </c>
      <c r="FT271" s="11">
        <v>40.299999999999997</v>
      </c>
      <c r="FU271" s="11">
        <v>0.9</v>
      </c>
      <c r="FV271" s="11">
        <v>35</v>
      </c>
      <c r="FW271" s="11">
        <v>1</v>
      </c>
      <c r="FX271" s="11" t="s">
        <v>858</v>
      </c>
      <c r="FY271" s="11" t="s">
        <v>858</v>
      </c>
      <c r="GA271" s="10" t="s">
        <v>496</v>
      </c>
      <c r="GB271" s="10" t="s">
        <v>71</v>
      </c>
      <c r="GC271" s="10">
        <v>44000</v>
      </c>
      <c r="GD271" s="10">
        <v>7</v>
      </c>
      <c r="GE271" s="10">
        <v>26049</v>
      </c>
      <c r="GF271" s="10">
        <v>6</v>
      </c>
      <c r="GG271" s="10">
        <v>29178</v>
      </c>
      <c r="GH271" s="10">
        <v>4.2</v>
      </c>
      <c r="GI271" s="10">
        <v>14810</v>
      </c>
      <c r="GJ271" s="10">
        <v>5.4</v>
      </c>
      <c r="GK271" s="10" t="s">
        <v>858</v>
      </c>
      <c r="GL271" s="10" t="s">
        <v>858</v>
      </c>
      <c r="GN271" s="9" t="s">
        <v>496</v>
      </c>
      <c r="GO271" s="9" t="s">
        <v>71</v>
      </c>
      <c r="GP271" s="9">
        <v>49000</v>
      </c>
      <c r="GQ271" s="9">
        <v>6</v>
      </c>
      <c r="GR271" s="9">
        <v>12</v>
      </c>
      <c r="GS271" s="9">
        <v>5.5</v>
      </c>
      <c r="GT271" s="9">
        <v>13.82</v>
      </c>
      <c r="GU271" s="9">
        <v>3.5</v>
      </c>
      <c r="GV271" s="9">
        <v>7.29</v>
      </c>
      <c r="GW271" s="9">
        <v>3.4</v>
      </c>
      <c r="GX271" s="9" t="s">
        <v>858</v>
      </c>
      <c r="GY271" s="9" t="s">
        <v>858</v>
      </c>
    </row>
    <row r="272" spans="1:207" x14ac:dyDescent="0.25">
      <c r="A272" s="1" t="s">
        <v>497</v>
      </c>
      <c r="B272" s="1" t="s">
        <v>72</v>
      </c>
      <c r="C272" s="1">
        <v>23000</v>
      </c>
      <c r="D272" s="1">
        <v>8.6999999999999993</v>
      </c>
      <c r="E272" s="1">
        <v>512.1</v>
      </c>
      <c r="F272" s="1">
        <v>9.1</v>
      </c>
      <c r="G272" s="1">
        <v>611.6</v>
      </c>
      <c r="H272" s="1">
        <v>9</v>
      </c>
      <c r="I272" s="1">
        <v>285.60000000000002</v>
      </c>
      <c r="J272" s="1">
        <v>4.0999999999999996</v>
      </c>
      <c r="K272" s="1" t="s">
        <v>858</v>
      </c>
      <c r="L272" s="1" t="s">
        <v>858</v>
      </c>
      <c r="N272" s="2" t="s">
        <v>497</v>
      </c>
      <c r="O272" s="2" t="s">
        <v>72</v>
      </c>
      <c r="P272" s="2">
        <v>38000</v>
      </c>
      <c r="Q272" s="2">
        <v>6.6</v>
      </c>
      <c r="R272" s="2">
        <v>38.4</v>
      </c>
      <c r="S272" s="2">
        <v>1.6</v>
      </c>
      <c r="T272" s="2">
        <v>39.799999999999997</v>
      </c>
      <c r="U272" s="2">
        <v>1.1000000000000001</v>
      </c>
      <c r="V272" s="2">
        <v>32.5</v>
      </c>
      <c r="W272" s="2">
        <v>1.6</v>
      </c>
      <c r="X272" s="2" t="s">
        <v>858</v>
      </c>
      <c r="Y272" s="2" t="s">
        <v>858</v>
      </c>
      <c r="AA272" s="3" t="s">
        <v>497</v>
      </c>
      <c r="AB272" s="3" t="s">
        <v>72</v>
      </c>
      <c r="AC272" s="3">
        <v>35000</v>
      </c>
      <c r="AD272" s="3">
        <v>11.4</v>
      </c>
      <c r="AE272" s="3">
        <v>24625</v>
      </c>
      <c r="AF272" s="3">
        <v>7</v>
      </c>
      <c r="AG272" s="3">
        <v>29162</v>
      </c>
      <c r="AH272" s="3">
        <v>10</v>
      </c>
      <c r="AI272" s="3">
        <v>13693</v>
      </c>
      <c r="AJ272" s="3">
        <v>5.5</v>
      </c>
      <c r="AK272" s="3" t="s">
        <v>858</v>
      </c>
      <c r="AL272" s="3" t="s">
        <v>858</v>
      </c>
      <c r="AN272" s="4" t="s">
        <v>497</v>
      </c>
      <c r="AO272" s="4" t="s">
        <v>72</v>
      </c>
      <c r="AP272" s="4">
        <v>38000</v>
      </c>
      <c r="AQ272" s="4">
        <v>6.6</v>
      </c>
      <c r="AR272" s="4">
        <v>10.82</v>
      </c>
      <c r="AS272" s="4">
        <v>8.4</v>
      </c>
      <c r="AT272" s="4">
        <v>13.53</v>
      </c>
      <c r="AU272" s="4">
        <v>6.4</v>
      </c>
      <c r="AV272" s="4">
        <v>6.49</v>
      </c>
      <c r="AW272" s="4">
        <v>2</v>
      </c>
      <c r="AX272" s="4" t="s">
        <v>858</v>
      </c>
      <c r="AY272" s="4" t="s">
        <v>858</v>
      </c>
      <c r="BA272" s="5" t="s">
        <v>497</v>
      </c>
      <c r="BB272" s="5" t="s">
        <v>72</v>
      </c>
      <c r="BC272" s="5">
        <v>38000</v>
      </c>
      <c r="BD272" s="5">
        <v>6.6</v>
      </c>
      <c r="BE272" s="5">
        <v>445.4</v>
      </c>
      <c r="BF272" s="5">
        <v>7.4</v>
      </c>
      <c r="BG272" s="5">
        <v>538.70000000000005</v>
      </c>
      <c r="BH272" s="5">
        <v>6.4</v>
      </c>
      <c r="BI272" s="5">
        <v>256</v>
      </c>
      <c r="BJ272" s="5">
        <v>4.4000000000000004</v>
      </c>
      <c r="BK272" s="5" t="s">
        <v>858</v>
      </c>
      <c r="BL272" s="5" t="s">
        <v>858</v>
      </c>
      <c r="BN272" s="6" t="s">
        <v>497</v>
      </c>
      <c r="BO272" s="6" t="s">
        <v>72</v>
      </c>
      <c r="BP272" s="6">
        <v>56000</v>
      </c>
      <c r="BQ272" s="6">
        <v>5.5</v>
      </c>
      <c r="BR272" s="6">
        <v>37</v>
      </c>
      <c r="BS272" s="6">
        <v>1.7</v>
      </c>
      <c r="BT272" s="6">
        <v>32.799999999999997</v>
      </c>
      <c r="BU272" s="6">
        <v>2.1</v>
      </c>
      <c r="BV272" s="6">
        <v>12.6</v>
      </c>
      <c r="BW272" s="6">
        <v>12</v>
      </c>
      <c r="BX272" s="6">
        <v>45</v>
      </c>
      <c r="BY272" s="6">
        <v>15</v>
      </c>
      <c r="CA272" s="7" t="s">
        <v>497</v>
      </c>
      <c r="CB272" s="7" t="s">
        <v>72</v>
      </c>
      <c r="CC272" s="7">
        <v>48000</v>
      </c>
      <c r="CD272" s="7">
        <v>8.9</v>
      </c>
      <c r="CE272" s="7">
        <v>19408</v>
      </c>
      <c r="CF272" s="7">
        <v>6.5</v>
      </c>
      <c r="CG272" s="7">
        <v>24064</v>
      </c>
      <c r="CH272" s="7">
        <v>10</v>
      </c>
      <c r="CI272" s="7">
        <v>6251</v>
      </c>
      <c r="CJ272" s="7">
        <v>12</v>
      </c>
      <c r="CK272" s="7" t="s">
        <v>858</v>
      </c>
      <c r="CL272" s="7" t="s">
        <v>858</v>
      </c>
      <c r="CN272" s="8" t="s">
        <v>497</v>
      </c>
      <c r="CO272" s="8" t="s">
        <v>72</v>
      </c>
      <c r="CP272" s="8">
        <v>56000</v>
      </c>
      <c r="CQ272" s="8">
        <v>5.5</v>
      </c>
      <c r="CR272" s="8">
        <v>9.24</v>
      </c>
      <c r="CS272" s="8">
        <v>4.9000000000000004</v>
      </c>
      <c r="CT272" s="8">
        <v>13.09</v>
      </c>
      <c r="CU272" s="8">
        <v>6.1</v>
      </c>
      <c r="CV272" s="8">
        <v>6.15</v>
      </c>
      <c r="CW272" s="8">
        <v>0.9</v>
      </c>
      <c r="CX272" s="8" t="s">
        <v>858</v>
      </c>
      <c r="CY272" s="8" t="s">
        <v>858</v>
      </c>
      <c r="DA272" s="20" t="s">
        <v>497</v>
      </c>
      <c r="DB272" s="20" t="s">
        <v>72</v>
      </c>
      <c r="DC272" s="20">
        <v>56000</v>
      </c>
      <c r="DD272" s="20">
        <v>5.5</v>
      </c>
      <c r="DE272" s="20">
        <v>341.1</v>
      </c>
      <c r="DF272" s="20">
        <v>6.3</v>
      </c>
      <c r="DG272" s="20">
        <v>429.5</v>
      </c>
      <c r="DH272" s="20">
        <v>6.5</v>
      </c>
      <c r="DI272" s="20">
        <v>89.9</v>
      </c>
      <c r="DJ272" s="20">
        <v>13</v>
      </c>
      <c r="DK272" s="20" t="s">
        <v>858</v>
      </c>
      <c r="DL272" s="20" t="s">
        <v>858</v>
      </c>
      <c r="DN272" s="21" t="s">
        <v>497</v>
      </c>
      <c r="DO272" s="21" t="s">
        <v>72</v>
      </c>
      <c r="DP272" s="21">
        <v>16000</v>
      </c>
      <c r="DQ272" s="21">
        <v>10.199999999999999</v>
      </c>
      <c r="DR272" s="21">
        <v>37</v>
      </c>
      <c r="DS272" s="21">
        <v>1</v>
      </c>
      <c r="DT272" s="21">
        <v>37.299999999999997</v>
      </c>
      <c r="DU272" s="21">
        <v>1.5</v>
      </c>
      <c r="DV272" s="21">
        <v>32</v>
      </c>
      <c r="DW272" s="21">
        <v>1.9</v>
      </c>
      <c r="DX272" s="21" t="s">
        <v>858</v>
      </c>
      <c r="DY272" s="21" t="s">
        <v>858</v>
      </c>
      <c r="EA272" s="22" t="s">
        <v>497</v>
      </c>
      <c r="EB272" s="22" t="s">
        <v>72</v>
      </c>
      <c r="EC272" s="22">
        <v>14000</v>
      </c>
      <c r="ED272" s="22">
        <v>16.100000000000001</v>
      </c>
      <c r="EE272" s="22">
        <v>18968</v>
      </c>
      <c r="EF272" s="22">
        <v>10</v>
      </c>
      <c r="EG272" s="22">
        <v>22263</v>
      </c>
      <c r="EH272" s="22">
        <v>6.2</v>
      </c>
      <c r="EI272" s="22">
        <v>11993</v>
      </c>
      <c r="EJ272" s="22">
        <v>5.9</v>
      </c>
      <c r="EK272" s="22" t="s">
        <v>858</v>
      </c>
      <c r="EL272" s="22" t="s">
        <v>858</v>
      </c>
      <c r="EN272" s="23" t="s">
        <v>497</v>
      </c>
      <c r="EO272" s="23" t="s">
        <v>72</v>
      </c>
      <c r="EP272" s="23">
        <v>16000</v>
      </c>
      <c r="EQ272" s="23">
        <v>10.199999999999999</v>
      </c>
      <c r="ER272" s="23">
        <v>9.76</v>
      </c>
      <c r="ES272" s="23">
        <v>13</v>
      </c>
      <c r="ET272" s="23">
        <v>11.55</v>
      </c>
      <c r="EU272" s="23">
        <v>5.0999999999999996</v>
      </c>
      <c r="EV272" s="23">
        <v>6.25</v>
      </c>
      <c r="EW272" s="23">
        <v>2.2999999999999998</v>
      </c>
      <c r="EX272" s="23" t="s">
        <v>858</v>
      </c>
      <c r="EY272" s="23" t="s">
        <v>858</v>
      </c>
      <c r="FA272" s="24" t="s">
        <v>497</v>
      </c>
      <c r="FB272" s="24" t="s">
        <v>72</v>
      </c>
      <c r="FC272" s="24">
        <v>16000</v>
      </c>
      <c r="FD272" s="24">
        <v>10.199999999999999</v>
      </c>
      <c r="FE272" s="24">
        <v>370.2</v>
      </c>
      <c r="FF272" s="24">
        <v>9.1</v>
      </c>
      <c r="FG272" s="24">
        <v>430.7</v>
      </c>
      <c r="FH272" s="24">
        <v>4.9000000000000004</v>
      </c>
      <c r="FI272" s="24">
        <v>222.7</v>
      </c>
      <c r="FJ272" s="24">
        <v>5.9</v>
      </c>
      <c r="FK272" s="24" t="s">
        <v>858</v>
      </c>
      <c r="FL272" s="24" t="s">
        <v>858</v>
      </c>
      <c r="FN272" s="11" t="s">
        <v>497</v>
      </c>
      <c r="FO272" s="11" t="s">
        <v>72</v>
      </c>
      <c r="FP272" s="11">
        <v>23000</v>
      </c>
      <c r="FQ272" s="11">
        <v>8.6999999999999993</v>
      </c>
      <c r="FR272" s="11">
        <v>40</v>
      </c>
      <c r="FS272" s="11">
        <v>1.2</v>
      </c>
      <c r="FT272" s="11">
        <v>41.5</v>
      </c>
      <c r="FU272" s="11">
        <v>1.5</v>
      </c>
      <c r="FV272" s="11">
        <v>35</v>
      </c>
      <c r="FW272" s="11">
        <v>2.9</v>
      </c>
      <c r="FX272" s="11" t="s">
        <v>858</v>
      </c>
      <c r="FY272" s="11" t="s">
        <v>858</v>
      </c>
      <c r="GA272" s="10" t="s">
        <v>497</v>
      </c>
      <c r="GB272" s="10" t="s">
        <v>72</v>
      </c>
      <c r="GC272" s="10">
        <v>21000</v>
      </c>
      <c r="GD272" s="10">
        <v>15.8</v>
      </c>
      <c r="GE272" s="10">
        <v>27966</v>
      </c>
      <c r="GF272" s="10">
        <v>8.6</v>
      </c>
      <c r="GG272" s="10">
        <v>33770</v>
      </c>
      <c r="GH272" s="10">
        <v>14</v>
      </c>
      <c r="GI272" s="10">
        <v>15672</v>
      </c>
      <c r="GJ272" s="10">
        <v>8.5</v>
      </c>
      <c r="GK272" s="10" t="s">
        <v>858</v>
      </c>
      <c r="GL272" s="10" t="s">
        <v>858</v>
      </c>
      <c r="GN272" s="9" t="s">
        <v>497</v>
      </c>
      <c r="GO272" s="9" t="s">
        <v>72</v>
      </c>
      <c r="GP272" s="9">
        <v>23000</v>
      </c>
      <c r="GQ272" s="9">
        <v>8.6999999999999993</v>
      </c>
      <c r="GR272" s="9">
        <v>12.24</v>
      </c>
      <c r="GS272" s="9">
        <v>7.8</v>
      </c>
      <c r="GT272" s="9">
        <v>14.73</v>
      </c>
      <c r="GU272" s="9">
        <v>9.1</v>
      </c>
      <c r="GV272" s="9">
        <v>6.59</v>
      </c>
      <c r="GW272" s="9">
        <v>5</v>
      </c>
      <c r="GX272" s="9" t="s">
        <v>858</v>
      </c>
      <c r="GY272" s="9" t="s">
        <v>858</v>
      </c>
    </row>
    <row r="273" spans="1:207" x14ac:dyDescent="0.25">
      <c r="A273" s="1" t="s">
        <v>498</v>
      </c>
      <c r="B273" s="1" t="s">
        <v>73</v>
      </c>
      <c r="C273" s="1">
        <v>33000</v>
      </c>
      <c r="D273" s="1">
        <v>7.2</v>
      </c>
      <c r="E273" s="1">
        <v>546.1</v>
      </c>
      <c r="F273" s="1">
        <v>5.4</v>
      </c>
      <c r="G273" s="1">
        <v>617.9</v>
      </c>
      <c r="H273" s="1">
        <v>3.7</v>
      </c>
      <c r="I273" s="1">
        <v>314.2</v>
      </c>
      <c r="J273" s="1">
        <v>5.8</v>
      </c>
      <c r="K273" s="1" t="s">
        <v>858</v>
      </c>
      <c r="L273" s="1" t="s">
        <v>858</v>
      </c>
      <c r="N273" s="2" t="s">
        <v>498</v>
      </c>
      <c r="O273" s="2" t="s">
        <v>73</v>
      </c>
      <c r="P273" s="2">
        <v>47000</v>
      </c>
      <c r="Q273" s="2">
        <v>6</v>
      </c>
      <c r="R273" s="2">
        <v>39</v>
      </c>
      <c r="S273" s="2">
        <v>1.5</v>
      </c>
      <c r="T273" s="2">
        <v>40.9</v>
      </c>
      <c r="U273" s="2">
        <v>1.1000000000000001</v>
      </c>
      <c r="V273" s="2">
        <v>34.9</v>
      </c>
      <c r="W273" s="2">
        <v>2.4</v>
      </c>
      <c r="X273" s="2" t="s">
        <v>858</v>
      </c>
      <c r="Y273" s="2" t="s">
        <v>858</v>
      </c>
      <c r="AA273" s="3" t="s">
        <v>498</v>
      </c>
      <c r="AB273" s="3" t="s">
        <v>73</v>
      </c>
      <c r="AC273" s="3">
        <v>42000</v>
      </c>
      <c r="AD273" s="3">
        <v>8</v>
      </c>
      <c r="AE273" s="3">
        <v>26306</v>
      </c>
      <c r="AF273" s="3">
        <v>5</v>
      </c>
      <c r="AG273" s="3">
        <v>29228</v>
      </c>
      <c r="AH273" s="3">
        <v>3.8</v>
      </c>
      <c r="AI273" s="3">
        <v>13053</v>
      </c>
      <c r="AJ273" s="3">
        <v>6.6</v>
      </c>
      <c r="AK273" s="3" t="s">
        <v>858</v>
      </c>
      <c r="AL273" s="3" t="s">
        <v>858</v>
      </c>
      <c r="AN273" s="4" t="s">
        <v>498</v>
      </c>
      <c r="AO273" s="4" t="s">
        <v>73</v>
      </c>
      <c r="AP273" s="4">
        <v>47000</v>
      </c>
      <c r="AQ273" s="4">
        <v>6</v>
      </c>
      <c r="AR273" s="4">
        <v>11.97</v>
      </c>
      <c r="AS273" s="4">
        <v>6.1</v>
      </c>
      <c r="AT273" s="4">
        <v>13.86</v>
      </c>
      <c r="AU273" s="4">
        <v>3.3</v>
      </c>
      <c r="AV273" s="4">
        <v>6.71</v>
      </c>
      <c r="AW273" s="4">
        <v>3.8</v>
      </c>
      <c r="AX273" s="4" t="s">
        <v>858</v>
      </c>
      <c r="AY273" s="4" t="s">
        <v>858</v>
      </c>
      <c r="BA273" s="5" t="s">
        <v>498</v>
      </c>
      <c r="BB273" s="5" t="s">
        <v>73</v>
      </c>
      <c r="BC273" s="5">
        <v>47000</v>
      </c>
      <c r="BD273" s="5">
        <v>6</v>
      </c>
      <c r="BE273" s="5">
        <v>502.4</v>
      </c>
      <c r="BF273" s="5">
        <v>4.9000000000000004</v>
      </c>
      <c r="BG273" s="5">
        <v>567</v>
      </c>
      <c r="BH273" s="5">
        <v>3.1</v>
      </c>
      <c r="BI273" s="5">
        <v>275.7</v>
      </c>
      <c r="BJ273" s="5">
        <v>5</v>
      </c>
      <c r="BK273" s="5" t="s">
        <v>858</v>
      </c>
      <c r="BL273" s="5" t="s">
        <v>858</v>
      </c>
      <c r="BN273" s="6" t="s">
        <v>498</v>
      </c>
      <c r="BO273" s="6" t="s">
        <v>73</v>
      </c>
      <c r="BP273" s="6">
        <v>62000</v>
      </c>
      <c r="BQ273" s="6">
        <v>5.2</v>
      </c>
      <c r="BR273" s="6">
        <v>37.5</v>
      </c>
      <c r="BS273" s="6">
        <v>0.7</v>
      </c>
      <c r="BT273" s="6">
        <v>35.6</v>
      </c>
      <c r="BU273" s="6">
        <v>1.8</v>
      </c>
      <c r="BV273" s="6">
        <v>16</v>
      </c>
      <c r="BW273" s="6">
        <v>11</v>
      </c>
      <c r="BX273" s="6" t="s">
        <v>858</v>
      </c>
      <c r="BY273" s="6" t="s">
        <v>858</v>
      </c>
      <c r="CA273" s="7" t="s">
        <v>498</v>
      </c>
      <c r="CB273" s="7" t="s">
        <v>73</v>
      </c>
      <c r="CC273" s="7">
        <v>56000</v>
      </c>
      <c r="CD273" s="7">
        <v>6.7</v>
      </c>
      <c r="CE273" s="7">
        <v>22002</v>
      </c>
      <c r="CF273" s="7">
        <v>7.3</v>
      </c>
      <c r="CG273" s="7">
        <v>24313</v>
      </c>
      <c r="CH273" s="7">
        <v>4.3</v>
      </c>
      <c r="CI273" s="7">
        <v>6302</v>
      </c>
      <c r="CJ273" s="7">
        <v>9.3000000000000007</v>
      </c>
      <c r="CK273" s="7" t="s">
        <v>858</v>
      </c>
      <c r="CL273" s="7" t="s">
        <v>858</v>
      </c>
      <c r="CN273" s="8" t="s">
        <v>498</v>
      </c>
      <c r="CO273" s="8" t="s">
        <v>73</v>
      </c>
      <c r="CP273" s="8">
        <v>62000</v>
      </c>
      <c r="CQ273" s="8">
        <v>5.2</v>
      </c>
      <c r="CR273" s="8">
        <v>10.76</v>
      </c>
      <c r="CS273" s="8">
        <v>5.3</v>
      </c>
      <c r="CT273" s="8">
        <v>13.36</v>
      </c>
      <c r="CU273" s="8">
        <v>3.1</v>
      </c>
      <c r="CV273" s="8">
        <v>6.1</v>
      </c>
      <c r="CW273" s="8">
        <v>1.3</v>
      </c>
      <c r="CX273" s="8" t="s">
        <v>858</v>
      </c>
      <c r="CY273" s="8" t="s">
        <v>858</v>
      </c>
      <c r="DA273" s="20" t="s">
        <v>498</v>
      </c>
      <c r="DB273" s="20" t="s">
        <v>73</v>
      </c>
      <c r="DC273" s="20">
        <v>62000</v>
      </c>
      <c r="DD273" s="20">
        <v>5.2</v>
      </c>
      <c r="DE273" s="20">
        <v>429.1</v>
      </c>
      <c r="DF273" s="20">
        <v>5.7</v>
      </c>
      <c r="DG273" s="20">
        <v>475.4</v>
      </c>
      <c r="DH273" s="20">
        <v>3.5</v>
      </c>
      <c r="DI273" s="20">
        <v>132.9</v>
      </c>
      <c r="DJ273" s="20">
        <v>12</v>
      </c>
      <c r="DK273" s="20" t="s">
        <v>858</v>
      </c>
      <c r="DL273" s="20" t="s">
        <v>858</v>
      </c>
      <c r="DN273" s="21" t="s">
        <v>498</v>
      </c>
      <c r="DO273" s="21" t="s">
        <v>73</v>
      </c>
      <c r="DP273" s="21">
        <v>15000</v>
      </c>
      <c r="DQ273" s="21">
        <v>10.5</v>
      </c>
      <c r="DR273" s="21">
        <v>37</v>
      </c>
      <c r="DS273" s="21">
        <v>0.7</v>
      </c>
      <c r="DT273" s="21">
        <v>38.299999999999997</v>
      </c>
      <c r="DU273" s="21">
        <v>1.8</v>
      </c>
      <c r="DV273" s="21">
        <v>32</v>
      </c>
      <c r="DW273" s="21">
        <v>1.9</v>
      </c>
      <c r="DX273" s="21" t="s">
        <v>858</v>
      </c>
      <c r="DY273" s="21" t="s">
        <v>858</v>
      </c>
      <c r="EA273" s="22" t="s">
        <v>498</v>
      </c>
      <c r="EB273" s="22" t="s">
        <v>73</v>
      </c>
      <c r="EC273" s="22">
        <v>14000</v>
      </c>
      <c r="ED273" s="22">
        <v>12.1</v>
      </c>
      <c r="EE273" s="22">
        <v>20816</v>
      </c>
      <c r="EF273" s="22">
        <v>10</v>
      </c>
      <c r="EG273" s="22">
        <v>22310</v>
      </c>
      <c r="EH273" s="22">
        <v>5.8</v>
      </c>
      <c r="EI273" s="22">
        <v>11686</v>
      </c>
      <c r="EJ273" s="22">
        <v>17</v>
      </c>
      <c r="EK273" s="22" t="s">
        <v>858</v>
      </c>
      <c r="EL273" s="22" t="s">
        <v>858</v>
      </c>
      <c r="EN273" s="23" t="s">
        <v>498</v>
      </c>
      <c r="EO273" s="23" t="s">
        <v>73</v>
      </c>
      <c r="EP273" s="23">
        <v>15000</v>
      </c>
      <c r="EQ273" s="23">
        <v>10.5</v>
      </c>
      <c r="ER273" s="23">
        <v>10.39</v>
      </c>
      <c r="ES273" s="23">
        <v>10</v>
      </c>
      <c r="ET273" s="23">
        <v>11.81</v>
      </c>
      <c r="EU273" s="23">
        <v>5.0999999999999996</v>
      </c>
      <c r="EV273" s="23">
        <v>6.15</v>
      </c>
      <c r="EW273" s="23">
        <v>1.8</v>
      </c>
      <c r="EX273" s="23" t="s">
        <v>858</v>
      </c>
      <c r="EY273" s="23" t="s">
        <v>858</v>
      </c>
      <c r="FA273" s="24" t="s">
        <v>498</v>
      </c>
      <c r="FB273" s="24" t="s">
        <v>73</v>
      </c>
      <c r="FC273" s="24">
        <v>15000</v>
      </c>
      <c r="FD273" s="24">
        <v>10.5</v>
      </c>
      <c r="FE273" s="24">
        <v>417.6</v>
      </c>
      <c r="FF273" s="24">
        <v>8.6999999999999993</v>
      </c>
      <c r="FG273" s="24">
        <v>452.7</v>
      </c>
      <c r="FH273" s="24">
        <v>4.7</v>
      </c>
      <c r="FI273" s="24">
        <v>237.1</v>
      </c>
      <c r="FJ273" s="24">
        <v>5.9</v>
      </c>
      <c r="FK273" s="24" t="s">
        <v>858</v>
      </c>
      <c r="FL273" s="24" t="s">
        <v>858</v>
      </c>
      <c r="FN273" s="11" t="s">
        <v>498</v>
      </c>
      <c r="FO273" s="11" t="s">
        <v>73</v>
      </c>
      <c r="FP273" s="11">
        <v>33000</v>
      </c>
      <c r="FQ273" s="11">
        <v>7.2</v>
      </c>
      <c r="FR273" s="11">
        <v>40</v>
      </c>
      <c r="FS273" s="11">
        <v>0.1</v>
      </c>
      <c r="FT273" s="11">
        <v>42.1</v>
      </c>
      <c r="FU273" s="11">
        <v>1.3</v>
      </c>
      <c r="FV273" s="11">
        <v>36.5</v>
      </c>
      <c r="FW273" s="11">
        <v>0.6</v>
      </c>
      <c r="FX273" s="11" t="s">
        <v>858</v>
      </c>
      <c r="FY273" s="11" t="s">
        <v>858</v>
      </c>
      <c r="GA273" s="10" t="s">
        <v>498</v>
      </c>
      <c r="GB273" s="10" t="s">
        <v>73</v>
      </c>
      <c r="GC273" s="10">
        <v>29000</v>
      </c>
      <c r="GD273" s="10">
        <v>10.199999999999999</v>
      </c>
      <c r="GE273" s="10">
        <v>28506</v>
      </c>
      <c r="GF273" s="10">
        <v>6.2</v>
      </c>
      <c r="GG273" s="10">
        <v>32479</v>
      </c>
      <c r="GH273" s="10">
        <v>4.4000000000000004</v>
      </c>
      <c r="GI273" s="10">
        <v>16112</v>
      </c>
      <c r="GJ273" s="10">
        <v>7.4</v>
      </c>
      <c r="GK273" s="10" t="s">
        <v>858</v>
      </c>
      <c r="GL273" s="10" t="s">
        <v>858</v>
      </c>
      <c r="GN273" s="9" t="s">
        <v>498</v>
      </c>
      <c r="GO273" s="9" t="s">
        <v>73</v>
      </c>
      <c r="GP273" s="9">
        <v>33000</v>
      </c>
      <c r="GQ273" s="9">
        <v>7.2</v>
      </c>
      <c r="GR273" s="9">
        <v>12.77</v>
      </c>
      <c r="GS273" s="9">
        <v>6.7</v>
      </c>
      <c r="GT273" s="9">
        <v>14.69</v>
      </c>
      <c r="GU273" s="9">
        <v>4</v>
      </c>
      <c r="GV273" s="9">
        <v>7.15</v>
      </c>
      <c r="GW273" s="9">
        <v>4.5999999999999996</v>
      </c>
      <c r="GX273" s="9" t="s">
        <v>858</v>
      </c>
      <c r="GY273" s="9" t="s">
        <v>858</v>
      </c>
    </row>
    <row r="274" spans="1:207" x14ac:dyDescent="0.25">
      <c r="A274" s="1" t="s">
        <v>499</v>
      </c>
      <c r="B274" s="1" t="s">
        <v>74</v>
      </c>
      <c r="C274" s="1">
        <v>37000</v>
      </c>
      <c r="D274" s="1">
        <v>7</v>
      </c>
      <c r="E274" s="1">
        <v>548.1</v>
      </c>
      <c r="F274" s="1">
        <v>5</v>
      </c>
      <c r="G274" s="1">
        <v>622.9</v>
      </c>
      <c r="H274" s="1">
        <v>4.5</v>
      </c>
      <c r="I274" s="1">
        <v>288.10000000000002</v>
      </c>
      <c r="J274" s="1">
        <v>3.7</v>
      </c>
      <c r="K274" s="1" t="s">
        <v>858</v>
      </c>
      <c r="L274" s="1" t="s">
        <v>858</v>
      </c>
      <c r="N274" s="2" t="s">
        <v>499</v>
      </c>
      <c r="O274" s="2" t="s">
        <v>74</v>
      </c>
      <c r="P274" s="2">
        <v>60000</v>
      </c>
      <c r="Q274" s="2">
        <v>5.4</v>
      </c>
      <c r="R274" s="2">
        <v>37.5</v>
      </c>
      <c r="S274" s="2">
        <v>0.3</v>
      </c>
      <c r="T274" s="2">
        <v>38.5</v>
      </c>
      <c r="U274" s="2">
        <v>0.9</v>
      </c>
      <c r="V274" s="2">
        <v>34.6</v>
      </c>
      <c r="W274" s="2">
        <v>1.9</v>
      </c>
      <c r="X274" s="2" t="s">
        <v>858</v>
      </c>
      <c r="Y274" s="2" t="s">
        <v>858</v>
      </c>
      <c r="AA274" s="3" t="s">
        <v>499</v>
      </c>
      <c r="AB274" s="3" t="s">
        <v>74</v>
      </c>
      <c r="AC274" s="3">
        <v>52000</v>
      </c>
      <c r="AD274" s="3">
        <v>10.9</v>
      </c>
      <c r="AE274" s="3">
        <v>26263</v>
      </c>
      <c r="AF274" s="3">
        <v>6.1</v>
      </c>
      <c r="AG274" s="3">
        <v>29577</v>
      </c>
      <c r="AH274" s="3">
        <v>17</v>
      </c>
      <c r="AI274" s="3">
        <v>13930</v>
      </c>
      <c r="AJ274" s="3">
        <v>5.4</v>
      </c>
      <c r="AK274" s="3" t="s">
        <v>858</v>
      </c>
      <c r="AL274" s="3" t="s">
        <v>858</v>
      </c>
      <c r="AN274" s="4" t="s">
        <v>499</v>
      </c>
      <c r="AO274" s="4" t="s">
        <v>74</v>
      </c>
      <c r="AP274" s="4">
        <v>60000</v>
      </c>
      <c r="AQ274" s="4">
        <v>5.4</v>
      </c>
      <c r="AR274" s="4">
        <v>13.07</v>
      </c>
      <c r="AS274" s="4">
        <v>6.5</v>
      </c>
      <c r="AT274" s="4">
        <v>14.84</v>
      </c>
      <c r="AU274" s="4">
        <v>3.3</v>
      </c>
      <c r="AV274" s="4">
        <v>7</v>
      </c>
      <c r="AW274" s="4">
        <v>2.8</v>
      </c>
      <c r="AX274" s="4" t="s">
        <v>858</v>
      </c>
      <c r="AY274" s="4" t="s">
        <v>858</v>
      </c>
      <c r="BA274" s="5" t="s">
        <v>499</v>
      </c>
      <c r="BB274" s="5" t="s">
        <v>74</v>
      </c>
      <c r="BC274" s="5">
        <v>60000</v>
      </c>
      <c r="BD274" s="5">
        <v>5.4</v>
      </c>
      <c r="BE274" s="5">
        <v>504.1</v>
      </c>
      <c r="BF274" s="5">
        <v>5.0999999999999996</v>
      </c>
      <c r="BG274" s="5">
        <v>571.9</v>
      </c>
      <c r="BH274" s="5">
        <v>3.4</v>
      </c>
      <c r="BI274" s="5">
        <v>274.8</v>
      </c>
      <c r="BJ274" s="5">
        <v>3.9</v>
      </c>
      <c r="BK274" s="5" t="s">
        <v>858</v>
      </c>
      <c r="BL274" s="5" t="s">
        <v>858</v>
      </c>
      <c r="BN274" s="6" t="s">
        <v>499</v>
      </c>
      <c r="BO274" s="6" t="s">
        <v>74</v>
      </c>
      <c r="BP274" s="6">
        <v>87000</v>
      </c>
      <c r="BQ274" s="6">
        <v>4.4000000000000004</v>
      </c>
      <c r="BR274" s="6">
        <v>36.9</v>
      </c>
      <c r="BS274" s="6">
        <v>1.4</v>
      </c>
      <c r="BT274" s="6">
        <v>31.8</v>
      </c>
      <c r="BU274" s="6">
        <v>1.7</v>
      </c>
      <c r="BV274" s="6">
        <v>13.5</v>
      </c>
      <c r="BW274" s="6">
        <v>7.9</v>
      </c>
      <c r="BX274" s="6">
        <v>41</v>
      </c>
      <c r="BY274" s="6">
        <v>7.4</v>
      </c>
      <c r="CA274" s="7" t="s">
        <v>499</v>
      </c>
      <c r="CB274" s="7" t="s">
        <v>74</v>
      </c>
      <c r="CC274" s="7">
        <v>74000</v>
      </c>
      <c r="CD274" s="7">
        <v>8.1999999999999993</v>
      </c>
      <c r="CE274" s="7">
        <v>20022</v>
      </c>
      <c r="CF274" s="7">
        <v>6.3</v>
      </c>
      <c r="CG274" s="7">
        <v>23720</v>
      </c>
      <c r="CH274" s="7">
        <v>16</v>
      </c>
      <c r="CI274" s="7">
        <v>6614</v>
      </c>
      <c r="CJ274" s="7">
        <v>9.1999999999999993</v>
      </c>
      <c r="CK274" s="7" t="s">
        <v>858</v>
      </c>
      <c r="CL274" s="7" t="s">
        <v>858</v>
      </c>
      <c r="CN274" s="8" t="s">
        <v>499</v>
      </c>
      <c r="CO274" s="8" t="s">
        <v>74</v>
      </c>
      <c r="CP274" s="8">
        <v>87000</v>
      </c>
      <c r="CQ274" s="8">
        <v>4.4000000000000004</v>
      </c>
      <c r="CR274" s="8">
        <v>11.19</v>
      </c>
      <c r="CS274" s="8">
        <v>5.3</v>
      </c>
      <c r="CT274" s="8">
        <v>14.15</v>
      </c>
      <c r="CU274" s="8">
        <v>3</v>
      </c>
      <c r="CV274" s="8">
        <v>6.51</v>
      </c>
      <c r="CW274" s="8">
        <v>1.7</v>
      </c>
      <c r="CX274" s="8">
        <v>22.6</v>
      </c>
      <c r="CY274" s="8">
        <v>20</v>
      </c>
      <c r="DA274" s="20" t="s">
        <v>499</v>
      </c>
      <c r="DB274" s="20" t="s">
        <v>74</v>
      </c>
      <c r="DC274" s="20">
        <v>87000</v>
      </c>
      <c r="DD274" s="20">
        <v>4.4000000000000004</v>
      </c>
      <c r="DE274" s="20">
        <v>373.7</v>
      </c>
      <c r="DF274" s="20">
        <v>5.9</v>
      </c>
      <c r="DG274" s="20">
        <v>450.7</v>
      </c>
      <c r="DH274" s="20">
        <v>3.6</v>
      </c>
      <c r="DI274" s="20">
        <v>102.9</v>
      </c>
      <c r="DJ274" s="20">
        <v>9.5</v>
      </c>
      <c r="DK274" s="20" t="s">
        <v>858</v>
      </c>
      <c r="DL274" s="20" t="s">
        <v>858</v>
      </c>
      <c r="DN274" s="21" t="s">
        <v>499</v>
      </c>
      <c r="DO274" s="21" t="s">
        <v>74</v>
      </c>
      <c r="DP274" s="21">
        <v>23000</v>
      </c>
      <c r="DQ274" s="21">
        <v>8.4</v>
      </c>
      <c r="DR274" s="21">
        <v>37</v>
      </c>
      <c r="DS274" s="21">
        <v>0.4</v>
      </c>
      <c r="DT274" s="21">
        <v>36.9</v>
      </c>
      <c r="DU274" s="21">
        <v>0.9</v>
      </c>
      <c r="DV274" s="21">
        <v>30.8</v>
      </c>
      <c r="DW274" s="21">
        <v>2.7</v>
      </c>
      <c r="DX274" s="21" t="s">
        <v>858</v>
      </c>
      <c r="DY274" s="21" t="s">
        <v>858</v>
      </c>
      <c r="EA274" s="22" t="s">
        <v>499</v>
      </c>
      <c r="EB274" s="22" t="s">
        <v>74</v>
      </c>
      <c r="EC274" s="22">
        <v>20000</v>
      </c>
      <c r="ED274" s="22">
        <v>10.1</v>
      </c>
      <c r="EE274" s="22">
        <v>21529</v>
      </c>
      <c r="EF274" s="22">
        <v>8.6999999999999993</v>
      </c>
      <c r="EG274" s="22">
        <v>24998</v>
      </c>
      <c r="EH274" s="22">
        <v>4.9000000000000004</v>
      </c>
      <c r="EI274" s="22">
        <v>12828</v>
      </c>
      <c r="EJ274" s="22">
        <v>8.9</v>
      </c>
      <c r="EK274" s="22" t="s">
        <v>858</v>
      </c>
      <c r="EL274" s="22" t="s">
        <v>858</v>
      </c>
      <c r="EN274" s="23" t="s">
        <v>499</v>
      </c>
      <c r="EO274" s="23" t="s">
        <v>74</v>
      </c>
      <c r="EP274" s="23">
        <v>23000</v>
      </c>
      <c r="EQ274" s="23">
        <v>8.4</v>
      </c>
      <c r="ER274" s="23">
        <v>11.37</v>
      </c>
      <c r="ES274" s="23">
        <v>8.8000000000000007</v>
      </c>
      <c r="ET274" s="23">
        <v>13.25</v>
      </c>
      <c r="EU274" s="23">
        <v>4.0999999999999996</v>
      </c>
      <c r="EV274" s="23">
        <v>6.79</v>
      </c>
      <c r="EW274" s="23">
        <v>3.4</v>
      </c>
      <c r="EX274" s="23" t="s">
        <v>858</v>
      </c>
      <c r="EY274" s="23" t="s">
        <v>858</v>
      </c>
      <c r="FA274" s="24" t="s">
        <v>499</v>
      </c>
      <c r="FB274" s="24" t="s">
        <v>74</v>
      </c>
      <c r="FC274" s="24">
        <v>23000</v>
      </c>
      <c r="FD274" s="24">
        <v>8.4</v>
      </c>
      <c r="FE274" s="24">
        <v>424.4</v>
      </c>
      <c r="FF274" s="24">
        <v>8.1</v>
      </c>
      <c r="FG274" s="24">
        <v>489.1</v>
      </c>
      <c r="FH274" s="24">
        <v>3.9</v>
      </c>
      <c r="FI274" s="24">
        <v>255.8</v>
      </c>
      <c r="FJ274" s="24">
        <v>5.7</v>
      </c>
      <c r="FK274" s="24" t="s">
        <v>858</v>
      </c>
      <c r="FL274" s="24" t="s">
        <v>858</v>
      </c>
      <c r="FN274" s="11" t="s">
        <v>499</v>
      </c>
      <c r="FO274" s="11" t="s">
        <v>74</v>
      </c>
      <c r="FP274" s="11">
        <v>37000</v>
      </c>
      <c r="FQ274" s="11">
        <v>7</v>
      </c>
      <c r="FR274" s="11">
        <v>37.5</v>
      </c>
      <c r="FS274" s="11">
        <v>1.4</v>
      </c>
      <c r="FT274" s="11">
        <v>39.6</v>
      </c>
      <c r="FU274" s="11">
        <v>1.3</v>
      </c>
      <c r="FV274" s="11">
        <v>35</v>
      </c>
      <c r="FW274" s="11">
        <v>1</v>
      </c>
      <c r="FX274" s="11" t="s">
        <v>858</v>
      </c>
      <c r="FY274" s="11" t="s">
        <v>858</v>
      </c>
      <c r="GA274" s="10" t="s">
        <v>499</v>
      </c>
      <c r="GB274" s="10" t="s">
        <v>74</v>
      </c>
      <c r="GC274" s="10">
        <v>33000</v>
      </c>
      <c r="GD274" s="10">
        <v>16.399999999999999</v>
      </c>
      <c r="GE274" s="10">
        <v>28749</v>
      </c>
      <c r="GF274" s="10">
        <v>5.4</v>
      </c>
      <c r="GG274" s="10" t="s">
        <v>858</v>
      </c>
      <c r="GH274" s="10" t="s">
        <v>858</v>
      </c>
      <c r="GI274" s="10">
        <v>15069</v>
      </c>
      <c r="GJ274" s="10">
        <v>5.9</v>
      </c>
      <c r="GK274" s="10" t="s">
        <v>858</v>
      </c>
      <c r="GL274" s="10" t="s">
        <v>858</v>
      </c>
      <c r="GN274" s="9" t="s">
        <v>499</v>
      </c>
      <c r="GO274" s="9" t="s">
        <v>74</v>
      </c>
      <c r="GP274" s="9">
        <v>37000</v>
      </c>
      <c r="GQ274" s="9">
        <v>7</v>
      </c>
      <c r="GR274" s="9">
        <v>13.89</v>
      </c>
      <c r="GS274" s="9">
        <v>7.9</v>
      </c>
      <c r="GT274" s="9">
        <v>15.75</v>
      </c>
      <c r="GU274" s="9">
        <v>4.5</v>
      </c>
      <c r="GV274" s="9">
        <v>7.3</v>
      </c>
      <c r="GW274" s="9">
        <v>3.6</v>
      </c>
      <c r="GX274" s="9" t="s">
        <v>858</v>
      </c>
      <c r="GY274" s="9" t="s">
        <v>858</v>
      </c>
    </row>
    <row r="275" spans="1:207" x14ac:dyDescent="0.25">
      <c r="A275" s="1" t="s">
        <v>500</v>
      </c>
      <c r="B275" s="1" t="s">
        <v>75</v>
      </c>
      <c r="C275" s="1">
        <v>9000</v>
      </c>
      <c r="D275" s="1">
        <v>13.9</v>
      </c>
      <c r="E275" s="1">
        <v>465.1</v>
      </c>
      <c r="F275" s="1">
        <v>8.5</v>
      </c>
      <c r="G275" s="1">
        <v>515.29999999999995</v>
      </c>
      <c r="H275" s="1">
        <v>6.6</v>
      </c>
      <c r="I275" s="1" t="s">
        <v>858</v>
      </c>
      <c r="J275" s="1" t="s">
        <v>858</v>
      </c>
      <c r="K275" s="1" t="s">
        <v>858</v>
      </c>
      <c r="L275" s="1" t="s">
        <v>858</v>
      </c>
      <c r="N275" s="2" t="s">
        <v>500</v>
      </c>
      <c r="O275" s="2" t="s">
        <v>75</v>
      </c>
      <c r="P275" s="2">
        <v>15000</v>
      </c>
      <c r="Q275" s="2">
        <v>10.5</v>
      </c>
      <c r="R275" s="2">
        <v>37.5</v>
      </c>
      <c r="S275" s="2">
        <v>1.6</v>
      </c>
      <c r="T275" s="2">
        <v>39</v>
      </c>
      <c r="U275" s="2">
        <v>1.5</v>
      </c>
      <c r="V275" s="2">
        <v>33.299999999999997</v>
      </c>
      <c r="W275" s="2">
        <v>3.6</v>
      </c>
      <c r="X275" s="2" t="s">
        <v>858</v>
      </c>
      <c r="Y275" s="2" t="s">
        <v>858</v>
      </c>
      <c r="AA275" s="3" t="s">
        <v>500</v>
      </c>
      <c r="AB275" s="3" t="s">
        <v>75</v>
      </c>
      <c r="AC275" s="3">
        <v>13000</v>
      </c>
      <c r="AD275" s="3">
        <v>12.7</v>
      </c>
      <c r="AE275" s="3">
        <v>22518</v>
      </c>
      <c r="AF275" s="3">
        <v>8.1</v>
      </c>
      <c r="AG275" s="3">
        <v>24699</v>
      </c>
      <c r="AH275" s="3">
        <v>6.3</v>
      </c>
      <c r="AI275" s="3">
        <v>13421</v>
      </c>
      <c r="AJ275" s="3">
        <v>15</v>
      </c>
      <c r="AK275" s="3" t="s">
        <v>858</v>
      </c>
      <c r="AL275" s="3" t="s">
        <v>858</v>
      </c>
      <c r="AN275" s="4" t="s">
        <v>500</v>
      </c>
      <c r="AO275" s="4" t="s">
        <v>75</v>
      </c>
      <c r="AP275" s="4">
        <v>15000</v>
      </c>
      <c r="AQ275" s="4">
        <v>10.5</v>
      </c>
      <c r="AR275" s="4">
        <v>10.38</v>
      </c>
      <c r="AS275" s="4">
        <v>8.1999999999999993</v>
      </c>
      <c r="AT275" s="4">
        <v>12.35</v>
      </c>
      <c r="AU275" s="4">
        <v>5.8</v>
      </c>
      <c r="AV275" s="4">
        <v>6.5</v>
      </c>
      <c r="AW275" s="4">
        <v>9.6</v>
      </c>
      <c r="AX275" s="4" t="s">
        <v>858</v>
      </c>
      <c r="AY275" s="4" t="s">
        <v>858</v>
      </c>
      <c r="BA275" s="5" t="s">
        <v>500</v>
      </c>
      <c r="BB275" s="5" t="s">
        <v>75</v>
      </c>
      <c r="BC275" s="5">
        <v>15000</v>
      </c>
      <c r="BD275" s="5">
        <v>10.5</v>
      </c>
      <c r="BE275" s="5">
        <v>431.8</v>
      </c>
      <c r="BF275" s="5">
        <v>8</v>
      </c>
      <c r="BG275" s="5">
        <v>481.3</v>
      </c>
      <c r="BH275" s="5">
        <v>5.5</v>
      </c>
      <c r="BI275" s="5">
        <v>255</v>
      </c>
      <c r="BJ275" s="5">
        <v>9</v>
      </c>
      <c r="BK275" s="5" t="s">
        <v>858</v>
      </c>
      <c r="BL275" s="5" t="s">
        <v>858</v>
      </c>
      <c r="BN275" s="6" t="s">
        <v>500</v>
      </c>
      <c r="BO275" s="6" t="s">
        <v>75</v>
      </c>
      <c r="BP275" s="6">
        <v>22000</v>
      </c>
      <c r="BQ275" s="6">
        <v>8.6</v>
      </c>
      <c r="BR275" s="6">
        <v>35</v>
      </c>
      <c r="BS275" s="6">
        <v>1.8</v>
      </c>
      <c r="BT275" s="6">
        <v>31.9</v>
      </c>
      <c r="BU275" s="6">
        <v>3.2</v>
      </c>
      <c r="BV275" s="6">
        <v>12.7</v>
      </c>
      <c r="BW275" s="6">
        <v>19</v>
      </c>
      <c r="BX275" s="6" t="s">
        <v>858</v>
      </c>
      <c r="BY275" s="6" t="s">
        <v>858</v>
      </c>
      <c r="CA275" s="7" t="s">
        <v>500</v>
      </c>
      <c r="CB275" s="7" t="s">
        <v>75</v>
      </c>
      <c r="CC275" s="7">
        <v>18000</v>
      </c>
      <c r="CD275" s="7">
        <v>10.6</v>
      </c>
      <c r="CE275" s="7">
        <v>17941</v>
      </c>
      <c r="CF275" s="7">
        <v>11</v>
      </c>
      <c r="CG275" s="7">
        <v>20384</v>
      </c>
      <c r="CH275" s="7">
        <v>7.3</v>
      </c>
      <c r="CI275" s="7" t="s">
        <v>858</v>
      </c>
      <c r="CJ275" s="7" t="s">
        <v>858</v>
      </c>
      <c r="CK275" s="7" t="s">
        <v>858</v>
      </c>
      <c r="CL275" s="7" t="s">
        <v>858</v>
      </c>
      <c r="CN275" s="8" t="s">
        <v>500</v>
      </c>
      <c r="CO275" s="8" t="s">
        <v>75</v>
      </c>
      <c r="CP275" s="8">
        <v>22000</v>
      </c>
      <c r="CQ275" s="8">
        <v>8.6</v>
      </c>
      <c r="CR275" s="8">
        <v>9.23</v>
      </c>
      <c r="CS275" s="8">
        <v>7.4</v>
      </c>
      <c r="CT275" s="8">
        <v>12.23</v>
      </c>
      <c r="CU275" s="8">
        <v>5.5</v>
      </c>
      <c r="CV275" s="8">
        <v>6.25</v>
      </c>
      <c r="CW275" s="8">
        <v>4.0999999999999996</v>
      </c>
      <c r="CX275" s="8" t="s">
        <v>858</v>
      </c>
      <c r="CY275" s="8" t="s">
        <v>858</v>
      </c>
      <c r="DA275" s="20" t="s">
        <v>500</v>
      </c>
      <c r="DB275" s="20" t="s">
        <v>75</v>
      </c>
      <c r="DC275" s="20">
        <v>22000</v>
      </c>
      <c r="DD275" s="20">
        <v>8.6</v>
      </c>
      <c r="DE275" s="20">
        <v>329.7</v>
      </c>
      <c r="DF275" s="20">
        <v>9.6999999999999993</v>
      </c>
      <c r="DG275" s="20">
        <v>390.2</v>
      </c>
      <c r="DH275" s="20">
        <v>6.2</v>
      </c>
      <c r="DI275" s="20" t="s">
        <v>858</v>
      </c>
      <c r="DJ275" s="20" t="s">
        <v>858</v>
      </c>
      <c r="DK275" s="20" t="s">
        <v>858</v>
      </c>
      <c r="DL275" s="20" t="s">
        <v>858</v>
      </c>
      <c r="DN275" s="21" t="s">
        <v>500</v>
      </c>
      <c r="DO275" s="21" t="s">
        <v>75</v>
      </c>
      <c r="DP275" s="21">
        <v>6000</v>
      </c>
      <c r="DQ275" s="21">
        <v>16</v>
      </c>
      <c r="DR275" s="21">
        <v>36.4</v>
      </c>
      <c r="DS275" s="21">
        <v>2.4</v>
      </c>
      <c r="DT275" s="21">
        <v>37.200000000000003</v>
      </c>
      <c r="DU275" s="21">
        <v>1.9</v>
      </c>
      <c r="DV275" s="21" t="s">
        <v>858</v>
      </c>
      <c r="DW275" s="21" t="s">
        <v>858</v>
      </c>
      <c r="DX275" s="21" t="s">
        <v>858</v>
      </c>
      <c r="DY275" s="21" t="s">
        <v>858</v>
      </c>
      <c r="EA275" s="22" t="s">
        <v>500</v>
      </c>
      <c r="EB275" s="22" t="s">
        <v>75</v>
      </c>
      <c r="EC275" s="22">
        <v>5000</v>
      </c>
      <c r="ED275" s="22">
        <v>19.600000000000001</v>
      </c>
      <c r="EE275" s="22">
        <v>17988</v>
      </c>
      <c r="EF275" s="22">
        <v>12</v>
      </c>
      <c r="EG275" s="22">
        <v>20498</v>
      </c>
      <c r="EH275" s="22">
        <v>10</v>
      </c>
      <c r="EI275" s="22" t="s">
        <v>858</v>
      </c>
      <c r="EJ275" s="22" t="s">
        <v>858</v>
      </c>
      <c r="EK275" s="22" t="s">
        <v>858</v>
      </c>
      <c r="EL275" s="22" t="s">
        <v>858</v>
      </c>
      <c r="EN275" s="23" t="s">
        <v>500</v>
      </c>
      <c r="EO275" s="23" t="s">
        <v>75</v>
      </c>
      <c r="EP275" s="23">
        <v>6000</v>
      </c>
      <c r="EQ275" s="23">
        <v>16</v>
      </c>
      <c r="ER275" s="23">
        <v>9.26</v>
      </c>
      <c r="ES275" s="23">
        <v>14</v>
      </c>
      <c r="ET275" s="23">
        <v>11.66</v>
      </c>
      <c r="EU275" s="23">
        <v>10</v>
      </c>
      <c r="EV275" s="23" t="s">
        <v>858</v>
      </c>
      <c r="EW275" s="23" t="s">
        <v>858</v>
      </c>
      <c r="EX275" s="23" t="s">
        <v>858</v>
      </c>
      <c r="EY275" s="23" t="s">
        <v>858</v>
      </c>
      <c r="FA275" s="24" t="s">
        <v>500</v>
      </c>
      <c r="FB275" s="24" t="s">
        <v>75</v>
      </c>
      <c r="FC275" s="24">
        <v>6000</v>
      </c>
      <c r="FD275" s="24">
        <v>16</v>
      </c>
      <c r="FE275" s="24">
        <v>351.1</v>
      </c>
      <c r="FF275" s="24">
        <v>12</v>
      </c>
      <c r="FG275" s="24">
        <v>433.6</v>
      </c>
      <c r="FH275" s="24">
        <v>9.4</v>
      </c>
      <c r="FI275" s="24" t="s">
        <v>858</v>
      </c>
      <c r="FJ275" s="24" t="s">
        <v>858</v>
      </c>
      <c r="FK275" s="24" t="s">
        <v>858</v>
      </c>
      <c r="FL275" s="24" t="s">
        <v>858</v>
      </c>
      <c r="FN275" s="11" t="s">
        <v>500</v>
      </c>
      <c r="FO275" s="11" t="s">
        <v>75</v>
      </c>
      <c r="FP275" s="11">
        <v>9000</v>
      </c>
      <c r="FQ275" s="11">
        <v>13.9</v>
      </c>
      <c r="FR275" s="11">
        <v>39</v>
      </c>
      <c r="FS275" s="11">
        <v>3.1</v>
      </c>
      <c r="FT275" s="11">
        <v>40.200000000000003</v>
      </c>
      <c r="FU275" s="11">
        <v>2.1</v>
      </c>
      <c r="FV275" s="11" t="s">
        <v>858</v>
      </c>
      <c r="FW275" s="11" t="s">
        <v>858</v>
      </c>
      <c r="FX275" s="11" t="s">
        <v>858</v>
      </c>
      <c r="FY275" s="11" t="s">
        <v>858</v>
      </c>
      <c r="GA275" s="10" t="s">
        <v>500</v>
      </c>
      <c r="GB275" s="10" t="s">
        <v>75</v>
      </c>
      <c r="GC275" s="10">
        <v>8000</v>
      </c>
      <c r="GD275" s="10">
        <v>16.8</v>
      </c>
      <c r="GE275" s="10">
        <v>24053</v>
      </c>
      <c r="GF275" s="10">
        <v>14</v>
      </c>
      <c r="GG275" s="10">
        <v>27686</v>
      </c>
      <c r="GH275" s="10">
        <v>7.3</v>
      </c>
      <c r="GI275" s="10" t="s">
        <v>858</v>
      </c>
      <c r="GJ275" s="10" t="s">
        <v>858</v>
      </c>
      <c r="GK275" s="10" t="s">
        <v>858</v>
      </c>
      <c r="GL275" s="10" t="s">
        <v>858</v>
      </c>
      <c r="GN275" s="9" t="s">
        <v>500</v>
      </c>
      <c r="GO275" s="9" t="s">
        <v>75</v>
      </c>
      <c r="GP275" s="9">
        <v>9000</v>
      </c>
      <c r="GQ275" s="9">
        <v>13.9</v>
      </c>
      <c r="GR275" s="9">
        <v>11.22</v>
      </c>
      <c r="GS275" s="9">
        <v>10</v>
      </c>
      <c r="GT275" s="9">
        <v>12.81</v>
      </c>
      <c r="GU275" s="9">
        <v>6.9</v>
      </c>
      <c r="GV275" s="9" t="s">
        <v>858</v>
      </c>
      <c r="GW275" s="9" t="s">
        <v>858</v>
      </c>
      <c r="GX275" s="9" t="s">
        <v>858</v>
      </c>
      <c r="GY275" s="9" t="s">
        <v>858</v>
      </c>
    </row>
    <row r="276" spans="1:207" x14ac:dyDescent="0.25">
      <c r="A276" s="1" t="s">
        <v>501</v>
      </c>
      <c r="B276" s="1" t="s">
        <v>76</v>
      </c>
      <c r="C276" s="1">
        <v>13000</v>
      </c>
      <c r="D276" s="1">
        <v>11.5</v>
      </c>
      <c r="E276" s="1">
        <v>506.5</v>
      </c>
      <c r="F276" s="1">
        <v>11</v>
      </c>
      <c r="G276" s="1">
        <v>612.4</v>
      </c>
      <c r="H276" s="1">
        <v>7.5</v>
      </c>
      <c r="I276" s="1">
        <v>284.8</v>
      </c>
      <c r="J276" s="1">
        <v>6.3</v>
      </c>
      <c r="K276" s="1" t="s">
        <v>858</v>
      </c>
      <c r="L276" s="1" t="s">
        <v>858</v>
      </c>
      <c r="N276" s="2" t="s">
        <v>501</v>
      </c>
      <c r="O276" s="2" t="s">
        <v>76</v>
      </c>
      <c r="P276" s="2">
        <v>19000</v>
      </c>
      <c r="Q276" s="2">
        <v>9.3000000000000007</v>
      </c>
      <c r="R276" s="2">
        <v>39.1</v>
      </c>
      <c r="S276" s="2">
        <v>1.7</v>
      </c>
      <c r="T276" s="2">
        <v>40.299999999999997</v>
      </c>
      <c r="U276" s="2">
        <v>1.3</v>
      </c>
      <c r="V276" s="2">
        <v>34.1</v>
      </c>
      <c r="W276" s="2">
        <v>2.8</v>
      </c>
      <c r="X276" s="2" t="s">
        <v>858</v>
      </c>
      <c r="Y276" s="2" t="s">
        <v>858</v>
      </c>
      <c r="AA276" s="3" t="s">
        <v>501</v>
      </c>
      <c r="AB276" s="3" t="s">
        <v>76</v>
      </c>
      <c r="AC276" s="3">
        <v>18000</v>
      </c>
      <c r="AD276" s="3">
        <v>10.6</v>
      </c>
      <c r="AE276" s="3">
        <v>25348</v>
      </c>
      <c r="AF276" s="3">
        <v>9</v>
      </c>
      <c r="AG276" s="3">
        <v>29646</v>
      </c>
      <c r="AH276" s="3">
        <v>8</v>
      </c>
      <c r="AI276" s="3">
        <v>12985</v>
      </c>
      <c r="AJ276" s="3">
        <v>9.8000000000000007</v>
      </c>
      <c r="AK276" s="3" t="s">
        <v>858</v>
      </c>
      <c r="AL276" s="3" t="s">
        <v>858</v>
      </c>
      <c r="AN276" s="4" t="s">
        <v>501</v>
      </c>
      <c r="AO276" s="4" t="s">
        <v>76</v>
      </c>
      <c r="AP276" s="4">
        <v>19000</v>
      </c>
      <c r="AQ276" s="4">
        <v>9.3000000000000007</v>
      </c>
      <c r="AR276" s="4">
        <v>11.2</v>
      </c>
      <c r="AS276" s="4">
        <v>7.7</v>
      </c>
      <c r="AT276" s="4">
        <v>13.98</v>
      </c>
      <c r="AU276" s="4">
        <v>6</v>
      </c>
      <c r="AV276" s="4">
        <v>7.04</v>
      </c>
      <c r="AW276" s="4">
        <v>5.0999999999999996</v>
      </c>
      <c r="AX276" s="4" t="s">
        <v>858</v>
      </c>
      <c r="AY276" s="4" t="s">
        <v>858</v>
      </c>
      <c r="BA276" s="5" t="s">
        <v>501</v>
      </c>
      <c r="BB276" s="5" t="s">
        <v>76</v>
      </c>
      <c r="BC276" s="5">
        <v>19000</v>
      </c>
      <c r="BD276" s="5">
        <v>9.3000000000000007</v>
      </c>
      <c r="BE276" s="5">
        <v>452.4</v>
      </c>
      <c r="BF276" s="5">
        <v>9.3000000000000007</v>
      </c>
      <c r="BG276" s="5">
        <v>563.29999999999995</v>
      </c>
      <c r="BH276" s="5">
        <v>5.9</v>
      </c>
      <c r="BI276" s="5">
        <v>273.2</v>
      </c>
      <c r="BJ276" s="5">
        <v>6.1</v>
      </c>
      <c r="BK276" s="5" t="s">
        <v>858</v>
      </c>
      <c r="BL276" s="5" t="s">
        <v>858</v>
      </c>
      <c r="BN276" s="6" t="s">
        <v>501</v>
      </c>
      <c r="BO276" s="6" t="s">
        <v>76</v>
      </c>
      <c r="BP276" s="6">
        <v>29000</v>
      </c>
      <c r="BQ276" s="6">
        <v>7.4</v>
      </c>
      <c r="BR276" s="6">
        <v>37</v>
      </c>
      <c r="BS276" s="6">
        <v>2.6</v>
      </c>
      <c r="BT276" s="6">
        <v>31.6</v>
      </c>
      <c r="BU276" s="6">
        <v>3.2</v>
      </c>
      <c r="BV276" s="6">
        <v>8.5</v>
      </c>
      <c r="BW276" s="6">
        <v>19</v>
      </c>
      <c r="BX276" s="6" t="s">
        <v>858</v>
      </c>
      <c r="BY276" s="6" t="s">
        <v>858</v>
      </c>
      <c r="CA276" s="7" t="s">
        <v>501</v>
      </c>
      <c r="CB276" s="7" t="s">
        <v>76</v>
      </c>
      <c r="CC276" s="7">
        <v>25000</v>
      </c>
      <c r="CD276" s="7">
        <v>10.5</v>
      </c>
      <c r="CE276" s="7">
        <v>19125</v>
      </c>
      <c r="CF276" s="7">
        <v>14</v>
      </c>
      <c r="CG276" s="7">
        <v>23347</v>
      </c>
      <c r="CH276" s="7">
        <v>9.9</v>
      </c>
      <c r="CI276" s="7" t="s">
        <v>858</v>
      </c>
      <c r="CJ276" s="7" t="s">
        <v>858</v>
      </c>
      <c r="CK276" s="7" t="s">
        <v>858</v>
      </c>
      <c r="CL276" s="7" t="s">
        <v>858</v>
      </c>
      <c r="CN276" s="8" t="s">
        <v>501</v>
      </c>
      <c r="CO276" s="8" t="s">
        <v>76</v>
      </c>
      <c r="CP276" s="8">
        <v>29000</v>
      </c>
      <c r="CQ276" s="8">
        <v>7.4</v>
      </c>
      <c r="CR276" s="8">
        <v>9.67</v>
      </c>
      <c r="CS276" s="8">
        <v>6.9</v>
      </c>
      <c r="CT276" s="8">
        <v>13.1</v>
      </c>
      <c r="CU276" s="8">
        <v>5.4</v>
      </c>
      <c r="CV276" s="8">
        <v>6.08</v>
      </c>
      <c r="CW276" s="8">
        <v>4.7</v>
      </c>
      <c r="CX276" s="8" t="s">
        <v>858</v>
      </c>
      <c r="CY276" s="8" t="s">
        <v>858</v>
      </c>
      <c r="DA276" s="20" t="s">
        <v>501</v>
      </c>
      <c r="DB276" s="20" t="s">
        <v>76</v>
      </c>
      <c r="DC276" s="20">
        <v>29000</v>
      </c>
      <c r="DD276" s="20">
        <v>7.4</v>
      </c>
      <c r="DE276" s="20">
        <v>345.3</v>
      </c>
      <c r="DF276" s="20">
        <v>8</v>
      </c>
      <c r="DG276" s="20">
        <v>413.6</v>
      </c>
      <c r="DH276" s="20">
        <v>6.6</v>
      </c>
      <c r="DI276" s="20">
        <v>59.3</v>
      </c>
      <c r="DJ276" s="20">
        <v>18</v>
      </c>
      <c r="DK276" s="20" t="s">
        <v>858</v>
      </c>
      <c r="DL276" s="20" t="s">
        <v>858</v>
      </c>
      <c r="DN276" s="21" t="s">
        <v>501</v>
      </c>
      <c r="DO276" s="21" t="s">
        <v>76</v>
      </c>
      <c r="DP276" s="21">
        <v>6000</v>
      </c>
      <c r="DQ276" s="21">
        <v>15.7</v>
      </c>
      <c r="DR276" s="21">
        <v>37</v>
      </c>
      <c r="DS276" s="21">
        <v>1.7</v>
      </c>
      <c r="DT276" s="21">
        <v>36.799999999999997</v>
      </c>
      <c r="DU276" s="21">
        <v>1.5</v>
      </c>
      <c r="DV276" s="21" t="s">
        <v>858</v>
      </c>
      <c r="DW276" s="21" t="s">
        <v>858</v>
      </c>
      <c r="DX276" s="21" t="s">
        <v>858</v>
      </c>
      <c r="DY276" s="21" t="s">
        <v>858</v>
      </c>
      <c r="EA276" s="22" t="s">
        <v>501</v>
      </c>
      <c r="EB276" s="22" t="s">
        <v>76</v>
      </c>
      <c r="EC276" s="22">
        <v>6000</v>
      </c>
      <c r="ED276" s="22">
        <v>18.100000000000001</v>
      </c>
      <c r="EE276" s="22">
        <v>21822</v>
      </c>
      <c r="EF276" s="22">
        <v>14</v>
      </c>
      <c r="EG276" s="22">
        <v>23976</v>
      </c>
      <c r="EH276" s="22">
        <v>8.5</v>
      </c>
      <c r="EI276" s="22" t="s">
        <v>858</v>
      </c>
      <c r="EJ276" s="22" t="s">
        <v>858</v>
      </c>
      <c r="EK276" s="22" t="s">
        <v>858</v>
      </c>
      <c r="EL276" s="22" t="s">
        <v>858</v>
      </c>
      <c r="EN276" s="23" t="s">
        <v>501</v>
      </c>
      <c r="EO276" s="23" t="s">
        <v>76</v>
      </c>
      <c r="EP276" s="23">
        <v>6000</v>
      </c>
      <c r="EQ276" s="23">
        <v>15.7</v>
      </c>
      <c r="ER276" s="23">
        <v>10.28</v>
      </c>
      <c r="ES276" s="23">
        <v>12</v>
      </c>
      <c r="ET276" s="23">
        <v>12.66</v>
      </c>
      <c r="EU276" s="23">
        <v>8.1</v>
      </c>
      <c r="EV276" s="23" t="s">
        <v>858</v>
      </c>
      <c r="EW276" s="23" t="s">
        <v>858</v>
      </c>
      <c r="EX276" s="23" t="s">
        <v>858</v>
      </c>
      <c r="EY276" s="23" t="s">
        <v>858</v>
      </c>
      <c r="FA276" s="24" t="s">
        <v>501</v>
      </c>
      <c r="FB276" s="24" t="s">
        <v>76</v>
      </c>
      <c r="FC276" s="24">
        <v>6000</v>
      </c>
      <c r="FD276" s="24">
        <v>15.7</v>
      </c>
      <c r="FE276" s="24">
        <v>394</v>
      </c>
      <c r="FF276" s="24">
        <v>12</v>
      </c>
      <c r="FG276" s="24">
        <v>466.1</v>
      </c>
      <c r="FH276" s="24">
        <v>7.5</v>
      </c>
      <c r="FI276" s="24" t="s">
        <v>858</v>
      </c>
      <c r="FJ276" s="24" t="s">
        <v>858</v>
      </c>
      <c r="FK276" s="24" t="s">
        <v>858</v>
      </c>
      <c r="FL276" s="24" t="s">
        <v>858</v>
      </c>
      <c r="FN276" s="11" t="s">
        <v>501</v>
      </c>
      <c r="FO276" s="11" t="s">
        <v>76</v>
      </c>
      <c r="FP276" s="11">
        <v>13000</v>
      </c>
      <c r="FQ276" s="11">
        <v>11.5</v>
      </c>
      <c r="FR276" s="11">
        <v>40</v>
      </c>
      <c r="FS276" s="11">
        <v>2.9</v>
      </c>
      <c r="FT276" s="11">
        <v>42</v>
      </c>
      <c r="FU276" s="11">
        <v>1.6</v>
      </c>
      <c r="FV276" s="11">
        <v>36.4</v>
      </c>
      <c r="FW276" s="11">
        <v>3.4</v>
      </c>
      <c r="FX276" s="11" t="s">
        <v>858</v>
      </c>
      <c r="FY276" s="11" t="s">
        <v>858</v>
      </c>
      <c r="GA276" s="10" t="s">
        <v>501</v>
      </c>
      <c r="GB276" s="10" t="s">
        <v>76</v>
      </c>
      <c r="GC276" s="10">
        <v>12000</v>
      </c>
      <c r="GD276" s="10">
        <v>13</v>
      </c>
      <c r="GE276" s="10">
        <v>26511</v>
      </c>
      <c r="GF276" s="10">
        <v>13</v>
      </c>
      <c r="GG276" s="10">
        <v>32350</v>
      </c>
      <c r="GH276" s="10">
        <v>10</v>
      </c>
      <c r="GI276" s="10">
        <v>14644</v>
      </c>
      <c r="GJ276" s="10">
        <v>11</v>
      </c>
      <c r="GK276" s="10" t="s">
        <v>858</v>
      </c>
      <c r="GL276" s="10" t="s">
        <v>858</v>
      </c>
      <c r="GN276" s="9" t="s">
        <v>501</v>
      </c>
      <c r="GO276" s="9" t="s">
        <v>76</v>
      </c>
      <c r="GP276" s="9">
        <v>13000</v>
      </c>
      <c r="GQ276" s="9">
        <v>11.5</v>
      </c>
      <c r="GR276" s="9">
        <v>11.56</v>
      </c>
      <c r="GS276" s="9">
        <v>8.8000000000000007</v>
      </c>
      <c r="GT276" s="9">
        <v>14.57</v>
      </c>
      <c r="GU276" s="9">
        <v>7.6</v>
      </c>
      <c r="GV276" s="9">
        <v>7.11</v>
      </c>
      <c r="GW276" s="9">
        <v>5.2</v>
      </c>
      <c r="GX276" s="9" t="s">
        <v>858</v>
      </c>
      <c r="GY276" s="9" t="s">
        <v>858</v>
      </c>
    </row>
    <row r="277" spans="1:207" x14ac:dyDescent="0.25">
      <c r="A277" s="1" t="s">
        <v>502</v>
      </c>
      <c r="B277" s="1" t="s">
        <v>77</v>
      </c>
      <c r="C277" s="1">
        <v>27000</v>
      </c>
      <c r="D277" s="1">
        <v>8.1999999999999993</v>
      </c>
      <c r="E277" s="1">
        <v>450.9</v>
      </c>
      <c r="F277" s="1">
        <v>4.8</v>
      </c>
      <c r="G277" s="1">
        <v>522.1</v>
      </c>
      <c r="H277" s="1">
        <v>4.2</v>
      </c>
      <c r="I277" s="1">
        <v>274.60000000000002</v>
      </c>
      <c r="J277" s="1">
        <v>5.8</v>
      </c>
      <c r="K277" s="1" t="s">
        <v>858</v>
      </c>
      <c r="L277" s="1" t="s">
        <v>858</v>
      </c>
      <c r="N277" s="2" t="s">
        <v>502</v>
      </c>
      <c r="O277" s="2" t="s">
        <v>77</v>
      </c>
      <c r="P277" s="2">
        <v>43000</v>
      </c>
      <c r="Q277" s="2">
        <v>6.4</v>
      </c>
      <c r="R277" s="2">
        <v>37.5</v>
      </c>
      <c r="S277" s="2">
        <v>1.7</v>
      </c>
      <c r="T277" s="2">
        <v>39.5</v>
      </c>
      <c r="U277" s="2">
        <v>0.9</v>
      </c>
      <c r="V277" s="2">
        <v>34.200000000000003</v>
      </c>
      <c r="W277" s="2">
        <v>1.9</v>
      </c>
      <c r="X277" s="2" t="s">
        <v>858</v>
      </c>
      <c r="Y277" s="2" t="s">
        <v>858</v>
      </c>
      <c r="AA277" s="3" t="s">
        <v>502</v>
      </c>
      <c r="AB277" s="3" t="s">
        <v>77</v>
      </c>
      <c r="AC277" s="3">
        <v>37000</v>
      </c>
      <c r="AD277" s="3">
        <v>7.6</v>
      </c>
      <c r="AE277" s="3">
        <v>22174</v>
      </c>
      <c r="AF277" s="3">
        <v>5.0999999999999996</v>
      </c>
      <c r="AG277" s="3">
        <v>25672</v>
      </c>
      <c r="AH277" s="3">
        <v>4.3</v>
      </c>
      <c r="AI277" s="3">
        <v>12468</v>
      </c>
      <c r="AJ277" s="3">
        <v>7.2</v>
      </c>
      <c r="AK277" s="3" t="s">
        <v>858</v>
      </c>
      <c r="AL277" s="3" t="s">
        <v>858</v>
      </c>
      <c r="AN277" s="4" t="s">
        <v>502</v>
      </c>
      <c r="AO277" s="4" t="s">
        <v>77</v>
      </c>
      <c r="AP277" s="4">
        <v>43000</v>
      </c>
      <c r="AQ277" s="4">
        <v>6.4</v>
      </c>
      <c r="AR277" s="4">
        <v>10.7</v>
      </c>
      <c r="AS277" s="4">
        <v>5.5</v>
      </c>
      <c r="AT277" s="4">
        <v>12.7</v>
      </c>
      <c r="AU277" s="4">
        <v>3.4</v>
      </c>
      <c r="AV277" s="4">
        <v>6.64</v>
      </c>
      <c r="AW277" s="4">
        <v>2.9</v>
      </c>
      <c r="AX277" s="4" t="s">
        <v>858</v>
      </c>
      <c r="AY277" s="4" t="s">
        <v>858</v>
      </c>
      <c r="BA277" s="5" t="s">
        <v>502</v>
      </c>
      <c r="BB277" s="5" t="s">
        <v>77</v>
      </c>
      <c r="BC277" s="5">
        <v>43000</v>
      </c>
      <c r="BD277" s="5">
        <v>6.4</v>
      </c>
      <c r="BE277" s="5">
        <v>442.4</v>
      </c>
      <c r="BF277" s="5">
        <v>4.5</v>
      </c>
      <c r="BG277" s="5">
        <v>501.3</v>
      </c>
      <c r="BH277" s="5">
        <v>3.3</v>
      </c>
      <c r="BI277" s="5">
        <v>256.10000000000002</v>
      </c>
      <c r="BJ277" s="5">
        <v>3.7</v>
      </c>
      <c r="BK277" s="5" t="s">
        <v>858</v>
      </c>
      <c r="BL277" s="5" t="s">
        <v>858</v>
      </c>
      <c r="BN277" s="6" t="s">
        <v>502</v>
      </c>
      <c r="BO277" s="6" t="s">
        <v>77</v>
      </c>
      <c r="BP277" s="6">
        <v>67000</v>
      </c>
      <c r="BQ277" s="6">
        <v>5</v>
      </c>
      <c r="BR277" s="6">
        <v>36.9</v>
      </c>
      <c r="BS277" s="6">
        <v>1.5</v>
      </c>
      <c r="BT277" s="6">
        <v>30.8</v>
      </c>
      <c r="BU277" s="6">
        <v>2.2000000000000002</v>
      </c>
      <c r="BV277" s="6" t="s">
        <v>858</v>
      </c>
      <c r="BW277" s="6" t="s">
        <v>858</v>
      </c>
      <c r="BX277" s="6">
        <v>44.5</v>
      </c>
      <c r="BY277" s="6">
        <v>10</v>
      </c>
      <c r="CA277" s="7" t="s">
        <v>502</v>
      </c>
      <c r="CB277" s="7" t="s">
        <v>77</v>
      </c>
      <c r="CC277" s="7">
        <v>57000</v>
      </c>
      <c r="CD277" s="7">
        <v>6</v>
      </c>
      <c r="CE277" s="7">
        <v>17670</v>
      </c>
      <c r="CF277" s="7">
        <v>7.4</v>
      </c>
      <c r="CG277" s="7">
        <v>19674</v>
      </c>
      <c r="CH277" s="7">
        <v>4.8</v>
      </c>
      <c r="CI277" s="7" t="s">
        <v>858</v>
      </c>
      <c r="CJ277" s="7" t="s">
        <v>858</v>
      </c>
      <c r="CK277" s="7" t="s">
        <v>858</v>
      </c>
      <c r="CL277" s="7" t="s">
        <v>858</v>
      </c>
      <c r="CN277" s="8" t="s">
        <v>502</v>
      </c>
      <c r="CO277" s="8" t="s">
        <v>77</v>
      </c>
      <c r="CP277" s="8">
        <v>67000</v>
      </c>
      <c r="CQ277" s="8">
        <v>5</v>
      </c>
      <c r="CR277" s="8">
        <v>9.56</v>
      </c>
      <c r="CS277" s="8">
        <v>4.5</v>
      </c>
      <c r="CT277" s="8">
        <v>12.67</v>
      </c>
      <c r="CU277" s="8">
        <v>4.0999999999999996</v>
      </c>
      <c r="CV277" s="8">
        <v>6.13</v>
      </c>
      <c r="CW277" s="8">
        <v>0.9</v>
      </c>
      <c r="CX277" s="8" t="s">
        <v>858</v>
      </c>
      <c r="CY277" s="8" t="s">
        <v>858</v>
      </c>
      <c r="DA277" s="20" t="s">
        <v>502</v>
      </c>
      <c r="DB277" s="20" t="s">
        <v>77</v>
      </c>
      <c r="DC277" s="20">
        <v>67000</v>
      </c>
      <c r="DD277" s="20">
        <v>5</v>
      </c>
      <c r="DE277" s="20">
        <v>345.1</v>
      </c>
      <c r="DF277" s="20">
        <v>6.4</v>
      </c>
      <c r="DG277" s="20">
        <v>389.9</v>
      </c>
      <c r="DH277" s="20">
        <v>4.5</v>
      </c>
      <c r="DI277" s="20">
        <v>63.4</v>
      </c>
      <c r="DJ277" s="20">
        <v>20</v>
      </c>
      <c r="DK277" s="20" t="s">
        <v>858</v>
      </c>
      <c r="DL277" s="20" t="s">
        <v>858</v>
      </c>
      <c r="DN277" s="21" t="s">
        <v>502</v>
      </c>
      <c r="DO277" s="21" t="s">
        <v>77</v>
      </c>
      <c r="DP277" s="21">
        <v>16000</v>
      </c>
      <c r="DQ277" s="21">
        <v>10</v>
      </c>
      <c r="DR277" s="21">
        <v>37.5</v>
      </c>
      <c r="DS277" s="21">
        <v>0.3</v>
      </c>
      <c r="DT277" s="21">
        <v>37.799999999999997</v>
      </c>
      <c r="DU277" s="21">
        <v>1.1000000000000001</v>
      </c>
      <c r="DV277" s="21">
        <v>32.5</v>
      </c>
      <c r="DW277" s="21">
        <v>1.3</v>
      </c>
      <c r="DX277" s="21" t="s">
        <v>858</v>
      </c>
      <c r="DY277" s="21" t="s">
        <v>858</v>
      </c>
      <c r="EA277" s="22" t="s">
        <v>502</v>
      </c>
      <c r="EB277" s="22" t="s">
        <v>77</v>
      </c>
      <c r="EC277" s="22">
        <v>14000</v>
      </c>
      <c r="ED277" s="22">
        <v>12</v>
      </c>
      <c r="EE277" s="22">
        <v>19282</v>
      </c>
      <c r="EF277" s="22">
        <v>8.5</v>
      </c>
      <c r="EG277" s="22">
        <v>22752</v>
      </c>
      <c r="EH277" s="22">
        <v>6.7</v>
      </c>
      <c r="EI277" s="22">
        <v>11469</v>
      </c>
      <c r="EJ277" s="22">
        <v>9.3000000000000007</v>
      </c>
      <c r="EK277" s="22" t="s">
        <v>858</v>
      </c>
      <c r="EL277" s="22" t="s">
        <v>858</v>
      </c>
      <c r="EN277" s="23" t="s">
        <v>502</v>
      </c>
      <c r="EO277" s="23" t="s">
        <v>77</v>
      </c>
      <c r="EP277" s="23">
        <v>16000</v>
      </c>
      <c r="EQ277" s="23">
        <v>10</v>
      </c>
      <c r="ER277" s="23">
        <v>10.29</v>
      </c>
      <c r="ES277" s="23">
        <v>11</v>
      </c>
      <c r="ET277" s="23">
        <v>12.36</v>
      </c>
      <c r="EU277" s="23">
        <v>5.0999999999999996</v>
      </c>
      <c r="EV277" s="23">
        <v>6.47</v>
      </c>
      <c r="EW277" s="23">
        <v>3.1</v>
      </c>
      <c r="EX277" s="23" t="s">
        <v>858</v>
      </c>
      <c r="EY277" s="23" t="s">
        <v>858</v>
      </c>
      <c r="FA277" s="24" t="s">
        <v>502</v>
      </c>
      <c r="FB277" s="24" t="s">
        <v>77</v>
      </c>
      <c r="FC277" s="24">
        <v>16000</v>
      </c>
      <c r="FD277" s="24">
        <v>10</v>
      </c>
      <c r="FE277" s="24">
        <v>393.6</v>
      </c>
      <c r="FF277" s="24">
        <v>9.4</v>
      </c>
      <c r="FG277" s="24">
        <v>466.5</v>
      </c>
      <c r="FH277" s="24">
        <v>5</v>
      </c>
      <c r="FI277" s="24">
        <v>242.4</v>
      </c>
      <c r="FJ277" s="24">
        <v>4.5</v>
      </c>
      <c r="FK277" s="24" t="s">
        <v>858</v>
      </c>
      <c r="FL277" s="24" t="s">
        <v>858</v>
      </c>
      <c r="FN277" s="11" t="s">
        <v>502</v>
      </c>
      <c r="FO277" s="11" t="s">
        <v>77</v>
      </c>
      <c r="FP277" s="11">
        <v>27000</v>
      </c>
      <c r="FQ277" s="11">
        <v>8.1999999999999993</v>
      </c>
      <c r="FR277" s="11">
        <v>39.9</v>
      </c>
      <c r="FS277" s="11">
        <v>1.6</v>
      </c>
      <c r="FT277" s="11">
        <v>40.5</v>
      </c>
      <c r="FU277" s="11">
        <v>1.2</v>
      </c>
      <c r="FV277" s="11">
        <v>35</v>
      </c>
      <c r="FW277" s="11">
        <v>1.9</v>
      </c>
      <c r="FX277" s="11" t="s">
        <v>858</v>
      </c>
      <c r="FY277" s="11" t="s">
        <v>858</v>
      </c>
      <c r="GA277" s="10" t="s">
        <v>502</v>
      </c>
      <c r="GB277" s="10" t="s">
        <v>77</v>
      </c>
      <c r="GC277" s="10">
        <v>24000</v>
      </c>
      <c r="GD277" s="10">
        <v>9.6999999999999993</v>
      </c>
      <c r="GE277" s="10">
        <v>23258</v>
      </c>
      <c r="GF277" s="10">
        <v>6.5</v>
      </c>
      <c r="GG277" s="10">
        <v>27367</v>
      </c>
      <c r="GH277" s="10">
        <v>5.4</v>
      </c>
      <c r="GI277" s="10">
        <v>14075</v>
      </c>
      <c r="GJ277" s="10">
        <v>8</v>
      </c>
      <c r="GK277" s="10" t="s">
        <v>858</v>
      </c>
      <c r="GL277" s="10" t="s">
        <v>858</v>
      </c>
      <c r="GN277" s="9" t="s">
        <v>502</v>
      </c>
      <c r="GO277" s="9" t="s">
        <v>77</v>
      </c>
      <c r="GP277" s="9">
        <v>27000</v>
      </c>
      <c r="GQ277" s="9">
        <v>8.1999999999999993</v>
      </c>
      <c r="GR277" s="9">
        <v>10.96</v>
      </c>
      <c r="GS277" s="9">
        <v>5.9</v>
      </c>
      <c r="GT277" s="9">
        <v>12.89</v>
      </c>
      <c r="GU277" s="9">
        <v>4.5</v>
      </c>
      <c r="GV277" s="9">
        <v>6.71</v>
      </c>
      <c r="GW277" s="9">
        <v>3.6</v>
      </c>
      <c r="GX277" s="9" t="s">
        <v>858</v>
      </c>
      <c r="GY277" s="9" t="s">
        <v>858</v>
      </c>
    </row>
    <row r="278" spans="1:207" x14ac:dyDescent="0.25">
      <c r="A278" s="1" t="s">
        <v>503</v>
      </c>
      <c r="B278" s="1" t="s">
        <v>78</v>
      </c>
      <c r="C278" s="1">
        <v>5000</v>
      </c>
      <c r="D278" s="1">
        <v>18.8</v>
      </c>
      <c r="E278" s="1">
        <v>460.6</v>
      </c>
      <c r="F278" s="1">
        <v>13</v>
      </c>
      <c r="G278" s="1">
        <v>485.7</v>
      </c>
      <c r="H278" s="1">
        <v>7.2</v>
      </c>
      <c r="I278" s="1" t="s">
        <v>858</v>
      </c>
      <c r="J278" s="1" t="s">
        <v>858</v>
      </c>
      <c r="K278" s="1" t="s">
        <v>858</v>
      </c>
      <c r="L278" s="1" t="s">
        <v>858</v>
      </c>
      <c r="N278" s="2" t="s">
        <v>503</v>
      </c>
      <c r="O278" s="2" t="s">
        <v>78</v>
      </c>
      <c r="P278" s="2">
        <v>7000</v>
      </c>
      <c r="Q278" s="2">
        <v>15.5</v>
      </c>
      <c r="R278" s="2">
        <v>38</v>
      </c>
      <c r="S278" s="2">
        <v>2.2000000000000002</v>
      </c>
      <c r="T278" s="2">
        <v>41.1</v>
      </c>
      <c r="U278" s="2">
        <v>3.2</v>
      </c>
      <c r="V278" s="2" t="s">
        <v>858</v>
      </c>
      <c r="W278" s="2" t="s">
        <v>858</v>
      </c>
      <c r="X278" s="2" t="s">
        <v>858</v>
      </c>
      <c r="Y278" s="2" t="s">
        <v>858</v>
      </c>
      <c r="AA278" s="3" t="s">
        <v>503</v>
      </c>
      <c r="AB278" s="3" t="s">
        <v>78</v>
      </c>
      <c r="AC278" s="3">
        <v>6000</v>
      </c>
      <c r="AD278" s="3">
        <v>18.899999999999999</v>
      </c>
      <c r="AE278" s="3">
        <v>24302</v>
      </c>
      <c r="AF278" s="3">
        <v>16</v>
      </c>
      <c r="AG278" s="3">
        <v>23943</v>
      </c>
      <c r="AH278" s="3">
        <v>8.1</v>
      </c>
      <c r="AI278" s="3" t="s">
        <v>858</v>
      </c>
      <c r="AJ278" s="3" t="s">
        <v>858</v>
      </c>
      <c r="AK278" s="3" t="s">
        <v>858</v>
      </c>
      <c r="AL278" s="3" t="s">
        <v>858</v>
      </c>
      <c r="AN278" s="4" t="s">
        <v>503</v>
      </c>
      <c r="AO278" s="4" t="s">
        <v>78</v>
      </c>
      <c r="AP278" s="4">
        <v>7000</v>
      </c>
      <c r="AQ278" s="4">
        <v>15.5</v>
      </c>
      <c r="AR278" s="4">
        <v>10.58</v>
      </c>
      <c r="AS278" s="4">
        <v>13</v>
      </c>
      <c r="AT278" s="4">
        <v>11.63</v>
      </c>
      <c r="AU278" s="4">
        <v>5.8</v>
      </c>
      <c r="AV278" s="4" t="s">
        <v>858</v>
      </c>
      <c r="AW278" s="4" t="s">
        <v>858</v>
      </c>
      <c r="AX278" s="4" t="s">
        <v>858</v>
      </c>
      <c r="AY278" s="4" t="s">
        <v>858</v>
      </c>
      <c r="BA278" s="5" t="s">
        <v>503</v>
      </c>
      <c r="BB278" s="5" t="s">
        <v>78</v>
      </c>
      <c r="BC278" s="5">
        <v>7000</v>
      </c>
      <c r="BD278" s="5">
        <v>15.5</v>
      </c>
      <c r="BE278" s="5">
        <v>456.7</v>
      </c>
      <c r="BF278" s="5">
        <v>13</v>
      </c>
      <c r="BG278" s="5">
        <v>477.7</v>
      </c>
      <c r="BH278" s="5">
        <v>6.3</v>
      </c>
      <c r="BI278" s="5" t="s">
        <v>858</v>
      </c>
      <c r="BJ278" s="5" t="s">
        <v>858</v>
      </c>
      <c r="BK278" s="5" t="s">
        <v>858</v>
      </c>
      <c r="BL278" s="5" t="s">
        <v>858</v>
      </c>
      <c r="BN278" s="6" t="s">
        <v>503</v>
      </c>
      <c r="BO278" s="6" t="s">
        <v>78</v>
      </c>
      <c r="BP278" s="6">
        <v>10000</v>
      </c>
      <c r="BQ278" s="6">
        <v>12.4</v>
      </c>
      <c r="BR278" s="6">
        <v>37</v>
      </c>
      <c r="BS278" s="6" t="s">
        <v>858</v>
      </c>
      <c r="BT278" s="6">
        <v>33.4</v>
      </c>
      <c r="BU278" s="6">
        <v>5</v>
      </c>
      <c r="BV278" s="6">
        <v>15</v>
      </c>
      <c r="BW278" s="6">
        <v>20</v>
      </c>
      <c r="BX278" s="6" t="s">
        <v>858</v>
      </c>
      <c r="BY278" s="6" t="s">
        <v>858</v>
      </c>
      <c r="CA278" s="7" t="s">
        <v>503</v>
      </c>
      <c r="CB278" s="7" t="s">
        <v>78</v>
      </c>
      <c r="CC278" s="7">
        <v>8000</v>
      </c>
      <c r="CD278" s="7">
        <v>15.6</v>
      </c>
      <c r="CE278" s="7" t="s">
        <v>858</v>
      </c>
      <c r="CF278" s="7" t="s">
        <v>858</v>
      </c>
      <c r="CG278" s="7">
        <v>19030</v>
      </c>
      <c r="CH278" s="7">
        <v>9.6</v>
      </c>
      <c r="CI278" s="7" t="s">
        <v>858</v>
      </c>
      <c r="CJ278" s="7" t="s">
        <v>858</v>
      </c>
      <c r="CK278" s="7" t="s">
        <v>858</v>
      </c>
      <c r="CL278" s="7" t="s">
        <v>858</v>
      </c>
      <c r="CN278" s="8" t="s">
        <v>503</v>
      </c>
      <c r="CO278" s="8" t="s">
        <v>78</v>
      </c>
      <c r="CP278" s="8">
        <v>10000</v>
      </c>
      <c r="CQ278" s="8">
        <v>12.4</v>
      </c>
      <c r="CR278" s="8">
        <v>9.0399999999999991</v>
      </c>
      <c r="CS278" s="8">
        <v>12</v>
      </c>
      <c r="CT278" s="8">
        <v>11.07</v>
      </c>
      <c r="CU278" s="8">
        <v>5.3</v>
      </c>
      <c r="CV278" s="8">
        <v>6.08</v>
      </c>
      <c r="CW278" s="8">
        <v>5.6</v>
      </c>
      <c r="CX278" s="8" t="s">
        <v>858</v>
      </c>
      <c r="CY278" s="8" t="s">
        <v>858</v>
      </c>
      <c r="DA278" s="20" t="s">
        <v>503</v>
      </c>
      <c r="DB278" s="20" t="s">
        <v>78</v>
      </c>
      <c r="DC278" s="20">
        <v>10000</v>
      </c>
      <c r="DD278" s="20">
        <v>12.4</v>
      </c>
      <c r="DE278" s="20">
        <v>323.89999999999998</v>
      </c>
      <c r="DF278" s="20">
        <v>19</v>
      </c>
      <c r="DG278" s="20">
        <v>370</v>
      </c>
      <c r="DH278" s="20">
        <v>7.6</v>
      </c>
      <c r="DI278" s="20">
        <v>99.4</v>
      </c>
      <c r="DJ278" s="20">
        <v>20</v>
      </c>
      <c r="DK278" s="20" t="s">
        <v>858</v>
      </c>
      <c r="DL278" s="20" t="s">
        <v>858</v>
      </c>
      <c r="DN278" s="21" t="s">
        <v>503</v>
      </c>
      <c r="DO278" s="21" t="s">
        <v>78</v>
      </c>
      <c r="DP278" s="21" t="s">
        <v>858</v>
      </c>
      <c r="DQ278" s="21" t="s">
        <v>858</v>
      </c>
      <c r="DR278" s="21">
        <v>37</v>
      </c>
      <c r="DS278" s="21">
        <v>4.5999999999999996</v>
      </c>
      <c r="DT278" s="21">
        <v>35.700000000000003</v>
      </c>
      <c r="DU278" s="21">
        <v>2</v>
      </c>
      <c r="DV278" s="21" t="s">
        <v>858</v>
      </c>
      <c r="DW278" s="21" t="s">
        <v>858</v>
      </c>
      <c r="DX278" s="21" t="s">
        <v>858</v>
      </c>
      <c r="DY278" s="21" t="s">
        <v>858</v>
      </c>
      <c r="EA278" s="22" t="s">
        <v>503</v>
      </c>
      <c r="EB278" s="22" t="s">
        <v>78</v>
      </c>
      <c r="EC278" s="22" t="s">
        <v>858</v>
      </c>
      <c r="ED278" s="22" t="s">
        <v>858</v>
      </c>
      <c r="EE278" s="22" t="s">
        <v>858</v>
      </c>
      <c r="EF278" s="22" t="s">
        <v>858</v>
      </c>
      <c r="EG278" s="22">
        <v>19114</v>
      </c>
      <c r="EH278" s="22">
        <v>20</v>
      </c>
      <c r="EI278" s="22" t="s">
        <v>858</v>
      </c>
      <c r="EJ278" s="22" t="s">
        <v>858</v>
      </c>
      <c r="EK278" s="22" t="s">
        <v>858</v>
      </c>
      <c r="EL278" s="22" t="s">
        <v>858</v>
      </c>
      <c r="EN278" s="23" t="s">
        <v>503</v>
      </c>
      <c r="EO278" s="23" t="s">
        <v>78</v>
      </c>
      <c r="EP278" s="23" t="s">
        <v>858</v>
      </c>
      <c r="EQ278" s="23" t="s">
        <v>858</v>
      </c>
      <c r="ER278" s="23" t="s">
        <v>858</v>
      </c>
      <c r="ES278" s="23" t="s">
        <v>858</v>
      </c>
      <c r="ET278" s="23">
        <v>12.84</v>
      </c>
      <c r="EU278" s="23">
        <v>12</v>
      </c>
      <c r="EV278" s="23" t="s">
        <v>858</v>
      </c>
      <c r="EW278" s="23" t="s">
        <v>858</v>
      </c>
      <c r="EX278" s="23" t="s">
        <v>858</v>
      </c>
      <c r="EY278" s="23" t="s">
        <v>858</v>
      </c>
      <c r="FA278" s="24" t="s">
        <v>503</v>
      </c>
      <c r="FB278" s="24" t="s">
        <v>78</v>
      </c>
      <c r="FC278" s="24" t="s">
        <v>858</v>
      </c>
      <c r="FD278" s="24" t="s">
        <v>858</v>
      </c>
      <c r="FE278" s="24" t="s">
        <v>858</v>
      </c>
      <c r="FF278" s="24" t="s">
        <v>858</v>
      </c>
      <c r="FG278" s="24">
        <v>459</v>
      </c>
      <c r="FH278" s="24">
        <v>12</v>
      </c>
      <c r="FI278" s="24" t="s">
        <v>858</v>
      </c>
      <c r="FJ278" s="24" t="s">
        <v>858</v>
      </c>
      <c r="FK278" s="24" t="s">
        <v>858</v>
      </c>
      <c r="FL278" s="24" t="s">
        <v>858</v>
      </c>
      <c r="FN278" s="11" t="s">
        <v>503</v>
      </c>
      <c r="FO278" s="11" t="s">
        <v>78</v>
      </c>
      <c r="FP278" s="11">
        <v>5000</v>
      </c>
      <c r="FQ278" s="11">
        <v>18.8</v>
      </c>
      <c r="FR278" s="11">
        <v>40</v>
      </c>
      <c r="FS278" s="11">
        <v>5.9</v>
      </c>
      <c r="FT278" s="11">
        <v>43.4</v>
      </c>
      <c r="FU278" s="11">
        <v>3.9</v>
      </c>
      <c r="FV278" s="11" t="s">
        <v>858</v>
      </c>
      <c r="FW278" s="11" t="s">
        <v>858</v>
      </c>
      <c r="FX278" s="11" t="s">
        <v>858</v>
      </c>
      <c r="FY278" s="11" t="s">
        <v>858</v>
      </c>
      <c r="GA278" s="10" t="s">
        <v>503</v>
      </c>
      <c r="GB278" s="10" t="s">
        <v>78</v>
      </c>
      <c r="GC278" s="10" t="s">
        <v>858</v>
      </c>
      <c r="GD278" s="10" t="s">
        <v>858</v>
      </c>
      <c r="GE278" s="10">
        <v>25956</v>
      </c>
      <c r="GF278" s="10">
        <v>12</v>
      </c>
      <c r="GG278" s="10">
        <v>26450</v>
      </c>
      <c r="GH278" s="10">
        <v>7.4</v>
      </c>
      <c r="GI278" s="10" t="s">
        <v>858</v>
      </c>
      <c r="GJ278" s="10" t="s">
        <v>858</v>
      </c>
      <c r="GK278" s="10" t="s">
        <v>858</v>
      </c>
      <c r="GL278" s="10" t="s">
        <v>858</v>
      </c>
      <c r="GN278" s="9" t="s">
        <v>503</v>
      </c>
      <c r="GO278" s="9" t="s">
        <v>78</v>
      </c>
      <c r="GP278" s="9">
        <v>5000</v>
      </c>
      <c r="GQ278" s="9">
        <v>18.8</v>
      </c>
      <c r="GR278" s="9">
        <v>10.55</v>
      </c>
      <c r="GS278" s="9">
        <v>11</v>
      </c>
      <c r="GT278" s="9">
        <v>11.2</v>
      </c>
      <c r="GU278" s="9">
        <v>6.4</v>
      </c>
      <c r="GV278" s="9" t="s">
        <v>858</v>
      </c>
      <c r="GW278" s="9" t="s">
        <v>858</v>
      </c>
      <c r="GX278" s="9" t="s">
        <v>858</v>
      </c>
      <c r="GY278" s="9" t="s">
        <v>858</v>
      </c>
    </row>
    <row r="279" spans="1:207" x14ac:dyDescent="0.25">
      <c r="A279" s="1" t="s">
        <v>504</v>
      </c>
      <c r="B279" s="1" t="s">
        <v>80</v>
      </c>
      <c r="C279" s="1">
        <v>9000</v>
      </c>
      <c r="D279" s="1">
        <v>13.8</v>
      </c>
      <c r="E279" s="1">
        <v>405.5</v>
      </c>
      <c r="F279" s="1">
        <v>9.1</v>
      </c>
      <c r="G279" s="1">
        <v>471.7</v>
      </c>
      <c r="H279" s="1">
        <v>7.6</v>
      </c>
      <c r="I279" s="1" t="s">
        <v>858</v>
      </c>
      <c r="J279" s="1" t="s">
        <v>858</v>
      </c>
      <c r="K279" s="1" t="s">
        <v>858</v>
      </c>
      <c r="L279" s="1" t="s">
        <v>858</v>
      </c>
      <c r="N279" s="2" t="s">
        <v>504</v>
      </c>
      <c r="O279" s="2" t="s">
        <v>80</v>
      </c>
      <c r="P279" s="2">
        <v>14000</v>
      </c>
      <c r="Q279" s="2">
        <v>11.2</v>
      </c>
      <c r="R279" s="2">
        <v>38</v>
      </c>
      <c r="S279" s="2">
        <v>2</v>
      </c>
      <c r="T279" s="2">
        <v>39.799999999999997</v>
      </c>
      <c r="U279" s="2">
        <v>1.9</v>
      </c>
      <c r="V279" s="2">
        <v>32.4</v>
      </c>
      <c r="W279" s="2">
        <v>3.1</v>
      </c>
      <c r="X279" s="2" t="s">
        <v>858</v>
      </c>
      <c r="Y279" s="2" t="s">
        <v>858</v>
      </c>
      <c r="AA279" s="3" t="s">
        <v>504</v>
      </c>
      <c r="AB279" s="3" t="s">
        <v>80</v>
      </c>
      <c r="AC279" s="3">
        <v>11000</v>
      </c>
      <c r="AD279" s="3">
        <v>13.8</v>
      </c>
      <c r="AE279" s="3">
        <v>19597</v>
      </c>
      <c r="AF279" s="3">
        <v>9.1999999999999993</v>
      </c>
      <c r="AG279" s="3">
        <v>24036</v>
      </c>
      <c r="AH279" s="3">
        <v>10</v>
      </c>
      <c r="AI279" s="3" t="s">
        <v>858</v>
      </c>
      <c r="AJ279" s="3" t="s">
        <v>858</v>
      </c>
      <c r="AK279" s="3" t="s">
        <v>858</v>
      </c>
      <c r="AL279" s="3" t="s">
        <v>858</v>
      </c>
      <c r="AN279" s="4" t="s">
        <v>504</v>
      </c>
      <c r="AO279" s="4" t="s">
        <v>80</v>
      </c>
      <c r="AP279" s="4">
        <v>14000</v>
      </c>
      <c r="AQ279" s="4">
        <v>11.2</v>
      </c>
      <c r="AR279" s="4">
        <v>9.69</v>
      </c>
      <c r="AS279" s="4">
        <v>7.3</v>
      </c>
      <c r="AT279" s="4">
        <v>12.46</v>
      </c>
      <c r="AU279" s="4">
        <v>9.1999999999999993</v>
      </c>
      <c r="AV279" s="4">
        <v>6.5</v>
      </c>
      <c r="AW279" s="4">
        <v>3.7</v>
      </c>
      <c r="AX279" s="4" t="s">
        <v>858</v>
      </c>
      <c r="AY279" s="4" t="s">
        <v>858</v>
      </c>
      <c r="BA279" s="5" t="s">
        <v>504</v>
      </c>
      <c r="BB279" s="5" t="s">
        <v>80</v>
      </c>
      <c r="BC279" s="5">
        <v>14000</v>
      </c>
      <c r="BD279" s="5">
        <v>11.2</v>
      </c>
      <c r="BE279" s="5">
        <v>395.7</v>
      </c>
      <c r="BF279" s="5">
        <v>7.7</v>
      </c>
      <c r="BG279" s="5">
        <v>495.2</v>
      </c>
      <c r="BH279" s="5">
        <v>9.1</v>
      </c>
      <c r="BI279" s="5">
        <v>256</v>
      </c>
      <c r="BJ279" s="5">
        <v>7.2</v>
      </c>
      <c r="BK279" s="5" t="s">
        <v>858</v>
      </c>
      <c r="BL279" s="5" t="s">
        <v>858</v>
      </c>
      <c r="BN279" s="6" t="s">
        <v>504</v>
      </c>
      <c r="BO279" s="6" t="s">
        <v>80</v>
      </c>
      <c r="BP279" s="6">
        <v>20000</v>
      </c>
      <c r="BQ279" s="6">
        <v>9.1999999999999993</v>
      </c>
      <c r="BR279" s="6">
        <v>37</v>
      </c>
      <c r="BS279" s="6">
        <v>3.5</v>
      </c>
      <c r="BT279" s="6">
        <v>32.9</v>
      </c>
      <c r="BU279" s="6">
        <v>3.5</v>
      </c>
      <c r="BV279" s="6">
        <v>13.5</v>
      </c>
      <c r="BW279" s="6">
        <v>11</v>
      </c>
      <c r="BX279" s="6" t="s">
        <v>858</v>
      </c>
      <c r="BY279" s="6" t="s">
        <v>858</v>
      </c>
      <c r="CA279" s="7" t="s">
        <v>504</v>
      </c>
      <c r="CB279" s="7" t="s">
        <v>80</v>
      </c>
      <c r="CC279" s="7">
        <v>16000</v>
      </c>
      <c r="CD279" s="7">
        <v>11.4</v>
      </c>
      <c r="CE279" s="7">
        <v>17148</v>
      </c>
      <c r="CF279" s="7">
        <v>10</v>
      </c>
      <c r="CG279" s="7">
        <v>19447</v>
      </c>
      <c r="CH279" s="7">
        <v>9.6999999999999993</v>
      </c>
      <c r="CI279" s="7" t="s">
        <v>858</v>
      </c>
      <c r="CJ279" s="7" t="s">
        <v>858</v>
      </c>
      <c r="CK279" s="7" t="s">
        <v>858</v>
      </c>
      <c r="CL279" s="7" t="s">
        <v>858</v>
      </c>
      <c r="CN279" s="8" t="s">
        <v>504</v>
      </c>
      <c r="CO279" s="8" t="s">
        <v>80</v>
      </c>
      <c r="CP279" s="8">
        <v>20000</v>
      </c>
      <c r="CQ279" s="8">
        <v>9.1999999999999993</v>
      </c>
      <c r="CR279" s="8">
        <v>9.27</v>
      </c>
      <c r="CS279" s="8">
        <v>6</v>
      </c>
      <c r="CT279" s="8">
        <v>11.92</v>
      </c>
      <c r="CU279" s="8">
        <v>8.1999999999999993</v>
      </c>
      <c r="CV279" s="8">
        <v>6.3</v>
      </c>
      <c r="CW279" s="8">
        <v>5.9</v>
      </c>
      <c r="CX279" s="8" t="s">
        <v>858</v>
      </c>
      <c r="CY279" s="8" t="s">
        <v>858</v>
      </c>
      <c r="DA279" s="20" t="s">
        <v>504</v>
      </c>
      <c r="DB279" s="20" t="s">
        <v>80</v>
      </c>
      <c r="DC279" s="20">
        <v>20000</v>
      </c>
      <c r="DD279" s="20">
        <v>9.1999999999999993</v>
      </c>
      <c r="DE279" s="20">
        <v>324.10000000000002</v>
      </c>
      <c r="DF279" s="20">
        <v>9.1999999999999993</v>
      </c>
      <c r="DG279" s="20">
        <v>392.1</v>
      </c>
      <c r="DH279" s="20">
        <v>8.9</v>
      </c>
      <c r="DI279" s="20" t="s">
        <v>858</v>
      </c>
      <c r="DJ279" s="20" t="s">
        <v>858</v>
      </c>
      <c r="DK279" s="20" t="s">
        <v>858</v>
      </c>
      <c r="DL279" s="20" t="s">
        <v>858</v>
      </c>
      <c r="DN279" s="21" t="s">
        <v>504</v>
      </c>
      <c r="DO279" s="21" t="s">
        <v>80</v>
      </c>
      <c r="DP279" s="21">
        <v>5000</v>
      </c>
      <c r="DQ279" s="21">
        <v>19.2</v>
      </c>
      <c r="DR279" s="21">
        <v>37</v>
      </c>
      <c r="DS279" s="21">
        <v>3.2</v>
      </c>
      <c r="DT279" s="21">
        <v>36.299999999999997</v>
      </c>
      <c r="DU279" s="21">
        <v>1.5</v>
      </c>
      <c r="DV279" s="21" t="s">
        <v>858</v>
      </c>
      <c r="DW279" s="21" t="s">
        <v>858</v>
      </c>
      <c r="DX279" s="21" t="s">
        <v>858</v>
      </c>
      <c r="DY279" s="21" t="s">
        <v>858</v>
      </c>
      <c r="EA279" s="22" t="s">
        <v>504</v>
      </c>
      <c r="EB279" s="22" t="s">
        <v>80</v>
      </c>
      <c r="EC279" s="22" t="s">
        <v>858</v>
      </c>
      <c r="ED279" s="22" t="s">
        <v>858</v>
      </c>
      <c r="EE279" s="22">
        <v>19048</v>
      </c>
      <c r="EF279" s="22">
        <v>18</v>
      </c>
      <c r="EG279" s="22">
        <v>20699</v>
      </c>
      <c r="EH279" s="22">
        <v>12</v>
      </c>
      <c r="EI279" s="22" t="s">
        <v>858</v>
      </c>
      <c r="EJ279" s="22" t="s">
        <v>858</v>
      </c>
      <c r="EK279" s="22" t="s">
        <v>858</v>
      </c>
      <c r="EL279" s="22" t="s">
        <v>858</v>
      </c>
      <c r="EN279" s="23" t="s">
        <v>504</v>
      </c>
      <c r="EO279" s="23" t="s">
        <v>80</v>
      </c>
      <c r="EP279" s="23">
        <v>5000</v>
      </c>
      <c r="EQ279" s="23">
        <v>19.2</v>
      </c>
      <c r="ER279" s="23">
        <v>10.1</v>
      </c>
      <c r="ES279" s="23">
        <v>18</v>
      </c>
      <c r="ET279" s="23" t="s">
        <v>858</v>
      </c>
      <c r="EU279" s="23" t="s">
        <v>858</v>
      </c>
      <c r="EV279" s="23" t="s">
        <v>858</v>
      </c>
      <c r="EW279" s="23" t="s">
        <v>858</v>
      </c>
      <c r="EX279" s="23" t="s">
        <v>858</v>
      </c>
      <c r="EY279" s="23" t="s">
        <v>858</v>
      </c>
      <c r="FA279" s="24" t="s">
        <v>504</v>
      </c>
      <c r="FB279" s="24" t="s">
        <v>80</v>
      </c>
      <c r="FC279" s="24">
        <v>5000</v>
      </c>
      <c r="FD279" s="24">
        <v>19.2</v>
      </c>
      <c r="FE279" s="24">
        <v>368.2</v>
      </c>
      <c r="FF279" s="24">
        <v>18</v>
      </c>
      <c r="FG279" s="24" t="s">
        <v>858</v>
      </c>
      <c r="FH279" s="24" t="s">
        <v>858</v>
      </c>
      <c r="FI279" s="24" t="s">
        <v>858</v>
      </c>
      <c r="FJ279" s="24" t="s">
        <v>858</v>
      </c>
      <c r="FK279" s="24" t="s">
        <v>858</v>
      </c>
      <c r="FL279" s="24" t="s">
        <v>858</v>
      </c>
      <c r="FN279" s="11" t="s">
        <v>504</v>
      </c>
      <c r="FO279" s="11" t="s">
        <v>80</v>
      </c>
      <c r="FP279" s="11">
        <v>9000</v>
      </c>
      <c r="FQ279" s="11">
        <v>13.8</v>
      </c>
      <c r="FR279" s="11">
        <v>40</v>
      </c>
      <c r="FS279" s="11">
        <v>2.1</v>
      </c>
      <c r="FT279" s="11">
        <v>41.4</v>
      </c>
      <c r="FU279" s="11">
        <v>2.4</v>
      </c>
      <c r="FV279" s="11" t="s">
        <v>858</v>
      </c>
      <c r="FW279" s="11" t="s">
        <v>858</v>
      </c>
      <c r="FX279" s="11" t="s">
        <v>858</v>
      </c>
      <c r="FY279" s="11" t="s">
        <v>858</v>
      </c>
      <c r="GA279" s="10" t="s">
        <v>504</v>
      </c>
      <c r="GB279" s="10" t="s">
        <v>80</v>
      </c>
      <c r="GC279" s="10">
        <v>8000</v>
      </c>
      <c r="GD279" s="10">
        <v>16.399999999999999</v>
      </c>
      <c r="GE279" s="10">
        <v>19874</v>
      </c>
      <c r="GF279" s="10">
        <v>11</v>
      </c>
      <c r="GG279" s="10">
        <v>25271</v>
      </c>
      <c r="GH279" s="10">
        <v>13</v>
      </c>
      <c r="GI279" s="10" t="s">
        <v>858</v>
      </c>
      <c r="GJ279" s="10" t="s">
        <v>858</v>
      </c>
      <c r="GK279" s="10" t="s">
        <v>858</v>
      </c>
      <c r="GL279" s="10" t="s">
        <v>858</v>
      </c>
      <c r="GN279" s="9" t="s">
        <v>504</v>
      </c>
      <c r="GO279" s="9" t="s">
        <v>80</v>
      </c>
      <c r="GP279" s="9">
        <v>9000</v>
      </c>
      <c r="GQ279" s="9">
        <v>13.8</v>
      </c>
      <c r="GR279" s="9">
        <v>9.4600000000000009</v>
      </c>
      <c r="GS279" s="9">
        <v>9.3000000000000007</v>
      </c>
      <c r="GT279" s="9">
        <v>11.39</v>
      </c>
      <c r="GU279" s="9">
        <v>7.9</v>
      </c>
      <c r="GV279" s="9" t="s">
        <v>858</v>
      </c>
      <c r="GW279" s="9" t="s">
        <v>858</v>
      </c>
      <c r="GX279" s="9" t="s">
        <v>858</v>
      </c>
      <c r="GY279" s="9" t="s">
        <v>858</v>
      </c>
    </row>
    <row r="280" spans="1:207" x14ac:dyDescent="0.25">
      <c r="A280" s="1" t="s">
        <v>505</v>
      </c>
      <c r="B280" s="1" t="s">
        <v>81</v>
      </c>
      <c r="C280" s="1">
        <v>15000</v>
      </c>
      <c r="D280" s="1">
        <v>11</v>
      </c>
      <c r="E280" s="1">
        <v>479.1</v>
      </c>
      <c r="F280" s="1">
        <v>9.3000000000000007</v>
      </c>
      <c r="G280" s="1">
        <v>570.70000000000005</v>
      </c>
      <c r="H280" s="1">
        <v>9.1999999999999993</v>
      </c>
      <c r="I280" s="1">
        <v>294.8</v>
      </c>
      <c r="J280" s="1">
        <v>7.3</v>
      </c>
      <c r="K280" s="1" t="s">
        <v>858</v>
      </c>
      <c r="L280" s="1" t="s">
        <v>858</v>
      </c>
      <c r="N280" s="2" t="s">
        <v>505</v>
      </c>
      <c r="O280" s="2" t="s">
        <v>81</v>
      </c>
      <c r="P280" s="2">
        <v>24000</v>
      </c>
      <c r="Q280" s="2">
        <v>8.4</v>
      </c>
      <c r="R280" s="2">
        <v>37.799999999999997</v>
      </c>
      <c r="S280" s="2">
        <v>1.7</v>
      </c>
      <c r="T280" s="2">
        <v>39.799999999999997</v>
      </c>
      <c r="U280" s="2">
        <v>1.2</v>
      </c>
      <c r="V280" s="2">
        <v>33.9</v>
      </c>
      <c r="W280" s="2">
        <v>1.9</v>
      </c>
      <c r="X280" s="2" t="s">
        <v>858</v>
      </c>
      <c r="Y280" s="2" t="s">
        <v>858</v>
      </c>
      <c r="AA280" s="3" t="s">
        <v>505</v>
      </c>
      <c r="AB280" s="3" t="s">
        <v>81</v>
      </c>
      <c r="AC280" s="3">
        <v>21000</v>
      </c>
      <c r="AD280" s="3">
        <v>12.2</v>
      </c>
      <c r="AE280" s="3">
        <v>22469</v>
      </c>
      <c r="AF280" s="3">
        <v>12</v>
      </c>
      <c r="AG280" s="3">
        <v>27010</v>
      </c>
      <c r="AH280" s="3">
        <v>8.8000000000000007</v>
      </c>
      <c r="AI280" s="3">
        <v>11927</v>
      </c>
      <c r="AJ280" s="3">
        <v>10</v>
      </c>
      <c r="AK280" s="3" t="s">
        <v>858</v>
      </c>
      <c r="AL280" s="3" t="s">
        <v>858</v>
      </c>
      <c r="AN280" s="4" t="s">
        <v>505</v>
      </c>
      <c r="AO280" s="4" t="s">
        <v>81</v>
      </c>
      <c r="AP280" s="4">
        <v>24000</v>
      </c>
      <c r="AQ280" s="4">
        <v>8.4</v>
      </c>
      <c r="AR280" s="4">
        <v>10.62</v>
      </c>
      <c r="AS280" s="4">
        <v>6.5</v>
      </c>
      <c r="AT280" s="4">
        <v>12.98</v>
      </c>
      <c r="AU280" s="4">
        <v>6.8</v>
      </c>
      <c r="AV280" s="4">
        <v>6.5</v>
      </c>
      <c r="AW280" s="4">
        <v>3.2</v>
      </c>
      <c r="AX280" s="4" t="s">
        <v>858</v>
      </c>
      <c r="AY280" s="4" t="s">
        <v>858</v>
      </c>
      <c r="BA280" s="5" t="s">
        <v>505</v>
      </c>
      <c r="BB280" s="5" t="s">
        <v>81</v>
      </c>
      <c r="BC280" s="5">
        <v>24000</v>
      </c>
      <c r="BD280" s="5">
        <v>8.4</v>
      </c>
      <c r="BE280" s="5">
        <v>432.2</v>
      </c>
      <c r="BF280" s="5">
        <v>7.6</v>
      </c>
      <c r="BG280" s="5">
        <v>516.79999999999995</v>
      </c>
      <c r="BH280" s="5">
        <v>6.6</v>
      </c>
      <c r="BI280" s="5">
        <v>256.7</v>
      </c>
      <c r="BJ280" s="5">
        <v>5.2</v>
      </c>
      <c r="BK280" s="5" t="s">
        <v>858</v>
      </c>
      <c r="BL280" s="5" t="s">
        <v>858</v>
      </c>
      <c r="BN280" s="6" t="s">
        <v>505</v>
      </c>
      <c r="BO280" s="6" t="s">
        <v>81</v>
      </c>
      <c r="BP280" s="6">
        <v>39000</v>
      </c>
      <c r="BQ280" s="6">
        <v>6.5</v>
      </c>
      <c r="BR280" s="6">
        <v>35.5</v>
      </c>
      <c r="BS280" s="6">
        <v>3.3</v>
      </c>
      <c r="BT280" s="6">
        <v>31.5</v>
      </c>
      <c r="BU280" s="6">
        <v>2.6</v>
      </c>
      <c r="BV280" s="6" t="s">
        <v>858</v>
      </c>
      <c r="BW280" s="6" t="s">
        <v>858</v>
      </c>
      <c r="BX280" s="6" t="s">
        <v>858</v>
      </c>
      <c r="BY280" s="6" t="s">
        <v>858</v>
      </c>
      <c r="CA280" s="7" t="s">
        <v>505</v>
      </c>
      <c r="CB280" s="7" t="s">
        <v>81</v>
      </c>
      <c r="CC280" s="7">
        <v>32000</v>
      </c>
      <c r="CD280" s="7">
        <v>9.1</v>
      </c>
      <c r="CE280" s="7">
        <v>17350</v>
      </c>
      <c r="CF280" s="7">
        <v>9.1999999999999993</v>
      </c>
      <c r="CG280" s="7">
        <v>20856</v>
      </c>
      <c r="CH280" s="7">
        <v>8.1999999999999993</v>
      </c>
      <c r="CI280" s="7">
        <v>4640</v>
      </c>
      <c r="CJ280" s="7">
        <v>19</v>
      </c>
      <c r="CK280" s="7" t="s">
        <v>858</v>
      </c>
      <c r="CL280" s="7" t="s">
        <v>858</v>
      </c>
      <c r="CN280" s="8" t="s">
        <v>505</v>
      </c>
      <c r="CO280" s="8" t="s">
        <v>81</v>
      </c>
      <c r="CP280" s="8">
        <v>39000</v>
      </c>
      <c r="CQ280" s="8">
        <v>6.5</v>
      </c>
      <c r="CR280" s="8">
        <v>9.2100000000000009</v>
      </c>
      <c r="CS280" s="8">
        <v>5.5</v>
      </c>
      <c r="CT280" s="8">
        <v>12.22</v>
      </c>
      <c r="CU280" s="8">
        <v>5.8</v>
      </c>
      <c r="CV280" s="8">
        <v>6.14</v>
      </c>
      <c r="CW280" s="8">
        <v>0.9</v>
      </c>
      <c r="CX280" s="8" t="s">
        <v>858</v>
      </c>
      <c r="CY280" s="8" t="s">
        <v>858</v>
      </c>
      <c r="DA280" s="20" t="s">
        <v>505</v>
      </c>
      <c r="DB280" s="20" t="s">
        <v>81</v>
      </c>
      <c r="DC280" s="20">
        <v>39000</v>
      </c>
      <c r="DD280" s="20">
        <v>6.5</v>
      </c>
      <c r="DE280" s="20">
        <v>323.5</v>
      </c>
      <c r="DF280" s="20">
        <v>6.9</v>
      </c>
      <c r="DG280" s="20">
        <v>384.4</v>
      </c>
      <c r="DH280" s="20">
        <v>6.4</v>
      </c>
      <c r="DI280" s="20">
        <v>91.6</v>
      </c>
      <c r="DJ280" s="20">
        <v>15</v>
      </c>
      <c r="DK280" s="20" t="s">
        <v>858</v>
      </c>
      <c r="DL280" s="20" t="s">
        <v>858</v>
      </c>
      <c r="DN280" s="21" t="s">
        <v>505</v>
      </c>
      <c r="DO280" s="21" t="s">
        <v>81</v>
      </c>
      <c r="DP280" s="21">
        <v>9000</v>
      </c>
      <c r="DQ280" s="21">
        <v>13</v>
      </c>
      <c r="DR280" s="21">
        <v>37.5</v>
      </c>
      <c r="DS280" s="21">
        <v>2</v>
      </c>
      <c r="DT280" s="21">
        <v>38.700000000000003</v>
      </c>
      <c r="DU280" s="21">
        <v>1.8</v>
      </c>
      <c r="DV280" s="21">
        <v>32.4</v>
      </c>
      <c r="DW280" s="21">
        <v>3.8</v>
      </c>
      <c r="DX280" s="21" t="s">
        <v>858</v>
      </c>
      <c r="DY280" s="21" t="s">
        <v>858</v>
      </c>
      <c r="EA280" s="22" t="s">
        <v>505</v>
      </c>
      <c r="EB280" s="22" t="s">
        <v>81</v>
      </c>
      <c r="EC280" s="22">
        <v>8000</v>
      </c>
      <c r="ED280" s="22">
        <v>15.9</v>
      </c>
      <c r="EE280" s="22">
        <v>19338</v>
      </c>
      <c r="EF280" s="22">
        <v>17</v>
      </c>
      <c r="EG280" s="22">
        <v>21891</v>
      </c>
      <c r="EH280" s="22">
        <v>7.8</v>
      </c>
      <c r="EI280" s="22" t="s">
        <v>858</v>
      </c>
      <c r="EJ280" s="22" t="s">
        <v>858</v>
      </c>
      <c r="EK280" s="22" t="s">
        <v>858</v>
      </c>
      <c r="EL280" s="22" t="s">
        <v>858</v>
      </c>
      <c r="EN280" s="23" t="s">
        <v>505</v>
      </c>
      <c r="EO280" s="23" t="s">
        <v>81</v>
      </c>
      <c r="EP280" s="23">
        <v>9000</v>
      </c>
      <c r="EQ280" s="23">
        <v>13</v>
      </c>
      <c r="ER280" s="23">
        <v>9.83</v>
      </c>
      <c r="ES280" s="23">
        <v>11</v>
      </c>
      <c r="ET280" s="23">
        <v>11.15</v>
      </c>
      <c r="EU280" s="23">
        <v>5.7</v>
      </c>
      <c r="EV280" s="23" t="s">
        <v>858</v>
      </c>
      <c r="EW280" s="23" t="s">
        <v>858</v>
      </c>
      <c r="EX280" s="23" t="s">
        <v>858</v>
      </c>
      <c r="EY280" s="23" t="s">
        <v>858</v>
      </c>
      <c r="FA280" s="24" t="s">
        <v>505</v>
      </c>
      <c r="FB280" s="24" t="s">
        <v>81</v>
      </c>
      <c r="FC280" s="24">
        <v>9000</v>
      </c>
      <c r="FD280" s="24">
        <v>13</v>
      </c>
      <c r="FE280" s="24">
        <v>378.8</v>
      </c>
      <c r="FF280" s="24">
        <v>12</v>
      </c>
      <c r="FG280" s="24">
        <v>431.2</v>
      </c>
      <c r="FH280" s="24">
        <v>5.7</v>
      </c>
      <c r="FI280" s="24" t="s">
        <v>858</v>
      </c>
      <c r="FJ280" s="24" t="s">
        <v>858</v>
      </c>
      <c r="FK280" s="24" t="s">
        <v>858</v>
      </c>
      <c r="FL280" s="24" t="s">
        <v>858</v>
      </c>
      <c r="FN280" s="11" t="s">
        <v>505</v>
      </c>
      <c r="FO280" s="11" t="s">
        <v>81</v>
      </c>
      <c r="FP280" s="11">
        <v>15000</v>
      </c>
      <c r="FQ280" s="11">
        <v>11</v>
      </c>
      <c r="FR280" s="11">
        <v>38.799999999999997</v>
      </c>
      <c r="FS280" s="11">
        <v>1.7</v>
      </c>
      <c r="FT280" s="11">
        <v>40.5</v>
      </c>
      <c r="FU280" s="11">
        <v>1.6</v>
      </c>
      <c r="FV280" s="11">
        <v>35</v>
      </c>
      <c r="FW280" s="11">
        <v>2.4</v>
      </c>
      <c r="FX280" s="11" t="s">
        <v>858</v>
      </c>
      <c r="FY280" s="11" t="s">
        <v>858</v>
      </c>
      <c r="GA280" s="10" t="s">
        <v>505</v>
      </c>
      <c r="GB280" s="10" t="s">
        <v>81</v>
      </c>
      <c r="GC280" s="10">
        <v>13000</v>
      </c>
      <c r="GD280" s="10">
        <v>16.8</v>
      </c>
      <c r="GE280" s="10">
        <v>24001</v>
      </c>
      <c r="GF280" s="10">
        <v>18</v>
      </c>
      <c r="GG280" s="10">
        <v>29914</v>
      </c>
      <c r="GH280" s="10">
        <v>12</v>
      </c>
      <c r="GI280" s="10" t="s">
        <v>858</v>
      </c>
      <c r="GJ280" s="10" t="s">
        <v>858</v>
      </c>
      <c r="GK280" s="10" t="s">
        <v>858</v>
      </c>
      <c r="GL280" s="10" t="s">
        <v>858</v>
      </c>
      <c r="GN280" s="9" t="s">
        <v>505</v>
      </c>
      <c r="GO280" s="9" t="s">
        <v>81</v>
      </c>
      <c r="GP280" s="9">
        <v>15000</v>
      </c>
      <c r="GQ280" s="9">
        <v>11</v>
      </c>
      <c r="GR280" s="9">
        <v>11.36</v>
      </c>
      <c r="GS280" s="9">
        <v>8.6999999999999993</v>
      </c>
      <c r="GT280" s="9">
        <v>14.09</v>
      </c>
      <c r="GU280" s="9">
        <v>9.6</v>
      </c>
      <c r="GV280" s="9">
        <v>6.88</v>
      </c>
      <c r="GW280" s="9">
        <v>6.6</v>
      </c>
      <c r="GX280" s="9" t="s">
        <v>858</v>
      </c>
      <c r="GY280" s="9" t="s">
        <v>858</v>
      </c>
    </row>
    <row r="281" spans="1:207" x14ac:dyDescent="0.25">
      <c r="A281" s="1" t="s">
        <v>506</v>
      </c>
      <c r="B281" s="1" t="s">
        <v>82</v>
      </c>
      <c r="C281" s="1">
        <v>16000</v>
      </c>
      <c r="D281" s="1">
        <v>10.4</v>
      </c>
      <c r="E281" s="1">
        <v>539.20000000000005</v>
      </c>
      <c r="F281" s="1">
        <v>9</v>
      </c>
      <c r="G281" s="1">
        <v>628.9</v>
      </c>
      <c r="H281" s="1">
        <v>7.3</v>
      </c>
      <c r="I281" s="1">
        <v>306.39999999999998</v>
      </c>
      <c r="J281" s="1">
        <v>7.9</v>
      </c>
      <c r="K281" s="1" t="s">
        <v>858</v>
      </c>
      <c r="L281" s="1" t="s">
        <v>858</v>
      </c>
      <c r="N281" s="2" t="s">
        <v>506</v>
      </c>
      <c r="O281" s="2" t="s">
        <v>82</v>
      </c>
      <c r="P281" s="2">
        <v>21000</v>
      </c>
      <c r="Q281" s="2">
        <v>9</v>
      </c>
      <c r="R281" s="2">
        <v>39</v>
      </c>
      <c r="S281" s="2">
        <v>1.6</v>
      </c>
      <c r="T281" s="2">
        <v>40.799999999999997</v>
      </c>
      <c r="U281" s="2">
        <v>1.5</v>
      </c>
      <c r="V281" s="2">
        <v>35</v>
      </c>
      <c r="W281" s="2">
        <v>2.2000000000000002</v>
      </c>
      <c r="X281" s="2" t="s">
        <v>858</v>
      </c>
      <c r="Y281" s="2" t="s">
        <v>858</v>
      </c>
      <c r="AA281" s="3" t="s">
        <v>506</v>
      </c>
      <c r="AB281" s="3" t="s">
        <v>82</v>
      </c>
      <c r="AC281" s="3">
        <v>18000</v>
      </c>
      <c r="AD281" s="3">
        <v>11</v>
      </c>
      <c r="AE281" s="3">
        <v>27152</v>
      </c>
      <c r="AF281" s="3">
        <v>7.9</v>
      </c>
      <c r="AG281" s="3">
        <v>31502</v>
      </c>
      <c r="AH281" s="3">
        <v>7.9</v>
      </c>
      <c r="AI281" s="3">
        <v>14769</v>
      </c>
      <c r="AJ281" s="3">
        <v>8.5</v>
      </c>
      <c r="AK281" s="3" t="s">
        <v>858</v>
      </c>
      <c r="AL281" s="3" t="s">
        <v>858</v>
      </c>
      <c r="AN281" s="4" t="s">
        <v>506</v>
      </c>
      <c r="AO281" s="4" t="s">
        <v>82</v>
      </c>
      <c r="AP281" s="4">
        <v>21000</v>
      </c>
      <c r="AQ281" s="4">
        <v>9</v>
      </c>
      <c r="AR281" s="4">
        <v>12.37</v>
      </c>
      <c r="AS281" s="4">
        <v>7.3</v>
      </c>
      <c r="AT281" s="4">
        <v>14.48</v>
      </c>
      <c r="AU281" s="4">
        <v>6.4</v>
      </c>
      <c r="AV281" s="4">
        <v>6.69</v>
      </c>
      <c r="AW281" s="4">
        <v>5.2</v>
      </c>
      <c r="AX281" s="4" t="s">
        <v>858</v>
      </c>
      <c r="AY281" s="4" t="s">
        <v>858</v>
      </c>
      <c r="BA281" s="5" t="s">
        <v>506</v>
      </c>
      <c r="BB281" s="5" t="s">
        <v>82</v>
      </c>
      <c r="BC281" s="5">
        <v>21000</v>
      </c>
      <c r="BD281" s="5">
        <v>9</v>
      </c>
      <c r="BE281" s="5">
        <v>512.70000000000005</v>
      </c>
      <c r="BF281" s="5">
        <v>8</v>
      </c>
      <c r="BG281" s="5">
        <v>590.70000000000005</v>
      </c>
      <c r="BH281" s="5">
        <v>6.3</v>
      </c>
      <c r="BI281" s="5">
        <v>281</v>
      </c>
      <c r="BJ281" s="5">
        <v>6.2</v>
      </c>
      <c r="BK281" s="5" t="s">
        <v>858</v>
      </c>
      <c r="BL281" s="5" t="s">
        <v>858</v>
      </c>
      <c r="BN281" s="6" t="s">
        <v>506</v>
      </c>
      <c r="BO281" s="6" t="s">
        <v>82</v>
      </c>
      <c r="BP281" s="6">
        <v>28000</v>
      </c>
      <c r="BQ281" s="6">
        <v>7.7</v>
      </c>
      <c r="BR281" s="6">
        <v>37.5</v>
      </c>
      <c r="BS281" s="6">
        <v>2</v>
      </c>
      <c r="BT281" s="6">
        <v>34</v>
      </c>
      <c r="BU281" s="6">
        <v>3</v>
      </c>
      <c r="BV281" s="6">
        <v>12.9</v>
      </c>
      <c r="BW281" s="6">
        <v>20</v>
      </c>
      <c r="BX281" s="6" t="s">
        <v>858</v>
      </c>
      <c r="BY281" s="6" t="s">
        <v>858</v>
      </c>
      <c r="CA281" s="7" t="s">
        <v>506</v>
      </c>
      <c r="CB281" s="7" t="s">
        <v>82</v>
      </c>
      <c r="CC281" s="7">
        <v>23000</v>
      </c>
      <c r="CD281" s="7">
        <v>9.5</v>
      </c>
      <c r="CE281" s="7">
        <v>22527</v>
      </c>
      <c r="CF281" s="7">
        <v>11</v>
      </c>
      <c r="CG281" s="7">
        <v>25592</v>
      </c>
      <c r="CH281" s="7">
        <v>8.3000000000000007</v>
      </c>
      <c r="CI281" s="7" t="s">
        <v>858</v>
      </c>
      <c r="CJ281" s="7" t="s">
        <v>858</v>
      </c>
      <c r="CK281" s="7" t="s">
        <v>858</v>
      </c>
      <c r="CL281" s="7" t="s">
        <v>858</v>
      </c>
      <c r="CN281" s="8" t="s">
        <v>506</v>
      </c>
      <c r="CO281" s="8" t="s">
        <v>82</v>
      </c>
      <c r="CP281" s="8">
        <v>28000</v>
      </c>
      <c r="CQ281" s="8">
        <v>7.7</v>
      </c>
      <c r="CR281" s="8">
        <v>10.64</v>
      </c>
      <c r="CS281" s="8">
        <v>8.6</v>
      </c>
      <c r="CT281" s="8">
        <v>13.83</v>
      </c>
      <c r="CU281" s="8">
        <v>6</v>
      </c>
      <c r="CV281" s="8">
        <v>6.29</v>
      </c>
      <c r="CW281" s="8">
        <v>2.7</v>
      </c>
      <c r="CX281" s="8" t="s">
        <v>858</v>
      </c>
      <c r="CY281" s="8" t="s">
        <v>858</v>
      </c>
      <c r="DA281" s="20" t="s">
        <v>506</v>
      </c>
      <c r="DB281" s="20" t="s">
        <v>82</v>
      </c>
      <c r="DC281" s="20">
        <v>28000</v>
      </c>
      <c r="DD281" s="20">
        <v>7.7</v>
      </c>
      <c r="DE281" s="20">
        <v>386.9</v>
      </c>
      <c r="DF281" s="20">
        <v>10</v>
      </c>
      <c r="DG281" s="20">
        <v>470.8</v>
      </c>
      <c r="DH281" s="20">
        <v>6.8</v>
      </c>
      <c r="DI281" s="20" t="s">
        <v>858</v>
      </c>
      <c r="DJ281" s="20" t="s">
        <v>858</v>
      </c>
      <c r="DK281" s="20" t="s">
        <v>858</v>
      </c>
      <c r="DL281" s="20" t="s">
        <v>858</v>
      </c>
      <c r="DN281" s="21" t="s">
        <v>506</v>
      </c>
      <c r="DO281" s="21" t="s">
        <v>82</v>
      </c>
      <c r="DP281" s="21">
        <v>5000</v>
      </c>
      <c r="DQ281" s="21">
        <v>18.3</v>
      </c>
      <c r="DR281" s="21">
        <v>37.5</v>
      </c>
      <c r="DS281" s="21">
        <v>3.1</v>
      </c>
      <c r="DT281" s="21">
        <v>37.700000000000003</v>
      </c>
      <c r="DU281" s="21">
        <v>2</v>
      </c>
      <c r="DV281" s="21" t="s">
        <v>858</v>
      </c>
      <c r="DW281" s="21" t="s">
        <v>858</v>
      </c>
      <c r="DX281" s="21" t="s">
        <v>858</v>
      </c>
      <c r="DY281" s="21" t="s">
        <v>858</v>
      </c>
      <c r="EA281" s="22" t="s">
        <v>506</v>
      </c>
      <c r="EB281" s="22" t="s">
        <v>82</v>
      </c>
      <c r="EC281" s="22" t="s">
        <v>858</v>
      </c>
      <c r="ED281" s="22" t="s">
        <v>858</v>
      </c>
      <c r="EE281" s="22">
        <v>21946</v>
      </c>
      <c r="EF281" s="22">
        <v>18</v>
      </c>
      <c r="EG281" s="22">
        <v>25321</v>
      </c>
      <c r="EH281" s="22">
        <v>11</v>
      </c>
      <c r="EI281" s="22" t="s">
        <v>858</v>
      </c>
      <c r="EJ281" s="22" t="s">
        <v>858</v>
      </c>
      <c r="EK281" s="22" t="s">
        <v>858</v>
      </c>
      <c r="EL281" s="22" t="s">
        <v>858</v>
      </c>
      <c r="EN281" s="23" t="s">
        <v>506</v>
      </c>
      <c r="EO281" s="23" t="s">
        <v>82</v>
      </c>
      <c r="EP281" s="23">
        <v>5000</v>
      </c>
      <c r="EQ281" s="23">
        <v>18.3</v>
      </c>
      <c r="ER281" s="23">
        <v>10.87</v>
      </c>
      <c r="ES281" s="23">
        <v>16</v>
      </c>
      <c r="ET281" s="23">
        <v>12.25</v>
      </c>
      <c r="EU281" s="23">
        <v>9.1999999999999993</v>
      </c>
      <c r="EV281" s="23" t="s">
        <v>858</v>
      </c>
      <c r="EW281" s="23" t="s">
        <v>858</v>
      </c>
      <c r="EX281" s="23" t="s">
        <v>858</v>
      </c>
      <c r="EY281" s="23" t="s">
        <v>858</v>
      </c>
      <c r="FA281" s="24" t="s">
        <v>506</v>
      </c>
      <c r="FB281" s="24" t="s">
        <v>82</v>
      </c>
      <c r="FC281" s="24">
        <v>5000</v>
      </c>
      <c r="FD281" s="24">
        <v>18.3</v>
      </c>
      <c r="FE281" s="24">
        <v>378.3</v>
      </c>
      <c r="FF281" s="24">
        <v>16</v>
      </c>
      <c r="FG281" s="24">
        <v>462.5</v>
      </c>
      <c r="FH281" s="24">
        <v>8.6</v>
      </c>
      <c r="FI281" s="24" t="s">
        <v>858</v>
      </c>
      <c r="FJ281" s="24" t="s">
        <v>858</v>
      </c>
      <c r="FK281" s="24" t="s">
        <v>858</v>
      </c>
      <c r="FL281" s="24" t="s">
        <v>858</v>
      </c>
      <c r="FN281" s="11" t="s">
        <v>506</v>
      </c>
      <c r="FO281" s="11" t="s">
        <v>82</v>
      </c>
      <c r="FP281" s="11">
        <v>16000</v>
      </c>
      <c r="FQ281" s="11">
        <v>10.4</v>
      </c>
      <c r="FR281" s="11">
        <v>40</v>
      </c>
      <c r="FS281" s="11">
        <v>2.2999999999999998</v>
      </c>
      <c r="FT281" s="11">
        <v>41.7</v>
      </c>
      <c r="FU281" s="11">
        <v>1.8</v>
      </c>
      <c r="FV281" s="11">
        <v>35.9</v>
      </c>
      <c r="FW281" s="11">
        <v>3.3</v>
      </c>
      <c r="FX281" s="11" t="s">
        <v>858</v>
      </c>
      <c r="FY281" s="11" t="s">
        <v>858</v>
      </c>
      <c r="GA281" s="10" t="s">
        <v>506</v>
      </c>
      <c r="GB281" s="10" t="s">
        <v>82</v>
      </c>
      <c r="GC281" s="10">
        <v>14000</v>
      </c>
      <c r="GD281" s="10">
        <v>12.5</v>
      </c>
      <c r="GE281" s="10">
        <v>28021</v>
      </c>
      <c r="GF281" s="10">
        <v>7.8</v>
      </c>
      <c r="GG281" s="10">
        <v>33166</v>
      </c>
      <c r="GH281" s="10">
        <v>9.1</v>
      </c>
      <c r="GI281" s="10">
        <v>14833</v>
      </c>
      <c r="GJ281" s="10">
        <v>9.9</v>
      </c>
      <c r="GK281" s="10" t="s">
        <v>858</v>
      </c>
      <c r="GL281" s="10" t="s">
        <v>858</v>
      </c>
      <c r="GN281" s="9" t="s">
        <v>506</v>
      </c>
      <c r="GO281" s="9" t="s">
        <v>82</v>
      </c>
      <c r="GP281" s="9">
        <v>16000</v>
      </c>
      <c r="GQ281" s="9">
        <v>10.4</v>
      </c>
      <c r="GR281" s="9">
        <v>12.59</v>
      </c>
      <c r="GS281" s="9">
        <v>8.9</v>
      </c>
      <c r="GT281" s="9">
        <v>15.08</v>
      </c>
      <c r="GU281" s="9">
        <v>7.6</v>
      </c>
      <c r="GV281" s="9">
        <v>7.19</v>
      </c>
      <c r="GW281" s="9">
        <v>5.6</v>
      </c>
      <c r="GX281" s="9" t="s">
        <v>858</v>
      </c>
      <c r="GY281" s="9" t="s">
        <v>858</v>
      </c>
    </row>
    <row r="282" spans="1:207" x14ac:dyDescent="0.25">
      <c r="A282" s="1" t="s">
        <v>507</v>
      </c>
      <c r="B282" s="1" t="s">
        <v>83</v>
      </c>
      <c r="C282" s="1">
        <v>26000</v>
      </c>
      <c r="D282" s="1">
        <v>8.3000000000000007</v>
      </c>
      <c r="E282" s="1">
        <v>510.6</v>
      </c>
      <c r="F282" s="1">
        <v>7.4</v>
      </c>
      <c r="G282" s="1">
        <v>581.29999999999995</v>
      </c>
      <c r="H282" s="1">
        <v>5.3</v>
      </c>
      <c r="I282" s="1">
        <v>289.3</v>
      </c>
      <c r="J282" s="1">
        <v>4.7</v>
      </c>
      <c r="K282" s="1" t="s">
        <v>858</v>
      </c>
      <c r="L282" s="1" t="s">
        <v>858</v>
      </c>
      <c r="N282" s="2" t="s">
        <v>507</v>
      </c>
      <c r="O282" s="2" t="s">
        <v>83</v>
      </c>
      <c r="P282" s="2">
        <v>42000</v>
      </c>
      <c r="Q282" s="2">
        <v>6.4</v>
      </c>
      <c r="R282" s="2">
        <v>37.5</v>
      </c>
      <c r="S282" s="2">
        <v>1</v>
      </c>
      <c r="T282" s="2">
        <v>39.5</v>
      </c>
      <c r="U282" s="2">
        <v>1.1000000000000001</v>
      </c>
      <c r="V282" s="2">
        <v>34</v>
      </c>
      <c r="W282" s="2">
        <v>0.7</v>
      </c>
      <c r="X282" s="2" t="s">
        <v>858</v>
      </c>
      <c r="Y282" s="2" t="s">
        <v>858</v>
      </c>
      <c r="AA282" s="3" t="s">
        <v>507</v>
      </c>
      <c r="AB282" s="3" t="s">
        <v>83</v>
      </c>
      <c r="AC282" s="3">
        <v>37000</v>
      </c>
      <c r="AD282" s="3">
        <v>7.6</v>
      </c>
      <c r="AE282" s="3">
        <v>23430</v>
      </c>
      <c r="AF282" s="3">
        <v>6.5</v>
      </c>
      <c r="AG282" s="3">
        <v>28294</v>
      </c>
      <c r="AH282" s="3">
        <v>7.1</v>
      </c>
      <c r="AI282" s="3">
        <v>13775</v>
      </c>
      <c r="AJ282" s="3">
        <v>5.0999999999999996</v>
      </c>
      <c r="AK282" s="3" t="s">
        <v>858</v>
      </c>
      <c r="AL282" s="3" t="s">
        <v>858</v>
      </c>
      <c r="AN282" s="4" t="s">
        <v>507</v>
      </c>
      <c r="AO282" s="4" t="s">
        <v>83</v>
      </c>
      <c r="AP282" s="4">
        <v>42000</v>
      </c>
      <c r="AQ282" s="4">
        <v>6.4</v>
      </c>
      <c r="AR282" s="4">
        <v>11.81</v>
      </c>
      <c r="AS282" s="4">
        <v>4.8</v>
      </c>
      <c r="AT282" s="4">
        <v>13.51</v>
      </c>
      <c r="AU282" s="4">
        <v>3.9</v>
      </c>
      <c r="AV282" s="4">
        <v>7</v>
      </c>
      <c r="AW282" s="4">
        <v>4.5999999999999996</v>
      </c>
      <c r="AX282" s="4" t="s">
        <v>858</v>
      </c>
      <c r="AY282" s="4" t="s">
        <v>858</v>
      </c>
      <c r="BA282" s="5" t="s">
        <v>507</v>
      </c>
      <c r="BB282" s="5" t="s">
        <v>83</v>
      </c>
      <c r="BC282" s="5">
        <v>42000</v>
      </c>
      <c r="BD282" s="5">
        <v>6.4</v>
      </c>
      <c r="BE282" s="5">
        <v>460.1</v>
      </c>
      <c r="BF282" s="5">
        <v>5.6</v>
      </c>
      <c r="BG282" s="5">
        <v>534.29999999999995</v>
      </c>
      <c r="BH282" s="5">
        <v>3.9</v>
      </c>
      <c r="BI282" s="5">
        <v>279.5</v>
      </c>
      <c r="BJ282" s="5">
        <v>4.0999999999999996</v>
      </c>
      <c r="BK282" s="5" t="s">
        <v>858</v>
      </c>
      <c r="BL282" s="5" t="s">
        <v>858</v>
      </c>
      <c r="BN282" s="6" t="s">
        <v>507</v>
      </c>
      <c r="BO282" s="6" t="s">
        <v>83</v>
      </c>
      <c r="BP282" s="6">
        <v>61000</v>
      </c>
      <c r="BQ282" s="6">
        <v>5.2</v>
      </c>
      <c r="BR282" s="6">
        <v>36.799999999999997</v>
      </c>
      <c r="BS282" s="6">
        <v>1.7</v>
      </c>
      <c r="BT282" s="6">
        <v>33.299999999999997</v>
      </c>
      <c r="BU282" s="6">
        <v>1.8</v>
      </c>
      <c r="BV282" s="6">
        <v>16</v>
      </c>
      <c r="BW282" s="6">
        <v>6.1</v>
      </c>
      <c r="BX282" s="6">
        <v>43.3</v>
      </c>
      <c r="BY282" s="6">
        <v>16</v>
      </c>
      <c r="CA282" s="7" t="s">
        <v>507</v>
      </c>
      <c r="CB282" s="7" t="s">
        <v>83</v>
      </c>
      <c r="CC282" s="7">
        <v>53000</v>
      </c>
      <c r="CD282" s="7">
        <v>6.2</v>
      </c>
      <c r="CE282" s="7">
        <v>19524</v>
      </c>
      <c r="CF282" s="7">
        <v>7</v>
      </c>
      <c r="CG282" s="7">
        <v>22448</v>
      </c>
      <c r="CH282" s="7">
        <v>6.7</v>
      </c>
      <c r="CI282" s="7">
        <v>6352</v>
      </c>
      <c r="CJ282" s="7">
        <v>8.9</v>
      </c>
      <c r="CK282" s="7" t="s">
        <v>858</v>
      </c>
      <c r="CL282" s="7" t="s">
        <v>858</v>
      </c>
      <c r="CN282" s="8" t="s">
        <v>507</v>
      </c>
      <c r="CO282" s="8" t="s">
        <v>83</v>
      </c>
      <c r="CP282" s="8">
        <v>61000</v>
      </c>
      <c r="CQ282" s="8">
        <v>5.2</v>
      </c>
      <c r="CR282" s="8">
        <v>9.9600000000000009</v>
      </c>
      <c r="CS282" s="8">
        <v>5.3</v>
      </c>
      <c r="CT282" s="8">
        <v>12.77</v>
      </c>
      <c r="CU282" s="8">
        <v>3.5</v>
      </c>
      <c r="CV282" s="8">
        <v>6.32</v>
      </c>
      <c r="CW282" s="8">
        <v>1.3</v>
      </c>
      <c r="CX282" s="8" t="s">
        <v>858</v>
      </c>
      <c r="CY282" s="8" t="s">
        <v>858</v>
      </c>
      <c r="DA282" s="20" t="s">
        <v>507</v>
      </c>
      <c r="DB282" s="20" t="s">
        <v>83</v>
      </c>
      <c r="DC282" s="20">
        <v>61000</v>
      </c>
      <c r="DD282" s="20">
        <v>5.2</v>
      </c>
      <c r="DE282" s="20">
        <v>357.6</v>
      </c>
      <c r="DF282" s="20">
        <v>6.5</v>
      </c>
      <c r="DG282" s="20">
        <v>425.9</v>
      </c>
      <c r="DH282" s="20">
        <v>4.0999999999999996</v>
      </c>
      <c r="DI282" s="20">
        <v>123.1</v>
      </c>
      <c r="DJ282" s="20">
        <v>9.4</v>
      </c>
      <c r="DK282" s="20" t="s">
        <v>858</v>
      </c>
      <c r="DL282" s="20" t="s">
        <v>858</v>
      </c>
      <c r="DN282" s="21" t="s">
        <v>507</v>
      </c>
      <c r="DO282" s="21" t="s">
        <v>83</v>
      </c>
      <c r="DP282" s="21">
        <v>17000</v>
      </c>
      <c r="DQ282" s="21">
        <v>9.9</v>
      </c>
      <c r="DR282" s="21">
        <v>37</v>
      </c>
      <c r="DS282" s="21">
        <v>1.6</v>
      </c>
      <c r="DT282" s="21">
        <v>36.799999999999997</v>
      </c>
      <c r="DU282" s="21">
        <v>1.2</v>
      </c>
      <c r="DV282" s="21">
        <v>32.4</v>
      </c>
      <c r="DW282" s="21">
        <v>3.1</v>
      </c>
      <c r="DX282" s="21" t="s">
        <v>858</v>
      </c>
      <c r="DY282" s="21" t="s">
        <v>858</v>
      </c>
      <c r="EA282" s="22" t="s">
        <v>507</v>
      </c>
      <c r="EB282" s="22" t="s">
        <v>83</v>
      </c>
      <c r="EC282" s="22">
        <v>15000</v>
      </c>
      <c r="ED282" s="22">
        <v>11.8</v>
      </c>
      <c r="EE282" s="22">
        <v>20787</v>
      </c>
      <c r="EF282" s="22">
        <v>8.3000000000000007</v>
      </c>
      <c r="EG282" s="22">
        <v>23072</v>
      </c>
      <c r="EH282" s="22">
        <v>5.9</v>
      </c>
      <c r="EI282" s="22">
        <v>13049</v>
      </c>
      <c r="EJ282" s="22">
        <v>8.9</v>
      </c>
      <c r="EK282" s="22" t="s">
        <v>858</v>
      </c>
      <c r="EL282" s="22" t="s">
        <v>858</v>
      </c>
      <c r="EN282" s="23" t="s">
        <v>507</v>
      </c>
      <c r="EO282" s="23" t="s">
        <v>83</v>
      </c>
      <c r="EP282" s="23">
        <v>17000</v>
      </c>
      <c r="EQ282" s="23">
        <v>9.9</v>
      </c>
      <c r="ER282" s="23">
        <v>11.12</v>
      </c>
      <c r="ES282" s="23">
        <v>9.1</v>
      </c>
      <c r="ET282" s="23">
        <v>12.59</v>
      </c>
      <c r="EU282" s="23">
        <v>5</v>
      </c>
      <c r="EV282" s="23">
        <v>6.99</v>
      </c>
      <c r="EW282" s="23">
        <v>6.1</v>
      </c>
      <c r="EX282" s="23" t="s">
        <v>858</v>
      </c>
      <c r="EY282" s="23" t="s">
        <v>858</v>
      </c>
      <c r="FA282" s="24" t="s">
        <v>507</v>
      </c>
      <c r="FB282" s="24" t="s">
        <v>83</v>
      </c>
      <c r="FC282" s="24">
        <v>17000</v>
      </c>
      <c r="FD282" s="24">
        <v>9.9</v>
      </c>
      <c r="FE282" s="24">
        <v>411.2</v>
      </c>
      <c r="FF282" s="24">
        <v>7.9</v>
      </c>
      <c r="FG282" s="24">
        <v>463.1</v>
      </c>
      <c r="FH282" s="24">
        <v>4.8</v>
      </c>
      <c r="FI282" s="24">
        <v>264.2</v>
      </c>
      <c r="FJ282" s="24">
        <v>5.8</v>
      </c>
      <c r="FK282" s="24" t="s">
        <v>858</v>
      </c>
      <c r="FL282" s="24" t="s">
        <v>858</v>
      </c>
      <c r="FN282" s="11" t="s">
        <v>507</v>
      </c>
      <c r="FO282" s="11" t="s">
        <v>83</v>
      </c>
      <c r="FP282" s="11">
        <v>26000</v>
      </c>
      <c r="FQ282" s="11">
        <v>8.3000000000000007</v>
      </c>
      <c r="FR282" s="11">
        <v>39.6</v>
      </c>
      <c r="FS282" s="11">
        <v>1.1000000000000001</v>
      </c>
      <c r="FT282" s="11">
        <v>41.4</v>
      </c>
      <c r="FU282" s="11">
        <v>1.4</v>
      </c>
      <c r="FV282" s="11">
        <v>35</v>
      </c>
      <c r="FW282" s="11">
        <v>1.5</v>
      </c>
      <c r="FX282" s="11" t="s">
        <v>858</v>
      </c>
      <c r="FY282" s="11" t="s">
        <v>858</v>
      </c>
      <c r="GA282" s="10" t="s">
        <v>507</v>
      </c>
      <c r="GB282" s="10" t="s">
        <v>83</v>
      </c>
      <c r="GC282" s="10">
        <v>22000</v>
      </c>
      <c r="GD282" s="10">
        <v>9.8000000000000007</v>
      </c>
      <c r="GE282" s="10">
        <v>26516</v>
      </c>
      <c r="GF282" s="10">
        <v>8</v>
      </c>
      <c r="GG282" s="10">
        <v>31684</v>
      </c>
      <c r="GH282" s="10">
        <v>9.8000000000000007</v>
      </c>
      <c r="GI282" s="10">
        <v>15346</v>
      </c>
      <c r="GJ282" s="10">
        <v>5.7</v>
      </c>
      <c r="GK282" s="10" t="s">
        <v>858</v>
      </c>
      <c r="GL282" s="10" t="s">
        <v>858</v>
      </c>
      <c r="GN282" s="9" t="s">
        <v>507</v>
      </c>
      <c r="GO282" s="9" t="s">
        <v>83</v>
      </c>
      <c r="GP282" s="9">
        <v>26000</v>
      </c>
      <c r="GQ282" s="9">
        <v>8.3000000000000007</v>
      </c>
      <c r="GR282" s="9">
        <v>12.36</v>
      </c>
      <c r="GS282" s="9">
        <v>5.8</v>
      </c>
      <c r="GT282" s="9">
        <v>14.06</v>
      </c>
      <c r="GU282" s="9">
        <v>5.3</v>
      </c>
      <c r="GV282" s="9">
        <v>7</v>
      </c>
      <c r="GW282" s="9">
        <v>5.9</v>
      </c>
      <c r="GX282" s="9" t="s">
        <v>858</v>
      </c>
      <c r="GY282" s="9" t="s">
        <v>858</v>
      </c>
    </row>
    <row r="283" spans="1:207" x14ac:dyDescent="0.25">
      <c r="A283" s="1" t="s">
        <v>508</v>
      </c>
      <c r="B283" s="1" t="s">
        <v>84</v>
      </c>
      <c r="C283" s="1">
        <v>45000</v>
      </c>
      <c r="D283" s="1">
        <v>6.1</v>
      </c>
      <c r="E283" s="1">
        <v>489.2</v>
      </c>
      <c r="F283" s="1">
        <v>3.8</v>
      </c>
      <c r="G283" s="1">
        <v>565.70000000000005</v>
      </c>
      <c r="H283" s="1">
        <v>4.0999999999999996</v>
      </c>
      <c r="I283" s="1">
        <v>287</v>
      </c>
      <c r="J283" s="1">
        <v>4.0999999999999996</v>
      </c>
      <c r="K283" s="1" t="s">
        <v>858</v>
      </c>
      <c r="L283" s="1" t="s">
        <v>858</v>
      </c>
      <c r="N283" s="2" t="s">
        <v>508</v>
      </c>
      <c r="O283" s="2" t="s">
        <v>84</v>
      </c>
      <c r="P283" s="2">
        <v>78000</v>
      </c>
      <c r="Q283" s="2">
        <v>4.5999999999999996</v>
      </c>
      <c r="R283" s="2">
        <v>38</v>
      </c>
      <c r="S283" s="2">
        <v>1.1000000000000001</v>
      </c>
      <c r="T283" s="2">
        <v>39.6</v>
      </c>
      <c r="U283" s="2">
        <v>0.7</v>
      </c>
      <c r="V283" s="2">
        <v>33.799999999999997</v>
      </c>
      <c r="W283" s="2">
        <v>2.1</v>
      </c>
      <c r="X283" s="2">
        <v>46.5</v>
      </c>
      <c r="Y283" s="2">
        <v>9.1</v>
      </c>
      <c r="AA283" s="3" t="s">
        <v>508</v>
      </c>
      <c r="AB283" s="3" t="s">
        <v>84</v>
      </c>
      <c r="AC283" s="3">
        <v>71000</v>
      </c>
      <c r="AD283" s="3">
        <v>5.4</v>
      </c>
      <c r="AE283" s="3">
        <v>24647</v>
      </c>
      <c r="AF283" s="3">
        <v>4.2</v>
      </c>
      <c r="AG283" s="3">
        <v>27468</v>
      </c>
      <c r="AH283" s="3">
        <v>3.6</v>
      </c>
      <c r="AI283" s="3">
        <v>13566</v>
      </c>
      <c r="AJ283" s="3">
        <v>3.6</v>
      </c>
      <c r="AK283" s="3" t="s">
        <v>858</v>
      </c>
      <c r="AL283" s="3" t="s">
        <v>858</v>
      </c>
      <c r="AN283" s="4" t="s">
        <v>508</v>
      </c>
      <c r="AO283" s="4" t="s">
        <v>84</v>
      </c>
      <c r="AP283" s="4">
        <v>78000</v>
      </c>
      <c r="AQ283" s="4">
        <v>4.5999999999999996</v>
      </c>
      <c r="AR283" s="4">
        <v>11.47</v>
      </c>
      <c r="AS283" s="4">
        <v>3.6</v>
      </c>
      <c r="AT283" s="4">
        <v>13.13</v>
      </c>
      <c r="AU283" s="4">
        <v>3</v>
      </c>
      <c r="AV283" s="4">
        <v>6.46</v>
      </c>
      <c r="AW283" s="4">
        <v>2.2999999999999998</v>
      </c>
      <c r="AX283" s="4" t="s">
        <v>858</v>
      </c>
      <c r="AY283" s="4" t="s">
        <v>858</v>
      </c>
      <c r="BA283" s="5" t="s">
        <v>508</v>
      </c>
      <c r="BB283" s="5" t="s">
        <v>84</v>
      </c>
      <c r="BC283" s="5">
        <v>78000</v>
      </c>
      <c r="BD283" s="5">
        <v>4.5999999999999996</v>
      </c>
      <c r="BE283" s="5">
        <v>457.9</v>
      </c>
      <c r="BF283" s="5">
        <v>3.7</v>
      </c>
      <c r="BG283" s="5">
        <v>519.70000000000005</v>
      </c>
      <c r="BH283" s="5">
        <v>2.9</v>
      </c>
      <c r="BI283" s="5">
        <v>251.7</v>
      </c>
      <c r="BJ283" s="5">
        <v>3.2</v>
      </c>
      <c r="BK283" s="5">
        <v>818.2</v>
      </c>
      <c r="BL283" s="5">
        <v>19</v>
      </c>
      <c r="BN283" s="6" t="s">
        <v>508</v>
      </c>
      <c r="BO283" s="6" t="s">
        <v>84</v>
      </c>
      <c r="BP283" s="6">
        <v>107000</v>
      </c>
      <c r="BQ283" s="6">
        <v>3.9</v>
      </c>
      <c r="BR283" s="6">
        <v>37</v>
      </c>
      <c r="BS283" s="6">
        <v>0.3</v>
      </c>
      <c r="BT283" s="6">
        <v>34</v>
      </c>
      <c r="BU283" s="6">
        <v>1.3</v>
      </c>
      <c r="BV283" s="6">
        <v>17.5</v>
      </c>
      <c r="BW283" s="6">
        <v>4</v>
      </c>
      <c r="BX283" s="6">
        <v>45</v>
      </c>
      <c r="BY283" s="6">
        <v>7.9</v>
      </c>
      <c r="CA283" s="7" t="s">
        <v>508</v>
      </c>
      <c r="CB283" s="7" t="s">
        <v>84</v>
      </c>
      <c r="CC283" s="7">
        <v>97000</v>
      </c>
      <c r="CD283" s="7">
        <v>4.7</v>
      </c>
      <c r="CE283" s="7">
        <v>19990</v>
      </c>
      <c r="CF283" s="7">
        <v>6.2</v>
      </c>
      <c r="CG283" s="7">
        <v>22838</v>
      </c>
      <c r="CH283" s="7">
        <v>3.7</v>
      </c>
      <c r="CI283" s="7">
        <v>6965</v>
      </c>
      <c r="CJ283" s="7">
        <v>6.8</v>
      </c>
      <c r="CK283" s="7" t="s">
        <v>858</v>
      </c>
      <c r="CL283" s="7" t="s">
        <v>858</v>
      </c>
      <c r="CN283" s="8" t="s">
        <v>508</v>
      </c>
      <c r="CO283" s="8" t="s">
        <v>84</v>
      </c>
      <c r="CP283" s="8">
        <v>107000</v>
      </c>
      <c r="CQ283" s="8">
        <v>3.9</v>
      </c>
      <c r="CR283" s="8">
        <v>10</v>
      </c>
      <c r="CS283" s="8">
        <v>3.3</v>
      </c>
      <c r="CT283" s="8">
        <v>12.64</v>
      </c>
      <c r="CU283" s="8">
        <v>2.7</v>
      </c>
      <c r="CV283" s="8">
        <v>6.25</v>
      </c>
      <c r="CW283" s="8">
        <v>0.9</v>
      </c>
      <c r="CX283" s="8">
        <v>20.440000000000001</v>
      </c>
      <c r="CY283" s="8">
        <v>16</v>
      </c>
      <c r="DA283" s="20" t="s">
        <v>508</v>
      </c>
      <c r="DB283" s="20" t="s">
        <v>84</v>
      </c>
      <c r="DC283" s="20">
        <v>107000</v>
      </c>
      <c r="DD283" s="20">
        <v>3.9</v>
      </c>
      <c r="DE283" s="20">
        <v>365.6</v>
      </c>
      <c r="DF283" s="20">
        <v>5</v>
      </c>
      <c r="DG283" s="20">
        <v>429.5</v>
      </c>
      <c r="DH283" s="20">
        <v>3</v>
      </c>
      <c r="DI283" s="20">
        <v>127.7</v>
      </c>
      <c r="DJ283" s="20">
        <v>6.4</v>
      </c>
      <c r="DK283" s="20">
        <v>773.5</v>
      </c>
      <c r="DL283" s="20">
        <v>15</v>
      </c>
      <c r="DN283" s="21" t="s">
        <v>508</v>
      </c>
      <c r="DO283" s="21" t="s">
        <v>84</v>
      </c>
      <c r="DP283" s="21">
        <v>32000</v>
      </c>
      <c r="DQ283" s="21">
        <v>7.1</v>
      </c>
      <c r="DR283" s="21">
        <v>37.5</v>
      </c>
      <c r="DS283" s="21">
        <v>0.3</v>
      </c>
      <c r="DT283" s="21">
        <v>37.1</v>
      </c>
      <c r="DU283" s="21">
        <v>0.9</v>
      </c>
      <c r="DV283" s="21">
        <v>30.5</v>
      </c>
      <c r="DW283" s="21">
        <v>2.7</v>
      </c>
      <c r="DX283" s="21" t="s">
        <v>858</v>
      </c>
      <c r="DY283" s="21" t="s">
        <v>858</v>
      </c>
      <c r="EA283" s="22" t="s">
        <v>508</v>
      </c>
      <c r="EB283" s="22" t="s">
        <v>84</v>
      </c>
      <c r="EC283" s="22">
        <v>29000</v>
      </c>
      <c r="ED283" s="22">
        <v>8.3000000000000007</v>
      </c>
      <c r="EE283" s="22">
        <v>21148</v>
      </c>
      <c r="EF283" s="22">
        <v>7.5</v>
      </c>
      <c r="EG283" s="22">
        <v>23267</v>
      </c>
      <c r="EH283" s="22">
        <v>3.7</v>
      </c>
      <c r="EI283" s="22">
        <v>11850</v>
      </c>
      <c r="EJ283" s="22">
        <v>7.2</v>
      </c>
      <c r="EK283" s="22" t="s">
        <v>858</v>
      </c>
      <c r="EL283" s="22" t="s">
        <v>858</v>
      </c>
      <c r="EN283" s="23" t="s">
        <v>508</v>
      </c>
      <c r="EO283" s="23" t="s">
        <v>84</v>
      </c>
      <c r="EP283" s="23">
        <v>32000</v>
      </c>
      <c r="EQ283" s="23">
        <v>7.1</v>
      </c>
      <c r="ER283" s="23">
        <v>10.81</v>
      </c>
      <c r="ES283" s="23">
        <v>7.4</v>
      </c>
      <c r="ET283" s="23">
        <v>12.29</v>
      </c>
      <c r="EU283" s="23">
        <v>3.3</v>
      </c>
      <c r="EV283" s="23">
        <v>6.37</v>
      </c>
      <c r="EW283" s="23">
        <v>2.7</v>
      </c>
      <c r="EX283" s="23" t="s">
        <v>858</v>
      </c>
      <c r="EY283" s="23" t="s">
        <v>858</v>
      </c>
      <c r="FA283" s="24" t="s">
        <v>508</v>
      </c>
      <c r="FB283" s="24" t="s">
        <v>84</v>
      </c>
      <c r="FC283" s="24">
        <v>32000</v>
      </c>
      <c r="FD283" s="24">
        <v>7.1</v>
      </c>
      <c r="FE283" s="24">
        <v>407.4</v>
      </c>
      <c r="FF283" s="24">
        <v>6.2</v>
      </c>
      <c r="FG283" s="24">
        <v>455.5</v>
      </c>
      <c r="FH283" s="24">
        <v>3.3</v>
      </c>
      <c r="FI283" s="24">
        <v>235.6</v>
      </c>
      <c r="FJ283" s="24">
        <v>4.4000000000000004</v>
      </c>
      <c r="FK283" s="24" t="s">
        <v>858</v>
      </c>
      <c r="FL283" s="24" t="s">
        <v>858</v>
      </c>
      <c r="FN283" s="11" t="s">
        <v>508</v>
      </c>
      <c r="FO283" s="11" t="s">
        <v>84</v>
      </c>
      <c r="FP283" s="11">
        <v>45000</v>
      </c>
      <c r="FQ283" s="11">
        <v>6.1</v>
      </c>
      <c r="FR283" s="11">
        <v>40</v>
      </c>
      <c r="FS283" s="11">
        <v>0.4</v>
      </c>
      <c r="FT283" s="11">
        <v>41.4</v>
      </c>
      <c r="FU283" s="11">
        <v>1</v>
      </c>
      <c r="FV283" s="11">
        <v>35</v>
      </c>
      <c r="FW283" s="11">
        <v>1.5</v>
      </c>
      <c r="FX283" s="11" t="s">
        <v>858</v>
      </c>
      <c r="FY283" s="11" t="s">
        <v>858</v>
      </c>
      <c r="GA283" s="10" t="s">
        <v>508</v>
      </c>
      <c r="GB283" s="10" t="s">
        <v>84</v>
      </c>
      <c r="GC283" s="10">
        <v>41000</v>
      </c>
      <c r="GD283" s="10">
        <v>7.1</v>
      </c>
      <c r="GE283" s="10">
        <v>26723</v>
      </c>
      <c r="GF283" s="10">
        <v>4.9000000000000004</v>
      </c>
      <c r="GG283" s="10">
        <v>30455</v>
      </c>
      <c r="GH283" s="10">
        <v>5.0999999999999996</v>
      </c>
      <c r="GI283" s="10">
        <v>15174</v>
      </c>
      <c r="GJ283" s="10">
        <v>5.6</v>
      </c>
      <c r="GK283" s="10" t="s">
        <v>858</v>
      </c>
      <c r="GL283" s="10" t="s">
        <v>858</v>
      </c>
      <c r="GN283" s="9" t="s">
        <v>508</v>
      </c>
      <c r="GO283" s="9" t="s">
        <v>84</v>
      </c>
      <c r="GP283" s="9">
        <v>45000</v>
      </c>
      <c r="GQ283" s="9">
        <v>6.1</v>
      </c>
      <c r="GR283" s="9">
        <v>11.72</v>
      </c>
      <c r="GS283" s="9">
        <v>5.0999999999999996</v>
      </c>
      <c r="GT283" s="9">
        <v>13.67</v>
      </c>
      <c r="GU283" s="9">
        <v>4.2</v>
      </c>
      <c r="GV283" s="9">
        <v>6.63</v>
      </c>
      <c r="GW283" s="9">
        <v>3</v>
      </c>
      <c r="GX283" s="9" t="s">
        <v>858</v>
      </c>
      <c r="GY283" s="9" t="s">
        <v>858</v>
      </c>
    </row>
    <row r="284" spans="1:207" x14ac:dyDescent="0.25">
      <c r="A284" s="1" t="s">
        <v>509</v>
      </c>
      <c r="B284" s="1" t="s">
        <v>85</v>
      </c>
      <c r="C284" s="1">
        <v>39000</v>
      </c>
      <c r="D284" s="1">
        <v>6.5</v>
      </c>
      <c r="E284" s="1">
        <v>482.6</v>
      </c>
      <c r="F284" s="1">
        <v>6.2</v>
      </c>
      <c r="G284" s="1">
        <v>562.4</v>
      </c>
      <c r="H284" s="1">
        <v>3.4</v>
      </c>
      <c r="I284" s="1">
        <v>292.39999999999998</v>
      </c>
      <c r="J284" s="1">
        <v>3.5</v>
      </c>
      <c r="K284" s="1" t="s">
        <v>858</v>
      </c>
      <c r="L284" s="1" t="s">
        <v>858</v>
      </c>
      <c r="N284" s="2" t="s">
        <v>509</v>
      </c>
      <c r="O284" s="2" t="s">
        <v>85</v>
      </c>
      <c r="P284" s="2">
        <v>61000</v>
      </c>
      <c r="Q284" s="2">
        <v>5.2</v>
      </c>
      <c r="R284" s="2">
        <v>38.4</v>
      </c>
      <c r="S284" s="2">
        <v>1.1000000000000001</v>
      </c>
      <c r="T284" s="2">
        <v>39.700000000000003</v>
      </c>
      <c r="U284" s="2">
        <v>0.7</v>
      </c>
      <c r="V284" s="2">
        <v>34.6</v>
      </c>
      <c r="W284" s="2">
        <v>1.8</v>
      </c>
      <c r="X284" s="2">
        <v>47</v>
      </c>
      <c r="Y284" s="2">
        <v>13</v>
      </c>
      <c r="AA284" s="3" t="s">
        <v>509</v>
      </c>
      <c r="AB284" s="3" t="s">
        <v>85</v>
      </c>
      <c r="AC284" s="3">
        <v>55000</v>
      </c>
      <c r="AD284" s="3">
        <v>6.1</v>
      </c>
      <c r="AE284" s="3">
        <v>23096</v>
      </c>
      <c r="AF284" s="3">
        <v>5.9</v>
      </c>
      <c r="AG284" s="3">
        <v>27596</v>
      </c>
      <c r="AH284" s="3">
        <v>3.8</v>
      </c>
      <c r="AI284" s="3">
        <v>13602</v>
      </c>
      <c r="AJ284" s="3">
        <v>3.8</v>
      </c>
      <c r="AK284" s="3" t="s">
        <v>858</v>
      </c>
      <c r="AL284" s="3" t="s">
        <v>858</v>
      </c>
      <c r="AN284" s="4" t="s">
        <v>509</v>
      </c>
      <c r="AO284" s="4" t="s">
        <v>85</v>
      </c>
      <c r="AP284" s="4">
        <v>61000</v>
      </c>
      <c r="AQ284" s="4">
        <v>5.2</v>
      </c>
      <c r="AR284" s="4">
        <v>11.15</v>
      </c>
      <c r="AS284" s="4">
        <v>5</v>
      </c>
      <c r="AT284" s="4">
        <v>13.42</v>
      </c>
      <c r="AU284" s="4">
        <v>2.9</v>
      </c>
      <c r="AV284" s="4">
        <v>6.97</v>
      </c>
      <c r="AW284" s="4">
        <v>2.8</v>
      </c>
      <c r="AX284" s="4" t="s">
        <v>858</v>
      </c>
      <c r="AY284" s="4" t="s">
        <v>858</v>
      </c>
      <c r="BA284" s="5" t="s">
        <v>509</v>
      </c>
      <c r="BB284" s="5" t="s">
        <v>85</v>
      </c>
      <c r="BC284" s="5">
        <v>61000</v>
      </c>
      <c r="BD284" s="5">
        <v>5.2</v>
      </c>
      <c r="BE284" s="5">
        <v>465.8</v>
      </c>
      <c r="BF284" s="5">
        <v>4.7</v>
      </c>
      <c r="BG284" s="5">
        <v>533.20000000000005</v>
      </c>
      <c r="BH284" s="5">
        <v>2.9</v>
      </c>
      <c r="BI284" s="5">
        <v>267.3</v>
      </c>
      <c r="BJ284" s="5">
        <v>2.7</v>
      </c>
      <c r="BK284" s="5" t="s">
        <v>858</v>
      </c>
      <c r="BL284" s="5" t="s">
        <v>858</v>
      </c>
      <c r="BN284" s="6" t="s">
        <v>509</v>
      </c>
      <c r="BO284" s="6" t="s">
        <v>85</v>
      </c>
      <c r="BP284" s="6">
        <v>87000</v>
      </c>
      <c r="BQ284" s="6">
        <v>4.3</v>
      </c>
      <c r="BR284" s="6">
        <v>37</v>
      </c>
      <c r="BS284" s="6">
        <v>0.4</v>
      </c>
      <c r="BT284" s="6">
        <v>33.9</v>
      </c>
      <c r="BU284" s="6">
        <v>1.4</v>
      </c>
      <c r="BV284" s="6">
        <v>17.100000000000001</v>
      </c>
      <c r="BW284" s="6">
        <v>4.9000000000000004</v>
      </c>
      <c r="BX284" s="6">
        <v>44.5</v>
      </c>
      <c r="BY284" s="6">
        <v>9.1999999999999993</v>
      </c>
      <c r="CA284" s="7" t="s">
        <v>509</v>
      </c>
      <c r="CB284" s="7" t="s">
        <v>85</v>
      </c>
      <c r="CC284" s="7">
        <v>78000</v>
      </c>
      <c r="CD284" s="7">
        <v>5</v>
      </c>
      <c r="CE284" s="7">
        <v>18402</v>
      </c>
      <c r="CF284" s="7">
        <v>5.8</v>
      </c>
      <c r="CG284" s="7">
        <v>22185</v>
      </c>
      <c r="CH284" s="7">
        <v>3.9</v>
      </c>
      <c r="CI284" s="7">
        <v>6169</v>
      </c>
      <c r="CJ284" s="7">
        <v>8.1999999999999993</v>
      </c>
      <c r="CK284" s="7" t="s">
        <v>858</v>
      </c>
      <c r="CL284" s="7" t="s">
        <v>858</v>
      </c>
      <c r="CN284" s="8" t="s">
        <v>509</v>
      </c>
      <c r="CO284" s="8" t="s">
        <v>85</v>
      </c>
      <c r="CP284" s="8">
        <v>87000</v>
      </c>
      <c r="CQ284" s="8">
        <v>4.3</v>
      </c>
      <c r="CR284" s="8">
        <v>9.58</v>
      </c>
      <c r="CS284" s="8">
        <v>4.0999999999999996</v>
      </c>
      <c r="CT284" s="8">
        <v>12.53</v>
      </c>
      <c r="CU284" s="8">
        <v>2.7</v>
      </c>
      <c r="CV284" s="8">
        <v>6.35</v>
      </c>
      <c r="CW284" s="8">
        <v>1.2</v>
      </c>
      <c r="CX284" s="8" t="s">
        <v>858</v>
      </c>
      <c r="CY284" s="8" t="s">
        <v>858</v>
      </c>
      <c r="DA284" s="20" t="s">
        <v>509</v>
      </c>
      <c r="DB284" s="20" t="s">
        <v>85</v>
      </c>
      <c r="DC284" s="20">
        <v>87000</v>
      </c>
      <c r="DD284" s="20">
        <v>4.3</v>
      </c>
      <c r="DE284" s="20">
        <v>357.7</v>
      </c>
      <c r="DF284" s="20">
        <v>5.7</v>
      </c>
      <c r="DG284" s="20">
        <v>424.8</v>
      </c>
      <c r="DH284" s="20">
        <v>3.1</v>
      </c>
      <c r="DI284" s="20">
        <v>122.3</v>
      </c>
      <c r="DJ284" s="20">
        <v>6.3</v>
      </c>
      <c r="DK284" s="20" t="s">
        <v>858</v>
      </c>
      <c r="DL284" s="20" t="s">
        <v>858</v>
      </c>
      <c r="DN284" s="21" t="s">
        <v>509</v>
      </c>
      <c r="DO284" s="21" t="s">
        <v>85</v>
      </c>
      <c r="DP284" s="21">
        <v>21000</v>
      </c>
      <c r="DQ284" s="21">
        <v>8.6</v>
      </c>
      <c r="DR284" s="21">
        <v>37</v>
      </c>
      <c r="DS284" s="21">
        <v>0.4</v>
      </c>
      <c r="DT284" s="21">
        <v>37.4</v>
      </c>
      <c r="DU284" s="21">
        <v>1.1000000000000001</v>
      </c>
      <c r="DV284" s="21">
        <v>32.5</v>
      </c>
      <c r="DW284" s="21">
        <v>1.6</v>
      </c>
      <c r="DX284" s="21" t="s">
        <v>858</v>
      </c>
      <c r="DY284" s="21" t="s">
        <v>858</v>
      </c>
      <c r="EA284" s="22" t="s">
        <v>509</v>
      </c>
      <c r="EB284" s="22" t="s">
        <v>85</v>
      </c>
      <c r="EC284" s="22">
        <v>19000</v>
      </c>
      <c r="ED284" s="22">
        <v>10.1</v>
      </c>
      <c r="EE284" s="22">
        <v>19592</v>
      </c>
      <c r="EF284" s="22">
        <v>9.3000000000000007</v>
      </c>
      <c r="EG284" s="22">
        <v>24139</v>
      </c>
      <c r="EH284" s="22">
        <v>6.5</v>
      </c>
      <c r="EI284" s="22">
        <v>12276</v>
      </c>
      <c r="EJ284" s="22">
        <v>6.2</v>
      </c>
      <c r="EK284" s="22" t="s">
        <v>858</v>
      </c>
      <c r="EL284" s="22" t="s">
        <v>858</v>
      </c>
      <c r="EN284" s="23" t="s">
        <v>509</v>
      </c>
      <c r="EO284" s="23" t="s">
        <v>85</v>
      </c>
      <c r="EP284" s="23">
        <v>21000</v>
      </c>
      <c r="EQ284" s="23">
        <v>8.6</v>
      </c>
      <c r="ER284" s="23">
        <v>10.49</v>
      </c>
      <c r="ES284" s="23">
        <v>9.8000000000000007</v>
      </c>
      <c r="ET284" s="23">
        <v>12.78</v>
      </c>
      <c r="EU284" s="23">
        <v>5.2</v>
      </c>
      <c r="EV284" s="23">
        <v>6.48</v>
      </c>
      <c r="EW284" s="23">
        <v>2</v>
      </c>
      <c r="EX284" s="23" t="s">
        <v>858</v>
      </c>
      <c r="EY284" s="23" t="s">
        <v>858</v>
      </c>
      <c r="FA284" s="24" t="s">
        <v>509</v>
      </c>
      <c r="FB284" s="24" t="s">
        <v>85</v>
      </c>
      <c r="FC284" s="24">
        <v>21000</v>
      </c>
      <c r="FD284" s="24">
        <v>8.6</v>
      </c>
      <c r="FE284" s="24">
        <v>399.6</v>
      </c>
      <c r="FF284" s="24">
        <v>9.4</v>
      </c>
      <c r="FG284" s="24">
        <v>478.6</v>
      </c>
      <c r="FH284" s="24">
        <v>5</v>
      </c>
      <c r="FI284" s="24">
        <v>250.9</v>
      </c>
      <c r="FJ284" s="24">
        <v>3.3</v>
      </c>
      <c r="FK284" s="24" t="s">
        <v>858</v>
      </c>
      <c r="FL284" s="24" t="s">
        <v>858</v>
      </c>
      <c r="FN284" s="11" t="s">
        <v>509</v>
      </c>
      <c r="FO284" s="11" t="s">
        <v>85</v>
      </c>
      <c r="FP284" s="11">
        <v>39000</v>
      </c>
      <c r="FQ284" s="11">
        <v>6.5</v>
      </c>
      <c r="FR284" s="11">
        <v>39.9</v>
      </c>
      <c r="FS284" s="11">
        <v>0.7</v>
      </c>
      <c r="FT284" s="11">
        <v>40.9</v>
      </c>
      <c r="FU284" s="11">
        <v>0.9</v>
      </c>
      <c r="FV284" s="11">
        <v>36.5</v>
      </c>
      <c r="FW284" s="11">
        <v>1.4</v>
      </c>
      <c r="FX284" s="11" t="s">
        <v>858</v>
      </c>
      <c r="FY284" s="11" t="s">
        <v>858</v>
      </c>
      <c r="GA284" s="10" t="s">
        <v>509</v>
      </c>
      <c r="GB284" s="10" t="s">
        <v>85</v>
      </c>
      <c r="GC284" s="10">
        <v>36000</v>
      </c>
      <c r="GD284" s="10">
        <v>7.6</v>
      </c>
      <c r="GE284" s="10">
        <v>25042</v>
      </c>
      <c r="GF284" s="10">
        <v>6.7</v>
      </c>
      <c r="GG284" s="10">
        <v>29379</v>
      </c>
      <c r="GH284" s="10">
        <v>4.5999999999999996</v>
      </c>
      <c r="GI284" s="10">
        <v>14811</v>
      </c>
      <c r="GJ284" s="10">
        <v>4</v>
      </c>
      <c r="GK284" s="10" t="s">
        <v>858</v>
      </c>
      <c r="GL284" s="10" t="s">
        <v>858</v>
      </c>
      <c r="GN284" s="9" t="s">
        <v>509</v>
      </c>
      <c r="GO284" s="9" t="s">
        <v>85</v>
      </c>
      <c r="GP284" s="9">
        <v>39000</v>
      </c>
      <c r="GQ284" s="9">
        <v>6.5</v>
      </c>
      <c r="GR284" s="9">
        <v>11.38</v>
      </c>
      <c r="GS284" s="9">
        <v>5.5</v>
      </c>
      <c r="GT284" s="9">
        <v>13.73</v>
      </c>
      <c r="GU284" s="9">
        <v>3.6</v>
      </c>
      <c r="GV284" s="9">
        <v>7.35</v>
      </c>
      <c r="GW284" s="9">
        <v>3.7</v>
      </c>
      <c r="GX284" s="9" t="s">
        <v>858</v>
      </c>
      <c r="GY284" s="9" t="s">
        <v>858</v>
      </c>
    </row>
    <row r="285" spans="1:207" x14ac:dyDescent="0.25">
      <c r="A285" s="1" t="s">
        <v>510</v>
      </c>
      <c r="B285" s="1" t="s">
        <v>86</v>
      </c>
      <c r="C285" s="1">
        <v>102000</v>
      </c>
      <c r="D285" s="1">
        <v>4.2</v>
      </c>
      <c r="E285" s="1">
        <v>519.9</v>
      </c>
      <c r="F285" s="1">
        <v>3.4</v>
      </c>
      <c r="G285" s="1">
        <v>604.20000000000005</v>
      </c>
      <c r="H285" s="1">
        <v>2.5</v>
      </c>
      <c r="I285" s="1">
        <v>299.8</v>
      </c>
      <c r="J285" s="1">
        <v>2</v>
      </c>
      <c r="K285" s="1">
        <v>952.3</v>
      </c>
      <c r="L285" s="1">
        <v>16</v>
      </c>
      <c r="N285" s="2" t="s">
        <v>510</v>
      </c>
      <c r="O285" s="2" t="s">
        <v>86</v>
      </c>
      <c r="P285" s="2">
        <v>167000</v>
      </c>
      <c r="Q285" s="2">
        <v>3.2</v>
      </c>
      <c r="R285" s="2">
        <v>37.5</v>
      </c>
      <c r="S285" s="2">
        <v>0</v>
      </c>
      <c r="T285" s="2">
        <v>38.700000000000003</v>
      </c>
      <c r="U285" s="2">
        <v>0.5</v>
      </c>
      <c r="V285" s="2">
        <v>34.200000000000003</v>
      </c>
      <c r="W285" s="2">
        <v>1.8</v>
      </c>
      <c r="X285" s="2">
        <v>44.8</v>
      </c>
      <c r="Y285" s="2">
        <v>5.3</v>
      </c>
      <c r="AA285" s="3" t="s">
        <v>510</v>
      </c>
      <c r="AB285" s="3" t="s">
        <v>86</v>
      </c>
      <c r="AC285" s="3">
        <v>147000</v>
      </c>
      <c r="AD285" s="3">
        <v>4</v>
      </c>
      <c r="AE285" s="3">
        <v>24981</v>
      </c>
      <c r="AF285" s="3">
        <v>3.4</v>
      </c>
      <c r="AG285" s="3">
        <v>28882</v>
      </c>
      <c r="AH285" s="3">
        <v>2.6</v>
      </c>
      <c r="AI285" s="3">
        <v>14404</v>
      </c>
      <c r="AJ285" s="3">
        <v>3.9</v>
      </c>
      <c r="AK285" s="3">
        <v>44666</v>
      </c>
      <c r="AL285" s="3">
        <v>15</v>
      </c>
      <c r="AN285" s="4" t="s">
        <v>510</v>
      </c>
      <c r="AO285" s="4" t="s">
        <v>86</v>
      </c>
      <c r="AP285" s="4">
        <v>167000</v>
      </c>
      <c r="AQ285" s="4">
        <v>3.2</v>
      </c>
      <c r="AR285" s="4">
        <v>12.61</v>
      </c>
      <c r="AS285" s="4">
        <v>2.9</v>
      </c>
      <c r="AT285" s="4">
        <v>14.39</v>
      </c>
      <c r="AU285" s="4">
        <v>1.9</v>
      </c>
      <c r="AV285" s="4">
        <v>7.2</v>
      </c>
      <c r="AW285" s="4">
        <v>1.9</v>
      </c>
      <c r="AX285" s="4">
        <v>23.56</v>
      </c>
      <c r="AY285" s="4">
        <v>9.8000000000000007</v>
      </c>
      <c r="BA285" s="5" t="s">
        <v>510</v>
      </c>
      <c r="BB285" s="5" t="s">
        <v>86</v>
      </c>
      <c r="BC285" s="5">
        <v>167000</v>
      </c>
      <c r="BD285" s="5">
        <v>3.2</v>
      </c>
      <c r="BE285" s="5">
        <v>479.1</v>
      </c>
      <c r="BF285" s="5">
        <v>2.7</v>
      </c>
      <c r="BG285" s="5">
        <v>556.9</v>
      </c>
      <c r="BH285" s="5">
        <v>1.9</v>
      </c>
      <c r="BI285" s="5">
        <v>281.10000000000002</v>
      </c>
      <c r="BJ285" s="5">
        <v>1.9</v>
      </c>
      <c r="BK285" s="5">
        <v>893.4</v>
      </c>
      <c r="BL285" s="5">
        <v>9.5</v>
      </c>
      <c r="BN285" s="6" t="s">
        <v>510</v>
      </c>
      <c r="BO285" s="6" t="s">
        <v>86</v>
      </c>
      <c r="BP285" s="6">
        <v>238000</v>
      </c>
      <c r="BQ285" s="6">
        <v>2.6</v>
      </c>
      <c r="BR285" s="6">
        <v>37</v>
      </c>
      <c r="BS285" s="6">
        <v>0.7</v>
      </c>
      <c r="BT285" s="6">
        <v>32.700000000000003</v>
      </c>
      <c r="BU285" s="6">
        <v>0.9</v>
      </c>
      <c r="BV285" s="6">
        <v>15.2</v>
      </c>
      <c r="BW285" s="6">
        <v>3.5</v>
      </c>
      <c r="BX285" s="6">
        <v>42.3</v>
      </c>
      <c r="BY285" s="6">
        <v>3.9</v>
      </c>
      <c r="CA285" s="7" t="s">
        <v>510</v>
      </c>
      <c r="CB285" s="7" t="s">
        <v>86</v>
      </c>
      <c r="CC285" s="7">
        <v>207000</v>
      </c>
      <c r="CD285" s="7">
        <v>3.4</v>
      </c>
      <c r="CE285" s="7">
        <v>20657</v>
      </c>
      <c r="CF285" s="7">
        <v>4.3</v>
      </c>
      <c r="CG285" s="7">
        <v>23622</v>
      </c>
      <c r="CH285" s="7">
        <v>2.7</v>
      </c>
      <c r="CI285" s="7">
        <v>6539</v>
      </c>
      <c r="CJ285" s="7">
        <v>7.1</v>
      </c>
      <c r="CK285" s="7">
        <v>41183</v>
      </c>
      <c r="CL285" s="7">
        <v>11</v>
      </c>
      <c r="CN285" s="8" t="s">
        <v>510</v>
      </c>
      <c r="CO285" s="8" t="s">
        <v>86</v>
      </c>
      <c r="CP285" s="8">
        <v>238000</v>
      </c>
      <c r="CQ285" s="8">
        <v>2.6</v>
      </c>
      <c r="CR285" s="8">
        <v>11.05</v>
      </c>
      <c r="CS285" s="8">
        <v>2.7</v>
      </c>
      <c r="CT285" s="8">
        <v>13.75</v>
      </c>
      <c r="CU285" s="8">
        <v>1.8</v>
      </c>
      <c r="CV285" s="8">
        <v>6.41</v>
      </c>
      <c r="CW285" s="8">
        <v>1.1000000000000001</v>
      </c>
      <c r="CX285" s="8">
        <v>22.54</v>
      </c>
      <c r="CY285" s="8">
        <v>7.6</v>
      </c>
      <c r="DA285" s="20" t="s">
        <v>510</v>
      </c>
      <c r="DB285" s="20" t="s">
        <v>86</v>
      </c>
      <c r="DC285" s="20">
        <v>238000</v>
      </c>
      <c r="DD285" s="20">
        <v>2.6</v>
      </c>
      <c r="DE285" s="20">
        <v>387</v>
      </c>
      <c r="DF285" s="20">
        <v>3</v>
      </c>
      <c r="DG285" s="20">
        <v>449.4</v>
      </c>
      <c r="DH285" s="20">
        <v>2</v>
      </c>
      <c r="DI285" s="20">
        <v>122.9</v>
      </c>
      <c r="DJ285" s="20">
        <v>6.1</v>
      </c>
      <c r="DK285" s="20">
        <v>819.6</v>
      </c>
      <c r="DL285" s="20">
        <v>7.5</v>
      </c>
      <c r="DN285" s="21" t="s">
        <v>510</v>
      </c>
      <c r="DO285" s="21" t="s">
        <v>86</v>
      </c>
      <c r="DP285" s="21">
        <v>65000</v>
      </c>
      <c r="DQ285" s="21">
        <v>4.9000000000000004</v>
      </c>
      <c r="DR285" s="21">
        <v>37</v>
      </c>
      <c r="DS285" s="21">
        <v>0.3</v>
      </c>
      <c r="DT285" s="21">
        <v>37</v>
      </c>
      <c r="DU285" s="21">
        <v>0.6</v>
      </c>
      <c r="DV285" s="21">
        <v>31.8</v>
      </c>
      <c r="DW285" s="21">
        <v>2</v>
      </c>
      <c r="DX285" s="21">
        <v>40</v>
      </c>
      <c r="DY285" s="21">
        <v>9.6</v>
      </c>
      <c r="EA285" s="22" t="s">
        <v>510</v>
      </c>
      <c r="EB285" s="22" t="s">
        <v>86</v>
      </c>
      <c r="EC285" s="22">
        <v>55000</v>
      </c>
      <c r="ED285" s="22">
        <v>6.9</v>
      </c>
      <c r="EE285" s="22">
        <v>21543</v>
      </c>
      <c r="EF285" s="22">
        <v>6.2</v>
      </c>
      <c r="EG285" s="22">
        <v>24266</v>
      </c>
      <c r="EH285" s="22">
        <v>3.9</v>
      </c>
      <c r="EI285" s="22">
        <v>12884</v>
      </c>
      <c r="EJ285" s="22">
        <v>12</v>
      </c>
      <c r="EK285" s="22" t="s">
        <v>858</v>
      </c>
      <c r="EL285" s="22" t="s">
        <v>858</v>
      </c>
      <c r="EN285" s="23" t="s">
        <v>510</v>
      </c>
      <c r="EO285" s="23" t="s">
        <v>86</v>
      </c>
      <c r="EP285" s="23">
        <v>65000</v>
      </c>
      <c r="EQ285" s="23">
        <v>4.9000000000000004</v>
      </c>
      <c r="ER285" s="23">
        <v>11.39</v>
      </c>
      <c r="ES285" s="23">
        <v>5.2</v>
      </c>
      <c r="ET285" s="23">
        <v>13.05</v>
      </c>
      <c r="EU285" s="23">
        <v>2.7</v>
      </c>
      <c r="EV285" s="23">
        <v>6.96</v>
      </c>
      <c r="EW285" s="23">
        <v>1.7</v>
      </c>
      <c r="EX285" s="23">
        <v>21.19</v>
      </c>
      <c r="EY285" s="23">
        <v>19</v>
      </c>
      <c r="FA285" s="24" t="s">
        <v>510</v>
      </c>
      <c r="FB285" s="24" t="s">
        <v>86</v>
      </c>
      <c r="FC285" s="24">
        <v>65000</v>
      </c>
      <c r="FD285" s="24">
        <v>4.9000000000000004</v>
      </c>
      <c r="FE285" s="24">
        <v>428.9</v>
      </c>
      <c r="FF285" s="24">
        <v>4.4000000000000004</v>
      </c>
      <c r="FG285" s="24">
        <v>482.3</v>
      </c>
      <c r="FH285" s="24">
        <v>2.6</v>
      </c>
      <c r="FI285" s="24">
        <v>262.5</v>
      </c>
      <c r="FJ285" s="24">
        <v>2.4</v>
      </c>
      <c r="FK285" s="24">
        <v>772.3</v>
      </c>
      <c r="FL285" s="24">
        <v>17</v>
      </c>
      <c r="FN285" s="11" t="s">
        <v>510</v>
      </c>
      <c r="FO285" s="11" t="s">
        <v>86</v>
      </c>
      <c r="FP285" s="11">
        <v>102000</v>
      </c>
      <c r="FQ285" s="11">
        <v>4.2</v>
      </c>
      <c r="FR285" s="11">
        <v>37.6</v>
      </c>
      <c r="FS285" s="11">
        <v>1</v>
      </c>
      <c r="FT285" s="11">
        <v>39.799999999999997</v>
      </c>
      <c r="FU285" s="11">
        <v>0.7</v>
      </c>
      <c r="FV285" s="11">
        <v>35</v>
      </c>
      <c r="FW285" s="11">
        <v>0.2</v>
      </c>
      <c r="FX285" s="11">
        <v>46.6</v>
      </c>
      <c r="FY285" s="11">
        <v>9</v>
      </c>
      <c r="GA285" s="10" t="s">
        <v>510</v>
      </c>
      <c r="GB285" s="10" t="s">
        <v>86</v>
      </c>
      <c r="GC285" s="10">
        <v>92000</v>
      </c>
      <c r="GD285" s="10">
        <v>4.9000000000000004</v>
      </c>
      <c r="GE285" s="10">
        <v>27431</v>
      </c>
      <c r="GF285" s="10">
        <v>3.9</v>
      </c>
      <c r="GG285" s="10">
        <v>31671</v>
      </c>
      <c r="GH285" s="10">
        <v>3.3</v>
      </c>
      <c r="GI285" s="10">
        <v>15600</v>
      </c>
      <c r="GJ285" s="10">
        <v>2.4</v>
      </c>
      <c r="GK285" s="10" t="s">
        <v>858</v>
      </c>
      <c r="GL285" s="10" t="s">
        <v>858</v>
      </c>
      <c r="GN285" s="9" t="s">
        <v>510</v>
      </c>
      <c r="GO285" s="9" t="s">
        <v>86</v>
      </c>
      <c r="GP285" s="9">
        <v>102000</v>
      </c>
      <c r="GQ285" s="9">
        <v>4.2</v>
      </c>
      <c r="GR285" s="9">
        <v>13.05</v>
      </c>
      <c r="GS285" s="9">
        <v>3.2</v>
      </c>
      <c r="GT285" s="9">
        <v>15.18</v>
      </c>
      <c r="GU285" s="9">
        <v>2.6</v>
      </c>
      <c r="GV285" s="9">
        <v>7.53</v>
      </c>
      <c r="GW285" s="9">
        <v>2</v>
      </c>
      <c r="GX285" s="9">
        <v>24.41</v>
      </c>
      <c r="GY285" s="9">
        <v>19</v>
      </c>
    </row>
    <row r="286" spans="1:207" x14ac:dyDescent="0.25">
      <c r="A286" s="1" t="s">
        <v>511</v>
      </c>
      <c r="B286" s="1" t="s">
        <v>87</v>
      </c>
      <c r="C286" s="1">
        <v>66000</v>
      </c>
      <c r="D286" s="1">
        <v>5.2</v>
      </c>
      <c r="E286" s="1">
        <v>485.1</v>
      </c>
      <c r="F286" s="1">
        <v>4.3</v>
      </c>
      <c r="G286" s="1">
        <v>587.9</v>
      </c>
      <c r="H286" s="1">
        <v>5.3</v>
      </c>
      <c r="I286" s="1">
        <v>277.8</v>
      </c>
      <c r="J286" s="1">
        <v>3.4</v>
      </c>
      <c r="K286" s="1" t="s">
        <v>858</v>
      </c>
      <c r="L286" s="1" t="s">
        <v>858</v>
      </c>
      <c r="N286" s="2" t="s">
        <v>511</v>
      </c>
      <c r="O286" s="2" t="s">
        <v>87</v>
      </c>
      <c r="P286" s="2">
        <v>117000</v>
      </c>
      <c r="Q286" s="2">
        <v>3.8</v>
      </c>
      <c r="R286" s="2">
        <v>37.5</v>
      </c>
      <c r="S286" s="2">
        <v>0.2</v>
      </c>
      <c r="T286" s="2">
        <v>38.6</v>
      </c>
      <c r="U286" s="2">
        <v>0.5</v>
      </c>
      <c r="V286" s="2">
        <v>33.799999999999997</v>
      </c>
      <c r="W286" s="2">
        <v>1.8</v>
      </c>
      <c r="X286" s="2">
        <v>45</v>
      </c>
      <c r="Y286" s="2">
        <v>5.7</v>
      </c>
      <c r="AA286" s="3" t="s">
        <v>511</v>
      </c>
      <c r="AB286" s="3" t="s">
        <v>87</v>
      </c>
      <c r="AC286" s="3">
        <v>107000</v>
      </c>
      <c r="AD286" s="3">
        <v>5</v>
      </c>
      <c r="AE286" s="3">
        <v>22868</v>
      </c>
      <c r="AF286" s="3">
        <v>3</v>
      </c>
      <c r="AG286" s="3">
        <v>29484</v>
      </c>
      <c r="AH286" s="3">
        <v>10</v>
      </c>
      <c r="AI286" s="3">
        <v>13350</v>
      </c>
      <c r="AJ286" s="3">
        <v>3.6</v>
      </c>
      <c r="AK286" s="3" t="s">
        <v>858</v>
      </c>
      <c r="AL286" s="3" t="s">
        <v>858</v>
      </c>
      <c r="AN286" s="4" t="s">
        <v>511</v>
      </c>
      <c r="AO286" s="4" t="s">
        <v>87</v>
      </c>
      <c r="AP286" s="4">
        <v>117000</v>
      </c>
      <c r="AQ286" s="4">
        <v>3.8</v>
      </c>
      <c r="AR286" s="4">
        <v>11.61</v>
      </c>
      <c r="AS286" s="4">
        <v>2.9</v>
      </c>
      <c r="AT286" s="4">
        <v>13.8</v>
      </c>
      <c r="AU286" s="4">
        <v>3.5</v>
      </c>
      <c r="AV286" s="4">
        <v>7.05</v>
      </c>
      <c r="AW286" s="4">
        <v>1.8</v>
      </c>
      <c r="AX286" s="4">
        <v>22.18</v>
      </c>
      <c r="AY286" s="4">
        <v>12</v>
      </c>
      <c r="BA286" s="5" t="s">
        <v>511</v>
      </c>
      <c r="BB286" s="5" t="s">
        <v>87</v>
      </c>
      <c r="BC286" s="5">
        <v>117000</v>
      </c>
      <c r="BD286" s="5">
        <v>3.8</v>
      </c>
      <c r="BE286" s="5">
        <v>444.8</v>
      </c>
      <c r="BF286" s="5">
        <v>2.9</v>
      </c>
      <c r="BG286" s="5">
        <v>532.6</v>
      </c>
      <c r="BH286" s="5">
        <v>3.5</v>
      </c>
      <c r="BI286" s="5">
        <v>263.39999999999998</v>
      </c>
      <c r="BJ286" s="5">
        <v>2.2999999999999998</v>
      </c>
      <c r="BK286" s="5">
        <v>835.7</v>
      </c>
      <c r="BL286" s="5">
        <v>14</v>
      </c>
      <c r="BN286" s="6" t="s">
        <v>511</v>
      </c>
      <c r="BO286" s="6" t="s">
        <v>87</v>
      </c>
      <c r="BP286" s="6">
        <v>177000</v>
      </c>
      <c r="BQ286" s="6">
        <v>3.1</v>
      </c>
      <c r="BR286" s="6">
        <v>36</v>
      </c>
      <c r="BS286" s="6">
        <v>1.4</v>
      </c>
      <c r="BT286" s="6">
        <v>32</v>
      </c>
      <c r="BU286" s="6">
        <v>1.1000000000000001</v>
      </c>
      <c r="BV286" s="6">
        <v>15.8</v>
      </c>
      <c r="BW286" s="6">
        <v>3.5</v>
      </c>
      <c r="BX286" s="6">
        <v>42</v>
      </c>
      <c r="BY286" s="6">
        <v>4.9000000000000004</v>
      </c>
      <c r="CA286" s="7" t="s">
        <v>511</v>
      </c>
      <c r="CB286" s="7" t="s">
        <v>87</v>
      </c>
      <c r="CC286" s="7">
        <v>157000</v>
      </c>
      <c r="CD286" s="7">
        <v>4</v>
      </c>
      <c r="CE286" s="7">
        <v>19737</v>
      </c>
      <c r="CF286" s="7">
        <v>3.7</v>
      </c>
      <c r="CG286" s="7">
        <v>24549</v>
      </c>
      <c r="CH286" s="7">
        <v>8.6999999999999993</v>
      </c>
      <c r="CI286" s="7">
        <v>6784</v>
      </c>
      <c r="CJ286" s="7">
        <v>8.6</v>
      </c>
      <c r="CK286" s="7">
        <v>39999</v>
      </c>
      <c r="CL286" s="7">
        <v>17</v>
      </c>
      <c r="CN286" s="8" t="s">
        <v>511</v>
      </c>
      <c r="CO286" s="8" t="s">
        <v>87</v>
      </c>
      <c r="CP286" s="8">
        <v>177000</v>
      </c>
      <c r="CQ286" s="8">
        <v>3.1</v>
      </c>
      <c r="CR286" s="8">
        <v>10.62</v>
      </c>
      <c r="CS286" s="8">
        <v>2.6</v>
      </c>
      <c r="CT286" s="8">
        <v>13.68</v>
      </c>
      <c r="CU286" s="8">
        <v>3.1</v>
      </c>
      <c r="CV286" s="8">
        <v>6.33</v>
      </c>
      <c r="CW286" s="8">
        <v>1</v>
      </c>
      <c r="CX286" s="8">
        <v>22.59</v>
      </c>
      <c r="CY286" s="8">
        <v>12</v>
      </c>
      <c r="DA286" s="20" t="s">
        <v>511</v>
      </c>
      <c r="DB286" s="20" t="s">
        <v>87</v>
      </c>
      <c r="DC286" s="20">
        <v>177000</v>
      </c>
      <c r="DD286" s="20">
        <v>3.1</v>
      </c>
      <c r="DE286" s="20">
        <v>376.2</v>
      </c>
      <c r="DF286" s="20">
        <v>3.5</v>
      </c>
      <c r="DG286" s="20">
        <v>438.2</v>
      </c>
      <c r="DH286" s="20">
        <v>3.3</v>
      </c>
      <c r="DI286" s="20">
        <v>121.4</v>
      </c>
      <c r="DJ286" s="20">
        <v>5.5</v>
      </c>
      <c r="DK286" s="20">
        <v>767.1</v>
      </c>
      <c r="DL286" s="20">
        <v>10</v>
      </c>
      <c r="DN286" s="21" t="s">
        <v>511</v>
      </c>
      <c r="DO286" s="21" t="s">
        <v>87</v>
      </c>
      <c r="DP286" s="21">
        <v>52000</v>
      </c>
      <c r="DQ286" s="21">
        <v>5.5</v>
      </c>
      <c r="DR286" s="21">
        <v>37</v>
      </c>
      <c r="DS286" s="21">
        <v>0.1</v>
      </c>
      <c r="DT286" s="21">
        <v>37.1</v>
      </c>
      <c r="DU286" s="21">
        <v>0.7</v>
      </c>
      <c r="DV286" s="21">
        <v>32.299999999999997</v>
      </c>
      <c r="DW286" s="21">
        <v>0.9</v>
      </c>
      <c r="DX286" s="21" t="s">
        <v>858</v>
      </c>
      <c r="DY286" s="21" t="s">
        <v>858</v>
      </c>
      <c r="EA286" s="22" t="s">
        <v>511</v>
      </c>
      <c r="EB286" s="22" t="s">
        <v>87</v>
      </c>
      <c r="EC286" s="22">
        <v>47000</v>
      </c>
      <c r="ED286" s="22">
        <v>7.2</v>
      </c>
      <c r="EE286" s="22">
        <v>20770</v>
      </c>
      <c r="EF286" s="22">
        <v>3.9</v>
      </c>
      <c r="EG286" s="22">
        <v>23371</v>
      </c>
      <c r="EH286" s="22">
        <v>3.6</v>
      </c>
      <c r="EI286" s="22">
        <v>12040</v>
      </c>
      <c r="EJ286" s="22">
        <v>4.5</v>
      </c>
      <c r="EK286" s="22" t="s">
        <v>858</v>
      </c>
      <c r="EL286" s="22" t="s">
        <v>858</v>
      </c>
      <c r="EN286" s="23" t="s">
        <v>511</v>
      </c>
      <c r="EO286" s="23" t="s">
        <v>87</v>
      </c>
      <c r="EP286" s="23">
        <v>52000</v>
      </c>
      <c r="EQ286" s="23">
        <v>5.5</v>
      </c>
      <c r="ER286" s="23">
        <v>11.01</v>
      </c>
      <c r="ES286" s="23">
        <v>4.3</v>
      </c>
      <c r="ET286" s="23">
        <v>12.47</v>
      </c>
      <c r="EU286" s="23">
        <v>3</v>
      </c>
      <c r="EV286" s="23">
        <v>6.79</v>
      </c>
      <c r="EW286" s="23">
        <v>2.5</v>
      </c>
      <c r="EX286" s="23" t="s">
        <v>858</v>
      </c>
      <c r="EY286" s="23" t="s">
        <v>858</v>
      </c>
      <c r="FA286" s="24" t="s">
        <v>511</v>
      </c>
      <c r="FB286" s="24" t="s">
        <v>87</v>
      </c>
      <c r="FC286" s="24">
        <v>52000</v>
      </c>
      <c r="FD286" s="24">
        <v>5.5</v>
      </c>
      <c r="FE286" s="24">
        <v>409.3</v>
      </c>
      <c r="FF286" s="24">
        <v>3.3</v>
      </c>
      <c r="FG286" s="24">
        <v>462.6</v>
      </c>
      <c r="FH286" s="24">
        <v>2.9</v>
      </c>
      <c r="FI286" s="24">
        <v>249.8</v>
      </c>
      <c r="FJ286" s="24">
        <v>2.7</v>
      </c>
      <c r="FK286" s="24" t="s">
        <v>858</v>
      </c>
      <c r="FL286" s="24" t="s">
        <v>858</v>
      </c>
      <c r="FN286" s="11" t="s">
        <v>511</v>
      </c>
      <c r="FO286" s="11" t="s">
        <v>87</v>
      </c>
      <c r="FP286" s="11">
        <v>66000</v>
      </c>
      <c r="FQ286" s="11">
        <v>5.2</v>
      </c>
      <c r="FR286" s="11">
        <v>38</v>
      </c>
      <c r="FS286" s="11">
        <v>1</v>
      </c>
      <c r="FT286" s="11">
        <v>39.799999999999997</v>
      </c>
      <c r="FU286" s="11">
        <v>0.7</v>
      </c>
      <c r="FV286" s="11">
        <v>35</v>
      </c>
      <c r="FW286" s="11">
        <v>0.1</v>
      </c>
      <c r="FX286" s="11">
        <v>47.9</v>
      </c>
      <c r="FY286" s="11">
        <v>12</v>
      </c>
      <c r="GA286" s="10" t="s">
        <v>511</v>
      </c>
      <c r="GB286" s="10" t="s">
        <v>87</v>
      </c>
      <c r="GC286" s="10">
        <v>60000</v>
      </c>
      <c r="GD286" s="10">
        <v>6.9</v>
      </c>
      <c r="GE286" s="10">
        <v>25657</v>
      </c>
      <c r="GF286" s="10">
        <v>6.3</v>
      </c>
      <c r="GG286" s="10">
        <v>34327</v>
      </c>
      <c r="GH286" s="10">
        <v>16</v>
      </c>
      <c r="GI286" s="10">
        <v>14968</v>
      </c>
      <c r="GJ286" s="10">
        <v>3.4</v>
      </c>
      <c r="GK286" s="10" t="s">
        <v>858</v>
      </c>
      <c r="GL286" s="10" t="s">
        <v>858</v>
      </c>
      <c r="GN286" s="9" t="s">
        <v>511</v>
      </c>
      <c r="GO286" s="9" t="s">
        <v>87</v>
      </c>
      <c r="GP286" s="9">
        <v>66000</v>
      </c>
      <c r="GQ286" s="9">
        <v>5.2</v>
      </c>
      <c r="GR286" s="9">
        <v>12.26</v>
      </c>
      <c r="GS286" s="9">
        <v>4.2</v>
      </c>
      <c r="GT286" s="9">
        <v>14.78</v>
      </c>
      <c r="GU286" s="9">
        <v>5.3</v>
      </c>
      <c r="GV286" s="9">
        <v>7.15</v>
      </c>
      <c r="GW286" s="9">
        <v>2.5</v>
      </c>
      <c r="GX286" s="9" t="s">
        <v>858</v>
      </c>
      <c r="GY286" s="9" t="s">
        <v>858</v>
      </c>
    </row>
    <row r="287" spans="1:207" x14ac:dyDescent="0.25">
      <c r="A287" s="1" t="s">
        <v>512</v>
      </c>
      <c r="B287" s="1" t="s">
        <v>88</v>
      </c>
      <c r="C287" s="1">
        <v>31000</v>
      </c>
      <c r="D287" s="1">
        <v>7.5</v>
      </c>
      <c r="E287" s="1">
        <v>515.6</v>
      </c>
      <c r="F287" s="1">
        <v>7.6</v>
      </c>
      <c r="G287" s="1">
        <v>585.29999999999995</v>
      </c>
      <c r="H287" s="1">
        <v>4.0999999999999996</v>
      </c>
      <c r="I287" s="1">
        <v>300.7</v>
      </c>
      <c r="J287" s="1">
        <v>4</v>
      </c>
      <c r="K287" s="1" t="s">
        <v>858</v>
      </c>
      <c r="L287" s="1" t="s">
        <v>858</v>
      </c>
      <c r="N287" s="2" t="s">
        <v>512</v>
      </c>
      <c r="O287" s="2" t="s">
        <v>88</v>
      </c>
      <c r="P287" s="2">
        <v>49000</v>
      </c>
      <c r="Q287" s="2">
        <v>5.9</v>
      </c>
      <c r="R287" s="2">
        <v>37.5</v>
      </c>
      <c r="S287" s="2">
        <v>0.3</v>
      </c>
      <c r="T287" s="2">
        <v>38.799999999999997</v>
      </c>
      <c r="U287" s="2">
        <v>0.9</v>
      </c>
      <c r="V287" s="2">
        <v>34.299999999999997</v>
      </c>
      <c r="W287" s="2">
        <v>1.8</v>
      </c>
      <c r="X287" s="2" t="s">
        <v>858</v>
      </c>
      <c r="Y287" s="2" t="s">
        <v>858</v>
      </c>
      <c r="AA287" s="3" t="s">
        <v>512</v>
      </c>
      <c r="AB287" s="3" t="s">
        <v>88</v>
      </c>
      <c r="AC287" s="3">
        <v>44000</v>
      </c>
      <c r="AD287" s="3">
        <v>6.8</v>
      </c>
      <c r="AE287" s="3">
        <v>23210</v>
      </c>
      <c r="AF287" s="3">
        <v>6.3</v>
      </c>
      <c r="AG287" s="3">
        <v>27387</v>
      </c>
      <c r="AH287" s="3">
        <v>4.0999999999999996</v>
      </c>
      <c r="AI287" s="3">
        <v>14141</v>
      </c>
      <c r="AJ287" s="3">
        <v>6.1</v>
      </c>
      <c r="AK287" s="3" t="s">
        <v>858</v>
      </c>
      <c r="AL287" s="3" t="s">
        <v>858</v>
      </c>
      <c r="AN287" s="4" t="s">
        <v>512</v>
      </c>
      <c r="AO287" s="4" t="s">
        <v>88</v>
      </c>
      <c r="AP287" s="4">
        <v>49000</v>
      </c>
      <c r="AQ287" s="4">
        <v>5.9</v>
      </c>
      <c r="AR287" s="4">
        <v>11.62</v>
      </c>
      <c r="AS287" s="4">
        <v>5.6</v>
      </c>
      <c r="AT287" s="4">
        <v>14.14</v>
      </c>
      <c r="AU287" s="4">
        <v>3.4</v>
      </c>
      <c r="AV287" s="4">
        <v>7.28</v>
      </c>
      <c r="AW287" s="4">
        <v>2.6</v>
      </c>
      <c r="AX287" s="4" t="s">
        <v>858</v>
      </c>
      <c r="AY287" s="4" t="s">
        <v>858</v>
      </c>
      <c r="BA287" s="5" t="s">
        <v>512</v>
      </c>
      <c r="BB287" s="5" t="s">
        <v>88</v>
      </c>
      <c r="BC287" s="5">
        <v>49000</v>
      </c>
      <c r="BD287" s="5">
        <v>5.9</v>
      </c>
      <c r="BE287" s="5">
        <v>458.4</v>
      </c>
      <c r="BF287" s="5">
        <v>5.7</v>
      </c>
      <c r="BG287" s="5">
        <v>548.70000000000005</v>
      </c>
      <c r="BH287" s="5">
        <v>3.3</v>
      </c>
      <c r="BI287" s="5">
        <v>285.39999999999998</v>
      </c>
      <c r="BJ287" s="5">
        <v>4</v>
      </c>
      <c r="BK287" s="5" t="s">
        <v>858</v>
      </c>
      <c r="BL287" s="5" t="s">
        <v>858</v>
      </c>
      <c r="BN287" s="6" t="s">
        <v>512</v>
      </c>
      <c r="BO287" s="6" t="s">
        <v>88</v>
      </c>
      <c r="BP287" s="6">
        <v>67000</v>
      </c>
      <c r="BQ287" s="6">
        <v>4.9000000000000004</v>
      </c>
      <c r="BR287" s="6">
        <v>36</v>
      </c>
      <c r="BS287" s="6">
        <v>1.4</v>
      </c>
      <c r="BT287" s="6">
        <v>33.1</v>
      </c>
      <c r="BU287" s="6">
        <v>1.7</v>
      </c>
      <c r="BV287" s="6">
        <v>15</v>
      </c>
      <c r="BW287" s="6">
        <v>11</v>
      </c>
      <c r="BX287" s="6">
        <v>44</v>
      </c>
      <c r="BY287" s="6">
        <v>11</v>
      </c>
      <c r="CA287" s="7" t="s">
        <v>512</v>
      </c>
      <c r="CB287" s="7" t="s">
        <v>88</v>
      </c>
      <c r="CC287" s="7">
        <v>61000</v>
      </c>
      <c r="CD287" s="7">
        <v>5.7</v>
      </c>
      <c r="CE287" s="7">
        <v>19508</v>
      </c>
      <c r="CF287" s="7">
        <v>5.7</v>
      </c>
      <c r="CG287" s="7">
        <v>22706</v>
      </c>
      <c r="CH287" s="7">
        <v>4.0999999999999996</v>
      </c>
      <c r="CI287" s="7">
        <v>6514</v>
      </c>
      <c r="CJ287" s="7">
        <v>15</v>
      </c>
      <c r="CK287" s="7" t="s">
        <v>858</v>
      </c>
      <c r="CL287" s="7" t="s">
        <v>858</v>
      </c>
      <c r="CN287" s="8" t="s">
        <v>512</v>
      </c>
      <c r="CO287" s="8" t="s">
        <v>88</v>
      </c>
      <c r="CP287" s="8">
        <v>67000</v>
      </c>
      <c r="CQ287" s="8">
        <v>4.9000000000000004</v>
      </c>
      <c r="CR287" s="8">
        <v>10.4</v>
      </c>
      <c r="CS287" s="8">
        <v>4.0999999999999996</v>
      </c>
      <c r="CT287" s="8">
        <v>13.56</v>
      </c>
      <c r="CU287" s="8">
        <v>3.1</v>
      </c>
      <c r="CV287" s="8">
        <v>6.53</v>
      </c>
      <c r="CW287" s="8">
        <v>2.1</v>
      </c>
      <c r="CX287" s="8" t="s">
        <v>858</v>
      </c>
      <c r="CY287" s="8" t="s">
        <v>858</v>
      </c>
      <c r="DA287" s="20" t="s">
        <v>512</v>
      </c>
      <c r="DB287" s="20" t="s">
        <v>88</v>
      </c>
      <c r="DC287" s="20">
        <v>67000</v>
      </c>
      <c r="DD287" s="20">
        <v>4.9000000000000004</v>
      </c>
      <c r="DE287" s="20">
        <v>389.5</v>
      </c>
      <c r="DF287" s="20">
        <v>5.0999999999999996</v>
      </c>
      <c r="DG287" s="20">
        <v>448.6</v>
      </c>
      <c r="DH287" s="20">
        <v>3.5</v>
      </c>
      <c r="DI287" s="20">
        <v>113.7</v>
      </c>
      <c r="DJ287" s="20">
        <v>14</v>
      </c>
      <c r="DK287" s="20" t="s">
        <v>858</v>
      </c>
      <c r="DL287" s="20" t="s">
        <v>858</v>
      </c>
      <c r="DN287" s="21" t="s">
        <v>512</v>
      </c>
      <c r="DO287" s="21" t="s">
        <v>88</v>
      </c>
      <c r="DP287" s="21">
        <v>18000</v>
      </c>
      <c r="DQ287" s="21">
        <v>9.5</v>
      </c>
      <c r="DR287" s="21">
        <v>36.9</v>
      </c>
      <c r="DS287" s="21">
        <v>1.4</v>
      </c>
      <c r="DT287" s="21">
        <v>36.6</v>
      </c>
      <c r="DU287" s="21">
        <v>1.1000000000000001</v>
      </c>
      <c r="DV287" s="21">
        <v>32.5</v>
      </c>
      <c r="DW287" s="21">
        <v>1.9</v>
      </c>
      <c r="DX287" s="21" t="s">
        <v>858</v>
      </c>
      <c r="DY287" s="21" t="s">
        <v>858</v>
      </c>
      <c r="EA287" s="22" t="s">
        <v>512</v>
      </c>
      <c r="EB287" s="22" t="s">
        <v>88</v>
      </c>
      <c r="EC287" s="22">
        <v>17000</v>
      </c>
      <c r="ED287" s="22">
        <v>10.9</v>
      </c>
      <c r="EE287" s="22">
        <v>21212</v>
      </c>
      <c r="EF287" s="22">
        <v>8.1</v>
      </c>
      <c r="EG287" s="22">
        <v>23746</v>
      </c>
      <c r="EH287" s="22">
        <v>6.5</v>
      </c>
      <c r="EI287" s="22">
        <v>11884</v>
      </c>
      <c r="EJ287" s="22">
        <v>10</v>
      </c>
      <c r="EK287" s="22" t="s">
        <v>858</v>
      </c>
      <c r="EL287" s="22" t="s">
        <v>858</v>
      </c>
      <c r="EN287" s="23" t="s">
        <v>512</v>
      </c>
      <c r="EO287" s="23" t="s">
        <v>88</v>
      </c>
      <c r="EP287" s="23">
        <v>18000</v>
      </c>
      <c r="EQ287" s="23">
        <v>9.5</v>
      </c>
      <c r="ER287" s="23">
        <v>11.56</v>
      </c>
      <c r="ES287" s="23">
        <v>7.9</v>
      </c>
      <c r="ET287" s="23">
        <v>13.25</v>
      </c>
      <c r="EU287" s="23">
        <v>5.6</v>
      </c>
      <c r="EV287" s="23">
        <v>7.06</v>
      </c>
      <c r="EW287" s="23">
        <v>5.6</v>
      </c>
      <c r="EX287" s="23" t="s">
        <v>858</v>
      </c>
      <c r="EY287" s="23" t="s">
        <v>858</v>
      </c>
      <c r="FA287" s="24" t="s">
        <v>512</v>
      </c>
      <c r="FB287" s="24" t="s">
        <v>88</v>
      </c>
      <c r="FC287" s="24">
        <v>18000</v>
      </c>
      <c r="FD287" s="24">
        <v>9.5</v>
      </c>
      <c r="FE287" s="24">
        <v>421.3</v>
      </c>
      <c r="FF287" s="24">
        <v>7.5</v>
      </c>
      <c r="FG287" s="24">
        <v>484.3</v>
      </c>
      <c r="FH287" s="24">
        <v>5.6</v>
      </c>
      <c r="FI287" s="24">
        <v>252.1</v>
      </c>
      <c r="FJ287" s="24">
        <v>8.1</v>
      </c>
      <c r="FK287" s="24" t="s">
        <v>858</v>
      </c>
      <c r="FL287" s="24" t="s">
        <v>858</v>
      </c>
      <c r="FN287" s="11" t="s">
        <v>512</v>
      </c>
      <c r="FO287" s="11" t="s">
        <v>88</v>
      </c>
      <c r="FP287" s="11">
        <v>31000</v>
      </c>
      <c r="FQ287" s="11">
        <v>7.5</v>
      </c>
      <c r="FR287" s="11">
        <v>38.700000000000003</v>
      </c>
      <c r="FS287" s="11">
        <v>1.7</v>
      </c>
      <c r="FT287" s="11">
        <v>40.1</v>
      </c>
      <c r="FU287" s="11">
        <v>1.2</v>
      </c>
      <c r="FV287" s="11">
        <v>35</v>
      </c>
      <c r="FW287" s="11">
        <v>0</v>
      </c>
      <c r="FX287" s="11" t="s">
        <v>858</v>
      </c>
      <c r="FY287" s="11" t="s">
        <v>858</v>
      </c>
      <c r="GA287" s="10" t="s">
        <v>512</v>
      </c>
      <c r="GB287" s="10" t="s">
        <v>88</v>
      </c>
      <c r="GC287" s="10">
        <v>28000</v>
      </c>
      <c r="GD287" s="10">
        <v>8.8000000000000007</v>
      </c>
      <c r="GE287" s="10">
        <v>26639</v>
      </c>
      <c r="GF287" s="10">
        <v>7.9</v>
      </c>
      <c r="GG287" s="10">
        <v>29542</v>
      </c>
      <c r="GH287" s="10">
        <v>5</v>
      </c>
      <c r="GI287" s="10">
        <v>15360</v>
      </c>
      <c r="GJ287" s="10">
        <v>5.8</v>
      </c>
      <c r="GK287" s="10" t="s">
        <v>858</v>
      </c>
      <c r="GL287" s="10" t="s">
        <v>858</v>
      </c>
      <c r="GN287" s="9" t="s">
        <v>512</v>
      </c>
      <c r="GO287" s="9" t="s">
        <v>88</v>
      </c>
      <c r="GP287" s="9">
        <v>31000</v>
      </c>
      <c r="GQ287" s="9">
        <v>7.5</v>
      </c>
      <c r="GR287" s="9">
        <v>11.64</v>
      </c>
      <c r="GS287" s="9">
        <v>7.7</v>
      </c>
      <c r="GT287" s="9">
        <v>14.6</v>
      </c>
      <c r="GU287" s="9">
        <v>4.3</v>
      </c>
      <c r="GV287" s="9">
        <v>7.31</v>
      </c>
      <c r="GW287" s="9">
        <v>3.6</v>
      </c>
      <c r="GX287" s="9" t="s">
        <v>858</v>
      </c>
      <c r="GY287" s="9" t="s">
        <v>858</v>
      </c>
    </row>
    <row r="288" spans="1:207" x14ac:dyDescent="0.25">
      <c r="A288" s="1" t="s">
        <v>513</v>
      </c>
      <c r="B288" s="1" t="s">
        <v>89</v>
      </c>
      <c r="C288" s="1">
        <v>52000</v>
      </c>
      <c r="D288" s="1">
        <v>5.8</v>
      </c>
      <c r="E288" s="1">
        <v>481.2</v>
      </c>
      <c r="F288" s="1">
        <v>5.7</v>
      </c>
      <c r="G288" s="1">
        <v>570.4</v>
      </c>
      <c r="H288" s="1">
        <v>3.5</v>
      </c>
      <c r="I288" s="1">
        <v>277.89999999999998</v>
      </c>
      <c r="J288" s="1">
        <v>4.0999999999999996</v>
      </c>
      <c r="K288" s="1" t="s">
        <v>858</v>
      </c>
      <c r="L288" s="1" t="s">
        <v>858</v>
      </c>
      <c r="N288" s="2" t="s">
        <v>513</v>
      </c>
      <c r="O288" s="2" t="s">
        <v>89</v>
      </c>
      <c r="P288" s="2">
        <v>85000</v>
      </c>
      <c r="Q288" s="2">
        <v>4.5</v>
      </c>
      <c r="R288" s="2">
        <v>37.5</v>
      </c>
      <c r="S288" s="2">
        <v>0.4</v>
      </c>
      <c r="T288" s="2">
        <v>39.1</v>
      </c>
      <c r="U288" s="2">
        <v>0.7</v>
      </c>
      <c r="V288" s="2">
        <v>33.1</v>
      </c>
      <c r="W288" s="2">
        <v>1.7</v>
      </c>
      <c r="X288" s="2">
        <v>45.8</v>
      </c>
      <c r="Y288" s="2">
        <v>8.8000000000000007</v>
      </c>
      <c r="AA288" s="3" t="s">
        <v>513</v>
      </c>
      <c r="AB288" s="3" t="s">
        <v>89</v>
      </c>
      <c r="AC288" s="3">
        <v>73000</v>
      </c>
      <c r="AD288" s="3">
        <v>7.7</v>
      </c>
      <c r="AE288" s="3">
        <v>23220</v>
      </c>
      <c r="AF288" s="3">
        <v>8.1999999999999993</v>
      </c>
      <c r="AG288" s="3">
        <v>27521</v>
      </c>
      <c r="AH288" s="3">
        <v>4</v>
      </c>
      <c r="AI288" s="3">
        <v>13326</v>
      </c>
      <c r="AJ288" s="3">
        <v>3.5</v>
      </c>
      <c r="AK288" s="3" t="s">
        <v>858</v>
      </c>
      <c r="AL288" s="3" t="s">
        <v>858</v>
      </c>
      <c r="AN288" s="4" t="s">
        <v>513</v>
      </c>
      <c r="AO288" s="4" t="s">
        <v>89</v>
      </c>
      <c r="AP288" s="4">
        <v>85000</v>
      </c>
      <c r="AQ288" s="4">
        <v>4.5</v>
      </c>
      <c r="AR288" s="4">
        <v>11.19</v>
      </c>
      <c r="AS288" s="4">
        <v>4.0999999999999996</v>
      </c>
      <c r="AT288" s="4">
        <v>13.51</v>
      </c>
      <c r="AU288" s="4">
        <v>2.7</v>
      </c>
      <c r="AV288" s="4">
        <v>6.76</v>
      </c>
      <c r="AW288" s="4">
        <v>2.1</v>
      </c>
      <c r="AX288" s="4" t="s">
        <v>858</v>
      </c>
      <c r="AY288" s="4" t="s">
        <v>858</v>
      </c>
      <c r="BA288" s="5" t="s">
        <v>513</v>
      </c>
      <c r="BB288" s="5" t="s">
        <v>89</v>
      </c>
      <c r="BC288" s="5">
        <v>85000</v>
      </c>
      <c r="BD288" s="5">
        <v>4.5</v>
      </c>
      <c r="BE288" s="5">
        <v>442.8</v>
      </c>
      <c r="BF288" s="5">
        <v>4.2</v>
      </c>
      <c r="BG288" s="5">
        <v>528.4</v>
      </c>
      <c r="BH288" s="5">
        <v>2.7</v>
      </c>
      <c r="BI288" s="5">
        <v>265.2</v>
      </c>
      <c r="BJ288" s="5">
        <v>2.2000000000000002</v>
      </c>
      <c r="BK288" s="5" t="s">
        <v>858</v>
      </c>
      <c r="BL288" s="5" t="s">
        <v>858</v>
      </c>
      <c r="BN288" s="6" t="s">
        <v>513</v>
      </c>
      <c r="BO288" s="6" t="s">
        <v>89</v>
      </c>
      <c r="BP288" s="6">
        <v>131000</v>
      </c>
      <c r="BQ288" s="6">
        <v>3.5</v>
      </c>
      <c r="BR288" s="6">
        <v>36.1</v>
      </c>
      <c r="BS288" s="6">
        <v>1.4</v>
      </c>
      <c r="BT288" s="6">
        <v>31.8</v>
      </c>
      <c r="BU288" s="6">
        <v>1.3</v>
      </c>
      <c r="BV288" s="6">
        <v>13.4</v>
      </c>
      <c r="BW288" s="6">
        <v>10</v>
      </c>
      <c r="BX288" s="6">
        <v>43</v>
      </c>
      <c r="BY288" s="6">
        <v>6</v>
      </c>
      <c r="CA288" s="7" t="s">
        <v>513</v>
      </c>
      <c r="CB288" s="7" t="s">
        <v>89</v>
      </c>
      <c r="CC288" s="7">
        <v>113000</v>
      </c>
      <c r="CD288" s="7">
        <v>6</v>
      </c>
      <c r="CE288" s="7">
        <v>17858</v>
      </c>
      <c r="CF288" s="7">
        <v>8.4</v>
      </c>
      <c r="CG288" s="7">
        <v>21078</v>
      </c>
      <c r="CH288" s="7">
        <v>3.8</v>
      </c>
      <c r="CI288" s="7">
        <v>5239</v>
      </c>
      <c r="CJ288" s="7">
        <v>12</v>
      </c>
      <c r="CK288" s="7" t="s">
        <v>858</v>
      </c>
      <c r="CL288" s="7" t="s">
        <v>858</v>
      </c>
      <c r="CN288" s="8" t="s">
        <v>513</v>
      </c>
      <c r="CO288" s="8" t="s">
        <v>89</v>
      </c>
      <c r="CP288" s="8">
        <v>131000</v>
      </c>
      <c r="CQ288" s="8">
        <v>3.5</v>
      </c>
      <c r="CR288" s="8">
        <v>9.91</v>
      </c>
      <c r="CS288" s="8">
        <v>2.9</v>
      </c>
      <c r="CT288" s="8">
        <v>12.77</v>
      </c>
      <c r="CU288" s="8">
        <v>2.4</v>
      </c>
      <c r="CV288" s="8">
        <v>6.3</v>
      </c>
      <c r="CW288" s="8">
        <v>0.9</v>
      </c>
      <c r="CX288" s="8">
        <v>20.99</v>
      </c>
      <c r="CY288" s="8">
        <v>14</v>
      </c>
      <c r="DA288" s="20" t="s">
        <v>513</v>
      </c>
      <c r="DB288" s="20" t="s">
        <v>89</v>
      </c>
      <c r="DC288" s="20">
        <v>131000</v>
      </c>
      <c r="DD288" s="20">
        <v>3.5</v>
      </c>
      <c r="DE288" s="20">
        <v>344.2</v>
      </c>
      <c r="DF288" s="20">
        <v>4.2</v>
      </c>
      <c r="DG288" s="20">
        <v>406.8</v>
      </c>
      <c r="DH288" s="20">
        <v>2.8</v>
      </c>
      <c r="DI288" s="20">
        <v>100.8</v>
      </c>
      <c r="DJ288" s="20">
        <v>10</v>
      </c>
      <c r="DK288" s="20">
        <v>766.1</v>
      </c>
      <c r="DL288" s="20">
        <v>12</v>
      </c>
      <c r="DN288" s="21" t="s">
        <v>513</v>
      </c>
      <c r="DO288" s="21" t="s">
        <v>89</v>
      </c>
      <c r="DP288" s="21">
        <v>33000</v>
      </c>
      <c r="DQ288" s="21">
        <v>6.9</v>
      </c>
      <c r="DR288" s="21">
        <v>37</v>
      </c>
      <c r="DS288" s="21">
        <v>0.4</v>
      </c>
      <c r="DT288" s="21">
        <v>37.1</v>
      </c>
      <c r="DU288" s="21">
        <v>0.8</v>
      </c>
      <c r="DV288" s="21">
        <v>32.5</v>
      </c>
      <c r="DW288" s="21">
        <v>0.8</v>
      </c>
      <c r="DX288" s="21" t="s">
        <v>858</v>
      </c>
      <c r="DY288" s="21" t="s">
        <v>858</v>
      </c>
      <c r="EA288" s="22" t="s">
        <v>513</v>
      </c>
      <c r="EB288" s="22" t="s">
        <v>89</v>
      </c>
      <c r="EC288" s="22">
        <v>27000</v>
      </c>
      <c r="ED288" s="22">
        <v>10</v>
      </c>
      <c r="EE288" s="22">
        <v>19959</v>
      </c>
      <c r="EF288" s="22">
        <v>11</v>
      </c>
      <c r="EG288" s="22">
        <v>23469</v>
      </c>
      <c r="EH288" s="22">
        <v>4.7</v>
      </c>
      <c r="EI288" s="22">
        <v>12234</v>
      </c>
      <c r="EJ288" s="22">
        <v>6.4</v>
      </c>
      <c r="EK288" s="22" t="s">
        <v>858</v>
      </c>
      <c r="EL288" s="22" t="s">
        <v>858</v>
      </c>
      <c r="EN288" s="23" t="s">
        <v>513</v>
      </c>
      <c r="EO288" s="23" t="s">
        <v>89</v>
      </c>
      <c r="EP288" s="23">
        <v>33000</v>
      </c>
      <c r="EQ288" s="23">
        <v>6.9</v>
      </c>
      <c r="ER288" s="23">
        <v>10.46</v>
      </c>
      <c r="ES288" s="23">
        <v>7.1</v>
      </c>
      <c r="ET288" s="23">
        <v>12.43</v>
      </c>
      <c r="EU288" s="23">
        <v>3.7</v>
      </c>
      <c r="EV288" s="23">
        <v>6.5</v>
      </c>
      <c r="EW288" s="23">
        <v>2.8</v>
      </c>
      <c r="EX288" s="23" t="s">
        <v>858</v>
      </c>
      <c r="EY288" s="23" t="s">
        <v>858</v>
      </c>
      <c r="FA288" s="24" t="s">
        <v>513</v>
      </c>
      <c r="FB288" s="24" t="s">
        <v>89</v>
      </c>
      <c r="FC288" s="24">
        <v>33000</v>
      </c>
      <c r="FD288" s="24">
        <v>6.9</v>
      </c>
      <c r="FE288" s="24">
        <v>384.6</v>
      </c>
      <c r="FF288" s="24">
        <v>6.6</v>
      </c>
      <c r="FG288" s="24">
        <v>461.9</v>
      </c>
      <c r="FH288" s="24">
        <v>3.6</v>
      </c>
      <c r="FI288" s="24">
        <v>250.2</v>
      </c>
      <c r="FJ288" s="24">
        <v>4</v>
      </c>
      <c r="FK288" s="24" t="s">
        <v>858</v>
      </c>
      <c r="FL288" s="24" t="s">
        <v>858</v>
      </c>
      <c r="FN288" s="11" t="s">
        <v>513</v>
      </c>
      <c r="FO288" s="11" t="s">
        <v>89</v>
      </c>
      <c r="FP288" s="11">
        <v>52000</v>
      </c>
      <c r="FQ288" s="11">
        <v>5.8</v>
      </c>
      <c r="FR288" s="11">
        <v>39</v>
      </c>
      <c r="FS288" s="11">
        <v>1.6</v>
      </c>
      <c r="FT288" s="11">
        <v>40.4</v>
      </c>
      <c r="FU288" s="11">
        <v>0.9</v>
      </c>
      <c r="FV288" s="11">
        <v>35</v>
      </c>
      <c r="FW288" s="11">
        <v>1.3</v>
      </c>
      <c r="FX288" s="11" t="s">
        <v>858</v>
      </c>
      <c r="FY288" s="11" t="s">
        <v>858</v>
      </c>
      <c r="GA288" s="10" t="s">
        <v>513</v>
      </c>
      <c r="GB288" s="10" t="s">
        <v>89</v>
      </c>
      <c r="GC288" s="10">
        <v>45000</v>
      </c>
      <c r="GD288" s="10">
        <v>10.7</v>
      </c>
      <c r="GE288" s="10">
        <v>25486</v>
      </c>
      <c r="GF288" s="10">
        <v>11</v>
      </c>
      <c r="GG288" s="10">
        <v>29973</v>
      </c>
      <c r="GH288" s="10">
        <v>5.8</v>
      </c>
      <c r="GI288" s="10" t="s">
        <v>858</v>
      </c>
      <c r="GJ288" s="10" t="s">
        <v>858</v>
      </c>
      <c r="GK288" s="10" t="s">
        <v>858</v>
      </c>
      <c r="GL288" s="10" t="s">
        <v>858</v>
      </c>
      <c r="GN288" s="9" t="s">
        <v>513</v>
      </c>
      <c r="GO288" s="9" t="s">
        <v>89</v>
      </c>
      <c r="GP288" s="9">
        <v>52000</v>
      </c>
      <c r="GQ288" s="9">
        <v>5.8</v>
      </c>
      <c r="GR288" s="9">
        <v>11.58</v>
      </c>
      <c r="GS288" s="9">
        <v>5.0999999999999996</v>
      </c>
      <c r="GT288" s="9">
        <v>14.13</v>
      </c>
      <c r="GU288" s="9">
        <v>3.6</v>
      </c>
      <c r="GV288" s="9">
        <v>7.01</v>
      </c>
      <c r="GW288" s="9">
        <v>2.9</v>
      </c>
      <c r="GX288" s="9" t="s">
        <v>858</v>
      </c>
      <c r="GY288" s="9" t="s">
        <v>858</v>
      </c>
    </row>
    <row r="289" spans="1:207" x14ac:dyDescent="0.25">
      <c r="A289" s="1" t="s">
        <v>514</v>
      </c>
      <c r="B289" s="1" t="s">
        <v>90</v>
      </c>
      <c r="C289" s="1">
        <v>166000</v>
      </c>
      <c r="D289" s="1">
        <v>3.2</v>
      </c>
      <c r="E289" s="1">
        <v>514</v>
      </c>
      <c r="F289" s="1">
        <v>2.9</v>
      </c>
      <c r="G289" s="1">
        <v>609.4</v>
      </c>
      <c r="H289" s="1">
        <v>2.1</v>
      </c>
      <c r="I289" s="1">
        <v>299.7</v>
      </c>
      <c r="J289" s="1">
        <v>2</v>
      </c>
      <c r="K289" s="1">
        <v>970.6</v>
      </c>
      <c r="L289" s="1">
        <v>13</v>
      </c>
      <c r="N289" s="2" t="s">
        <v>514</v>
      </c>
      <c r="O289" s="2" t="s">
        <v>90</v>
      </c>
      <c r="P289" s="2">
        <v>276000</v>
      </c>
      <c r="Q289" s="2">
        <v>2.5</v>
      </c>
      <c r="R289" s="2">
        <v>37.5</v>
      </c>
      <c r="S289" s="2">
        <v>0</v>
      </c>
      <c r="T289" s="2">
        <v>39.1</v>
      </c>
      <c r="U289" s="2">
        <v>0.4</v>
      </c>
      <c r="V289" s="2">
        <v>35</v>
      </c>
      <c r="W289" s="2">
        <v>0</v>
      </c>
      <c r="X289" s="2">
        <v>45.2</v>
      </c>
      <c r="Y289" s="2">
        <v>3.9</v>
      </c>
      <c r="AA289" s="3" t="s">
        <v>514</v>
      </c>
      <c r="AB289" s="3" t="s">
        <v>90</v>
      </c>
      <c r="AC289" s="3">
        <v>238000</v>
      </c>
      <c r="AD289" s="3">
        <v>3.4</v>
      </c>
      <c r="AE289" s="3">
        <v>25349</v>
      </c>
      <c r="AF289" s="3">
        <v>3</v>
      </c>
      <c r="AG289" s="3">
        <v>29569</v>
      </c>
      <c r="AH289" s="3">
        <v>2.1</v>
      </c>
      <c r="AI289" s="3">
        <v>14684</v>
      </c>
      <c r="AJ289" s="3">
        <v>3.6</v>
      </c>
      <c r="AK289" s="3">
        <v>47467</v>
      </c>
      <c r="AL289" s="3">
        <v>14</v>
      </c>
      <c r="AN289" s="4" t="s">
        <v>514</v>
      </c>
      <c r="AO289" s="4" t="s">
        <v>90</v>
      </c>
      <c r="AP289" s="4">
        <v>276000</v>
      </c>
      <c r="AQ289" s="4">
        <v>2.5</v>
      </c>
      <c r="AR289" s="4">
        <v>12.16</v>
      </c>
      <c r="AS289" s="4">
        <v>2.2000000000000002</v>
      </c>
      <c r="AT289" s="4">
        <v>14.49</v>
      </c>
      <c r="AU289" s="4">
        <v>1.6</v>
      </c>
      <c r="AV289" s="4">
        <v>7.24</v>
      </c>
      <c r="AW289" s="4">
        <v>1.7</v>
      </c>
      <c r="AX289" s="4">
        <v>23.84</v>
      </c>
      <c r="AY289" s="4">
        <v>8.9</v>
      </c>
      <c r="BA289" s="5" t="s">
        <v>514</v>
      </c>
      <c r="BB289" s="5" t="s">
        <v>90</v>
      </c>
      <c r="BC289" s="5">
        <v>276000</v>
      </c>
      <c r="BD289" s="5">
        <v>2.5</v>
      </c>
      <c r="BE289" s="5">
        <v>479.3</v>
      </c>
      <c r="BF289" s="5">
        <v>2.2999999999999998</v>
      </c>
      <c r="BG289" s="5">
        <v>567.1</v>
      </c>
      <c r="BH289" s="5">
        <v>1.6</v>
      </c>
      <c r="BI289" s="5">
        <v>283.3</v>
      </c>
      <c r="BJ289" s="5">
        <v>1.7</v>
      </c>
      <c r="BK289" s="5">
        <v>893.6</v>
      </c>
      <c r="BL289" s="5">
        <v>8.3000000000000007</v>
      </c>
      <c r="BN289" s="6" t="s">
        <v>514</v>
      </c>
      <c r="BO289" s="6" t="s">
        <v>90</v>
      </c>
      <c r="BP289" s="6">
        <v>368000</v>
      </c>
      <c r="BQ289" s="6">
        <v>2.1</v>
      </c>
      <c r="BR289" s="6">
        <v>37</v>
      </c>
      <c r="BS289" s="6">
        <v>0</v>
      </c>
      <c r="BT289" s="6">
        <v>34.1</v>
      </c>
      <c r="BU289" s="6">
        <v>0.7</v>
      </c>
      <c r="BV289" s="6">
        <v>18</v>
      </c>
      <c r="BW289" s="6">
        <v>3.7</v>
      </c>
      <c r="BX289" s="6">
        <v>43.9</v>
      </c>
      <c r="BY289" s="6">
        <v>3</v>
      </c>
      <c r="CA289" s="7" t="s">
        <v>514</v>
      </c>
      <c r="CB289" s="7" t="s">
        <v>90</v>
      </c>
      <c r="CC289" s="7">
        <v>319000</v>
      </c>
      <c r="CD289" s="7">
        <v>2.9</v>
      </c>
      <c r="CE289" s="7">
        <v>21875</v>
      </c>
      <c r="CF289" s="7">
        <v>2.8</v>
      </c>
      <c r="CG289" s="7">
        <v>25427</v>
      </c>
      <c r="CH289" s="7">
        <v>2</v>
      </c>
      <c r="CI289" s="7">
        <v>7813</v>
      </c>
      <c r="CJ289" s="7">
        <v>6.1</v>
      </c>
      <c r="CK289" s="7">
        <v>44084</v>
      </c>
      <c r="CL289" s="7">
        <v>11</v>
      </c>
      <c r="CN289" s="8" t="s">
        <v>514</v>
      </c>
      <c r="CO289" s="8" t="s">
        <v>90</v>
      </c>
      <c r="CP289" s="8">
        <v>368000</v>
      </c>
      <c r="CQ289" s="8">
        <v>2.1</v>
      </c>
      <c r="CR289" s="8">
        <v>11.43</v>
      </c>
      <c r="CS289" s="8">
        <v>2</v>
      </c>
      <c r="CT289" s="8">
        <v>14.29</v>
      </c>
      <c r="CU289" s="8">
        <v>1.5</v>
      </c>
      <c r="CV289" s="8">
        <v>6.58</v>
      </c>
      <c r="CW289" s="8">
        <v>0.9</v>
      </c>
      <c r="CX289" s="8">
        <v>24.13</v>
      </c>
      <c r="CY289" s="8">
        <v>8.1999999999999993</v>
      </c>
      <c r="DA289" s="20" t="s">
        <v>514</v>
      </c>
      <c r="DB289" s="20" t="s">
        <v>90</v>
      </c>
      <c r="DC289" s="20">
        <v>368000</v>
      </c>
      <c r="DD289" s="20">
        <v>2.1</v>
      </c>
      <c r="DE289" s="20">
        <v>419.3</v>
      </c>
      <c r="DF289" s="20">
        <v>1.7</v>
      </c>
      <c r="DG289" s="20">
        <v>487.5</v>
      </c>
      <c r="DH289" s="20">
        <v>1.6</v>
      </c>
      <c r="DI289" s="20">
        <v>146.30000000000001</v>
      </c>
      <c r="DJ289" s="20">
        <v>5</v>
      </c>
      <c r="DK289" s="20">
        <v>837.4</v>
      </c>
      <c r="DL289" s="20">
        <v>7.3</v>
      </c>
      <c r="DN289" s="21" t="s">
        <v>514</v>
      </c>
      <c r="DO289" s="21" t="s">
        <v>90</v>
      </c>
      <c r="DP289" s="21">
        <v>110000</v>
      </c>
      <c r="DQ289" s="21">
        <v>3.8</v>
      </c>
      <c r="DR289" s="21">
        <v>37</v>
      </c>
      <c r="DS289" s="21">
        <v>0.3</v>
      </c>
      <c r="DT289" s="21">
        <v>37.5</v>
      </c>
      <c r="DU289" s="21">
        <v>0.5</v>
      </c>
      <c r="DV289" s="21">
        <v>33.299999999999997</v>
      </c>
      <c r="DW289" s="21">
        <v>1.9</v>
      </c>
      <c r="DX289" s="21">
        <v>41.1</v>
      </c>
      <c r="DY289" s="21">
        <v>4.5999999999999996</v>
      </c>
      <c r="EA289" s="22" t="s">
        <v>514</v>
      </c>
      <c r="EB289" s="22" t="s">
        <v>90</v>
      </c>
      <c r="EC289" s="22">
        <v>97000</v>
      </c>
      <c r="ED289" s="22">
        <v>5.7</v>
      </c>
      <c r="EE289" s="22">
        <v>21995</v>
      </c>
      <c r="EF289" s="22">
        <v>5.0999999999999996</v>
      </c>
      <c r="EG289" s="22">
        <v>25923</v>
      </c>
      <c r="EH289" s="22">
        <v>3.2</v>
      </c>
      <c r="EI289" s="22">
        <v>13227</v>
      </c>
      <c r="EJ289" s="22">
        <v>3.6</v>
      </c>
      <c r="EK289" s="22" t="s">
        <v>858</v>
      </c>
      <c r="EL289" s="22" t="s">
        <v>858</v>
      </c>
      <c r="EN289" s="23" t="s">
        <v>514</v>
      </c>
      <c r="EO289" s="23" t="s">
        <v>90</v>
      </c>
      <c r="EP289" s="23">
        <v>110000</v>
      </c>
      <c r="EQ289" s="23">
        <v>3.8</v>
      </c>
      <c r="ER289" s="23">
        <v>11.5</v>
      </c>
      <c r="ES289" s="23">
        <v>2.8</v>
      </c>
      <c r="ET289" s="23">
        <v>13.41</v>
      </c>
      <c r="EU289" s="23">
        <v>2.2000000000000002</v>
      </c>
      <c r="EV289" s="23">
        <v>7.09</v>
      </c>
      <c r="EW289" s="23">
        <v>2.7</v>
      </c>
      <c r="EX289" s="23">
        <v>21.24</v>
      </c>
      <c r="EY289" s="23">
        <v>14</v>
      </c>
      <c r="FA289" s="24" t="s">
        <v>514</v>
      </c>
      <c r="FB289" s="24" t="s">
        <v>90</v>
      </c>
      <c r="FC289" s="24">
        <v>110000</v>
      </c>
      <c r="FD289" s="24">
        <v>3.8</v>
      </c>
      <c r="FE289" s="24">
        <v>430.7</v>
      </c>
      <c r="FF289" s="24">
        <v>3</v>
      </c>
      <c r="FG289" s="24">
        <v>503.2</v>
      </c>
      <c r="FH289" s="24">
        <v>2.1</v>
      </c>
      <c r="FI289" s="24">
        <v>264.5</v>
      </c>
      <c r="FJ289" s="24">
        <v>2.7</v>
      </c>
      <c r="FK289" s="24">
        <v>791.4</v>
      </c>
      <c r="FL289" s="24">
        <v>14</v>
      </c>
      <c r="FN289" s="11" t="s">
        <v>514</v>
      </c>
      <c r="FO289" s="11" t="s">
        <v>90</v>
      </c>
      <c r="FP289" s="11">
        <v>166000</v>
      </c>
      <c r="FQ289" s="11">
        <v>3.2</v>
      </c>
      <c r="FR289" s="11">
        <v>37.5</v>
      </c>
      <c r="FS289" s="11">
        <v>0.8</v>
      </c>
      <c r="FT289" s="11">
        <v>40.200000000000003</v>
      </c>
      <c r="FU289" s="11">
        <v>0.6</v>
      </c>
      <c r="FV289" s="11">
        <v>35</v>
      </c>
      <c r="FW289" s="11">
        <v>0.7</v>
      </c>
      <c r="FX289" s="11">
        <v>47.5</v>
      </c>
      <c r="FY289" s="11">
        <v>4.3</v>
      </c>
      <c r="GA289" s="10" t="s">
        <v>514</v>
      </c>
      <c r="GB289" s="10" t="s">
        <v>90</v>
      </c>
      <c r="GC289" s="10">
        <v>141000</v>
      </c>
      <c r="GD289" s="10">
        <v>4.2</v>
      </c>
      <c r="GE289" s="10">
        <v>27448</v>
      </c>
      <c r="GF289" s="10">
        <v>3.2</v>
      </c>
      <c r="GG289" s="10">
        <v>32076</v>
      </c>
      <c r="GH289" s="10">
        <v>2.5</v>
      </c>
      <c r="GI289" s="10">
        <v>15348</v>
      </c>
      <c r="GJ289" s="10">
        <v>2.2999999999999998</v>
      </c>
      <c r="GK289" s="10">
        <v>51833</v>
      </c>
      <c r="GL289" s="10">
        <v>19</v>
      </c>
      <c r="GN289" s="9" t="s">
        <v>514</v>
      </c>
      <c r="GO289" s="9" t="s">
        <v>90</v>
      </c>
      <c r="GP289" s="9">
        <v>166000</v>
      </c>
      <c r="GQ289" s="9">
        <v>3.2</v>
      </c>
      <c r="GR289" s="9">
        <v>12.72</v>
      </c>
      <c r="GS289" s="9">
        <v>2.7</v>
      </c>
      <c r="GT289" s="9">
        <v>15.17</v>
      </c>
      <c r="GU289" s="9">
        <v>2.2000000000000002</v>
      </c>
      <c r="GV289" s="9">
        <v>7.34</v>
      </c>
      <c r="GW289" s="9">
        <v>2.1</v>
      </c>
      <c r="GX289" s="9">
        <v>26.12</v>
      </c>
      <c r="GY289" s="9">
        <v>13</v>
      </c>
    </row>
    <row r="290" spans="1:207" x14ac:dyDescent="0.25">
      <c r="A290" s="1" t="s">
        <v>515</v>
      </c>
      <c r="B290" s="1" t="s">
        <v>91</v>
      </c>
      <c r="C290" s="1">
        <v>58000</v>
      </c>
      <c r="D290" s="1">
        <v>5.4</v>
      </c>
      <c r="E290" s="1">
        <v>517.6</v>
      </c>
      <c r="F290" s="1">
        <v>4.3</v>
      </c>
      <c r="G290" s="1">
        <v>576.5</v>
      </c>
      <c r="H290" s="1">
        <v>3</v>
      </c>
      <c r="I290" s="1">
        <v>306.39999999999998</v>
      </c>
      <c r="J290" s="1">
        <v>4.0999999999999996</v>
      </c>
      <c r="K290" s="1" t="s">
        <v>858</v>
      </c>
      <c r="L290" s="1" t="s">
        <v>858</v>
      </c>
      <c r="N290" s="2" t="s">
        <v>515</v>
      </c>
      <c r="O290" s="2" t="s">
        <v>91</v>
      </c>
      <c r="P290" s="2">
        <v>97000</v>
      </c>
      <c r="Q290" s="2">
        <v>4.0999999999999996</v>
      </c>
      <c r="R290" s="2">
        <v>38.700000000000003</v>
      </c>
      <c r="S290" s="2">
        <v>1.1000000000000001</v>
      </c>
      <c r="T290" s="2">
        <v>39.299999999999997</v>
      </c>
      <c r="U290" s="2">
        <v>0.6</v>
      </c>
      <c r="V290" s="2">
        <v>33.1</v>
      </c>
      <c r="W290" s="2">
        <v>1.6</v>
      </c>
      <c r="X290" s="2">
        <v>46.5</v>
      </c>
      <c r="Y290" s="2">
        <v>7.1</v>
      </c>
      <c r="AA290" s="3" t="s">
        <v>515</v>
      </c>
      <c r="AB290" s="3" t="s">
        <v>91</v>
      </c>
      <c r="AC290" s="3">
        <v>86000</v>
      </c>
      <c r="AD290" s="3">
        <v>5.7</v>
      </c>
      <c r="AE290" s="3">
        <v>25109</v>
      </c>
      <c r="AF290" s="3">
        <v>5.7</v>
      </c>
      <c r="AG290" s="3">
        <v>29224</v>
      </c>
      <c r="AH290" s="3">
        <v>3.3</v>
      </c>
      <c r="AI290" s="3">
        <v>14672</v>
      </c>
      <c r="AJ290" s="3">
        <v>5.5</v>
      </c>
      <c r="AK290" s="3" t="s">
        <v>858</v>
      </c>
      <c r="AL290" s="3" t="s">
        <v>858</v>
      </c>
      <c r="AN290" s="4" t="s">
        <v>515</v>
      </c>
      <c r="AO290" s="4" t="s">
        <v>91</v>
      </c>
      <c r="AP290" s="4">
        <v>97000</v>
      </c>
      <c r="AQ290" s="4">
        <v>4.0999999999999996</v>
      </c>
      <c r="AR290" s="4">
        <v>11.26</v>
      </c>
      <c r="AS290" s="4">
        <v>4</v>
      </c>
      <c r="AT290" s="4">
        <v>13.79</v>
      </c>
      <c r="AU290" s="4">
        <v>2.5</v>
      </c>
      <c r="AV290" s="4">
        <v>7.19</v>
      </c>
      <c r="AW290" s="4">
        <v>2.4</v>
      </c>
      <c r="AX290" s="4" t="s">
        <v>858</v>
      </c>
      <c r="AY290" s="4" t="s">
        <v>858</v>
      </c>
      <c r="BA290" s="5" t="s">
        <v>515</v>
      </c>
      <c r="BB290" s="5" t="s">
        <v>91</v>
      </c>
      <c r="BC290" s="5">
        <v>97000</v>
      </c>
      <c r="BD290" s="5">
        <v>4.0999999999999996</v>
      </c>
      <c r="BE290" s="5">
        <v>470.7</v>
      </c>
      <c r="BF290" s="5">
        <v>3.8</v>
      </c>
      <c r="BG290" s="5">
        <v>542</v>
      </c>
      <c r="BH290" s="5">
        <v>2.4</v>
      </c>
      <c r="BI290" s="5">
        <v>280.2</v>
      </c>
      <c r="BJ290" s="5">
        <v>2.1</v>
      </c>
      <c r="BK290" s="5" t="s">
        <v>858</v>
      </c>
      <c r="BL290" s="5" t="s">
        <v>858</v>
      </c>
      <c r="BN290" s="6" t="s">
        <v>515</v>
      </c>
      <c r="BO290" s="6" t="s">
        <v>91</v>
      </c>
      <c r="BP290" s="6">
        <v>138000</v>
      </c>
      <c r="BQ290" s="6">
        <v>3.4</v>
      </c>
      <c r="BR290" s="6">
        <v>37</v>
      </c>
      <c r="BS290" s="6">
        <v>0.3</v>
      </c>
      <c r="BT290" s="6">
        <v>32.9</v>
      </c>
      <c r="BU290" s="6">
        <v>1.2</v>
      </c>
      <c r="BV290" s="6">
        <v>14.3</v>
      </c>
      <c r="BW290" s="6">
        <v>6.2</v>
      </c>
      <c r="BX290" s="6">
        <v>44.3</v>
      </c>
      <c r="BY290" s="6">
        <v>5</v>
      </c>
      <c r="CA290" s="7" t="s">
        <v>515</v>
      </c>
      <c r="CB290" s="7" t="s">
        <v>91</v>
      </c>
      <c r="CC290" s="7">
        <v>123000</v>
      </c>
      <c r="CD290" s="7">
        <v>4.8</v>
      </c>
      <c r="CE290" s="7">
        <v>19965</v>
      </c>
      <c r="CF290" s="7">
        <v>5.5</v>
      </c>
      <c r="CG290" s="7">
        <v>23439</v>
      </c>
      <c r="CH290" s="7">
        <v>3.4</v>
      </c>
      <c r="CI290" s="7">
        <v>6070</v>
      </c>
      <c r="CJ290" s="7">
        <v>6.9</v>
      </c>
      <c r="CK290" s="7" t="s">
        <v>858</v>
      </c>
      <c r="CL290" s="7" t="s">
        <v>858</v>
      </c>
      <c r="CN290" s="8" t="s">
        <v>515</v>
      </c>
      <c r="CO290" s="8" t="s">
        <v>91</v>
      </c>
      <c r="CP290" s="8">
        <v>138000</v>
      </c>
      <c r="CQ290" s="8">
        <v>3.4</v>
      </c>
      <c r="CR290" s="8">
        <v>10.15</v>
      </c>
      <c r="CS290" s="8">
        <v>2.7</v>
      </c>
      <c r="CT290" s="8">
        <v>13.23</v>
      </c>
      <c r="CU290" s="8">
        <v>2.2999999999999998</v>
      </c>
      <c r="CV290" s="8">
        <v>6.42</v>
      </c>
      <c r="CW290" s="8">
        <v>1.1000000000000001</v>
      </c>
      <c r="CX290" s="8">
        <v>22.12</v>
      </c>
      <c r="CY290" s="8">
        <v>16</v>
      </c>
      <c r="DA290" s="20" t="s">
        <v>515</v>
      </c>
      <c r="DB290" s="20" t="s">
        <v>91</v>
      </c>
      <c r="DC290" s="20">
        <v>138000</v>
      </c>
      <c r="DD290" s="20">
        <v>3.4</v>
      </c>
      <c r="DE290" s="20">
        <v>370.1</v>
      </c>
      <c r="DF290" s="20">
        <v>3.9</v>
      </c>
      <c r="DG290" s="20">
        <v>434.8</v>
      </c>
      <c r="DH290" s="20">
        <v>2.6</v>
      </c>
      <c r="DI290" s="20">
        <v>106</v>
      </c>
      <c r="DJ290" s="20">
        <v>7.8</v>
      </c>
      <c r="DK290" s="20">
        <v>784.4</v>
      </c>
      <c r="DL290" s="20">
        <v>11</v>
      </c>
      <c r="DN290" s="21" t="s">
        <v>515</v>
      </c>
      <c r="DO290" s="21" t="s">
        <v>91</v>
      </c>
      <c r="DP290" s="21">
        <v>39000</v>
      </c>
      <c r="DQ290" s="21">
        <v>6.4</v>
      </c>
      <c r="DR290" s="21">
        <v>37.4</v>
      </c>
      <c r="DS290" s="21">
        <v>0.3</v>
      </c>
      <c r="DT290" s="21">
        <v>37</v>
      </c>
      <c r="DU290" s="21">
        <v>0.8</v>
      </c>
      <c r="DV290" s="21">
        <v>30.9</v>
      </c>
      <c r="DW290" s="21">
        <v>4</v>
      </c>
      <c r="DX290" s="21" t="s">
        <v>858</v>
      </c>
      <c r="DY290" s="21" t="s">
        <v>858</v>
      </c>
      <c r="EA290" s="22" t="s">
        <v>515</v>
      </c>
      <c r="EB290" s="22" t="s">
        <v>91</v>
      </c>
      <c r="EC290" s="22">
        <v>35000</v>
      </c>
      <c r="ED290" s="22">
        <v>7.6</v>
      </c>
      <c r="EE290" s="22">
        <v>20110</v>
      </c>
      <c r="EF290" s="22">
        <v>5.8</v>
      </c>
      <c r="EG290" s="22">
        <v>25046</v>
      </c>
      <c r="EH290" s="22">
        <v>4.7</v>
      </c>
      <c r="EI290" s="22">
        <v>13483</v>
      </c>
      <c r="EJ290" s="22">
        <v>4.2</v>
      </c>
      <c r="EK290" s="22" t="s">
        <v>858</v>
      </c>
      <c r="EL290" s="22" t="s">
        <v>858</v>
      </c>
      <c r="EN290" s="23" t="s">
        <v>515</v>
      </c>
      <c r="EO290" s="23" t="s">
        <v>91</v>
      </c>
      <c r="EP290" s="23">
        <v>39000</v>
      </c>
      <c r="EQ290" s="23">
        <v>6.4</v>
      </c>
      <c r="ER290" s="23">
        <v>10.53</v>
      </c>
      <c r="ES290" s="23">
        <v>6.2</v>
      </c>
      <c r="ET290" s="23">
        <v>13.27</v>
      </c>
      <c r="EU290" s="23">
        <v>4</v>
      </c>
      <c r="EV290" s="23">
        <v>6.88</v>
      </c>
      <c r="EW290" s="23">
        <v>3</v>
      </c>
      <c r="EX290" s="23" t="s">
        <v>858</v>
      </c>
      <c r="EY290" s="23" t="s">
        <v>858</v>
      </c>
      <c r="FA290" s="24" t="s">
        <v>515</v>
      </c>
      <c r="FB290" s="24" t="s">
        <v>91</v>
      </c>
      <c r="FC290" s="24">
        <v>39000</v>
      </c>
      <c r="FD290" s="24">
        <v>6.4</v>
      </c>
      <c r="FE290" s="24">
        <v>398.5</v>
      </c>
      <c r="FF290" s="24">
        <v>5.5</v>
      </c>
      <c r="FG290" s="24">
        <v>490.4</v>
      </c>
      <c r="FH290" s="24">
        <v>3.9</v>
      </c>
      <c r="FI290" s="24">
        <v>267.5</v>
      </c>
      <c r="FJ290" s="24">
        <v>3.3</v>
      </c>
      <c r="FK290" s="24" t="s">
        <v>858</v>
      </c>
      <c r="FL290" s="24" t="s">
        <v>858</v>
      </c>
      <c r="FN290" s="11" t="s">
        <v>515</v>
      </c>
      <c r="FO290" s="11" t="s">
        <v>91</v>
      </c>
      <c r="FP290" s="11">
        <v>58000</v>
      </c>
      <c r="FQ290" s="11">
        <v>5.4</v>
      </c>
      <c r="FR290" s="11">
        <v>40</v>
      </c>
      <c r="FS290" s="11">
        <v>0</v>
      </c>
      <c r="FT290" s="11">
        <v>40.9</v>
      </c>
      <c r="FU290" s="11">
        <v>0.8</v>
      </c>
      <c r="FV290" s="11">
        <v>35.700000000000003</v>
      </c>
      <c r="FW290" s="11">
        <v>2.5</v>
      </c>
      <c r="FX290" s="11" t="s">
        <v>858</v>
      </c>
      <c r="FY290" s="11" t="s">
        <v>858</v>
      </c>
      <c r="GA290" s="10" t="s">
        <v>515</v>
      </c>
      <c r="GB290" s="10" t="s">
        <v>91</v>
      </c>
      <c r="GC290" s="10">
        <v>51000</v>
      </c>
      <c r="GD290" s="10">
        <v>8</v>
      </c>
      <c r="GE290" s="10">
        <v>27625</v>
      </c>
      <c r="GF290" s="10">
        <v>7</v>
      </c>
      <c r="GG290" s="10">
        <v>32039</v>
      </c>
      <c r="GH290" s="10">
        <v>4.5999999999999996</v>
      </c>
      <c r="GI290" s="10">
        <v>16457</v>
      </c>
      <c r="GJ290" s="10">
        <v>11</v>
      </c>
      <c r="GK290" s="10" t="s">
        <v>858</v>
      </c>
      <c r="GL290" s="10" t="s">
        <v>858</v>
      </c>
      <c r="GN290" s="9" t="s">
        <v>515</v>
      </c>
      <c r="GO290" s="9" t="s">
        <v>91</v>
      </c>
      <c r="GP290" s="9">
        <v>58000</v>
      </c>
      <c r="GQ290" s="9">
        <v>5.4</v>
      </c>
      <c r="GR290" s="9">
        <v>11.76</v>
      </c>
      <c r="GS290" s="9">
        <v>6.6</v>
      </c>
      <c r="GT290" s="9">
        <v>14.11</v>
      </c>
      <c r="GU290" s="9">
        <v>3.1</v>
      </c>
      <c r="GV290" s="9">
        <v>7.54</v>
      </c>
      <c r="GW290" s="9">
        <v>3.6</v>
      </c>
      <c r="GX290" s="9" t="s">
        <v>858</v>
      </c>
      <c r="GY290" s="9" t="s">
        <v>858</v>
      </c>
    </row>
    <row r="291" spans="1:207" x14ac:dyDescent="0.25">
      <c r="A291" s="1" t="s">
        <v>516</v>
      </c>
      <c r="B291" s="1" t="s">
        <v>92</v>
      </c>
      <c r="C291" s="1">
        <v>66000</v>
      </c>
      <c r="D291" s="1">
        <v>5.2</v>
      </c>
      <c r="E291" s="1">
        <v>668.2</v>
      </c>
      <c r="F291" s="1">
        <v>2.4</v>
      </c>
      <c r="G291" s="1">
        <v>746.3</v>
      </c>
      <c r="H291" s="1">
        <v>3.5</v>
      </c>
      <c r="I291" s="1">
        <v>354.7</v>
      </c>
      <c r="J291" s="1">
        <v>4.5</v>
      </c>
      <c r="K291" s="1" t="s">
        <v>858</v>
      </c>
      <c r="L291" s="1" t="s">
        <v>858</v>
      </c>
      <c r="N291" s="2" t="s">
        <v>516</v>
      </c>
      <c r="O291" s="2" t="s">
        <v>92</v>
      </c>
      <c r="P291" s="2">
        <v>94000</v>
      </c>
      <c r="Q291" s="2">
        <v>4.3</v>
      </c>
      <c r="R291" s="2">
        <v>37</v>
      </c>
      <c r="S291" s="2">
        <v>0.4</v>
      </c>
      <c r="T291" s="2">
        <v>38.6</v>
      </c>
      <c r="U291" s="2">
        <v>0.5</v>
      </c>
      <c r="V291" s="2">
        <v>35</v>
      </c>
      <c r="W291" s="2">
        <v>2</v>
      </c>
      <c r="X291" s="2">
        <v>44.1</v>
      </c>
      <c r="Y291" s="2">
        <v>7</v>
      </c>
      <c r="AA291" s="3" t="s">
        <v>516</v>
      </c>
      <c r="AB291" s="3" t="s">
        <v>92</v>
      </c>
      <c r="AC291" s="3">
        <v>86000</v>
      </c>
      <c r="AD291" s="3">
        <v>5.3</v>
      </c>
      <c r="AE291" s="3">
        <v>32966</v>
      </c>
      <c r="AF291" s="3">
        <v>4.5</v>
      </c>
      <c r="AG291" s="3">
        <v>35969</v>
      </c>
      <c r="AH291" s="3">
        <v>4.2</v>
      </c>
      <c r="AI291" s="3">
        <v>16025</v>
      </c>
      <c r="AJ291" s="3">
        <v>6.4</v>
      </c>
      <c r="AK291" s="3" t="s">
        <v>858</v>
      </c>
      <c r="AL291" s="3" t="s">
        <v>858</v>
      </c>
      <c r="AN291" s="4" t="s">
        <v>516</v>
      </c>
      <c r="AO291" s="4" t="s">
        <v>92</v>
      </c>
      <c r="AP291" s="4">
        <v>94000</v>
      </c>
      <c r="AQ291" s="4">
        <v>4.3</v>
      </c>
      <c r="AR291" s="4">
        <v>16.46</v>
      </c>
      <c r="AS291" s="4">
        <v>4.2</v>
      </c>
      <c r="AT291" s="4">
        <v>17.79</v>
      </c>
      <c r="AU291" s="4">
        <v>2.9</v>
      </c>
      <c r="AV291" s="4">
        <v>7.61</v>
      </c>
      <c r="AW291" s="4">
        <v>4.5</v>
      </c>
      <c r="AX291" s="4">
        <v>28.74</v>
      </c>
      <c r="AY291" s="4">
        <v>20</v>
      </c>
      <c r="BA291" s="5" t="s">
        <v>516</v>
      </c>
      <c r="BB291" s="5" t="s">
        <v>92</v>
      </c>
      <c r="BC291" s="5">
        <v>94000</v>
      </c>
      <c r="BD291" s="5">
        <v>4.3</v>
      </c>
      <c r="BE291" s="5">
        <v>626</v>
      </c>
      <c r="BF291" s="5">
        <v>3.5</v>
      </c>
      <c r="BG291" s="5">
        <v>686.5</v>
      </c>
      <c r="BH291" s="5">
        <v>2.9</v>
      </c>
      <c r="BI291" s="5">
        <v>318.7</v>
      </c>
      <c r="BJ291" s="5">
        <v>4.0999999999999996</v>
      </c>
      <c r="BK291" s="5">
        <v>1079.5999999999999</v>
      </c>
      <c r="BL291" s="5">
        <v>20</v>
      </c>
      <c r="BN291" s="6" t="s">
        <v>516</v>
      </c>
      <c r="BO291" s="6" t="s">
        <v>92</v>
      </c>
      <c r="BP291" s="6">
        <v>123000</v>
      </c>
      <c r="BQ291" s="6">
        <v>3.7</v>
      </c>
      <c r="BR291" s="6">
        <v>37</v>
      </c>
      <c r="BS291" s="6" t="s">
        <v>858</v>
      </c>
      <c r="BT291" s="6">
        <v>34</v>
      </c>
      <c r="BU291" s="6">
        <v>1.1000000000000001</v>
      </c>
      <c r="BV291" s="6">
        <v>18</v>
      </c>
      <c r="BW291" s="6">
        <v>7.4</v>
      </c>
      <c r="BX291" s="6">
        <v>42.4</v>
      </c>
      <c r="BY291" s="6">
        <v>4.8</v>
      </c>
      <c r="CA291" s="7" t="s">
        <v>516</v>
      </c>
      <c r="CB291" s="7" t="s">
        <v>92</v>
      </c>
      <c r="CC291" s="7">
        <v>109000</v>
      </c>
      <c r="CD291" s="7">
        <v>4.5999999999999996</v>
      </c>
      <c r="CE291" s="7">
        <v>27506</v>
      </c>
      <c r="CF291" s="7">
        <v>5.8</v>
      </c>
      <c r="CG291" s="7">
        <v>30757</v>
      </c>
      <c r="CH291" s="7">
        <v>4.0999999999999996</v>
      </c>
      <c r="CI291" s="7">
        <v>8302</v>
      </c>
      <c r="CJ291" s="7">
        <v>10</v>
      </c>
      <c r="CK291" s="7" t="s">
        <v>858</v>
      </c>
      <c r="CL291" s="7" t="s">
        <v>858</v>
      </c>
      <c r="CN291" s="8" t="s">
        <v>516</v>
      </c>
      <c r="CO291" s="8" t="s">
        <v>92</v>
      </c>
      <c r="CP291" s="8">
        <v>123000</v>
      </c>
      <c r="CQ291" s="8">
        <v>3.7</v>
      </c>
      <c r="CR291" s="8">
        <v>14.32</v>
      </c>
      <c r="CS291" s="8">
        <v>5</v>
      </c>
      <c r="CT291" s="8">
        <v>17.010000000000002</v>
      </c>
      <c r="CU291" s="8">
        <v>2.7</v>
      </c>
      <c r="CV291" s="8">
        <v>6.53</v>
      </c>
      <c r="CW291" s="8">
        <v>1.4</v>
      </c>
      <c r="CX291" s="8">
        <v>26.87</v>
      </c>
      <c r="CY291" s="8">
        <v>15</v>
      </c>
      <c r="DA291" s="20" t="s">
        <v>516</v>
      </c>
      <c r="DB291" s="20" t="s">
        <v>92</v>
      </c>
      <c r="DC291" s="20">
        <v>123000</v>
      </c>
      <c r="DD291" s="20">
        <v>3.7</v>
      </c>
      <c r="DE291" s="20">
        <v>520.20000000000005</v>
      </c>
      <c r="DF291" s="20">
        <v>5.0999999999999996</v>
      </c>
      <c r="DG291" s="20">
        <v>578.29999999999995</v>
      </c>
      <c r="DH291" s="20">
        <v>3</v>
      </c>
      <c r="DI291" s="20">
        <v>149.1</v>
      </c>
      <c r="DJ291" s="20">
        <v>9.3000000000000007</v>
      </c>
      <c r="DK291" s="20">
        <v>992.8</v>
      </c>
      <c r="DL291" s="20">
        <v>15</v>
      </c>
      <c r="DN291" s="21" t="s">
        <v>516</v>
      </c>
      <c r="DO291" s="21" t="s">
        <v>92</v>
      </c>
      <c r="DP291" s="21">
        <v>29000</v>
      </c>
      <c r="DQ291" s="21">
        <v>7.5</v>
      </c>
      <c r="DR291" s="21">
        <v>37</v>
      </c>
      <c r="DS291" s="21">
        <v>0.4</v>
      </c>
      <c r="DT291" s="21">
        <v>37.5</v>
      </c>
      <c r="DU291" s="21">
        <v>1.1000000000000001</v>
      </c>
      <c r="DV291" s="21">
        <v>32.4</v>
      </c>
      <c r="DW291" s="21">
        <v>1.5</v>
      </c>
      <c r="DX291" s="21" t="s">
        <v>858</v>
      </c>
      <c r="DY291" s="21" t="s">
        <v>858</v>
      </c>
      <c r="EA291" s="22" t="s">
        <v>516</v>
      </c>
      <c r="EB291" s="22" t="s">
        <v>92</v>
      </c>
      <c r="EC291" s="22">
        <v>26000</v>
      </c>
      <c r="ED291" s="22">
        <v>10.6</v>
      </c>
      <c r="EE291" s="22">
        <v>24606</v>
      </c>
      <c r="EF291" s="22">
        <v>6</v>
      </c>
      <c r="EG291" s="22">
        <v>28381</v>
      </c>
      <c r="EH291" s="22">
        <v>5.4</v>
      </c>
      <c r="EI291" s="22">
        <v>13494</v>
      </c>
      <c r="EJ291" s="22">
        <v>8.9</v>
      </c>
      <c r="EK291" s="22" t="s">
        <v>858</v>
      </c>
      <c r="EL291" s="22" t="s">
        <v>858</v>
      </c>
      <c r="EN291" s="23" t="s">
        <v>516</v>
      </c>
      <c r="EO291" s="23" t="s">
        <v>92</v>
      </c>
      <c r="EP291" s="23">
        <v>29000</v>
      </c>
      <c r="EQ291" s="23">
        <v>7.5</v>
      </c>
      <c r="ER291" s="23">
        <v>12.92</v>
      </c>
      <c r="ES291" s="23">
        <v>5.5</v>
      </c>
      <c r="ET291" s="23">
        <v>14.7</v>
      </c>
      <c r="EU291" s="23">
        <v>4.3</v>
      </c>
      <c r="EV291" s="23">
        <v>6.97</v>
      </c>
      <c r="EW291" s="23">
        <v>4.2</v>
      </c>
      <c r="EX291" s="23" t="s">
        <v>858</v>
      </c>
      <c r="EY291" s="23" t="s">
        <v>858</v>
      </c>
      <c r="FA291" s="24" t="s">
        <v>516</v>
      </c>
      <c r="FB291" s="24" t="s">
        <v>92</v>
      </c>
      <c r="FC291" s="24">
        <v>29000</v>
      </c>
      <c r="FD291" s="24">
        <v>7.5</v>
      </c>
      <c r="FE291" s="24">
        <v>478.5</v>
      </c>
      <c r="FF291" s="24">
        <v>5.6</v>
      </c>
      <c r="FG291" s="24">
        <v>551.29999999999995</v>
      </c>
      <c r="FH291" s="24">
        <v>4.2</v>
      </c>
      <c r="FI291" s="24">
        <v>270.7</v>
      </c>
      <c r="FJ291" s="24">
        <v>5.5</v>
      </c>
      <c r="FK291" s="24" t="s">
        <v>858</v>
      </c>
      <c r="FL291" s="24" t="s">
        <v>858</v>
      </c>
      <c r="FN291" s="11" t="s">
        <v>516</v>
      </c>
      <c r="FO291" s="11" t="s">
        <v>92</v>
      </c>
      <c r="FP291" s="11">
        <v>66000</v>
      </c>
      <c r="FQ291" s="11">
        <v>5.2</v>
      </c>
      <c r="FR291" s="11">
        <v>37</v>
      </c>
      <c r="FS291" s="11">
        <v>0.4</v>
      </c>
      <c r="FT291" s="11">
        <v>39.1</v>
      </c>
      <c r="FU291" s="11">
        <v>0.6</v>
      </c>
      <c r="FV291" s="11">
        <v>36.9</v>
      </c>
      <c r="FW291" s="11">
        <v>0.1</v>
      </c>
      <c r="FX291" s="11">
        <v>44.6</v>
      </c>
      <c r="FY291" s="11">
        <v>11</v>
      </c>
      <c r="GA291" s="10" t="s">
        <v>516</v>
      </c>
      <c r="GB291" s="10" t="s">
        <v>92</v>
      </c>
      <c r="GC291" s="10">
        <v>60000</v>
      </c>
      <c r="GD291" s="10">
        <v>6.1</v>
      </c>
      <c r="GE291" s="10">
        <v>35924</v>
      </c>
      <c r="GF291" s="10">
        <v>3.8</v>
      </c>
      <c r="GG291" s="10">
        <v>39183</v>
      </c>
      <c r="GH291" s="10">
        <v>5.0999999999999996</v>
      </c>
      <c r="GI291" s="10">
        <v>18405</v>
      </c>
      <c r="GJ291" s="10">
        <v>6.8</v>
      </c>
      <c r="GK291" s="10" t="s">
        <v>858</v>
      </c>
      <c r="GL291" s="10" t="s">
        <v>858</v>
      </c>
      <c r="GN291" s="9" t="s">
        <v>516</v>
      </c>
      <c r="GO291" s="9" t="s">
        <v>92</v>
      </c>
      <c r="GP291" s="9">
        <v>66000</v>
      </c>
      <c r="GQ291" s="9">
        <v>5.2</v>
      </c>
      <c r="GR291" s="9">
        <v>17.87</v>
      </c>
      <c r="GS291" s="9">
        <v>2.7</v>
      </c>
      <c r="GT291" s="9">
        <v>19.11</v>
      </c>
      <c r="GU291" s="9">
        <v>3.6</v>
      </c>
      <c r="GV291" s="9">
        <v>8.3000000000000007</v>
      </c>
      <c r="GW291" s="9">
        <v>6.9</v>
      </c>
      <c r="GX291" s="9" t="s">
        <v>858</v>
      </c>
      <c r="GY291" s="9" t="s">
        <v>858</v>
      </c>
    </row>
    <row r="292" spans="1:207" x14ac:dyDescent="0.25">
      <c r="A292" s="1" t="s">
        <v>517</v>
      </c>
      <c r="B292" s="1" t="s">
        <v>93</v>
      </c>
      <c r="C292" s="1">
        <v>65000</v>
      </c>
      <c r="D292" s="1">
        <v>5.2</v>
      </c>
      <c r="E292" s="1">
        <v>513.6</v>
      </c>
      <c r="F292" s="1">
        <v>4.4000000000000004</v>
      </c>
      <c r="G292" s="1">
        <v>578.5</v>
      </c>
      <c r="H292" s="1">
        <v>3</v>
      </c>
      <c r="I292" s="1">
        <v>293.10000000000002</v>
      </c>
      <c r="J292" s="1">
        <v>3.2</v>
      </c>
      <c r="K292" s="1" t="s">
        <v>858</v>
      </c>
      <c r="L292" s="1" t="s">
        <v>858</v>
      </c>
      <c r="N292" s="2" t="s">
        <v>517</v>
      </c>
      <c r="O292" s="2" t="s">
        <v>93</v>
      </c>
      <c r="P292" s="2">
        <v>107000</v>
      </c>
      <c r="Q292" s="2">
        <v>4</v>
      </c>
      <c r="R292" s="2">
        <v>37.5</v>
      </c>
      <c r="S292" s="2">
        <v>0</v>
      </c>
      <c r="T292" s="2">
        <v>39</v>
      </c>
      <c r="U292" s="2">
        <v>0.6</v>
      </c>
      <c r="V292" s="2">
        <v>34.5</v>
      </c>
      <c r="W292" s="2">
        <v>1.8</v>
      </c>
      <c r="X292" s="2">
        <v>45.5</v>
      </c>
      <c r="Y292" s="2">
        <v>5.5</v>
      </c>
      <c r="AA292" s="3" t="s">
        <v>517</v>
      </c>
      <c r="AB292" s="3" t="s">
        <v>93</v>
      </c>
      <c r="AC292" s="3">
        <v>95000</v>
      </c>
      <c r="AD292" s="3">
        <v>5.9</v>
      </c>
      <c r="AE292" s="3">
        <v>24618</v>
      </c>
      <c r="AF292" s="3">
        <v>5.5</v>
      </c>
      <c r="AG292" s="3">
        <v>28030</v>
      </c>
      <c r="AH292" s="3">
        <v>6.8</v>
      </c>
      <c r="AI292" s="3">
        <v>13942</v>
      </c>
      <c r="AJ292" s="3">
        <v>7.7</v>
      </c>
      <c r="AK292" s="3" t="s">
        <v>858</v>
      </c>
      <c r="AL292" s="3" t="s">
        <v>858</v>
      </c>
      <c r="AN292" s="4" t="s">
        <v>517</v>
      </c>
      <c r="AO292" s="4" t="s">
        <v>93</v>
      </c>
      <c r="AP292" s="4">
        <v>107000</v>
      </c>
      <c r="AQ292" s="4">
        <v>4</v>
      </c>
      <c r="AR292" s="4">
        <v>12.14</v>
      </c>
      <c r="AS292" s="4">
        <v>3.9</v>
      </c>
      <c r="AT292" s="4">
        <v>13.82</v>
      </c>
      <c r="AU292" s="4">
        <v>2.2999999999999998</v>
      </c>
      <c r="AV292" s="4">
        <v>7.09</v>
      </c>
      <c r="AW292" s="4">
        <v>2.5</v>
      </c>
      <c r="AX292" s="4">
        <v>22.57</v>
      </c>
      <c r="AY292" s="4">
        <v>16</v>
      </c>
      <c r="BA292" s="5" t="s">
        <v>517</v>
      </c>
      <c r="BB292" s="5" t="s">
        <v>93</v>
      </c>
      <c r="BC292" s="5">
        <v>107000</v>
      </c>
      <c r="BD292" s="5">
        <v>4</v>
      </c>
      <c r="BE292" s="5">
        <v>479.1</v>
      </c>
      <c r="BF292" s="5">
        <v>3</v>
      </c>
      <c r="BG292" s="5">
        <v>539.20000000000005</v>
      </c>
      <c r="BH292" s="5">
        <v>2.2999999999999998</v>
      </c>
      <c r="BI292" s="5">
        <v>278.7</v>
      </c>
      <c r="BJ292" s="5">
        <v>3</v>
      </c>
      <c r="BK292" s="5">
        <v>846.4</v>
      </c>
      <c r="BL292" s="5">
        <v>17</v>
      </c>
      <c r="BN292" s="6" t="s">
        <v>517</v>
      </c>
      <c r="BO292" s="6" t="s">
        <v>93</v>
      </c>
      <c r="BP292" s="6">
        <v>148000</v>
      </c>
      <c r="BQ292" s="6">
        <v>3.3</v>
      </c>
      <c r="BR292" s="6">
        <v>37</v>
      </c>
      <c r="BS292" s="6">
        <v>0.1</v>
      </c>
      <c r="BT292" s="6">
        <v>33.4</v>
      </c>
      <c r="BU292" s="6">
        <v>1.1000000000000001</v>
      </c>
      <c r="BV292" s="6">
        <v>16.100000000000001</v>
      </c>
      <c r="BW292" s="6">
        <v>6.3</v>
      </c>
      <c r="BX292" s="6">
        <v>44</v>
      </c>
      <c r="BY292" s="6">
        <v>5.5</v>
      </c>
      <c r="CA292" s="7" t="s">
        <v>517</v>
      </c>
      <c r="CB292" s="7" t="s">
        <v>93</v>
      </c>
      <c r="CC292" s="7">
        <v>131000</v>
      </c>
      <c r="CD292" s="7">
        <v>5.9</v>
      </c>
      <c r="CE292" s="7">
        <v>20434</v>
      </c>
      <c r="CF292" s="7">
        <v>7.7</v>
      </c>
      <c r="CG292" s="7">
        <v>23455</v>
      </c>
      <c r="CH292" s="7">
        <v>7.1</v>
      </c>
      <c r="CI292" s="7" t="s">
        <v>858</v>
      </c>
      <c r="CJ292" s="7" t="s">
        <v>858</v>
      </c>
      <c r="CK292" s="7" t="s">
        <v>858</v>
      </c>
      <c r="CL292" s="7" t="s">
        <v>858</v>
      </c>
      <c r="CN292" s="8" t="s">
        <v>517</v>
      </c>
      <c r="CO292" s="8" t="s">
        <v>93</v>
      </c>
      <c r="CP292" s="8">
        <v>148000</v>
      </c>
      <c r="CQ292" s="8">
        <v>3.3</v>
      </c>
      <c r="CR292" s="8">
        <v>10.58</v>
      </c>
      <c r="CS292" s="8">
        <v>3.2</v>
      </c>
      <c r="CT292" s="8">
        <v>13.34</v>
      </c>
      <c r="CU292" s="8">
        <v>2.2000000000000002</v>
      </c>
      <c r="CV292" s="8">
        <v>6.38</v>
      </c>
      <c r="CW292" s="8">
        <v>1.3</v>
      </c>
      <c r="CX292" s="8">
        <v>20.9</v>
      </c>
      <c r="CY292" s="8">
        <v>11</v>
      </c>
      <c r="DA292" s="20" t="s">
        <v>517</v>
      </c>
      <c r="DB292" s="20" t="s">
        <v>93</v>
      </c>
      <c r="DC292" s="20">
        <v>148000</v>
      </c>
      <c r="DD292" s="20">
        <v>3.3</v>
      </c>
      <c r="DE292" s="20">
        <v>391</v>
      </c>
      <c r="DF292" s="20">
        <v>3.6</v>
      </c>
      <c r="DG292" s="20">
        <v>445.2</v>
      </c>
      <c r="DH292" s="20">
        <v>2.4</v>
      </c>
      <c r="DI292" s="20">
        <v>121.6</v>
      </c>
      <c r="DJ292" s="20">
        <v>7.1</v>
      </c>
      <c r="DK292" s="20">
        <v>776.9</v>
      </c>
      <c r="DL292" s="20">
        <v>11</v>
      </c>
      <c r="DN292" s="21" t="s">
        <v>517</v>
      </c>
      <c r="DO292" s="21" t="s">
        <v>93</v>
      </c>
      <c r="DP292" s="21">
        <v>42000</v>
      </c>
      <c r="DQ292" s="21">
        <v>6.1</v>
      </c>
      <c r="DR292" s="21">
        <v>37</v>
      </c>
      <c r="DS292" s="21">
        <v>0.1</v>
      </c>
      <c r="DT292" s="21">
        <v>36.9</v>
      </c>
      <c r="DU292" s="21">
        <v>0.8</v>
      </c>
      <c r="DV292" s="21">
        <v>32.200000000000003</v>
      </c>
      <c r="DW292" s="21">
        <v>1.7</v>
      </c>
      <c r="DX292" s="21" t="s">
        <v>858</v>
      </c>
      <c r="DY292" s="21" t="s">
        <v>858</v>
      </c>
      <c r="EA292" s="22" t="s">
        <v>517</v>
      </c>
      <c r="EB292" s="22" t="s">
        <v>93</v>
      </c>
      <c r="EC292" s="22">
        <v>37000</v>
      </c>
      <c r="ED292" s="22">
        <v>8.1999999999999993</v>
      </c>
      <c r="EE292" s="22">
        <v>21934</v>
      </c>
      <c r="EF292" s="22">
        <v>8.5</v>
      </c>
      <c r="EG292" s="22">
        <v>24139</v>
      </c>
      <c r="EH292" s="22">
        <v>4.5</v>
      </c>
      <c r="EI292" s="22" t="s">
        <v>858</v>
      </c>
      <c r="EJ292" s="22" t="s">
        <v>858</v>
      </c>
      <c r="EK292" s="22" t="s">
        <v>858</v>
      </c>
      <c r="EL292" s="22" t="s">
        <v>858</v>
      </c>
      <c r="EN292" s="23" t="s">
        <v>517</v>
      </c>
      <c r="EO292" s="23" t="s">
        <v>93</v>
      </c>
      <c r="EP292" s="23">
        <v>42000</v>
      </c>
      <c r="EQ292" s="23">
        <v>6.1</v>
      </c>
      <c r="ER292" s="23">
        <v>11.49</v>
      </c>
      <c r="ES292" s="23">
        <v>6.2</v>
      </c>
      <c r="ET292" s="23">
        <v>12.97</v>
      </c>
      <c r="EU292" s="23">
        <v>3</v>
      </c>
      <c r="EV292" s="23">
        <v>7.27</v>
      </c>
      <c r="EW292" s="23">
        <v>3.9</v>
      </c>
      <c r="EX292" s="23" t="s">
        <v>858</v>
      </c>
      <c r="EY292" s="23" t="s">
        <v>858</v>
      </c>
      <c r="FA292" s="24" t="s">
        <v>517</v>
      </c>
      <c r="FB292" s="24" t="s">
        <v>93</v>
      </c>
      <c r="FC292" s="24">
        <v>42000</v>
      </c>
      <c r="FD292" s="24">
        <v>6.1</v>
      </c>
      <c r="FE292" s="24">
        <v>430</v>
      </c>
      <c r="FF292" s="24">
        <v>6.2</v>
      </c>
      <c r="FG292" s="24">
        <v>478.9</v>
      </c>
      <c r="FH292" s="24">
        <v>3</v>
      </c>
      <c r="FI292" s="24">
        <v>253.7</v>
      </c>
      <c r="FJ292" s="24">
        <v>4.3</v>
      </c>
      <c r="FK292" s="24" t="s">
        <v>858</v>
      </c>
      <c r="FL292" s="24" t="s">
        <v>858</v>
      </c>
      <c r="FN292" s="11" t="s">
        <v>517</v>
      </c>
      <c r="FO292" s="11" t="s">
        <v>93</v>
      </c>
      <c r="FP292" s="11">
        <v>65000</v>
      </c>
      <c r="FQ292" s="11">
        <v>5.2</v>
      </c>
      <c r="FR292" s="11">
        <v>38.9</v>
      </c>
      <c r="FS292" s="11">
        <v>1.6</v>
      </c>
      <c r="FT292" s="11">
        <v>40.4</v>
      </c>
      <c r="FU292" s="11">
        <v>0.7</v>
      </c>
      <c r="FV292" s="11">
        <v>36.5</v>
      </c>
      <c r="FW292" s="11">
        <v>1.3</v>
      </c>
      <c r="FX292" s="11">
        <v>47.7</v>
      </c>
      <c r="FY292" s="11">
        <v>11</v>
      </c>
      <c r="GA292" s="10" t="s">
        <v>517</v>
      </c>
      <c r="GB292" s="10" t="s">
        <v>93</v>
      </c>
      <c r="GC292" s="10">
        <v>58000</v>
      </c>
      <c r="GD292" s="10">
        <v>8.1</v>
      </c>
      <c r="GE292" s="10">
        <v>26592</v>
      </c>
      <c r="GF292" s="10">
        <v>8.1</v>
      </c>
      <c r="GG292" s="10">
        <v>30489</v>
      </c>
      <c r="GH292" s="10">
        <v>9.6999999999999993</v>
      </c>
      <c r="GI292" s="10">
        <v>15123</v>
      </c>
      <c r="GJ292" s="10">
        <v>11</v>
      </c>
      <c r="GK292" s="10" t="s">
        <v>858</v>
      </c>
      <c r="GL292" s="10" t="s">
        <v>858</v>
      </c>
      <c r="GN292" s="9" t="s">
        <v>517</v>
      </c>
      <c r="GO292" s="9" t="s">
        <v>93</v>
      </c>
      <c r="GP292" s="9">
        <v>65000</v>
      </c>
      <c r="GQ292" s="9">
        <v>5.2</v>
      </c>
      <c r="GR292" s="9">
        <v>12.57</v>
      </c>
      <c r="GS292" s="9">
        <v>5.5</v>
      </c>
      <c r="GT292" s="9">
        <v>14.32</v>
      </c>
      <c r="GU292" s="9">
        <v>3.1</v>
      </c>
      <c r="GV292" s="9">
        <v>7.03</v>
      </c>
      <c r="GW292" s="9">
        <v>3.1</v>
      </c>
      <c r="GX292" s="9" t="s">
        <v>858</v>
      </c>
      <c r="GY292" s="9" t="s">
        <v>858</v>
      </c>
    </row>
    <row r="293" spans="1:207" x14ac:dyDescent="0.25">
      <c r="A293" s="1" t="s">
        <v>518</v>
      </c>
      <c r="B293" s="1" t="s">
        <v>94</v>
      </c>
      <c r="C293" s="1">
        <v>70000</v>
      </c>
      <c r="D293" s="1">
        <v>5</v>
      </c>
      <c r="E293" s="1">
        <v>528.29999999999995</v>
      </c>
      <c r="F293" s="1">
        <v>5.7</v>
      </c>
      <c r="G293" s="1">
        <v>638.70000000000005</v>
      </c>
      <c r="H293" s="1">
        <v>3.3</v>
      </c>
      <c r="I293" s="1">
        <v>283.2</v>
      </c>
      <c r="J293" s="1">
        <v>3.1</v>
      </c>
      <c r="K293" s="1" t="s">
        <v>858</v>
      </c>
      <c r="L293" s="1" t="s">
        <v>858</v>
      </c>
      <c r="N293" s="2" t="s">
        <v>518</v>
      </c>
      <c r="O293" s="2" t="s">
        <v>94</v>
      </c>
      <c r="P293" s="2">
        <v>123000</v>
      </c>
      <c r="Q293" s="2">
        <v>3.7</v>
      </c>
      <c r="R293" s="2">
        <v>37.5</v>
      </c>
      <c r="S293" s="2">
        <v>0.1</v>
      </c>
      <c r="T293" s="2">
        <v>38</v>
      </c>
      <c r="U293" s="2">
        <v>0.4</v>
      </c>
      <c r="V293" s="2">
        <v>34.4</v>
      </c>
      <c r="W293" s="2">
        <v>1.6</v>
      </c>
      <c r="X293" s="2">
        <v>42.1</v>
      </c>
      <c r="Y293" s="2">
        <v>5.3</v>
      </c>
      <c r="AA293" s="3" t="s">
        <v>518</v>
      </c>
      <c r="AB293" s="3" t="s">
        <v>94</v>
      </c>
      <c r="AC293" s="3">
        <v>101000</v>
      </c>
      <c r="AD293" s="3">
        <v>5.7</v>
      </c>
      <c r="AE293" s="3">
        <v>25195</v>
      </c>
      <c r="AF293" s="3">
        <v>5.8</v>
      </c>
      <c r="AG293" s="3">
        <v>30326</v>
      </c>
      <c r="AH293" s="3">
        <v>4.0999999999999996</v>
      </c>
      <c r="AI293" s="3">
        <v>14090</v>
      </c>
      <c r="AJ293" s="3">
        <v>8.1</v>
      </c>
      <c r="AK293" s="3" t="s">
        <v>858</v>
      </c>
      <c r="AL293" s="3" t="s">
        <v>858</v>
      </c>
      <c r="AN293" s="4" t="s">
        <v>518</v>
      </c>
      <c r="AO293" s="4" t="s">
        <v>94</v>
      </c>
      <c r="AP293" s="4">
        <v>123000</v>
      </c>
      <c r="AQ293" s="4">
        <v>3.7</v>
      </c>
      <c r="AR293" s="4">
        <v>12.28</v>
      </c>
      <c r="AS293" s="4">
        <v>3.2</v>
      </c>
      <c r="AT293" s="4">
        <v>15.09</v>
      </c>
      <c r="AU293" s="4">
        <v>2.4</v>
      </c>
      <c r="AV293" s="4">
        <v>7.3</v>
      </c>
      <c r="AW293" s="4">
        <v>2.1</v>
      </c>
      <c r="AX293" s="4">
        <v>24.97</v>
      </c>
      <c r="AY293" s="4">
        <v>17</v>
      </c>
      <c r="BA293" s="5" t="s">
        <v>518</v>
      </c>
      <c r="BB293" s="5" t="s">
        <v>94</v>
      </c>
      <c r="BC293" s="5">
        <v>123000</v>
      </c>
      <c r="BD293" s="5">
        <v>3.7</v>
      </c>
      <c r="BE293" s="5">
        <v>469.2</v>
      </c>
      <c r="BF293" s="5">
        <v>3.4</v>
      </c>
      <c r="BG293" s="5">
        <v>573.5</v>
      </c>
      <c r="BH293" s="5">
        <v>2.4</v>
      </c>
      <c r="BI293" s="5">
        <v>276.10000000000002</v>
      </c>
      <c r="BJ293" s="5">
        <v>2.1</v>
      </c>
      <c r="BK293" s="5">
        <v>929.3</v>
      </c>
      <c r="BL293" s="5">
        <v>17</v>
      </c>
      <c r="BN293" s="6" t="s">
        <v>518</v>
      </c>
      <c r="BO293" s="6" t="s">
        <v>94</v>
      </c>
      <c r="BP293" s="6">
        <v>170000</v>
      </c>
      <c r="BQ293" s="6">
        <v>3.1</v>
      </c>
      <c r="BR293" s="6">
        <v>37</v>
      </c>
      <c r="BS293" s="6">
        <v>0.5</v>
      </c>
      <c r="BT293" s="6">
        <v>32.5</v>
      </c>
      <c r="BU293" s="6">
        <v>1</v>
      </c>
      <c r="BV293" s="6">
        <v>15</v>
      </c>
      <c r="BW293" s="6">
        <v>5.9</v>
      </c>
      <c r="BX293" s="6">
        <v>40</v>
      </c>
      <c r="BY293" s="6">
        <v>3.5</v>
      </c>
      <c r="CA293" s="7" t="s">
        <v>518</v>
      </c>
      <c r="CB293" s="7" t="s">
        <v>94</v>
      </c>
      <c r="CC293" s="7">
        <v>137000</v>
      </c>
      <c r="CD293" s="7">
        <v>4.5999999999999996</v>
      </c>
      <c r="CE293" s="7">
        <v>21111</v>
      </c>
      <c r="CF293" s="7">
        <v>4.4000000000000004</v>
      </c>
      <c r="CG293" s="7">
        <v>25387</v>
      </c>
      <c r="CH293" s="7">
        <v>3.7</v>
      </c>
      <c r="CI293" s="7">
        <v>7149</v>
      </c>
      <c r="CJ293" s="7">
        <v>15</v>
      </c>
      <c r="CK293" s="7" t="s">
        <v>858</v>
      </c>
      <c r="CL293" s="7" t="s">
        <v>858</v>
      </c>
      <c r="CN293" s="8" t="s">
        <v>518</v>
      </c>
      <c r="CO293" s="8" t="s">
        <v>94</v>
      </c>
      <c r="CP293" s="8">
        <v>170000</v>
      </c>
      <c r="CQ293" s="8">
        <v>3.1</v>
      </c>
      <c r="CR293" s="8">
        <v>11.29</v>
      </c>
      <c r="CS293" s="8">
        <v>3.3</v>
      </c>
      <c r="CT293" s="8">
        <v>14.47</v>
      </c>
      <c r="CU293" s="8">
        <v>2.2000000000000002</v>
      </c>
      <c r="CV293" s="8">
        <v>6.42</v>
      </c>
      <c r="CW293" s="8">
        <v>1.5</v>
      </c>
      <c r="CX293" s="8">
        <v>24.01</v>
      </c>
      <c r="CY293" s="8">
        <v>12</v>
      </c>
      <c r="DA293" s="20" t="s">
        <v>518</v>
      </c>
      <c r="DB293" s="20" t="s">
        <v>94</v>
      </c>
      <c r="DC293" s="20">
        <v>170000</v>
      </c>
      <c r="DD293" s="20">
        <v>3.1</v>
      </c>
      <c r="DE293" s="20">
        <v>388.8</v>
      </c>
      <c r="DF293" s="20">
        <v>3.3</v>
      </c>
      <c r="DG293" s="20">
        <v>470.5</v>
      </c>
      <c r="DH293" s="20">
        <v>2.5</v>
      </c>
      <c r="DI293" s="20">
        <v>123.2</v>
      </c>
      <c r="DJ293" s="20">
        <v>9.4</v>
      </c>
      <c r="DK293" s="20">
        <v>879.6</v>
      </c>
      <c r="DL293" s="20">
        <v>11</v>
      </c>
      <c r="DN293" s="21" t="s">
        <v>518</v>
      </c>
      <c r="DO293" s="21" t="s">
        <v>94</v>
      </c>
      <c r="DP293" s="21">
        <v>53000</v>
      </c>
      <c r="DQ293" s="21">
        <v>5.4</v>
      </c>
      <c r="DR293" s="21">
        <v>37</v>
      </c>
      <c r="DS293" s="21">
        <v>0.3</v>
      </c>
      <c r="DT293" s="21">
        <v>36.700000000000003</v>
      </c>
      <c r="DU293" s="21">
        <v>0.6</v>
      </c>
      <c r="DV293" s="21">
        <v>32.5</v>
      </c>
      <c r="DW293" s="21">
        <v>2</v>
      </c>
      <c r="DX293" s="21" t="s">
        <v>858</v>
      </c>
      <c r="DY293" s="21" t="s">
        <v>858</v>
      </c>
      <c r="EA293" s="22" t="s">
        <v>518</v>
      </c>
      <c r="EB293" s="22" t="s">
        <v>94</v>
      </c>
      <c r="EC293" s="22">
        <v>44000</v>
      </c>
      <c r="ED293" s="22">
        <v>6.7</v>
      </c>
      <c r="EE293" s="22">
        <v>22024</v>
      </c>
      <c r="EF293" s="22">
        <v>5.3</v>
      </c>
      <c r="EG293" s="22">
        <v>25165</v>
      </c>
      <c r="EH293" s="22">
        <v>3.6</v>
      </c>
      <c r="EI293" s="22">
        <v>12872</v>
      </c>
      <c r="EJ293" s="22">
        <v>5.3</v>
      </c>
      <c r="EK293" s="22" t="s">
        <v>858</v>
      </c>
      <c r="EL293" s="22" t="s">
        <v>858</v>
      </c>
      <c r="EN293" s="23" t="s">
        <v>518</v>
      </c>
      <c r="EO293" s="23" t="s">
        <v>94</v>
      </c>
      <c r="EP293" s="23">
        <v>53000</v>
      </c>
      <c r="EQ293" s="23">
        <v>5.4</v>
      </c>
      <c r="ER293" s="23">
        <v>11.97</v>
      </c>
      <c r="ES293" s="23">
        <v>4.2</v>
      </c>
      <c r="ET293" s="23">
        <v>13.26</v>
      </c>
      <c r="EU293" s="23">
        <v>2.7</v>
      </c>
      <c r="EV293" s="23">
        <v>7.23</v>
      </c>
      <c r="EW293" s="23">
        <v>3.1</v>
      </c>
      <c r="EX293" s="23" t="s">
        <v>858</v>
      </c>
      <c r="EY293" s="23" t="s">
        <v>858</v>
      </c>
      <c r="FA293" s="24" t="s">
        <v>518</v>
      </c>
      <c r="FB293" s="24" t="s">
        <v>94</v>
      </c>
      <c r="FC293" s="24">
        <v>53000</v>
      </c>
      <c r="FD293" s="24">
        <v>5.4</v>
      </c>
      <c r="FE293" s="24">
        <v>429.7</v>
      </c>
      <c r="FF293" s="24">
        <v>4.0999999999999996</v>
      </c>
      <c r="FG293" s="24">
        <v>487.3</v>
      </c>
      <c r="FH293" s="24">
        <v>2.7</v>
      </c>
      <c r="FI293" s="24">
        <v>266.10000000000002</v>
      </c>
      <c r="FJ293" s="24">
        <v>3.6</v>
      </c>
      <c r="FK293" s="24" t="s">
        <v>858</v>
      </c>
      <c r="FL293" s="24" t="s">
        <v>858</v>
      </c>
      <c r="FN293" s="11" t="s">
        <v>518</v>
      </c>
      <c r="FO293" s="11" t="s">
        <v>94</v>
      </c>
      <c r="FP293" s="11">
        <v>70000</v>
      </c>
      <c r="FQ293" s="11">
        <v>5</v>
      </c>
      <c r="FR293" s="11">
        <v>37.5</v>
      </c>
      <c r="FS293" s="11">
        <v>0.1</v>
      </c>
      <c r="FT293" s="11">
        <v>39</v>
      </c>
      <c r="FU293" s="11">
        <v>0.6</v>
      </c>
      <c r="FV293" s="11">
        <v>35</v>
      </c>
      <c r="FW293" s="11">
        <v>0.4</v>
      </c>
      <c r="FX293" s="11">
        <v>45</v>
      </c>
      <c r="FY293" s="11">
        <v>11</v>
      </c>
      <c r="GA293" s="10" t="s">
        <v>518</v>
      </c>
      <c r="GB293" s="10" t="s">
        <v>94</v>
      </c>
      <c r="GC293" s="10">
        <v>58000</v>
      </c>
      <c r="GD293" s="10">
        <v>8.6999999999999993</v>
      </c>
      <c r="GE293" s="10">
        <v>27736</v>
      </c>
      <c r="GF293" s="10">
        <v>11</v>
      </c>
      <c r="GG293" s="10">
        <v>34222</v>
      </c>
      <c r="GH293" s="10">
        <v>6.4</v>
      </c>
      <c r="GI293" s="10" t="s">
        <v>858</v>
      </c>
      <c r="GJ293" s="10" t="s">
        <v>858</v>
      </c>
      <c r="GK293" s="10" t="s">
        <v>858</v>
      </c>
      <c r="GL293" s="10" t="s">
        <v>858</v>
      </c>
      <c r="GN293" s="9" t="s">
        <v>518</v>
      </c>
      <c r="GO293" s="9" t="s">
        <v>94</v>
      </c>
      <c r="GP293" s="9">
        <v>70000</v>
      </c>
      <c r="GQ293" s="9">
        <v>5</v>
      </c>
      <c r="GR293" s="9">
        <v>12.99</v>
      </c>
      <c r="GS293" s="9">
        <v>6.7</v>
      </c>
      <c r="GT293" s="9">
        <v>16.399999999999999</v>
      </c>
      <c r="GU293" s="9">
        <v>3.3</v>
      </c>
      <c r="GV293" s="9">
        <v>7.32</v>
      </c>
      <c r="GW293" s="9">
        <v>2.9</v>
      </c>
      <c r="GX293" s="9" t="s">
        <v>858</v>
      </c>
      <c r="GY293" s="9" t="s">
        <v>858</v>
      </c>
    </row>
    <row r="294" spans="1:207" x14ac:dyDescent="0.25">
      <c r="A294" s="1" t="s">
        <v>519</v>
      </c>
      <c r="B294" s="1" t="s">
        <v>95</v>
      </c>
      <c r="C294" s="1" t="s">
        <v>858</v>
      </c>
      <c r="D294" s="1" t="s">
        <v>858</v>
      </c>
      <c r="E294" s="1">
        <v>437.5</v>
      </c>
      <c r="F294" s="1">
        <v>14</v>
      </c>
      <c r="G294" s="1">
        <v>496.5</v>
      </c>
      <c r="H294" s="1">
        <v>7</v>
      </c>
      <c r="I294" s="1" t="s">
        <v>858</v>
      </c>
      <c r="J294" s="1" t="s">
        <v>858</v>
      </c>
      <c r="K294" s="1" t="s">
        <v>858</v>
      </c>
      <c r="L294" s="1" t="s">
        <v>858</v>
      </c>
      <c r="N294" s="2" t="s">
        <v>519</v>
      </c>
      <c r="O294" s="2" t="s">
        <v>95</v>
      </c>
      <c r="P294" s="2">
        <v>7000</v>
      </c>
      <c r="Q294" s="2">
        <v>15.4</v>
      </c>
      <c r="R294" s="2">
        <v>38.4</v>
      </c>
      <c r="S294" s="2">
        <v>2</v>
      </c>
      <c r="T294" s="2">
        <v>38.4</v>
      </c>
      <c r="U294" s="2">
        <v>1.4</v>
      </c>
      <c r="V294" s="2" t="s">
        <v>858</v>
      </c>
      <c r="W294" s="2" t="s">
        <v>858</v>
      </c>
      <c r="X294" s="2" t="s">
        <v>858</v>
      </c>
      <c r="Y294" s="2" t="s">
        <v>858</v>
      </c>
      <c r="AA294" s="3" t="s">
        <v>519</v>
      </c>
      <c r="AB294" s="3" t="s">
        <v>95</v>
      </c>
      <c r="AC294" s="3">
        <v>7000</v>
      </c>
      <c r="AD294" s="3">
        <v>17.7</v>
      </c>
      <c r="AE294" s="3">
        <v>22091</v>
      </c>
      <c r="AF294" s="3">
        <v>12</v>
      </c>
      <c r="AG294" s="3">
        <v>26286</v>
      </c>
      <c r="AH294" s="3">
        <v>10</v>
      </c>
      <c r="AI294" s="3" t="s">
        <v>858</v>
      </c>
      <c r="AJ294" s="3" t="s">
        <v>858</v>
      </c>
      <c r="AK294" s="3" t="s">
        <v>858</v>
      </c>
      <c r="AL294" s="3" t="s">
        <v>858</v>
      </c>
      <c r="AN294" s="4" t="s">
        <v>519</v>
      </c>
      <c r="AO294" s="4" t="s">
        <v>95</v>
      </c>
      <c r="AP294" s="4">
        <v>7000</v>
      </c>
      <c r="AQ294" s="4">
        <v>15.4</v>
      </c>
      <c r="AR294" s="4">
        <v>10.34</v>
      </c>
      <c r="AS294" s="4">
        <v>9.4</v>
      </c>
      <c r="AT294" s="4">
        <v>11.77</v>
      </c>
      <c r="AU294" s="4">
        <v>6</v>
      </c>
      <c r="AV294" s="4" t="s">
        <v>858</v>
      </c>
      <c r="AW294" s="4" t="s">
        <v>858</v>
      </c>
      <c r="AX294" s="4" t="s">
        <v>858</v>
      </c>
      <c r="AY294" s="4" t="s">
        <v>858</v>
      </c>
      <c r="BA294" s="5" t="s">
        <v>519</v>
      </c>
      <c r="BB294" s="5" t="s">
        <v>95</v>
      </c>
      <c r="BC294" s="5">
        <v>7000</v>
      </c>
      <c r="BD294" s="5">
        <v>15.4</v>
      </c>
      <c r="BE294" s="5">
        <v>420.6</v>
      </c>
      <c r="BF294" s="5">
        <v>8.6999999999999993</v>
      </c>
      <c r="BG294" s="5">
        <v>451.9</v>
      </c>
      <c r="BH294" s="5">
        <v>5.7</v>
      </c>
      <c r="BI294" s="5" t="s">
        <v>858</v>
      </c>
      <c r="BJ294" s="5" t="s">
        <v>858</v>
      </c>
      <c r="BK294" s="5" t="s">
        <v>858</v>
      </c>
      <c r="BL294" s="5" t="s">
        <v>858</v>
      </c>
      <c r="BN294" s="6" t="s">
        <v>519</v>
      </c>
      <c r="BO294" s="6" t="s">
        <v>95</v>
      </c>
      <c r="BP294" s="6">
        <v>9000</v>
      </c>
      <c r="BQ294" s="6">
        <v>13.3</v>
      </c>
      <c r="BR294" s="6">
        <v>37.4</v>
      </c>
      <c r="BS294" s="6">
        <v>4.3</v>
      </c>
      <c r="BT294" s="6">
        <v>33.4</v>
      </c>
      <c r="BU294" s="6">
        <v>4</v>
      </c>
      <c r="BV294" s="6" t="s">
        <v>858</v>
      </c>
      <c r="BW294" s="6" t="s">
        <v>858</v>
      </c>
      <c r="BX294" s="6" t="s">
        <v>858</v>
      </c>
      <c r="BY294" s="6" t="s">
        <v>858</v>
      </c>
      <c r="CA294" s="7" t="s">
        <v>519</v>
      </c>
      <c r="CB294" s="7" t="s">
        <v>95</v>
      </c>
      <c r="CC294" s="7">
        <v>9000</v>
      </c>
      <c r="CD294" s="7">
        <v>15.5</v>
      </c>
      <c r="CE294" s="7">
        <v>21437</v>
      </c>
      <c r="CF294" s="7">
        <v>10</v>
      </c>
      <c r="CG294" s="7">
        <v>23675</v>
      </c>
      <c r="CH294" s="7">
        <v>10</v>
      </c>
      <c r="CI294" s="7" t="s">
        <v>858</v>
      </c>
      <c r="CJ294" s="7" t="s">
        <v>858</v>
      </c>
      <c r="CK294" s="7" t="s">
        <v>858</v>
      </c>
      <c r="CL294" s="7" t="s">
        <v>858</v>
      </c>
      <c r="CN294" s="8" t="s">
        <v>519</v>
      </c>
      <c r="CO294" s="8" t="s">
        <v>95</v>
      </c>
      <c r="CP294" s="8">
        <v>9000</v>
      </c>
      <c r="CQ294" s="8">
        <v>13.3</v>
      </c>
      <c r="CR294" s="8">
        <v>9.5</v>
      </c>
      <c r="CS294" s="8">
        <v>9.5</v>
      </c>
      <c r="CT294" s="8">
        <v>11.69</v>
      </c>
      <c r="CU294" s="8">
        <v>5.7</v>
      </c>
      <c r="CV294" s="8" t="s">
        <v>858</v>
      </c>
      <c r="CW294" s="8" t="s">
        <v>858</v>
      </c>
      <c r="CX294" s="8" t="s">
        <v>858</v>
      </c>
      <c r="CY294" s="8" t="s">
        <v>858</v>
      </c>
      <c r="DA294" s="20" t="s">
        <v>519</v>
      </c>
      <c r="DB294" s="20" t="s">
        <v>95</v>
      </c>
      <c r="DC294" s="20">
        <v>9000</v>
      </c>
      <c r="DD294" s="20">
        <v>13.3</v>
      </c>
      <c r="DE294" s="20">
        <v>358</v>
      </c>
      <c r="DF294" s="20">
        <v>10</v>
      </c>
      <c r="DG294" s="20">
        <v>390.3</v>
      </c>
      <c r="DH294" s="20">
        <v>6.5</v>
      </c>
      <c r="DI294" s="20" t="s">
        <v>858</v>
      </c>
      <c r="DJ294" s="20" t="s">
        <v>858</v>
      </c>
      <c r="DK294" s="20" t="s">
        <v>858</v>
      </c>
      <c r="DL294" s="20" t="s">
        <v>858</v>
      </c>
      <c r="DN294" s="21" t="s">
        <v>519</v>
      </c>
      <c r="DO294" s="21" t="s">
        <v>95</v>
      </c>
      <c r="DP294" s="21" t="s">
        <v>858</v>
      </c>
      <c r="DQ294" s="21" t="s">
        <v>858</v>
      </c>
      <c r="DR294" s="21">
        <v>37.5</v>
      </c>
      <c r="DS294" s="21">
        <v>4.5999999999999996</v>
      </c>
      <c r="DT294" s="21">
        <v>37.1</v>
      </c>
      <c r="DU294" s="21">
        <v>1.8</v>
      </c>
      <c r="DV294" s="21" t="s">
        <v>858</v>
      </c>
      <c r="DW294" s="21" t="s">
        <v>858</v>
      </c>
      <c r="DX294" s="21" t="s">
        <v>858</v>
      </c>
      <c r="DY294" s="21" t="s">
        <v>858</v>
      </c>
      <c r="EA294" s="22" t="s">
        <v>519</v>
      </c>
      <c r="EB294" s="22" t="s">
        <v>95</v>
      </c>
      <c r="EC294" s="22" t="s">
        <v>858</v>
      </c>
      <c r="ED294" s="22" t="s">
        <v>858</v>
      </c>
      <c r="EE294" s="22">
        <v>19026</v>
      </c>
      <c r="EF294" s="22">
        <v>15</v>
      </c>
      <c r="EG294" s="22">
        <v>21260</v>
      </c>
      <c r="EH294" s="22">
        <v>12</v>
      </c>
      <c r="EI294" s="22" t="s">
        <v>858</v>
      </c>
      <c r="EJ294" s="22" t="s">
        <v>858</v>
      </c>
      <c r="EK294" s="22" t="s">
        <v>858</v>
      </c>
      <c r="EL294" s="22" t="s">
        <v>858</v>
      </c>
      <c r="EN294" s="23" t="s">
        <v>519</v>
      </c>
      <c r="EO294" s="23" t="s">
        <v>95</v>
      </c>
      <c r="EP294" s="23" t="s">
        <v>858</v>
      </c>
      <c r="EQ294" s="23" t="s">
        <v>858</v>
      </c>
      <c r="ER294" s="23">
        <v>8.93</v>
      </c>
      <c r="ES294" s="23">
        <v>13</v>
      </c>
      <c r="ET294" s="23">
        <v>10.46</v>
      </c>
      <c r="EU294" s="23">
        <v>8.9</v>
      </c>
      <c r="EV294" s="23" t="s">
        <v>858</v>
      </c>
      <c r="EW294" s="23" t="s">
        <v>858</v>
      </c>
      <c r="EX294" s="23" t="s">
        <v>858</v>
      </c>
      <c r="EY294" s="23" t="s">
        <v>858</v>
      </c>
      <c r="FA294" s="24" t="s">
        <v>519</v>
      </c>
      <c r="FB294" s="24" t="s">
        <v>95</v>
      </c>
      <c r="FC294" s="24" t="s">
        <v>858</v>
      </c>
      <c r="FD294" s="24" t="s">
        <v>858</v>
      </c>
      <c r="FE294" s="24">
        <v>341.3</v>
      </c>
      <c r="FF294" s="24">
        <v>13</v>
      </c>
      <c r="FG294" s="24">
        <v>387.7</v>
      </c>
      <c r="FH294" s="24">
        <v>8.5</v>
      </c>
      <c r="FI294" s="24" t="s">
        <v>858</v>
      </c>
      <c r="FJ294" s="24" t="s">
        <v>858</v>
      </c>
      <c r="FK294" s="24" t="s">
        <v>858</v>
      </c>
      <c r="FL294" s="24" t="s">
        <v>858</v>
      </c>
      <c r="FN294" s="11" t="s">
        <v>519</v>
      </c>
      <c r="FO294" s="11" t="s">
        <v>95</v>
      </c>
      <c r="FP294" s="11" t="s">
        <v>858</v>
      </c>
      <c r="FQ294" s="11" t="s">
        <v>858</v>
      </c>
      <c r="FR294" s="11">
        <v>39</v>
      </c>
      <c r="FS294" s="11">
        <v>2</v>
      </c>
      <c r="FT294" s="11">
        <v>39.299999999999997</v>
      </c>
      <c r="FU294" s="11">
        <v>1.9</v>
      </c>
      <c r="FV294" s="11" t="s">
        <v>858</v>
      </c>
      <c r="FW294" s="11" t="s">
        <v>858</v>
      </c>
      <c r="FX294" s="11" t="s">
        <v>858</v>
      </c>
      <c r="FY294" s="11" t="s">
        <v>858</v>
      </c>
      <c r="GA294" s="10" t="s">
        <v>519</v>
      </c>
      <c r="GB294" s="10" t="s">
        <v>95</v>
      </c>
      <c r="GC294" s="10" t="s">
        <v>858</v>
      </c>
      <c r="GD294" s="10" t="s">
        <v>858</v>
      </c>
      <c r="GE294" s="10" t="s">
        <v>858</v>
      </c>
      <c r="GF294" s="10" t="s">
        <v>858</v>
      </c>
      <c r="GG294" s="10">
        <v>29332</v>
      </c>
      <c r="GH294" s="10">
        <v>13</v>
      </c>
      <c r="GI294" s="10" t="s">
        <v>858</v>
      </c>
      <c r="GJ294" s="10" t="s">
        <v>858</v>
      </c>
      <c r="GK294" s="10" t="s">
        <v>858</v>
      </c>
      <c r="GL294" s="10" t="s">
        <v>858</v>
      </c>
      <c r="GN294" s="9" t="s">
        <v>519</v>
      </c>
      <c r="GO294" s="9" t="s">
        <v>95</v>
      </c>
      <c r="GP294" s="9" t="s">
        <v>858</v>
      </c>
      <c r="GQ294" s="9" t="s">
        <v>858</v>
      </c>
      <c r="GR294" s="9">
        <v>11.7</v>
      </c>
      <c r="GS294" s="9">
        <v>14</v>
      </c>
      <c r="GT294" s="9">
        <v>12.62</v>
      </c>
      <c r="GU294" s="9">
        <v>7.6</v>
      </c>
      <c r="GV294" s="9" t="s">
        <v>858</v>
      </c>
      <c r="GW294" s="9" t="s">
        <v>858</v>
      </c>
      <c r="GX294" s="9" t="s">
        <v>858</v>
      </c>
      <c r="GY294" s="9" t="s">
        <v>858</v>
      </c>
    </row>
    <row r="295" spans="1:207" x14ac:dyDescent="0.25">
      <c r="A295" s="1" t="s">
        <v>520</v>
      </c>
      <c r="B295" s="1" t="s">
        <v>96</v>
      </c>
      <c r="C295" s="1">
        <v>21000</v>
      </c>
      <c r="D295" s="1">
        <v>9.3000000000000007</v>
      </c>
      <c r="E295" s="1">
        <v>576.79999999999995</v>
      </c>
      <c r="F295" s="1">
        <v>8.6999999999999993</v>
      </c>
      <c r="G295" s="1">
        <v>626.29999999999995</v>
      </c>
      <c r="H295" s="1">
        <v>4.0999999999999996</v>
      </c>
      <c r="I295" s="1">
        <v>302.7</v>
      </c>
      <c r="J295" s="1">
        <v>8.3000000000000007</v>
      </c>
      <c r="K295" s="1" t="s">
        <v>858</v>
      </c>
      <c r="L295" s="1" t="s">
        <v>858</v>
      </c>
      <c r="N295" s="2" t="s">
        <v>520</v>
      </c>
      <c r="O295" s="2" t="s">
        <v>96</v>
      </c>
      <c r="P295" s="2">
        <v>31000</v>
      </c>
      <c r="Q295" s="2">
        <v>7.5</v>
      </c>
      <c r="R295" s="2">
        <v>39</v>
      </c>
      <c r="S295" s="2">
        <v>1.4</v>
      </c>
      <c r="T295" s="2">
        <v>40.6</v>
      </c>
      <c r="U295" s="2">
        <v>1.2</v>
      </c>
      <c r="V295" s="2">
        <v>36.299999999999997</v>
      </c>
      <c r="W295" s="2">
        <v>2.8</v>
      </c>
      <c r="X295" s="2" t="s">
        <v>858</v>
      </c>
      <c r="Y295" s="2" t="s">
        <v>858</v>
      </c>
      <c r="AA295" s="3" t="s">
        <v>520</v>
      </c>
      <c r="AB295" s="3" t="s">
        <v>96</v>
      </c>
      <c r="AC295" s="3">
        <v>28000</v>
      </c>
      <c r="AD295" s="3">
        <v>8.6999999999999993</v>
      </c>
      <c r="AE295" s="3">
        <v>26542</v>
      </c>
      <c r="AF295" s="3">
        <v>7.3</v>
      </c>
      <c r="AG295" s="3">
        <v>30694</v>
      </c>
      <c r="AH295" s="3">
        <v>6.1</v>
      </c>
      <c r="AI295" s="3">
        <v>13649</v>
      </c>
      <c r="AJ295" s="3">
        <v>4.5</v>
      </c>
      <c r="AK295" s="3" t="s">
        <v>858</v>
      </c>
      <c r="AL295" s="3" t="s">
        <v>858</v>
      </c>
      <c r="AN295" s="4" t="s">
        <v>520</v>
      </c>
      <c r="AO295" s="4" t="s">
        <v>96</v>
      </c>
      <c r="AP295" s="4">
        <v>31000</v>
      </c>
      <c r="AQ295" s="4">
        <v>7.5</v>
      </c>
      <c r="AR295" s="4">
        <v>12.13</v>
      </c>
      <c r="AS295" s="4">
        <v>6.5</v>
      </c>
      <c r="AT295" s="4">
        <v>13.86</v>
      </c>
      <c r="AU295" s="4">
        <v>3.7</v>
      </c>
      <c r="AV295" s="4">
        <v>6.81</v>
      </c>
      <c r="AW295" s="4">
        <v>2.1</v>
      </c>
      <c r="AX295" s="4" t="s">
        <v>858</v>
      </c>
      <c r="AY295" s="4" t="s">
        <v>858</v>
      </c>
      <c r="BA295" s="5" t="s">
        <v>520</v>
      </c>
      <c r="BB295" s="5" t="s">
        <v>96</v>
      </c>
      <c r="BC295" s="5">
        <v>31000</v>
      </c>
      <c r="BD295" s="5">
        <v>7.5</v>
      </c>
      <c r="BE295" s="5">
        <v>506.2</v>
      </c>
      <c r="BF295" s="5">
        <v>8.1999999999999993</v>
      </c>
      <c r="BG295" s="5">
        <v>562.9</v>
      </c>
      <c r="BH295" s="5">
        <v>3.7</v>
      </c>
      <c r="BI295" s="5">
        <v>265</v>
      </c>
      <c r="BJ295" s="5">
        <v>3.1</v>
      </c>
      <c r="BK295" s="5" t="s">
        <v>858</v>
      </c>
      <c r="BL295" s="5" t="s">
        <v>858</v>
      </c>
      <c r="BN295" s="6" t="s">
        <v>520</v>
      </c>
      <c r="BO295" s="6" t="s">
        <v>96</v>
      </c>
      <c r="BP295" s="6">
        <v>40000</v>
      </c>
      <c r="BQ295" s="6">
        <v>6.5</v>
      </c>
      <c r="BR295" s="6">
        <v>37.5</v>
      </c>
      <c r="BS295" s="6">
        <v>1.1000000000000001</v>
      </c>
      <c r="BT295" s="6">
        <v>35.299999999999997</v>
      </c>
      <c r="BU295" s="6">
        <v>2.1</v>
      </c>
      <c r="BV295" s="6">
        <v>16.399999999999999</v>
      </c>
      <c r="BW295" s="6">
        <v>12</v>
      </c>
      <c r="BX295" s="6" t="s">
        <v>858</v>
      </c>
      <c r="BY295" s="6" t="s">
        <v>858</v>
      </c>
      <c r="CA295" s="7" t="s">
        <v>520</v>
      </c>
      <c r="CB295" s="7" t="s">
        <v>96</v>
      </c>
      <c r="CC295" s="7">
        <v>37000</v>
      </c>
      <c r="CD295" s="7">
        <v>7.5</v>
      </c>
      <c r="CE295" s="7">
        <v>21841</v>
      </c>
      <c r="CF295" s="7">
        <v>9.1999999999999993</v>
      </c>
      <c r="CG295" s="7">
        <v>25702</v>
      </c>
      <c r="CH295" s="7">
        <v>6.3</v>
      </c>
      <c r="CI295" s="7">
        <v>6825</v>
      </c>
      <c r="CJ295" s="7">
        <v>15</v>
      </c>
      <c r="CK295" s="7" t="s">
        <v>858</v>
      </c>
      <c r="CL295" s="7" t="s">
        <v>858</v>
      </c>
      <c r="CN295" s="8" t="s">
        <v>520</v>
      </c>
      <c r="CO295" s="8" t="s">
        <v>96</v>
      </c>
      <c r="CP295" s="8">
        <v>40000</v>
      </c>
      <c r="CQ295" s="8">
        <v>6.5</v>
      </c>
      <c r="CR295" s="8">
        <v>10.51</v>
      </c>
      <c r="CS295" s="8">
        <v>5.7</v>
      </c>
      <c r="CT295" s="8">
        <v>13.26</v>
      </c>
      <c r="CU295" s="8">
        <v>3.6</v>
      </c>
      <c r="CV295" s="8">
        <v>6.3</v>
      </c>
      <c r="CW295" s="8">
        <v>2.1</v>
      </c>
      <c r="CX295" s="8" t="s">
        <v>858</v>
      </c>
      <c r="CY295" s="8" t="s">
        <v>858</v>
      </c>
      <c r="DA295" s="20" t="s">
        <v>520</v>
      </c>
      <c r="DB295" s="20" t="s">
        <v>96</v>
      </c>
      <c r="DC295" s="20">
        <v>40000</v>
      </c>
      <c r="DD295" s="20">
        <v>6.5</v>
      </c>
      <c r="DE295" s="20">
        <v>399.5</v>
      </c>
      <c r="DF295" s="20">
        <v>7.7</v>
      </c>
      <c r="DG295" s="20">
        <v>468.2</v>
      </c>
      <c r="DH295" s="20">
        <v>4.2</v>
      </c>
      <c r="DI295" s="20">
        <v>130.4</v>
      </c>
      <c r="DJ295" s="20">
        <v>14</v>
      </c>
      <c r="DK295" s="20" t="s">
        <v>858</v>
      </c>
      <c r="DL295" s="20" t="s">
        <v>858</v>
      </c>
      <c r="DN295" s="21" t="s">
        <v>520</v>
      </c>
      <c r="DO295" s="21" t="s">
        <v>96</v>
      </c>
      <c r="DP295" s="21">
        <v>10000</v>
      </c>
      <c r="DQ295" s="21">
        <v>12.6</v>
      </c>
      <c r="DR295" s="21">
        <v>37.5</v>
      </c>
      <c r="DS295" s="21">
        <v>1.4</v>
      </c>
      <c r="DT295" s="21">
        <v>39</v>
      </c>
      <c r="DU295" s="21">
        <v>1.5</v>
      </c>
      <c r="DV295" s="21">
        <v>33.1</v>
      </c>
      <c r="DW295" s="21">
        <v>4.5</v>
      </c>
      <c r="DX295" s="21" t="s">
        <v>858</v>
      </c>
      <c r="DY295" s="21" t="s">
        <v>858</v>
      </c>
      <c r="EA295" s="22" t="s">
        <v>520</v>
      </c>
      <c r="EB295" s="22" t="s">
        <v>96</v>
      </c>
      <c r="EC295" s="22">
        <v>9000</v>
      </c>
      <c r="ED295" s="22">
        <v>14.7</v>
      </c>
      <c r="EE295" s="22">
        <v>18719</v>
      </c>
      <c r="EF295" s="22">
        <v>12</v>
      </c>
      <c r="EG295" s="22">
        <v>22046</v>
      </c>
      <c r="EH295" s="22">
        <v>8.3000000000000007</v>
      </c>
      <c r="EI295" s="22" t="s">
        <v>858</v>
      </c>
      <c r="EJ295" s="22" t="s">
        <v>858</v>
      </c>
      <c r="EK295" s="22" t="s">
        <v>858</v>
      </c>
      <c r="EL295" s="22" t="s">
        <v>858</v>
      </c>
      <c r="EN295" s="23" t="s">
        <v>520</v>
      </c>
      <c r="EO295" s="23" t="s">
        <v>96</v>
      </c>
      <c r="EP295" s="23">
        <v>10000</v>
      </c>
      <c r="EQ295" s="23">
        <v>12.6</v>
      </c>
      <c r="ER295" s="23">
        <v>9.5399999999999991</v>
      </c>
      <c r="ES295" s="23">
        <v>8.5</v>
      </c>
      <c r="ET295" s="23">
        <v>10.97</v>
      </c>
      <c r="EU295" s="23">
        <v>6</v>
      </c>
      <c r="EV295" s="23">
        <v>6.72</v>
      </c>
      <c r="EW295" s="23">
        <v>2.7</v>
      </c>
      <c r="EX295" s="23" t="s">
        <v>858</v>
      </c>
      <c r="EY295" s="23" t="s">
        <v>858</v>
      </c>
      <c r="FA295" s="24" t="s">
        <v>520</v>
      </c>
      <c r="FB295" s="24" t="s">
        <v>96</v>
      </c>
      <c r="FC295" s="24">
        <v>10000</v>
      </c>
      <c r="FD295" s="24">
        <v>12.6</v>
      </c>
      <c r="FE295" s="24">
        <v>374.5</v>
      </c>
      <c r="FF295" s="24">
        <v>8.6999999999999993</v>
      </c>
      <c r="FG295" s="24">
        <v>427.4</v>
      </c>
      <c r="FH295" s="24">
        <v>5.9</v>
      </c>
      <c r="FI295" s="24">
        <v>251.4</v>
      </c>
      <c r="FJ295" s="24">
        <v>5.8</v>
      </c>
      <c r="FK295" s="24" t="s">
        <v>858</v>
      </c>
      <c r="FL295" s="24" t="s">
        <v>858</v>
      </c>
      <c r="FN295" s="11" t="s">
        <v>520</v>
      </c>
      <c r="FO295" s="11" t="s">
        <v>96</v>
      </c>
      <c r="FP295" s="11">
        <v>21000</v>
      </c>
      <c r="FQ295" s="11">
        <v>9.3000000000000007</v>
      </c>
      <c r="FR295" s="11">
        <v>39</v>
      </c>
      <c r="FS295" s="11">
        <v>1.6</v>
      </c>
      <c r="FT295" s="11">
        <v>41.4</v>
      </c>
      <c r="FU295" s="11">
        <v>1.5</v>
      </c>
      <c r="FV295" s="11">
        <v>37</v>
      </c>
      <c r="FW295" s="11">
        <v>1.9</v>
      </c>
      <c r="FX295" s="11" t="s">
        <v>858</v>
      </c>
      <c r="FY295" s="11" t="s">
        <v>858</v>
      </c>
      <c r="GA295" s="10" t="s">
        <v>520</v>
      </c>
      <c r="GB295" s="10" t="s">
        <v>96</v>
      </c>
      <c r="GC295" s="10">
        <v>19000</v>
      </c>
      <c r="GD295" s="10">
        <v>10.8</v>
      </c>
      <c r="GE295" s="10">
        <v>29531</v>
      </c>
      <c r="GF295" s="10">
        <v>8.4</v>
      </c>
      <c r="GG295" s="10">
        <v>34715</v>
      </c>
      <c r="GH295" s="10">
        <v>7.2</v>
      </c>
      <c r="GI295" s="10">
        <v>17310</v>
      </c>
      <c r="GJ295" s="10">
        <v>10</v>
      </c>
      <c r="GK295" s="10" t="s">
        <v>858</v>
      </c>
      <c r="GL295" s="10" t="s">
        <v>858</v>
      </c>
      <c r="GN295" s="9" t="s">
        <v>520</v>
      </c>
      <c r="GO295" s="9" t="s">
        <v>96</v>
      </c>
      <c r="GP295" s="9">
        <v>21000</v>
      </c>
      <c r="GQ295" s="9">
        <v>9.3000000000000007</v>
      </c>
      <c r="GR295" s="9">
        <v>13.24</v>
      </c>
      <c r="GS295" s="9">
        <v>6.3</v>
      </c>
      <c r="GT295" s="9">
        <v>15.13</v>
      </c>
      <c r="GU295" s="9">
        <v>4.3</v>
      </c>
      <c r="GV295" s="9">
        <v>7.42</v>
      </c>
      <c r="GW295" s="9">
        <v>7.4</v>
      </c>
      <c r="GX295" s="9" t="s">
        <v>858</v>
      </c>
      <c r="GY295" s="9" t="s">
        <v>858</v>
      </c>
    </row>
    <row r="296" spans="1:207" x14ac:dyDescent="0.25">
      <c r="A296" s="1" t="s">
        <v>521</v>
      </c>
      <c r="B296" s="1" t="s">
        <v>97</v>
      </c>
      <c r="C296" s="1">
        <v>12000</v>
      </c>
      <c r="D296" s="1">
        <v>11.9</v>
      </c>
      <c r="E296" s="1">
        <v>429.6</v>
      </c>
      <c r="F296" s="1">
        <v>9.8000000000000007</v>
      </c>
      <c r="G296" s="1">
        <v>502.7</v>
      </c>
      <c r="H296" s="1">
        <v>5.8</v>
      </c>
      <c r="I296" s="1">
        <v>271.10000000000002</v>
      </c>
      <c r="J296" s="1">
        <v>4.4000000000000004</v>
      </c>
      <c r="K296" s="1" t="s">
        <v>858</v>
      </c>
      <c r="L296" s="1" t="s">
        <v>858</v>
      </c>
      <c r="N296" s="2" t="s">
        <v>521</v>
      </c>
      <c r="O296" s="2" t="s">
        <v>97</v>
      </c>
      <c r="P296" s="2">
        <v>17000</v>
      </c>
      <c r="Q296" s="2">
        <v>10</v>
      </c>
      <c r="R296" s="2">
        <v>39.9</v>
      </c>
      <c r="S296" s="2">
        <v>2.2999999999999998</v>
      </c>
      <c r="T296" s="2">
        <v>41.1</v>
      </c>
      <c r="U296" s="2">
        <v>1.4</v>
      </c>
      <c r="V296" s="2">
        <v>36.799999999999997</v>
      </c>
      <c r="W296" s="2">
        <v>3.3</v>
      </c>
      <c r="X296" s="2" t="s">
        <v>858</v>
      </c>
      <c r="Y296" s="2" t="s">
        <v>858</v>
      </c>
      <c r="AA296" s="3" t="s">
        <v>521</v>
      </c>
      <c r="AB296" s="3" t="s">
        <v>97</v>
      </c>
      <c r="AC296" s="3">
        <v>13000</v>
      </c>
      <c r="AD296" s="3">
        <v>17</v>
      </c>
      <c r="AE296" s="3">
        <v>23192</v>
      </c>
      <c r="AF296" s="3">
        <v>15</v>
      </c>
      <c r="AG296" s="3">
        <v>25868</v>
      </c>
      <c r="AH296" s="3">
        <v>8.9</v>
      </c>
      <c r="AI296" s="3" t="s">
        <v>858</v>
      </c>
      <c r="AJ296" s="3" t="s">
        <v>858</v>
      </c>
      <c r="AK296" s="3" t="s">
        <v>858</v>
      </c>
      <c r="AL296" s="3" t="s">
        <v>858</v>
      </c>
      <c r="AN296" s="4" t="s">
        <v>521</v>
      </c>
      <c r="AO296" s="4" t="s">
        <v>97</v>
      </c>
      <c r="AP296" s="4">
        <v>17000</v>
      </c>
      <c r="AQ296" s="4">
        <v>10</v>
      </c>
      <c r="AR296" s="4">
        <v>10.11</v>
      </c>
      <c r="AS296" s="4">
        <v>7.2</v>
      </c>
      <c r="AT296" s="4">
        <v>11.95</v>
      </c>
      <c r="AU296" s="4">
        <v>5.4</v>
      </c>
      <c r="AV296" s="4">
        <v>6.21</v>
      </c>
      <c r="AW296" s="4">
        <v>4.9000000000000004</v>
      </c>
      <c r="AX296" s="4" t="s">
        <v>858</v>
      </c>
      <c r="AY296" s="4" t="s">
        <v>858</v>
      </c>
      <c r="BA296" s="5" t="s">
        <v>521</v>
      </c>
      <c r="BB296" s="5" t="s">
        <v>97</v>
      </c>
      <c r="BC296" s="5">
        <v>17000</v>
      </c>
      <c r="BD296" s="5">
        <v>10</v>
      </c>
      <c r="BE296" s="5">
        <v>423.3</v>
      </c>
      <c r="BF296" s="5">
        <v>9.6</v>
      </c>
      <c r="BG296" s="5">
        <v>491.1</v>
      </c>
      <c r="BH296" s="5">
        <v>5.0999999999999996</v>
      </c>
      <c r="BI296" s="5">
        <v>259</v>
      </c>
      <c r="BJ296" s="5">
        <v>4.2</v>
      </c>
      <c r="BK296" s="5" t="s">
        <v>858</v>
      </c>
      <c r="BL296" s="5" t="s">
        <v>858</v>
      </c>
      <c r="BN296" s="6" t="s">
        <v>521</v>
      </c>
      <c r="BO296" s="6" t="s">
        <v>97</v>
      </c>
      <c r="BP296" s="6">
        <v>23000</v>
      </c>
      <c r="BQ296" s="6">
        <v>8.5</v>
      </c>
      <c r="BR296" s="6">
        <v>37.5</v>
      </c>
      <c r="BS296" s="6">
        <v>1.7</v>
      </c>
      <c r="BT296" s="6">
        <v>35</v>
      </c>
      <c r="BU296" s="6">
        <v>3</v>
      </c>
      <c r="BV296" s="6" t="s">
        <v>858</v>
      </c>
      <c r="BW296" s="6" t="s">
        <v>858</v>
      </c>
      <c r="BX296" s="6" t="s">
        <v>858</v>
      </c>
      <c r="BY296" s="6" t="s">
        <v>858</v>
      </c>
      <c r="CA296" s="7" t="s">
        <v>521</v>
      </c>
      <c r="CB296" s="7" t="s">
        <v>97</v>
      </c>
      <c r="CC296" s="7">
        <v>17000</v>
      </c>
      <c r="CD296" s="7">
        <v>13.8</v>
      </c>
      <c r="CE296" s="7">
        <v>19775</v>
      </c>
      <c r="CF296" s="7">
        <v>16</v>
      </c>
      <c r="CG296" s="7">
        <v>21689</v>
      </c>
      <c r="CH296" s="7">
        <v>8.1</v>
      </c>
      <c r="CI296" s="7" t="s">
        <v>858</v>
      </c>
      <c r="CJ296" s="7" t="s">
        <v>858</v>
      </c>
      <c r="CK296" s="7" t="s">
        <v>858</v>
      </c>
      <c r="CL296" s="7" t="s">
        <v>858</v>
      </c>
      <c r="CN296" s="8" t="s">
        <v>521</v>
      </c>
      <c r="CO296" s="8" t="s">
        <v>97</v>
      </c>
      <c r="CP296" s="8">
        <v>23000</v>
      </c>
      <c r="CQ296" s="8">
        <v>8.5</v>
      </c>
      <c r="CR296" s="8">
        <v>9.27</v>
      </c>
      <c r="CS296" s="8">
        <v>6.1</v>
      </c>
      <c r="CT296" s="8">
        <v>11.49</v>
      </c>
      <c r="CU296" s="8">
        <v>5</v>
      </c>
      <c r="CV296" s="8">
        <v>6.08</v>
      </c>
      <c r="CW296" s="8">
        <v>2</v>
      </c>
      <c r="CX296" s="8" t="s">
        <v>858</v>
      </c>
      <c r="CY296" s="8" t="s">
        <v>858</v>
      </c>
      <c r="DA296" s="20" t="s">
        <v>521</v>
      </c>
      <c r="DB296" s="20" t="s">
        <v>97</v>
      </c>
      <c r="DC296" s="20">
        <v>23000</v>
      </c>
      <c r="DD296" s="20">
        <v>8.5</v>
      </c>
      <c r="DE296" s="20">
        <v>348.2</v>
      </c>
      <c r="DF296" s="20">
        <v>9.1999999999999993</v>
      </c>
      <c r="DG296" s="20">
        <v>402.3</v>
      </c>
      <c r="DH296" s="20">
        <v>5.8</v>
      </c>
      <c r="DI296" s="20" t="s">
        <v>858</v>
      </c>
      <c r="DJ296" s="20" t="s">
        <v>858</v>
      </c>
      <c r="DK296" s="20" t="s">
        <v>858</v>
      </c>
      <c r="DL296" s="20" t="s">
        <v>858</v>
      </c>
      <c r="DN296" s="21" t="s">
        <v>521</v>
      </c>
      <c r="DO296" s="21" t="s">
        <v>97</v>
      </c>
      <c r="DP296" s="21">
        <v>5000</v>
      </c>
      <c r="DQ296" s="21">
        <v>18.600000000000001</v>
      </c>
      <c r="DR296" s="21">
        <v>37.5</v>
      </c>
      <c r="DS296" s="21">
        <v>2.7</v>
      </c>
      <c r="DT296" s="21">
        <v>39</v>
      </c>
      <c r="DU296" s="21">
        <v>1.8</v>
      </c>
      <c r="DV296" s="21" t="s">
        <v>858</v>
      </c>
      <c r="DW296" s="21" t="s">
        <v>858</v>
      </c>
      <c r="DX296" s="21" t="s">
        <v>858</v>
      </c>
      <c r="DY296" s="21" t="s">
        <v>858</v>
      </c>
      <c r="EA296" s="22" t="s">
        <v>521</v>
      </c>
      <c r="EB296" s="22" t="s">
        <v>97</v>
      </c>
      <c r="EC296" s="22" t="s">
        <v>858</v>
      </c>
      <c r="ED296" s="22" t="s">
        <v>858</v>
      </c>
      <c r="EE296" s="22">
        <v>19680</v>
      </c>
      <c r="EF296" s="22">
        <v>19</v>
      </c>
      <c r="EG296" s="22">
        <v>23273</v>
      </c>
      <c r="EH296" s="22">
        <v>10</v>
      </c>
      <c r="EI296" s="22" t="s">
        <v>858</v>
      </c>
      <c r="EJ296" s="22" t="s">
        <v>858</v>
      </c>
      <c r="EK296" s="22" t="s">
        <v>858</v>
      </c>
      <c r="EL296" s="22" t="s">
        <v>858</v>
      </c>
      <c r="EN296" s="23" t="s">
        <v>521</v>
      </c>
      <c r="EO296" s="23" t="s">
        <v>97</v>
      </c>
      <c r="EP296" s="23">
        <v>5000</v>
      </c>
      <c r="EQ296" s="23">
        <v>18.600000000000001</v>
      </c>
      <c r="ER296" s="23" t="s">
        <v>858</v>
      </c>
      <c r="ES296" s="23" t="s">
        <v>858</v>
      </c>
      <c r="ET296" s="23">
        <v>11.83</v>
      </c>
      <c r="EU296" s="23">
        <v>12</v>
      </c>
      <c r="EV296" s="23" t="s">
        <v>858</v>
      </c>
      <c r="EW296" s="23" t="s">
        <v>858</v>
      </c>
      <c r="EX296" s="23" t="s">
        <v>858</v>
      </c>
      <c r="EY296" s="23" t="s">
        <v>858</v>
      </c>
      <c r="FA296" s="24" t="s">
        <v>521</v>
      </c>
      <c r="FB296" s="24" t="s">
        <v>97</v>
      </c>
      <c r="FC296" s="24">
        <v>5000</v>
      </c>
      <c r="FD296" s="24">
        <v>18.600000000000001</v>
      </c>
      <c r="FE296" s="24">
        <v>396.9</v>
      </c>
      <c r="FF296" s="24">
        <v>20</v>
      </c>
      <c r="FG296" s="24">
        <v>461.2</v>
      </c>
      <c r="FH296" s="24">
        <v>11</v>
      </c>
      <c r="FI296" s="24" t="s">
        <v>858</v>
      </c>
      <c r="FJ296" s="24" t="s">
        <v>858</v>
      </c>
      <c r="FK296" s="24" t="s">
        <v>858</v>
      </c>
      <c r="FL296" s="24" t="s">
        <v>858</v>
      </c>
      <c r="FN296" s="11" t="s">
        <v>521</v>
      </c>
      <c r="FO296" s="11" t="s">
        <v>97</v>
      </c>
      <c r="FP296" s="11">
        <v>12000</v>
      </c>
      <c r="FQ296" s="11">
        <v>11.9</v>
      </c>
      <c r="FR296" s="11">
        <v>40</v>
      </c>
      <c r="FS296" s="11">
        <v>3.2</v>
      </c>
      <c r="FT296" s="11">
        <v>41.9</v>
      </c>
      <c r="FU296" s="11">
        <v>1.8</v>
      </c>
      <c r="FV296" s="11">
        <v>37</v>
      </c>
      <c r="FW296" s="11">
        <v>3.8</v>
      </c>
      <c r="FX296" s="11" t="s">
        <v>858</v>
      </c>
      <c r="FY296" s="11" t="s">
        <v>858</v>
      </c>
      <c r="GA296" s="10" t="s">
        <v>521</v>
      </c>
      <c r="GB296" s="10" t="s">
        <v>97</v>
      </c>
      <c r="GC296" s="10" t="s">
        <v>858</v>
      </c>
      <c r="GD296" s="10" t="s">
        <v>858</v>
      </c>
      <c r="GE296" s="10" t="s">
        <v>858</v>
      </c>
      <c r="GF296" s="10" t="s">
        <v>858</v>
      </c>
      <c r="GG296" s="10">
        <v>26893</v>
      </c>
      <c r="GH296" s="10">
        <v>12</v>
      </c>
      <c r="GI296" s="10" t="s">
        <v>858</v>
      </c>
      <c r="GJ296" s="10" t="s">
        <v>858</v>
      </c>
      <c r="GK296" s="10" t="s">
        <v>858</v>
      </c>
      <c r="GL296" s="10" t="s">
        <v>858</v>
      </c>
      <c r="GN296" s="9" t="s">
        <v>521</v>
      </c>
      <c r="GO296" s="9" t="s">
        <v>97</v>
      </c>
      <c r="GP296" s="9">
        <v>12000</v>
      </c>
      <c r="GQ296" s="9">
        <v>11.9</v>
      </c>
      <c r="GR296" s="9">
        <v>10.19</v>
      </c>
      <c r="GS296" s="9">
        <v>7.7</v>
      </c>
      <c r="GT296" s="9">
        <v>11.99</v>
      </c>
      <c r="GU296" s="9">
        <v>6</v>
      </c>
      <c r="GV296" s="9">
        <v>6.66</v>
      </c>
      <c r="GW296" s="9">
        <v>4.7</v>
      </c>
      <c r="GX296" s="9" t="s">
        <v>858</v>
      </c>
      <c r="GY296" s="9" t="s">
        <v>858</v>
      </c>
    </row>
    <row r="297" spans="1:207" x14ac:dyDescent="0.25">
      <c r="A297" s="1" t="s">
        <v>522</v>
      </c>
      <c r="B297" s="1" t="s">
        <v>98</v>
      </c>
      <c r="C297" s="1">
        <v>19000</v>
      </c>
      <c r="D297" s="1">
        <v>9.5</v>
      </c>
      <c r="E297" s="1">
        <v>448.2</v>
      </c>
      <c r="F297" s="1">
        <v>9.5</v>
      </c>
      <c r="G297" s="1">
        <v>533.4</v>
      </c>
      <c r="H297" s="1">
        <v>5.0999999999999996</v>
      </c>
      <c r="I297" s="1">
        <v>261.3</v>
      </c>
      <c r="J297" s="1">
        <v>4.3</v>
      </c>
      <c r="K297" s="1" t="s">
        <v>858</v>
      </c>
      <c r="L297" s="1" t="s">
        <v>858</v>
      </c>
      <c r="N297" s="2" t="s">
        <v>522</v>
      </c>
      <c r="O297" s="2" t="s">
        <v>98</v>
      </c>
      <c r="P297" s="2">
        <v>30000</v>
      </c>
      <c r="Q297" s="2">
        <v>7.5</v>
      </c>
      <c r="R297" s="2">
        <v>37.5</v>
      </c>
      <c r="S297" s="2">
        <v>1.7</v>
      </c>
      <c r="T297" s="2">
        <v>39.5</v>
      </c>
      <c r="U297" s="2">
        <v>1.3</v>
      </c>
      <c r="V297" s="2">
        <v>34</v>
      </c>
      <c r="W297" s="2">
        <v>3.1</v>
      </c>
      <c r="X297" s="2" t="s">
        <v>858</v>
      </c>
      <c r="Y297" s="2" t="s">
        <v>858</v>
      </c>
      <c r="AA297" s="3" t="s">
        <v>522</v>
      </c>
      <c r="AB297" s="3" t="s">
        <v>98</v>
      </c>
      <c r="AC297" s="3">
        <v>24000</v>
      </c>
      <c r="AD297" s="3">
        <v>15.9</v>
      </c>
      <c r="AE297" s="3">
        <v>26159</v>
      </c>
      <c r="AF297" s="3">
        <v>19</v>
      </c>
      <c r="AG297" s="3">
        <v>28359</v>
      </c>
      <c r="AH297" s="3">
        <v>10</v>
      </c>
      <c r="AI297" s="3" t="s">
        <v>858</v>
      </c>
      <c r="AJ297" s="3" t="s">
        <v>858</v>
      </c>
      <c r="AK297" s="3" t="s">
        <v>858</v>
      </c>
      <c r="AL297" s="3" t="s">
        <v>858</v>
      </c>
      <c r="AN297" s="4" t="s">
        <v>522</v>
      </c>
      <c r="AO297" s="4" t="s">
        <v>98</v>
      </c>
      <c r="AP297" s="4">
        <v>30000</v>
      </c>
      <c r="AQ297" s="4">
        <v>7.5</v>
      </c>
      <c r="AR297" s="4">
        <v>10.95</v>
      </c>
      <c r="AS297" s="4">
        <v>8.1999999999999993</v>
      </c>
      <c r="AT297" s="4">
        <v>12.86</v>
      </c>
      <c r="AU297" s="4">
        <v>3.9</v>
      </c>
      <c r="AV297" s="4">
        <v>6.71</v>
      </c>
      <c r="AW297" s="4">
        <v>4.4000000000000004</v>
      </c>
      <c r="AX297" s="4" t="s">
        <v>858</v>
      </c>
      <c r="AY297" s="4" t="s">
        <v>858</v>
      </c>
      <c r="BA297" s="5" t="s">
        <v>522</v>
      </c>
      <c r="BB297" s="5" t="s">
        <v>98</v>
      </c>
      <c r="BC297" s="5">
        <v>30000</v>
      </c>
      <c r="BD297" s="5">
        <v>7.5</v>
      </c>
      <c r="BE297" s="5">
        <v>437.7</v>
      </c>
      <c r="BF297" s="5">
        <v>8.1</v>
      </c>
      <c r="BG297" s="5">
        <v>507.3</v>
      </c>
      <c r="BH297" s="5">
        <v>3.9</v>
      </c>
      <c r="BI297" s="5">
        <v>262.39999999999998</v>
      </c>
      <c r="BJ297" s="5">
        <v>4.2</v>
      </c>
      <c r="BK297" s="5" t="s">
        <v>858</v>
      </c>
      <c r="BL297" s="5" t="s">
        <v>858</v>
      </c>
      <c r="BN297" s="6" t="s">
        <v>522</v>
      </c>
      <c r="BO297" s="6" t="s">
        <v>98</v>
      </c>
      <c r="BP297" s="6">
        <v>45000</v>
      </c>
      <c r="BQ297" s="6">
        <v>6</v>
      </c>
      <c r="BR297" s="6">
        <v>37</v>
      </c>
      <c r="BS297" s="6">
        <v>1.7</v>
      </c>
      <c r="BT297" s="6">
        <v>32.5</v>
      </c>
      <c r="BU297" s="6">
        <v>2.2000000000000002</v>
      </c>
      <c r="BV297" s="6">
        <v>15</v>
      </c>
      <c r="BW297" s="6">
        <v>7</v>
      </c>
      <c r="BX297" s="6" t="s">
        <v>858</v>
      </c>
      <c r="BY297" s="6" t="s">
        <v>858</v>
      </c>
      <c r="CA297" s="7" t="s">
        <v>522</v>
      </c>
      <c r="CB297" s="7" t="s">
        <v>98</v>
      </c>
      <c r="CC297" s="7">
        <v>37000</v>
      </c>
      <c r="CD297" s="7">
        <v>11.4</v>
      </c>
      <c r="CE297" s="7">
        <v>18535</v>
      </c>
      <c r="CF297" s="7">
        <v>20</v>
      </c>
      <c r="CG297" s="7">
        <v>22569</v>
      </c>
      <c r="CH297" s="7">
        <v>7.2</v>
      </c>
      <c r="CI297" s="7" t="s">
        <v>858</v>
      </c>
      <c r="CJ297" s="7" t="s">
        <v>858</v>
      </c>
      <c r="CK297" s="7" t="s">
        <v>858</v>
      </c>
      <c r="CL297" s="7" t="s">
        <v>858</v>
      </c>
      <c r="CN297" s="8" t="s">
        <v>522</v>
      </c>
      <c r="CO297" s="8" t="s">
        <v>98</v>
      </c>
      <c r="CP297" s="8">
        <v>45000</v>
      </c>
      <c r="CQ297" s="8">
        <v>6</v>
      </c>
      <c r="CR297" s="8">
        <v>9.56</v>
      </c>
      <c r="CS297" s="8">
        <v>5.3</v>
      </c>
      <c r="CT297" s="8">
        <v>12.26</v>
      </c>
      <c r="CU297" s="8">
        <v>3.4</v>
      </c>
      <c r="CV297" s="8">
        <v>6.28</v>
      </c>
      <c r="CW297" s="8">
        <v>1.7</v>
      </c>
      <c r="CX297" s="8" t="s">
        <v>858</v>
      </c>
      <c r="CY297" s="8" t="s">
        <v>858</v>
      </c>
      <c r="DA297" s="20" t="s">
        <v>522</v>
      </c>
      <c r="DB297" s="20" t="s">
        <v>98</v>
      </c>
      <c r="DC297" s="20">
        <v>45000</v>
      </c>
      <c r="DD297" s="20">
        <v>6</v>
      </c>
      <c r="DE297" s="20">
        <v>335.2</v>
      </c>
      <c r="DF297" s="20">
        <v>6.9</v>
      </c>
      <c r="DG297" s="20">
        <v>398.9</v>
      </c>
      <c r="DH297" s="20">
        <v>4.2</v>
      </c>
      <c r="DI297" s="20">
        <v>114</v>
      </c>
      <c r="DJ297" s="20">
        <v>10</v>
      </c>
      <c r="DK297" s="20" t="s">
        <v>858</v>
      </c>
      <c r="DL297" s="20" t="s">
        <v>858</v>
      </c>
      <c r="DN297" s="21" t="s">
        <v>522</v>
      </c>
      <c r="DO297" s="21" t="s">
        <v>98</v>
      </c>
      <c r="DP297" s="21">
        <v>11000</v>
      </c>
      <c r="DQ297" s="21">
        <v>12.2</v>
      </c>
      <c r="DR297" s="21">
        <v>37</v>
      </c>
      <c r="DS297" s="21">
        <v>1.7</v>
      </c>
      <c r="DT297" s="21">
        <v>36.4</v>
      </c>
      <c r="DU297" s="21">
        <v>1.3</v>
      </c>
      <c r="DV297" s="21">
        <v>30.1</v>
      </c>
      <c r="DW297" s="21">
        <v>3.3</v>
      </c>
      <c r="DX297" s="21" t="s">
        <v>858</v>
      </c>
      <c r="DY297" s="21" t="s">
        <v>858</v>
      </c>
      <c r="EA297" s="22" t="s">
        <v>522</v>
      </c>
      <c r="EB297" s="22" t="s">
        <v>98</v>
      </c>
      <c r="EC297" s="22">
        <v>9000</v>
      </c>
      <c r="ED297" s="22">
        <v>14.4</v>
      </c>
      <c r="EE297" s="22">
        <v>22097</v>
      </c>
      <c r="EF297" s="22">
        <v>13</v>
      </c>
      <c r="EG297" s="22">
        <v>24538</v>
      </c>
      <c r="EH297" s="22">
        <v>6</v>
      </c>
      <c r="EI297" s="22" t="s">
        <v>858</v>
      </c>
      <c r="EJ297" s="22" t="s">
        <v>858</v>
      </c>
      <c r="EK297" s="22" t="s">
        <v>858</v>
      </c>
      <c r="EL297" s="22" t="s">
        <v>858</v>
      </c>
      <c r="EN297" s="23" t="s">
        <v>522</v>
      </c>
      <c r="EO297" s="23" t="s">
        <v>98</v>
      </c>
      <c r="EP297" s="23">
        <v>11000</v>
      </c>
      <c r="EQ297" s="23">
        <v>12.2</v>
      </c>
      <c r="ER297" s="23">
        <v>11.13</v>
      </c>
      <c r="ES297" s="23">
        <v>12</v>
      </c>
      <c r="ET297" s="23">
        <v>12.64</v>
      </c>
      <c r="EU297" s="23">
        <v>5</v>
      </c>
      <c r="EV297" s="23">
        <v>7.46</v>
      </c>
      <c r="EW297" s="23">
        <v>6.6</v>
      </c>
      <c r="EX297" s="23" t="s">
        <v>858</v>
      </c>
      <c r="EY297" s="23" t="s">
        <v>858</v>
      </c>
      <c r="FA297" s="24" t="s">
        <v>522</v>
      </c>
      <c r="FB297" s="24" t="s">
        <v>98</v>
      </c>
      <c r="FC297" s="24">
        <v>11000</v>
      </c>
      <c r="FD297" s="24">
        <v>12.2</v>
      </c>
      <c r="FE297" s="24">
        <v>412.9</v>
      </c>
      <c r="FF297" s="24">
        <v>12</v>
      </c>
      <c r="FG297" s="24">
        <v>459.9</v>
      </c>
      <c r="FH297" s="24">
        <v>5</v>
      </c>
      <c r="FI297" s="24" t="s">
        <v>858</v>
      </c>
      <c r="FJ297" s="24" t="s">
        <v>858</v>
      </c>
      <c r="FK297" s="24" t="s">
        <v>858</v>
      </c>
      <c r="FL297" s="24" t="s">
        <v>858</v>
      </c>
      <c r="FN297" s="11" t="s">
        <v>522</v>
      </c>
      <c r="FO297" s="11" t="s">
        <v>98</v>
      </c>
      <c r="FP297" s="11">
        <v>19000</v>
      </c>
      <c r="FQ297" s="11">
        <v>9.5</v>
      </c>
      <c r="FR297" s="11">
        <v>40</v>
      </c>
      <c r="FS297" s="11">
        <v>2.1</v>
      </c>
      <c r="FT297" s="11">
        <v>41.2</v>
      </c>
      <c r="FU297" s="11">
        <v>1.7</v>
      </c>
      <c r="FV297" s="11">
        <v>35</v>
      </c>
      <c r="FW297" s="11">
        <v>1.5</v>
      </c>
      <c r="FX297" s="11" t="s">
        <v>858</v>
      </c>
      <c r="FY297" s="11" t="s">
        <v>858</v>
      </c>
      <c r="GA297" s="10" t="s">
        <v>522</v>
      </c>
      <c r="GB297" s="10" t="s">
        <v>98</v>
      </c>
      <c r="GC297" s="10" t="s">
        <v>858</v>
      </c>
      <c r="GD297" s="10" t="s">
        <v>858</v>
      </c>
      <c r="GE297" s="10" t="s">
        <v>858</v>
      </c>
      <c r="GF297" s="10" t="s">
        <v>858</v>
      </c>
      <c r="GG297" s="10">
        <v>30688</v>
      </c>
      <c r="GH297" s="10">
        <v>16</v>
      </c>
      <c r="GI297" s="10" t="s">
        <v>858</v>
      </c>
      <c r="GJ297" s="10" t="s">
        <v>858</v>
      </c>
      <c r="GK297" s="10" t="s">
        <v>858</v>
      </c>
      <c r="GL297" s="10" t="s">
        <v>858</v>
      </c>
      <c r="GN297" s="9" t="s">
        <v>522</v>
      </c>
      <c r="GO297" s="9" t="s">
        <v>98</v>
      </c>
      <c r="GP297" s="9">
        <v>19000</v>
      </c>
      <c r="GQ297" s="9">
        <v>9.5</v>
      </c>
      <c r="GR297" s="9">
        <v>10.67</v>
      </c>
      <c r="GS297" s="9">
        <v>10</v>
      </c>
      <c r="GT297" s="9">
        <v>12.96</v>
      </c>
      <c r="GU297" s="9">
        <v>5.2</v>
      </c>
      <c r="GV297" s="9">
        <v>6.46</v>
      </c>
      <c r="GW297" s="9">
        <v>2.8</v>
      </c>
      <c r="GX297" s="9" t="s">
        <v>858</v>
      </c>
      <c r="GY297" s="9" t="s">
        <v>858</v>
      </c>
    </row>
    <row r="298" spans="1:207" x14ac:dyDescent="0.25">
      <c r="A298" s="1" t="s">
        <v>523</v>
      </c>
      <c r="B298" s="1" t="s">
        <v>99</v>
      </c>
      <c r="C298" s="1">
        <v>10000</v>
      </c>
      <c r="D298" s="1">
        <v>13.2</v>
      </c>
      <c r="E298" s="1">
        <v>516.1</v>
      </c>
      <c r="F298" s="1">
        <v>8.8000000000000007</v>
      </c>
      <c r="G298" s="1">
        <v>529.5</v>
      </c>
      <c r="H298" s="1">
        <v>5</v>
      </c>
      <c r="I298" s="1" t="s">
        <v>858</v>
      </c>
      <c r="J298" s="1" t="s">
        <v>858</v>
      </c>
      <c r="K298" s="1" t="s">
        <v>858</v>
      </c>
      <c r="L298" s="1" t="s">
        <v>858</v>
      </c>
      <c r="N298" s="2" t="s">
        <v>523</v>
      </c>
      <c r="O298" s="2" t="s">
        <v>99</v>
      </c>
      <c r="P298" s="2">
        <v>15000</v>
      </c>
      <c r="Q298" s="2">
        <v>10.4</v>
      </c>
      <c r="R298" s="2">
        <v>37.799999999999997</v>
      </c>
      <c r="S298" s="2">
        <v>1.7</v>
      </c>
      <c r="T298" s="2">
        <v>40.200000000000003</v>
      </c>
      <c r="U298" s="2">
        <v>2</v>
      </c>
      <c r="V298" s="2">
        <v>32.5</v>
      </c>
      <c r="W298" s="2">
        <v>3.9</v>
      </c>
      <c r="X298" s="2" t="s">
        <v>858</v>
      </c>
      <c r="Y298" s="2" t="s">
        <v>858</v>
      </c>
      <c r="AA298" s="3" t="s">
        <v>523</v>
      </c>
      <c r="AB298" s="3" t="s">
        <v>99</v>
      </c>
      <c r="AC298" s="3">
        <v>14000</v>
      </c>
      <c r="AD298" s="3">
        <v>17.7</v>
      </c>
      <c r="AE298" s="3">
        <v>24619</v>
      </c>
      <c r="AF298" s="3">
        <v>15</v>
      </c>
      <c r="AG298" s="3">
        <v>24394</v>
      </c>
      <c r="AH298" s="3">
        <v>5</v>
      </c>
      <c r="AI298" s="3">
        <v>13032</v>
      </c>
      <c r="AJ298" s="3">
        <v>14</v>
      </c>
      <c r="AK298" s="3" t="s">
        <v>858</v>
      </c>
      <c r="AL298" s="3" t="s">
        <v>858</v>
      </c>
      <c r="AN298" s="4" t="s">
        <v>523</v>
      </c>
      <c r="AO298" s="4" t="s">
        <v>99</v>
      </c>
      <c r="AP298" s="4">
        <v>15000</v>
      </c>
      <c r="AQ298" s="4">
        <v>10.4</v>
      </c>
      <c r="AR298" s="4">
        <v>10.84</v>
      </c>
      <c r="AS298" s="4">
        <v>7.7</v>
      </c>
      <c r="AT298" s="4">
        <v>12.23</v>
      </c>
      <c r="AU298" s="4">
        <v>4.3</v>
      </c>
      <c r="AV298" s="4">
        <v>7.02</v>
      </c>
      <c r="AW298" s="4">
        <v>4.9000000000000004</v>
      </c>
      <c r="AX298" s="4" t="s">
        <v>858</v>
      </c>
      <c r="AY298" s="4" t="s">
        <v>858</v>
      </c>
      <c r="BA298" s="5" t="s">
        <v>523</v>
      </c>
      <c r="BB298" s="5" t="s">
        <v>99</v>
      </c>
      <c r="BC298" s="5">
        <v>15000</v>
      </c>
      <c r="BD298" s="5">
        <v>10.4</v>
      </c>
      <c r="BE298" s="5">
        <v>458.3</v>
      </c>
      <c r="BF298" s="5">
        <v>9.6</v>
      </c>
      <c r="BG298" s="5">
        <v>491.4</v>
      </c>
      <c r="BH298" s="5">
        <v>4.4000000000000004</v>
      </c>
      <c r="BI298" s="5">
        <v>266.2</v>
      </c>
      <c r="BJ298" s="5">
        <v>5.0999999999999996</v>
      </c>
      <c r="BK298" s="5" t="s">
        <v>858</v>
      </c>
      <c r="BL298" s="5" t="s">
        <v>858</v>
      </c>
      <c r="BN298" s="6" t="s">
        <v>523</v>
      </c>
      <c r="BO298" s="6" t="s">
        <v>99</v>
      </c>
      <c r="BP298" s="6">
        <v>24000</v>
      </c>
      <c r="BQ298" s="6">
        <v>8.4</v>
      </c>
      <c r="BR298" s="6">
        <v>36.4</v>
      </c>
      <c r="BS298" s="6">
        <v>4.3</v>
      </c>
      <c r="BT298" s="6">
        <v>32.5</v>
      </c>
      <c r="BU298" s="6">
        <v>3.4</v>
      </c>
      <c r="BV298" s="6">
        <v>14</v>
      </c>
      <c r="BW298" s="6">
        <v>20</v>
      </c>
      <c r="BX298" s="6" t="s">
        <v>858</v>
      </c>
      <c r="BY298" s="6" t="s">
        <v>858</v>
      </c>
      <c r="CA298" s="7" t="s">
        <v>523</v>
      </c>
      <c r="CB298" s="7" t="s">
        <v>99</v>
      </c>
      <c r="CC298" s="7">
        <v>21000</v>
      </c>
      <c r="CD298" s="7">
        <v>15.1</v>
      </c>
      <c r="CE298" s="7">
        <v>17755</v>
      </c>
      <c r="CF298" s="7">
        <v>19</v>
      </c>
      <c r="CG298" s="7">
        <v>19263</v>
      </c>
      <c r="CH298" s="7">
        <v>8.8000000000000007</v>
      </c>
      <c r="CI298" s="7" t="s">
        <v>858</v>
      </c>
      <c r="CJ298" s="7" t="s">
        <v>858</v>
      </c>
      <c r="CK298" s="7" t="s">
        <v>858</v>
      </c>
      <c r="CL298" s="7" t="s">
        <v>858</v>
      </c>
      <c r="CN298" s="8" t="s">
        <v>523</v>
      </c>
      <c r="CO298" s="8" t="s">
        <v>99</v>
      </c>
      <c r="CP298" s="8">
        <v>24000</v>
      </c>
      <c r="CQ298" s="8">
        <v>8.4</v>
      </c>
      <c r="CR298" s="8">
        <v>9.86</v>
      </c>
      <c r="CS298" s="8">
        <v>6.8</v>
      </c>
      <c r="CT298" s="8">
        <v>11.82</v>
      </c>
      <c r="CU298" s="8">
        <v>3.8</v>
      </c>
      <c r="CV298" s="8">
        <v>6.32</v>
      </c>
      <c r="CW298" s="8">
        <v>3.7</v>
      </c>
      <c r="CX298" s="8" t="s">
        <v>858</v>
      </c>
      <c r="CY298" s="8" t="s">
        <v>858</v>
      </c>
      <c r="DA298" s="20" t="s">
        <v>523</v>
      </c>
      <c r="DB298" s="20" t="s">
        <v>99</v>
      </c>
      <c r="DC298" s="20">
        <v>24000</v>
      </c>
      <c r="DD298" s="20">
        <v>8.4</v>
      </c>
      <c r="DE298" s="20">
        <v>342.7</v>
      </c>
      <c r="DF298" s="20">
        <v>9.6</v>
      </c>
      <c r="DG298" s="20">
        <v>384.1</v>
      </c>
      <c r="DH298" s="20">
        <v>5.2</v>
      </c>
      <c r="DI298" s="20">
        <v>97.5</v>
      </c>
      <c r="DJ298" s="20">
        <v>19</v>
      </c>
      <c r="DK298" s="20" t="s">
        <v>858</v>
      </c>
      <c r="DL298" s="20" t="s">
        <v>858</v>
      </c>
      <c r="DN298" s="21" t="s">
        <v>523</v>
      </c>
      <c r="DO298" s="21" t="s">
        <v>99</v>
      </c>
      <c r="DP298" s="21">
        <v>5000</v>
      </c>
      <c r="DQ298" s="21">
        <v>16.899999999999999</v>
      </c>
      <c r="DR298" s="21">
        <v>37.299999999999997</v>
      </c>
      <c r="DS298" s="21">
        <v>2.5</v>
      </c>
      <c r="DT298" s="21">
        <v>37.1</v>
      </c>
      <c r="DU298" s="21">
        <v>1.9</v>
      </c>
      <c r="DV298" s="21" t="s">
        <v>858</v>
      </c>
      <c r="DW298" s="21" t="s">
        <v>858</v>
      </c>
      <c r="DX298" s="21" t="s">
        <v>858</v>
      </c>
      <c r="DY298" s="21" t="s">
        <v>858</v>
      </c>
      <c r="EA298" s="22" t="s">
        <v>523</v>
      </c>
      <c r="EB298" s="22" t="s">
        <v>99</v>
      </c>
      <c r="EC298" s="22" t="s">
        <v>858</v>
      </c>
      <c r="ED298" s="22" t="s">
        <v>858</v>
      </c>
      <c r="EE298" s="22">
        <v>17682</v>
      </c>
      <c r="EF298" s="22" t="s">
        <v>858</v>
      </c>
      <c r="EG298" s="22">
        <v>19891</v>
      </c>
      <c r="EH298" s="22">
        <v>7.4</v>
      </c>
      <c r="EI298" s="22" t="s">
        <v>858</v>
      </c>
      <c r="EJ298" s="22" t="s">
        <v>858</v>
      </c>
      <c r="EK298" s="22" t="s">
        <v>858</v>
      </c>
      <c r="EL298" s="22" t="s">
        <v>858</v>
      </c>
      <c r="EN298" s="23" t="s">
        <v>523</v>
      </c>
      <c r="EO298" s="23" t="s">
        <v>99</v>
      </c>
      <c r="EP298" s="23">
        <v>5000</v>
      </c>
      <c r="EQ298" s="23">
        <v>16.899999999999999</v>
      </c>
      <c r="ER298" s="23">
        <v>9.2200000000000006</v>
      </c>
      <c r="ES298" s="23">
        <v>13</v>
      </c>
      <c r="ET298" s="23">
        <v>11.33</v>
      </c>
      <c r="EU298" s="23">
        <v>8.4</v>
      </c>
      <c r="EV298" s="23" t="s">
        <v>858</v>
      </c>
      <c r="EW298" s="23" t="s">
        <v>858</v>
      </c>
      <c r="EX298" s="23" t="s">
        <v>858</v>
      </c>
      <c r="EY298" s="23" t="s">
        <v>858</v>
      </c>
      <c r="FA298" s="24" t="s">
        <v>523</v>
      </c>
      <c r="FB298" s="24" t="s">
        <v>99</v>
      </c>
      <c r="FC298" s="24">
        <v>5000</v>
      </c>
      <c r="FD298" s="24">
        <v>16.899999999999999</v>
      </c>
      <c r="FE298" s="24">
        <v>344.3</v>
      </c>
      <c r="FF298" s="24">
        <v>13</v>
      </c>
      <c r="FG298" s="24">
        <v>420.8</v>
      </c>
      <c r="FH298" s="24">
        <v>8.4</v>
      </c>
      <c r="FI298" s="24" t="s">
        <v>858</v>
      </c>
      <c r="FJ298" s="24" t="s">
        <v>858</v>
      </c>
      <c r="FK298" s="24" t="s">
        <v>858</v>
      </c>
      <c r="FL298" s="24" t="s">
        <v>858</v>
      </c>
      <c r="FN298" s="11" t="s">
        <v>523</v>
      </c>
      <c r="FO298" s="11" t="s">
        <v>99</v>
      </c>
      <c r="FP298" s="11">
        <v>10000</v>
      </c>
      <c r="FQ298" s="11">
        <v>13.2</v>
      </c>
      <c r="FR298" s="11">
        <v>39.5</v>
      </c>
      <c r="FS298" s="11">
        <v>2.4</v>
      </c>
      <c r="FT298" s="11">
        <v>41.8</v>
      </c>
      <c r="FU298" s="11">
        <v>2.6</v>
      </c>
      <c r="FV298" s="11" t="s">
        <v>858</v>
      </c>
      <c r="FW298" s="11" t="s">
        <v>858</v>
      </c>
      <c r="FX298" s="11" t="s">
        <v>858</v>
      </c>
      <c r="FY298" s="11" t="s">
        <v>858</v>
      </c>
      <c r="GA298" s="10" t="s">
        <v>523</v>
      </c>
      <c r="GB298" s="10" t="s">
        <v>99</v>
      </c>
      <c r="GC298" s="10">
        <v>9000</v>
      </c>
      <c r="GD298" s="10">
        <v>15.4</v>
      </c>
      <c r="GE298" s="10">
        <v>25870</v>
      </c>
      <c r="GF298" s="10">
        <v>7.6</v>
      </c>
      <c r="GG298" s="10">
        <v>26693</v>
      </c>
      <c r="GH298" s="10">
        <v>5.2</v>
      </c>
      <c r="GI298" s="10" t="s">
        <v>858</v>
      </c>
      <c r="GJ298" s="10" t="s">
        <v>858</v>
      </c>
      <c r="GK298" s="10" t="s">
        <v>858</v>
      </c>
      <c r="GL298" s="10" t="s">
        <v>858</v>
      </c>
      <c r="GN298" s="9" t="s">
        <v>523</v>
      </c>
      <c r="GO298" s="9" t="s">
        <v>99</v>
      </c>
      <c r="GP298" s="9">
        <v>10000</v>
      </c>
      <c r="GQ298" s="9">
        <v>13.2</v>
      </c>
      <c r="GR298" s="9">
        <v>11.65</v>
      </c>
      <c r="GS298" s="9">
        <v>11</v>
      </c>
      <c r="GT298" s="9">
        <v>12.66</v>
      </c>
      <c r="GU298" s="9">
        <v>4.9000000000000004</v>
      </c>
      <c r="GV298" s="9" t="s">
        <v>858</v>
      </c>
      <c r="GW298" s="9" t="s">
        <v>858</v>
      </c>
      <c r="GX298" s="9" t="s">
        <v>858</v>
      </c>
      <c r="GY298" s="9" t="s">
        <v>858</v>
      </c>
    </row>
    <row r="299" spans="1:207" x14ac:dyDescent="0.25">
      <c r="A299" s="1" t="s">
        <v>524</v>
      </c>
      <c r="B299" s="1" t="s">
        <v>100</v>
      </c>
      <c r="C299" s="1">
        <v>15000</v>
      </c>
      <c r="D299" s="1">
        <v>11.1</v>
      </c>
      <c r="E299" s="1">
        <v>474.9</v>
      </c>
      <c r="F299" s="1">
        <v>9.8000000000000007</v>
      </c>
      <c r="G299" s="1">
        <v>528.79999999999995</v>
      </c>
      <c r="H299" s="1">
        <v>5.9</v>
      </c>
      <c r="I299" s="1">
        <v>259.2</v>
      </c>
      <c r="J299" s="1">
        <v>12</v>
      </c>
      <c r="K299" s="1" t="s">
        <v>858</v>
      </c>
      <c r="L299" s="1" t="s">
        <v>858</v>
      </c>
      <c r="N299" s="2" t="s">
        <v>524</v>
      </c>
      <c r="O299" s="2" t="s">
        <v>100</v>
      </c>
      <c r="P299" s="2">
        <v>22000</v>
      </c>
      <c r="Q299" s="2">
        <v>9</v>
      </c>
      <c r="R299" s="2">
        <v>39</v>
      </c>
      <c r="S299" s="2">
        <v>1.3</v>
      </c>
      <c r="T299" s="2">
        <v>39.6</v>
      </c>
      <c r="U299" s="2">
        <v>1.1000000000000001</v>
      </c>
      <c r="V299" s="2">
        <v>35</v>
      </c>
      <c r="W299" s="2">
        <v>2.6</v>
      </c>
      <c r="X299" s="2" t="s">
        <v>858</v>
      </c>
      <c r="Y299" s="2" t="s">
        <v>858</v>
      </c>
      <c r="AA299" s="3" t="s">
        <v>524</v>
      </c>
      <c r="AB299" s="3" t="s">
        <v>100</v>
      </c>
      <c r="AC299" s="3">
        <v>20000</v>
      </c>
      <c r="AD299" s="3">
        <v>14.5</v>
      </c>
      <c r="AE299" s="3">
        <v>23087</v>
      </c>
      <c r="AF299" s="3">
        <v>16</v>
      </c>
      <c r="AG299" s="3">
        <v>25672</v>
      </c>
      <c r="AH299" s="3">
        <v>6.9</v>
      </c>
      <c r="AI299" s="3">
        <v>12463</v>
      </c>
      <c r="AJ299" s="3">
        <v>10</v>
      </c>
      <c r="AK299" s="3" t="s">
        <v>858</v>
      </c>
      <c r="AL299" s="3" t="s">
        <v>858</v>
      </c>
      <c r="AN299" s="4" t="s">
        <v>524</v>
      </c>
      <c r="AO299" s="4" t="s">
        <v>100</v>
      </c>
      <c r="AP299" s="4">
        <v>22000</v>
      </c>
      <c r="AQ299" s="4">
        <v>9</v>
      </c>
      <c r="AR299" s="4">
        <v>10.61</v>
      </c>
      <c r="AS299" s="4">
        <v>9.5</v>
      </c>
      <c r="AT299" s="4">
        <v>12.46</v>
      </c>
      <c r="AU299" s="4">
        <v>4.5999999999999996</v>
      </c>
      <c r="AV299" s="4">
        <v>6.48</v>
      </c>
      <c r="AW299" s="4">
        <v>2.6</v>
      </c>
      <c r="AX299" s="4" t="s">
        <v>858</v>
      </c>
      <c r="AY299" s="4" t="s">
        <v>858</v>
      </c>
      <c r="BA299" s="5" t="s">
        <v>524</v>
      </c>
      <c r="BB299" s="5" t="s">
        <v>100</v>
      </c>
      <c r="BC299" s="5">
        <v>22000</v>
      </c>
      <c r="BD299" s="5">
        <v>9</v>
      </c>
      <c r="BE299" s="5">
        <v>439.8</v>
      </c>
      <c r="BF299" s="5">
        <v>8.9</v>
      </c>
      <c r="BG299" s="5">
        <v>494.2</v>
      </c>
      <c r="BH299" s="5">
        <v>4.7</v>
      </c>
      <c r="BI299" s="5">
        <v>255.3</v>
      </c>
      <c r="BJ299" s="5">
        <v>3.7</v>
      </c>
      <c r="BK299" s="5" t="s">
        <v>858</v>
      </c>
      <c r="BL299" s="5" t="s">
        <v>858</v>
      </c>
      <c r="BN299" s="6" t="s">
        <v>524</v>
      </c>
      <c r="BO299" s="6" t="s">
        <v>100</v>
      </c>
      <c r="BP299" s="6">
        <v>30000</v>
      </c>
      <c r="BQ299" s="6">
        <v>7.4</v>
      </c>
      <c r="BR299" s="6">
        <v>37.5</v>
      </c>
      <c r="BS299" s="6">
        <v>1.3</v>
      </c>
      <c r="BT299" s="6">
        <v>33.1</v>
      </c>
      <c r="BU299" s="6">
        <v>2.6</v>
      </c>
      <c r="BV299" s="6">
        <v>13</v>
      </c>
      <c r="BW299" s="6">
        <v>16</v>
      </c>
      <c r="BX299" s="6" t="s">
        <v>858</v>
      </c>
      <c r="BY299" s="6" t="s">
        <v>858</v>
      </c>
      <c r="CA299" s="7" t="s">
        <v>524</v>
      </c>
      <c r="CB299" s="7" t="s">
        <v>100</v>
      </c>
      <c r="CC299" s="7">
        <v>27000</v>
      </c>
      <c r="CD299" s="7">
        <v>12.7</v>
      </c>
      <c r="CE299" s="7">
        <v>17657</v>
      </c>
      <c r="CF299" s="7">
        <v>18</v>
      </c>
      <c r="CG299" s="7">
        <v>20964</v>
      </c>
      <c r="CH299" s="7">
        <v>8.1</v>
      </c>
      <c r="CI299" s="7" t="s">
        <v>858</v>
      </c>
      <c r="CJ299" s="7" t="s">
        <v>858</v>
      </c>
      <c r="CK299" s="7" t="s">
        <v>858</v>
      </c>
      <c r="CL299" s="7" t="s">
        <v>858</v>
      </c>
      <c r="CN299" s="8" t="s">
        <v>524</v>
      </c>
      <c r="CO299" s="8" t="s">
        <v>100</v>
      </c>
      <c r="CP299" s="8">
        <v>30000</v>
      </c>
      <c r="CQ299" s="8">
        <v>7.4</v>
      </c>
      <c r="CR299" s="8">
        <v>9.14</v>
      </c>
      <c r="CS299" s="8">
        <v>6.8</v>
      </c>
      <c r="CT299" s="8">
        <v>11.94</v>
      </c>
      <c r="CU299" s="8">
        <v>4.3</v>
      </c>
      <c r="CV299" s="8">
        <v>6.2</v>
      </c>
      <c r="CW299" s="8">
        <v>1.5</v>
      </c>
      <c r="CX299" s="8" t="s">
        <v>858</v>
      </c>
      <c r="CY299" s="8" t="s">
        <v>858</v>
      </c>
      <c r="DA299" s="20" t="s">
        <v>524</v>
      </c>
      <c r="DB299" s="20" t="s">
        <v>100</v>
      </c>
      <c r="DC299" s="20">
        <v>30000</v>
      </c>
      <c r="DD299" s="20">
        <v>7.4</v>
      </c>
      <c r="DE299" s="20">
        <v>329.7</v>
      </c>
      <c r="DF299" s="20">
        <v>9</v>
      </c>
      <c r="DG299" s="20">
        <v>395.1</v>
      </c>
      <c r="DH299" s="20">
        <v>5.3</v>
      </c>
      <c r="DI299" s="20">
        <v>94.3</v>
      </c>
      <c r="DJ299" s="20">
        <v>18</v>
      </c>
      <c r="DK299" s="20" t="s">
        <v>858</v>
      </c>
      <c r="DL299" s="20" t="s">
        <v>858</v>
      </c>
      <c r="DN299" s="21" t="s">
        <v>524</v>
      </c>
      <c r="DO299" s="21" t="s">
        <v>100</v>
      </c>
      <c r="DP299" s="21">
        <v>7000</v>
      </c>
      <c r="DQ299" s="21">
        <v>15.2</v>
      </c>
      <c r="DR299" s="21">
        <v>37.5</v>
      </c>
      <c r="DS299" s="21">
        <v>2.4</v>
      </c>
      <c r="DT299" s="21">
        <v>36.799999999999997</v>
      </c>
      <c r="DU299" s="21">
        <v>1.4</v>
      </c>
      <c r="DV299" s="21" t="s">
        <v>858</v>
      </c>
      <c r="DW299" s="21" t="s">
        <v>858</v>
      </c>
      <c r="DX299" s="21" t="s">
        <v>858</v>
      </c>
      <c r="DY299" s="21" t="s">
        <v>858</v>
      </c>
      <c r="EA299" s="22" t="s">
        <v>524</v>
      </c>
      <c r="EB299" s="22" t="s">
        <v>100</v>
      </c>
      <c r="EC299" s="22">
        <v>6000</v>
      </c>
      <c r="ED299" s="22">
        <v>18.600000000000001</v>
      </c>
      <c r="EE299" s="22">
        <v>19401</v>
      </c>
      <c r="EF299" s="22">
        <v>17</v>
      </c>
      <c r="EG299" s="22">
        <v>21935</v>
      </c>
      <c r="EH299" s="22">
        <v>7.2</v>
      </c>
      <c r="EI299" s="22" t="s">
        <v>858</v>
      </c>
      <c r="EJ299" s="22" t="s">
        <v>858</v>
      </c>
      <c r="EK299" s="22" t="s">
        <v>858</v>
      </c>
      <c r="EL299" s="22" t="s">
        <v>858</v>
      </c>
      <c r="EN299" s="23" t="s">
        <v>524</v>
      </c>
      <c r="EO299" s="23" t="s">
        <v>100</v>
      </c>
      <c r="EP299" s="23">
        <v>7000</v>
      </c>
      <c r="EQ299" s="23">
        <v>15.2</v>
      </c>
      <c r="ER299" s="23">
        <v>9.61</v>
      </c>
      <c r="ES299" s="23">
        <v>17</v>
      </c>
      <c r="ET299" s="23">
        <v>11.44</v>
      </c>
      <c r="EU299" s="23">
        <v>7.2</v>
      </c>
      <c r="EV299" s="23" t="s">
        <v>858</v>
      </c>
      <c r="EW299" s="23" t="s">
        <v>858</v>
      </c>
      <c r="EX299" s="23" t="s">
        <v>858</v>
      </c>
      <c r="EY299" s="23" t="s">
        <v>858</v>
      </c>
      <c r="FA299" s="24" t="s">
        <v>524</v>
      </c>
      <c r="FB299" s="24" t="s">
        <v>100</v>
      </c>
      <c r="FC299" s="24">
        <v>7000</v>
      </c>
      <c r="FD299" s="24">
        <v>15.2</v>
      </c>
      <c r="FE299" s="24">
        <v>331.7</v>
      </c>
      <c r="FF299" s="24">
        <v>17</v>
      </c>
      <c r="FG299" s="24">
        <v>420.5</v>
      </c>
      <c r="FH299" s="24">
        <v>6.8</v>
      </c>
      <c r="FI299" s="24" t="s">
        <v>858</v>
      </c>
      <c r="FJ299" s="24" t="s">
        <v>858</v>
      </c>
      <c r="FK299" s="24" t="s">
        <v>858</v>
      </c>
      <c r="FL299" s="24" t="s">
        <v>858</v>
      </c>
      <c r="FN299" s="11" t="s">
        <v>524</v>
      </c>
      <c r="FO299" s="11" t="s">
        <v>100</v>
      </c>
      <c r="FP299" s="11">
        <v>15000</v>
      </c>
      <c r="FQ299" s="11">
        <v>11.1</v>
      </c>
      <c r="FR299" s="11">
        <v>40</v>
      </c>
      <c r="FS299" s="11">
        <v>1</v>
      </c>
      <c r="FT299" s="11">
        <v>41</v>
      </c>
      <c r="FU299" s="11">
        <v>1.3</v>
      </c>
      <c r="FV299" s="11">
        <v>37</v>
      </c>
      <c r="FW299" s="11">
        <v>0.7</v>
      </c>
      <c r="FX299" s="11" t="s">
        <v>858</v>
      </c>
      <c r="FY299" s="11" t="s">
        <v>858</v>
      </c>
      <c r="GA299" s="10" t="s">
        <v>524</v>
      </c>
      <c r="GB299" s="10" t="s">
        <v>100</v>
      </c>
      <c r="GC299" s="10">
        <v>14000</v>
      </c>
      <c r="GD299" s="10">
        <v>18.899999999999999</v>
      </c>
      <c r="GE299" s="10" t="s">
        <v>858</v>
      </c>
      <c r="GF299" s="10" t="s">
        <v>858</v>
      </c>
      <c r="GG299" s="10">
        <v>27189</v>
      </c>
      <c r="GH299" s="10">
        <v>9.1</v>
      </c>
      <c r="GI299" s="10" t="s">
        <v>858</v>
      </c>
      <c r="GJ299" s="10" t="s">
        <v>858</v>
      </c>
      <c r="GK299" s="10" t="s">
        <v>858</v>
      </c>
      <c r="GL299" s="10" t="s">
        <v>858</v>
      </c>
      <c r="GN299" s="9" t="s">
        <v>524</v>
      </c>
      <c r="GO299" s="9" t="s">
        <v>100</v>
      </c>
      <c r="GP299" s="9">
        <v>15000</v>
      </c>
      <c r="GQ299" s="9">
        <v>11.1</v>
      </c>
      <c r="GR299" s="9">
        <v>10.85</v>
      </c>
      <c r="GS299" s="9">
        <v>12</v>
      </c>
      <c r="GT299" s="9">
        <v>12.9</v>
      </c>
      <c r="GU299" s="9">
        <v>5.7</v>
      </c>
      <c r="GV299" s="9">
        <v>6.48</v>
      </c>
      <c r="GW299" s="9">
        <v>8.9</v>
      </c>
      <c r="GX299" s="9" t="s">
        <v>858</v>
      </c>
      <c r="GY299" s="9" t="s">
        <v>858</v>
      </c>
    </row>
    <row r="300" spans="1:207" x14ac:dyDescent="0.25">
      <c r="A300" s="1" t="s">
        <v>525</v>
      </c>
      <c r="B300" s="1" t="s">
        <v>101</v>
      </c>
      <c r="C300" s="1">
        <v>10000</v>
      </c>
      <c r="D300" s="1">
        <v>12.9</v>
      </c>
      <c r="E300" s="1">
        <v>487.3</v>
      </c>
      <c r="F300" s="1">
        <v>9.5</v>
      </c>
      <c r="G300" s="1">
        <v>574.4</v>
      </c>
      <c r="H300" s="1">
        <v>8.5</v>
      </c>
      <c r="I300" s="1" t="s">
        <v>858</v>
      </c>
      <c r="J300" s="1" t="s">
        <v>858</v>
      </c>
      <c r="K300" s="1" t="s">
        <v>858</v>
      </c>
      <c r="L300" s="1" t="s">
        <v>858</v>
      </c>
      <c r="N300" s="2" t="s">
        <v>525</v>
      </c>
      <c r="O300" s="2" t="s">
        <v>101</v>
      </c>
      <c r="P300" s="2">
        <v>14000</v>
      </c>
      <c r="Q300" s="2">
        <v>10.8</v>
      </c>
      <c r="R300" s="2">
        <v>40</v>
      </c>
      <c r="S300" s="2">
        <v>1.6</v>
      </c>
      <c r="T300" s="2">
        <v>40.9</v>
      </c>
      <c r="U300" s="2">
        <v>1.9</v>
      </c>
      <c r="V300" s="2">
        <v>34.1</v>
      </c>
      <c r="W300" s="2">
        <v>3.5</v>
      </c>
      <c r="X300" s="2" t="s">
        <v>858</v>
      </c>
      <c r="Y300" s="2" t="s">
        <v>858</v>
      </c>
      <c r="AA300" s="3" t="s">
        <v>525</v>
      </c>
      <c r="AB300" s="3" t="s">
        <v>101</v>
      </c>
      <c r="AC300" s="3">
        <v>13000</v>
      </c>
      <c r="AD300" s="3">
        <v>12.7</v>
      </c>
      <c r="AE300" s="3">
        <v>23719</v>
      </c>
      <c r="AF300" s="3">
        <v>10</v>
      </c>
      <c r="AG300" s="3">
        <v>28432</v>
      </c>
      <c r="AH300" s="3">
        <v>8</v>
      </c>
      <c r="AI300" s="3">
        <v>13391</v>
      </c>
      <c r="AJ300" s="3">
        <v>7.9</v>
      </c>
      <c r="AK300" s="3" t="s">
        <v>858</v>
      </c>
      <c r="AL300" s="3" t="s">
        <v>858</v>
      </c>
      <c r="AN300" s="4" t="s">
        <v>525</v>
      </c>
      <c r="AO300" s="4" t="s">
        <v>101</v>
      </c>
      <c r="AP300" s="4">
        <v>14000</v>
      </c>
      <c r="AQ300" s="4">
        <v>10.8</v>
      </c>
      <c r="AR300" s="4">
        <v>11.26</v>
      </c>
      <c r="AS300" s="4">
        <v>7.9</v>
      </c>
      <c r="AT300" s="4">
        <v>13.24</v>
      </c>
      <c r="AU300" s="4">
        <v>7.1</v>
      </c>
      <c r="AV300" s="4">
        <v>6.67</v>
      </c>
      <c r="AW300" s="4">
        <v>4.7</v>
      </c>
      <c r="AX300" s="4" t="s">
        <v>858</v>
      </c>
      <c r="AY300" s="4" t="s">
        <v>858</v>
      </c>
      <c r="BA300" s="5" t="s">
        <v>525</v>
      </c>
      <c r="BB300" s="5" t="s">
        <v>101</v>
      </c>
      <c r="BC300" s="5">
        <v>14000</v>
      </c>
      <c r="BD300" s="5">
        <v>10.8</v>
      </c>
      <c r="BE300" s="5">
        <v>457.5</v>
      </c>
      <c r="BF300" s="5">
        <v>7.9</v>
      </c>
      <c r="BG300" s="5">
        <v>542</v>
      </c>
      <c r="BH300" s="5">
        <v>6.9</v>
      </c>
      <c r="BI300" s="5">
        <v>287.10000000000002</v>
      </c>
      <c r="BJ300" s="5">
        <v>6.8</v>
      </c>
      <c r="BK300" s="5" t="s">
        <v>858</v>
      </c>
      <c r="BL300" s="5" t="s">
        <v>858</v>
      </c>
      <c r="BN300" s="6" t="s">
        <v>525</v>
      </c>
      <c r="BO300" s="6" t="s">
        <v>101</v>
      </c>
      <c r="BP300" s="6">
        <v>21000</v>
      </c>
      <c r="BQ300" s="6">
        <v>8.9</v>
      </c>
      <c r="BR300" s="6">
        <v>37</v>
      </c>
      <c r="BS300" s="6">
        <v>3.8</v>
      </c>
      <c r="BT300" s="6">
        <v>33</v>
      </c>
      <c r="BU300" s="6">
        <v>3.7</v>
      </c>
      <c r="BV300" s="6">
        <v>10.8</v>
      </c>
      <c r="BW300" s="6">
        <v>17</v>
      </c>
      <c r="BX300" s="6" t="s">
        <v>858</v>
      </c>
      <c r="BY300" s="6" t="s">
        <v>858</v>
      </c>
      <c r="CA300" s="7" t="s">
        <v>525</v>
      </c>
      <c r="CB300" s="7" t="s">
        <v>101</v>
      </c>
      <c r="CC300" s="7">
        <v>18000</v>
      </c>
      <c r="CD300" s="7">
        <v>10.6</v>
      </c>
      <c r="CE300" s="7">
        <v>19661</v>
      </c>
      <c r="CF300" s="7">
        <v>12</v>
      </c>
      <c r="CG300" s="7">
        <v>22681</v>
      </c>
      <c r="CH300" s="7">
        <v>8.3000000000000007</v>
      </c>
      <c r="CI300" s="7">
        <v>6159</v>
      </c>
      <c r="CJ300" s="7">
        <v>15</v>
      </c>
      <c r="CK300" s="7" t="s">
        <v>858</v>
      </c>
      <c r="CL300" s="7" t="s">
        <v>858</v>
      </c>
      <c r="CN300" s="8" t="s">
        <v>525</v>
      </c>
      <c r="CO300" s="8" t="s">
        <v>101</v>
      </c>
      <c r="CP300" s="8">
        <v>21000</v>
      </c>
      <c r="CQ300" s="8">
        <v>8.9</v>
      </c>
      <c r="CR300" s="8">
        <v>9.94</v>
      </c>
      <c r="CS300" s="8">
        <v>6.7</v>
      </c>
      <c r="CT300" s="8">
        <v>12.58</v>
      </c>
      <c r="CU300" s="8">
        <v>6.5</v>
      </c>
      <c r="CV300" s="8">
        <v>6.23</v>
      </c>
      <c r="CW300" s="8">
        <v>1.9</v>
      </c>
      <c r="CX300" s="8" t="s">
        <v>858</v>
      </c>
      <c r="CY300" s="8" t="s">
        <v>858</v>
      </c>
      <c r="DA300" s="20" t="s">
        <v>525</v>
      </c>
      <c r="DB300" s="20" t="s">
        <v>101</v>
      </c>
      <c r="DC300" s="20">
        <v>21000</v>
      </c>
      <c r="DD300" s="20">
        <v>8.9</v>
      </c>
      <c r="DE300" s="20">
        <v>349.3</v>
      </c>
      <c r="DF300" s="20">
        <v>10</v>
      </c>
      <c r="DG300" s="20">
        <v>415.7</v>
      </c>
      <c r="DH300" s="20">
        <v>7.5</v>
      </c>
      <c r="DI300" s="20" t="s">
        <v>858</v>
      </c>
      <c r="DJ300" s="20" t="s">
        <v>858</v>
      </c>
      <c r="DK300" s="20" t="s">
        <v>858</v>
      </c>
      <c r="DL300" s="20" t="s">
        <v>858</v>
      </c>
      <c r="DN300" s="21" t="s">
        <v>525</v>
      </c>
      <c r="DO300" s="21" t="s">
        <v>101</v>
      </c>
      <c r="DP300" s="21">
        <v>4000</v>
      </c>
      <c r="DQ300" s="21">
        <v>19.600000000000001</v>
      </c>
      <c r="DR300" s="21">
        <v>37</v>
      </c>
      <c r="DS300" s="21">
        <v>5.2</v>
      </c>
      <c r="DT300" s="21">
        <v>38.1</v>
      </c>
      <c r="DU300" s="21">
        <v>3.5</v>
      </c>
      <c r="DV300" s="21" t="s">
        <v>858</v>
      </c>
      <c r="DW300" s="21" t="s">
        <v>858</v>
      </c>
      <c r="DX300" s="21" t="s">
        <v>858</v>
      </c>
      <c r="DY300" s="21" t="s">
        <v>858</v>
      </c>
      <c r="EA300" s="22" t="s">
        <v>525</v>
      </c>
      <c r="EB300" s="22" t="s">
        <v>101</v>
      </c>
      <c r="EC300" s="22" t="s">
        <v>858</v>
      </c>
      <c r="ED300" s="22" t="s">
        <v>858</v>
      </c>
      <c r="EE300" s="22">
        <v>20404</v>
      </c>
      <c r="EF300" s="22">
        <v>20</v>
      </c>
      <c r="EG300" s="22">
        <v>23922</v>
      </c>
      <c r="EH300" s="22">
        <v>13</v>
      </c>
      <c r="EI300" s="22" t="s">
        <v>858</v>
      </c>
      <c r="EJ300" s="22" t="s">
        <v>858</v>
      </c>
      <c r="EK300" s="22" t="s">
        <v>858</v>
      </c>
      <c r="EL300" s="22" t="s">
        <v>858</v>
      </c>
      <c r="EN300" s="23" t="s">
        <v>525</v>
      </c>
      <c r="EO300" s="23" t="s">
        <v>101</v>
      </c>
      <c r="EP300" s="23">
        <v>4000</v>
      </c>
      <c r="EQ300" s="23">
        <v>19.600000000000001</v>
      </c>
      <c r="ER300" s="23">
        <v>10.039999999999999</v>
      </c>
      <c r="ES300" s="23">
        <v>20</v>
      </c>
      <c r="ET300" s="23">
        <v>12.14</v>
      </c>
      <c r="EU300" s="23">
        <v>10</v>
      </c>
      <c r="EV300" s="23" t="s">
        <v>858</v>
      </c>
      <c r="EW300" s="23" t="s">
        <v>858</v>
      </c>
      <c r="EX300" s="23" t="s">
        <v>858</v>
      </c>
      <c r="EY300" s="23" t="s">
        <v>858</v>
      </c>
      <c r="FA300" s="24" t="s">
        <v>525</v>
      </c>
      <c r="FB300" s="24" t="s">
        <v>101</v>
      </c>
      <c r="FC300" s="24">
        <v>4000</v>
      </c>
      <c r="FD300" s="24">
        <v>19.600000000000001</v>
      </c>
      <c r="FE300" s="24">
        <v>394.4</v>
      </c>
      <c r="FF300" s="24">
        <v>15</v>
      </c>
      <c r="FG300" s="24">
        <v>462.6</v>
      </c>
      <c r="FH300" s="24">
        <v>9.6999999999999993</v>
      </c>
      <c r="FI300" s="24" t="s">
        <v>858</v>
      </c>
      <c r="FJ300" s="24" t="s">
        <v>858</v>
      </c>
      <c r="FK300" s="24" t="s">
        <v>858</v>
      </c>
      <c r="FL300" s="24" t="s">
        <v>858</v>
      </c>
      <c r="FN300" s="11" t="s">
        <v>525</v>
      </c>
      <c r="FO300" s="11" t="s">
        <v>101</v>
      </c>
      <c r="FP300" s="11">
        <v>10000</v>
      </c>
      <c r="FQ300" s="11">
        <v>12.9</v>
      </c>
      <c r="FR300" s="11">
        <v>40</v>
      </c>
      <c r="FS300" s="11">
        <v>2.6</v>
      </c>
      <c r="FT300" s="11">
        <v>42.1</v>
      </c>
      <c r="FU300" s="11">
        <v>2.1</v>
      </c>
      <c r="FV300" s="11" t="s">
        <v>858</v>
      </c>
      <c r="FW300" s="11" t="s">
        <v>858</v>
      </c>
      <c r="FX300" s="11" t="s">
        <v>858</v>
      </c>
      <c r="FY300" s="11" t="s">
        <v>858</v>
      </c>
      <c r="GA300" s="10" t="s">
        <v>525</v>
      </c>
      <c r="GB300" s="10" t="s">
        <v>101</v>
      </c>
      <c r="GC300" s="10">
        <v>9000</v>
      </c>
      <c r="GD300" s="10">
        <v>15.5</v>
      </c>
      <c r="GE300" s="10">
        <v>26734</v>
      </c>
      <c r="GF300" s="10">
        <v>12</v>
      </c>
      <c r="GG300" s="10">
        <v>30557</v>
      </c>
      <c r="GH300" s="10">
        <v>9.6999999999999993</v>
      </c>
      <c r="GI300" s="10" t="s">
        <v>858</v>
      </c>
      <c r="GJ300" s="10" t="s">
        <v>858</v>
      </c>
      <c r="GK300" s="10" t="s">
        <v>858</v>
      </c>
      <c r="GL300" s="10" t="s">
        <v>858</v>
      </c>
      <c r="GN300" s="9" t="s">
        <v>525</v>
      </c>
      <c r="GO300" s="9" t="s">
        <v>101</v>
      </c>
      <c r="GP300" s="9">
        <v>10000</v>
      </c>
      <c r="GQ300" s="9">
        <v>12.9</v>
      </c>
      <c r="GR300" s="9">
        <v>11.33</v>
      </c>
      <c r="GS300" s="9">
        <v>8.9</v>
      </c>
      <c r="GT300" s="9">
        <v>13.64</v>
      </c>
      <c r="GU300" s="9">
        <v>8.8000000000000007</v>
      </c>
      <c r="GV300" s="9">
        <v>6.94</v>
      </c>
      <c r="GW300" s="9">
        <v>5.8</v>
      </c>
      <c r="GX300" s="9" t="s">
        <v>858</v>
      </c>
      <c r="GY300" s="9" t="s">
        <v>858</v>
      </c>
    </row>
    <row r="301" spans="1:207" x14ac:dyDescent="0.25">
      <c r="A301" s="1" t="s">
        <v>526</v>
      </c>
      <c r="B301" s="1" t="s">
        <v>102</v>
      </c>
      <c r="C301" s="1">
        <v>11000</v>
      </c>
      <c r="D301" s="1">
        <v>12.8</v>
      </c>
      <c r="E301" s="1">
        <v>448.7</v>
      </c>
      <c r="F301" s="1">
        <v>9.4</v>
      </c>
      <c r="G301" s="1" t="s">
        <v>858</v>
      </c>
      <c r="H301" s="1" t="s">
        <v>858</v>
      </c>
      <c r="I301" s="1" t="s">
        <v>858</v>
      </c>
      <c r="J301" s="1" t="s">
        <v>858</v>
      </c>
      <c r="K301" s="1" t="s">
        <v>858</v>
      </c>
      <c r="L301" s="1" t="s">
        <v>858</v>
      </c>
      <c r="N301" s="2" t="s">
        <v>526</v>
      </c>
      <c r="O301" s="2" t="s">
        <v>102</v>
      </c>
      <c r="P301" s="2">
        <v>15000</v>
      </c>
      <c r="Q301" s="2">
        <v>10.6</v>
      </c>
      <c r="R301" s="2">
        <v>39</v>
      </c>
      <c r="S301" s="2">
        <v>1.6</v>
      </c>
      <c r="T301" s="2">
        <v>40</v>
      </c>
      <c r="U301" s="2">
        <v>1.3</v>
      </c>
      <c r="V301" s="2">
        <v>36</v>
      </c>
      <c r="W301" s="2">
        <v>1.8</v>
      </c>
      <c r="X301" s="2" t="s">
        <v>858</v>
      </c>
      <c r="Y301" s="2" t="s">
        <v>858</v>
      </c>
      <c r="AA301" s="3" t="s">
        <v>526</v>
      </c>
      <c r="AB301" s="3" t="s">
        <v>102</v>
      </c>
      <c r="AC301" s="3">
        <v>14000</v>
      </c>
      <c r="AD301" s="3">
        <v>12</v>
      </c>
      <c r="AE301" s="3">
        <v>22812</v>
      </c>
      <c r="AF301" s="3">
        <v>8.4</v>
      </c>
      <c r="AG301" s="3" t="s">
        <v>858</v>
      </c>
      <c r="AH301" s="3" t="s">
        <v>858</v>
      </c>
      <c r="AI301" s="3">
        <v>13254</v>
      </c>
      <c r="AJ301" s="3">
        <v>11</v>
      </c>
      <c r="AK301" s="3" t="s">
        <v>858</v>
      </c>
      <c r="AL301" s="3" t="s">
        <v>858</v>
      </c>
      <c r="AN301" s="4" t="s">
        <v>526</v>
      </c>
      <c r="AO301" s="4" t="s">
        <v>102</v>
      </c>
      <c r="AP301" s="4">
        <v>15000</v>
      </c>
      <c r="AQ301" s="4">
        <v>10.6</v>
      </c>
      <c r="AR301" s="4">
        <v>11.02</v>
      </c>
      <c r="AS301" s="4">
        <v>7.8</v>
      </c>
      <c r="AT301" s="4" t="s">
        <v>858</v>
      </c>
      <c r="AU301" s="4" t="s">
        <v>858</v>
      </c>
      <c r="AV301" s="4">
        <v>6.25</v>
      </c>
      <c r="AW301" s="4">
        <v>4.9000000000000004</v>
      </c>
      <c r="AX301" s="4" t="s">
        <v>858</v>
      </c>
      <c r="AY301" s="4" t="s">
        <v>858</v>
      </c>
      <c r="BA301" s="5" t="s">
        <v>526</v>
      </c>
      <c r="BB301" s="5" t="s">
        <v>102</v>
      </c>
      <c r="BC301" s="5">
        <v>15000</v>
      </c>
      <c r="BD301" s="5">
        <v>10.6</v>
      </c>
      <c r="BE301" s="5">
        <v>448.5</v>
      </c>
      <c r="BF301" s="5">
        <v>8.4</v>
      </c>
      <c r="BG301" s="5" t="s">
        <v>858</v>
      </c>
      <c r="BH301" s="5" t="s">
        <v>858</v>
      </c>
      <c r="BI301" s="5">
        <v>250.2</v>
      </c>
      <c r="BJ301" s="5">
        <v>7.4</v>
      </c>
      <c r="BK301" s="5" t="s">
        <v>858</v>
      </c>
      <c r="BL301" s="5" t="s">
        <v>858</v>
      </c>
      <c r="BN301" s="6" t="s">
        <v>526</v>
      </c>
      <c r="BO301" s="6" t="s">
        <v>102</v>
      </c>
      <c r="BP301" s="6">
        <v>22000</v>
      </c>
      <c r="BQ301" s="6">
        <v>8.6999999999999993</v>
      </c>
      <c r="BR301" s="6">
        <v>37.5</v>
      </c>
      <c r="BS301" s="6">
        <v>1.9</v>
      </c>
      <c r="BT301" s="6">
        <v>33.200000000000003</v>
      </c>
      <c r="BU301" s="6">
        <v>3.1</v>
      </c>
      <c r="BV301" s="6" t="s">
        <v>858</v>
      </c>
      <c r="BW301" s="6" t="s">
        <v>858</v>
      </c>
      <c r="BX301" s="6" t="s">
        <v>858</v>
      </c>
      <c r="BY301" s="6" t="s">
        <v>858</v>
      </c>
      <c r="CA301" s="7" t="s">
        <v>526</v>
      </c>
      <c r="CB301" s="7" t="s">
        <v>102</v>
      </c>
      <c r="CC301" s="7">
        <v>20000</v>
      </c>
      <c r="CD301" s="7">
        <v>10</v>
      </c>
      <c r="CE301" s="7">
        <v>18244</v>
      </c>
      <c r="CF301" s="7">
        <v>11</v>
      </c>
      <c r="CG301" s="7" t="s">
        <v>858</v>
      </c>
      <c r="CH301" s="7" t="s">
        <v>858</v>
      </c>
      <c r="CI301" s="7">
        <v>6332</v>
      </c>
      <c r="CJ301" s="7">
        <v>20</v>
      </c>
      <c r="CK301" s="7" t="s">
        <v>858</v>
      </c>
      <c r="CL301" s="7" t="s">
        <v>858</v>
      </c>
      <c r="CN301" s="8" t="s">
        <v>526</v>
      </c>
      <c r="CO301" s="8" t="s">
        <v>102</v>
      </c>
      <c r="CP301" s="8">
        <v>22000</v>
      </c>
      <c r="CQ301" s="8">
        <v>8.6999999999999993</v>
      </c>
      <c r="CR301" s="8">
        <v>9.91</v>
      </c>
      <c r="CS301" s="8">
        <v>7.9</v>
      </c>
      <c r="CT301" s="8" t="s">
        <v>858</v>
      </c>
      <c r="CU301" s="8" t="s">
        <v>858</v>
      </c>
      <c r="CV301" s="8">
        <v>6.15</v>
      </c>
      <c r="CW301" s="8">
        <v>0.8</v>
      </c>
      <c r="CX301" s="8" t="s">
        <v>858</v>
      </c>
      <c r="CY301" s="8" t="s">
        <v>858</v>
      </c>
      <c r="DA301" s="20" t="s">
        <v>526</v>
      </c>
      <c r="DB301" s="20" t="s">
        <v>102</v>
      </c>
      <c r="DC301" s="20">
        <v>22000</v>
      </c>
      <c r="DD301" s="20">
        <v>8.6999999999999993</v>
      </c>
      <c r="DE301" s="20">
        <v>360</v>
      </c>
      <c r="DF301" s="20">
        <v>10</v>
      </c>
      <c r="DG301" s="20" t="s">
        <v>858</v>
      </c>
      <c r="DH301" s="20" t="s">
        <v>858</v>
      </c>
      <c r="DI301" s="20" t="s">
        <v>858</v>
      </c>
      <c r="DJ301" s="20" t="s">
        <v>858</v>
      </c>
      <c r="DK301" s="20" t="s">
        <v>858</v>
      </c>
      <c r="DL301" s="20" t="s">
        <v>858</v>
      </c>
      <c r="DN301" s="21" t="s">
        <v>526</v>
      </c>
      <c r="DO301" s="21" t="s">
        <v>102</v>
      </c>
      <c r="DP301" s="21">
        <v>4000</v>
      </c>
      <c r="DQ301" s="21">
        <v>18.8</v>
      </c>
      <c r="DR301" s="21">
        <v>37.5</v>
      </c>
      <c r="DS301" s="21" t="s">
        <v>858</v>
      </c>
      <c r="DT301" s="21">
        <v>38.5</v>
      </c>
      <c r="DU301" s="21">
        <v>1.9</v>
      </c>
      <c r="DV301" s="21" t="s">
        <v>858</v>
      </c>
      <c r="DW301" s="21" t="s">
        <v>858</v>
      </c>
      <c r="DX301" s="21" t="s">
        <v>858</v>
      </c>
      <c r="DY301" s="21" t="s">
        <v>858</v>
      </c>
      <c r="EA301" s="22" t="s">
        <v>526</v>
      </c>
      <c r="EB301" s="22" t="s">
        <v>102</v>
      </c>
      <c r="EC301" s="22" t="s">
        <v>858</v>
      </c>
      <c r="ED301" s="22" t="s">
        <v>858</v>
      </c>
      <c r="EE301" s="22">
        <v>20562</v>
      </c>
      <c r="EF301" s="22">
        <v>17</v>
      </c>
      <c r="EG301" s="22">
        <v>23420</v>
      </c>
      <c r="EH301" s="22">
        <v>10</v>
      </c>
      <c r="EI301" s="22" t="s">
        <v>858</v>
      </c>
      <c r="EJ301" s="22" t="s">
        <v>858</v>
      </c>
      <c r="EK301" s="22" t="s">
        <v>858</v>
      </c>
      <c r="EL301" s="22" t="s">
        <v>858</v>
      </c>
      <c r="EN301" s="23" t="s">
        <v>526</v>
      </c>
      <c r="EO301" s="23" t="s">
        <v>102</v>
      </c>
      <c r="EP301" s="23">
        <v>4000</v>
      </c>
      <c r="EQ301" s="23">
        <v>18.8</v>
      </c>
      <c r="ER301" s="23">
        <v>10.78</v>
      </c>
      <c r="ES301" s="23">
        <v>17</v>
      </c>
      <c r="ET301" s="23">
        <v>12.58</v>
      </c>
      <c r="EU301" s="23">
        <v>8.9</v>
      </c>
      <c r="EV301" s="23" t="s">
        <v>858</v>
      </c>
      <c r="EW301" s="23" t="s">
        <v>858</v>
      </c>
      <c r="EX301" s="23" t="s">
        <v>858</v>
      </c>
      <c r="EY301" s="23" t="s">
        <v>858</v>
      </c>
      <c r="FA301" s="24" t="s">
        <v>526</v>
      </c>
      <c r="FB301" s="24" t="s">
        <v>102</v>
      </c>
      <c r="FC301" s="24">
        <v>4000</v>
      </c>
      <c r="FD301" s="24">
        <v>18.8</v>
      </c>
      <c r="FE301" s="24">
        <v>439.6</v>
      </c>
      <c r="FF301" s="24">
        <v>17</v>
      </c>
      <c r="FG301" s="24">
        <v>484</v>
      </c>
      <c r="FH301" s="24">
        <v>8.6999999999999993</v>
      </c>
      <c r="FI301" s="24" t="s">
        <v>858</v>
      </c>
      <c r="FJ301" s="24" t="s">
        <v>858</v>
      </c>
      <c r="FK301" s="24" t="s">
        <v>858</v>
      </c>
      <c r="FL301" s="24" t="s">
        <v>858</v>
      </c>
      <c r="FN301" s="11" t="s">
        <v>526</v>
      </c>
      <c r="FO301" s="11" t="s">
        <v>102</v>
      </c>
      <c r="FP301" s="11">
        <v>11000</v>
      </c>
      <c r="FQ301" s="11">
        <v>12.8</v>
      </c>
      <c r="FR301" s="11">
        <v>39.9</v>
      </c>
      <c r="FS301" s="11">
        <v>1.6</v>
      </c>
      <c r="FT301" s="11">
        <v>40.6</v>
      </c>
      <c r="FU301" s="11">
        <v>1.6</v>
      </c>
      <c r="FV301" s="11" t="s">
        <v>858</v>
      </c>
      <c r="FW301" s="11" t="s">
        <v>858</v>
      </c>
      <c r="FX301" s="11" t="s">
        <v>858</v>
      </c>
      <c r="FY301" s="11" t="s">
        <v>858</v>
      </c>
      <c r="GA301" s="10" t="s">
        <v>526</v>
      </c>
      <c r="GB301" s="10" t="s">
        <v>102</v>
      </c>
      <c r="GC301" s="10">
        <v>10000</v>
      </c>
      <c r="GD301" s="10">
        <v>14.4</v>
      </c>
      <c r="GE301" s="10">
        <v>23451</v>
      </c>
      <c r="GF301" s="10">
        <v>9.1999999999999993</v>
      </c>
      <c r="GG301" s="10" t="s">
        <v>858</v>
      </c>
      <c r="GH301" s="10" t="s">
        <v>858</v>
      </c>
      <c r="GI301" s="10" t="s">
        <v>858</v>
      </c>
      <c r="GJ301" s="10" t="s">
        <v>858</v>
      </c>
      <c r="GK301" s="10" t="s">
        <v>858</v>
      </c>
      <c r="GL301" s="10" t="s">
        <v>858</v>
      </c>
      <c r="GN301" s="9" t="s">
        <v>526</v>
      </c>
      <c r="GO301" s="9" t="s">
        <v>102</v>
      </c>
      <c r="GP301" s="9">
        <v>11000</v>
      </c>
      <c r="GQ301" s="9">
        <v>12.8</v>
      </c>
      <c r="GR301" s="9">
        <v>11.21</v>
      </c>
      <c r="GS301" s="9">
        <v>8.6999999999999993</v>
      </c>
      <c r="GT301" s="9" t="s">
        <v>858</v>
      </c>
      <c r="GU301" s="9" t="s">
        <v>858</v>
      </c>
      <c r="GV301" s="9" t="s">
        <v>858</v>
      </c>
      <c r="GW301" s="9" t="s">
        <v>858</v>
      </c>
      <c r="GX301" s="9" t="s">
        <v>858</v>
      </c>
      <c r="GY301" s="9" t="s">
        <v>858</v>
      </c>
    </row>
    <row r="302" spans="1:207" x14ac:dyDescent="0.25">
      <c r="A302" s="1" t="s">
        <v>527</v>
      </c>
      <c r="B302" s="1" t="s">
        <v>103</v>
      </c>
      <c r="C302" s="1">
        <v>14000</v>
      </c>
      <c r="D302" s="1">
        <v>11</v>
      </c>
      <c r="E302" s="1">
        <v>506.6</v>
      </c>
      <c r="F302" s="1">
        <v>7.5</v>
      </c>
      <c r="G302" s="1">
        <v>601.6</v>
      </c>
      <c r="H302" s="1">
        <v>6.9</v>
      </c>
      <c r="I302" s="1">
        <v>300</v>
      </c>
      <c r="J302" s="1">
        <v>7.3</v>
      </c>
      <c r="K302" s="1" t="s">
        <v>858</v>
      </c>
      <c r="L302" s="1" t="s">
        <v>858</v>
      </c>
      <c r="N302" s="2" t="s">
        <v>527</v>
      </c>
      <c r="O302" s="2" t="s">
        <v>103</v>
      </c>
      <c r="P302" s="2">
        <v>20000</v>
      </c>
      <c r="Q302" s="2">
        <v>9.1999999999999993</v>
      </c>
      <c r="R302" s="2">
        <v>40</v>
      </c>
      <c r="S302" s="2">
        <v>1.4</v>
      </c>
      <c r="T302" s="2">
        <v>41.1</v>
      </c>
      <c r="U302" s="2">
        <v>1.5</v>
      </c>
      <c r="V302" s="2">
        <v>35</v>
      </c>
      <c r="W302" s="2">
        <v>2.9</v>
      </c>
      <c r="X302" s="2" t="s">
        <v>858</v>
      </c>
      <c r="Y302" s="2" t="s">
        <v>858</v>
      </c>
      <c r="AA302" s="3" t="s">
        <v>527</v>
      </c>
      <c r="AB302" s="3" t="s">
        <v>103</v>
      </c>
      <c r="AC302" s="3">
        <v>19000</v>
      </c>
      <c r="AD302" s="3">
        <v>10.5</v>
      </c>
      <c r="AE302" s="3">
        <v>23963</v>
      </c>
      <c r="AF302" s="3">
        <v>8.1</v>
      </c>
      <c r="AG302" s="3">
        <v>27844</v>
      </c>
      <c r="AH302" s="3">
        <v>7.2</v>
      </c>
      <c r="AI302" s="3">
        <v>12960</v>
      </c>
      <c r="AJ302" s="3">
        <v>8.1</v>
      </c>
      <c r="AK302" s="3" t="s">
        <v>858</v>
      </c>
      <c r="AL302" s="3" t="s">
        <v>858</v>
      </c>
      <c r="AN302" s="4" t="s">
        <v>527</v>
      </c>
      <c r="AO302" s="4" t="s">
        <v>103</v>
      </c>
      <c r="AP302" s="4">
        <v>20000</v>
      </c>
      <c r="AQ302" s="4">
        <v>9.1999999999999993</v>
      </c>
      <c r="AR302" s="4">
        <v>11.69</v>
      </c>
      <c r="AS302" s="4">
        <v>7.6</v>
      </c>
      <c r="AT302" s="4">
        <v>13.38</v>
      </c>
      <c r="AU302" s="4">
        <v>5.7</v>
      </c>
      <c r="AV302" s="4">
        <v>6.92</v>
      </c>
      <c r="AW302" s="4">
        <v>5.3</v>
      </c>
      <c r="AX302" s="4" t="s">
        <v>858</v>
      </c>
      <c r="AY302" s="4" t="s">
        <v>858</v>
      </c>
      <c r="BA302" s="5" t="s">
        <v>527</v>
      </c>
      <c r="BB302" s="5" t="s">
        <v>103</v>
      </c>
      <c r="BC302" s="5">
        <v>20000</v>
      </c>
      <c r="BD302" s="5">
        <v>9.1999999999999993</v>
      </c>
      <c r="BE302" s="5">
        <v>478.3</v>
      </c>
      <c r="BF302" s="5">
        <v>5.4</v>
      </c>
      <c r="BG302" s="5">
        <v>550.4</v>
      </c>
      <c r="BH302" s="5">
        <v>5.8</v>
      </c>
      <c r="BI302" s="5">
        <v>252</v>
      </c>
      <c r="BJ302" s="5">
        <v>6.8</v>
      </c>
      <c r="BK302" s="5" t="s">
        <v>858</v>
      </c>
      <c r="BL302" s="5" t="s">
        <v>858</v>
      </c>
      <c r="BN302" s="6" t="s">
        <v>527</v>
      </c>
      <c r="BO302" s="6" t="s">
        <v>103</v>
      </c>
      <c r="BP302" s="6">
        <v>26000</v>
      </c>
      <c r="BQ302" s="6">
        <v>8.1</v>
      </c>
      <c r="BR302" s="6">
        <v>39.1</v>
      </c>
      <c r="BS302" s="6">
        <v>1.5</v>
      </c>
      <c r="BT302" s="6">
        <v>35.299999999999997</v>
      </c>
      <c r="BU302" s="6">
        <v>3.1</v>
      </c>
      <c r="BV302" s="6" t="s">
        <v>858</v>
      </c>
      <c r="BW302" s="6" t="s">
        <v>858</v>
      </c>
      <c r="BX302" s="6" t="s">
        <v>858</v>
      </c>
      <c r="BY302" s="6" t="s">
        <v>858</v>
      </c>
      <c r="CA302" s="7" t="s">
        <v>527</v>
      </c>
      <c r="CB302" s="7" t="s">
        <v>103</v>
      </c>
      <c r="CC302" s="7">
        <v>24000</v>
      </c>
      <c r="CD302" s="7">
        <v>10.6</v>
      </c>
      <c r="CE302" s="7">
        <v>20828</v>
      </c>
      <c r="CF302" s="7">
        <v>12</v>
      </c>
      <c r="CG302" s="7">
        <v>23645</v>
      </c>
      <c r="CH302" s="7">
        <v>8.5</v>
      </c>
      <c r="CI302" s="7" t="s">
        <v>858</v>
      </c>
      <c r="CJ302" s="7" t="s">
        <v>858</v>
      </c>
      <c r="CK302" s="7" t="s">
        <v>858</v>
      </c>
      <c r="CL302" s="7" t="s">
        <v>858</v>
      </c>
      <c r="CN302" s="8" t="s">
        <v>527</v>
      </c>
      <c r="CO302" s="8" t="s">
        <v>103</v>
      </c>
      <c r="CP302" s="8">
        <v>26000</v>
      </c>
      <c r="CQ302" s="8">
        <v>8.1</v>
      </c>
      <c r="CR302" s="8">
        <v>10.35</v>
      </c>
      <c r="CS302" s="8">
        <v>7.4</v>
      </c>
      <c r="CT302" s="8">
        <v>12.88</v>
      </c>
      <c r="CU302" s="8">
        <v>5.5</v>
      </c>
      <c r="CV302" s="8">
        <v>6.15</v>
      </c>
      <c r="CW302" s="8">
        <v>2.2999999999999998</v>
      </c>
      <c r="CX302" s="8" t="s">
        <v>858</v>
      </c>
      <c r="CY302" s="8" t="s">
        <v>858</v>
      </c>
      <c r="DA302" s="20" t="s">
        <v>527</v>
      </c>
      <c r="DB302" s="20" t="s">
        <v>103</v>
      </c>
      <c r="DC302" s="20">
        <v>26000</v>
      </c>
      <c r="DD302" s="20">
        <v>8.1</v>
      </c>
      <c r="DE302" s="20">
        <v>410.5</v>
      </c>
      <c r="DF302" s="20">
        <v>9</v>
      </c>
      <c r="DG302" s="20">
        <v>454.3</v>
      </c>
      <c r="DH302" s="20">
        <v>6.4</v>
      </c>
      <c r="DI302" s="20" t="s">
        <v>858</v>
      </c>
      <c r="DJ302" s="20" t="s">
        <v>858</v>
      </c>
      <c r="DK302" s="20" t="s">
        <v>858</v>
      </c>
      <c r="DL302" s="20" t="s">
        <v>858</v>
      </c>
      <c r="DN302" s="21" t="s">
        <v>527</v>
      </c>
      <c r="DO302" s="21" t="s">
        <v>103</v>
      </c>
      <c r="DP302" s="21">
        <v>6000</v>
      </c>
      <c r="DQ302" s="21">
        <v>16.5</v>
      </c>
      <c r="DR302" s="21">
        <v>38.6</v>
      </c>
      <c r="DS302" s="21">
        <v>2.5</v>
      </c>
      <c r="DT302" s="21">
        <v>39.6</v>
      </c>
      <c r="DU302" s="21">
        <v>3.4</v>
      </c>
      <c r="DV302" s="21" t="s">
        <v>858</v>
      </c>
      <c r="DW302" s="21" t="s">
        <v>858</v>
      </c>
      <c r="DX302" s="21" t="s">
        <v>858</v>
      </c>
      <c r="DY302" s="21" t="s">
        <v>858</v>
      </c>
      <c r="EA302" s="22" t="s">
        <v>527</v>
      </c>
      <c r="EB302" s="22" t="s">
        <v>103</v>
      </c>
      <c r="EC302" s="22">
        <v>5000</v>
      </c>
      <c r="ED302" s="22">
        <v>19.7</v>
      </c>
      <c r="EE302" s="22">
        <v>17015</v>
      </c>
      <c r="EF302" s="22">
        <v>17</v>
      </c>
      <c r="EG302" s="22">
        <v>21010</v>
      </c>
      <c r="EH302" s="22">
        <v>11</v>
      </c>
      <c r="EI302" s="22" t="s">
        <v>858</v>
      </c>
      <c r="EJ302" s="22" t="s">
        <v>858</v>
      </c>
      <c r="EK302" s="22" t="s">
        <v>858</v>
      </c>
      <c r="EL302" s="22" t="s">
        <v>858</v>
      </c>
      <c r="EN302" s="23" t="s">
        <v>527</v>
      </c>
      <c r="EO302" s="23" t="s">
        <v>103</v>
      </c>
      <c r="EP302" s="23">
        <v>6000</v>
      </c>
      <c r="EQ302" s="23">
        <v>16.5</v>
      </c>
      <c r="ER302" s="23">
        <v>9.58</v>
      </c>
      <c r="ES302" s="23">
        <v>13</v>
      </c>
      <c r="ET302" s="23">
        <v>10.81</v>
      </c>
      <c r="EU302" s="23">
        <v>8.3000000000000007</v>
      </c>
      <c r="EV302" s="23" t="s">
        <v>858</v>
      </c>
      <c r="EW302" s="23" t="s">
        <v>858</v>
      </c>
      <c r="EX302" s="23" t="s">
        <v>858</v>
      </c>
      <c r="EY302" s="23" t="s">
        <v>858</v>
      </c>
      <c r="FA302" s="24" t="s">
        <v>527</v>
      </c>
      <c r="FB302" s="24" t="s">
        <v>103</v>
      </c>
      <c r="FC302" s="24">
        <v>6000</v>
      </c>
      <c r="FD302" s="24">
        <v>16.5</v>
      </c>
      <c r="FE302" s="24">
        <v>374</v>
      </c>
      <c r="FF302" s="24">
        <v>13</v>
      </c>
      <c r="FG302" s="24">
        <v>427.6</v>
      </c>
      <c r="FH302" s="24">
        <v>7.8</v>
      </c>
      <c r="FI302" s="24" t="s">
        <v>858</v>
      </c>
      <c r="FJ302" s="24" t="s">
        <v>858</v>
      </c>
      <c r="FK302" s="24" t="s">
        <v>858</v>
      </c>
      <c r="FL302" s="24" t="s">
        <v>858</v>
      </c>
      <c r="FN302" s="11" t="s">
        <v>527</v>
      </c>
      <c r="FO302" s="11" t="s">
        <v>103</v>
      </c>
      <c r="FP302" s="11">
        <v>14000</v>
      </c>
      <c r="FQ302" s="11">
        <v>11</v>
      </c>
      <c r="FR302" s="11">
        <v>40.5</v>
      </c>
      <c r="FS302" s="11">
        <v>1.7</v>
      </c>
      <c r="FT302" s="11">
        <v>41.8</v>
      </c>
      <c r="FU302" s="11">
        <v>1.6</v>
      </c>
      <c r="FV302" s="11">
        <v>37</v>
      </c>
      <c r="FW302" s="11">
        <v>4.3</v>
      </c>
      <c r="FX302" s="11" t="s">
        <v>858</v>
      </c>
      <c r="FY302" s="11" t="s">
        <v>858</v>
      </c>
      <c r="GA302" s="10" t="s">
        <v>527</v>
      </c>
      <c r="GB302" s="10" t="s">
        <v>103</v>
      </c>
      <c r="GC302" s="10">
        <v>14000</v>
      </c>
      <c r="GD302" s="10">
        <v>12.4</v>
      </c>
      <c r="GE302" s="10">
        <v>25508</v>
      </c>
      <c r="GF302" s="10">
        <v>8.3000000000000007</v>
      </c>
      <c r="GG302" s="10">
        <v>30321</v>
      </c>
      <c r="GH302" s="10">
        <v>8.4</v>
      </c>
      <c r="GI302" s="10">
        <v>15314</v>
      </c>
      <c r="GJ302" s="10">
        <v>13</v>
      </c>
      <c r="GK302" s="10" t="s">
        <v>858</v>
      </c>
      <c r="GL302" s="10" t="s">
        <v>858</v>
      </c>
      <c r="GN302" s="9" t="s">
        <v>527</v>
      </c>
      <c r="GO302" s="9" t="s">
        <v>103</v>
      </c>
      <c r="GP302" s="9">
        <v>14000</v>
      </c>
      <c r="GQ302" s="9">
        <v>11</v>
      </c>
      <c r="GR302" s="9">
        <v>12.33</v>
      </c>
      <c r="GS302" s="9">
        <v>8.1</v>
      </c>
      <c r="GT302" s="9">
        <v>14.39</v>
      </c>
      <c r="GU302" s="9">
        <v>6.9</v>
      </c>
      <c r="GV302" s="9">
        <v>7.56</v>
      </c>
      <c r="GW302" s="9">
        <v>6.1</v>
      </c>
      <c r="GX302" s="9" t="s">
        <v>858</v>
      </c>
      <c r="GY302" s="9" t="s">
        <v>858</v>
      </c>
    </row>
    <row r="303" spans="1:207" x14ac:dyDescent="0.25">
      <c r="A303" s="1" t="s">
        <v>528</v>
      </c>
      <c r="B303" s="1" t="s">
        <v>104</v>
      </c>
      <c r="C303" s="1">
        <v>22000</v>
      </c>
      <c r="D303" s="1">
        <v>9</v>
      </c>
      <c r="E303" s="1">
        <v>522.5</v>
      </c>
      <c r="F303" s="1">
        <v>9.5</v>
      </c>
      <c r="G303" s="1">
        <v>632.1</v>
      </c>
      <c r="H303" s="1">
        <v>6.3</v>
      </c>
      <c r="I303" s="1">
        <v>306.60000000000002</v>
      </c>
      <c r="J303" s="1">
        <v>6.6</v>
      </c>
      <c r="K303" s="1" t="s">
        <v>858</v>
      </c>
      <c r="L303" s="1" t="s">
        <v>858</v>
      </c>
      <c r="N303" s="2" t="s">
        <v>528</v>
      </c>
      <c r="O303" s="2" t="s">
        <v>104</v>
      </c>
      <c r="P303" s="2">
        <v>37000</v>
      </c>
      <c r="Q303" s="2">
        <v>6.7</v>
      </c>
      <c r="R303" s="2">
        <v>37.4</v>
      </c>
      <c r="S303" s="2">
        <v>0.3</v>
      </c>
      <c r="T303" s="2">
        <v>38.700000000000003</v>
      </c>
      <c r="U303" s="2">
        <v>0.9</v>
      </c>
      <c r="V303" s="2">
        <v>33.9</v>
      </c>
      <c r="W303" s="2">
        <v>1.8</v>
      </c>
      <c r="X303" s="2" t="s">
        <v>858</v>
      </c>
      <c r="Y303" s="2" t="s">
        <v>858</v>
      </c>
      <c r="AA303" s="3" t="s">
        <v>528</v>
      </c>
      <c r="AB303" s="3" t="s">
        <v>104</v>
      </c>
      <c r="AC303" s="3">
        <v>32000</v>
      </c>
      <c r="AD303" s="3">
        <v>8</v>
      </c>
      <c r="AE303" s="3">
        <v>24551</v>
      </c>
      <c r="AF303" s="3">
        <v>7.5</v>
      </c>
      <c r="AG303" s="3">
        <v>31155</v>
      </c>
      <c r="AH303" s="3">
        <v>7.1</v>
      </c>
      <c r="AI303" s="3">
        <v>14940</v>
      </c>
      <c r="AJ303" s="3">
        <v>4.8</v>
      </c>
      <c r="AK303" s="3" t="s">
        <v>858</v>
      </c>
      <c r="AL303" s="3" t="s">
        <v>858</v>
      </c>
      <c r="AN303" s="4" t="s">
        <v>528</v>
      </c>
      <c r="AO303" s="4" t="s">
        <v>104</v>
      </c>
      <c r="AP303" s="4">
        <v>37000</v>
      </c>
      <c r="AQ303" s="4">
        <v>6.7</v>
      </c>
      <c r="AR303" s="4">
        <v>11.75</v>
      </c>
      <c r="AS303" s="4">
        <v>5.5</v>
      </c>
      <c r="AT303" s="4">
        <v>14.42</v>
      </c>
      <c r="AU303" s="4">
        <v>4.7</v>
      </c>
      <c r="AV303" s="4">
        <v>7.19</v>
      </c>
      <c r="AW303" s="4">
        <v>3.9</v>
      </c>
      <c r="AX303" s="4" t="s">
        <v>858</v>
      </c>
      <c r="AY303" s="4" t="s">
        <v>858</v>
      </c>
      <c r="BA303" s="5" t="s">
        <v>528</v>
      </c>
      <c r="BB303" s="5" t="s">
        <v>104</v>
      </c>
      <c r="BC303" s="5">
        <v>37000</v>
      </c>
      <c r="BD303" s="5">
        <v>6.7</v>
      </c>
      <c r="BE303" s="5">
        <v>460.7</v>
      </c>
      <c r="BF303" s="5">
        <v>7.3</v>
      </c>
      <c r="BG303" s="5">
        <v>558.1</v>
      </c>
      <c r="BH303" s="5">
        <v>4.5</v>
      </c>
      <c r="BI303" s="5">
        <v>273.39999999999998</v>
      </c>
      <c r="BJ303" s="5">
        <v>3.8</v>
      </c>
      <c r="BK303" s="5" t="s">
        <v>858</v>
      </c>
      <c r="BL303" s="5" t="s">
        <v>858</v>
      </c>
      <c r="BN303" s="6" t="s">
        <v>528</v>
      </c>
      <c r="BO303" s="6" t="s">
        <v>104</v>
      </c>
      <c r="BP303" s="6">
        <v>49000</v>
      </c>
      <c r="BQ303" s="6">
        <v>5.8</v>
      </c>
      <c r="BR303" s="6">
        <v>36.9</v>
      </c>
      <c r="BS303" s="6">
        <v>0.7</v>
      </c>
      <c r="BT303" s="6">
        <v>33.4</v>
      </c>
      <c r="BU303" s="6">
        <v>1.9</v>
      </c>
      <c r="BV303" s="6">
        <v>16</v>
      </c>
      <c r="BW303" s="6">
        <v>13</v>
      </c>
      <c r="BX303" s="6" t="s">
        <v>858</v>
      </c>
      <c r="BY303" s="6" t="s">
        <v>858</v>
      </c>
      <c r="CA303" s="7" t="s">
        <v>528</v>
      </c>
      <c r="CB303" s="7" t="s">
        <v>104</v>
      </c>
      <c r="CC303" s="7">
        <v>42000</v>
      </c>
      <c r="CD303" s="7">
        <v>7.8</v>
      </c>
      <c r="CE303" s="7">
        <v>21091</v>
      </c>
      <c r="CF303" s="7">
        <v>8.9</v>
      </c>
      <c r="CG303" s="7">
        <v>26504</v>
      </c>
      <c r="CH303" s="7">
        <v>7</v>
      </c>
      <c r="CI303" s="7">
        <v>8111</v>
      </c>
      <c r="CJ303" s="7">
        <v>17</v>
      </c>
      <c r="CK303" s="7" t="s">
        <v>858</v>
      </c>
      <c r="CL303" s="7" t="s">
        <v>858</v>
      </c>
      <c r="CN303" s="8" t="s">
        <v>528</v>
      </c>
      <c r="CO303" s="8" t="s">
        <v>104</v>
      </c>
      <c r="CP303" s="8">
        <v>49000</v>
      </c>
      <c r="CQ303" s="8">
        <v>5.8</v>
      </c>
      <c r="CR303" s="8">
        <v>10.73</v>
      </c>
      <c r="CS303" s="8">
        <v>5.2</v>
      </c>
      <c r="CT303" s="8">
        <v>13.89</v>
      </c>
      <c r="CU303" s="8">
        <v>4.3</v>
      </c>
      <c r="CV303" s="8">
        <v>6.5</v>
      </c>
      <c r="CW303" s="8">
        <v>2.4</v>
      </c>
      <c r="CX303" s="8" t="s">
        <v>858</v>
      </c>
      <c r="CY303" s="8" t="s">
        <v>858</v>
      </c>
      <c r="DA303" s="20" t="s">
        <v>528</v>
      </c>
      <c r="DB303" s="20" t="s">
        <v>104</v>
      </c>
      <c r="DC303" s="20">
        <v>49000</v>
      </c>
      <c r="DD303" s="20">
        <v>5.8</v>
      </c>
      <c r="DE303" s="20">
        <v>388.5</v>
      </c>
      <c r="DF303" s="20">
        <v>5</v>
      </c>
      <c r="DG303" s="20">
        <v>463.9</v>
      </c>
      <c r="DH303" s="20">
        <v>4.7</v>
      </c>
      <c r="DI303" s="20">
        <v>126.9</v>
      </c>
      <c r="DJ303" s="20">
        <v>15</v>
      </c>
      <c r="DK303" s="20" t="s">
        <v>858</v>
      </c>
      <c r="DL303" s="20" t="s">
        <v>858</v>
      </c>
      <c r="DN303" s="21" t="s">
        <v>528</v>
      </c>
      <c r="DO303" s="21" t="s">
        <v>104</v>
      </c>
      <c r="DP303" s="21">
        <v>15000</v>
      </c>
      <c r="DQ303" s="21">
        <v>10.199999999999999</v>
      </c>
      <c r="DR303" s="21">
        <v>37</v>
      </c>
      <c r="DS303" s="21">
        <v>0.4</v>
      </c>
      <c r="DT303" s="21">
        <v>37</v>
      </c>
      <c r="DU303" s="21">
        <v>0.9</v>
      </c>
      <c r="DV303" s="21">
        <v>32.5</v>
      </c>
      <c r="DW303" s="21">
        <v>2.5</v>
      </c>
      <c r="DX303" s="21" t="s">
        <v>858</v>
      </c>
      <c r="DY303" s="21" t="s">
        <v>858</v>
      </c>
      <c r="EA303" s="22" t="s">
        <v>528</v>
      </c>
      <c r="EB303" s="22" t="s">
        <v>104</v>
      </c>
      <c r="EC303" s="22">
        <v>14000</v>
      </c>
      <c r="ED303" s="22">
        <v>11.9</v>
      </c>
      <c r="EE303" s="22">
        <v>20668</v>
      </c>
      <c r="EF303" s="22">
        <v>7.8</v>
      </c>
      <c r="EG303" s="22">
        <v>24237</v>
      </c>
      <c r="EH303" s="22">
        <v>5.7</v>
      </c>
      <c r="EI303" s="22">
        <v>14297</v>
      </c>
      <c r="EJ303" s="22">
        <v>7.7</v>
      </c>
      <c r="EK303" s="22" t="s">
        <v>858</v>
      </c>
      <c r="EL303" s="22" t="s">
        <v>858</v>
      </c>
      <c r="EN303" s="23" t="s">
        <v>528</v>
      </c>
      <c r="EO303" s="23" t="s">
        <v>104</v>
      </c>
      <c r="EP303" s="23">
        <v>15000</v>
      </c>
      <c r="EQ303" s="23">
        <v>10.199999999999999</v>
      </c>
      <c r="ER303" s="23">
        <v>11.14</v>
      </c>
      <c r="ES303" s="23">
        <v>6.8</v>
      </c>
      <c r="ET303" s="23">
        <v>12.28</v>
      </c>
      <c r="EU303" s="23">
        <v>4.4000000000000004</v>
      </c>
      <c r="EV303" s="23">
        <v>6.77</v>
      </c>
      <c r="EW303" s="23">
        <v>4.0999999999999996</v>
      </c>
      <c r="EX303" s="23" t="s">
        <v>858</v>
      </c>
      <c r="EY303" s="23" t="s">
        <v>858</v>
      </c>
      <c r="FA303" s="24" t="s">
        <v>528</v>
      </c>
      <c r="FB303" s="24" t="s">
        <v>104</v>
      </c>
      <c r="FC303" s="24">
        <v>15000</v>
      </c>
      <c r="FD303" s="24">
        <v>10.199999999999999</v>
      </c>
      <c r="FE303" s="24">
        <v>402.3</v>
      </c>
      <c r="FF303" s="24">
        <v>8.3000000000000007</v>
      </c>
      <c r="FG303" s="24">
        <v>453.7</v>
      </c>
      <c r="FH303" s="24">
        <v>4.2</v>
      </c>
      <c r="FI303" s="24">
        <v>258.89999999999998</v>
      </c>
      <c r="FJ303" s="24">
        <v>4.7</v>
      </c>
      <c r="FK303" s="24" t="s">
        <v>858</v>
      </c>
      <c r="FL303" s="24" t="s">
        <v>858</v>
      </c>
      <c r="FN303" s="11" t="s">
        <v>528</v>
      </c>
      <c r="FO303" s="11" t="s">
        <v>104</v>
      </c>
      <c r="FP303" s="11">
        <v>22000</v>
      </c>
      <c r="FQ303" s="11">
        <v>9</v>
      </c>
      <c r="FR303" s="11">
        <v>37.5</v>
      </c>
      <c r="FS303" s="11">
        <v>1.5</v>
      </c>
      <c r="FT303" s="11">
        <v>39.9</v>
      </c>
      <c r="FU303" s="11">
        <v>1.4</v>
      </c>
      <c r="FV303" s="11">
        <v>34.9</v>
      </c>
      <c r="FW303" s="11">
        <v>1.3</v>
      </c>
      <c r="FX303" s="11" t="s">
        <v>858</v>
      </c>
      <c r="FY303" s="11" t="s">
        <v>858</v>
      </c>
      <c r="GA303" s="10" t="s">
        <v>528</v>
      </c>
      <c r="GB303" s="10" t="s">
        <v>104</v>
      </c>
      <c r="GC303" s="10">
        <v>18000</v>
      </c>
      <c r="GD303" s="10">
        <v>10.9</v>
      </c>
      <c r="GE303" s="10">
        <v>28229</v>
      </c>
      <c r="GF303" s="10">
        <v>9.6</v>
      </c>
      <c r="GG303" s="10">
        <v>36442</v>
      </c>
      <c r="GH303" s="10">
        <v>9.9</v>
      </c>
      <c r="GI303" s="10">
        <v>15648</v>
      </c>
      <c r="GJ303" s="10">
        <v>9.6</v>
      </c>
      <c r="GK303" s="10" t="s">
        <v>858</v>
      </c>
      <c r="GL303" s="10" t="s">
        <v>858</v>
      </c>
      <c r="GN303" s="9" t="s">
        <v>528</v>
      </c>
      <c r="GO303" s="9" t="s">
        <v>104</v>
      </c>
      <c r="GP303" s="9">
        <v>22000</v>
      </c>
      <c r="GQ303" s="9">
        <v>9</v>
      </c>
      <c r="GR303" s="9">
        <v>12.27</v>
      </c>
      <c r="GS303" s="9">
        <v>9.6</v>
      </c>
      <c r="GT303" s="9">
        <v>15.83</v>
      </c>
      <c r="GU303" s="9">
        <v>6.5</v>
      </c>
      <c r="GV303" s="9">
        <v>7.82</v>
      </c>
      <c r="GW303" s="9">
        <v>5.9</v>
      </c>
      <c r="GX303" s="9" t="s">
        <v>858</v>
      </c>
      <c r="GY303" s="9" t="s">
        <v>858</v>
      </c>
    </row>
    <row r="304" spans="1:207" x14ac:dyDescent="0.25">
      <c r="A304" s="1" t="s">
        <v>529</v>
      </c>
      <c r="B304" s="1" t="s">
        <v>105</v>
      </c>
      <c r="C304" s="1">
        <v>22000</v>
      </c>
      <c r="D304" s="1">
        <v>8.9</v>
      </c>
      <c r="E304" s="1">
        <v>526</v>
      </c>
      <c r="F304" s="1">
        <v>9.9</v>
      </c>
      <c r="G304" s="1">
        <v>639.5</v>
      </c>
      <c r="H304" s="1">
        <v>5.7</v>
      </c>
      <c r="I304" s="1">
        <v>300.39999999999998</v>
      </c>
      <c r="J304" s="1">
        <v>6.8</v>
      </c>
      <c r="K304" s="1" t="s">
        <v>858</v>
      </c>
      <c r="L304" s="1" t="s">
        <v>858</v>
      </c>
      <c r="N304" s="2" t="s">
        <v>529</v>
      </c>
      <c r="O304" s="2" t="s">
        <v>105</v>
      </c>
      <c r="P304" s="2">
        <v>35000</v>
      </c>
      <c r="Q304" s="2">
        <v>7</v>
      </c>
      <c r="R304" s="2">
        <v>37.5</v>
      </c>
      <c r="S304" s="2">
        <v>0.9</v>
      </c>
      <c r="T304" s="2">
        <v>39</v>
      </c>
      <c r="U304" s="2">
        <v>1.1000000000000001</v>
      </c>
      <c r="V304" s="2">
        <v>33.6</v>
      </c>
      <c r="W304" s="2">
        <v>1.9</v>
      </c>
      <c r="X304" s="2" t="s">
        <v>858</v>
      </c>
      <c r="Y304" s="2" t="s">
        <v>858</v>
      </c>
      <c r="AA304" s="3" t="s">
        <v>529</v>
      </c>
      <c r="AB304" s="3" t="s">
        <v>105</v>
      </c>
      <c r="AC304" s="3">
        <v>32000</v>
      </c>
      <c r="AD304" s="3">
        <v>9.5</v>
      </c>
      <c r="AE304" s="3">
        <v>25849</v>
      </c>
      <c r="AF304" s="3">
        <v>9.4</v>
      </c>
      <c r="AG304" s="3">
        <v>30787</v>
      </c>
      <c r="AH304" s="3">
        <v>7.2</v>
      </c>
      <c r="AI304" s="3" t="s">
        <v>858</v>
      </c>
      <c r="AJ304" s="3" t="s">
        <v>858</v>
      </c>
      <c r="AK304" s="3" t="s">
        <v>858</v>
      </c>
      <c r="AL304" s="3" t="s">
        <v>858</v>
      </c>
      <c r="AN304" s="4" t="s">
        <v>529</v>
      </c>
      <c r="AO304" s="4" t="s">
        <v>105</v>
      </c>
      <c r="AP304" s="4">
        <v>35000</v>
      </c>
      <c r="AQ304" s="4">
        <v>7</v>
      </c>
      <c r="AR304" s="4">
        <v>12.11</v>
      </c>
      <c r="AS304" s="4">
        <v>6.9</v>
      </c>
      <c r="AT304" s="4">
        <v>14.56</v>
      </c>
      <c r="AU304" s="4">
        <v>4.7</v>
      </c>
      <c r="AV304" s="4">
        <v>7.07</v>
      </c>
      <c r="AW304" s="4">
        <v>3.4</v>
      </c>
      <c r="AX304" s="4" t="s">
        <v>858</v>
      </c>
      <c r="AY304" s="4" t="s">
        <v>858</v>
      </c>
      <c r="BA304" s="5" t="s">
        <v>529</v>
      </c>
      <c r="BB304" s="5" t="s">
        <v>105</v>
      </c>
      <c r="BC304" s="5">
        <v>35000</v>
      </c>
      <c r="BD304" s="5">
        <v>7</v>
      </c>
      <c r="BE304" s="5">
        <v>479.3</v>
      </c>
      <c r="BF304" s="5">
        <v>6.9</v>
      </c>
      <c r="BG304" s="5">
        <v>568.4</v>
      </c>
      <c r="BH304" s="5">
        <v>4.5</v>
      </c>
      <c r="BI304" s="5">
        <v>261.5</v>
      </c>
      <c r="BJ304" s="5">
        <v>4.4000000000000004</v>
      </c>
      <c r="BK304" s="5" t="s">
        <v>858</v>
      </c>
      <c r="BL304" s="5" t="s">
        <v>858</v>
      </c>
      <c r="BN304" s="6" t="s">
        <v>529</v>
      </c>
      <c r="BO304" s="6" t="s">
        <v>105</v>
      </c>
      <c r="BP304" s="6">
        <v>51000</v>
      </c>
      <c r="BQ304" s="6">
        <v>5.8</v>
      </c>
      <c r="BR304" s="6">
        <v>36.9</v>
      </c>
      <c r="BS304" s="6">
        <v>1.5</v>
      </c>
      <c r="BT304" s="6">
        <v>32</v>
      </c>
      <c r="BU304" s="6">
        <v>2.2999999999999998</v>
      </c>
      <c r="BV304" s="6" t="s">
        <v>858</v>
      </c>
      <c r="BW304" s="6" t="s">
        <v>858</v>
      </c>
      <c r="BX304" s="6" t="s">
        <v>858</v>
      </c>
      <c r="BY304" s="6" t="s">
        <v>858</v>
      </c>
      <c r="CA304" s="7" t="s">
        <v>529</v>
      </c>
      <c r="CB304" s="7" t="s">
        <v>105</v>
      </c>
      <c r="CC304" s="7">
        <v>44000</v>
      </c>
      <c r="CD304" s="7">
        <v>7.7</v>
      </c>
      <c r="CE304" s="7">
        <v>20275</v>
      </c>
      <c r="CF304" s="7">
        <v>12</v>
      </c>
      <c r="CG304" s="7">
        <v>24847</v>
      </c>
      <c r="CH304" s="7">
        <v>6.8</v>
      </c>
      <c r="CI304" s="7">
        <v>5306</v>
      </c>
      <c r="CJ304" s="7">
        <v>17</v>
      </c>
      <c r="CK304" s="7" t="s">
        <v>858</v>
      </c>
      <c r="CL304" s="7" t="s">
        <v>858</v>
      </c>
      <c r="CN304" s="8" t="s">
        <v>529</v>
      </c>
      <c r="CO304" s="8" t="s">
        <v>105</v>
      </c>
      <c r="CP304" s="8">
        <v>51000</v>
      </c>
      <c r="CQ304" s="8">
        <v>5.8</v>
      </c>
      <c r="CR304" s="8">
        <v>10.36</v>
      </c>
      <c r="CS304" s="8">
        <v>6.1</v>
      </c>
      <c r="CT304" s="8">
        <v>13.72</v>
      </c>
      <c r="CU304" s="8">
        <v>4.3</v>
      </c>
      <c r="CV304" s="8">
        <v>6.24</v>
      </c>
      <c r="CW304" s="8">
        <v>2</v>
      </c>
      <c r="CX304" s="8" t="s">
        <v>858</v>
      </c>
      <c r="CY304" s="8" t="s">
        <v>858</v>
      </c>
      <c r="DA304" s="20" t="s">
        <v>529</v>
      </c>
      <c r="DB304" s="20" t="s">
        <v>105</v>
      </c>
      <c r="DC304" s="20">
        <v>51000</v>
      </c>
      <c r="DD304" s="20">
        <v>5.8</v>
      </c>
      <c r="DE304" s="20">
        <v>377.2</v>
      </c>
      <c r="DF304" s="20">
        <v>7.8</v>
      </c>
      <c r="DG304" s="20">
        <v>439.2</v>
      </c>
      <c r="DH304" s="20">
        <v>4.9000000000000004</v>
      </c>
      <c r="DI304" s="20" t="s">
        <v>858</v>
      </c>
      <c r="DJ304" s="20" t="s">
        <v>858</v>
      </c>
      <c r="DK304" s="20" t="s">
        <v>858</v>
      </c>
      <c r="DL304" s="20" t="s">
        <v>858</v>
      </c>
      <c r="DN304" s="21" t="s">
        <v>529</v>
      </c>
      <c r="DO304" s="21" t="s">
        <v>105</v>
      </c>
      <c r="DP304" s="21">
        <v>12000</v>
      </c>
      <c r="DQ304" s="21">
        <v>11.4</v>
      </c>
      <c r="DR304" s="21">
        <v>37</v>
      </c>
      <c r="DS304" s="21">
        <v>1.1000000000000001</v>
      </c>
      <c r="DT304" s="21">
        <v>37.6</v>
      </c>
      <c r="DU304" s="21">
        <v>2.2999999999999998</v>
      </c>
      <c r="DV304" s="21">
        <v>31.9</v>
      </c>
      <c r="DW304" s="21">
        <v>2</v>
      </c>
      <c r="DX304" s="21" t="s">
        <v>858</v>
      </c>
      <c r="DY304" s="21" t="s">
        <v>858</v>
      </c>
      <c r="EA304" s="22" t="s">
        <v>529</v>
      </c>
      <c r="EB304" s="22" t="s">
        <v>105</v>
      </c>
      <c r="EC304" s="22">
        <v>12000</v>
      </c>
      <c r="ED304" s="22">
        <v>19.100000000000001</v>
      </c>
      <c r="EE304" s="22" t="s">
        <v>858</v>
      </c>
      <c r="EF304" s="22" t="s">
        <v>858</v>
      </c>
      <c r="EG304" s="22">
        <v>22701</v>
      </c>
      <c r="EH304" s="22">
        <v>10</v>
      </c>
      <c r="EI304" s="22" t="s">
        <v>858</v>
      </c>
      <c r="EJ304" s="22" t="s">
        <v>858</v>
      </c>
      <c r="EK304" s="22" t="s">
        <v>858</v>
      </c>
      <c r="EL304" s="22" t="s">
        <v>858</v>
      </c>
      <c r="EN304" s="23" t="s">
        <v>529</v>
      </c>
      <c r="EO304" s="23" t="s">
        <v>105</v>
      </c>
      <c r="EP304" s="23">
        <v>12000</v>
      </c>
      <c r="EQ304" s="23">
        <v>11.4</v>
      </c>
      <c r="ER304" s="23">
        <v>9.7200000000000006</v>
      </c>
      <c r="ES304" s="23">
        <v>12</v>
      </c>
      <c r="ET304" s="23">
        <v>11.72</v>
      </c>
      <c r="EU304" s="23">
        <v>6</v>
      </c>
      <c r="EV304" s="23">
        <v>6.58</v>
      </c>
      <c r="EW304" s="23">
        <v>11</v>
      </c>
      <c r="EX304" s="23" t="s">
        <v>858</v>
      </c>
      <c r="EY304" s="23" t="s">
        <v>858</v>
      </c>
      <c r="FA304" s="24" t="s">
        <v>529</v>
      </c>
      <c r="FB304" s="24" t="s">
        <v>105</v>
      </c>
      <c r="FC304" s="24">
        <v>12000</v>
      </c>
      <c r="FD304" s="24">
        <v>11.4</v>
      </c>
      <c r="FE304" s="24">
        <v>377.1</v>
      </c>
      <c r="FF304" s="24">
        <v>11</v>
      </c>
      <c r="FG304" s="24">
        <v>440.4</v>
      </c>
      <c r="FH304" s="24">
        <v>5.4</v>
      </c>
      <c r="FI304" s="24">
        <v>238.1</v>
      </c>
      <c r="FJ304" s="24">
        <v>8.6999999999999993</v>
      </c>
      <c r="FK304" s="24" t="s">
        <v>858</v>
      </c>
      <c r="FL304" s="24" t="s">
        <v>858</v>
      </c>
      <c r="FN304" s="11" t="s">
        <v>529</v>
      </c>
      <c r="FO304" s="11" t="s">
        <v>105</v>
      </c>
      <c r="FP304" s="11">
        <v>22000</v>
      </c>
      <c r="FQ304" s="11">
        <v>8.9</v>
      </c>
      <c r="FR304" s="11">
        <v>38.5</v>
      </c>
      <c r="FS304" s="11">
        <v>1.7</v>
      </c>
      <c r="FT304" s="11">
        <v>39.9</v>
      </c>
      <c r="FU304" s="11">
        <v>1.1000000000000001</v>
      </c>
      <c r="FV304" s="11">
        <v>36.1</v>
      </c>
      <c r="FW304" s="11">
        <v>2.2000000000000002</v>
      </c>
      <c r="FX304" s="11" t="s">
        <v>858</v>
      </c>
      <c r="FY304" s="11" t="s">
        <v>858</v>
      </c>
      <c r="GA304" s="10" t="s">
        <v>529</v>
      </c>
      <c r="GB304" s="10" t="s">
        <v>105</v>
      </c>
      <c r="GC304" s="10">
        <v>21000</v>
      </c>
      <c r="GD304" s="10">
        <v>10.3</v>
      </c>
      <c r="GE304" s="10">
        <v>28278</v>
      </c>
      <c r="GF304" s="10">
        <v>8.9</v>
      </c>
      <c r="GG304" s="10">
        <v>35224</v>
      </c>
      <c r="GH304" s="10">
        <v>8.1</v>
      </c>
      <c r="GI304" s="10">
        <v>15691</v>
      </c>
      <c r="GJ304" s="10">
        <v>11</v>
      </c>
      <c r="GK304" s="10" t="s">
        <v>858</v>
      </c>
      <c r="GL304" s="10" t="s">
        <v>858</v>
      </c>
      <c r="GN304" s="9" t="s">
        <v>529</v>
      </c>
      <c r="GO304" s="9" t="s">
        <v>105</v>
      </c>
      <c r="GP304" s="9">
        <v>22000</v>
      </c>
      <c r="GQ304" s="9">
        <v>8.9</v>
      </c>
      <c r="GR304" s="9">
        <v>12.99</v>
      </c>
      <c r="GS304" s="9">
        <v>9.8000000000000007</v>
      </c>
      <c r="GT304" s="9">
        <v>16.05</v>
      </c>
      <c r="GU304" s="9">
        <v>5.9</v>
      </c>
      <c r="GV304" s="9">
        <v>7.52</v>
      </c>
      <c r="GW304" s="9">
        <v>5.5</v>
      </c>
      <c r="GX304" s="9" t="s">
        <v>858</v>
      </c>
      <c r="GY304" s="9" t="s">
        <v>858</v>
      </c>
    </row>
    <row r="305" spans="1:207" x14ac:dyDescent="0.25">
      <c r="A305" s="1" t="s">
        <v>530</v>
      </c>
      <c r="B305" s="1" t="s">
        <v>106</v>
      </c>
      <c r="C305" s="1">
        <v>15000</v>
      </c>
      <c r="D305" s="1">
        <v>10.9</v>
      </c>
      <c r="E305" s="1">
        <v>462.2</v>
      </c>
      <c r="F305" s="1">
        <v>11</v>
      </c>
      <c r="G305" s="1">
        <v>522.6</v>
      </c>
      <c r="H305" s="1">
        <v>5.3</v>
      </c>
      <c r="I305" s="1">
        <v>270.3</v>
      </c>
      <c r="J305" s="1">
        <v>4.3</v>
      </c>
      <c r="K305" s="1" t="s">
        <v>858</v>
      </c>
      <c r="L305" s="1" t="s">
        <v>858</v>
      </c>
      <c r="N305" s="2" t="s">
        <v>530</v>
      </c>
      <c r="O305" s="2" t="s">
        <v>106</v>
      </c>
      <c r="P305" s="2">
        <v>19000</v>
      </c>
      <c r="Q305" s="2">
        <v>9.3000000000000007</v>
      </c>
      <c r="R305" s="2">
        <v>39.5</v>
      </c>
      <c r="S305" s="2">
        <v>1.6</v>
      </c>
      <c r="T305" s="2">
        <v>41.1</v>
      </c>
      <c r="U305" s="2">
        <v>1.8</v>
      </c>
      <c r="V305" s="2">
        <v>35</v>
      </c>
      <c r="W305" s="2">
        <v>2.7</v>
      </c>
      <c r="X305" s="2" t="s">
        <v>858</v>
      </c>
      <c r="Y305" s="2" t="s">
        <v>858</v>
      </c>
      <c r="AA305" s="3" t="s">
        <v>530</v>
      </c>
      <c r="AB305" s="3" t="s">
        <v>106</v>
      </c>
      <c r="AC305" s="3">
        <v>16000</v>
      </c>
      <c r="AD305" s="3">
        <v>11.4</v>
      </c>
      <c r="AE305" s="3">
        <v>23616</v>
      </c>
      <c r="AF305" s="3">
        <v>12</v>
      </c>
      <c r="AG305" s="3">
        <v>26057</v>
      </c>
      <c r="AH305" s="3">
        <v>5.8</v>
      </c>
      <c r="AI305" s="3">
        <v>12618</v>
      </c>
      <c r="AJ305" s="3">
        <v>8.6999999999999993</v>
      </c>
      <c r="AK305" s="3" t="s">
        <v>858</v>
      </c>
      <c r="AL305" s="3" t="s">
        <v>858</v>
      </c>
      <c r="AN305" s="4" t="s">
        <v>530</v>
      </c>
      <c r="AO305" s="4" t="s">
        <v>106</v>
      </c>
      <c r="AP305" s="4">
        <v>19000</v>
      </c>
      <c r="AQ305" s="4">
        <v>9.3000000000000007</v>
      </c>
      <c r="AR305" s="4">
        <v>10.79</v>
      </c>
      <c r="AS305" s="4">
        <v>8</v>
      </c>
      <c r="AT305" s="4">
        <v>12.42</v>
      </c>
      <c r="AU305" s="4">
        <v>4.5</v>
      </c>
      <c r="AV305" s="4">
        <v>6.73</v>
      </c>
      <c r="AW305" s="4">
        <v>3.6</v>
      </c>
      <c r="AX305" s="4" t="s">
        <v>858</v>
      </c>
      <c r="AY305" s="4" t="s">
        <v>858</v>
      </c>
      <c r="BA305" s="5" t="s">
        <v>530</v>
      </c>
      <c r="BB305" s="5" t="s">
        <v>106</v>
      </c>
      <c r="BC305" s="5">
        <v>19000</v>
      </c>
      <c r="BD305" s="5">
        <v>9.3000000000000007</v>
      </c>
      <c r="BE305" s="5">
        <v>458.9</v>
      </c>
      <c r="BF305" s="5">
        <v>9.5</v>
      </c>
      <c r="BG305" s="5">
        <v>509.7</v>
      </c>
      <c r="BH305" s="5">
        <v>4.4000000000000004</v>
      </c>
      <c r="BI305" s="5">
        <v>262.5</v>
      </c>
      <c r="BJ305" s="5">
        <v>3.7</v>
      </c>
      <c r="BK305" s="5" t="s">
        <v>858</v>
      </c>
      <c r="BL305" s="5" t="s">
        <v>858</v>
      </c>
      <c r="BN305" s="6" t="s">
        <v>530</v>
      </c>
      <c r="BO305" s="6" t="s">
        <v>106</v>
      </c>
      <c r="BP305" s="6">
        <v>27000</v>
      </c>
      <c r="BQ305" s="6">
        <v>7.8</v>
      </c>
      <c r="BR305" s="6">
        <v>37.5</v>
      </c>
      <c r="BS305" s="6">
        <v>1.8</v>
      </c>
      <c r="BT305" s="6">
        <v>33.5</v>
      </c>
      <c r="BU305" s="6">
        <v>3.5</v>
      </c>
      <c r="BV305" s="6" t="s">
        <v>858</v>
      </c>
      <c r="BW305" s="6" t="s">
        <v>858</v>
      </c>
      <c r="BX305" s="6" t="s">
        <v>858</v>
      </c>
      <c r="BY305" s="6" t="s">
        <v>858</v>
      </c>
      <c r="CA305" s="7" t="s">
        <v>530</v>
      </c>
      <c r="CB305" s="7" t="s">
        <v>106</v>
      </c>
      <c r="CC305" s="7">
        <v>23000</v>
      </c>
      <c r="CD305" s="7">
        <v>9.5</v>
      </c>
      <c r="CE305" s="7">
        <v>17719</v>
      </c>
      <c r="CF305" s="7">
        <v>14</v>
      </c>
      <c r="CG305" s="7">
        <v>20521</v>
      </c>
      <c r="CH305" s="7">
        <v>6.9</v>
      </c>
      <c r="CI305" s="7" t="s">
        <v>858</v>
      </c>
      <c r="CJ305" s="7" t="s">
        <v>858</v>
      </c>
      <c r="CK305" s="7" t="s">
        <v>858</v>
      </c>
      <c r="CL305" s="7" t="s">
        <v>858</v>
      </c>
      <c r="CN305" s="8" t="s">
        <v>530</v>
      </c>
      <c r="CO305" s="8" t="s">
        <v>106</v>
      </c>
      <c r="CP305" s="8">
        <v>27000</v>
      </c>
      <c r="CQ305" s="8">
        <v>7.8</v>
      </c>
      <c r="CR305" s="8">
        <v>9.61</v>
      </c>
      <c r="CS305" s="8">
        <v>6.8</v>
      </c>
      <c r="CT305" s="8">
        <v>11.9</v>
      </c>
      <c r="CU305" s="8">
        <v>4.2</v>
      </c>
      <c r="CV305" s="8">
        <v>6.24</v>
      </c>
      <c r="CW305" s="8">
        <v>1.7</v>
      </c>
      <c r="CX305" s="8" t="s">
        <v>858</v>
      </c>
      <c r="CY305" s="8" t="s">
        <v>858</v>
      </c>
      <c r="DA305" s="20" t="s">
        <v>530</v>
      </c>
      <c r="DB305" s="20" t="s">
        <v>106</v>
      </c>
      <c r="DC305" s="20">
        <v>27000</v>
      </c>
      <c r="DD305" s="20">
        <v>7.8</v>
      </c>
      <c r="DE305" s="20">
        <v>356.2</v>
      </c>
      <c r="DF305" s="20">
        <v>11</v>
      </c>
      <c r="DG305" s="20">
        <v>398.3</v>
      </c>
      <c r="DH305" s="20">
        <v>5.4</v>
      </c>
      <c r="DI305" s="20" t="s">
        <v>858</v>
      </c>
      <c r="DJ305" s="20" t="s">
        <v>858</v>
      </c>
      <c r="DK305" s="20" t="s">
        <v>858</v>
      </c>
      <c r="DL305" s="20" t="s">
        <v>858</v>
      </c>
      <c r="DN305" s="21" t="s">
        <v>530</v>
      </c>
      <c r="DO305" s="21" t="s">
        <v>106</v>
      </c>
      <c r="DP305" s="21">
        <v>5000</v>
      </c>
      <c r="DQ305" s="21">
        <v>17.5</v>
      </c>
      <c r="DR305" s="21">
        <v>37.5</v>
      </c>
      <c r="DS305" s="21">
        <v>3.1</v>
      </c>
      <c r="DT305" s="21">
        <v>38.299999999999997</v>
      </c>
      <c r="DU305" s="21">
        <v>2.5</v>
      </c>
      <c r="DV305" s="21" t="s">
        <v>858</v>
      </c>
      <c r="DW305" s="21" t="s">
        <v>858</v>
      </c>
      <c r="DX305" s="21" t="s">
        <v>858</v>
      </c>
      <c r="DY305" s="21" t="s">
        <v>858</v>
      </c>
      <c r="EA305" s="22" t="s">
        <v>530</v>
      </c>
      <c r="EB305" s="22" t="s">
        <v>106</v>
      </c>
      <c r="EC305" s="22" t="s">
        <v>858</v>
      </c>
      <c r="ED305" s="22" t="s">
        <v>858</v>
      </c>
      <c r="EE305" s="22" t="s">
        <v>858</v>
      </c>
      <c r="EF305" s="22" t="s">
        <v>858</v>
      </c>
      <c r="EG305" s="22">
        <v>25298</v>
      </c>
      <c r="EH305" s="22">
        <v>11</v>
      </c>
      <c r="EI305" s="22" t="s">
        <v>858</v>
      </c>
      <c r="EJ305" s="22" t="s">
        <v>858</v>
      </c>
      <c r="EK305" s="22" t="s">
        <v>858</v>
      </c>
      <c r="EL305" s="22" t="s">
        <v>858</v>
      </c>
      <c r="EN305" s="23" t="s">
        <v>530</v>
      </c>
      <c r="EO305" s="23" t="s">
        <v>106</v>
      </c>
      <c r="EP305" s="23">
        <v>5000</v>
      </c>
      <c r="EQ305" s="23">
        <v>17.5</v>
      </c>
      <c r="ER305" s="23">
        <v>10.48</v>
      </c>
      <c r="ES305" s="23">
        <v>19</v>
      </c>
      <c r="ET305" s="23">
        <v>12.32</v>
      </c>
      <c r="EU305" s="23">
        <v>7.7</v>
      </c>
      <c r="EV305" s="23" t="s">
        <v>858</v>
      </c>
      <c r="EW305" s="23" t="s">
        <v>858</v>
      </c>
      <c r="EX305" s="23" t="s">
        <v>858</v>
      </c>
      <c r="EY305" s="23" t="s">
        <v>858</v>
      </c>
      <c r="FA305" s="24" t="s">
        <v>530</v>
      </c>
      <c r="FB305" s="24" t="s">
        <v>106</v>
      </c>
      <c r="FC305" s="24">
        <v>5000</v>
      </c>
      <c r="FD305" s="24">
        <v>17.5</v>
      </c>
      <c r="FE305" s="24">
        <v>440</v>
      </c>
      <c r="FF305" s="24">
        <v>17</v>
      </c>
      <c r="FG305" s="24">
        <v>472.1</v>
      </c>
      <c r="FH305" s="24">
        <v>7.3</v>
      </c>
      <c r="FI305" s="24" t="s">
        <v>858</v>
      </c>
      <c r="FJ305" s="24" t="s">
        <v>858</v>
      </c>
      <c r="FK305" s="24" t="s">
        <v>858</v>
      </c>
      <c r="FL305" s="24" t="s">
        <v>858</v>
      </c>
      <c r="FN305" s="11" t="s">
        <v>530</v>
      </c>
      <c r="FO305" s="11" t="s">
        <v>106</v>
      </c>
      <c r="FP305" s="11">
        <v>15000</v>
      </c>
      <c r="FQ305" s="11">
        <v>10.9</v>
      </c>
      <c r="FR305" s="11">
        <v>40</v>
      </c>
      <c r="FS305" s="11">
        <v>0.7</v>
      </c>
      <c r="FT305" s="11">
        <v>42</v>
      </c>
      <c r="FU305" s="11">
        <v>2.2000000000000002</v>
      </c>
      <c r="FV305" s="11">
        <v>36.299999999999997</v>
      </c>
      <c r="FW305" s="11">
        <v>1.6</v>
      </c>
      <c r="FX305" s="11" t="s">
        <v>858</v>
      </c>
      <c r="FY305" s="11" t="s">
        <v>858</v>
      </c>
      <c r="GA305" s="10" t="s">
        <v>530</v>
      </c>
      <c r="GB305" s="10" t="s">
        <v>106</v>
      </c>
      <c r="GC305" s="10">
        <v>12000</v>
      </c>
      <c r="GD305" s="10">
        <v>13.3</v>
      </c>
      <c r="GE305" s="10">
        <v>23836</v>
      </c>
      <c r="GF305" s="10">
        <v>13</v>
      </c>
      <c r="GG305" s="10">
        <v>26318</v>
      </c>
      <c r="GH305" s="10">
        <v>6.9</v>
      </c>
      <c r="GI305" s="10" t="s">
        <v>858</v>
      </c>
      <c r="GJ305" s="10" t="s">
        <v>858</v>
      </c>
      <c r="GK305" s="10" t="s">
        <v>858</v>
      </c>
      <c r="GL305" s="10" t="s">
        <v>858</v>
      </c>
      <c r="GN305" s="9" t="s">
        <v>530</v>
      </c>
      <c r="GO305" s="9" t="s">
        <v>106</v>
      </c>
      <c r="GP305" s="9">
        <v>15000</v>
      </c>
      <c r="GQ305" s="9">
        <v>10.9</v>
      </c>
      <c r="GR305" s="9">
        <v>10.97</v>
      </c>
      <c r="GS305" s="9">
        <v>9.1</v>
      </c>
      <c r="GT305" s="9">
        <v>12.45</v>
      </c>
      <c r="GU305" s="9">
        <v>5.4</v>
      </c>
      <c r="GV305" s="9">
        <v>6.67</v>
      </c>
      <c r="GW305" s="9">
        <v>5.5</v>
      </c>
      <c r="GX305" s="9" t="s">
        <v>858</v>
      </c>
      <c r="GY305" s="9" t="s">
        <v>858</v>
      </c>
    </row>
    <row r="306" spans="1:207" x14ac:dyDescent="0.25">
      <c r="A306" s="1" t="s">
        <v>531</v>
      </c>
      <c r="B306" s="1" t="s">
        <v>107</v>
      </c>
      <c r="C306" s="1">
        <v>20000</v>
      </c>
      <c r="D306" s="1">
        <v>9.5</v>
      </c>
      <c r="E306" s="1">
        <v>533.5</v>
      </c>
      <c r="F306" s="1">
        <v>5.9</v>
      </c>
      <c r="G306" s="1">
        <v>615</v>
      </c>
      <c r="H306" s="1">
        <v>5.0999999999999996</v>
      </c>
      <c r="I306" s="1">
        <v>286.39999999999998</v>
      </c>
      <c r="J306" s="1">
        <v>7.5</v>
      </c>
      <c r="K306" s="1" t="s">
        <v>858</v>
      </c>
      <c r="L306" s="1" t="s">
        <v>858</v>
      </c>
      <c r="N306" s="2" t="s">
        <v>531</v>
      </c>
      <c r="O306" s="2" t="s">
        <v>107</v>
      </c>
      <c r="P306" s="2">
        <v>30000</v>
      </c>
      <c r="Q306" s="2">
        <v>7.6</v>
      </c>
      <c r="R306" s="2">
        <v>37.5</v>
      </c>
      <c r="S306" s="2">
        <v>1.3</v>
      </c>
      <c r="T306" s="2">
        <v>39.4</v>
      </c>
      <c r="U306" s="2">
        <v>1.1000000000000001</v>
      </c>
      <c r="V306" s="2">
        <v>34.6</v>
      </c>
      <c r="W306" s="2">
        <v>1.8</v>
      </c>
      <c r="X306" s="2" t="s">
        <v>858</v>
      </c>
      <c r="Y306" s="2" t="s">
        <v>858</v>
      </c>
      <c r="AA306" s="3" t="s">
        <v>531</v>
      </c>
      <c r="AB306" s="3" t="s">
        <v>107</v>
      </c>
      <c r="AC306" s="3">
        <v>27000</v>
      </c>
      <c r="AD306" s="3">
        <v>8.9</v>
      </c>
      <c r="AE306" s="3">
        <v>25395</v>
      </c>
      <c r="AF306" s="3">
        <v>8</v>
      </c>
      <c r="AG306" s="3">
        <v>29184</v>
      </c>
      <c r="AH306" s="3">
        <v>5.0999999999999996</v>
      </c>
      <c r="AI306" s="3">
        <v>13554</v>
      </c>
      <c r="AJ306" s="3">
        <v>4.9000000000000004</v>
      </c>
      <c r="AK306" s="3" t="s">
        <v>858</v>
      </c>
      <c r="AL306" s="3" t="s">
        <v>858</v>
      </c>
      <c r="AN306" s="4" t="s">
        <v>531</v>
      </c>
      <c r="AO306" s="4" t="s">
        <v>107</v>
      </c>
      <c r="AP306" s="4">
        <v>30000</v>
      </c>
      <c r="AQ306" s="4">
        <v>7.6</v>
      </c>
      <c r="AR306" s="4">
        <v>12</v>
      </c>
      <c r="AS306" s="4">
        <v>7.6</v>
      </c>
      <c r="AT306" s="4">
        <v>14.13</v>
      </c>
      <c r="AU306" s="4">
        <v>4.3</v>
      </c>
      <c r="AV306" s="4">
        <v>6.79</v>
      </c>
      <c r="AW306" s="4">
        <v>3.5</v>
      </c>
      <c r="AX306" s="4" t="s">
        <v>858</v>
      </c>
      <c r="AY306" s="4" t="s">
        <v>858</v>
      </c>
      <c r="BA306" s="5" t="s">
        <v>531</v>
      </c>
      <c r="BB306" s="5" t="s">
        <v>107</v>
      </c>
      <c r="BC306" s="5">
        <v>30000</v>
      </c>
      <c r="BD306" s="5">
        <v>7.6</v>
      </c>
      <c r="BE306" s="5">
        <v>495.7</v>
      </c>
      <c r="BF306" s="5">
        <v>7.6</v>
      </c>
      <c r="BG306" s="5">
        <v>556.20000000000005</v>
      </c>
      <c r="BH306" s="5">
        <v>4.2</v>
      </c>
      <c r="BI306" s="5">
        <v>260.39999999999998</v>
      </c>
      <c r="BJ306" s="5">
        <v>4.8</v>
      </c>
      <c r="BK306" s="5" t="s">
        <v>858</v>
      </c>
      <c r="BL306" s="5" t="s">
        <v>858</v>
      </c>
      <c r="BN306" s="6" t="s">
        <v>531</v>
      </c>
      <c r="BO306" s="6" t="s">
        <v>107</v>
      </c>
      <c r="BP306" s="6">
        <v>40000</v>
      </c>
      <c r="BQ306" s="6">
        <v>6.5</v>
      </c>
      <c r="BR306" s="6">
        <v>37.4</v>
      </c>
      <c r="BS306" s="6">
        <v>0.4</v>
      </c>
      <c r="BT306" s="6">
        <v>34</v>
      </c>
      <c r="BU306" s="6">
        <v>2.1</v>
      </c>
      <c r="BV306" s="6">
        <v>16</v>
      </c>
      <c r="BW306" s="6">
        <v>13</v>
      </c>
      <c r="BX306" s="6" t="s">
        <v>858</v>
      </c>
      <c r="BY306" s="6" t="s">
        <v>858</v>
      </c>
      <c r="CA306" s="7" t="s">
        <v>531</v>
      </c>
      <c r="CB306" s="7" t="s">
        <v>107</v>
      </c>
      <c r="CC306" s="7">
        <v>36000</v>
      </c>
      <c r="CD306" s="7">
        <v>7.6</v>
      </c>
      <c r="CE306" s="7">
        <v>21451</v>
      </c>
      <c r="CF306" s="7">
        <v>9.5</v>
      </c>
      <c r="CG306" s="7">
        <v>24293</v>
      </c>
      <c r="CH306" s="7">
        <v>5.5</v>
      </c>
      <c r="CI306" s="7">
        <v>6500</v>
      </c>
      <c r="CJ306" s="7">
        <v>20</v>
      </c>
      <c r="CK306" s="7" t="s">
        <v>858</v>
      </c>
      <c r="CL306" s="7" t="s">
        <v>858</v>
      </c>
      <c r="CN306" s="8" t="s">
        <v>531</v>
      </c>
      <c r="CO306" s="8" t="s">
        <v>107</v>
      </c>
      <c r="CP306" s="8">
        <v>40000</v>
      </c>
      <c r="CQ306" s="8">
        <v>6.5</v>
      </c>
      <c r="CR306" s="8">
        <v>10.32</v>
      </c>
      <c r="CS306" s="8">
        <v>6.4</v>
      </c>
      <c r="CT306" s="8">
        <v>13.51</v>
      </c>
      <c r="CU306" s="8">
        <v>4</v>
      </c>
      <c r="CV306" s="8">
        <v>6.23</v>
      </c>
      <c r="CW306" s="8">
        <v>1.5</v>
      </c>
      <c r="CX306" s="8" t="s">
        <v>858</v>
      </c>
      <c r="CY306" s="8" t="s">
        <v>858</v>
      </c>
      <c r="DA306" s="20" t="s">
        <v>531</v>
      </c>
      <c r="DB306" s="20" t="s">
        <v>107</v>
      </c>
      <c r="DC306" s="20">
        <v>40000</v>
      </c>
      <c r="DD306" s="20">
        <v>6.5</v>
      </c>
      <c r="DE306" s="20">
        <v>391.5</v>
      </c>
      <c r="DF306" s="20">
        <v>9</v>
      </c>
      <c r="DG306" s="20">
        <v>459.1</v>
      </c>
      <c r="DH306" s="20">
        <v>4.5999999999999996</v>
      </c>
      <c r="DI306" s="20">
        <v>115.2</v>
      </c>
      <c r="DJ306" s="20">
        <v>20</v>
      </c>
      <c r="DK306" s="20" t="s">
        <v>858</v>
      </c>
      <c r="DL306" s="20" t="s">
        <v>858</v>
      </c>
      <c r="DN306" s="21" t="s">
        <v>531</v>
      </c>
      <c r="DO306" s="21" t="s">
        <v>107</v>
      </c>
      <c r="DP306" s="21">
        <v>10000</v>
      </c>
      <c r="DQ306" s="21">
        <v>12.5</v>
      </c>
      <c r="DR306" s="21">
        <v>37.5</v>
      </c>
      <c r="DS306" s="21">
        <v>1.3</v>
      </c>
      <c r="DT306" s="21">
        <v>37.5</v>
      </c>
      <c r="DU306" s="21">
        <v>1.5</v>
      </c>
      <c r="DV306" s="21">
        <v>32.4</v>
      </c>
      <c r="DW306" s="21">
        <v>2.5</v>
      </c>
      <c r="DX306" s="21" t="s">
        <v>858</v>
      </c>
      <c r="DY306" s="21" t="s">
        <v>858</v>
      </c>
      <c r="EA306" s="22" t="s">
        <v>531</v>
      </c>
      <c r="EB306" s="22" t="s">
        <v>107</v>
      </c>
      <c r="EC306" s="22">
        <v>8000</v>
      </c>
      <c r="ED306" s="22">
        <v>15.1</v>
      </c>
      <c r="EE306" s="22">
        <v>21097</v>
      </c>
      <c r="EF306" s="22">
        <v>13</v>
      </c>
      <c r="EG306" s="22">
        <v>23562</v>
      </c>
      <c r="EH306" s="22">
        <v>6.1</v>
      </c>
      <c r="EI306" s="22" t="s">
        <v>858</v>
      </c>
      <c r="EJ306" s="22" t="s">
        <v>858</v>
      </c>
      <c r="EK306" s="22" t="s">
        <v>858</v>
      </c>
      <c r="EL306" s="22" t="s">
        <v>858</v>
      </c>
      <c r="EN306" s="23" t="s">
        <v>531</v>
      </c>
      <c r="EO306" s="23" t="s">
        <v>107</v>
      </c>
      <c r="EP306" s="23">
        <v>10000</v>
      </c>
      <c r="EQ306" s="23">
        <v>12.5</v>
      </c>
      <c r="ER306" s="23">
        <v>9.89</v>
      </c>
      <c r="ES306" s="23">
        <v>13</v>
      </c>
      <c r="ET306" s="23">
        <v>11.74</v>
      </c>
      <c r="EU306" s="23">
        <v>5.6</v>
      </c>
      <c r="EV306" s="23" t="s">
        <v>858</v>
      </c>
      <c r="EW306" s="23" t="s">
        <v>858</v>
      </c>
      <c r="EX306" s="23" t="s">
        <v>858</v>
      </c>
      <c r="EY306" s="23" t="s">
        <v>858</v>
      </c>
      <c r="FA306" s="24" t="s">
        <v>531</v>
      </c>
      <c r="FB306" s="24" t="s">
        <v>107</v>
      </c>
      <c r="FC306" s="24">
        <v>10000</v>
      </c>
      <c r="FD306" s="24">
        <v>12.5</v>
      </c>
      <c r="FE306" s="24">
        <v>383.4</v>
      </c>
      <c r="FF306" s="24">
        <v>11</v>
      </c>
      <c r="FG306" s="24">
        <v>440</v>
      </c>
      <c r="FH306" s="24">
        <v>5.4</v>
      </c>
      <c r="FI306" s="24">
        <v>233.7</v>
      </c>
      <c r="FJ306" s="24">
        <v>5.4</v>
      </c>
      <c r="FK306" s="24" t="s">
        <v>858</v>
      </c>
      <c r="FL306" s="24" t="s">
        <v>858</v>
      </c>
      <c r="FN306" s="11" t="s">
        <v>531</v>
      </c>
      <c r="FO306" s="11" t="s">
        <v>107</v>
      </c>
      <c r="FP306" s="11">
        <v>20000</v>
      </c>
      <c r="FQ306" s="11">
        <v>9.5</v>
      </c>
      <c r="FR306" s="11">
        <v>38.9</v>
      </c>
      <c r="FS306" s="11">
        <v>1.6</v>
      </c>
      <c r="FT306" s="11">
        <v>40.299999999999997</v>
      </c>
      <c r="FU306" s="11">
        <v>1.4</v>
      </c>
      <c r="FV306" s="11">
        <v>36.299999999999997</v>
      </c>
      <c r="FW306" s="11">
        <v>1.5</v>
      </c>
      <c r="FX306" s="11" t="s">
        <v>858</v>
      </c>
      <c r="FY306" s="11" t="s">
        <v>858</v>
      </c>
      <c r="GA306" s="10" t="s">
        <v>531</v>
      </c>
      <c r="GB306" s="10" t="s">
        <v>107</v>
      </c>
      <c r="GC306" s="10">
        <v>18000</v>
      </c>
      <c r="GD306" s="10">
        <v>11</v>
      </c>
      <c r="GE306" s="10">
        <v>28755</v>
      </c>
      <c r="GF306" s="10">
        <v>8.1</v>
      </c>
      <c r="GG306" s="10">
        <v>31765</v>
      </c>
      <c r="GH306" s="10">
        <v>6.3</v>
      </c>
      <c r="GI306" s="10">
        <v>13983</v>
      </c>
      <c r="GJ306" s="10">
        <v>8.6</v>
      </c>
      <c r="GK306" s="10" t="s">
        <v>858</v>
      </c>
      <c r="GL306" s="10" t="s">
        <v>858</v>
      </c>
      <c r="GN306" s="9" t="s">
        <v>531</v>
      </c>
      <c r="GO306" s="9" t="s">
        <v>107</v>
      </c>
      <c r="GP306" s="9">
        <v>20000</v>
      </c>
      <c r="GQ306" s="9">
        <v>9.5</v>
      </c>
      <c r="GR306" s="9">
        <v>12.88</v>
      </c>
      <c r="GS306" s="9">
        <v>7.9</v>
      </c>
      <c r="GT306" s="9">
        <v>15.26</v>
      </c>
      <c r="GU306" s="9">
        <v>5.3</v>
      </c>
      <c r="GV306" s="9">
        <v>7.24</v>
      </c>
      <c r="GW306" s="9">
        <v>6</v>
      </c>
      <c r="GX306" s="9" t="s">
        <v>858</v>
      </c>
      <c r="GY306" s="9" t="s">
        <v>858</v>
      </c>
    </row>
    <row r="307" spans="1:207" x14ac:dyDescent="0.25">
      <c r="A307" s="1" t="s">
        <v>532</v>
      </c>
      <c r="B307" s="1" t="s">
        <v>108</v>
      </c>
      <c r="C307" s="1">
        <v>7000</v>
      </c>
      <c r="D307" s="1">
        <v>15.7</v>
      </c>
      <c r="E307" s="1">
        <v>415.8</v>
      </c>
      <c r="F307" s="1">
        <v>12</v>
      </c>
      <c r="G307" s="1">
        <v>519.70000000000005</v>
      </c>
      <c r="H307" s="1">
        <v>12</v>
      </c>
      <c r="I307" s="1" t="s">
        <v>858</v>
      </c>
      <c r="J307" s="1" t="s">
        <v>858</v>
      </c>
      <c r="K307" s="1" t="s">
        <v>858</v>
      </c>
      <c r="L307" s="1" t="s">
        <v>858</v>
      </c>
      <c r="N307" s="2" t="s">
        <v>532</v>
      </c>
      <c r="O307" s="2" t="s">
        <v>108</v>
      </c>
      <c r="P307" s="2">
        <v>12000</v>
      </c>
      <c r="Q307" s="2">
        <v>11.7</v>
      </c>
      <c r="R307" s="2">
        <v>38.9</v>
      </c>
      <c r="S307" s="2">
        <v>2</v>
      </c>
      <c r="T307" s="2">
        <v>40</v>
      </c>
      <c r="U307" s="2">
        <v>2.1</v>
      </c>
      <c r="V307" s="2">
        <v>32.200000000000003</v>
      </c>
      <c r="W307" s="2">
        <v>2</v>
      </c>
      <c r="X307" s="2" t="s">
        <v>858</v>
      </c>
      <c r="Y307" s="2" t="s">
        <v>858</v>
      </c>
      <c r="AA307" s="3" t="s">
        <v>532</v>
      </c>
      <c r="AB307" s="3" t="s">
        <v>108</v>
      </c>
      <c r="AC307" s="3">
        <v>11000</v>
      </c>
      <c r="AD307" s="3">
        <v>13.9</v>
      </c>
      <c r="AE307" s="3">
        <v>23179</v>
      </c>
      <c r="AF307" s="3">
        <v>9.8000000000000007</v>
      </c>
      <c r="AG307" s="3">
        <v>27534</v>
      </c>
      <c r="AH307" s="3">
        <v>12</v>
      </c>
      <c r="AI307" s="3" t="s">
        <v>858</v>
      </c>
      <c r="AJ307" s="3" t="s">
        <v>858</v>
      </c>
      <c r="AK307" s="3" t="s">
        <v>858</v>
      </c>
      <c r="AL307" s="3" t="s">
        <v>858</v>
      </c>
      <c r="AN307" s="4" t="s">
        <v>532</v>
      </c>
      <c r="AO307" s="4" t="s">
        <v>108</v>
      </c>
      <c r="AP307" s="4">
        <v>12000</v>
      </c>
      <c r="AQ307" s="4">
        <v>11.7</v>
      </c>
      <c r="AR307" s="4">
        <v>10.3</v>
      </c>
      <c r="AS307" s="4">
        <v>7.2</v>
      </c>
      <c r="AT307" s="4">
        <v>12.52</v>
      </c>
      <c r="AU307" s="4">
        <v>8.4</v>
      </c>
      <c r="AV307" s="4">
        <v>6.99</v>
      </c>
      <c r="AW307" s="4">
        <v>4.5</v>
      </c>
      <c r="AX307" s="4" t="s">
        <v>858</v>
      </c>
      <c r="AY307" s="4" t="s">
        <v>858</v>
      </c>
      <c r="BA307" s="5" t="s">
        <v>532</v>
      </c>
      <c r="BB307" s="5" t="s">
        <v>108</v>
      </c>
      <c r="BC307" s="5">
        <v>12000</v>
      </c>
      <c r="BD307" s="5">
        <v>11.7</v>
      </c>
      <c r="BE307" s="5">
        <v>424.3</v>
      </c>
      <c r="BF307" s="5">
        <v>7.1</v>
      </c>
      <c r="BG307" s="5">
        <v>501.2</v>
      </c>
      <c r="BH307" s="5">
        <v>8.3000000000000007</v>
      </c>
      <c r="BI307" s="5">
        <v>268.60000000000002</v>
      </c>
      <c r="BJ307" s="5">
        <v>5.3</v>
      </c>
      <c r="BK307" s="5" t="s">
        <v>858</v>
      </c>
      <c r="BL307" s="5" t="s">
        <v>858</v>
      </c>
      <c r="BN307" s="6" t="s">
        <v>532</v>
      </c>
      <c r="BO307" s="6" t="s">
        <v>108</v>
      </c>
      <c r="BP307" s="6">
        <v>19000</v>
      </c>
      <c r="BQ307" s="6">
        <v>9.3000000000000007</v>
      </c>
      <c r="BR307" s="6">
        <v>35</v>
      </c>
      <c r="BS307" s="6">
        <v>5.4</v>
      </c>
      <c r="BT307" s="6">
        <v>32.5</v>
      </c>
      <c r="BU307" s="6">
        <v>3.6</v>
      </c>
      <c r="BV307" s="6" t="s">
        <v>858</v>
      </c>
      <c r="BW307" s="6" t="s">
        <v>858</v>
      </c>
      <c r="BX307" s="6" t="s">
        <v>858</v>
      </c>
      <c r="BY307" s="6" t="s">
        <v>858</v>
      </c>
      <c r="CA307" s="7" t="s">
        <v>532</v>
      </c>
      <c r="CB307" s="7" t="s">
        <v>108</v>
      </c>
      <c r="CC307" s="7">
        <v>17000</v>
      </c>
      <c r="CD307" s="7">
        <v>10.9</v>
      </c>
      <c r="CE307" s="7">
        <v>17616</v>
      </c>
      <c r="CF307" s="7">
        <v>13</v>
      </c>
      <c r="CG307" s="7">
        <v>20504</v>
      </c>
      <c r="CH307" s="7">
        <v>12</v>
      </c>
      <c r="CI307" s="7" t="s">
        <v>858</v>
      </c>
      <c r="CJ307" s="7" t="s">
        <v>858</v>
      </c>
      <c r="CK307" s="7" t="s">
        <v>858</v>
      </c>
      <c r="CL307" s="7" t="s">
        <v>858</v>
      </c>
      <c r="CN307" s="8" t="s">
        <v>532</v>
      </c>
      <c r="CO307" s="8" t="s">
        <v>108</v>
      </c>
      <c r="CP307" s="8">
        <v>19000</v>
      </c>
      <c r="CQ307" s="8">
        <v>9.3000000000000007</v>
      </c>
      <c r="CR307" s="8">
        <v>8.82</v>
      </c>
      <c r="CS307" s="8">
        <v>6.8</v>
      </c>
      <c r="CT307" s="8">
        <v>11.69</v>
      </c>
      <c r="CU307" s="8">
        <v>7.3</v>
      </c>
      <c r="CV307" s="8">
        <v>6.24</v>
      </c>
      <c r="CW307" s="8">
        <v>1.4</v>
      </c>
      <c r="CX307" s="8" t="s">
        <v>858</v>
      </c>
      <c r="CY307" s="8" t="s">
        <v>858</v>
      </c>
      <c r="DA307" s="20" t="s">
        <v>532</v>
      </c>
      <c r="DB307" s="20" t="s">
        <v>108</v>
      </c>
      <c r="DC307" s="20">
        <v>19000</v>
      </c>
      <c r="DD307" s="20">
        <v>9.3000000000000007</v>
      </c>
      <c r="DE307" s="20">
        <v>312.89999999999998</v>
      </c>
      <c r="DF307" s="20">
        <v>11</v>
      </c>
      <c r="DG307" s="20">
        <v>380</v>
      </c>
      <c r="DH307" s="20">
        <v>8.1999999999999993</v>
      </c>
      <c r="DI307" s="20">
        <v>119.6</v>
      </c>
      <c r="DJ307" s="20">
        <v>19</v>
      </c>
      <c r="DK307" s="20" t="s">
        <v>858</v>
      </c>
      <c r="DL307" s="20" t="s">
        <v>858</v>
      </c>
      <c r="DN307" s="21" t="s">
        <v>532</v>
      </c>
      <c r="DO307" s="21" t="s">
        <v>108</v>
      </c>
      <c r="DP307" s="21">
        <v>5000</v>
      </c>
      <c r="DQ307" s="21">
        <v>17.5</v>
      </c>
      <c r="DR307" s="21">
        <v>36.6</v>
      </c>
      <c r="DS307" s="21">
        <v>4.5</v>
      </c>
      <c r="DT307" s="21">
        <v>37.200000000000003</v>
      </c>
      <c r="DU307" s="21">
        <v>3.2</v>
      </c>
      <c r="DV307" s="21" t="s">
        <v>858</v>
      </c>
      <c r="DW307" s="21" t="s">
        <v>858</v>
      </c>
      <c r="DX307" s="21" t="s">
        <v>858</v>
      </c>
      <c r="DY307" s="21" t="s">
        <v>858</v>
      </c>
      <c r="EA307" s="22" t="s">
        <v>532</v>
      </c>
      <c r="EB307" s="22" t="s">
        <v>108</v>
      </c>
      <c r="EC307" s="22" t="s">
        <v>858</v>
      </c>
      <c r="ED307" s="22" t="s">
        <v>858</v>
      </c>
      <c r="EE307" s="22">
        <v>22931</v>
      </c>
      <c r="EF307" s="22">
        <v>15</v>
      </c>
      <c r="EG307" s="22">
        <v>24678</v>
      </c>
      <c r="EH307" s="22">
        <v>9.3000000000000007</v>
      </c>
      <c r="EI307" s="22" t="s">
        <v>858</v>
      </c>
      <c r="EJ307" s="22" t="s">
        <v>858</v>
      </c>
      <c r="EK307" s="22" t="s">
        <v>858</v>
      </c>
      <c r="EL307" s="22" t="s">
        <v>858</v>
      </c>
      <c r="EN307" s="23" t="s">
        <v>532</v>
      </c>
      <c r="EO307" s="23" t="s">
        <v>108</v>
      </c>
      <c r="EP307" s="23">
        <v>5000</v>
      </c>
      <c r="EQ307" s="23">
        <v>17.5</v>
      </c>
      <c r="ER307" s="23">
        <v>11.11</v>
      </c>
      <c r="ES307" s="23">
        <v>13</v>
      </c>
      <c r="ET307" s="23">
        <v>12.8</v>
      </c>
      <c r="EU307" s="23">
        <v>10</v>
      </c>
      <c r="EV307" s="23" t="s">
        <v>858</v>
      </c>
      <c r="EW307" s="23" t="s">
        <v>858</v>
      </c>
      <c r="EX307" s="23" t="s">
        <v>858</v>
      </c>
      <c r="EY307" s="23" t="s">
        <v>858</v>
      </c>
      <c r="FA307" s="24" t="s">
        <v>532</v>
      </c>
      <c r="FB307" s="24" t="s">
        <v>108</v>
      </c>
      <c r="FC307" s="24">
        <v>5000</v>
      </c>
      <c r="FD307" s="24">
        <v>17.5</v>
      </c>
      <c r="FE307" s="24">
        <v>424.4</v>
      </c>
      <c r="FF307" s="24">
        <v>9.8000000000000007</v>
      </c>
      <c r="FG307" s="24">
        <v>476.2</v>
      </c>
      <c r="FH307" s="24">
        <v>9.9</v>
      </c>
      <c r="FI307" s="24" t="s">
        <v>858</v>
      </c>
      <c r="FJ307" s="24" t="s">
        <v>858</v>
      </c>
      <c r="FK307" s="24" t="s">
        <v>858</v>
      </c>
      <c r="FL307" s="24" t="s">
        <v>858</v>
      </c>
      <c r="FN307" s="11" t="s">
        <v>532</v>
      </c>
      <c r="FO307" s="11" t="s">
        <v>108</v>
      </c>
      <c r="FP307" s="11">
        <v>7000</v>
      </c>
      <c r="FQ307" s="11">
        <v>15.7</v>
      </c>
      <c r="FR307" s="11">
        <v>40</v>
      </c>
      <c r="FS307" s="11">
        <v>3.9</v>
      </c>
      <c r="FT307" s="11">
        <v>42.1</v>
      </c>
      <c r="FU307" s="11">
        <v>2.5</v>
      </c>
      <c r="FV307" s="11" t="s">
        <v>858</v>
      </c>
      <c r="FW307" s="11" t="s">
        <v>858</v>
      </c>
      <c r="FX307" s="11" t="s">
        <v>858</v>
      </c>
      <c r="FY307" s="11" t="s">
        <v>858</v>
      </c>
      <c r="GA307" s="10" t="s">
        <v>532</v>
      </c>
      <c r="GB307" s="10" t="s">
        <v>108</v>
      </c>
      <c r="GC307" s="10">
        <v>6000</v>
      </c>
      <c r="GD307" s="10">
        <v>19.3</v>
      </c>
      <c r="GE307" s="10">
        <v>23409</v>
      </c>
      <c r="GF307" s="10">
        <v>11</v>
      </c>
      <c r="GG307" s="10">
        <v>30019</v>
      </c>
      <c r="GH307" s="10">
        <v>19</v>
      </c>
      <c r="GI307" s="10" t="s">
        <v>858</v>
      </c>
      <c r="GJ307" s="10" t="s">
        <v>858</v>
      </c>
      <c r="GK307" s="10" t="s">
        <v>858</v>
      </c>
      <c r="GL307" s="10" t="s">
        <v>858</v>
      </c>
      <c r="GN307" s="9" t="s">
        <v>532</v>
      </c>
      <c r="GO307" s="9" t="s">
        <v>108</v>
      </c>
      <c r="GP307" s="9">
        <v>7000</v>
      </c>
      <c r="GQ307" s="9">
        <v>15.7</v>
      </c>
      <c r="GR307" s="9">
        <v>9.61</v>
      </c>
      <c r="GS307" s="9">
        <v>9.1999999999999993</v>
      </c>
      <c r="GT307" s="9">
        <v>12.34</v>
      </c>
      <c r="GU307" s="9">
        <v>12</v>
      </c>
      <c r="GV307" s="9" t="s">
        <v>858</v>
      </c>
      <c r="GW307" s="9" t="s">
        <v>858</v>
      </c>
      <c r="GX307" s="9" t="s">
        <v>858</v>
      </c>
      <c r="GY307" s="9" t="s">
        <v>858</v>
      </c>
    </row>
    <row r="308" spans="1:207" x14ac:dyDescent="0.25">
      <c r="A308" s="1" t="s">
        <v>533</v>
      </c>
      <c r="B308" s="1" t="s">
        <v>109</v>
      </c>
      <c r="C308" s="1">
        <v>25000</v>
      </c>
      <c r="D308" s="1">
        <v>8.1999999999999993</v>
      </c>
      <c r="E308" s="1">
        <v>525.1</v>
      </c>
      <c r="F308" s="1">
        <v>5.6</v>
      </c>
      <c r="G308" s="1">
        <v>626</v>
      </c>
      <c r="H308" s="1">
        <v>4.9000000000000004</v>
      </c>
      <c r="I308" s="1">
        <v>302.8</v>
      </c>
      <c r="J308" s="1">
        <v>5.3</v>
      </c>
      <c r="K308" s="1" t="s">
        <v>858</v>
      </c>
      <c r="L308" s="1" t="s">
        <v>858</v>
      </c>
      <c r="N308" s="2" t="s">
        <v>533</v>
      </c>
      <c r="O308" s="2" t="s">
        <v>109</v>
      </c>
      <c r="P308" s="2">
        <v>38000</v>
      </c>
      <c r="Q308" s="2">
        <v>6.7</v>
      </c>
      <c r="R308" s="2">
        <v>39.299999999999997</v>
      </c>
      <c r="S308" s="2">
        <v>1.6</v>
      </c>
      <c r="T308" s="2">
        <v>40.799999999999997</v>
      </c>
      <c r="U308" s="2">
        <v>1.1000000000000001</v>
      </c>
      <c r="V308" s="2">
        <v>34.200000000000003</v>
      </c>
      <c r="W308" s="2">
        <v>2.6</v>
      </c>
      <c r="X308" s="2" t="s">
        <v>858</v>
      </c>
      <c r="Y308" s="2" t="s">
        <v>858</v>
      </c>
      <c r="AA308" s="3" t="s">
        <v>533</v>
      </c>
      <c r="AB308" s="3" t="s">
        <v>109</v>
      </c>
      <c r="AC308" s="3">
        <v>35000</v>
      </c>
      <c r="AD308" s="3">
        <v>8.5</v>
      </c>
      <c r="AE308" s="3">
        <v>25431</v>
      </c>
      <c r="AF308" s="3">
        <v>7.5</v>
      </c>
      <c r="AG308" s="3">
        <v>29739</v>
      </c>
      <c r="AH308" s="3">
        <v>5.6</v>
      </c>
      <c r="AI308" s="3">
        <v>13741</v>
      </c>
      <c r="AJ308" s="3">
        <v>12</v>
      </c>
      <c r="AK308" s="3" t="s">
        <v>858</v>
      </c>
      <c r="AL308" s="3" t="s">
        <v>858</v>
      </c>
      <c r="AN308" s="4" t="s">
        <v>533</v>
      </c>
      <c r="AO308" s="4" t="s">
        <v>109</v>
      </c>
      <c r="AP308" s="4">
        <v>38000</v>
      </c>
      <c r="AQ308" s="4">
        <v>6.7</v>
      </c>
      <c r="AR308" s="4">
        <v>11.38</v>
      </c>
      <c r="AS308" s="4">
        <v>4.5999999999999996</v>
      </c>
      <c r="AT308" s="4">
        <v>13.92</v>
      </c>
      <c r="AU308" s="4">
        <v>4</v>
      </c>
      <c r="AV308" s="4">
        <v>7.09</v>
      </c>
      <c r="AW308" s="4">
        <v>3.8</v>
      </c>
      <c r="AX308" s="4" t="s">
        <v>858</v>
      </c>
      <c r="AY308" s="4" t="s">
        <v>858</v>
      </c>
      <c r="BA308" s="5" t="s">
        <v>533</v>
      </c>
      <c r="BB308" s="5" t="s">
        <v>109</v>
      </c>
      <c r="BC308" s="5">
        <v>38000</v>
      </c>
      <c r="BD308" s="5">
        <v>6.7</v>
      </c>
      <c r="BE308" s="5">
        <v>481.5</v>
      </c>
      <c r="BF308" s="5">
        <v>4.5999999999999996</v>
      </c>
      <c r="BG308" s="5">
        <v>568.4</v>
      </c>
      <c r="BH308" s="5">
        <v>4</v>
      </c>
      <c r="BI308" s="5">
        <v>283.60000000000002</v>
      </c>
      <c r="BJ308" s="5">
        <v>4.2</v>
      </c>
      <c r="BK308" s="5" t="s">
        <v>858</v>
      </c>
      <c r="BL308" s="5" t="s">
        <v>858</v>
      </c>
      <c r="BN308" s="6" t="s">
        <v>533</v>
      </c>
      <c r="BO308" s="6" t="s">
        <v>109</v>
      </c>
      <c r="BP308" s="6">
        <v>47000</v>
      </c>
      <c r="BQ308" s="6">
        <v>6</v>
      </c>
      <c r="BR308" s="6">
        <v>37.5</v>
      </c>
      <c r="BS308" s="6">
        <v>1.6</v>
      </c>
      <c r="BT308" s="6">
        <v>36.700000000000003</v>
      </c>
      <c r="BU308" s="6">
        <v>1.8</v>
      </c>
      <c r="BV308" s="6">
        <v>20</v>
      </c>
      <c r="BW308" s="6">
        <v>9.1999999999999993</v>
      </c>
      <c r="BX308" s="6" t="s">
        <v>858</v>
      </c>
      <c r="BY308" s="6" t="s">
        <v>858</v>
      </c>
      <c r="CA308" s="7" t="s">
        <v>533</v>
      </c>
      <c r="CB308" s="7" t="s">
        <v>109</v>
      </c>
      <c r="CC308" s="7">
        <v>43000</v>
      </c>
      <c r="CD308" s="7">
        <v>7.5</v>
      </c>
      <c r="CE308" s="7">
        <v>23007</v>
      </c>
      <c r="CF308" s="7">
        <v>8</v>
      </c>
      <c r="CG308" s="7">
        <v>26449</v>
      </c>
      <c r="CH308" s="7">
        <v>5.5</v>
      </c>
      <c r="CI308" s="7">
        <v>9206</v>
      </c>
      <c r="CJ308" s="7">
        <v>10</v>
      </c>
      <c r="CK308" s="7" t="s">
        <v>858</v>
      </c>
      <c r="CL308" s="7" t="s">
        <v>858</v>
      </c>
      <c r="CN308" s="8" t="s">
        <v>533</v>
      </c>
      <c r="CO308" s="8" t="s">
        <v>109</v>
      </c>
      <c r="CP308" s="8">
        <v>47000</v>
      </c>
      <c r="CQ308" s="8">
        <v>6</v>
      </c>
      <c r="CR308" s="8">
        <v>10.81</v>
      </c>
      <c r="CS308" s="8">
        <v>4.3</v>
      </c>
      <c r="CT308" s="8">
        <v>13.46</v>
      </c>
      <c r="CU308" s="8">
        <v>3.8</v>
      </c>
      <c r="CV308" s="8">
        <v>6.5</v>
      </c>
      <c r="CW308" s="8">
        <v>2.2999999999999998</v>
      </c>
      <c r="CX308" s="8" t="s">
        <v>858</v>
      </c>
      <c r="CY308" s="8" t="s">
        <v>858</v>
      </c>
      <c r="DA308" s="20" t="s">
        <v>533</v>
      </c>
      <c r="DB308" s="20" t="s">
        <v>109</v>
      </c>
      <c r="DC308" s="20">
        <v>47000</v>
      </c>
      <c r="DD308" s="20">
        <v>6</v>
      </c>
      <c r="DE308" s="20">
        <v>434.7</v>
      </c>
      <c r="DF308" s="20">
        <v>6.5</v>
      </c>
      <c r="DG308" s="20">
        <v>494.6</v>
      </c>
      <c r="DH308" s="20">
        <v>4.2</v>
      </c>
      <c r="DI308" s="20">
        <v>150.30000000000001</v>
      </c>
      <c r="DJ308" s="20">
        <v>15</v>
      </c>
      <c r="DK308" s="20" t="s">
        <v>858</v>
      </c>
      <c r="DL308" s="20" t="s">
        <v>858</v>
      </c>
      <c r="DN308" s="21" t="s">
        <v>533</v>
      </c>
      <c r="DO308" s="21" t="s">
        <v>109</v>
      </c>
      <c r="DP308" s="21">
        <v>13000</v>
      </c>
      <c r="DQ308" s="21">
        <v>11.4</v>
      </c>
      <c r="DR308" s="21">
        <v>37.5</v>
      </c>
      <c r="DS308" s="21">
        <v>0.9</v>
      </c>
      <c r="DT308" s="21">
        <v>37.6</v>
      </c>
      <c r="DU308" s="21">
        <v>1.5</v>
      </c>
      <c r="DV308" s="21">
        <v>32.4</v>
      </c>
      <c r="DW308" s="21">
        <v>2</v>
      </c>
      <c r="DX308" s="21" t="s">
        <v>858</v>
      </c>
      <c r="DY308" s="21" t="s">
        <v>858</v>
      </c>
      <c r="EA308" s="22" t="s">
        <v>533</v>
      </c>
      <c r="EB308" s="22" t="s">
        <v>109</v>
      </c>
      <c r="EC308" s="22">
        <v>12000</v>
      </c>
      <c r="ED308" s="22">
        <v>16.899999999999999</v>
      </c>
      <c r="EE308" s="22">
        <v>20223</v>
      </c>
      <c r="EF308" s="22">
        <v>19</v>
      </c>
      <c r="EG308" s="22">
        <v>24306</v>
      </c>
      <c r="EH308" s="22">
        <v>9.5</v>
      </c>
      <c r="EI308" s="22" t="s">
        <v>858</v>
      </c>
      <c r="EJ308" s="22" t="s">
        <v>858</v>
      </c>
      <c r="EK308" s="22" t="s">
        <v>858</v>
      </c>
      <c r="EL308" s="22" t="s">
        <v>858</v>
      </c>
      <c r="EN308" s="23" t="s">
        <v>533</v>
      </c>
      <c r="EO308" s="23" t="s">
        <v>109</v>
      </c>
      <c r="EP308" s="23">
        <v>13000</v>
      </c>
      <c r="EQ308" s="23">
        <v>11.4</v>
      </c>
      <c r="ER308" s="23">
        <v>10.51</v>
      </c>
      <c r="ES308" s="23">
        <v>8.9</v>
      </c>
      <c r="ET308" s="23">
        <v>12.02</v>
      </c>
      <c r="EU308" s="23">
        <v>5.3</v>
      </c>
      <c r="EV308" s="23">
        <v>7.09</v>
      </c>
      <c r="EW308" s="23">
        <v>7.2</v>
      </c>
      <c r="EX308" s="23" t="s">
        <v>858</v>
      </c>
      <c r="EY308" s="23" t="s">
        <v>858</v>
      </c>
      <c r="FA308" s="24" t="s">
        <v>533</v>
      </c>
      <c r="FB308" s="24" t="s">
        <v>109</v>
      </c>
      <c r="FC308" s="24">
        <v>13000</v>
      </c>
      <c r="FD308" s="24">
        <v>11.4</v>
      </c>
      <c r="FE308" s="24">
        <v>385.2</v>
      </c>
      <c r="FF308" s="24">
        <v>8.1</v>
      </c>
      <c r="FG308" s="24">
        <v>452.2</v>
      </c>
      <c r="FH308" s="24">
        <v>5.2</v>
      </c>
      <c r="FI308" s="24">
        <v>258.89999999999998</v>
      </c>
      <c r="FJ308" s="24">
        <v>9.8000000000000007</v>
      </c>
      <c r="FK308" s="24" t="s">
        <v>858</v>
      </c>
      <c r="FL308" s="24" t="s">
        <v>858</v>
      </c>
      <c r="FN308" s="11" t="s">
        <v>533</v>
      </c>
      <c r="FO308" s="11" t="s">
        <v>109</v>
      </c>
      <c r="FP308" s="11">
        <v>25000</v>
      </c>
      <c r="FQ308" s="11">
        <v>8.1999999999999993</v>
      </c>
      <c r="FR308" s="11">
        <v>40</v>
      </c>
      <c r="FS308" s="11">
        <v>1.3</v>
      </c>
      <c r="FT308" s="11">
        <v>42.4</v>
      </c>
      <c r="FU308" s="11">
        <v>1.3</v>
      </c>
      <c r="FV308" s="11">
        <v>37.200000000000003</v>
      </c>
      <c r="FW308" s="11">
        <v>1</v>
      </c>
      <c r="FX308" s="11" t="s">
        <v>858</v>
      </c>
      <c r="FY308" s="11" t="s">
        <v>858</v>
      </c>
      <c r="GA308" s="10" t="s">
        <v>533</v>
      </c>
      <c r="GB308" s="10" t="s">
        <v>109</v>
      </c>
      <c r="GC308" s="10">
        <v>23000</v>
      </c>
      <c r="GD308" s="10">
        <v>9.5</v>
      </c>
      <c r="GE308" s="10">
        <v>27353</v>
      </c>
      <c r="GF308" s="10">
        <v>5.5</v>
      </c>
      <c r="GG308" s="10">
        <v>32590</v>
      </c>
      <c r="GH308" s="10">
        <v>6.3</v>
      </c>
      <c r="GI308" s="10">
        <v>14561</v>
      </c>
      <c r="GJ308" s="10">
        <v>8.8000000000000007</v>
      </c>
      <c r="GK308" s="10" t="s">
        <v>858</v>
      </c>
      <c r="GL308" s="10" t="s">
        <v>858</v>
      </c>
      <c r="GN308" s="9" t="s">
        <v>533</v>
      </c>
      <c r="GO308" s="9" t="s">
        <v>109</v>
      </c>
      <c r="GP308" s="9">
        <v>25000</v>
      </c>
      <c r="GQ308" s="9">
        <v>8.1999999999999993</v>
      </c>
      <c r="GR308" s="9">
        <v>11.74</v>
      </c>
      <c r="GS308" s="9">
        <v>6.4</v>
      </c>
      <c r="GT308" s="9">
        <v>14.75</v>
      </c>
      <c r="GU308" s="9">
        <v>5</v>
      </c>
      <c r="GV308" s="9">
        <v>7.17</v>
      </c>
      <c r="GW308" s="9">
        <v>5</v>
      </c>
      <c r="GX308" s="9" t="s">
        <v>858</v>
      </c>
      <c r="GY308" s="9" t="s">
        <v>858</v>
      </c>
    </row>
    <row r="309" spans="1:207" x14ac:dyDescent="0.25">
      <c r="A309" s="1" t="s">
        <v>534</v>
      </c>
      <c r="B309" s="1" t="s">
        <v>110</v>
      </c>
      <c r="C309" s="1">
        <v>7000</v>
      </c>
      <c r="D309" s="1">
        <v>15.1</v>
      </c>
      <c r="E309" s="1">
        <v>442</v>
      </c>
      <c r="F309" s="1">
        <v>11</v>
      </c>
      <c r="G309" s="1">
        <v>520.70000000000005</v>
      </c>
      <c r="H309" s="1">
        <v>8.6999999999999993</v>
      </c>
      <c r="I309" s="1" t="s">
        <v>858</v>
      </c>
      <c r="J309" s="1" t="s">
        <v>858</v>
      </c>
      <c r="K309" s="1" t="s">
        <v>858</v>
      </c>
      <c r="L309" s="1" t="s">
        <v>858</v>
      </c>
      <c r="N309" s="2" t="s">
        <v>534</v>
      </c>
      <c r="O309" s="2" t="s">
        <v>110</v>
      </c>
      <c r="P309" s="2">
        <v>12000</v>
      </c>
      <c r="Q309" s="2">
        <v>11.8</v>
      </c>
      <c r="R309" s="2">
        <v>39</v>
      </c>
      <c r="S309" s="2">
        <v>1.6</v>
      </c>
      <c r="T309" s="2">
        <v>40.1</v>
      </c>
      <c r="U309" s="2">
        <v>1.9</v>
      </c>
      <c r="V309" s="2">
        <v>33.5</v>
      </c>
      <c r="W309" s="2">
        <v>4.4000000000000004</v>
      </c>
      <c r="X309" s="2" t="s">
        <v>858</v>
      </c>
      <c r="Y309" s="2" t="s">
        <v>858</v>
      </c>
      <c r="AA309" s="3" t="s">
        <v>534</v>
      </c>
      <c r="AB309" s="3" t="s">
        <v>110</v>
      </c>
      <c r="AC309" s="3">
        <v>10000</v>
      </c>
      <c r="AD309" s="3">
        <v>14</v>
      </c>
      <c r="AE309" s="3">
        <v>21361</v>
      </c>
      <c r="AF309" s="3">
        <v>13</v>
      </c>
      <c r="AG309" s="3">
        <v>25694</v>
      </c>
      <c r="AH309" s="3">
        <v>8.8000000000000007</v>
      </c>
      <c r="AI309" s="3">
        <v>12386</v>
      </c>
      <c r="AJ309" s="3">
        <v>10</v>
      </c>
      <c r="AK309" s="3" t="s">
        <v>858</v>
      </c>
      <c r="AL309" s="3" t="s">
        <v>858</v>
      </c>
      <c r="AN309" s="4" t="s">
        <v>534</v>
      </c>
      <c r="AO309" s="4" t="s">
        <v>110</v>
      </c>
      <c r="AP309" s="4">
        <v>12000</v>
      </c>
      <c r="AQ309" s="4">
        <v>11.8</v>
      </c>
      <c r="AR309" s="4">
        <v>10.45</v>
      </c>
      <c r="AS309" s="4">
        <v>9.5</v>
      </c>
      <c r="AT309" s="4">
        <v>11.76</v>
      </c>
      <c r="AU309" s="4">
        <v>6.5</v>
      </c>
      <c r="AV309" s="4">
        <v>6.31</v>
      </c>
      <c r="AW309" s="4">
        <v>2.7</v>
      </c>
      <c r="AX309" s="4" t="s">
        <v>858</v>
      </c>
      <c r="AY309" s="4" t="s">
        <v>858</v>
      </c>
      <c r="BA309" s="5" t="s">
        <v>534</v>
      </c>
      <c r="BB309" s="5" t="s">
        <v>110</v>
      </c>
      <c r="BC309" s="5">
        <v>12000</v>
      </c>
      <c r="BD309" s="5">
        <v>11.8</v>
      </c>
      <c r="BE309" s="5">
        <v>405.9</v>
      </c>
      <c r="BF309" s="5">
        <v>11</v>
      </c>
      <c r="BG309" s="5">
        <v>471.9</v>
      </c>
      <c r="BH309" s="5">
        <v>6.6</v>
      </c>
      <c r="BI309" s="5">
        <v>252.1</v>
      </c>
      <c r="BJ309" s="5">
        <v>5.3</v>
      </c>
      <c r="BK309" s="5" t="s">
        <v>858</v>
      </c>
      <c r="BL309" s="5" t="s">
        <v>858</v>
      </c>
      <c r="BN309" s="6" t="s">
        <v>534</v>
      </c>
      <c r="BO309" s="6" t="s">
        <v>110</v>
      </c>
      <c r="BP309" s="6">
        <v>17000</v>
      </c>
      <c r="BQ309" s="6">
        <v>9.8000000000000007</v>
      </c>
      <c r="BR309" s="6">
        <v>37.1</v>
      </c>
      <c r="BS309" s="6">
        <v>4.4000000000000004</v>
      </c>
      <c r="BT309" s="6">
        <v>33.4</v>
      </c>
      <c r="BU309" s="6">
        <v>3.6</v>
      </c>
      <c r="BV309" s="6">
        <v>15.6</v>
      </c>
      <c r="BW309" s="6">
        <v>18</v>
      </c>
      <c r="BX309" s="6" t="s">
        <v>858</v>
      </c>
      <c r="BY309" s="6" t="s">
        <v>858</v>
      </c>
      <c r="CA309" s="7" t="s">
        <v>534</v>
      </c>
      <c r="CB309" s="7" t="s">
        <v>110</v>
      </c>
      <c r="CC309" s="7">
        <v>15000</v>
      </c>
      <c r="CD309" s="7">
        <v>11.8</v>
      </c>
      <c r="CE309" s="7">
        <v>17252</v>
      </c>
      <c r="CF309" s="7">
        <v>12</v>
      </c>
      <c r="CG309" s="7">
        <v>20834</v>
      </c>
      <c r="CH309" s="7">
        <v>9.1999999999999993</v>
      </c>
      <c r="CI309" s="7" t="s">
        <v>858</v>
      </c>
      <c r="CJ309" s="7" t="s">
        <v>858</v>
      </c>
      <c r="CK309" s="7" t="s">
        <v>858</v>
      </c>
      <c r="CL309" s="7" t="s">
        <v>858</v>
      </c>
      <c r="CN309" s="8" t="s">
        <v>534</v>
      </c>
      <c r="CO309" s="8" t="s">
        <v>110</v>
      </c>
      <c r="CP309" s="8">
        <v>17000</v>
      </c>
      <c r="CQ309" s="8">
        <v>9.8000000000000007</v>
      </c>
      <c r="CR309" s="8">
        <v>8.86</v>
      </c>
      <c r="CS309" s="8">
        <v>9.3000000000000007</v>
      </c>
      <c r="CT309" s="8">
        <v>11.36</v>
      </c>
      <c r="CU309" s="8">
        <v>5.9</v>
      </c>
      <c r="CV309" s="8">
        <v>6.3</v>
      </c>
      <c r="CW309" s="8">
        <v>2.6</v>
      </c>
      <c r="CX309" s="8" t="s">
        <v>858</v>
      </c>
      <c r="CY309" s="8" t="s">
        <v>858</v>
      </c>
      <c r="DA309" s="20" t="s">
        <v>534</v>
      </c>
      <c r="DB309" s="20" t="s">
        <v>110</v>
      </c>
      <c r="DC309" s="20">
        <v>17000</v>
      </c>
      <c r="DD309" s="20">
        <v>9.8000000000000007</v>
      </c>
      <c r="DE309" s="20">
        <v>321.2</v>
      </c>
      <c r="DF309" s="20">
        <v>11</v>
      </c>
      <c r="DG309" s="20">
        <v>378.9</v>
      </c>
      <c r="DH309" s="20">
        <v>7.1</v>
      </c>
      <c r="DI309" s="20">
        <v>125.4</v>
      </c>
      <c r="DJ309" s="20">
        <v>18</v>
      </c>
      <c r="DK309" s="20" t="s">
        <v>858</v>
      </c>
      <c r="DL309" s="20" t="s">
        <v>858</v>
      </c>
      <c r="DN309" s="21" t="s">
        <v>534</v>
      </c>
      <c r="DO309" s="21" t="s">
        <v>110</v>
      </c>
      <c r="DP309" s="21">
        <v>5000</v>
      </c>
      <c r="DQ309" s="21">
        <v>19</v>
      </c>
      <c r="DR309" s="21">
        <v>39</v>
      </c>
      <c r="DS309" s="21">
        <v>2.2000000000000002</v>
      </c>
      <c r="DT309" s="21">
        <v>38.799999999999997</v>
      </c>
      <c r="DU309" s="21">
        <v>2.2000000000000002</v>
      </c>
      <c r="DV309" s="21" t="s">
        <v>858</v>
      </c>
      <c r="DW309" s="21" t="s">
        <v>858</v>
      </c>
      <c r="DX309" s="21" t="s">
        <v>858</v>
      </c>
      <c r="DY309" s="21" t="s">
        <v>858</v>
      </c>
      <c r="EA309" s="22" t="s">
        <v>534</v>
      </c>
      <c r="EB309" s="22" t="s">
        <v>110</v>
      </c>
      <c r="EC309" s="22" t="s">
        <v>858</v>
      </c>
      <c r="ED309" s="22" t="s">
        <v>858</v>
      </c>
      <c r="EE309" s="22" t="s">
        <v>858</v>
      </c>
      <c r="EF309" s="22" t="s">
        <v>858</v>
      </c>
      <c r="EG309" s="22">
        <v>20759</v>
      </c>
      <c r="EH309" s="22">
        <v>9.6</v>
      </c>
      <c r="EI309" s="22" t="s">
        <v>858</v>
      </c>
      <c r="EJ309" s="22" t="s">
        <v>858</v>
      </c>
      <c r="EK309" s="22" t="s">
        <v>858</v>
      </c>
      <c r="EL309" s="22" t="s">
        <v>858</v>
      </c>
      <c r="EN309" s="23" t="s">
        <v>534</v>
      </c>
      <c r="EO309" s="23" t="s">
        <v>110</v>
      </c>
      <c r="EP309" s="23">
        <v>5000</v>
      </c>
      <c r="EQ309" s="23">
        <v>19</v>
      </c>
      <c r="ER309" s="23">
        <v>8.81</v>
      </c>
      <c r="ES309" s="23">
        <v>15</v>
      </c>
      <c r="ET309" s="23">
        <v>10.14</v>
      </c>
      <c r="EU309" s="23">
        <v>7.9</v>
      </c>
      <c r="EV309" s="23" t="s">
        <v>858</v>
      </c>
      <c r="EW309" s="23" t="s">
        <v>858</v>
      </c>
      <c r="EX309" s="23" t="s">
        <v>858</v>
      </c>
      <c r="EY309" s="23" t="s">
        <v>858</v>
      </c>
      <c r="FA309" s="24" t="s">
        <v>534</v>
      </c>
      <c r="FB309" s="24" t="s">
        <v>110</v>
      </c>
      <c r="FC309" s="24">
        <v>5000</v>
      </c>
      <c r="FD309" s="24">
        <v>19</v>
      </c>
      <c r="FE309" s="24">
        <v>334.6</v>
      </c>
      <c r="FF309" s="24">
        <v>17</v>
      </c>
      <c r="FG309" s="24">
        <v>393.5</v>
      </c>
      <c r="FH309" s="24">
        <v>7.5</v>
      </c>
      <c r="FI309" s="24" t="s">
        <v>858</v>
      </c>
      <c r="FJ309" s="24" t="s">
        <v>858</v>
      </c>
      <c r="FK309" s="24" t="s">
        <v>858</v>
      </c>
      <c r="FL309" s="24" t="s">
        <v>858</v>
      </c>
      <c r="FN309" s="11" t="s">
        <v>534</v>
      </c>
      <c r="FO309" s="11" t="s">
        <v>110</v>
      </c>
      <c r="FP309" s="11">
        <v>7000</v>
      </c>
      <c r="FQ309" s="11">
        <v>15.1</v>
      </c>
      <c r="FR309" s="11">
        <v>39.9</v>
      </c>
      <c r="FS309" s="11">
        <v>2.5</v>
      </c>
      <c r="FT309" s="11">
        <v>40.9</v>
      </c>
      <c r="FU309" s="11">
        <v>2.8</v>
      </c>
      <c r="FV309" s="11" t="s">
        <v>858</v>
      </c>
      <c r="FW309" s="11" t="s">
        <v>858</v>
      </c>
      <c r="FX309" s="11" t="s">
        <v>858</v>
      </c>
      <c r="FY309" s="11" t="s">
        <v>858</v>
      </c>
      <c r="GA309" s="10" t="s">
        <v>534</v>
      </c>
      <c r="GB309" s="10" t="s">
        <v>110</v>
      </c>
      <c r="GC309" s="10">
        <v>6000</v>
      </c>
      <c r="GD309" s="10">
        <v>18.600000000000001</v>
      </c>
      <c r="GE309" s="10">
        <v>23736</v>
      </c>
      <c r="GF309" s="10">
        <v>15</v>
      </c>
      <c r="GG309" s="10">
        <v>29203</v>
      </c>
      <c r="GH309" s="10">
        <v>12</v>
      </c>
      <c r="GI309" s="10" t="s">
        <v>858</v>
      </c>
      <c r="GJ309" s="10" t="s">
        <v>858</v>
      </c>
      <c r="GK309" s="10" t="s">
        <v>858</v>
      </c>
      <c r="GL309" s="10" t="s">
        <v>858</v>
      </c>
      <c r="GN309" s="9" t="s">
        <v>534</v>
      </c>
      <c r="GO309" s="9" t="s">
        <v>110</v>
      </c>
      <c r="GP309" s="9">
        <v>7000</v>
      </c>
      <c r="GQ309" s="9">
        <v>15.1</v>
      </c>
      <c r="GR309" s="9">
        <v>10.66</v>
      </c>
      <c r="GS309" s="9">
        <v>13</v>
      </c>
      <c r="GT309" s="9">
        <v>12.72</v>
      </c>
      <c r="GU309" s="9">
        <v>8.5</v>
      </c>
      <c r="GV309" s="9" t="s">
        <v>858</v>
      </c>
      <c r="GW309" s="9" t="s">
        <v>858</v>
      </c>
      <c r="GX309" s="9" t="s">
        <v>858</v>
      </c>
      <c r="GY309" s="9" t="s">
        <v>858</v>
      </c>
    </row>
    <row r="310" spans="1:207" x14ac:dyDescent="0.25">
      <c r="A310" s="1" t="s">
        <v>535</v>
      </c>
      <c r="B310" s="1" t="s">
        <v>111</v>
      </c>
      <c r="C310" s="1">
        <v>11000</v>
      </c>
      <c r="D310" s="1">
        <v>12.6</v>
      </c>
      <c r="E310" s="1">
        <v>421.2</v>
      </c>
      <c r="F310" s="1">
        <v>9</v>
      </c>
      <c r="G310" s="1">
        <v>487.9</v>
      </c>
      <c r="H310" s="1">
        <v>6.3</v>
      </c>
      <c r="I310" s="1">
        <v>274.89999999999998</v>
      </c>
      <c r="J310" s="1">
        <v>7.3</v>
      </c>
      <c r="K310" s="1" t="s">
        <v>858</v>
      </c>
      <c r="L310" s="1" t="s">
        <v>858</v>
      </c>
      <c r="N310" s="2" t="s">
        <v>535</v>
      </c>
      <c r="O310" s="2" t="s">
        <v>111</v>
      </c>
      <c r="P310" s="2">
        <v>17000</v>
      </c>
      <c r="Q310" s="2">
        <v>9.8000000000000007</v>
      </c>
      <c r="R310" s="2">
        <v>39.299999999999997</v>
      </c>
      <c r="S310" s="2">
        <v>2</v>
      </c>
      <c r="T310" s="2">
        <v>41.4</v>
      </c>
      <c r="U310" s="2">
        <v>1.8</v>
      </c>
      <c r="V310" s="2">
        <v>35</v>
      </c>
      <c r="W310" s="2">
        <v>2.9</v>
      </c>
      <c r="X310" s="2" t="s">
        <v>858</v>
      </c>
      <c r="Y310" s="2" t="s">
        <v>858</v>
      </c>
      <c r="AA310" s="3" t="s">
        <v>535</v>
      </c>
      <c r="AB310" s="3" t="s">
        <v>111</v>
      </c>
      <c r="AC310" s="3">
        <v>15000</v>
      </c>
      <c r="AD310" s="3">
        <v>11.9</v>
      </c>
      <c r="AE310" s="3">
        <v>21498</v>
      </c>
      <c r="AF310" s="3">
        <v>10</v>
      </c>
      <c r="AG310" s="3">
        <v>24073</v>
      </c>
      <c r="AH310" s="3">
        <v>6.7</v>
      </c>
      <c r="AI310" s="3">
        <v>13196</v>
      </c>
      <c r="AJ310" s="3">
        <v>12</v>
      </c>
      <c r="AK310" s="3" t="s">
        <v>858</v>
      </c>
      <c r="AL310" s="3" t="s">
        <v>858</v>
      </c>
      <c r="AN310" s="4" t="s">
        <v>535</v>
      </c>
      <c r="AO310" s="4" t="s">
        <v>111</v>
      </c>
      <c r="AP310" s="4">
        <v>17000</v>
      </c>
      <c r="AQ310" s="4">
        <v>9.8000000000000007</v>
      </c>
      <c r="AR310" s="4">
        <v>9.74</v>
      </c>
      <c r="AS310" s="4">
        <v>7.9</v>
      </c>
      <c r="AT310" s="4">
        <v>11</v>
      </c>
      <c r="AU310" s="4">
        <v>4.5</v>
      </c>
      <c r="AV310" s="4">
        <v>6.39</v>
      </c>
      <c r="AW310" s="4">
        <v>2.5</v>
      </c>
      <c r="AX310" s="4" t="s">
        <v>858</v>
      </c>
      <c r="AY310" s="4" t="s">
        <v>858</v>
      </c>
      <c r="BA310" s="5" t="s">
        <v>535</v>
      </c>
      <c r="BB310" s="5" t="s">
        <v>111</v>
      </c>
      <c r="BC310" s="5">
        <v>17000</v>
      </c>
      <c r="BD310" s="5">
        <v>9.8000000000000007</v>
      </c>
      <c r="BE310" s="5">
        <v>404.7</v>
      </c>
      <c r="BF310" s="5">
        <v>7.2</v>
      </c>
      <c r="BG310" s="5">
        <v>455.9</v>
      </c>
      <c r="BH310" s="5">
        <v>4.7</v>
      </c>
      <c r="BI310" s="5">
        <v>258.39999999999998</v>
      </c>
      <c r="BJ310" s="5">
        <v>5.2</v>
      </c>
      <c r="BK310" s="5" t="s">
        <v>858</v>
      </c>
      <c r="BL310" s="5" t="s">
        <v>858</v>
      </c>
      <c r="BN310" s="6" t="s">
        <v>535</v>
      </c>
      <c r="BO310" s="6" t="s">
        <v>111</v>
      </c>
      <c r="BP310" s="6">
        <v>26000</v>
      </c>
      <c r="BQ310" s="6">
        <v>7.9</v>
      </c>
      <c r="BR310" s="6">
        <v>37</v>
      </c>
      <c r="BS310" s="6">
        <v>2.1</v>
      </c>
      <c r="BT310" s="6">
        <v>33.9</v>
      </c>
      <c r="BU310" s="6">
        <v>2.9</v>
      </c>
      <c r="BV310" s="6">
        <v>15.8</v>
      </c>
      <c r="BW310" s="6">
        <v>7.6</v>
      </c>
      <c r="BX310" s="6" t="s">
        <v>858</v>
      </c>
      <c r="BY310" s="6" t="s">
        <v>858</v>
      </c>
      <c r="CA310" s="7" t="s">
        <v>535</v>
      </c>
      <c r="CB310" s="7" t="s">
        <v>111</v>
      </c>
      <c r="CC310" s="7">
        <v>21000</v>
      </c>
      <c r="CD310" s="7">
        <v>9.6999999999999993</v>
      </c>
      <c r="CE310" s="7">
        <v>17799</v>
      </c>
      <c r="CF310" s="7">
        <v>9.6999999999999993</v>
      </c>
      <c r="CG310" s="7">
        <v>20058</v>
      </c>
      <c r="CH310" s="7">
        <v>6.5</v>
      </c>
      <c r="CI310" s="7">
        <v>7308</v>
      </c>
      <c r="CJ310" s="7">
        <v>14</v>
      </c>
      <c r="CK310" s="7" t="s">
        <v>858</v>
      </c>
      <c r="CL310" s="7" t="s">
        <v>858</v>
      </c>
      <c r="CN310" s="8" t="s">
        <v>535</v>
      </c>
      <c r="CO310" s="8" t="s">
        <v>111</v>
      </c>
      <c r="CP310" s="8">
        <v>26000</v>
      </c>
      <c r="CQ310" s="8">
        <v>7.9</v>
      </c>
      <c r="CR310" s="8">
        <v>8.9600000000000009</v>
      </c>
      <c r="CS310" s="8">
        <v>5.2</v>
      </c>
      <c r="CT310" s="8">
        <v>10.61</v>
      </c>
      <c r="CU310" s="8">
        <v>4</v>
      </c>
      <c r="CV310" s="8">
        <v>6.08</v>
      </c>
      <c r="CW310" s="8">
        <v>1.2</v>
      </c>
      <c r="CX310" s="8" t="s">
        <v>858</v>
      </c>
      <c r="CY310" s="8" t="s">
        <v>858</v>
      </c>
      <c r="DA310" s="20" t="s">
        <v>535</v>
      </c>
      <c r="DB310" s="20" t="s">
        <v>111</v>
      </c>
      <c r="DC310" s="20">
        <v>26000</v>
      </c>
      <c r="DD310" s="20">
        <v>7.9</v>
      </c>
      <c r="DE310" s="20">
        <v>330.1</v>
      </c>
      <c r="DF310" s="20">
        <v>8.6</v>
      </c>
      <c r="DG310" s="20">
        <v>360.1</v>
      </c>
      <c r="DH310" s="20">
        <v>5.2</v>
      </c>
      <c r="DI310" s="20">
        <v>110.3</v>
      </c>
      <c r="DJ310" s="20">
        <v>11</v>
      </c>
      <c r="DK310" s="20" t="s">
        <v>858</v>
      </c>
      <c r="DL310" s="20" t="s">
        <v>858</v>
      </c>
      <c r="DN310" s="21" t="s">
        <v>535</v>
      </c>
      <c r="DO310" s="21" t="s">
        <v>111</v>
      </c>
      <c r="DP310" s="21">
        <v>6000</v>
      </c>
      <c r="DQ310" s="21">
        <v>15.6</v>
      </c>
      <c r="DR310" s="21">
        <v>37.5</v>
      </c>
      <c r="DS310" s="21">
        <v>2.6</v>
      </c>
      <c r="DT310" s="21">
        <v>38.5</v>
      </c>
      <c r="DU310" s="21">
        <v>1.8</v>
      </c>
      <c r="DV310" s="21" t="s">
        <v>858</v>
      </c>
      <c r="DW310" s="21" t="s">
        <v>858</v>
      </c>
      <c r="DX310" s="21" t="s">
        <v>858</v>
      </c>
      <c r="DY310" s="21" t="s">
        <v>858</v>
      </c>
      <c r="EA310" s="22" t="s">
        <v>535</v>
      </c>
      <c r="EB310" s="22" t="s">
        <v>111</v>
      </c>
      <c r="EC310" s="22">
        <v>5000</v>
      </c>
      <c r="ED310" s="22">
        <v>18.899999999999999</v>
      </c>
      <c r="EE310" s="22">
        <v>18029</v>
      </c>
      <c r="EF310" s="22">
        <v>17</v>
      </c>
      <c r="EG310" s="22">
        <v>21248</v>
      </c>
      <c r="EH310" s="22">
        <v>7.5</v>
      </c>
      <c r="EI310" s="22" t="s">
        <v>858</v>
      </c>
      <c r="EJ310" s="22" t="s">
        <v>858</v>
      </c>
      <c r="EK310" s="22" t="s">
        <v>858</v>
      </c>
      <c r="EL310" s="22" t="s">
        <v>858</v>
      </c>
      <c r="EN310" s="23" t="s">
        <v>535</v>
      </c>
      <c r="EO310" s="23" t="s">
        <v>111</v>
      </c>
      <c r="EP310" s="23">
        <v>6000</v>
      </c>
      <c r="EQ310" s="23">
        <v>15.6</v>
      </c>
      <c r="ER310" s="23">
        <v>9.32</v>
      </c>
      <c r="ES310" s="23">
        <v>12</v>
      </c>
      <c r="ET310" s="23">
        <v>10.48</v>
      </c>
      <c r="EU310" s="23">
        <v>6.5</v>
      </c>
      <c r="EV310" s="23" t="s">
        <v>858</v>
      </c>
      <c r="EW310" s="23" t="s">
        <v>858</v>
      </c>
      <c r="EX310" s="23" t="s">
        <v>858</v>
      </c>
      <c r="EY310" s="23" t="s">
        <v>858</v>
      </c>
      <c r="FA310" s="24" t="s">
        <v>535</v>
      </c>
      <c r="FB310" s="24" t="s">
        <v>111</v>
      </c>
      <c r="FC310" s="24">
        <v>6000</v>
      </c>
      <c r="FD310" s="24">
        <v>15.6</v>
      </c>
      <c r="FE310" s="24">
        <v>358.1</v>
      </c>
      <c r="FF310" s="24">
        <v>10</v>
      </c>
      <c r="FG310" s="24">
        <v>403.6</v>
      </c>
      <c r="FH310" s="24">
        <v>6</v>
      </c>
      <c r="FI310" s="24" t="s">
        <v>858</v>
      </c>
      <c r="FJ310" s="24" t="s">
        <v>858</v>
      </c>
      <c r="FK310" s="24" t="s">
        <v>858</v>
      </c>
      <c r="FL310" s="24" t="s">
        <v>858</v>
      </c>
      <c r="FN310" s="11" t="s">
        <v>535</v>
      </c>
      <c r="FO310" s="11" t="s">
        <v>111</v>
      </c>
      <c r="FP310" s="11">
        <v>11000</v>
      </c>
      <c r="FQ310" s="11">
        <v>12.6</v>
      </c>
      <c r="FR310" s="11">
        <v>40</v>
      </c>
      <c r="FS310" s="11">
        <v>3.3</v>
      </c>
      <c r="FT310" s="11">
        <v>43.2</v>
      </c>
      <c r="FU310" s="11">
        <v>2.4</v>
      </c>
      <c r="FV310" s="11">
        <v>36.5</v>
      </c>
      <c r="FW310" s="11">
        <v>2.9</v>
      </c>
      <c r="FX310" s="11" t="s">
        <v>858</v>
      </c>
      <c r="FY310" s="11" t="s">
        <v>858</v>
      </c>
      <c r="GA310" s="10" t="s">
        <v>535</v>
      </c>
      <c r="GB310" s="10" t="s">
        <v>111</v>
      </c>
      <c r="GC310" s="10">
        <v>9000</v>
      </c>
      <c r="GD310" s="10">
        <v>15.3</v>
      </c>
      <c r="GE310" s="10">
        <v>22239</v>
      </c>
      <c r="GF310" s="10">
        <v>12</v>
      </c>
      <c r="GG310" s="10">
        <v>25767</v>
      </c>
      <c r="GH310" s="10">
        <v>9.1</v>
      </c>
      <c r="GI310" s="10" t="s">
        <v>858</v>
      </c>
      <c r="GJ310" s="10" t="s">
        <v>858</v>
      </c>
      <c r="GK310" s="10" t="s">
        <v>858</v>
      </c>
      <c r="GL310" s="10" t="s">
        <v>858</v>
      </c>
      <c r="GN310" s="9" t="s">
        <v>535</v>
      </c>
      <c r="GO310" s="9" t="s">
        <v>111</v>
      </c>
      <c r="GP310" s="9">
        <v>11000</v>
      </c>
      <c r="GQ310" s="9">
        <v>12.6</v>
      </c>
      <c r="GR310" s="9">
        <v>9.8699999999999992</v>
      </c>
      <c r="GS310" s="9">
        <v>8.9</v>
      </c>
      <c r="GT310" s="9">
        <v>11.28</v>
      </c>
      <c r="GU310" s="9">
        <v>6</v>
      </c>
      <c r="GV310" s="9">
        <v>6.7</v>
      </c>
      <c r="GW310" s="9">
        <v>5.8</v>
      </c>
      <c r="GX310" s="9" t="s">
        <v>858</v>
      </c>
      <c r="GY310" s="9" t="s">
        <v>858</v>
      </c>
    </row>
    <row r="311" spans="1:207" x14ac:dyDescent="0.25">
      <c r="A311" s="1" t="s">
        <v>536</v>
      </c>
      <c r="B311" s="1" t="s">
        <v>112</v>
      </c>
      <c r="C311" s="1">
        <v>13000</v>
      </c>
      <c r="D311" s="1">
        <v>11.7</v>
      </c>
      <c r="E311" s="1">
        <v>411.4</v>
      </c>
      <c r="F311" s="1">
        <v>7.7</v>
      </c>
      <c r="G311" s="1">
        <v>482.6</v>
      </c>
      <c r="H311" s="1">
        <v>6.4</v>
      </c>
      <c r="I311" s="1">
        <v>246.6</v>
      </c>
      <c r="J311" s="1">
        <v>7.6</v>
      </c>
      <c r="K311" s="1" t="s">
        <v>858</v>
      </c>
      <c r="L311" s="1" t="s">
        <v>858</v>
      </c>
      <c r="N311" s="2" t="s">
        <v>536</v>
      </c>
      <c r="O311" s="2" t="s">
        <v>112</v>
      </c>
      <c r="P311" s="2">
        <v>21000</v>
      </c>
      <c r="Q311" s="2">
        <v>9</v>
      </c>
      <c r="R311" s="2">
        <v>39.4</v>
      </c>
      <c r="S311" s="2">
        <v>1.6</v>
      </c>
      <c r="T311" s="2">
        <v>40.299999999999997</v>
      </c>
      <c r="U311" s="2">
        <v>1.5</v>
      </c>
      <c r="V311" s="2">
        <v>32.5</v>
      </c>
      <c r="W311" s="2">
        <v>2</v>
      </c>
      <c r="X311" s="2" t="s">
        <v>858</v>
      </c>
      <c r="Y311" s="2" t="s">
        <v>858</v>
      </c>
      <c r="AA311" s="3" t="s">
        <v>536</v>
      </c>
      <c r="AB311" s="3" t="s">
        <v>112</v>
      </c>
      <c r="AC311" s="3">
        <v>19000</v>
      </c>
      <c r="AD311" s="3">
        <v>10.5</v>
      </c>
      <c r="AE311" s="3">
        <v>21226</v>
      </c>
      <c r="AF311" s="3">
        <v>8.6</v>
      </c>
      <c r="AG311" s="3">
        <v>25590</v>
      </c>
      <c r="AH311" s="3">
        <v>6.8</v>
      </c>
      <c r="AI311" s="3">
        <v>13046</v>
      </c>
      <c r="AJ311" s="3">
        <v>8.4</v>
      </c>
      <c r="AK311" s="3" t="s">
        <v>858</v>
      </c>
      <c r="AL311" s="3" t="s">
        <v>858</v>
      </c>
      <c r="AN311" s="4" t="s">
        <v>536</v>
      </c>
      <c r="AO311" s="4" t="s">
        <v>112</v>
      </c>
      <c r="AP311" s="4">
        <v>21000</v>
      </c>
      <c r="AQ311" s="4">
        <v>9</v>
      </c>
      <c r="AR311" s="4">
        <v>9.0399999999999991</v>
      </c>
      <c r="AS311" s="4">
        <v>6.6</v>
      </c>
      <c r="AT311" s="4">
        <v>11.47</v>
      </c>
      <c r="AU311" s="4">
        <v>5.0999999999999996</v>
      </c>
      <c r="AV311" s="4">
        <v>6.35</v>
      </c>
      <c r="AW311" s="4">
        <v>2.1</v>
      </c>
      <c r="AX311" s="4" t="s">
        <v>858</v>
      </c>
      <c r="AY311" s="4" t="s">
        <v>858</v>
      </c>
      <c r="BA311" s="5" t="s">
        <v>536</v>
      </c>
      <c r="BB311" s="5" t="s">
        <v>112</v>
      </c>
      <c r="BC311" s="5">
        <v>21000</v>
      </c>
      <c r="BD311" s="5">
        <v>9</v>
      </c>
      <c r="BE311" s="5">
        <v>386.5</v>
      </c>
      <c r="BF311" s="5">
        <v>7.2</v>
      </c>
      <c r="BG311" s="5">
        <v>462.3</v>
      </c>
      <c r="BH311" s="5">
        <v>4.9000000000000004</v>
      </c>
      <c r="BI311" s="5">
        <v>242.8</v>
      </c>
      <c r="BJ311" s="5">
        <v>5.4</v>
      </c>
      <c r="BK311" s="5" t="s">
        <v>858</v>
      </c>
      <c r="BL311" s="5" t="s">
        <v>858</v>
      </c>
      <c r="BN311" s="6" t="s">
        <v>536</v>
      </c>
      <c r="BO311" s="6" t="s">
        <v>112</v>
      </c>
      <c r="BP311" s="6">
        <v>32000</v>
      </c>
      <c r="BQ311" s="6">
        <v>7.2</v>
      </c>
      <c r="BR311" s="6">
        <v>35.200000000000003</v>
      </c>
      <c r="BS311" s="6">
        <v>3.6</v>
      </c>
      <c r="BT311" s="6">
        <v>32.1</v>
      </c>
      <c r="BU311" s="6">
        <v>2.9</v>
      </c>
      <c r="BV311" s="6">
        <v>12.5</v>
      </c>
      <c r="BW311" s="6">
        <v>16</v>
      </c>
      <c r="BX311" s="6" t="s">
        <v>858</v>
      </c>
      <c r="BY311" s="6" t="s">
        <v>858</v>
      </c>
      <c r="CA311" s="7" t="s">
        <v>536</v>
      </c>
      <c r="CB311" s="7" t="s">
        <v>112</v>
      </c>
      <c r="CC311" s="7">
        <v>29000</v>
      </c>
      <c r="CD311" s="7">
        <v>8.4</v>
      </c>
      <c r="CE311" s="7">
        <v>17037</v>
      </c>
      <c r="CF311" s="7">
        <v>8.1999999999999993</v>
      </c>
      <c r="CG311" s="7">
        <v>19741</v>
      </c>
      <c r="CH311" s="7">
        <v>6.9</v>
      </c>
      <c r="CI311" s="7" t="s">
        <v>858</v>
      </c>
      <c r="CJ311" s="7" t="s">
        <v>858</v>
      </c>
      <c r="CK311" s="7" t="s">
        <v>858</v>
      </c>
      <c r="CL311" s="7" t="s">
        <v>858</v>
      </c>
      <c r="CN311" s="8" t="s">
        <v>536</v>
      </c>
      <c r="CO311" s="8" t="s">
        <v>112</v>
      </c>
      <c r="CP311" s="8">
        <v>32000</v>
      </c>
      <c r="CQ311" s="8">
        <v>7.2</v>
      </c>
      <c r="CR311" s="8">
        <v>8.5399999999999991</v>
      </c>
      <c r="CS311" s="8">
        <v>3.8</v>
      </c>
      <c r="CT311" s="8">
        <v>10.9</v>
      </c>
      <c r="CU311" s="8">
        <v>4.5</v>
      </c>
      <c r="CV311" s="8">
        <v>6.08</v>
      </c>
      <c r="CW311" s="8">
        <v>0.9</v>
      </c>
      <c r="CX311" s="8" t="s">
        <v>858</v>
      </c>
      <c r="CY311" s="8" t="s">
        <v>858</v>
      </c>
      <c r="DA311" s="20" t="s">
        <v>536</v>
      </c>
      <c r="DB311" s="20" t="s">
        <v>112</v>
      </c>
      <c r="DC311" s="20">
        <v>32000</v>
      </c>
      <c r="DD311" s="20">
        <v>7.2</v>
      </c>
      <c r="DE311" s="20">
        <v>299.10000000000002</v>
      </c>
      <c r="DF311" s="20">
        <v>7.8</v>
      </c>
      <c r="DG311" s="20">
        <v>350.1</v>
      </c>
      <c r="DH311" s="20">
        <v>5.3</v>
      </c>
      <c r="DI311" s="20">
        <v>95.5</v>
      </c>
      <c r="DJ311" s="20">
        <v>17</v>
      </c>
      <c r="DK311" s="20" t="s">
        <v>858</v>
      </c>
      <c r="DL311" s="20" t="s">
        <v>858</v>
      </c>
      <c r="DN311" s="21" t="s">
        <v>536</v>
      </c>
      <c r="DO311" s="21" t="s">
        <v>112</v>
      </c>
      <c r="DP311" s="21">
        <v>8000</v>
      </c>
      <c r="DQ311" s="21">
        <v>14.2</v>
      </c>
      <c r="DR311" s="21">
        <v>37</v>
      </c>
      <c r="DS311" s="21">
        <v>3.4</v>
      </c>
      <c r="DT311" s="21">
        <v>37.6</v>
      </c>
      <c r="DU311" s="21">
        <v>2.2000000000000002</v>
      </c>
      <c r="DV311" s="21" t="s">
        <v>858</v>
      </c>
      <c r="DW311" s="21" t="s">
        <v>858</v>
      </c>
      <c r="DX311" s="21" t="s">
        <v>858</v>
      </c>
      <c r="DY311" s="21" t="s">
        <v>858</v>
      </c>
      <c r="EA311" s="22" t="s">
        <v>536</v>
      </c>
      <c r="EB311" s="22" t="s">
        <v>112</v>
      </c>
      <c r="EC311" s="22">
        <v>7000</v>
      </c>
      <c r="ED311" s="22">
        <v>16.8</v>
      </c>
      <c r="EE311" s="22">
        <v>18030</v>
      </c>
      <c r="EF311" s="22">
        <v>16</v>
      </c>
      <c r="EG311" s="22">
        <v>22014</v>
      </c>
      <c r="EH311" s="22">
        <v>8.8000000000000007</v>
      </c>
      <c r="EI311" s="22" t="s">
        <v>858</v>
      </c>
      <c r="EJ311" s="22" t="s">
        <v>858</v>
      </c>
      <c r="EK311" s="22" t="s">
        <v>858</v>
      </c>
      <c r="EL311" s="22" t="s">
        <v>858</v>
      </c>
      <c r="EN311" s="23" t="s">
        <v>536</v>
      </c>
      <c r="EO311" s="23" t="s">
        <v>112</v>
      </c>
      <c r="EP311" s="23">
        <v>8000</v>
      </c>
      <c r="EQ311" s="23">
        <v>14.2</v>
      </c>
      <c r="ER311" s="23">
        <v>9.06</v>
      </c>
      <c r="ES311" s="23">
        <v>9</v>
      </c>
      <c r="ET311" s="23">
        <v>11.46</v>
      </c>
      <c r="EU311" s="23">
        <v>7.3</v>
      </c>
      <c r="EV311" s="23" t="s">
        <v>858</v>
      </c>
      <c r="EW311" s="23" t="s">
        <v>858</v>
      </c>
      <c r="EX311" s="23" t="s">
        <v>858</v>
      </c>
      <c r="EY311" s="23" t="s">
        <v>858</v>
      </c>
      <c r="FA311" s="24" t="s">
        <v>536</v>
      </c>
      <c r="FB311" s="24" t="s">
        <v>112</v>
      </c>
      <c r="FC311" s="24">
        <v>8000</v>
      </c>
      <c r="FD311" s="24">
        <v>14.2</v>
      </c>
      <c r="FE311" s="24">
        <v>339.8</v>
      </c>
      <c r="FF311" s="24">
        <v>12</v>
      </c>
      <c r="FG311" s="24">
        <v>430.6</v>
      </c>
      <c r="FH311" s="24">
        <v>7.2</v>
      </c>
      <c r="FI311" s="24" t="s">
        <v>858</v>
      </c>
      <c r="FJ311" s="24" t="s">
        <v>858</v>
      </c>
      <c r="FK311" s="24" t="s">
        <v>858</v>
      </c>
      <c r="FL311" s="24" t="s">
        <v>858</v>
      </c>
      <c r="FN311" s="11" t="s">
        <v>536</v>
      </c>
      <c r="FO311" s="11" t="s">
        <v>112</v>
      </c>
      <c r="FP311" s="11">
        <v>13000</v>
      </c>
      <c r="FQ311" s="11">
        <v>11.7</v>
      </c>
      <c r="FR311" s="11">
        <v>40</v>
      </c>
      <c r="FS311" s="11" t="s">
        <v>858</v>
      </c>
      <c r="FT311" s="11">
        <v>42</v>
      </c>
      <c r="FU311" s="11">
        <v>1.9</v>
      </c>
      <c r="FV311" s="11">
        <v>35</v>
      </c>
      <c r="FW311" s="11">
        <v>3.3</v>
      </c>
      <c r="FX311" s="11" t="s">
        <v>858</v>
      </c>
      <c r="FY311" s="11" t="s">
        <v>858</v>
      </c>
      <c r="GA311" s="10" t="s">
        <v>536</v>
      </c>
      <c r="GB311" s="10" t="s">
        <v>112</v>
      </c>
      <c r="GC311" s="10">
        <v>12000</v>
      </c>
      <c r="GD311" s="10">
        <v>13.3</v>
      </c>
      <c r="GE311" s="10">
        <v>23151</v>
      </c>
      <c r="GF311" s="10">
        <v>8</v>
      </c>
      <c r="GG311" s="10">
        <v>27720</v>
      </c>
      <c r="GH311" s="10">
        <v>8.9</v>
      </c>
      <c r="GI311" s="10">
        <v>14339</v>
      </c>
      <c r="GJ311" s="10">
        <v>6.5</v>
      </c>
      <c r="GK311" s="10" t="s">
        <v>858</v>
      </c>
      <c r="GL311" s="10" t="s">
        <v>858</v>
      </c>
      <c r="GN311" s="9" t="s">
        <v>536</v>
      </c>
      <c r="GO311" s="9" t="s">
        <v>112</v>
      </c>
      <c r="GP311" s="9">
        <v>13000</v>
      </c>
      <c r="GQ311" s="9">
        <v>11.7</v>
      </c>
      <c r="GR311" s="9">
        <v>8.99</v>
      </c>
      <c r="GS311" s="9">
        <v>7.6</v>
      </c>
      <c r="GT311" s="9">
        <v>11.48</v>
      </c>
      <c r="GU311" s="9">
        <v>6.9</v>
      </c>
      <c r="GV311" s="9">
        <v>6.25</v>
      </c>
      <c r="GW311" s="9">
        <v>5.0999999999999996</v>
      </c>
      <c r="GX311" s="9" t="s">
        <v>858</v>
      </c>
      <c r="GY311" s="9" t="s">
        <v>858</v>
      </c>
    </row>
    <row r="312" spans="1:207" x14ac:dyDescent="0.25">
      <c r="A312" s="1" t="s">
        <v>537</v>
      </c>
      <c r="B312" s="1" t="s">
        <v>113</v>
      </c>
      <c r="C312" s="1">
        <v>19000</v>
      </c>
      <c r="D312" s="1">
        <v>9.4</v>
      </c>
      <c r="E312" s="1">
        <v>504.9</v>
      </c>
      <c r="F312" s="1">
        <v>5.7</v>
      </c>
      <c r="G312" s="1">
        <v>587.20000000000005</v>
      </c>
      <c r="H312" s="1">
        <v>6.1</v>
      </c>
      <c r="I312" s="1">
        <v>262.5</v>
      </c>
      <c r="J312" s="1">
        <v>7.6</v>
      </c>
      <c r="K312" s="1" t="s">
        <v>858</v>
      </c>
      <c r="L312" s="1" t="s">
        <v>858</v>
      </c>
      <c r="N312" s="2" t="s">
        <v>537</v>
      </c>
      <c r="O312" s="2" t="s">
        <v>113</v>
      </c>
      <c r="P312" s="2">
        <v>36000</v>
      </c>
      <c r="Q312" s="2">
        <v>6.8</v>
      </c>
      <c r="R312" s="2">
        <v>37.5</v>
      </c>
      <c r="S312" s="2">
        <v>0.3</v>
      </c>
      <c r="T312" s="2">
        <v>38.6</v>
      </c>
      <c r="U312" s="2">
        <v>1</v>
      </c>
      <c r="V312" s="2">
        <v>32.700000000000003</v>
      </c>
      <c r="W312" s="2">
        <v>2.2999999999999998</v>
      </c>
      <c r="X312" s="2" t="s">
        <v>858</v>
      </c>
      <c r="Y312" s="2" t="s">
        <v>858</v>
      </c>
      <c r="AA312" s="3" t="s">
        <v>537</v>
      </c>
      <c r="AB312" s="3" t="s">
        <v>113</v>
      </c>
      <c r="AC312" s="3">
        <v>33000</v>
      </c>
      <c r="AD312" s="3">
        <v>7.9</v>
      </c>
      <c r="AE312" s="3">
        <v>24236</v>
      </c>
      <c r="AF312" s="3">
        <v>5.0999999999999996</v>
      </c>
      <c r="AG312" s="3">
        <v>27465</v>
      </c>
      <c r="AH312" s="3">
        <v>5</v>
      </c>
      <c r="AI312" s="3">
        <v>13177</v>
      </c>
      <c r="AJ312" s="3">
        <v>5.2</v>
      </c>
      <c r="AK312" s="3" t="s">
        <v>858</v>
      </c>
      <c r="AL312" s="3" t="s">
        <v>858</v>
      </c>
      <c r="AN312" s="4" t="s">
        <v>537</v>
      </c>
      <c r="AO312" s="4" t="s">
        <v>113</v>
      </c>
      <c r="AP312" s="4">
        <v>36000</v>
      </c>
      <c r="AQ312" s="4">
        <v>6.8</v>
      </c>
      <c r="AR312" s="4">
        <v>12.4</v>
      </c>
      <c r="AS312" s="4">
        <v>4.8</v>
      </c>
      <c r="AT312" s="4">
        <v>14.08</v>
      </c>
      <c r="AU312" s="4">
        <v>4</v>
      </c>
      <c r="AV312" s="4">
        <v>6.95</v>
      </c>
      <c r="AW312" s="4">
        <v>4.5999999999999996</v>
      </c>
      <c r="AX312" s="4" t="s">
        <v>858</v>
      </c>
      <c r="AY312" s="4" t="s">
        <v>858</v>
      </c>
      <c r="BA312" s="5" t="s">
        <v>537</v>
      </c>
      <c r="BB312" s="5" t="s">
        <v>113</v>
      </c>
      <c r="BC312" s="5">
        <v>36000</v>
      </c>
      <c r="BD312" s="5">
        <v>6.8</v>
      </c>
      <c r="BE312" s="5">
        <v>478.1</v>
      </c>
      <c r="BF312" s="5">
        <v>4.4000000000000004</v>
      </c>
      <c r="BG312" s="5">
        <v>543.29999999999995</v>
      </c>
      <c r="BH312" s="5">
        <v>4.0999999999999996</v>
      </c>
      <c r="BI312" s="5">
        <v>253.8</v>
      </c>
      <c r="BJ312" s="5">
        <v>4.0999999999999996</v>
      </c>
      <c r="BK312" s="5" t="s">
        <v>858</v>
      </c>
      <c r="BL312" s="5" t="s">
        <v>858</v>
      </c>
      <c r="BN312" s="6" t="s">
        <v>537</v>
      </c>
      <c r="BO312" s="6" t="s">
        <v>113</v>
      </c>
      <c r="BP312" s="6">
        <v>54000</v>
      </c>
      <c r="BQ312" s="6">
        <v>5.5</v>
      </c>
      <c r="BR312" s="6">
        <v>36.799999999999997</v>
      </c>
      <c r="BS312" s="6">
        <v>1.4</v>
      </c>
      <c r="BT312" s="6">
        <v>31.6</v>
      </c>
      <c r="BU312" s="6">
        <v>2</v>
      </c>
      <c r="BV312" s="6">
        <v>12.9</v>
      </c>
      <c r="BW312" s="6">
        <v>11</v>
      </c>
      <c r="BX312" s="6" t="s">
        <v>858</v>
      </c>
      <c r="BY312" s="6" t="s">
        <v>858</v>
      </c>
      <c r="CA312" s="7" t="s">
        <v>537</v>
      </c>
      <c r="CB312" s="7" t="s">
        <v>113</v>
      </c>
      <c r="CC312" s="7">
        <v>48000</v>
      </c>
      <c r="CD312" s="7">
        <v>6.5</v>
      </c>
      <c r="CE312" s="7">
        <v>19134</v>
      </c>
      <c r="CF312" s="7">
        <v>6.9</v>
      </c>
      <c r="CG312" s="7">
        <v>22120</v>
      </c>
      <c r="CH312" s="7">
        <v>5</v>
      </c>
      <c r="CI312" s="7">
        <v>6531</v>
      </c>
      <c r="CJ312" s="7">
        <v>13</v>
      </c>
      <c r="CK312" s="7" t="s">
        <v>858</v>
      </c>
      <c r="CL312" s="7" t="s">
        <v>858</v>
      </c>
      <c r="CN312" s="8" t="s">
        <v>537</v>
      </c>
      <c r="CO312" s="8" t="s">
        <v>113</v>
      </c>
      <c r="CP312" s="8">
        <v>54000</v>
      </c>
      <c r="CQ312" s="8">
        <v>5.5</v>
      </c>
      <c r="CR312" s="8">
        <v>10.95</v>
      </c>
      <c r="CS312" s="8">
        <v>5.6</v>
      </c>
      <c r="CT312" s="8">
        <v>13.5</v>
      </c>
      <c r="CU312" s="8">
        <v>3.7</v>
      </c>
      <c r="CV312" s="8">
        <v>6.38</v>
      </c>
      <c r="CW312" s="8">
        <v>2.1</v>
      </c>
      <c r="CX312" s="8" t="s">
        <v>858</v>
      </c>
      <c r="CY312" s="8" t="s">
        <v>858</v>
      </c>
      <c r="DA312" s="20" t="s">
        <v>537</v>
      </c>
      <c r="DB312" s="20" t="s">
        <v>113</v>
      </c>
      <c r="DC312" s="20">
        <v>54000</v>
      </c>
      <c r="DD312" s="20">
        <v>5.5</v>
      </c>
      <c r="DE312" s="20">
        <v>355.9</v>
      </c>
      <c r="DF312" s="20">
        <v>7.4</v>
      </c>
      <c r="DG312" s="20">
        <v>426.8</v>
      </c>
      <c r="DH312" s="20">
        <v>4.4000000000000004</v>
      </c>
      <c r="DI312" s="20">
        <v>109.2</v>
      </c>
      <c r="DJ312" s="20">
        <v>13</v>
      </c>
      <c r="DK312" s="20" t="s">
        <v>858</v>
      </c>
      <c r="DL312" s="20" t="s">
        <v>858</v>
      </c>
      <c r="DN312" s="21" t="s">
        <v>537</v>
      </c>
      <c r="DO312" s="21" t="s">
        <v>113</v>
      </c>
      <c r="DP312" s="21">
        <v>17000</v>
      </c>
      <c r="DQ312" s="21">
        <v>9.8000000000000007</v>
      </c>
      <c r="DR312" s="21">
        <v>37.4</v>
      </c>
      <c r="DS312" s="21">
        <v>0.3</v>
      </c>
      <c r="DT312" s="21">
        <v>36.9</v>
      </c>
      <c r="DU312" s="21">
        <v>1</v>
      </c>
      <c r="DV312" s="21">
        <v>32.5</v>
      </c>
      <c r="DW312" s="21">
        <v>3.9</v>
      </c>
      <c r="DX312" s="21" t="s">
        <v>858</v>
      </c>
      <c r="DY312" s="21" t="s">
        <v>858</v>
      </c>
      <c r="EA312" s="22" t="s">
        <v>537</v>
      </c>
      <c r="EB312" s="22" t="s">
        <v>113</v>
      </c>
      <c r="EC312" s="22">
        <v>16000</v>
      </c>
      <c r="ED312" s="22">
        <v>11.1</v>
      </c>
      <c r="EE312" s="22">
        <v>22036</v>
      </c>
      <c r="EF312" s="22">
        <v>8.1</v>
      </c>
      <c r="EG312" s="22">
        <v>24564</v>
      </c>
      <c r="EH312" s="22">
        <v>5.7</v>
      </c>
      <c r="EI312" s="22">
        <v>12255</v>
      </c>
      <c r="EJ312" s="22">
        <v>19</v>
      </c>
      <c r="EK312" s="22" t="s">
        <v>858</v>
      </c>
      <c r="EL312" s="22" t="s">
        <v>858</v>
      </c>
      <c r="EN312" s="23" t="s">
        <v>537</v>
      </c>
      <c r="EO312" s="23" t="s">
        <v>113</v>
      </c>
      <c r="EP312" s="23">
        <v>17000</v>
      </c>
      <c r="EQ312" s="23">
        <v>9.8000000000000007</v>
      </c>
      <c r="ER312" s="23">
        <v>11.97</v>
      </c>
      <c r="ES312" s="23">
        <v>7.9</v>
      </c>
      <c r="ET312" s="23">
        <v>13.32</v>
      </c>
      <c r="EU312" s="23">
        <v>4.9000000000000004</v>
      </c>
      <c r="EV312" s="23">
        <v>6.91</v>
      </c>
      <c r="EW312" s="23">
        <v>5.4</v>
      </c>
      <c r="EX312" s="23" t="s">
        <v>858</v>
      </c>
      <c r="EY312" s="23" t="s">
        <v>858</v>
      </c>
      <c r="FA312" s="24" t="s">
        <v>537</v>
      </c>
      <c r="FB312" s="24" t="s">
        <v>113</v>
      </c>
      <c r="FC312" s="24">
        <v>17000</v>
      </c>
      <c r="FD312" s="24">
        <v>9.8000000000000007</v>
      </c>
      <c r="FE312" s="24">
        <v>438.7</v>
      </c>
      <c r="FF312" s="24">
        <v>7.6</v>
      </c>
      <c r="FG312" s="24">
        <v>491.9</v>
      </c>
      <c r="FH312" s="24">
        <v>4.7</v>
      </c>
      <c r="FI312" s="24">
        <v>247.8</v>
      </c>
      <c r="FJ312" s="24">
        <v>4.4000000000000004</v>
      </c>
      <c r="FK312" s="24" t="s">
        <v>858</v>
      </c>
      <c r="FL312" s="24" t="s">
        <v>858</v>
      </c>
      <c r="FN312" s="11" t="s">
        <v>537</v>
      </c>
      <c r="FO312" s="11" t="s">
        <v>113</v>
      </c>
      <c r="FP312" s="11">
        <v>19000</v>
      </c>
      <c r="FQ312" s="11">
        <v>9.4</v>
      </c>
      <c r="FR312" s="11">
        <v>37.5</v>
      </c>
      <c r="FS312" s="11">
        <v>1.3</v>
      </c>
      <c r="FT312" s="11">
        <v>40</v>
      </c>
      <c r="FU312" s="11">
        <v>1.5</v>
      </c>
      <c r="FV312" s="11">
        <v>34.200000000000003</v>
      </c>
      <c r="FW312" s="11">
        <v>2.8</v>
      </c>
      <c r="FX312" s="11" t="s">
        <v>858</v>
      </c>
      <c r="FY312" s="11" t="s">
        <v>858</v>
      </c>
      <c r="GA312" s="10" t="s">
        <v>537</v>
      </c>
      <c r="GB312" s="10" t="s">
        <v>113</v>
      </c>
      <c r="GC312" s="10">
        <v>17000</v>
      </c>
      <c r="GD312" s="10">
        <v>11.2</v>
      </c>
      <c r="GE312" s="10">
        <v>25737</v>
      </c>
      <c r="GF312" s="10">
        <v>7.1</v>
      </c>
      <c r="GG312" s="10">
        <v>30144</v>
      </c>
      <c r="GH312" s="10">
        <v>7.5</v>
      </c>
      <c r="GI312" s="10">
        <v>13569</v>
      </c>
      <c r="GJ312" s="10">
        <v>14</v>
      </c>
      <c r="GK312" s="10" t="s">
        <v>858</v>
      </c>
      <c r="GL312" s="10" t="s">
        <v>858</v>
      </c>
      <c r="GN312" s="9" t="s">
        <v>537</v>
      </c>
      <c r="GO312" s="9" t="s">
        <v>113</v>
      </c>
      <c r="GP312" s="9">
        <v>19000</v>
      </c>
      <c r="GQ312" s="9">
        <v>9.4</v>
      </c>
      <c r="GR312" s="9">
        <v>12.56</v>
      </c>
      <c r="GS312" s="9">
        <v>6.6</v>
      </c>
      <c r="GT312" s="9">
        <v>14.69</v>
      </c>
      <c r="GU312" s="9">
        <v>5.8</v>
      </c>
      <c r="GV312" s="9">
        <v>6.88</v>
      </c>
      <c r="GW312" s="9">
        <v>6.4</v>
      </c>
      <c r="GX312" s="9" t="s">
        <v>858</v>
      </c>
      <c r="GY312" s="9" t="s">
        <v>858</v>
      </c>
    </row>
    <row r="313" spans="1:207" x14ac:dyDescent="0.25">
      <c r="A313" s="1" t="s">
        <v>538</v>
      </c>
      <c r="B313" s="1" t="s">
        <v>114</v>
      </c>
      <c r="C313" s="1">
        <v>13000</v>
      </c>
      <c r="D313" s="1">
        <v>11.6</v>
      </c>
      <c r="E313" s="1">
        <v>484.9</v>
      </c>
      <c r="F313" s="1">
        <v>11</v>
      </c>
      <c r="G313" s="1">
        <v>622.29999999999995</v>
      </c>
      <c r="H313" s="1">
        <v>11</v>
      </c>
      <c r="I313" s="1">
        <v>270.3</v>
      </c>
      <c r="J313" s="1">
        <v>6.7</v>
      </c>
      <c r="K313" s="1" t="s">
        <v>858</v>
      </c>
      <c r="L313" s="1" t="s">
        <v>858</v>
      </c>
      <c r="N313" s="2" t="s">
        <v>538</v>
      </c>
      <c r="O313" s="2" t="s">
        <v>114</v>
      </c>
      <c r="P313" s="2">
        <v>22000</v>
      </c>
      <c r="Q313" s="2">
        <v>8.9</v>
      </c>
      <c r="R313" s="2">
        <v>37.700000000000003</v>
      </c>
      <c r="S313" s="2">
        <v>1.7</v>
      </c>
      <c r="T313" s="2">
        <v>39.200000000000003</v>
      </c>
      <c r="U313" s="2">
        <v>1.2</v>
      </c>
      <c r="V313" s="2">
        <v>32.5</v>
      </c>
      <c r="W313" s="2">
        <v>2</v>
      </c>
      <c r="X313" s="2" t="s">
        <v>858</v>
      </c>
      <c r="Y313" s="2" t="s">
        <v>858</v>
      </c>
      <c r="AA313" s="3" t="s">
        <v>538</v>
      </c>
      <c r="AB313" s="3" t="s">
        <v>114</v>
      </c>
      <c r="AC313" s="3">
        <v>20000</v>
      </c>
      <c r="AD313" s="3">
        <v>10.4</v>
      </c>
      <c r="AE313" s="3">
        <v>21410</v>
      </c>
      <c r="AF313" s="3">
        <v>14</v>
      </c>
      <c r="AG313" s="3">
        <v>28045</v>
      </c>
      <c r="AH313" s="3">
        <v>9.3000000000000007</v>
      </c>
      <c r="AI313" s="3">
        <v>13000</v>
      </c>
      <c r="AJ313" s="3">
        <v>7.2</v>
      </c>
      <c r="AK313" s="3" t="s">
        <v>858</v>
      </c>
      <c r="AL313" s="3" t="s">
        <v>858</v>
      </c>
      <c r="AN313" s="4" t="s">
        <v>538</v>
      </c>
      <c r="AO313" s="4" t="s">
        <v>114</v>
      </c>
      <c r="AP313" s="4">
        <v>22000</v>
      </c>
      <c r="AQ313" s="4">
        <v>8.9</v>
      </c>
      <c r="AR313" s="4">
        <v>10.36</v>
      </c>
      <c r="AS313" s="4">
        <v>9.8000000000000007</v>
      </c>
      <c r="AT313" s="4">
        <v>13.82</v>
      </c>
      <c r="AU313" s="4">
        <v>8.3000000000000007</v>
      </c>
      <c r="AV313" s="4">
        <v>6.49</v>
      </c>
      <c r="AW313" s="4">
        <v>2.9</v>
      </c>
      <c r="AX313" s="4" t="s">
        <v>858</v>
      </c>
      <c r="AY313" s="4" t="s">
        <v>858</v>
      </c>
      <c r="BA313" s="5" t="s">
        <v>538</v>
      </c>
      <c r="BB313" s="5" t="s">
        <v>114</v>
      </c>
      <c r="BC313" s="5">
        <v>22000</v>
      </c>
      <c r="BD313" s="5">
        <v>8.9</v>
      </c>
      <c r="BE313" s="5">
        <v>424.1</v>
      </c>
      <c r="BF313" s="5">
        <v>9.3000000000000007</v>
      </c>
      <c r="BG313" s="5">
        <v>541.5</v>
      </c>
      <c r="BH313" s="5">
        <v>8.3000000000000007</v>
      </c>
      <c r="BI313" s="5">
        <v>250</v>
      </c>
      <c r="BJ313" s="5">
        <v>3.8</v>
      </c>
      <c r="BK313" s="5" t="s">
        <v>858</v>
      </c>
      <c r="BL313" s="5" t="s">
        <v>858</v>
      </c>
      <c r="BN313" s="6" t="s">
        <v>538</v>
      </c>
      <c r="BO313" s="6" t="s">
        <v>114</v>
      </c>
      <c r="BP313" s="6">
        <v>29000</v>
      </c>
      <c r="BQ313" s="6">
        <v>7.6</v>
      </c>
      <c r="BR313" s="6">
        <v>37.299999999999997</v>
      </c>
      <c r="BS313" s="6">
        <v>1.7</v>
      </c>
      <c r="BT313" s="6">
        <v>33.799999999999997</v>
      </c>
      <c r="BU313" s="6">
        <v>2.4</v>
      </c>
      <c r="BV313" s="6">
        <v>15.3</v>
      </c>
      <c r="BW313" s="6">
        <v>15</v>
      </c>
      <c r="BX313" s="6" t="s">
        <v>858</v>
      </c>
      <c r="BY313" s="6" t="s">
        <v>858</v>
      </c>
      <c r="CA313" s="7" t="s">
        <v>538</v>
      </c>
      <c r="CB313" s="7" t="s">
        <v>114</v>
      </c>
      <c r="CC313" s="7">
        <v>26000</v>
      </c>
      <c r="CD313" s="7">
        <v>11.6</v>
      </c>
      <c r="CE313" s="7">
        <v>17394</v>
      </c>
      <c r="CF313" s="7">
        <v>18</v>
      </c>
      <c r="CG313" s="7">
        <v>23019</v>
      </c>
      <c r="CH313" s="7">
        <v>12</v>
      </c>
      <c r="CI313" s="7" t="s">
        <v>858</v>
      </c>
      <c r="CJ313" s="7" t="s">
        <v>858</v>
      </c>
      <c r="CK313" s="7" t="s">
        <v>858</v>
      </c>
      <c r="CL313" s="7" t="s">
        <v>858</v>
      </c>
      <c r="CN313" s="8" t="s">
        <v>538</v>
      </c>
      <c r="CO313" s="8" t="s">
        <v>114</v>
      </c>
      <c r="CP313" s="8">
        <v>29000</v>
      </c>
      <c r="CQ313" s="8">
        <v>7.6</v>
      </c>
      <c r="CR313" s="8">
        <v>9.34</v>
      </c>
      <c r="CS313" s="8">
        <v>6.9</v>
      </c>
      <c r="CT313" s="8">
        <v>13.1</v>
      </c>
      <c r="CU313" s="8">
        <v>7.6</v>
      </c>
      <c r="CV313" s="8">
        <v>6.2</v>
      </c>
      <c r="CW313" s="8">
        <v>1.7</v>
      </c>
      <c r="CX313" s="8" t="s">
        <v>858</v>
      </c>
      <c r="CY313" s="8" t="s">
        <v>858</v>
      </c>
      <c r="DA313" s="20" t="s">
        <v>538</v>
      </c>
      <c r="DB313" s="20" t="s">
        <v>114</v>
      </c>
      <c r="DC313" s="20">
        <v>29000</v>
      </c>
      <c r="DD313" s="20">
        <v>7.6</v>
      </c>
      <c r="DE313" s="20">
        <v>342.6</v>
      </c>
      <c r="DF313" s="20">
        <v>8.5</v>
      </c>
      <c r="DG313" s="20">
        <v>442.9</v>
      </c>
      <c r="DH313" s="20">
        <v>8.1</v>
      </c>
      <c r="DI313" s="20">
        <v>117.2</v>
      </c>
      <c r="DJ313" s="20">
        <v>16</v>
      </c>
      <c r="DK313" s="20" t="s">
        <v>858</v>
      </c>
      <c r="DL313" s="20" t="s">
        <v>858</v>
      </c>
      <c r="DN313" s="21" t="s">
        <v>538</v>
      </c>
      <c r="DO313" s="21" t="s">
        <v>114</v>
      </c>
      <c r="DP313" s="21">
        <v>8000</v>
      </c>
      <c r="DQ313" s="21">
        <v>13.8</v>
      </c>
      <c r="DR313" s="21">
        <v>37.200000000000003</v>
      </c>
      <c r="DS313" s="21">
        <v>1.6</v>
      </c>
      <c r="DT313" s="21">
        <v>36.9</v>
      </c>
      <c r="DU313" s="21">
        <v>1.4</v>
      </c>
      <c r="DV313" s="21" t="s">
        <v>858</v>
      </c>
      <c r="DW313" s="21" t="s">
        <v>858</v>
      </c>
      <c r="DX313" s="21" t="s">
        <v>858</v>
      </c>
      <c r="DY313" s="21" t="s">
        <v>858</v>
      </c>
      <c r="EA313" s="22" t="s">
        <v>538</v>
      </c>
      <c r="EB313" s="22" t="s">
        <v>114</v>
      </c>
      <c r="EC313" s="22">
        <v>7000</v>
      </c>
      <c r="ED313" s="22">
        <v>16.600000000000001</v>
      </c>
      <c r="EE313" s="22">
        <v>16798</v>
      </c>
      <c r="EF313" s="22">
        <v>13</v>
      </c>
      <c r="EG313" s="22">
        <v>19892</v>
      </c>
      <c r="EH313" s="22">
        <v>8</v>
      </c>
      <c r="EI313" s="22" t="s">
        <v>858</v>
      </c>
      <c r="EJ313" s="22" t="s">
        <v>858</v>
      </c>
      <c r="EK313" s="22" t="s">
        <v>858</v>
      </c>
      <c r="EL313" s="22" t="s">
        <v>858</v>
      </c>
      <c r="EN313" s="23" t="s">
        <v>538</v>
      </c>
      <c r="EO313" s="23" t="s">
        <v>114</v>
      </c>
      <c r="EP313" s="23">
        <v>8000</v>
      </c>
      <c r="EQ313" s="23">
        <v>13.8</v>
      </c>
      <c r="ER313" s="23">
        <v>9.27</v>
      </c>
      <c r="ES313" s="23">
        <v>13</v>
      </c>
      <c r="ET313" s="23">
        <v>11.2</v>
      </c>
      <c r="EU313" s="23">
        <v>6</v>
      </c>
      <c r="EV313" s="23" t="s">
        <v>858</v>
      </c>
      <c r="EW313" s="23" t="s">
        <v>858</v>
      </c>
      <c r="EX313" s="23" t="s">
        <v>858</v>
      </c>
      <c r="EY313" s="23" t="s">
        <v>858</v>
      </c>
      <c r="FA313" s="24" t="s">
        <v>538</v>
      </c>
      <c r="FB313" s="24" t="s">
        <v>114</v>
      </c>
      <c r="FC313" s="24">
        <v>8000</v>
      </c>
      <c r="FD313" s="24">
        <v>13.8</v>
      </c>
      <c r="FE313" s="24">
        <v>353</v>
      </c>
      <c r="FF313" s="24">
        <v>13</v>
      </c>
      <c r="FG313" s="24">
        <v>413.5</v>
      </c>
      <c r="FH313" s="24">
        <v>5.6</v>
      </c>
      <c r="FI313" s="24" t="s">
        <v>858</v>
      </c>
      <c r="FJ313" s="24" t="s">
        <v>858</v>
      </c>
      <c r="FK313" s="24" t="s">
        <v>858</v>
      </c>
      <c r="FL313" s="24" t="s">
        <v>858</v>
      </c>
      <c r="FN313" s="11" t="s">
        <v>538</v>
      </c>
      <c r="FO313" s="11" t="s">
        <v>114</v>
      </c>
      <c r="FP313" s="11">
        <v>13000</v>
      </c>
      <c r="FQ313" s="11">
        <v>11.6</v>
      </c>
      <c r="FR313" s="11">
        <v>40</v>
      </c>
      <c r="FS313" s="11">
        <v>1.6</v>
      </c>
      <c r="FT313" s="11">
        <v>40.6</v>
      </c>
      <c r="FU313" s="11">
        <v>1.5</v>
      </c>
      <c r="FV313" s="11">
        <v>35</v>
      </c>
      <c r="FW313" s="11">
        <v>3.3</v>
      </c>
      <c r="FX313" s="11" t="s">
        <v>858</v>
      </c>
      <c r="FY313" s="11" t="s">
        <v>858</v>
      </c>
      <c r="GA313" s="10" t="s">
        <v>538</v>
      </c>
      <c r="GB313" s="10" t="s">
        <v>114</v>
      </c>
      <c r="GC313" s="10">
        <v>12000</v>
      </c>
      <c r="GD313" s="10">
        <v>13.4</v>
      </c>
      <c r="GE313" s="10">
        <v>25594</v>
      </c>
      <c r="GF313" s="10">
        <v>15</v>
      </c>
      <c r="GG313" s="10">
        <v>32834</v>
      </c>
      <c r="GH313" s="10">
        <v>12</v>
      </c>
      <c r="GI313" s="10" t="s">
        <v>858</v>
      </c>
      <c r="GJ313" s="10" t="s">
        <v>858</v>
      </c>
      <c r="GK313" s="10" t="s">
        <v>858</v>
      </c>
      <c r="GL313" s="10" t="s">
        <v>858</v>
      </c>
      <c r="GN313" s="9" t="s">
        <v>538</v>
      </c>
      <c r="GO313" s="9" t="s">
        <v>114</v>
      </c>
      <c r="GP313" s="9">
        <v>13000</v>
      </c>
      <c r="GQ313" s="9">
        <v>11.6</v>
      </c>
      <c r="GR313" s="9">
        <v>11.37</v>
      </c>
      <c r="GS313" s="9">
        <v>12</v>
      </c>
      <c r="GT313" s="9">
        <v>15.32</v>
      </c>
      <c r="GU313" s="9">
        <v>11</v>
      </c>
      <c r="GV313" s="9">
        <v>6.56</v>
      </c>
      <c r="GW313" s="9">
        <v>4.7</v>
      </c>
      <c r="GX313" s="9" t="s">
        <v>858</v>
      </c>
      <c r="GY313" s="9" t="s">
        <v>858</v>
      </c>
    </row>
    <row r="314" spans="1:207" x14ac:dyDescent="0.25">
      <c r="A314" s="1" t="s">
        <v>539</v>
      </c>
      <c r="B314" s="1" t="s">
        <v>115</v>
      </c>
      <c r="C314" s="1">
        <v>16000</v>
      </c>
      <c r="D314" s="1">
        <v>10.4</v>
      </c>
      <c r="E314" s="1">
        <v>442.6</v>
      </c>
      <c r="F314" s="1">
        <v>6.4</v>
      </c>
      <c r="G314" s="1">
        <v>503.4</v>
      </c>
      <c r="H314" s="1">
        <v>4.3</v>
      </c>
      <c r="I314" s="1">
        <v>312.3</v>
      </c>
      <c r="J314" s="1">
        <v>7.7</v>
      </c>
      <c r="K314" s="1" t="s">
        <v>858</v>
      </c>
      <c r="L314" s="1" t="s">
        <v>858</v>
      </c>
      <c r="N314" s="2" t="s">
        <v>539</v>
      </c>
      <c r="O314" s="2" t="s">
        <v>115</v>
      </c>
      <c r="P314" s="2">
        <v>23000</v>
      </c>
      <c r="Q314" s="2">
        <v>8.5</v>
      </c>
      <c r="R314" s="2">
        <v>40</v>
      </c>
      <c r="S314" s="2">
        <v>1.9</v>
      </c>
      <c r="T314" s="2">
        <v>42.5</v>
      </c>
      <c r="U314" s="2">
        <v>1.6</v>
      </c>
      <c r="V314" s="2">
        <v>34.700000000000003</v>
      </c>
      <c r="W314" s="2">
        <v>3.2</v>
      </c>
      <c r="X314" s="2" t="s">
        <v>858</v>
      </c>
      <c r="Y314" s="2" t="s">
        <v>858</v>
      </c>
      <c r="AA314" s="3" t="s">
        <v>539</v>
      </c>
      <c r="AB314" s="3" t="s">
        <v>115</v>
      </c>
      <c r="AC314" s="3">
        <v>21000</v>
      </c>
      <c r="AD314" s="3">
        <v>9.9</v>
      </c>
      <c r="AE314" s="3">
        <v>21900</v>
      </c>
      <c r="AF314" s="3">
        <v>5.9</v>
      </c>
      <c r="AG314" s="3">
        <v>25252</v>
      </c>
      <c r="AH314" s="3">
        <v>4.5</v>
      </c>
      <c r="AI314" s="3">
        <v>14468</v>
      </c>
      <c r="AJ314" s="3">
        <v>6</v>
      </c>
      <c r="AK314" s="3" t="s">
        <v>858</v>
      </c>
      <c r="AL314" s="3" t="s">
        <v>858</v>
      </c>
      <c r="AN314" s="4" t="s">
        <v>539</v>
      </c>
      <c r="AO314" s="4" t="s">
        <v>115</v>
      </c>
      <c r="AP314" s="4">
        <v>23000</v>
      </c>
      <c r="AQ314" s="4">
        <v>8.5</v>
      </c>
      <c r="AR314" s="4">
        <v>9.49</v>
      </c>
      <c r="AS314" s="4">
        <v>5.3</v>
      </c>
      <c r="AT314" s="4">
        <v>11.04</v>
      </c>
      <c r="AU314" s="4">
        <v>3.9</v>
      </c>
      <c r="AV314" s="4">
        <v>6.61</v>
      </c>
      <c r="AW314" s="4">
        <v>3.4</v>
      </c>
      <c r="AX314" s="4" t="s">
        <v>858</v>
      </c>
      <c r="AY314" s="4" t="s">
        <v>858</v>
      </c>
      <c r="BA314" s="5" t="s">
        <v>539</v>
      </c>
      <c r="BB314" s="5" t="s">
        <v>115</v>
      </c>
      <c r="BC314" s="5">
        <v>23000</v>
      </c>
      <c r="BD314" s="5">
        <v>8.5</v>
      </c>
      <c r="BE314" s="5">
        <v>412.9</v>
      </c>
      <c r="BF314" s="5">
        <v>5</v>
      </c>
      <c r="BG314" s="5">
        <v>469.5</v>
      </c>
      <c r="BH314" s="5">
        <v>3.8</v>
      </c>
      <c r="BI314" s="5">
        <v>258.7</v>
      </c>
      <c r="BJ314" s="5">
        <v>4.9000000000000004</v>
      </c>
      <c r="BK314" s="5" t="s">
        <v>858</v>
      </c>
      <c r="BL314" s="5" t="s">
        <v>858</v>
      </c>
      <c r="BN314" s="6" t="s">
        <v>539</v>
      </c>
      <c r="BO314" s="6" t="s">
        <v>115</v>
      </c>
      <c r="BP314" s="6">
        <v>30000</v>
      </c>
      <c r="BQ314" s="6">
        <v>7.4</v>
      </c>
      <c r="BR314" s="6">
        <v>39</v>
      </c>
      <c r="BS314" s="6">
        <v>1.6</v>
      </c>
      <c r="BT314" s="6">
        <v>37.299999999999997</v>
      </c>
      <c r="BU314" s="6">
        <v>2.5</v>
      </c>
      <c r="BV314" s="6">
        <v>18.3</v>
      </c>
      <c r="BW314" s="6">
        <v>11</v>
      </c>
      <c r="BX314" s="6" t="s">
        <v>858</v>
      </c>
      <c r="BY314" s="6" t="s">
        <v>858</v>
      </c>
      <c r="CA314" s="7" t="s">
        <v>539</v>
      </c>
      <c r="CB314" s="7" t="s">
        <v>115</v>
      </c>
      <c r="CC314" s="7">
        <v>26000</v>
      </c>
      <c r="CD314" s="7">
        <v>10.1</v>
      </c>
      <c r="CE314" s="7">
        <v>19891</v>
      </c>
      <c r="CF314" s="7">
        <v>8.3000000000000007</v>
      </c>
      <c r="CG314" s="7">
        <v>21480</v>
      </c>
      <c r="CH314" s="7">
        <v>7</v>
      </c>
      <c r="CI314" s="7" t="s">
        <v>858</v>
      </c>
      <c r="CJ314" s="7" t="s">
        <v>858</v>
      </c>
      <c r="CK314" s="7" t="s">
        <v>858</v>
      </c>
      <c r="CL314" s="7" t="s">
        <v>858</v>
      </c>
      <c r="CN314" s="8" t="s">
        <v>539</v>
      </c>
      <c r="CO314" s="8" t="s">
        <v>115</v>
      </c>
      <c r="CP314" s="8">
        <v>30000</v>
      </c>
      <c r="CQ314" s="8">
        <v>7.4</v>
      </c>
      <c r="CR314" s="8">
        <v>8.66</v>
      </c>
      <c r="CS314" s="8">
        <v>4.2</v>
      </c>
      <c r="CT314" s="8">
        <v>10.63</v>
      </c>
      <c r="CU314" s="8">
        <v>3.6</v>
      </c>
      <c r="CV314" s="8">
        <v>6.08</v>
      </c>
      <c r="CW314" s="8">
        <v>1.5</v>
      </c>
      <c r="CX314" s="8" t="s">
        <v>858</v>
      </c>
      <c r="CY314" s="8" t="s">
        <v>858</v>
      </c>
      <c r="DA314" s="20" t="s">
        <v>539</v>
      </c>
      <c r="DB314" s="20" t="s">
        <v>115</v>
      </c>
      <c r="DC314" s="20">
        <v>30000</v>
      </c>
      <c r="DD314" s="20">
        <v>7.4</v>
      </c>
      <c r="DE314" s="20">
        <v>369.9</v>
      </c>
      <c r="DF314" s="20">
        <v>6.1</v>
      </c>
      <c r="DG314" s="20">
        <v>396.1</v>
      </c>
      <c r="DH314" s="20">
        <v>4.3</v>
      </c>
      <c r="DI314" s="20">
        <v>128</v>
      </c>
      <c r="DJ314" s="20">
        <v>12</v>
      </c>
      <c r="DK314" s="20" t="s">
        <v>858</v>
      </c>
      <c r="DL314" s="20" t="s">
        <v>858</v>
      </c>
      <c r="DN314" s="21" t="s">
        <v>539</v>
      </c>
      <c r="DO314" s="21" t="s">
        <v>115</v>
      </c>
      <c r="DP314" s="21">
        <v>8000</v>
      </c>
      <c r="DQ314" s="21">
        <v>14.7</v>
      </c>
      <c r="DR314" s="21">
        <v>39.200000000000003</v>
      </c>
      <c r="DS314" s="21">
        <v>1.7</v>
      </c>
      <c r="DT314" s="21">
        <v>39.200000000000003</v>
      </c>
      <c r="DU314" s="21">
        <v>1.6</v>
      </c>
      <c r="DV314" s="21" t="s">
        <v>858</v>
      </c>
      <c r="DW314" s="21" t="s">
        <v>858</v>
      </c>
      <c r="DX314" s="21" t="s">
        <v>858</v>
      </c>
      <c r="DY314" s="21" t="s">
        <v>858</v>
      </c>
      <c r="EA314" s="22" t="s">
        <v>539</v>
      </c>
      <c r="EB314" s="22" t="s">
        <v>115</v>
      </c>
      <c r="EC314" s="22">
        <v>6000</v>
      </c>
      <c r="ED314" s="22">
        <v>18.3</v>
      </c>
      <c r="EE314" s="22">
        <v>17674</v>
      </c>
      <c r="EF314" s="22">
        <v>14</v>
      </c>
      <c r="EG314" s="22">
        <v>21325</v>
      </c>
      <c r="EH314" s="22">
        <v>8.1999999999999993</v>
      </c>
      <c r="EI314" s="22" t="s">
        <v>858</v>
      </c>
      <c r="EJ314" s="22" t="s">
        <v>858</v>
      </c>
      <c r="EK314" s="22" t="s">
        <v>858</v>
      </c>
      <c r="EL314" s="22" t="s">
        <v>858</v>
      </c>
      <c r="EN314" s="23" t="s">
        <v>539</v>
      </c>
      <c r="EO314" s="23" t="s">
        <v>115</v>
      </c>
      <c r="EP314" s="23">
        <v>8000</v>
      </c>
      <c r="EQ314" s="23">
        <v>14.7</v>
      </c>
      <c r="ER314" s="23">
        <v>8.64</v>
      </c>
      <c r="ES314" s="23">
        <v>13</v>
      </c>
      <c r="ET314" s="23">
        <v>10.210000000000001</v>
      </c>
      <c r="EU314" s="23">
        <v>6.7</v>
      </c>
      <c r="EV314" s="23" t="s">
        <v>858</v>
      </c>
      <c r="EW314" s="23" t="s">
        <v>858</v>
      </c>
      <c r="EX314" s="23" t="s">
        <v>858</v>
      </c>
      <c r="EY314" s="23" t="s">
        <v>858</v>
      </c>
      <c r="FA314" s="24" t="s">
        <v>539</v>
      </c>
      <c r="FB314" s="24" t="s">
        <v>115</v>
      </c>
      <c r="FC314" s="24">
        <v>8000</v>
      </c>
      <c r="FD314" s="24">
        <v>14.7</v>
      </c>
      <c r="FE314" s="24">
        <v>324.89999999999998</v>
      </c>
      <c r="FF314" s="24">
        <v>12</v>
      </c>
      <c r="FG314" s="24">
        <v>399.6</v>
      </c>
      <c r="FH314" s="24">
        <v>6.7</v>
      </c>
      <c r="FI314" s="24" t="s">
        <v>858</v>
      </c>
      <c r="FJ314" s="24" t="s">
        <v>858</v>
      </c>
      <c r="FK314" s="24" t="s">
        <v>858</v>
      </c>
      <c r="FL314" s="24" t="s">
        <v>858</v>
      </c>
      <c r="FN314" s="11" t="s">
        <v>539</v>
      </c>
      <c r="FO314" s="11" t="s">
        <v>115</v>
      </c>
      <c r="FP314" s="11">
        <v>16000</v>
      </c>
      <c r="FQ314" s="11">
        <v>10.4</v>
      </c>
      <c r="FR314" s="11">
        <v>40.4</v>
      </c>
      <c r="FS314" s="11">
        <v>3.7</v>
      </c>
      <c r="FT314" s="11">
        <v>44.2</v>
      </c>
      <c r="FU314" s="11">
        <v>2.2000000000000002</v>
      </c>
      <c r="FV314" s="11">
        <v>36.1</v>
      </c>
      <c r="FW314" s="11">
        <v>3.8</v>
      </c>
      <c r="FX314" s="11" t="s">
        <v>858</v>
      </c>
      <c r="FY314" s="11" t="s">
        <v>858</v>
      </c>
      <c r="GA314" s="10" t="s">
        <v>539</v>
      </c>
      <c r="GB314" s="10" t="s">
        <v>115</v>
      </c>
      <c r="GC314" s="10">
        <v>15000</v>
      </c>
      <c r="GD314" s="10">
        <v>11.8</v>
      </c>
      <c r="GE314" s="10">
        <v>22834</v>
      </c>
      <c r="GF314" s="10">
        <v>8.6999999999999993</v>
      </c>
      <c r="GG314" s="10">
        <v>26799</v>
      </c>
      <c r="GH314" s="10">
        <v>5.2</v>
      </c>
      <c r="GI314" s="10">
        <v>16392</v>
      </c>
      <c r="GJ314" s="10">
        <v>7.6</v>
      </c>
      <c r="GK314" s="10" t="s">
        <v>858</v>
      </c>
      <c r="GL314" s="10" t="s">
        <v>858</v>
      </c>
      <c r="GN314" s="9" t="s">
        <v>539</v>
      </c>
      <c r="GO314" s="9" t="s">
        <v>115</v>
      </c>
      <c r="GP314" s="9">
        <v>16000</v>
      </c>
      <c r="GQ314" s="9">
        <v>10.4</v>
      </c>
      <c r="GR314" s="9">
        <v>9.67</v>
      </c>
      <c r="GS314" s="9">
        <v>6.2</v>
      </c>
      <c r="GT314" s="9">
        <v>11.4</v>
      </c>
      <c r="GU314" s="9">
        <v>4.7</v>
      </c>
      <c r="GV314" s="9">
        <v>7.05</v>
      </c>
      <c r="GW314" s="9">
        <v>6.1</v>
      </c>
      <c r="GX314" s="9" t="s">
        <v>858</v>
      </c>
      <c r="GY314" s="9" t="s">
        <v>858</v>
      </c>
    </row>
    <row r="315" spans="1:207" x14ac:dyDescent="0.25">
      <c r="A315" s="1" t="s">
        <v>540</v>
      </c>
      <c r="B315" s="1" t="s">
        <v>116</v>
      </c>
      <c r="C315" s="1">
        <v>19000</v>
      </c>
      <c r="D315" s="1">
        <v>9.6</v>
      </c>
      <c r="E315" s="1">
        <v>438.6</v>
      </c>
      <c r="F315" s="1">
        <v>7.9</v>
      </c>
      <c r="G315" s="1">
        <v>518.9</v>
      </c>
      <c r="H315" s="1">
        <v>4.8</v>
      </c>
      <c r="I315" s="1">
        <v>279.5</v>
      </c>
      <c r="J315" s="1">
        <v>5.9</v>
      </c>
      <c r="K315" s="1" t="s">
        <v>858</v>
      </c>
      <c r="L315" s="1" t="s">
        <v>858</v>
      </c>
      <c r="N315" s="2" t="s">
        <v>540</v>
      </c>
      <c r="O315" s="2" t="s">
        <v>116</v>
      </c>
      <c r="P315" s="2">
        <v>30000</v>
      </c>
      <c r="Q315" s="2">
        <v>7.6</v>
      </c>
      <c r="R315" s="2">
        <v>37.5</v>
      </c>
      <c r="S315" s="2">
        <v>1.8</v>
      </c>
      <c r="T315" s="2">
        <v>39.200000000000003</v>
      </c>
      <c r="U315" s="2">
        <v>1.2</v>
      </c>
      <c r="V315" s="2">
        <v>32.5</v>
      </c>
      <c r="W315" s="2">
        <v>1.9</v>
      </c>
      <c r="X315" s="2" t="s">
        <v>858</v>
      </c>
      <c r="Y315" s="2" t="s">
        <v>858</v>
      </c>
      <c r="AA315" s="3" t="s">
        <v>540</v>
      </c>
      <c r="AB315" s="3" t="s">
        <v>116</v>
      </c>
      <c r="AC315" s="3">
        <v>26000</v>
      </c>
      <c r="AD315" s="3">
        <v>13.8</v>
      </c>
      <c r="AE315" s="3">
        <v>21936</v>
      </c>
      <c r="AF315" s="3">
        <v>16</v>
      </c>
      <c r="AG315" s="3">
        <v>25711</v>
      </c>
      <c r="AH315" s="3">
        <v>9.6</v>
      </c>
      <c r="AI315" s="3" t="s">
        <v>858</v>
      </c>
      <c r="AJ315" s="3" t="s">
        <v>858</v>
      </c>
      <c r="AK315" s="3" t="s">
        <v>858</v>
      </c>
      <c r="AL315" s="3" t="s">
        <v>858</v>
      </c>
      <c r="AN315" s="4" t="s">
        <v>540</v>
      </c>
      <c r="AO315" s="4" t="s">
        <v>116</v>
      </c>
      <c r="AP315" s="4">
        <v>30000</v>
      </c>
      <c r="AQ315" s="4">
        <v>7.6</v>
      </c>
      <c r="AR315" s="4">
        <v>10.220000000000001</v>
      </c>
      <c r="AS315" s="4">
        <v>6.1</v>
      </c>
      <c r="AT315" s="4">
        <v>12.28</v>
      </c>
      <c r="AU315" s="4">
        <v>4.0999999999999996</v>
      </c>
      <c r="AV315" s="4">
        <v>6.81</v>
      </c>
      <c r="AW315" s="4">
        <v>2.8</v>
      </c>
      <c r="AX315" s="4" t="s">
        <v>858</v>
      </c>
      <c r="AY315" s="4" t="s">
        <v>858</v>
      </c>
      <c r="BA315" s="5" t="s">
        <v>540</v>
      </c>
      <c r="BB315" s="5" t="s">
        <v>116</v>
      </c>
      <c r="BC315" s="5">
        <v>30000</v>
      </c>
      <c r="BD315" s="5">
        <v>7.6</v>
      </c>
      <c r="BE315" s="5">
        <v>407.8</v>
      </c>
      <c r="BF315" s="5">
        <v>6</v>
      </c>
      <c r="BG315" s="5">
        <v>481.7</v>
      </c>
      <c r="BH315" s="5">
        <v>3.9</v>
      </c>
      <c r="BI315" s="5">
        <v>256.8</v>
      </c>
      <c r="BJ315" s="5">
        <v>3.7</v>
      </c>
      <c r="BK315" s="5" t="s">
        <v>858</v>
      </c>
      <c r="BL315" s="5" t="s">
        <v>858</v>
      </c>
      <c r="BN315" s="6" t="s">
        <v>540</v>
      </c>
      <c r="BO315" s="6" t="s">
        <v>116</v>
      </c>
      <c r="BP315" s="6">
        <v>43000</v>
      </c>
      <c r="BQ315" s="6">
        <v>6.2</v>
      </c>
      <c r="BR315" s="6">
        <v>36.5</v>
      </c>
      <c r="BS315" s="6">
        <v>2</v>
      </c>
      <c r="BT315" s="6">
        <v>32.799999999999997</v>
      </c>
      <c r="BU315" s="6">
        <v>2.2000000000000002</v>
      </c>
      <c r="BV315" s="6">
        <v>15.3</v>
      </c>
      <c r="BW315" s="6">
        <v>12</v>
      </c>
      <c r="BX315" s="6" t="s">
        <v>858</v>
      </c>
      <c r="BY315" s="6" t="s">
        <v>858</v>
      </c>
      <c r="CA315" s="7" t="s">
        <v>540</v>
      </c>
      <c r="CB315" s="7" t="s">
        <v>116</v>
      </c>
      <c r="CC315" s="7">
        <v>37000</v>
      </c>
      <c r="CD315" s="7">
        <v>10.5</v>
      </c>
      <c r="CE315" s="7">
        <v>17304</v>
      </c>
      <c r="CF315" s="7">
        <v>13</v>
      </c>
      <c r="CG315" s="7">
        <v>20709</v>
      </c>
      <c r="CH315" s="7">
        <v>7.7</v>
      </c>
      <c r="CI315" s="7" t="s">
        <v>858</v>
      </c>
      <c r="CJ315" s="7" t="s">
        <v>858</v>
      </c>
      <c r="CK315" s="7" t="s">
        <v>858</v>
      </c>
      <c r="CL315" s="7" t="s">
        <v>858</v>
      </c>
      <c r="CN315" s="8" t="s">
        <v>540</v>
      </c>
      <c r="CO315" s="8" t="s">
        <v>116</v>
      </c>
      <c r="CP315" s="8">
        <v>43000</v>
      </c>
      <c r="CQ315" s="8">
        <v>6.2</v>
      </c>
      <c r="CR315" s="8">
        <v>9.4600000000000009</v>
      </c>
      <c r="CS315" s="8">
        <v>5.4</v>
      </c>
      <c r="CT315" s="8">
        <v>11.86</v>
      </c>
      <c r="CU315" s="8">
        <v>3.8</v>
      </c>
      <c r="CV315" s="8">
        <v>6.26</v>
      </c>
      <c r="CW315" s="8">
        <v>2</v>
      </c>
      <c r="CX315" s="8" t="s">
        <v>858</v>
      </c>
      <c r="CY315" s="8" t="s">
        <v>858</v>
      </c>
      <c r="DA315" s="20" t="s">
        <v>540</v>
      </c>
      <c r="DB315" s="20" t="s">
        <v>116</v>
      </c>
      <c r="DC315" s="20">
        <v>43000</v>
      </c>
      <c r="DD315" s="20">
        <v>6.2</v>
      </c>
      <c r="DE315" s="20">
        <v>339.2</v>
      </c>
      <c r="DF315" s="20">
        <v>6.6</v>
      </c>
      <c r="DG315" s="20">
        <v>389.4</v>
      </c>
      <c r="DH315" s="20">
        <v>4.3</v>
      </c>
      <c r="DI315" s="20">
        <v>105.7</v>
      </c>
      <c r="DJ315" s="20">
        <v>14</v>
      </c>
      <c r="DK315" s="20" t="s">
        <v>858</v>
      </c>
      <c r="DL315" s="20" t="s">
        <v>858</v>
      </c>
      <c r="DN315" s="21" t="s">
        <v>540</v>
      </c>
      <c r="DO315" s="21" t="s">
        <v>116</v>
      </c>
      <c r="DP315" s="21">
        <v>11000</v>
      </c>
      <c r="DQ315" s="21">
        <v>12.4</v>
      </c>
      <c r="DR315" s="21">
        <v>37</v>
      </c>
      <c r="DS315" s="21">
        <v>1.5</v>
      </c>
      <c r="DT315" s="21">
        <v>36.4</v>
      </c>
      <c r="DU315" s="21">
        <v>1.2</v>
      </c>
      <c r="DV315" s="21">
        <v>31.8</v>
      </c>
      <c r="DW315" s="21">
        <v>2.2999999999999998</v>
      </c>
      <c r="DX315" s="21" t="s">
        <v>858</v>
      </c>
      <c r="DY315" s="21" t="s">
        <v>858</v>
      </c>
      <c r="EA315" s="22" t="s">
        <v>540</v>
      </c>
      <c r="EB315" s="22" t="s">
        <v>116</v>
      </c>
      <c r="EC315" s="22" t="s">
        <v>858</v>
      </c>
      <c r="ED315" s="22" t="s">
        <v>858</v>
      </c>
      <c r="EE315" s="22" t="s">
        <v>858</v>
      </c>
      <c r="EF315" s="22" t="s">
        <v>858</v>
      </c>
      <c r="EG315" s="22" t="s">
        <v>858</v>
      </c>
      <c r="EH315" s="22" t="s">
        <v>858</v>
      </c>
      <c r="EI315" s="22" t="s">
        <v>858</v>
      </c>
      <c r="EJ315" s="22" t="s">
        <v>858</v>
      </c>
      <c r="EK315" s="22" t="s">
        <v>858</v>
      </c>
      <c r="EL315" s="22" t="s">
        <v>858</v>
      </c>
      <c r="EN315" s="23" t="s">
        <v>540</v>
      </c>
      <c r="EO315" s="23" t="s">
        <v>116</v>
      </c>
      <c r="EP315" s="23">
        <v>11000</v>
      </c>
      <c r="EQ315" s="23">
        <v>12.4</v>
      </c>
      <c r="ER315" s="23">
        <v>9.5</v>
      </c>
      <c r="ES315" s="23">
        <v>12</v>
      </c>
      <c r="ET315" s="23">
        <v>11.41</v>
      </c>
      <c r="EU315" s="23">
        <v>6</v>
      </c>
      <c r="EV315" s="23" t="s">
        <v>858</v>
      </c>
      <c r="EW315" s="23" t="s">
        <v>858</v>
      </c>
      <c r="EX315" s="23" t="s">
        <v>858</v>
      </c>
      <c r="EY315" s="23" t="s">
        <v>858</v>
      </c>
      <c r="FA315" s="24" t="s">
        <v>540</v>
      </c>
      <c r="FB315" s="24" t="s">
        <v>116</v>
      </c>
      <c r="FC315" s="24">
        <v>11000</v>
      </c>
      <c r="FD315" s="24">
        <v>12.4</v>
      </c>
      <c r="FE315" s="24">
        <v>351.8</v>
      </c>
      <c r="FF315" s="24">
        <v>10</v>
      </c>
      <c r="FG315" s="24">
        <v>415.4</v>
      </c>
      <c r="FH315" s="24">
        <v>5.7</v>
      </c>
      <c r="FI315" s="24">
        <v>241.3</v>
      </c>
      <c r="FJ315" s="24">
        <v>6</v>
      </c>
      <c r="FK315" s="24" t="s">
        <v>858</v>
      </c>
      <c r="FL315" s="24" t="s">
        <v>858</v>
      </c>
      <c r="FN315" s="11" t="s">
        <v>540</v>
      </c>
      <c r="FO315" s="11" t="s">
        <v>116</v>
      </c>
      <c r="FP315" s="11">
        <v>19000</v>
      </c>
      <c r="FQ315" s="11">
        <v>9.6</v>
      </c>
      <c r="FR315" s="11">
        <v>39.6</v>
      </c>
      <c r="FS315" s="11">
        <v>1.8</v>
      </c>
      <c r="FT315" s="11">
        <v>40.799999999999997</v>
      </c>
      <c r="FU315" s="11">
        <v>1.6</v>
      </c>
      <c r="FV315" s="11">
        <v>34.299999999999997</v>
      </c>
      <c r="FW315" s="11">
        <v>2.4</v>
      </c>
      <c r="FX315" s="11" t="s">
        <v>858</v>
      </c>
      <c r="FY315" s="11" t="s">
        <v>858</v>
      </c>
      <c r="GA315" s="10" t="s">
        <v>540</v>
      </c>
      <c r="GB315" s="10" t="s">
        <v>116</v>
      </c>
      <c r="GC315" s="10">
        <v>17000</v>
      </c>
      <c r="GD315" s="10">
        <v>14.5</v>
      </c>
      <c r="GE315" s="10">
        <v>24587</v>
      </c>
      <c r="GF315" s="10">
        <v>13</v>
      </c>
      <c r="GG315" s="10">
        <v>28171</v>
      </c>
      <c r="GH315" s="10">
        <v>7</v>
      </c>
      <c r="GI315" s="10">
        <v>14434</v>
      </c>
      <c r="GJ315" s="10">
        <v>8.1999999999999993</v>
      </c>
      <c r="GK315" s="10" t="s">
        <v>858</v>
      </c>
      <c r="GL315" s="10" t="s">
        <v>858</v>
      </c>
      <c r="GN315" s="9" t="s">
        <v>540</v>
      </c>
      <c r="GO315" s="9" t="s">
        <v>116</v>
      </c>
      <c r="GP315" s="9">
        <v>19000</v>
      </c>
      <c r="GQ315" s="9">
        <v>9.6</v>
      </c>
      <c r="GR315" s="9">
        <v>10.69</v>
      </c>
      <c r="GS315" s="9">
        <v>7.4</v>
      </c>
      <c r="GT315" s="9">
        <v>12.72</v>
      </c>
      <c r="GU315" s="9">
        <v>5.3</v>
      </c>
      <c r="GV315" s="9">
        <v>7.05</v>
      </c>
      <c r="GW315" s="9">
        <v>3.8</v>
      </c>
      <c r="GX315" s="9" t="s">
        <v>858</v>
      </c>
      <c r="GY315" s="9" t="s">
        <v>858</v>
      </c>
    </row>
    <row r="316" spans="1:207" x14ac:dyDescent="0.25">
      <c r="A316" s="1" t="s">
        <v>541</v>
      </c>
      <c r="B316" s="1" t="s">
        <v>117</v>
      </c>
      <c r="C316" s="1">
        <v>10000</v>
      </c>
      <c r="D316" s="1">
        <v>13.4</v>
      </c>
      <c r="E316" s="1">
        <v>498</v>
      </c>
      <c r="F316" s="1">
        <v>10</v>
      </c>
      <c r="G316" s="1">
        <v>540.70000000000005</v>
      </c>
      <c r="H316" s="1">
        <v>5.3</v>
      </c>
      <c r="I316" s="1" t="s">
        <v>858</v>
      </c>
      <c r="J316" s="1" t="s">
        <v>858</v>
      </c>
      <c r="K316" s="1" t="s">
        <v>858</v>
      </c>
      <c r="L316" s="1" t="s">
        <v>858</v>
      </c>
      <c r="N316" s="2" t="s">
        <v>541</v>
      </c>
      <c r="O316" s="2" t="s">
        <v>117</v>
      </c>
      <c r="P316" s="2">
        <v>15000</v>
      </c>
      <c r="Q316" s="2">
        <v>10.5</v>
      </c>
      <c r="R316" s="2">
        <v>40</v>
      </c>
      <c r="S316" s="2">
        <v>1.6</v>
      </c>
      <c r="T316" s="2">
        <v>40.799999999999997</v>
      </c>
      <c r="U316" s="2">
        <v>1.7</v>
      </c>
      <c r="V316" s="2">
        <v>32.700000000000003</v>
      </c>
      <c r="W316" s="2">
        <v>2</v>
      </c>
      <c r="X316" s="2" t="s">
        <v>858</v>
      </c>
      <c r="Y316" s="2" t="s">
        <v>858</v>
      </c>
      <c r="AA316" s="3" t="s">
        <v>541</v>
      </c>
      <c r="AB316" s="3" t="s">
        <v>117</v>
      </c>
      <c r="AC316" s="3" t="s">
        <v>858</v>
      </c>
      <c r="AD316" s="3" t="s">
        <v>858</v>
      </c>
      <c r="AE316" s="3" t="s">
        <v>858</v>
      </c>
      <c r="AF316" s="3" t="s">
        <v>858</v>
      </c>
      <c r="AG316" s="3">
        <v>25208</v>
      </c>
      <c r="AH316" s="3">
        <v>16</v>
      </c>
      <c r="AI316" s="3" t="s">
        <v>858</v>
      </c>
      <c r="AJ316" s="3" t="s">
        <v>858</v>
      </c>
      <c r="AK316" s="3" t="s">
        <v>858</v>
      </c>
      <c r="AL316" s="3" t="s">
        <v>858</v>
      </c>
      <c r="AN316" s="4" t="s">
        <v>541</v>
      </c>
      <c r="AO316" s="4" t="s">
        <v>117</v>
      </c>
      <c r="AP316" s="4">
        <v>15000</v>
      </c>
      <c r="AQ316" s="4">
        <v>10.5</v>
      </c>
      <c r="AR316" s="4">
        <v>10.46</v>
      </c>
      <c r="AS316" s="4">
        <v>7.4</v>
      </c>
      <c r="AT316" s="4">
        <v>11.92</v>
      </c>
      <c r="AU316" s="4">
        <v>5.5</v>
      </c>
      <c r="AV316" s="4">
        <v>6.43</v>
      </c>
      <c r="AW316" s="4">
        <v>7</v>
      </c>
      <c r="AX316" s="4" t="s">
        <v>858</v>
      </c>
      <c r="AY316" s="4" t="s">
        <v>858</v>
      </c>
      <c r="BA316" s="5" t="s">
        <v>541</v>
      </c>
      <c r="BB316" s="5" t="s">
        <v>117</v>
      </c>
      <c r="BC316" s="5">
        <v>15000</v>
      </c>
      <c r="BD316" s="5">
        <v>10.5</v>
      </c>
      <c r="BE316" s="5">
        <v>436.1</v>
      </c>
      <c r="BF316" s="5">
        <v>8.5</v>
      </c>
      <c r="BG316" s="5">
        <v>486.3</v>
      </c>
      <c r="BH316" s="5">
        <v>5.5</v>
      </c>
      <c r="BI316" s="5">
        <v>264.39999999999998</v>
      </c>
      <c r="BJ316" s="5">
        <v>7.3</v>
      </c>
      <c r="BK316" s="5" t="s">
        <v>858</v>
      </c>
      <c r="BL316" s="5" t="s">
        <v>858</v>
      </c>
      <c r="BN316" s="6" t="s">
        <v>541</v>
      </c>
      <c r="BO316" s="6" t="s">
        <v>117</v>
      </c>
      <c r="BP316" s="6">
        <v>22000</v>
      </c>
      <c r="BQ316" s="6">
        <v>8.6</v>
      </c>
      <c r="BR316" s="6">
        <v>37.4</v>
      </c>
      <c r="BS316" s="6">
        <v>4.0999999999999996</v>
      </c>
      <c r="BT316" s="6">
        <v>32.9</v>
      </c>
      <c r="BU316" s="6">
        <v>3.5</v>
      </c>
      <c r="BV316" s="6" t="s">
        <v>858</v>
      </c>
      <c r="BW316" s="6" t="s">
        <v>858</v>
      </c>
      <c r="BX316" s="6" t="s">
        <v>858</v>
      </c>
      <c r="BY316" s="6" t="s">
        <v>858</v>
      </c>
      <c r="CA316" s="7" t="s">
        <v>541</v>
      </c>
      <c r="CB316" s="7" t="s">
        <v>117</v>
      </c>
      <c r="CC316" s="7">
        <v>20000</v>
      </c>
      <c r="CD316" s="7">
        <v>16.899999999999999</v>
      </c>
      <c r="CE316" s="7" t="s">
        <v>858</v>
      </c>
      <c r="CF316" s="7" t="s">
        <v>858</v>
      </c>
      <c r="CG316" s="7">
        <v>19505</v>
      </c>
      <c r="CH316" s="7">
        <v>12</v>
      </c>
      <c r="CI316" s="7" t="s">
        <v>858</v>
      </c>
      <c r="CJ316" s="7" t="s">
        <v>858</v>
      </c>
      <c r="CK316" s="7" t="s">
        <v>858</v>
      </c>
      <c r="CL316" s="7" t="s">
        <v>858</v>
      </c>
      <c r="CN316" s="8" t="s">
        <v>541</v>
      </c>
      <c r="CO316" s="8" t="s">
        <v>117</v>
      </c>
      <c r="CP316" s="8">
        <v>22000</v>
      </c>
      <c r="CQ316" s="8">
        <v>8.6</v>
      </c>
      <c r="CR316" s="8">
        <v>8.89</v>
      </c>
      <c r="CS316" s="8">
        <v>6.6</v>
      </c>
      <c r="CT316" s="8">
        <v>11.34</v>
      </c>
      <c r="CU316" s="8">
        <v>5.0999999999999996</v>
      </c>
      <c r="CV316" s="8">
        <v>6.15</v>
      </c>
      <c r="CW316" s="8">
        <v>1.4</v>
      </c>
      <c r="CX316" s="8" t="s">
        <v>858</v>
      </c>
      <c r="CY316" s="8" t="s">
        <v>858</v>
      </c>
      <c r="DA316" s="20" t="s">
        <v>541</v>
      </c>
      <c r="DB316" s="20" t="s">
        <v>117</v>
      </c>
      <c r="DC316" s="20">
        <v>22000</v>
      </c>
      <c r="DD316" s="20">
        <v>8.6</v>
      </c>
      <c r="DE316" s="20">
        <v>329.7</v>
      </c>
      <c r="DF316" s="20">
        <v>10</v>
      </c>
      <c r="DG316" s="20">
        <v>373.7</v>
      </c>
      <c r="DH316" s="20">
        <v>6.4</v>
      </c>
      <c r="DI316" s="20" t="s">
        <v>858</v>
      </c>
      <c r="DJ316" s="20" t="s">
        <v>858</v>
      </c>
      <c r="DK316" s="20" t="s">
        <v>858</v>
      </c>
      <c r="DL316" s="20" t="s">
        <v>858</v>
      </c>
      <c r="DN316" s="21" t="s">
        <v>541</v>
      </c>
      <c r="DO316" s="21" t="s">
        <v>117</v>
      </c>
      <c r="DP316" s="21">
        <v>6000</v>
      </c>
      <c r="DQ316" s="21">
        <v>16.8</v>
      </c>
      <c r="DR316" s="21">
        <v>37.5</v>
      </c>
      <c r="DS316" s="21">
        <v>2.6</v>
      </c>
      <c r="DT316" s="21">
        <v>38.1</v>
      </c>
      <c r="DU316" s="21">
        <v>1.8</v>
      </c>
      <c r="DV316" s="21" t="s">
        <v>858</v>
      </c>
      <c r="DW316" s="21" t="s">
        <v>858</v>
      </c>
      <c r="DX316" s="21" t="s">
        <v>858</v>
      </c>
      <c r="DY316" s="21" t="s">
        <v>858</v>
      </c>
      <c r="EA316" s="22" t="s">
        <v>541</v>
      </c>
      <c r="EB316" s="22" t="s">
        <v>117</v>
      </c>
      <c r="EC316" s="22" t="s">
        <v>858</v>
      </c>
      <c r="ED316" s="22" t="s">
        <v>858</v>
      </c>
      <c r="EE316" s="22" t="s">
        <v>858</v>
      </c>
      <c r="EF316" s="22" t="s">
        <v>858</v>
      </c>
      <c r="EG316" s="22" t="s">
        <v>858</v>
      </c>
      <c r="EH316" s="22" t="s">
        <v>858</v>
      </c>
      <c r="EI316" s="22" t="s">
        <v>858</v>
      </c>
      <c r="EJ316" s="22" t="s">
        <v>858</v>
      </c>
      <c r="EK316" s="22" t="s">
        <v>858</v>
      </c>
      <c r="EL316" s="22" t="s">
        <v>858</v>
      </c>
      <c r="EN316" s="23" t="s">
        <v>541</v>
      </c>
      <c r="EO316" s="23" t="s">
        <v>117</v>
      </c>
      <c r="EP316" s="23">
        <v>6000</v>
      </c>
      <c r="EQ316" s="23">
        <v>16.8</v>
      </c>
      <c r="ER316" s="23">
        <v>8.41</v>
      </c>
      <c r="ES316" s="23">
        <v>15</v>
      </c>
      <c r="ET316" s="23">
        <v>10.47</v>
      </c>
      <c r="EU316" s="23">
        <v>13</v>
      </c>
      <c r="EV316" s="23" t="s">
        <v>858</v>
      </c>
      <c r="EW316" s="23" t="s">
        <v>858</v>
      </c>
      <c r="EX316" s="23" t="s">
        <v>858</v>
      </c>
      <c r="EY316" s="23" t="s">
        <v>858</v>
      </c>
      <c r="FA316" s="24" t="s">
        <v>541</v>
      </c>
      <c r="FB316" s="24" t="s">
        <v>117</v>
      </c>
      <c r="FC316" s="24">
        <v>6000</v>
      </c>
      <c r="FD316" s="24">
        <v>16.8</v>
      </c>
      <c r="FE316" s="24">
        <v>323.7</v>
      </c>
      <c r="FF316" s="24">
        <v>13</v>
      </c>
      <c r="FG316" s="24">
        <v>399.2</v>
      </c>
      <c r="FH316" s="24">
        <v>12</v>
      </c>
      <c r="FI316" s="24" t="s">
        <v>858</v>
      </c>
      <c r="FJ316" s="24" t="s">
        <v>858</v>
      </c>
      <c r="FK316" s="24" t="s">
        <v>858</v>
      </c>
      <c r="FL316" s="24" t="s">
        <v>858</v>
      </c>
      <c r="FN316" s="11" t="s">
        <v>541</v>
      </c>
      <c r="FO316" s="11" t="s">
        <v>117</v>
      </c>
      <c r="FP316" s="11">
        <v>10000</v>
      </c>
      <c r="FQ316" s="11">
        <v>13.4</v>
      </c>
      <c r="FR316" s="11">
        <v>40</v>
      </c>
      <c r="FS316" s="11">
        <v>5.0999999999999996</v>
      </c>
      <c r="FT316" s="11">
        <v>42.5</v>
      </c>
      <c r="FU316" s="11">
        <v>2.4</v>
      </c>
      <c r="FV316" s="11">
        <v>35</v>
      </c>
      <c r="FW316" s="11">
        <v>3.6</v>
      </c>
      <c r="FX316" s="11" t="s">
        <v>858</v>
      </c>
      <c r="FY316" s="11" t="s">
        <v>858</v>
      </c>
      <c r="GA316" s="10" t="s">
        <v>541</v>
      </c>
      <c r="GB316" s="10" t="s">
        <v>117</v>
      </c>
      <c r="GC316" s="10">
        <v>9000</v>
      </c>
      <c r="GD316" s="10">
        <v>15.2</v>
      </c>
      <c r="GE316" s="10">
        <v>26424</v>
      </c>
      <c r="GF316" s="10">
        <v>11</v>
      </c>
      <c r="GG316" s="10">
        <v>27446</v>
      </c>
      <c r="GH316" s="10">
        <v>6.8</v>
      </c>
      <c r="GI316" s="10" t="s">
        <v>858</v>
      </c>
      <c r="GJ316" s="10" t="s">
        <v>858</v>
      </c>
      <c r="GK316" s="10" t="s">
        <v>858</v>
      </c>
      <c r="GL316" s="10" t="s">
        <v>858</v>
      </c>
      <c r="GN316" s="9" t="s">
        <v>541</v>
      </c>
      <c r="GO316" s="9" t="s">
        <v>117</v>
      </c>
      <c r="GP316" s="9">
        <v>10000</v>
      </c>
      <c r="GQ316" s="9">
        <v>13.4</v>
      </c>
      <c r="GR316" s="9">
        <v>11.59</v>
      </c>
      <c r="GS316" s="9">
        <v>9.1</v>
      </c>
      <c r="GT316" s="9">
        <v>12.73</v>
      </c>
      <c r="GU316" s="9">
        <v>5.5</v>
      </c>
      <c r="GV316" s="9">
        <v>7.55</v>
      </c>
      <c r="GW316" s="9">
        <v>5</v>
      </c>
      <c r="GX316" s="9" t="s">
        <v>858</v>
      </c>
      <c r="GY316" s="9" t="s">
        <v>858</v>
      </c>
    </row>
    <row r="317" spans="1:207" x14ac:dyDescent="0.25">
      <c r="A317" s="1" t="s">
        <v>542</v>
      </c>
      <c r="B317" s="1" t="s">
        <v>118</v>
      </c>
      <c r="C317" s="1">
        <v>14000</v>
      </c>
      <c r="D317" s="1">
        <v>10.8</v>
      </c>
      <c r="E317" s="1">
        <v>457.8</v>
      </c>
      <c r="F317" s="1">
        <v>6.6</v>
      </c>
      <c r="G317" s="1">
        <v>526.29999999999995</v>
      </c>
      <c r="H317" s="1">
        <v>5</v>
      </c>
      <c r="I317" s="1">
        <v>296.3</v>
      </c>
      <c r="J317" s="1">
        <v>8.6999999999999993</v>
      </c>
      <c r="K317" s="1" t="s">
        <v>858</v>
      </c>
      <c r="L317" s="1" t="s">
        <v>858</v>
      </c>
      <c r="N317" s="2" t="s">
        <v>542</v>
      </c>
      <c r="O317" s="2" t="s">
        <v>118</v>
      </c>
      <c r="P317" s="2">
        <v>22000</v>
      </c>
      <c r="Q317" s="2">
        <v>8.6</v>
      </c>
      <c r="R317" s="2">
        <v>39</v>
      </c>
      <c r="S317" s="2">
        <v>1.6</v>
      </c>
      <c r="T317" s="2">
        <v>39.9</v>
      </c>
      <c r="U317" s="2">
        <v>1.2</v>
      </c>
      <c r="V317" s="2">
        <v>35</v>
      </c>
      <c r="W317" s="2">
        <v>2</v>
      </c>
      <c r="X317" s="2" t="s">
        <v>858</v>
      </c>
      <c r="Y317" s="2" t="s">
        <v>858</v>
      </c>
      <c r="AA317" s="3" t="s">
        <v>542</v>
      </c>
      <c r="AB317" s="3" t="s">
        <v>118</v>
      </c>
      <c r="AC317" s="3">
        <v>18000</v>
      </c>
      <c r="AD317" s="3">
        <v>10.4</v>
      </c>
      <c r="AE317" s="3">
        <v>23209</v>
      </c>
      <c r="AF317" s="3">
        <v>8.1</v>
      </c>
      <c r="AG317" s="3">
        <v>27261</v>
      </c>
      <c r="AH317" s="3">
        <v>5.3</v>
      </c>
      <c r="AI317" s="3">
        <v>14477</v>
      </c>
      <c r="AJ317" s="3">
        <v>7.8</v>
      </c>
      <c r="AK317" s="3" t="s">
        <v>858</v>
      </c>
      <c r="AL317" s="3" t="s">
        <v>858</v>
      </c>
      <c r="AN317" s="4" t="s">
        <v>542</v>
      </c>
      <c r="AO317" s="4" t="s">
        <v>118</v>
      </c>
      <c r="AP317" s="4">
        <v>22000</v>
      </c>
      <c r="AQ317" s="4">
        <v>8.6</v>
      </c>
      <c r="AR317" s="4">
        <v>10.58</v>
      </c>
      <c r="AS317" s="4">
        <v>5.0999999999999996</v>
      </c>
      <c r="AT317" s="4">
        <v>12.6</v>
      </c>
      <c r="AU317" s="4">
        <v>4.5999999999999996</v>
      </c>
      <c r="AV317" s="4">
        <v>6.85</v>
      </c>
      <c r="AW317" s="4">
        <v>4.2</v>
      </c>
      <c r="AX317" s="4" t="s">
        <v>858</v>
      </c>
      <c r="AY317" s="4" t="s">
        <v>858</v>
      </c>
      <c r="BA317" s="5" t="s">
        <v>542</v>
      </c>
      <c r="BB317" s="5" t="s">
        <v>118</v>
      </c>
      <c r="BC317" s="5">
        <v>22000</v>
      </c>
      <c r="BD317" s="5">
        <v>8.6</v>
      </c>
      <c r="BE317" s="5">
        <v>422.9</v>
      </c>
      <c r="BF317" s="5">
        <v>7.3</v>
      </c>
      <c r="BG317" s="5">
        <v>502.1</v>
      </c>
      <c r="BH317" s="5">
        <v>4.5</v>
      </c>
      <c r="BI317" s="5">
        <v>265.89999999999998</v>
      </c>
      <c r="BJ317" s="5">
        <v>5.8</v>
      </c>
      <c r="BK317" s="5" t="s">
        <v>858</v>
      </c>
      <c r="BL317" s="5" t="s">
        <v>858</v>
      </c>
      <c r="BN317" s="6" t="s">
        <v>542</v>
      </c>
      <c r="BO317" s="6" t="s">
        <v>118</v>
      </c>
      <c r="BP317" s="6">
        <v>27000</v>
      </c>
      <c r="BQ317" s="6">
        <v>7.7</v>
      </c>
      <c r="BR317" s="6">
        <v>37.5</v>
      </c>
      <c r="BS317" s="6">
        <v>1.4</v>
      </c>
      <c r="BT317" s="6">
        <v>36.200000000000003</v>
      </c>
      <c r="BU317" s="6">
        <v>2</v>
      </c>
      <c r="BV317" s="6">
        <v>22.5</v>
      </c>
      <c r="BW317" s="6">
        <v>9.1</v>
      </c>
      <c r="BX317" s="6" t="s">
        <v>858</v>
      </c>
      <c r="BY317" s="6" t="s">
        <v>858</v>
      </c>
      <c r="CA317" s="7" t="s">
        <v>542</v>
      </c>
      <c r="CB317" s="7" t="s">
        <v>118</v>
      </c>
      <c r="CC317" s="7">
        <v>24000</v>
      </c>
      <c r="CD317" s="7">
        <v>9.1</v>
      </c>
      <c r="CE317" s="7">
        <v>20055</v>
      </c>
      <c r="CF317" s="7">
        <v>7.4</v>
      </c>
      <c r="CG317" s="7">
        <v>23406</v>
      </c>
      <c r="CH317" s="7">
        <v>5.7</v>
      </c>
      <c r="CI317" s="7">
        <v>7187</v>
      </c>
      <c r="CJ317" s="7">
        <v>16</v>
      </c>
      <c r="CK317" s="7" t="s">
        <v>858</v>
      </c>
      <c r="CL317" s="7" t="s">
        <v>858</v>
      </c>
      <c r="CN317" s="8" t="s">
        <v>542</v>
      </c>
      <c r="CO317" s="8" t="s">
        <v>118</v>
      </c>
      <c r="CP317" s="8">
        <v>27000</v>
      </c>
      <c r="CQ317" s="8">
        <v>7.7</v>
      </c>
      <c r="CR317" s="8">
        <v>9.86</v>
      </c>
      <c r="CS317" s="8">
        <v>5.2</v>
      </c>
      <c r="CT317" s="8">
        <v>12.1</v>
      </c>
      <c r="CU317" s="8">
        <v>4.4000000000000004</v>
      </c>
      <c r="CV317" s="8">
        <v>6.5</v>
      </c>
      <c r="CW317" s="8">
        <v>3</v>
      </c>
      <c r="CX317" s="8" t="s">
        <v>858</v>
      </c>
      <c r="CY317" s="8" t="s">
        <v>858</v>
      </c>
      <c r="DA317" s="20" t="s">
        <v>542</v>
      </c>
      <c r="DB317" s="20" t="s">
        <v>118</v>
      </c>
      <c r="DC317" s="20">
        <v>27000</v>
      </c>
      <c r="DD317" s="20">
        <v>7.7</v>
      </c>
      <c r="DE317" s="20">
        <v>380</v>
      </c>
      <c r="DF317" s="20">
        <v>7</v>
      </c>
      <c r="DG317" s="20">
        <v>438.3</v>
      </c>
      <c r="DH317" s="20">
        <v>4.8</v>
      </c>
      <c r="DI317" s="20">
        <v>154.30000000000001</v>
      </c>
      <c r="DJ317" s="20">
        <v>16</v>
      </c>
      <c r="DK317" s="20" t="s">
        <v>858</v>
      </c>
      <c r="DL317" s="20" t="s">
        <v>858</v>
      </c>
      <c r="DN317" s="21" t="s">
        <v>542</v>
      </c>
      <c r="DO317" s="21" t="s">
        <v>118</v>
      </c>
      <c r="DP317" s="21">
        <v>8000</v>
      </c>
      <c r="DQ317" s="21">
        <v>14.4</v>
      </c>
      <c r="DR317" s="21">
        <v>37.5</v>
      </c>
      <c r="DS317" s="21">
        <v>1.7</v>
      </c>
      <c r="DT317" s="21">
        <v>38.299999999999997</v>
      </c>
      <c r="DU317" s="21">
        <v>1.7</v>
      </c>
      <c r="DV317" s="21" t="s">
        <v>858</v>
      </c>
      <c r="DW317" s="21" t="s">
        <v>858</v>
      </c>
      <c r="DX317" s="21" t="s">
        <v>858</v>
      </c>
      <c r="DY317" s="21" t="s">
        <v>858</v>
      </c>
      <c r="EA317" s="22" t="s">
        <v>542</v>
      </c>
      <c r="EB317" s="22" t="s">
        <v>118</v>
      </c>
      <c r="EC317" s="22">
        <v>6000</v>
      </c>
      <c r="ED317" s="22">
        <v>17.5</v>
      </c>
      <c r="EE317" s="22">
        <v>19468</v>
      </c>
      <c r="EF317" s="22">
        <v>13</v>
      </c>
      <c r="EG317" s="22">
        <v>24299</v>
      </c>
      <c r="EH317" s="22">
        <v>11</v>
      </c>
      <c r="EI317" s="22" t="s">
        <v>858</v>
      </c>
      <c r="EJ317" s="22" t="s">
        <v>858</v>
      </c>
      <c r="EK317" s="22" t="s">
        <v>858</v>
      </c>
      <c r="EL317" s="22" t="s">
        <v>858</v>
      </c>
      <c r="EN317" s="23" t="s">
        <v>542</v>
      </c>
      <c r="EO317" s="23" t="s">
        <v>118</v>
      </c>
      <c r="EP317" s="23">
        <v>8000</v>
      </c>
      <c r="EQ317" s="23">
        <v>14.4</v>
      </c>
      <c r="ER317" s="23">
        <v>9.34</v>
      </c>
      <c r="ES317" s="23">
        <v>7.6</v>
      </c>
      <c r="ET317" s="23">
        <v>11.97</v>
      </c>
      <c r="EU317" s="23">
        <v>9.5</v>
      </c>
      <c r="EV317" s="23" t="s">
        <v>858</v>
      </c>
      <c r="EW317" s="23" t="s">
        <v>858</v>
      </c>
      <c r="EX317" s="23" t="s">
        <v>858</v>
      </c>
      <c r="EY317" s="23" t="s">
        <v>858</v>
      </c>
      <c r="FA317" s="24" t="s">
        <v>542</v>
      </c>
      <c r="FB317" s="24" t="s">
        <v>118</v>
      </c>
      <c r="FC317" s="24">
        <v>8000</v>
      </c>
      <c r="FD317" s="24">
        <v>14.4</v>
      </c>
      <c r="FE317" s="24">
        <v>373.1</v>
      </c>
      <c r="FF317" s="24">
        <v>6.7</v>
      </c>
      <c r="FG317" s="24">
        <v>458.8</v>
      </c>
      <c r="FH317" s="24">
        <v>9</v>
      </c>
      <c r="FI317" s="24" t="s">
        <v>858</v>
      </c>
      <c r="FJ317" s="24" t="s">
        <v>858</v>
      </c>
      <c r="FK317" s="24" t="s">
        <v>858</v>
      </c>
      <c r="FL317" s="24" t="s">
        <v>858</v>
      </c>
      <c r="FN317" s="11" t="s">
        <v>542</v>
      </c>
      <c r="FO317" s="11" t="s">
        <v>118</v>
      </c>
      <c r="FP317" s="11">
        <v>14000</v>
      </c>
      <c r="FQ317" s="11">
        <v>10.8</v>
      </c>
      <c r="FR317" s="11">
        <v>40</v>
      </c>
      <c r="FS317" s="11">
        <v>1.6</v>
      </c>
      <c r="FT317" s="11">
        <v>40.700000000000003</v>
      </c>
      <c r="FU317" s="11">
        <v>1.5</v>
      </c>
      <c r="FV317" s="11">
        <v>35</v>
      </c>
      <c r="FW317" s="11">
        <v>3.2</v>
      </c>
      <c r="FX317" s="11" t="s">
        <v>858</v>
      </c>
      <c r="FY317" s="11" t="s">
        <v>858</v>
      </c>
      <c r="GA317" s="10" t="s">
        <v>542</v>
      </c>
      <c r="GB317" s="10" t="s">
        <v>118</v>
      </c>
      <c r="GC317" s="10">
        <v>12000</v>
      </c>
      <c r="GD317" s="10">
        <v>13</v>
      </c>
      <c r="GE317" s="10">
        <v>25470</v>
      </c>
      <c r="GF317" s="10">
        <v>9</v>
      </c>
      <c r="GG317" s="10">
        <v>28848</v>
      </c>
      <c r="GH317" s="10">
        <v>5.8</v>
      </c>
      <c r="GI317" s="10">
        <v>15798</v>
      </c>
      <c r="GJ317" s="10">
        <v>7.8</v>
      </c>
      <c r="GK317" s="10" t="s">
        <v>858</v>
      </c>
      <c r="GL317" s="10" t="s">
        <v>858</v>
      </c>
      <c r="GN317" s="9" t="s">
        <v>542</v>
      </c>
      <c r="GO317" s="9" t="s">
        <v>118</v>
      </c>
      <c r="GP317" s="9">
        <v>14000</v>
      </c>
      <c r="GQ317" s="9">
        <v>10.8</v>
      </c>
      <c r="GR317" s="9">
        <v>11.05</v>
      </c>
      <c r="GS317" s="9">
        <v>5.2</v>
      </c>
      <c r="GT317" s="9">
        <v>12.93</v>
      </c>
      <c r="GU317" s="9">
        <v>5</v>
      </c>
      <c r="GV317" s="9">
        <v>7</v>
      </c>
      <c r="GW317" s="9">
        <v>5.7</v>
      </c>
      <c r="GX317" s="9" t="s">
        <v>858</v>
      </c>
      <c r="GY317" s="9" t="s">
        <v>858</v>
      </c>
    </row>
    <row r="318" spans="1:207" x14ac:dyDescent="0.25">
      <c r="A318" s="1" t="s">
        <v>543</v>
      </c>
      <c r="B318" s="1" t="s">
        <v>119</v>
      </c>
      <c r="C318" s="1">
        <v>14000</v>
      </c>
      <c r="D318" s="1">
        <v>10.8</v>
      </c>
      <c r="E318" s="1">
        <v>501.5</v>
      </c>
      <c r="F318" s="1">
        <v>7.6</v>
      </c>
      <c r="G318" s="1">
        <v>569.70000000000005</v>
      </c>
      <c r="H318" s="1">
        <v>6.4</v>
      </c>
      <c r="I318" s="1">
        <v>292.39999999999998</v>
      </c>
      <c r="J318" s="1">
        <v>5.9</v>
      </c>
      <c r="K318" s="1" t="s">
        <v>858</v>
      </c>
      <c r="L318" s="1" t="s">
        <v>858</v>
      </c>
      <c r="N318" s="2" t="s">
        <v>543</v>
      </c>
      <c r="O318" s="2" t="s">
        <v>119</v>
      </c>
      <c r="P318" s="2">
        <v>20000</v>
      </c>
      <c r="Q318" s="2">
        <v>9.1</v>
      </c>
      <c r="R318" s="2">
        <v>40</v>
      </c>
      <c r="S318" s="2">
        <v>1.4</v>
      </c>
      <c r="T318" s="2">
        <v>41.1</v>
      </c>
      <c r="U318" s="2">
        <v>1.3</v>
      </c>
      <c r="V318" s="2">
        <v>35.9</v>
      </c>
      <c r="W318" s="2">
        <v>4.0999999999999996</v>
      </c>
      <c r="X318" s="2" t="s">
        <v>858</v>
      </c>
      <c r="Y318" s="2" t="s">
        <v>858</v>
      </c>
      <c r="AA318" s="3" t="s">
        <v>543</v>
      </c>
      <c r="AB318" s="3" t="s">
        <v>119</v>
      </c>
      <c r="AC318" s="3">
        <v>18000</v>
      </c>
      <c r="AD318" s="3">
        <v>10.6</v>
      </c>
      <c r="AE318" s="3">
        <v>25920</v>
      </c>
      <c r="AF318" s="3">
        <v>8.1999999999999993</v>
      </c>
      <c r="AG318" s="3">
        <v>29562</v>
      </c>
      <c r="AH318" s="3">
        <v>6.6</v>
      </c>
      <c r="AI318" s="3">
        <v>15144</v>
      </c>
      <c r="AJ318" s="3">
        <v>6.3</v>
      </c>
      <c r="AK318" s="3" t="s">
        <v>858</v>
      </c>
      <c r="AL318" s="3" t="s">
        <v>858</v>
      </c>
      <c r="AN318" s="4" t="s">
        <v>543</v>
      </c>
      <c r="AO318" s="4" t="s">
        <v>119</v>
      </c>
      <c r="AP318" s="4">
        <v>20000</v>
      </c>
      <c r="AQ318" s="4">
        <v>9.1</v>
      </c>
      <c r="AR318" s="4">
        <v>10.92</v>
      </c>
      <c r="AS318" s="4">
        <v>6.9</v>
      </c>
      <c r="AT318" s="4">
        <v>12.94</v>
      </c>
      <c r="AU318" s="4">
        <v>5.4</v>
      </c>
      <c r="AV318" s="4">
        <v>7.11</v>
      </c>
      <c r="AW318" s="4">
        <v>4</v>
      </c>
      <c r="AX318" s="4" t="s">
        <v>858</v>
      </c>
      <c r="AY318" s="4" t="s">
        <v>858</v>
      </c>
      <c r="BA318" s="5" t="s">
        <v>543</v>
      </c>
      <c r="BB318" s="5" t="s">
        <v>119</v>
      </c>
      <c r="BC318" s="5">
        <v>20000</v>
      </c>
      <c r="BD318" s="5">
        <v>9.1</v>
      </c>
      <c r="BE318" s="5">
        <v>469</v>
      </c>
      <c r="BF318" s="5">
        <v>7.7</v>
      </c>
      <c r="BG318" s="5">
        <v>531.79999999999995</v>
      </c>
      <c r="BH318" s="5">
        <v>5.2</v>
      </c>
      <c r="BI318" s="5">
        <v>287.60000000000002</v>
      </c>
      <c r="BJ318" s="5">
        <v>5.8</v>
      </c>
      <c r="BK318" s="5" t="s">
        <v>858</v>
      </c>
      <c r="BL318" s="5" t="s">
        <v>858</v>
      </c>
      <c r="BN318" s="6" t="s">
        <v>543</v>
      </c>
      <c r="BO318" s="6" t="s">
        <v>119</v>
      </c>
      <c r="BP318" s="6">
        <v>27000</v>
      </c>
      <c r="BQ318" s="6">
        <v>7.8</v>
      </c>
      <c r="BR318" s="6">
        <v>39</v>
      </c>
      <c r="BS318" s="6">
        <v>1.6</v>
      </c>
      <c r="BT318" s="6">
        <v>35.6</v>
      </c>
      <c r="BU318" s="6">
        <v>2.6</v>
      </c>
      <c r="BV318" s="6">
        <v>16</v>
      </c>
      <c r="BW318" s="6">
        <v>16</v>
      </c>
      <c r="BX318" s="6" t="s">
        <v>858</v>
      </c>
      <c r="BY318" s="6" t="s">
        <v>858</v>
      </c>
      <c r="CA318" s="7" t="s">
        <v>543</v>
      </c>
      <c r="CB318" s="7" t="s">
        <v>119</v>
      </c>
      <c r="CC318" s="7">
        <v>25000</v>
      </c>
      <c r="CD318" s="7">
        <v>9</v>
      </c>
      <c r="CE318" s="7">
        <v>21942</v>
      </c>
      <c r="CF318" s="7">
        <v>10</v>
      </c>
      <c r="CG318" s="7">
        <v>24167</v>
      </c>
      <c r="CH318" s="7">
        <v>6.9</v>
      </c>
      <c r="CI318" s="7" t="s">
        <v>858</v>
      </c>
      <c r="CJ318" s="7" t="s">
        <v>858</v>
      </c>
      <c r="CK318" s="7" t="s">
        <v>858</v>
      </c>
      <c r="CL318" s="7" t="s">
        <v>858</v>
      </c>
      <c r="CN318" s="8" t="s">
        <v>543</v>
      </c>
      <c r="CO318" s="8" t="s">
        <v>119</v>
      </c>
      <c r="CP318" s="8">
        <v>27000</v>
      </c>
      <c r="CQ318" s="8">
        <v>7.8</v>
      </c>
      <c r="CR318" s="8">
        <v>10.23</v>
      </c>
      <c r="CS318" s="8">
        <v>5.7</v>
      </c>
      <c r="CT318" s="8">
        <v>12.72</v>
      </c>
      <c r="CU318" s="8">
        <v>5</v>
      </c>
      <c r="CV318" s="8">
        <v>6.38</v>
      </c>
      <c r="CW318" s="8">
        <v>3.4</v>
      </c>
      <c r="CX318" s="8" t="s">
        <v>858</v>
      </c>
      <c r="CY318" s="8" t="s">
        <v>858</v>
      </c>
      <c r="DA318" s="20" t="s">
        <v>543</v>
      </c>
      <c r="DB318" s="20" t="s">
        <v>119</v>
      </c>
      <c r="DC318" s="20">
        <v>27000</v>
      </c>
      <c r="DD318" s="20">
        <v>7.8</v>
      </c>
      <c r="DE318" s="20">
        <v>407.4</v>
      </c>
      <c r="DF318" s="20">
        <v>9.1</v>
      </c>
      <c r="DG318" s="20">
        <v>452.5</v>
      </c>
      <c r="DH318" s="20">
        <v>5.5</v>
      </c>
      <c r="DI318" s="20">
        <v>125.3</v>
      </c>
      <c r="DJ318" s="20">
        <v>19</v>
      </c>
      <c r="DK318" s="20" t="s">
        <v>858</v>
      </c>
      <c r="DL318" s="20" t="s">
        <v>858</v>
      </c>
      <c r="DN318" s="21" t="s">
        <v>543</v>
      </c>
      <c r="DO318" s="21" t="s">
        <v>119</v>
      </c>
      <c r="DP318" s="21">
        <v>6000</v>
      </c>
      <c r="DQ318" s="21">
        <v>16.600000000000001</v>
      </c>
      <c r="DR318" s="21">
        <v>37.700000000000003</v>
      </c>
      <c r="DS318" s="21">
        <v>2.7</v>
      </c>
      <c r="DT318" s="21">
        <v>39</v>
      </c>
      <c r="DU318" s="21">
        <v>2.5</v>
      </c>
      <c r="DV318" s="21" t="s">
        <v>858</v>
      </c>
      <c r="DW318" s="21" t="s">
        <v>858</v>
      </c>
      <c r="DX318" s="21" t="s">
        <v>858</v>
      </c>
      <c r="DY318" s="21" t="s">
        <v>858</v>
      </c>
      <c r="EA318" s="22" t="s">
        <v>543</v>
      </c>
      <c r="EB318" s="22" t="s">
        <v>119</v>
      </c>
      <c r="EC318" s="22">
        <v>5000</v>
      </c>
      <c r="ED318" s="22">
        <v>19.899999999999999</v>
      </c>
      <c r="EE318" s="22">
        <v>18641</v>
      </c>
      <c r="EF318" s="22">
        <v>15</v>
      </c>
      <c r="EG318" s="22">
        <v>22884</v>
      </c>
      <c r="EH318" s="22">
        <v>8.5</v>
      </c>
      <c r="EI318" s="22" t="s">
        <v>858</v>
      </c>
      <c r="EJ318" s="22" t="s">
        <v>858</v>
      </c>
      <c r="EK318" s="22" t="s">
        <v>858</v>
      </c>
      <c r="EL318" s="22" t="s">
        <v>858</v>
      </c>
      <c r="EN318" s="23" t="s">
        <v>543</v>
      </c>
      <c r="EO318" s="23" t="s">
        <v>119</v>
      </c>
      <c r="EP318" s="23">
        <v>6000</v>
      </c>
      <c r="EQ318" s="23">
        <v>16.600000000000001</v>
      </c>
      <c r="ER318" s="23">
        <v>9.3699999999999992</v>
      </c>
      <c r="ES318" s="23">
        <v>11</v>
      </c>
      <c r="ET318" s="23">
        <v>11.38</v>
      </c>
      <c r="EU318" s="23">
        <v>7.2</v>
      </c>
      <c r="EV318" s="23" t="s">
        <v>858</v>
      </c>
      <c r="EW318" s="23" t="s">
        <v>858</v>
      </c>
      <c r="EX318" s="23" t="s">
        <v>858</v>
      </c>
      <c r="EY318" s="23" t="s">
        <v>858</v>
      </c>
      <c r="FA318" s="24" t="s">
        <v>543</v>
      </c>
      <c r="FB318" s="24" t="s">
        <v>119</v>
      </c>
      <c r="FC318" s="24">
        <v>6000</v>
      </c>
      <c r="FD318" s="24">
        <v>16.600000000000001</v>
      </c>
      <c r="FE318" s="24">
        <v>401</v>
      </c>
      <c r="FF318" s="24">
        <v>11</v>
      </c>
      <c r="FG318" s="24">
        <v>443.5</v>
      </c>
      <c r="FH318" s="24">
        <v>6.7</v>
      </c>
      <c r="FI318" s="24" t="s">
        <v>858</v>
      </c>
      <c r="FJ318" s="24" t="s">
        <v>858</v>
      </c>
      <c r="FK318" s="24" t="s">
        <v>858</v>
      </c>
      <c r="FL318" s="24" t="s">
        <v>858</v>
      </c>
      <c r="FN318" s="11" t="s">
        <v>543</v>
      </c>
      <c r="FO318" s="11" t="s">
        <v>119</v>
      </c>
      <c r="FP318" s="11">
        <v>14000</v>
      </c>
      <c r="FQ318" s="11">
        <v>10.8</v>
      </c>
      <c r="FR318" s="11">
        <v>40</v>
      </c>
      <c r="FS318" s="11">
        <v>1.6</v>
      </c>
      <c r="FT318" s="11">
        <v>42</v>
      </c>
      <c r="FU318" s="11">
        <v>1.4</v>
      </c>
      <c r="FV318" s="11">
        <v>37.5</v>
      </c>
      <c r="FW318" s="11">
        <v>3.4</v>
      </c>
      <c r="FX318" s="11" t="s">
        <v>858</v>
      </c>
      <c r="FY318" s="11" t="s">
        <v>858</v>
      </c>
      <c r="GA318" s="10" t="s">
        <v>543</v>
      </c>
      <c r="GB318" s="10" t="s">
        <v>119</v>
      </c>
      <c r="GC318" s="10">
        <v>13000</v>
      </c>
      <c r="GD318" s="10">
        <v>12.5</v>
      </c>
      <c r="GE318" s="10">
        <v>29090</v>
      </c>
      <c r="GF318" s="10">
        <v>7.5</v>
      </c>
      <c r="GG318" s="10">
        <v>32193</v>
      </c>
      <c r="GH318" s="10">
        <v>7.8</v>
      </c>
      <c r="GI318" s="10">
        <v>16189</v>
      </c>
      <c r="GJ318" s="10">
        <v>9.1999999999999993</v>
      </c>
      <c r="GK318" s="10" t="s">
        <v>858</v>
      </c>
      <c r="GL318" s="10" t="s">
        <v>858</v>
      </c>
      <c r="GN318" s="9" t="s">
        <v>543</v>
      </c>
      <c r="GO318" s="9" t="s">
        <v>119</v>
      </c>
      <c r="GP318" s="9">
        <v>14000</v>
      </c>
      <c r="GQ318" s="9">
        <v>10.8</v>
      </c>
      <c r="GR318" s="9">
        <v>11.45</v>
      </c>
      <c r="GS318" s="9">
        <v>7.2</v>
      </c>
      <c r="GT318" s="9">
        <v>13.56</v>
      </c>
      <c r="GU318" s="9">
        <v>6.7</v>
      </c>
      <c r="GV318" s="9">
        <v>7.18</v>
      </c>
      <c r="GW318" s="9">
        <v>4.5</v>
      </c>
      <c r="GX318" s="9" t="s">
        <v>858</v>
      </c>
      <c r="GY318" s="9" t="s">
        <v>858</v>
      </c>
    </row>
    <row r="319" spans="1:207" x14ac:dyDescent="0.25">
      <c r="A319" s="1" t="s">
        <v>544</v>
      </c>
      <c r="B319" s="1" t="s">
        <v>120</v>
      </c>
      <c r="C319" s="1">
        <v>9000</v>
      </c>
      <c r="D319" s="1">
        <v>14.3</v>
      </c>
      <c r="E319" s="1">
        <v>499.8</v>
      </c>
      <c r="F319" s="1">
        <v>15</v>
      </c>
      <c r="G319" s="1">
        <v>548.5</v>
      </c>
      <c r="H319" s="1">
        <v>6.3</v>
      </c>
      <c r="I319" s="1" t="s">
        <v>858</v>
      </c>
      <c r="J319" s="1" t="s">
        <v>858</v>
      </c>
      <c r="K319" s="1" t="s">
        <v>858</v>
      </c>
      <c r="L319" s="1" t="s">
        <v>858</v>
      </c>
      <c r="N319" s="2" t="s">
        <v>544</v>
      </c>
      <c r="O319" s="2" t="s">
        <v>120</v>
      </c>
      <c r="P319" s="2">
        <v>16000</v>
      </c>
      <c r="Q319" s="2">
        <v>10.4</v>
      </c>
      <c r="R319" s="2">
        <v>39.9</v>
      </c>
      <c r="S319" s="2">
        <v>1.6</v>
      </c>
      <c r="T319" s="2">
        <v>40.200000000000003</v>
      </c>
      <c r="U319" s="2">
        <v>1.7</v>
      </c>
      <c r="V319" s="2">
        <v>34</v>
      </c>
      <c r="W319" s="2">
        <v>2.2999999999999998</v>
      </c>
      <c r="X319" s="2" t="s">
        <v>858</v>
      </c>
      <c r="Y319" s="2" t="s">
        <v>858</v>
      </c>
      <c r="AA319" s="3" t="s">
        <v>544</v>
      </c>
      <c r="AB319" s="3" t="s">
        <v>120</v>
      </c>
      <c r="AC319" s="3">
        <v>14000</v>
      </c>
      <c r="AD319" s="3">
        <v>12.2</v>
      </c>
      <c r="AE319" s="3">
        <v>23709</v>
      </c>
      <c r="AF319" s="3">
        <v>11</v>
      </c>
      <c r="AG319" s="3">
        <v>26445</v>
      </c>
      <c r="AH319" s="3">
        <v>5.8</v>
      </c>
      <c r="AI319" s="3">
        <v>13011</v>
      </c>
      <c r="AJ319" s="3">
        <v>8.8000000000000007</v>
      </c>
      <c r="AK319" s="3" t="s">
        <v>858</v>
      </c>
      <c r="AL319" s="3" t="s">
        <v>858</v>
      </c>
      <c r="AN319" s="4" t="s">
        <v>544</v>
      </c>
      <c r="AO319" s="4" t="s">
        <v>120</v>
      </c>
      <c r="AP319" s="4">
        <v>16000</v>
      </c>
      <c r="AQ319" s="4">
        <v>10.4</v>
      </c>
      <c r="AR319" s="4">
        <v>10.96</v>
      </c>
      <c r="AS319" s="4">
        <v>9.5</v>
      </c>
      <c r="AT319" s="4">
        <v>12.44</v>
      </c>
      <c r="AU319" s="4">
        <v>4.7</v>
      </c>
      <c r="AV319" s="4">
        <v>6.67</v>
      </c>
      <c r="AW319" s="4">
        <v>4.3</v>
      </c>
      <c r="AX319" s="4" t="s">
        <v>858</v>
      </c>
      <c r="AY319" s="4" t="s">
        <v>858</v>
      </c>
      <c r="BA319" s="5" t="s">
        <v>544</v>
      </c>
      <c r="BB319" s="5" t="s">
        <v>120</v>
      </c>
      <c r="BC319" s="5">
        <v>16000</v>
      </c>
      <c r="BD319" s="5">
        <v>10.4</v>
      </c>
      <c r="BE319" s="5">
        <v>445.9</v>
      </c>
      <c r="BF319" s="5">
        <v>11</v>
      </c>
      <c r="BG319" s="5">
        <v>500.3</v>
      </c>
      <c r="BH319" s="5">
        <v>4.7</v>
      </c>
      <c r="BI319" s="5">
        <v>253.1</v>
      </c>
      <c r="BJ319" s="5">
        <v>5.8</v>
      </c>
      <c r="BK319" s="5" t="s">
        <v>858</v>
      </c>
      <c r="BL319" s="5" t="s">
        <v>858</v>
      </c>
      <c r="BN319" s="6" t="s">
        <v>544</v>
      </c>
      <c r="BO319" s="6" t="s">
        <v>120</v>
      </c>
      <c r="BP319" s="6">
        <v>25000</v>
      </c>
      <c r="BQ319" s="6">
        <v>8.1</v>
      </c>
      <c r="BR319" s="6">
        <v>35</v>
      </c>
      <c r="BS319" s="6">
        <v>5.5</v>
      </c>
      <c r="BT319" s="6">
        <v>30.8</v>
      </c>
      <c r="BU319" s="6">
        <v>3.7</v>
      </c>
      <c r="BV319" s="6" t="s">
        <v>858</v>
      </c>
      <c r="BW319" s="6" t="s">
        <v>858</v>
      </c>
      <c r="BX319" s="6" t="s">
        <v>858</v>
      </c>
      <c r="BY319" s="6" t="s">
        <v>858</v>
      </c>
      <c r="CA319" s="7" t="s">
        <v>544</v>
      </c>
      <c r="CB319" s="7" t="s">
        <v>120</v>
      </c>
      <c r="CC319" s="7">
        <v>23000</v>
      </c>
      <c r="CD319" s="7">
        <v>13.8</v>
      </c>
      <c r="CE319" s="7" t="s">
        <v>858</v>
      </c>
      <c r="CF319" s="7" t="s">
        <v>858</v>
      </c>
      <c r="CG319" s="7">
        <v>19571</v>
      </c>
      <c r="CH319" s="7">
        <v>10</v>
      </c>
      <c r="CI319" s="7" t="s">
        <v>858</v>
      </c>
      <c r="CJ319" s="7" t="s">
        <v>858</v>
      </c>
      <c r="CK319" s="7" t="s">
        <v>858</v>
      </c>
      <c r="CL319" s="7" t="s">
        <v>858</v>
      </c>
      <c r="CN319" s="8" t="s">
        <v>544</v>
      </c>
      <c r="CO319" s="8" t="s">
        <v>120</v>
      </c>
      <c r="CP319" s="8">
        <v>25000</v>
      </c>
      <c r="CQ319" s="8">
        <v>8.1</v>
      </c>
      <c r="CR319" s="8">
        <v>8.8000000000000007</v>
      </c>
      <c r="CS319" s="8">
        <v>7.6</v>
      </c>
      <c r="CT319" s="8">
        <v>11.73</v>
      </c>
      <c r="CU319" s="8">
        <v>4.2</v>
      </c>
      <c r="CV319" s="8">
        <v>6.24</v>
      </c>
      <c r="CW319" s="8">
        <v>1.2</v>
      </c>
      <c r="CX319" s="8" t="s">
        <v>858</v>
      </c>
      <c r="CY319" s="8" t="s">
        <v>858</v>
      </c>
      <c r="DA319" s="20" t="s">
        <v>544</v>
      </c>
      <c r="DB319" s="20" t="s">
        <v>120</v>
      </c>
      <c r="DC319" s="20">
        <v>25000</v>
      </c>
      <c r="DD319" s="20">
        <v>8.1</v>
      </c>
      <c r="DE319" s="20">
        <v>323.5</v>
      </c>
      <c r="DF319" s="20">
        <v>11</v>
      </c>
      <c r="DG319" s="20">
        <v>360.8</v>
      </c>
      <c r="DH319" s="20">
        <v>5.9</v>
      </c>
      <c r="DI319" s="20" t="s">
        <v>858</v>
      </c>
      <c r="DJ319" s="20" t="s">
        <v>858</v>
      </c>
      <c r="DK319" s="20" t="s">
        <v>858</v>
      </c>
      <c r="DL319" s="20" t="s">
        <v>858</v>
      </c>
      <c r="DN319" s="21" t="s">
        <v>544</v>
      </c>
      <c r="DO319" s="21" t="s">
        <v>120</v>
      </c>
      <c r="DP319" s="21">
        <v>7000</v>
      </c>
      <c r="DQ319" s="21">
        <v>15.2</v>
      </c>
      <c r="DR319" s="21">
        <v>37.5</v>
      </c>
      <c r="DS319" s="21">
        <v>2.7</v>
      </c>
      <c r="DT319" s="21">
        <v>38</v>
      </c>
      <c r="DU319" s="21">
        <v>1.9</v>
      </c>
      <c r="DV319" s="21" t="s">
        <v>858</v>
      </c>
      <c r="DW319" s="21" t="s">
        <v>858</v>
      </c>
      <c r="DX319" s="21" t="s">
        <v>858</v>
      </c>
      <c r="DY319" s="21" t="s">
        <v>858</v>
      </c>
      <c r="EA319" s="22" t="s">
        <v>544</v>
      </c>
      <c r="EB319" s="22" t="s">
        <v>120</v>
      </c>
      <c r="EC319" s="22">
        <v>6000</v>
      </c>
      <c r="ED319" s="22">
        <v>18</v>
      </c>
      <c r="EE319" s="22">
        <v>21243</v>
      </c>
      <c r="EF319" s="22">
        <v>20</v>
      </c>
      <c r="EG319" s="22">
        <v>22998</v>
      </c>
      <c r="EH319" s="22">
        <v>8</v>
      </c>
      <c r="EI319" s="22" t="s">
        <v>858</v>
      </c>
      <c r="EJ319" s="22" t="s">
        <v>858</v>
      </c>
      <c r="EK319" s="22" t="s">
        <v>858</v>
      </c>
      <c r="EL319" s="22" t="s">
        <v>858</v>
      </c>
      <c r="EN319" s="23" t="s">
        <v>544</v>
      </c>
      <c r="EO319" s="23" t="s">
        <v>120</v>
      </c>
      <c r="EP319" s="23">
        <v>7000</v>
      </c>
      <c r="EQ319" s="23">
        <v>15.2</v>
      </c>
      <c r="ER319" s="23" t="s">
        <v>858</v>
      </c>
      <c r="ES319" s="23" t="s">
        <v>858</v>
      </c>
      <c r="ET319" s="23">
        <v>11.57</v>
      </c>
      <c r="EU319" s="23">
        <v>6.6</v>
      </c>
      <c r="EV319" s="23" t="s">
        <v>858</v>
      </c>
      <c r="EW319" s="23" t="s">
        <v>858</v>
      </c>
      <c r="EX319" s="23" t="s">
        <v>858</v>
      </c>
      <c r="EY319" s="23" t="s">
        <v>858</v>
      </c>
      <c r="FA319" s="24" t="s">
        <v>544</v>
      </c>
      <c r="FB319" s="24" t="s">
        <v>120</v>
      </c>
      <c r="FC319" s="24">
        <v>7000</v>
      </c>
      <c r="FD319" s="24">
        <v>15.2</v>
      </c>
      <c r="FE319" s="24">
        <v>384.9</v>
      </c>
      <c r="FF319" s="24">
        <v>16</v>
      </c>
      <c r="FG319" s="24">
        <v>439.5</v>
      </c>
      <c r="FH319" s="24">
        <v>6.4</v>
      </c>
      <c r="FI319" s="24" t="s">
        <v>858</v>
      </c>
      <c r="FJ319" s="24" t="s">
        <v>858</v>
      </c>
      <c r="FK319" s="24" t="s">
        <v>858</v>
      </c>
      <c r="FL319" s="24" t="s">
        <v>858</v>
      </c>
      <c r="FN319" s="11" t="s">
        <v>544</v>
      </c>
      <c r="FO319" s="11" t="s">
        <v>120</v>
      </c>
      <c r="FP319" s="11">
        <v>9000</v>
      </c>
      <c r="FQ319" s="11">
        <v>14.3</v>
      </c>
      <c r="FR319" s="11">
        <v>40</v>
      </c>
      <c r="FS319" s="11">
        <v>2.4</v>
      </c>
      <c r="FT319" s="11">
        <v>42</v>
      </c>
      <c r="FU319" s="11">
        <v>2.4</v>
      </c>
      <c r="FV319" s="11" t="s">
        <v>858</v>
      </c>
      <c r="FW319" s="11" t="s">
        <v>858</v>
      </c>
      <c r="FX319" s="11" t="s">
        <v>858</v>
      </c>
      <c r="FY319" s="11" t="s">
        <v>858</v>
      </c>
      <c r="GA319" s="10" t="s">
        <v>544</v>
      </c>
      <c r="GB319" s="10" t="s">
        <v>120</v>
      </c>
      <c r="GC319" s="10">
        <v>8000</v>
      </c>
      <c r="GD319" s="10">
        <v>16.5</v>
      </c>
      <c r="GE319" s="10">
        <v>25556</v>
      </c>
      <c r="GF319" s="10">
        <v>13</v>
      </c>
      <c r="GG319" s="10">
        <v>28979</v>
      </c>
      <c r="GH319" s="10">
        <v>7.6</v>
      </c>
      <c r="GI319" s="10" t="s">
        <v>858</v>
      </c>
      <c r="GJ319" s="10" t="s">
        <v>858</v>
      </c>
      <c r="GK319" s="10" t="s">
        <v>858</v>
      </c>
      <c r="GL319" s="10" t="s">
        <v>858</v>
      </c>
      <c r="GN319" s="9" t="s">
        <v>544</v>
      </c>
      <c r="GO319" s="9" t="s">
        <v>120</v>
      </c>
      <c r="GP319" s="9">
        <v>9000</v>
      </c>
      <c r="GQ319" s="9">
        <v>14.3</v>
      </c>
      <c r="GR319" s="9">
        <v>11.44</v>
      </c>
      <c r="GS319" s="9">
        <v>13</v>
      </c>
      <c r="GT319" s="9">
        <v>13.06</v>
      </c>
      <c r="GU319" s="9">
        <v>6.3</v>
      </c>
      <c r="GV319" s="9" t="s">
        <v>858</v>
      </c>
      <c r="GW319" s="9" t="s">
        <v>858</v>
      </c>
      <c r="GX319" s="9" t="s">
        <v>858</v>
      </c>
      <c r="GY319" s="9" t="s">
        <v>858</v>
      </c>
    </row>
    <row r="320" spans="1:207" x14ac:dyDescent="0.25">
      <c r="A320" s="1" t="s">
        <v>545</v>
      </c>
      <c r="B320" s="1" t="s">
        <v>121</v>
      </c>
      <c r="C320" s="1">
        <v>16000</v>
      </c>
      <c r="D320" s="1">
        <v>10.4</v>
      </c>
      <c r="E320" s="1">
        <v>494</v>
      </c>
      <c r="F320" s="1">
        <v>11</v>
      </c>
      <c r="G320" s="1">
        <v>554.4</v>
      </c>
      <c r="H320" s="1">
        <v>4.9000000000000004</v>
      </c>
      <c r="I320" s="1">
        <v>289.89999999999998</v>
      </c>
      <c r="J320" s="1">
        <v>8</v>
      </c>
      <c r="K320" s="1" t="s">
        <v>858</v>
      </c>
      <c r="L320" s="1" t="s">
        <v>858</v>
      </c>
      <c r="N320" s="2" t="s">
        <v>545</v>
      </c>
      <c r="O320" s="2" t="s">
        <v>121</v>
      </c>
      <c r="P320" s="2">
        <v>29000</v>
      </c>
      <c r="Q320" s="2">
        <v>7.6</v>
      </c>
      <c r="R320" s="2">
        <v>37.5</v>
      </c>
      <c r="S320" s="2">
        <v>1.7</v>
      </c>
      <c r="T320" s="2">
        <v>40.200000000000003</v>
      </c>
      <c r="U320" s="2">
        <v>1.2</v>
      </c>
      <c r="V320" s="2">
        <v>34.9</v>
      </c>
      <c r="W320" s="2">
        <v>2.9</v>
      </c>
      <c r="X320" s="2" t="s">
        <v>858</v>
      </c>
      <c r="Y320" s="2" t="s">
        <v>858</v>
      </c>
      <c r="AA320" s="3" t="s">
        <v>545</v>
      </c>
      <c r="AB320" s="3" t="s">
        <v>121</v>
      </c>
      <c r="AC320" s="3">
        <v>25000</v>
      </c>
      <c r="AD320" s="3">
        <v>9.1</v>
      </c>
      <c r="AE320" s="3">
        <v>24760</v>
      </c>
      <c r="AF320" s="3">
        <v>6.8</v>
      </c>
      <c r="AG320" s="3">
        <v>27222</v>
      </c>
      <c r="AH320" s="3">
        <v>4.8</v>
      </c>
      <c r="AI320" s="3">
        <v>14149</v>
      </c>
      <c r="AJ320" s="3">
        <v>4.4000000000000004</v>
      </c>
      <c r="AK320" s="3" t="s">
        <v>858</v>
      </c>
      <c r="AL320" s="3" t="s">
        <v>858</v>
      </c>
      <c r="AN320" s="4" t="s">
        <v>545</v>
      </c>
      <c r="AO320" s="4" t="s">
        <v>121</v>
      </c>
      <c r="AP320" s="4">
        <v>29000</v>
      </c>
      <c r="AQ320" s="4">
        <v>7.6</v>
      </c>
      <c r="AR320" s="4">
        <v>11.25</v>
      </c>
      <c r="AS320" s="4">
        <v>5.7</v>
      </c>
      <c r="AT320" s="4">
        <v>12.76</v>
      </c>
      <c r="AU320" s="4">
        <v>3.8</v>
      </c>
      <c r="AV320" s="4">
        <v>6.99</v>
      </c>
      <c r="AW320" s="4">
        <v>4.5</v>
      </c>
      <c r="AX320" s="4" t="s">
        <v>858</v>
      </c>
      <c r="AY320" s="4" t="s">
        <v>858</v>
      </c>
      <c r="BA320" s="5" t="s">
        <v>545</v>
      </c>
      <c r="BB320" s="5" t="s">
        <v>121</v>
      </c>
      <c r="BC320" s="5">
        <v>29000</v>
      </c>
      <c r="BD320" s="5">
        <v>7.6</v>
      </c>
      <c r="BE320" s="5">
        <v>427.8</v>
      </c>
      <c r="BF320" s="5">
        <v>7.2</v>
      </c>
      <c r="BG320" s="5">
        <v>513.29999999999995</v>
      </c>
      <c r="BH320" s="5">
        <v>3.8</v>
      </c>
      <c r="BI320" s="5">
        <v>270</v>
      </c>
      <c r="BJ320" s="5">
        <v>5.0999999999999996</v>
      </c>
      <c r="BK320" s="5" t="s">
        <v>858</v>
      </c>
      <c r="BL320" s="5" t="s">
        <v>858</v>
      </c>
      <c r="BN320" s="6" t="s">
        <v>545</v>
      </c>
      <c r="BO320" s="6" t="s">
        <v>121</v>
      </c>
      <c r="BP320" s="6">
        <v>39000</v>
      </c>
      <c r="BQ320" s="6">
        <v>6.6</v>
      </c>
      <c r="BR320" s="6">
        <v>37.5</v>
      </c>
      <c r="BS320" s="6">
        <v>0.3</v>
      </c>
      <c r="BT320" s="6">
        <v>35.1</v>
      </c>
      <c r="BU320" s="6">
        <v>2</v>
      </c>
      <c r="BV320" s="6">
        <v>20</v>
      </c>
      <c r="BW320" s="6">
        <v>9.4</v>
      </c>
      <c r="BX320" s="6" t="s">
        <v>858</v>
      </c>
      <c r="BY320" s="6" t="s">
        <v>858</v>
      </c>
      <c r="CA320" s="7" t="s">
        <v>545</v>
      </c>
      <c r="CB320" s="7" t="s">
        <v>121</v>
      </c>
      <c r="CC320" s="7">
        <v>33000</v>
      </c>
      <c r="CD320" s="7">
        <v>7.9</v>
      </c>
      <c r="CE320" s="7">
        <v>20243</v>
      </c>
      <c r="CF320" s="7">
        <v>9.1</v>
      </c>
      <c r="CG320" s="7">
        <v>23169</v>
      </c>
      <c r="CH320" s="7">
        <v>5</v>
      </c>
      <c r="CI320" s="7">
        <v>8207</v>
      </c>
      <c r="CJ320" s="7">
        <v>16</v>
      </c>
      <c r="CK320" s="7" t="s">
        <v>858</v>
      </c>
      <c r="CL320" s="7" t="s">
        <v>858</v>
      </c>
      <c r="CN320" s="8" t="s">
        <v>545</v>
      </c>
      <c r="CO320" s="8" t="s">
        <v>121</v>
      </c>
      <c r="CP320" s="8">
        <v>39000</v>
      </c>
      <c r="CQ320" s="8">
        <v>6.6</v>
      </c>
      <c r="CR320" s="8">
        <v>10.050000000000001</v>
      </c>
      <c r="CS320" s="8">
        <v>5.9</v>
      </c>
      <c r="CT320" s="8">
        <v>12.36</v>
      </c>
      <c r="CU320" s="8">
        <v>3.5</v>
      </c>
      <c r="CV320" s="8">
        <v>6.41</v>
      </c>
      <c r="CW320" s="8">
        <v>2.6</v>
      </c>
      <c r="CX320" s="8" t="s">
        <v>858</v>
      </c>
      <c r="CY320" s="8" t="s">
        <v>858</v>
      </c>
      <c r="DA320" s="20" t="s">
        <v>545</v>
      </c>
      <c r="DB320" s="20" t="s">
        <v>121</v>
      </c>
      <c r="DC320" s="20">
        <v>39000</v>
      </c>
      <c r="DD320" s="20">
        <v>6.6</v>
      </c>
      <c r="DE320" s="20">
        <v>379</v>
      </c>
      <c r="DF320" s="20">
        <v>4.8</v>
      </c>
      <c r="DG320" s="20">
        <v>434.4</v>
      </c>
      <c r="DH320" s="20">
        <v>4.0999999999999996</v>
      </c>
      <c r="DI320" s="20">
        <v>151.30000000000001</v>
      </c>
      <c r="DJ320" s="20">
        <v>10</v>
      </c>
      <c r="DK320" s="20" t="s">
        <v>858</v>
      </c>
      <c r="DL320" s="20" t="s">
        <v>858</v>
      </c>
      <c r="DN320" s="21" t="s">
        <v>545</v>
      </c>
      <c r="DO320" s="21" t="s">
        <v>121</v>
      </c>
      <c r="DP320" s="21">
        <v>13000</v>
      </c>
      <c r="DQ320" s="21">
        <v>11.1</v>
      </c>
      <c r="DR320" s="21">
        <v>37.5</v>
      </c>
      <c r="DS320" s="21">
        <v>0.1</v>
      </c>
      <c r="DT320" s="21">
        <v>38.1</v>
      </c>
      <c r="DU320" s="21">
        <v>1.2</v>
      </c>
      <c r="DV320" s="21">
        <v>33.4</v>
      </c>
      <c r="DW320" s="21">
        <v>3.6</v>
      </c>
      <c r="DX320" s="21" t="s">
        <v>858</v>
      </c>
      <c r="DY320" s="21" t="s">
        <v>858</v>
      </c>
      <c r="EA320" s="22" t="s">
        <v>545</v>
      </c>
      <c r="EB320" s="22" t="s">
        <v>121</v>
      </c>
      <c r="EC320" s="22">
        <v>11000</v>
      </c>
      <c r="ED320" s="22">
        <v>13.6</v>
      </c>
      <c r="EE320" s="22">
        <v>21326</v>
      </c>
      <c r="EF320" s="22">
        <v>11</v>
      </c>
      <c r="EG320" s="22">
        <v>24604</v>
      </c>
      <c r="EH320" s="22">
        <v>8.4</v>
      </c>
      <c r="EI320" s="22">
        <v>12656</v>
      </c>
      <c r="EJ320" s="22">
        <v>8.1999999999999993</v>
      </c>
      <c r="EK320" s="22" t="s">
        <v>858</v>
      </c>
      <c r="EL320" s="22" t="s">
        <v>858</v>
      </c>
      <c r="EN320" s="23" t="s">
        <v>545</v>
      </c>
      <c r="EO320" s="23" t="s">
        <v>121</v>
      </c>
      <c r="EP320" s="23">
        <v>13000</v>
      </c>
      <c r="EQ320" s="23">
        <v>11.1</v>
      </c>
      <c r="ER320" s="23">
        <v>10.3</v>
      </c>
      <c r="ES320" s="23">
        <v>10</v>
      </c>
      <c r="ET320" s="23">
        <v>12.15</v>
      </c>
      <c r="EU320" s="23">
        <v>6.2</v>
      </c>
      <c r="EV320" s="23">
        <v>6.55</v>
      </c>
      <c r="EW320" s="23">
        <v>9.3000000000000007</v>
      </c>
      <c r="EX320" s="23" t="s">
        <v>858</v>
      </c>
      <c r="EY320" s="23" t="s">
        <v>858</v>
      </c>
      <c r="FA320" s="24" t="s">
        <v>545</v>
      </c>
      <c r="FB320" s="24" t="s">
        <v>121</v>
      </c>
      <c r="FC320" s="24">
        <v>13000</v>
      </c>
      <c r="FD320" s="24">
        <v>11.1</v>
      </c>
      <c r="FE320" s="24">
        <v>396.9</v>
      </c>
      <c r="FF320" s="24">
        <v>9.8000000000000007</v>
      </c>
      <c r="FG320" s="24">
        <v>463.2</v>
      </c>
      <c r="FH320" s="24">
        <v>5.9</v>
      </c>
      <c r="FI320" s="24">
        <v>245.9</v>
      </c>
      <c r="FJ320" s="24">
        <v>8</v>
      </c>
      <c r="FK320" s="24" t="s">
        <v>858</v>
      </c>
      <c r="FL320" s="24" t="s">
        <v>858</v>
      </c>
      <c r="FN320" s="11" t="s">
        <v>545</v>
      </c>
      <c r="FO320" s="11" t="s">
        <v>121</v>
      </c>
      <c r="FP320" s="11">
        <v>16000</v>
      </c>
      <c r="FQ320" s="11">
        <v>10.4</v>
      </c>
      <c r="FR320" s="11">
        <v>40</v>
      </c>
      <c r="FS320" s="11">
        <v>2.9</v>
      </c>
      <c r="FT320" s="11">
        <v>41.9</v>
      </c>
      <c r="FU320" s="11">
        <v>1.8</v>
      </c>
      <c r="FV320" s="11">
        <v>35.5</v>
      </c>
      <c r="FW320" s="11">
        <v>4</v>
      </c>
      <c r="FX320" s="11" t="s">
        <v>858</v>
      </c>
      <c r="FY320" s="11" t="s">
        <v>858</v>
      </c>
      <c r="GA320" s="10" t="s">
        <v>545</v>
      </c>
      <c r="GB320" s="10" t="s">
        <v>121</v>
      </c>
      <c r="GC320" s="10">
        <v>14000</v>
      </c>
      <c r="GD320" s="10">
        <v>12.2</v>
      </c>
      <c r="GE320" s="10">
        <v>26666</v>
      </c>
      <c r="GF320" s="10">
        <v>11</v>
      </c>
      <c r="GG320" s="10">
        <v>29184</v>
      </c>
      <c r="GH320" s="10">
        <v>5.6</v>
      </c>
      <c r="GI320" s="10">
        <v>14734</v>
      </c>
      <c r="GJ320" s="10">
        <v>11</v>
      </c>
      <c r="GK320" s="10" t="s">
        <v>858</v>
      </c>
      <c r="GL320" s="10" t="s">
        <v>858</v>
      </c>
      <c r="GN320" s="9" t="s">
        <v>545</v>
      </c>
      <c r="GO320" s="9" t="s">
        <v>121</v>
      </c>
      <c r="GP320" s="9">
        <v>16000</v>
      </c>
      <c r="GQ320" s="9">
        <v>10.4</v>
      </c>
      <c r="GR320" s="9">
        <v>11.69</v>
      </c>
      <c r="GS320" s="9">
        <v>7.5</v>
      </c>
      <c r="GT320" s="9">
        <v>13.22</v>
      </c>
      <c r="GU320" s="9">
        <v>4.8</v>
      </c>
      <c r="GV320" s="9">
        <v>7.41</v>
      </c>
      <c r="GW320" s="9">
        <v>7.6</v>
      </c>
      <c r="GX320" s="9" t="s">
        <v>858</v>
      </c>
      <c r="GY320" s="9" t="s">
        <v>858</v>
      </c>
    </row>
    <row r="321" spans="1:207" x14ac:dyDescent="0.25">
      <c r="A321" s="1" t="s">
        <v>546</v>
      </c>
      <c r="B321" s="1" t="s">
        <v>122</v>
      </c>
      <c r="C321" s="1">
        <v>61000</v>
      </c>
      <c r="D321" s="1">
        <v>5.3</v>
      </c>
      <c r="E321" s="1">
        <v>502.7</v>
      </c>
      <c r="F321" s="1">
        <v>5.4</v>
      </c>
      <c r="G321" s="1">
        <v>615.1</v>
      </c>
      <c r="H321" s="1">
        <v>3.8</v>
      </c>
      <c r="I321" s="1">
        <v>279.5</v>
      </c>
      <c r="J321" s="1">
        <v>4</v>
      </c>
      <c r="K321" s="1" t="s">
        <v>858</v>
      </c>
      <c r="L321" s="1" t="s">
        <v>858</v>
      </c>
      <c r="N321" s="2" t="s">
        <v>546</v>
      </c>
      <c r="O321" s="2" t="s">
        <v>122</v>
      </c>
      <c r="P321" s="2">
        <v>95000</v>
      </c>
      <c r="Q321" s="2">
        <v>4.2</v>
      </c>
      <c r="R321" s="2">
        <v>37.5</v>
      </c>
      <c r="S321" s="2">
        <v>0.9</v>
      </c>
      <c r="T321" s="2">
        <v>39.299999999999997</v>
      </c>
      <c r="U321" s="2">
        <v>0.6</v>
      </c>
      <c r="V321" s="2">
        <v>34.9</v>
      </c>
      <c r="W321" s="2">
        <v>0.1</v>
      </c>
      <c r="X321" s="2">
        <v>45.5</v>
      </c>
      <c r="Y321" s="2">
        <v>6</v>
      </c>
      <c r="AA321" s="3" t="s">
        <v>546</v>
      </c>
      <c r="AB321" s="3" t="s">
        <v>122</v>
      </c>
      <c r="AC321" s="3">
        <v>76000</v>
      </c>
      <c r="AD321" s="3">
        <v>7</v>
      </c>
      <c r="AE321" s="3">
        <v>26126</v>
      </c>
      <c r="AF321" s="3">
        <v>6.7</v>
      </c>
      <c r="AG321" s="3">
        <v>32196</v>
      </c>
      <c r="AH321" s="3">
        <v>4.3</v>
      </c>
      <c r="AI321" s="3">
        <v>14345</v>
      </c>
      <c r="AJ321" s="3">
        <v>3</v>
      </c>
      <c r="AK321" s="3" t="s">
        <v>858</v>
      </c>
      <c r="AL321" s="3" t="s">
        <v>858</v>
      </c>
      <c r="AN321" s="4" t="s">
        <v>546</v>
      </c>
      <c r="AO321" s="4" t="s">
        <v>122</v>
      </c>
      <c r="AP321" s="4">
        <v>95000</v>
      </c>
      <c r="AQ321" s="4">
        <v>4.2</v>
      </c>
      <c r="AR321" s="4">
        <v>11.89</v>
      </c>
      <c r="AS321" s="4">
        <v>4.2</v>
      </c>
      <c r="AT321" s="4">
        <v>14.72</v>
      </c>
      <c r="AU321" s="4">
        <v>3.1</v>
      </c>
      <c r="AV321" s="4">
        <v>6.85</v>
      </c>
      <c r="AW321" s="4">
        <v>2.4</v>
      </c>
      <c r="AX321" s="4" t="s">
        <v>858</v>
      </c>
      <c r="AY321" s="4" t="s">
        <v>858</v>
      </c>
      <c r="BA321" s="5" t="s">
        <v>546</v>
      </c>
      <c r="BB321" s="5" t="s">
        <v>122</v>
      </c>
      <c r="BC321" s="5">
        <v>95000</v>
      </c>
      <c r="BD321" s="5">
        <v>4.2</v>
      </c>
      <c r="BE321" s="5">
        <v>477.5</v>
      </c>
      <c r="BF321" s="5">
        <v>4.0999999999999996</v>
      </c>
      <c r="BG321" s="5">
        <v>578.20000000000005</v>
      </c>
      <c r="BH321" s="5">
        <v>3</v>
      </c>
      <c r="BI321" s="5">
        <v>262.89999999999998</v>
      </c>
      <c r="BJ321" s="5">
        <v>2.6</v>
      </c>
      <c r="BK321" s="5" t="s">
        <v>858</v>
      </c>
      <c r="BL321" s="5" t="s">
        <v>858</v>
      </c>
      <c r="BN321" s="6" t="s">
        <v>546</v>
      </c>
      <c r="BO321" s="6" t="s">
        <v>122</v>
      </c>
      <c r="BP321" s="6">
        <v>129000</v>
      </c>
      <c r="BQ321" s="6">
        <v>3.6</v>
      </c>
      <c r="BR321" s="6">
        <v>37.5</v>
      </c>
      <c r="BS321" s="6">
        <v>0.3</v>
      </c>
      <c r="BT321" s="6">
        <v>33.9</v>
      </c>
      <c r="BU321" s="6">
        <v>1.2</v>
      </c>
      <c r="BV321" s="6">
        <v>16</v>
      </c>
      <c r="BW321" s="6">
        <v>7.4</v>
      </c>
      <c r="BX321" s="6">
        <v>44.1</v>
      </c>
      <c r="BY321" s="6">
        <v>4.9000000000000004</v>
      </c>
      <c r="CA321" s="7" t="s">
        <v>546</v>
      </c>
      <c r="CB321" s="7" t="s">
        <v>122</v>
      </c>
      <c r="CC321" s="7">
        <v>103000</v>
      </c>
      <c r="CD321" s="7">
        <v>5.9</v>
      </c>
      <c r="CE321" s="7">
        <v>21705</v>
      </c>
      <c r="CF321" s="7">
        <v>6.5</v>
      </c>
      <c r="CG321" s="7">
        <v>26588</v>
      </c>
      <c r="CH321" s="7">
        <v>4.5</v>
      </c>
      <c r="CI321" s="7">
        <v>6939</v>
      </c>
      <c r="CJ321" s="7">
        <v>18</v>
      </c>
      <c r="CK321" s="7" t="s">
        <v>858</v>
      </c>
      <c r="CL321" s="7" t="s">
        <v>858</v>
      </c>
      <c r="CN321" s="8" t="s">
        <v>546</v>
      </c>
      <c r="CO321" s="8" t="s">
        <v>122</v>
      </c>
      <c r="CP321" s="8">
        <v>129000</v>
      </c>
      <c r="CQ321" s="8">
        <v>3.6</v>
      </c>
      <c r="CR321" s="8">
        <v>10.6</v>
      </c>
      <c r="CS321" s="8">
        <v>3.8</v>
      </c>
      <c r="CT321" s="8">
        <v>14.05</v>
      </c>
      <c r="CU321" s="8">
        <v>2.8</v>
      </c>
      <c r="CV321" s="8">
        <v>6.31</v>
      </c>
      <c r="CW321" s="8">
        <v>1.3</v>
      </c>
      <c r="CX321" s="8">
        <v>23.84</v>
      </c>
      <c r="CY321" s="8">
        <v>19</v>
      </c>
      <c r="DA321" s="20" t="s">
        <v>546</v>
      </c>
      <c r="DB321" s="20" t="s">
        <v>122</v>
      </c>
      <c r="DC321" s="20">
        <v>129000</v>
      </c>
      <c r="DD321" s="20">
        <v>3.6</v>
      </c>
      <c r="DE321" s="20">
        <v>387.2</v>
      </c>
      <c r="DF321" s="20">
        <v>4.4000000000000004</v>
      </c>
      <c r="DG321" s="20">
        <v>476.4</v>
      </c>
      <c r="DH321" s="20">
        <v>3.1</v>
      </c>
      <c r="DI321" s="20">
        <v>133.1</v>
      </c>
      <c r="DJ321" s="20">
        <v>6.6</v>
      </c>
      <c r="DK321" s="20">
        <v>836.7</v>
      </c>
      <c r="DL321" s="20">
        <v>19</v>
      </c>
      <c r="DN321" s="21" t="s">
        <v>546</v>
      </c>
      <c r="DO321" s="21" t="s">
        <v>122</v>
      </c>
      <c r="DP321" s="21">
        <v>34000</v>
      </c>
      <c r="DQ321" s="21">
        <v>6.8</v>
      </c>
      <c r="DR321" s="21">
        <v>37.5</v>
      </c>
      <c r="DS321" s="21">
        <v>0</v>
      </c>
      <c r="DT321" s="21">
        <v>37.4</v>
      </c>
      <c r="DU321" s="21">
        <v>0.7</v>
      </c>
      <c r="DV321" s="21">
        <v>33.1</v>
      </c>
      <c r="DW321" s="21">
        <v>2.7</v>
      </c>
      <c r="DX321" s="21" t="s">
        <v>858</v>
      </c>
      <c r="DY321" s="21" t="s">
        <v>858</v>
      </c>
      <c r="EA321" s="22" t="s">
        <v>546</v>
      </c>
      <c r="EB321" s="22" t="s">
        <v>122</v>
      </c>
      <c r="EC321" s="22">
        <v>29000</v>
      </c>
      <c r="ED321" s="22">
        <v>9.9</v>
      </c>
      <c r="EE321" s="22">
        <v>23385</v>
      </c>
      <c r="EF321" s="22">
        <v>7.2</v>
      </c>
      <c r="EG321" s="22">
        <v>27596</v>
      </c>
      <c r="EH321" s="22">
        <v>6.4</v>
      </c>
      <c r="EI321" s="22">
        <v>13413</v>
      </c>
      <c r="EJ321" s="22">
        <v>6.7</v>
      </c>
      <c r="EK321" s="22" t="s">
        <v>858</v>
      </c>
      <c r="EL321" s="22" t="s">
        <v>858</v>
      </c>
      <c r="EN321" s="23" t="s">
        <v>546</v>
      </c>
      <c r="EO321" s="23" t="s">
        <v>122</v>
      </c>
      <c r="EP321" s="23">
        <v>34000</v>
      </c>
      <c r="EQ321" s="23">
        <v>6.8</v>
      </c>
      <c r="ER321" s="23">
        <v>11.42</v>
      </c>
      <c r="ES321" s="23">
        <v>7</v>
      </c>
      <c r="ET321" s="23">
        <v>13.69</v>
      </c>
      <c r="EU321" s="23">
        <v>4.8</v>
      </c>
      <c r="EV321" s="23">
        <v>6.66</v>
      </c>
      <c r="EW321" s="23">
        <v>3</v>
      </c>
      <c r="EX321" s="23" t="s">
        <v>858</v>
      </c>
      <c r="EY321" s="23" t="s">
        <v>858</v>
      </c>
      <c r="FA321" s="24" t="s">
        <v>546</v>
      </c>
      <c r="FB321" s="24" t="s">
        <v>122</v>
      </c>
      <c r="FC321" s="24">
        <v>34000</v>
      </c>
      <c r="FD321" s="24">
        <v>6.8</v>
      </c>
      <c r="FE321" s="24">
        <v>432.1</v>
      </c>
      <c r="FF321" s="24">
        <v>6.6</v>
      </c>
      <c r="FG321" s="24">
        <v>512.29999999999995</v>
      </c>
      <c r="FH321" s="24">
        <v>4.8</v>
      </c>
      <c r="FI321" s="24">
        <v>253.9</v>
      </c>
      <c r="FJ321" s="24">
        <v>3.8</v>
      </c>
      <c r="FK321" s="24" t="s">
        <v>858</v>
      </c>
      <c r="FL321" s="24" t="s">
        <v>858</v>
      </c>
      <c r="FN321" s="11" t="s">
        <v>546</v>
      </c>
      <c r="FO321" s="11" t="s">
        <v>122</v>
      </c>
      <c r="FP321" s="11">
        <v>61000</v>
      </c>
      <c r="FQ321" s="11">
        <v>5.3</v>
      </c>
      <c r="FR321" s="11">
        <v>38.9</v>
      </c>
      <c r="FS321" s="11">
        <v>1.6</v>
      </c>
      <c r="FT321" s="11">
        <v>40.299999999999997</v>
      </c>
      <c r="FU321" s="11">
        <v>0.7</v>
      </c>
      <c r="FV321" s="11">
        <v>35</v>
      </c>
      <c r="FW321" s="11">
        <v>0.5</v>
      </c>
      <c r="FX321" s="11">
        <v>47.2</v>
      </c>
      <c r="FY321" s="11">
        <v>14</v>
      </c>
      <c r="GA321" s="10" t="s">
        <v>546</v>
      </c>
      <c r="GB321" s="10" t="s">
        <v>122</v>
      </c>
      <c r="GC321" s="10">
        <v>47000</v>
      </c>
      <c r="GD321" s="10">
        <v>9.5</v>
      </c>
      <c r="GE321" s="10">
        <v>28696</v>
      </c>
      <c r="GF321" s="10">
        <v>8.8000000000000007</v>
      </c>
      <c r="GG321" s="10">
        <v>35038</v>
      </c>
      <c r="GH321" s="10">
        <v>5.8</v>
      </c>
      <c r="GI321" s="10">
        <v>15562</v>
      </c>
      <c r="GJ321" s="10">
        <v>14</v>
      </c>
      <c r="GK321" s="10" t="s">
        <v>858</v>
      </c>
      <c r="GL321" s="10" t="s">
        <v>858</v>
      </c>
      <c r="GN321" s="9" t="s">
        <v>546</v>
      </c>
      <c r="GO321" s="9" t="s">
        <v>122</v>
      </c>
      <c r="GP321" s="9">
        <v>61000</v>
      </c>
      <c r="GQ321" s="9">
        <v>5.3</v>
      </c>
      <c r="GR321" s="9">
        <v>12.25</v>
      </c>
      <c r="GS321" s="9">
        <v>5.3</v>
      </c>
      <c r="GT321" s="9">
        <v>15.25</v>
      </c>
      <c r="GU321" s="9">
        <v>3.9</v>
      </c>
      <c r="GV321" s="9">
        <v>6.88</v>
      </c>
      <c r="GW321" s="9">
        <v>3.3</v>
      </c>
      <c r="GX321" s="9" t="s">
        <v>858</v>
      </c>
      <c r="GY321" s="9" t="s">
        <v>858</v>
      </c>
    </row>
    <row r="322" spans="1:207" x14ac:dyDescent="0.25">
      <c r="A322" s="1" t="s">
        <v>547</v>
      </c>
      <c r="B322" s="1" t="s">
        <v>123</v>
      </c>
      <c r="C322" s="1">
        <v>10000</v>
      </c>
      <c r="D322" s="1">
        <v>13.7</v>
      </c>
      <c r="E322" s="1">
        <v>543.9</v>
      </c>
      <c r="F322" s="1">
        <v>14</v>
      </c>
      <c r="G322" s="1">
        <v>627.5</v>
      </c>
      <c r="H322" s="1">
        <v>7.8</v>
      </c>
      <c r="I322" s="1" t="s">
        <v>858</v>
      </c>
      <c r="J322" s="1" t="s">
        <v>858</v>
      </c>
      <c r="K322" s="1" t="s">
        <v>858</v>
      </c>
      <c r="L322" s="1" t="s">
        <v>858</v>
      </c>
      <c r="N322" s="2" t="s">
        <v>547</v>
      </c>
      <c r="O322" s="2" t="s">
        <v>123</v>
      </c>
      <c r="P322" s="2">
        <v>15000</v>
      </c>
      <c r="Q322" s="2">
        <v>11.1</v>
      </c>
      <c r="R322" s="2">
        <v>39</v>
      </c>
      <c r="S322" s="2">
        <v>1.6</v>
      </c>
      <c r="T322" s="2">
        <v>39.799999999999997</v>
      </c>
      <c r="U322" s="2">
        <v>1.7</v>
      </c>
      <c r="V322" s="2">
        <v>34.5</v>
      </c>
      <c r="W322" s="2">
        <v>6.6</v>
      </c>
      <c r="X322" s="2" t="s">
        <v>858</v>
      </c>
      <c r="Y322" s="2" t="s">
        <v>858</v>
      </c>
      <c r="AA322" s="3" t="s">
        <v>547</v>
      </c>
      <c r="AB322" s="3" t="s">
        <v>123</v>
      </c>
      <c r="AC322" s="3">
        <v>13000</v>
      </c>
      <c r="AD322" s="3">
        <v>12.7</v>
      </c>
      <c r="AE322" s="3">
        <v>22971</v>
      </c>
      <c r="AF322" s="3">
        <v>13</v>
      </c>
      <c r="AG322" s="3">
        <v>30503</v>
      </c>
      <c r="AH322" s="3">
        <v>12</v>
      </c>
      <c r="AI322" s="3">
        <v>13720</v>
      </c>
      <c r="AJ322" s="3">
        <v>9.8000000000000007</v>
      </c>
      <c r="AK322" s="3" t="s">
        <v>858</v>
      </c>
      <c r="AL322" s="3" t="s">
        <v>858</v>
      </c>
      <c r="AN322" s="4" t="s">
        <v>547</v>
      </c>
      <c r="AO322" s="4" t="s">
        <v>123</v>
      </c>
      <c r="AP322" s="4">
        <v>15000</v>
      </c>
      <c r="AQ322" s="4">
        <v>11.1</v>
      </c>
      <c r="AR322" s="4">
        <v>12.23</v>
      </c>
      <c r="AS322" s="4">
        <v>11</v>
      </c>
      <c r="AT322" s="4">
        <v>14.38</v>
      </c>
      <c r="AU322" s="4">
        <v>6.8</v>
      </c>
      <c r="AV322" s="4">
        <v>7.21</v>
      </c>
      <c r="AW322" s="4">
        <v>3.9</v>
      </c>
      <c r="AX322" s="4" t="s">
        <v>858</v>
      </c>
      <c r="AY322" s="4" t="s">
        <v>858</v>
      </c>
      <c r="BA322" s="5" t="s">
        <v>547</v>
      </c>
      <c r="BB322" s="5" t="s">
        <v>123</v>
      </c>
      <c r="BC322" s="5">
        <v>15000</v>
      </c>
      <c r="BD322" s="5">
        <v>11.1</v>
      </c>
      <c r="BE322" s="5">
        <v>472.2</v>
      </c>
      <c r="BF322" s="5">
        <v>12</v>
      </c>
      <c r="BG322" s="5">
        <v>572.79999999999995</v>
      </c>
      <c r="BH322" s="5">
        <v>6.7</v>
      </c>
      <c r="BI322" s="5">
        <v>279.5</v>
      </c>
      <c r="BJ322" s="5">
        <v>4.8</v>
      </c>
      <c r="BK322" s="5" t="s">
        <v>858</v>
      </c>
      <c r="BL322" s="5" t="s">
        <v>858</v>
      </c>
      <c r="BN322" s="6" t="s">
        <v>547</v>
      </c>
      <c r="BO322" s="6" t="s">
        <v>123</v>
      </c>
      <c r="BP322" s="6">
        <v>21000</v>
      </c>
      <c r="BQ322" s="6">
        <v>9</v>
      </c>
      <c r="BR322" s="6">
        <v>37.4</v>
      </c>
      <c r="BS322" s="6">
        <v>3.1</v>
      </c>
      <c r="BT322" s="6">
        <v>32.700000000000003</v>
      </c>
      <c r="BU322" s="6">
        <v>3.3</v>
      </c>
      <c r="BV322" s="6" t="s">
        <v>858</v>
      </c>
      <c r="BW322" s="6" t="s">
        <v>858</v>
      </c>
      <c r="BX322" s="6" t="s">
        <v>858</v>
      </c>
      <c r="BY322" s="6" t="s">
        <v>858</v>
      </c>
      <c r="CA322" s="7" t="s">
        <v>547</v>
      </c>
      <c r="CB322" s="7" t="s">
        <v>123</v>
      </c>
      <c r="CC322" s="7">
        <v>19000</v>
      </c>
      <c r="CD322" s="7">
        <v>10.5</v>
      </c>
      <c r="CE322" s="7">
        <v>18738</v>
      </c>
      <c r="CF322" s="7">
        <v>11</v>
      </c>
      <c r="CG322" s="7">
        <v>23883</v>
      </c>
      <c r="CH322" s="7">
        <v>12</v>
      </c>
      <c r="CI322" s="7" t="s">
        <v>858</v>
      </c>
      <c r="CJ322" s="7" t="s">
        <v>858</v>
      </c>
      <c r="CK322" s="7" t="s">
        <v>858</v>
      </c>
      <c r="CL322" s="7" t="s">
        <v>858</v>
      </c>
      <c r="CN322" s="8" t="s">
        <v>547</v>
      </c>
      <c r="CO322" s="8" t="s">
        <v>123</v>
      </c>
      <c r="CP322" s="8">
        <v>21000</v>
      </c>
      <c r="CQ322" s="8">
        <v>9</v>
      </c>
      <c r="CR322" s="8">
        <v>10.97</v>
      </c>
      <c r="CS322" s="8">
        <v>9</v>
      </c>
      <c r="CT322" s="8">
        <v>13.63</v>
      </c>
      <c r="CU322" s="8">
        <v>6.1</v>
      </c>
      <c r="CV322" s="8">
        <v>6.75</v>
      </c>
      <c r="CW322" s="8">
        <v>3.6</v>
      </c>
      <c r="CX322" s="8" t="s">
        <v>858</v>
      </c>
      <c r="CY322" s="8" t="s">
        <v>858</v>
      </c>
      <c r="DA322" s="20" t="s">
        <v>547</v>
      </c>
      <c r="DB322" s="20" t="s">
        <v>123</v>
      </c>
      <c r="DC322" s="20">
        <v>21000</v>
      </c>
      <c r="DD322" s="20">
        <v>9</v>
      </c>
      <c r="DE322" s="20">
        <v>352.7</v>
      </c>
      <c r="DF322" s="20">
        <v>11</v>
      </c>
      <c r="DG322" s="20">
        <v>446.1</v>
      </c>
      <c r="DH322" s="20">
        <v>7</v>
      </c>
      <c r="DI322" s="20" t="s">
        <v>858</v>
      </c>
      <c r="DJ322" s="20" t="s">
        <v>858</v>
      </c>
      <c r="DK322" s="20" t="s">
        <v>858</v>
      </c>
      <c r="DL322" s="20" t="s">
        <v>858</v>
      </c>
      <c r="DN322" s="21" t="s">
        <v>547</v>
      </c>
      <c r="DO322" s="21" t="s">
        <v>123</v>
      </c>
      <c r="DP322" s="21">
        <v>5000</v>
      </c>
      <c r="DQ322" s="21">
        <v>18.8</v>
      </c>
      <c r="DR322" s="21">
        <v>37.5</v>
      </c>
      <c r="DS322" s="21">
        <v>2.7</v>
      </c>
      <c r="DT322" s="21">
        <v>38.700000000000003</v>
      </c>
      <c r="DU322" s="21">
        <v>1.7</v>
      </c>
      <c r="DV322" s="21" t="s">
        <v>858</v>
      </c>
      <c r="DW322" s="21" t="s">
        <v>858</v>
      </c>
      <c r="DX322" s="21" t="s">
        <v>858</v>
      </c>
      <c r="DY322" s="21" t="s">
        <v>858</v>
      </c>
      <c r="EA322" s="22" t="s">
        <v>547</v>
      </c>
      <c r="EB322" s="22" t="s">
        <v>123</v>
      </c>
      <c r="EC322" s="22" t="s">
        <v>858</v>
      </c>
      <c r="ED322" s="22" t="s">
        <v>858</v>
      </c>
      <c r="EE322" s="22">
        <v>18228</v>
      </c>
      <c r="EF322" s="22">
        <v>12</v>
      </c>
      <c r="EG322" s="22">
        <v>22621</v>
      </c>
      <c r="EH322" s="22">
        <v>13</v>
      </c>
      <c r="EI322" s="22" t="s">
        <v>858</v>
      </c>
      <c r="EJ322" s="22" t="s">
        <v>858</v>
      </c>
      <c r="EK322" s="22" t="s">
        <v>858</v>
      </c>
      <c r="EL322" s="22" t="s">
        <v>858</v>
      </c>
      <c r="EN322" s="23" t="s">
        <v>547</v>
      </c>
      <c r="EO322" s="23" t="s">
        <v>123</v>
      </c>
      <c r="EP322" s="23">
        <v>5000</v>
      </c>
      <c r="EQ322" s="23">
        <v>18.8</v>
      </c>
      <c r="ER322" s="23">
        <v>9.5</v>
      </c>
      <c r="ES322" s="23">
        <v>10</v>
      </c>
      <c r="ET322" s="23">
        <v>11.76</v>
      </c>
      <c r="EU322" s="23">
        <v>11</v>
      </c>
      <c r="EV322" s="23" t="s">
        <v>858</v>
      </c>
      <c r="EW322" s="23" t="s">
        <v>858</v>
      </c>
      <c r="EX322" s="23" t="s">
        <v>858</v>
      </c>
      <c r="EY322" s="23" t="s">
        <v>858</v>
      </c>
      <c r="FA322" s="24" t="s">
        <v>547</v>
      </c>
      <c r="FB322" s="24" t="s">
        <v>123</v>
      </c>
      <c r="FC322" s="24">
        <v>5000</v>
      </c>
      <c r="FD322" s="24">
        <v>18.8</v>
      </c>
      <c r="FE322" s="24">
        <v>355.7</v>
      </c>
      <c r="FF322" s="24">
        <v>15</v>
      </c>
      <c r="FG322" s="24">
        <v>454.5</v>
      </c>
      <c r="FH322" s="24">
        <v>11</v>
      </c>
      <c r="FI322" s="24" t="s">
        <v>858</v>
      </c>
      <c r="FJ322" s="24" t="s">
        <v>858</v>
      </c>
      <c r="FK322" s="24" t="s">
        <v>858</v>
      </c>
      <c r="FL322" s="24" t="s">
        <v>858</v>
      </c>
      <c r="FN322" s="11" t="s">
        <v>547</v>
      </c>
      <c r="FO322" s="11" t="s">
        <v>123</v>
      </c>
      <c r="FP322" s="11">
        <v>10000</v>
      </c>
      <c r="FQ322" s="11">
        <v>13.7</v>
      </c>
      <c r="FR322" s="11">
        <v>39</v>
      </c>
      <c r="FS322" s="11">
        <v>1.7</v>
      </c>
      <c r="FT322" s="11">
        <v>40.4</v>
      </c>
      <c r="FU322" s="11">
        <v>2.2999999999999998</v>
      </c>
      <c r="FV322" s="11" t="s">
        <v>858</v>
      </c>
      <c r="FW322" s="11" t="s">
        <v>858</v>
      </c>
      <c r="FX322" s="11" t="s">
        <v>858</v>
      </c>
      <c r="FY322" s="11" t="s">
        <v>858</v>
      </c>
      <c r="GA322" s="10" t="s">
        <v>547</v>
      </c>
      <c r="GB322" s="10" t="s">
        <v>123</v>
      </c>
      <c r="GC322" s="10">
        <v>9000</v>
      </c>
      <c r="GD322" s="10">
        <v>16.2</v>
      </c>
      <c r="GE322" s="10">
        <v>26532</v>
      </c>
      <c r="GF322" s="10">
        <v>14</v>
      </c>
      <c r="GG322" s="10">
        <v>34930</v>
      </c>
      <c r="GH322" s="10">
        <v>15</v>
      </c>
      <c r="GI322" s="10" t="s">
        <v>858</v>
      </c>
      <c r="GJ322" s="10" t="s">
        <v>858</v>
      </c>
      <c r="GK322" s="10" t="s">
        <v>858</v>
      </c>
      <c r="GL322" s="10" t="s">
        <v>858</v>
      </c>
      <c r="GN322" s="9" t="s">
        <v>547</v>
      </c>
      <c r="GO322" s="9" t="s">
        <v>123</v>
      </c>
      <c r="GP322" s="9">
        <v>10000</v>
      </c>
      <c r="GQ322" s="9">
        <v>13.7</v>
      </c>
      <c r="GR322" s="9">
        <v>12.92</v>
      </c>
      <c r="GS322" s="9">
        <v>13</v>
      </c>
      <c r="GT322" s="9">
        <v>15.55</v>
      </c>
      <c r="GU322" s="9">
        <v>8.1</v>
      </c>
      <c r="GV322" s="9" t="s">
        <v>858</v>
      </c>
      <c r="GW322" s="9" t="s">
        <v>858</v>
      </c>
      <c r="GX322" s="9" t="s">
        <v>858</v>
      </c>
      <c r="GY322" s="9" t="s">
        <v>858</v>
      </c>
    </row>
    <row r="323" spans="1:207" x14ac:dyDescent="0.25">
      <c r="A323" s="1" t="s">
        <v>548</v>
      </c>
      <c r="B323" s="1" t="s">
        <v>124</v>
      </c>
      <c r="C323" s="1">
        <v>15000</v>
      </c>
      <c r="D323" s="1">
        <v>10.3</v>
      </c>
      <c r="E323" s="1">
        <v>430.4</v>
      </c>
      <c r="F323" s="1">
        <v>9.6</v>
      </c>
      <c r="G323" s="1">
        <v>533.9</v>
      </c>
      <c r="H323" s="1">
        <v>6</v>
      </c>
      <c r="I323" s="1">
        <v>296.2</v>
      </c>
      <c r="J323" s="1">
        <v>5.0999999999999996</v>
      </c>
      <c r="K323" s="1" t="s">
        <v>858</v>
      </c>
      <c r="L323" s="1" t="s">
        <v>858</v>
      </c>
      <c r="N323" s="2" t="s">
        <v>548</v>
      </c>
      <c r="O323" s="2" t="s">
        <v>124</v>
      </c>
      <c r="P323" s="2">
        <v>21000</v>
      </c>
      <c r="Q323" s="2">
        <v>8.8000000000000007</v>
      </c>
      <c r="R323" s="2">
        <v>39</v>
      </c>
      <c r="S323" s="2">
        <v>1.3</v>
      </c>
      <c r="T323" s="2">
        <v>40.5</v>
      </c>
      <c r="U323" s="2">
        <v>1.4</v>
      </c>
      <c r="V323" s="2">
        <v>35</v>
      </c>
      <c r="W323" s="2">
        <v>3.1</v>
      </c>
      <c r="X323" s="2" t="s">
        <v>858</v>
      </c>
      <c r="Y323" s="2" t="s">
        <v>858</v>
      </c>
      <c r="AA323" s="3" t="s">
        <v>548</v>
      </c>
      <c r="AB323" s="3" t="s">
        <v>124</v>
      </c>
      <c r="AC323" s="3">
        <v>17000</v>
      </c>
      <c r="AD323" s="3">
        <v>10.8</v>
      </c>
      <c r="AE323" s="3">
        <v>22413</v>
      </c>
      <c r="AF323" s="3">
        <v>9.1</v>
      </c>
      <c r="AG323" s="3">
        <v>27727</v>
      </c>
      <c r="AH323" s="3">
        <v>6.8</v>
      </c>
      <c r="AI323" s="3">
        <v>14432</v>
      </c>
      <c r="AJ323" s="3">
        <v>8.8000000000000007</v>
      </c>
      <c r="AK323" s="3" t="s">
        <v>858</v>
      </c>
      <c r="AL323" s="3" t="s">
        <v>858</v>
      </c>
      <c r="AN323" s="4" t="s">
        <v>548</v>
      </c>
      <c r="AO323" s="4" t="s">
        <v>124</v>
      </c>
      <c r="AP323" s="4">
        <v>21000</v>
      </c>
      <c r="AQ323" s="4">
        <v>8.8000000000000007</v>
      </c>
      <c r="AR323" s="4">
        <v>10.37</v>
      </c>
      <c r="AS323" s="4">
        <v>6</v>
      </c>
      <c r="AT323" s="4">
        <v>12.28</v>
      </c>
      <c r="AU323" s="4">
        <v>5.2</v>
      </c>
      <c r="AV323" s="4">
        <v>7.18</v>
      </c>
      <c r="AW323" s="4">
        <v>3.6</v>
      </c>
      <c r="AX323" s="4" t="s">
        <v>858</v>
      </c>
      <c r="AY323" s="4" t="s">
        <v>858</v>
      </c>
      <c r="BA323" s="5" t="s">
        <v>548</v>
      </c>
      <c r="BB323" s="5" t="s">
        <v>124</v>
      </c>
      <c r="BC323" s="5">
        <v>21000</v>
      </c>
      <c r="BD323" s="5">
        <v>8.8000000000000007</v>
      </c>
      <c r="BE323" s="5">
        <v>421.6</v>
      </c>
      <c r="BF323" s="5">
        <v>4.9000000000000004</v>
      </c>
      <c r="BG323" s="5">
        <v>497.5</v>
      </c>
      <c r="BH323" s="5">
        <v>5.0999999999999996</v>
      </c>
      <c r="BI323" s="5">
        <v>278.3</v>
      </c>
      <c r="BJ323" s="5">
        <v>4.7</v>
      </c>
      <c r="BK323" s="5" t="s">
        <v>858</v>
      </c>
      <c r="BL323" s="5" t="s">
        <v>858</v>
      </c>
      <c r="BN323" s="6" t="s">
        <v>548</v>
      </c>
      <c r="BO323" s="6" t="s">
        <v>124</v>
      </c>
      <c r="BP323" s="6">
        <v>27000</v>
      </c>
      <c r="BQ323" s="6">
        <v>7.8</v>
      </c>
      <c r="BR323" s="6">
        <v>38</v>
      </c>
      <c r="BS323" s="6">
        <v>1.6</v>
      </c>
      <c r="BT323" s="6">
        <v>35.4</v>
      </c>
      <c r="BU323" s="6">
        <v>2.7</v>
      </c>
      <c r="BV323" s="6" t="s">
        <v>858</v>
      </c>
      <c r="BW323" s="6" t="s">
        <v>858</v>
      </c>
      <c r="BX323" s="6" t="s">
        <v>858</v>
      </c>
      <c r="BY323" s="6" t="s">
        <v>858</v>
      </c>
      <c r="CA323" s="7" t="s">
        <v>548</v>
      </c>
      <c r="CB323" s="7" t="s">
        <v>124</v>
      </c>
      <c r="CC323" s="7">
        <v>22000</v>
      </c>
      <c r="CD323" s="7">
        <v>9.6</v>
      </c>
      <c r="CE323" s="7">
        <v>20302</v>
      </c>
      <c r="CF323" s="7">
        <v>8.5</v>
      </c>
      <c r="CG323" s="7">
        <v>23958</v>
      </c>
      <c r="CH323" s="7">
        <v>7.1</v>
      </c>
      <c r="CI323" s="7" t="s">
        <v>858</v>
      </c>
      <c r="CJ323" s="7" t="s">
        <v>858</v>
      </c>
      <c r="CK323" s="7" t="s">
        <v>858</v>
      </c>
      <c r="CL323" s="7" t="s">
        <v>858</v>
      </c>
      <c r="CN323" s="8" t="s">
        <v>548</v>
      </c>
      <c r="CO323" s="8" t="s">
        <v>124</v>
      </c>
      <c r="CP323" s="8">
        <v>27000</v>
      </c>
      <c r="CQ323" s="8">
        <v>7.8</v>
      </c>
      <c r="CR323" s="8">
        <v>9.81</v>
      </c>
      <c r="CS323" s="8">
        <v>5.7</v>
      </c>
      <c r="CT323" s="8">
        <v>11.98</v>
      </c>
      <c r="CU323" s="8">
        <v>4.9000000000000004</v>
      </c>
      <c r="CV323" s="8">
        <v>6.53</v>
      </c>
      <c r="CW323" s="8">
        <v>4.0999999999999996</v>
      </c>
      <c r="CX323" s="8" t="s">
        <v>858</v>
      </c>
      <c r="CY323" s="8" t="s">
        <v>858</v>
      </c>
      <c r="DA323" s="20" t="s">
        <v>548</v>
      </c>
      <c r="DB323" s="20" t="s">
        <v>124</v>
      </c>
      <c r="DC323" s="20">
        <v>27000</v>
      </c>
      <c r="DD323" s="20">
        <v>7.8</v>
      </c>
      <c r="DE323" s="20">
        <v>376.9</v>
      </c>
      <c r="DF323" s="20">
        <v>6.6</v>
      </c>
      <c r="DG323" s="20">
        <v>424.2</v>
      </c>
      <c r="DH323" s="20">
        <v>5.5</v>
      </c>
      <c r="DI323" s="20">
        <v>132.9</v>
      </c>
      <c r="DJ323" s="20">
        <v>20</v>
      </c>
      <c r="DK323" s="20" t="s">
        <v>858</v>
      </c>
      <c r="DL323" s="20" t="s">
        <v>858</v>
      </c>
      <c r="DN323" s="21" t="s">
        <v>548</v>
      </c>
      <c r="DO323" s="21" t="s">
        <v>124</v>
      </c>
      <c r="DP323" s="21">
        <v>6000</v>
      </c>
      <c r="DQ323" s="21">
        <v>16.8</v>
      </c>
      <c r="DR323" s="21">
        <v>37.5</v>
      </c>
      <c r="DS323" s="21">
        <v>1</v>
      </c>
      <c r="DT323" s="21">
        <v>36.9</v>
      </c>
      <c r="DU323" s="21">
        <v>1.6</v>
      </c>
      <c r="DV323" s="21" t="s">
        <v>858</v>
      </c>
      <c r="DW323" s="21" t="s">
        <v>858</v>
      </c>
      <c r="DX323" s="21" t="s">
        <v>858</v>
      </c>
      <c r="DY323" s="21" t="s">
        <v>858</v>
      </c>
      <c r="EA323" s="22" t="s">
        <v>548</v>
      </c>
      <c r="EB323" s="22" t="s">
        <v>124</v>
      </c>
      <c r="EC323" s="22">
        <v>5000</v>
      </c>
      <c r="ED323" s="22">
        <v>20</v>
      </c>
      <c r="EE323" s="22">
        <v>19066</v>
      </c>
      <c r="EF323" s="22">
        <v>13</v>
      </c>
      <c r="EG323" s="22">
        <v>20749</v>
      </c>
      <c r="EH323" s="22">
        <v>7.1</v>
      </c>
      <c r="EI323" s="22" t="s">
        <v>858</v>
      </c>
      <c r="EJ323" s="22" t="s">
        <v>858</v>
      </c>
      <c r="EK323" s="22" t="s">
        <v>858</v>
      </c>
      <c r="EL323" s="22" t="s">
        <v>858</v>
      </c>
      <c r="EN323" s="23" t="s">
        <v>548</v>
      </c>
      <c r="EO323" s="23" t="s">
        <v>124</v>
      </c>
      <c r="EP323" s="23">
        <v>6000</v>
      </c>
      <c r="EQ323" s="23">
        <v>16.8</v>
      </c>
      <c r="ER323" s="23">
        <v>9.6999999999999993</v>
      </c>
      <c r="ES323" s="23">
        <v>9.4</v>
      </c>
      <c r="ET323" s="23">
        <v>10.74</v>
      </c>
      <c r="EU323" s="23">
        <v>6.9</v>
      </c>
      <c r="EV323" s="23" t="s">
        <v>858</v>
      </c>
      <c r="EW323" s="23" t="s">
        <v>858</v>
      </c>
      <c r="EX323" s="23" t="s">
        <v>858</v>
      </c>
      <c r="EY323" s="23" t="s">
        <v>858</v>
      </c>
      <c r="FA323" s="24" t="s">
        <v>548</v>
      </c>
      <c r="FB323" s="24" t="s">
        <v>124</v>
      </c>
      <c r="FC323" s="24">
        <v>6000</v>
      </c>
      <c r="FD323" s="24">
        <v>16.8</v>
      </c>
      <c r="FE323" s="24">
        <v>389.9</v>
      </c>
      <c r="FF323" s="24">
        <v>9.9</v>
      </c>
      <c r="FG323" s="24">
        <v>396.9</v>
      </c>
      <c r="FH323" s="24">
        <v>6.2</v>
      </c>
      <c r="FI323" s="24" t="s">
        <v>858</v>
      </c>
      <c r="FJ323" s="24" t="s">
        <v>858</v>
      </c>
      <c r="FK323" s="24" t="s">
        <v>858</v>
      </c>
      <c r="FL323" s="24" t="s">
        <v>858</v>
      </c>
      <c r="FN323" s="11" t="s">
        <v>548</v>
      </c>
      <c r="FO323" s="11" t="s">
        <v>124</v>
      </c>
      <c r="FP323" s="11">
        <v>15000</v>
      </c>
      <c r="FQ323" s="11">
        <v>10.3</v>
      </c>
      <c r="FR323" s="11">
        <v>40</v>
      </c>
      <c r="FS323" s="11">
        <v>1.2</v>
      </c>
      <c r="FT323" s="11">
        <v>41.8</v>
      </c>
      <c r="FU323" s="11">
        <v>1.7</v>
      </c>
      <c r="FV323" s="11">
        <v>36</v>
      </c>
      <c r="FW323" s="11">
        <v>3.3</v>
      </c>
      <c r="FX323" s="11" t="s">
        <v>858</v>
      </c>
      <c r="FY323" s="11" t="s">
        <v>858</v>
      </c>
      <c r="GA323" s="10" t="s">
        <v>548</v>
      </c>
      <c r="GB323" s="10" t="s">
        <v>124</v>
      </c>
      <c r="GC323" s="10">
        <v>12000</v>
      </c>
      <c r="GD323" s="10">
        <v>12.8</v>
      </c>
      <c r="GE323" s="10">
        <v>24609</v>
      </c>
      <c r="GF323" s="10">
        <v>11</v>
      </c>
      <c r="GG323" s="10">
        <v>30422</v>
      </c>
      <c r="GH323" s="10">
        <v>8.1</v>
      </c>
      <c r="GI323" s="10">
        <v>15709</v>
      </c>
      <c r="GJ323" s="10">
        <v>12</v>
      </c>
      <c r="GK323" s="10" t="s">
        <v>858</v>
      </c>
      <c r="GL323" s="10" t="s">
        <v>858</v>
      </c>
      <c r="GN323" s="9" t="s">
        <v>548</v>
      </c>
      <c r="GO323" s="9" t="s">
        <v>124</v>
      </c>
      <c r="GP323" s="9">
        <v>15000</v>
      </c>
      <c r="GQ323" s="9">
        <v>10.3</v>
      </c>
      <c r="GR323" s="9">
        <v>10.47</v>
      </c>
      <c r="GS323" s="9">
        <v>7.1</v>
      </c>
      <c r="GT323" s="9">
        <v>12.77</v>
      </c>
      <c r="GU323" s="9">
        <v>6.2</v>
      </c>
      <c r="GV323" s="9">
        <v>7.36</v>
      </c>
      <c r="GW323" s="9">
        <v>5.0999999999999996</v>
      </c>
      <c r="GX323" s="9" t="s">
        <v>858</v>
      </c>
      <c r="GY323" s="9" t="s">
        <v>858</v>
      </c>
    </row>
    <row r="324" spans="1:207" x14ac:dyDescent="0.25">
      <c r="A324" s="1" t="s">
        <v>549</v>
      </c>
      <c r="B324" s="1" t="s">
        <v>125</v>
      </c>
      <c r="C324" s="1">
        <v>21000</v>
      </c>
      <c r="D324" s="1">
        <v>9.3000000000000007</v>
      </c>
      <c r="E324" s="1">
        <v>479.4</v>
      </c>
      <c r="F324" s="1">
        <v>7.2</v>
      </c>
      <c r="G324" s="1">
        <v>590.1</v>
      </c>
      <c r="H324" s="1">
        <v>5.2</v>
      </c>
      <c r="I324" s="1">
        <v>281.10000000000002</v>
      </c>
      <c r="J324" s="1">
        <v>4.3</v>
      </c>
      <c r="K324" s="1" t="s">
        <v>858</v>
      </c>
      <c r="L324" s="1" t="s">
        <v>858</v>
      </c>
      <c r="N324" s="2" t="s">
        <v>549</v>
      </c>
      <c r="O324" s="2" t="s">
        <v>125</v>
      </c>
      <c r="P324" s="2">
        <v>34000</v>
      </c>
      <c r="Q324" s="2">
        <v>7.1</v>
      </c>
      <c r="R324" s="2">
        <v>38.9</v>
      </c>
      <c r="S324" s="2">
        <v>1.6</v>
      </c>
      <c r="T324" s="2">
        <v>40.5</v>
      </c>
      <c r="U324" s="2">
        <v>1.1000000000000001</v>
      </c>
      <c r="V324" s="2">
        <v>35</v>
      </c>
      <c r="W324" s="2">
        <v>3.1</v>
      </c>
      <c r="X324" s="2" t="s">
        <v>858</v>
      </c>
      <c r="Y324" s="2" t="s">
        <v>858</v>
      </c>
      <c r="AA324" s="3" t="s">
        <v>549</v>
      </c>
      <c r="AB324" s="3" t="s">
        <v>125</v>
      </c>
      <c r="AC324" s="3">
        <v>30000</v>
      </c>
      <c r="AD324" s="3">
        <v>9.1</v>
      </c>
      <c r="AE324" s="3">
        <v>22029</v>
      </c>
      <c r="AF324" s="3">
        <v>8.1999999999999993</v>
      </c>
      <c r="AG324" s="3">
        <v>27389</v>
      </c>
      <c r="AH324" s="3">
        <v>5.8</v>
      </c>
      <c r="AI324" s="3">
        <v>13335</v>
      </c>
      <c r="AJ324" s="3">
        <v>4</v>
      </c>
      <c r="AK324" s="3" t="s">
        <v>858</v>
      </c>
      <c r="AL324" s="3" t="s">
        <v>858</v>
      </c>
      <c r="AN324" s="4" t="s">
        <v>549</v>
      </c>
      <c r="AO324" s="4" t="s">
        <v>125</v>
      </c>
      <c r="AP324" s="4">
        <v>34000</v>
      </c>
      <c r="AQ324" s="4">
        <v>7.1</v>
      </c>
      <c r="AR324" s="4">
        <v>10.52</v>
      </c>
      <c r="AS324" s="4">
        <v>5.6</v>
      </c>
      <c r="AT324" s="4">
        <v>13.38</v>
      </c>
      <c r="AU324" s="4">
        <v>4.5999999999999996</v>
      </c>
      <c r="AV324" s="4">
        <v>6.73</v>
      </c>
      <c r="AW324" s="4">
        <v>3.1</v>
      </c>
      <c r="AX324" s="4" t="s">
        <v>858</v>
      </c>
      <c r="AY324" s="4" t="s">
        <v>858</v>
      </c>
      <c r="BA324" s="5" t="s">
        <v>549</v>
      </c>
      <c r="BB324" s="5" t="s">
        <v>125</v>
      </c>
      <c r="BC324" s="5">
        <v>34000</v>
      </c>
      <c r="BD324" s="5">
        <v>7.1</v>
      </c>
      <c r="BE324" s="5">
        <v>445</v>
      </c>
      <c r="BF324" s="5">
        <v>5.6</v>
      </c>
      <c r="BG324" s="5">
        <v>542.29999999999995</v>
      </c>
      <c r="BH324" s="5">
        <v>4.5999999999999996</v>
      </c>
      <c r="BI324" s="5">
        <v>259.89999999999998</v>
      </c>
      <c r="BJ324" s="5">
        <v>3</v>
      </c>
      <c r="BK324" s="5" t="s">
        <v>858</v>
      </c>
      <c r="BL324" s="5" t="s">
        <v>858</v>
      </c>
      <c r="BN324" s="6" t="s">
        <v>549</v>
      </c>
      <c r="BO324" s="6" t="s">
        <v>125</v>
      </c>
      <c r="BP324" s="6">
        <v>45000</v>
      </c>
      <c r="BQ324" s="6">
        <v>6.1</v>
      </c>
      <c r="BR324" s="6">
        <v>37.5</v>
      </c>
      <c r="BS324" s="6">
        <v>1</v>
      </c>
      <c r="BT324" s="6">
        <v>35.200000000000003</v>
      </c>
      <c r="BU324" s="6">
        <v>2</v>
      </c>
      <c r="BV324" s="6">
        <v>17.899999999999999</v>
      </c>
      <c r="BW324" s="6">
        <v>7.2</v>
      </c>
      <c r="BX324" s="6" t="s">
        <v>858</v>
      </c>
      <c r="BY324" s="6" t="s">
        <v>858</v>
      </c>
      <c r="CA324" s="7" t="s">
        <v>549</v>
      </c>
      <c r="CB324" s="7" t="s">
        <v>125</v>
      </c>
      <c r="CC324" s="7">
        <v>39000</v>
      </c>
      <c r="CD324" s="7">
        <v>7.7</v>
      </c>
      <c r="CE324" s="7">
        <v>19746</v>
      </c>
      <c r="CF324" s="7">
        <v>8</v>
      </c>
      <c r="CG324" s="7">
        <v>23929</v>
      </c>
      <c r="CH324" s="7">
        <v>5.6</v>
      </c>
      <c r="CI324" s="7">
        <v>8436</v>
      </c>
      <c r="CJ324" s="7">
        <v>12</v>
      </c>
      <c r="CK324" s="7" t="s">
        <v>858</v>
      </c>
      <c r="CL324" s="7" t="s">
        <v>858</v>
      </c>
      <c r="CN324" s="8" t="s">
        <v>549</v>
      </c>
      <c r="CO324" s="8" t="s">
        <v>125</v>
      </c>
      <c r="CP324" s="8">
        <v>45000</v>
      </c>
      <c r="CQ324" s="8">
        <v>6.1</v>
      </c>
      <c r="CR324" s="8">
        <v>9.98</v>
      </c>
      <c r="CS324" s="8">
        <v>5.0999999999999996</v>
      </c>
      <c r="CT324" s="8">
        <v>13.07</v>
      </c>
      <c r="CU324" s="8">
        <v>4.2</v>
      </c>
      <c r="CV324" s="8">
        <v>6.25</v>
      </c>
      <c r="CW324" s="8">
        <v>2.2999999999999998</v>
      </c>
      <c r="CX324" s="8" t="s">
        <v>858</v>
      </c>
      <c r="CY324" s="8" t="s">
        <v>858</v>
      </c>
      <c r="DA324" s="20" t="s">
        <v>549</v>
      </c>
      <c r="DB324" s="20" t="s">
        <v>125</v>
      </c>
      <c r="DC324" s="20">
        <v>45000</v>
      </c>
      <c r="DD324" s="20">
        <v>6.1</v>
      </c>
      <c r="DE324" s="20">
        <v>368.7</v>
      </c>
      <c r="DF324" s="20">
        <v>7.4</v>
      </c>
      <c r="DG324" s="20">
        <v>460.1</v>
      </c>
      <c r="DH324" s="20">
        <v>4.7</v>
      </c>
      <c r="DI324" s="20">
        <v>142.5</v>
      </c>
      <c r="DJ324" s="20">
        <v>13</v>
      </c>
      <c r="DK324" s="20" t="s">
        <v>858</v>
      </c>
      <c r="DL324" s="20" t="s">
        <v>858</v>
      </c>
      <c r="DN324" s="21" t="s">
        <v>549</v>
      </c>
      <c r="DO324" s="21" t="s">
        <v>125</v>
      </c>
      <c r="DP324" s="21">
        <v>13000</v>
      </c>
      <c r="DQ324" s="21">
        <v>11</v>
      </c>
      <c r="DR324" s="21">
        <v>37.5</v>
      </c>
      <c r="DS324" s="21" t="s">
        <v>858</v>
      </c>
      <c r="DT324" s="21">
        <v>37</v>
      </c>
      <c r="DU324" s="21">
        <v>1.1000000000000001</v>
      </c>
      <c r="DV324" s="21">
        <v>31.8</v>
      </c>
      <c r="DW324" s="21">
        <v>2.5</v>
      </c>
      <c r="DX324" s="21" t="s">
        <v>858</v>
      </c>
      <c r="DY324" s="21" t="s">
        <v>858</v>
      </c>
      <c r="EA324" s="22" t="s">
        <v>549</v>
      </c>
      <c r="EB324" s="22" t="s">
        <v>125</v>
      </c>
      <c r="EC324" s="22">
        <v>12000</v>
      </c>
      <c r="ED324" s="22">
        <v>12.7</v>
      </c>
      <c r="EE324" s="22">
        <v>17239</v>
      </c>
      <c r="EF324" s="22">
        <v>12</v>
      </c>
      <c r="EG324" s="22">
        <v>24174</v>
      </c>
      <c r="EH324" s="22">
        <v>11</v>
      </c>
      <c r="EI324" s="22">
        <v>12561</v>
      </c>
      <c r="EJ324" s="22">
        <v>8.6</v>
      </c>
      <c r="EK324" s="22" t="s">
        <v>858</v>
      </c>
      <c r="EL324" s="22" t="s">
        <v>858</v>
      </c>
      <c r="EN324" s="23" t="s">
        <v>549</v>
      </c>
      <c r="EO324" s="23" t="s">
        <v>125</v>
      </c>
      <c r="EP324" s="23">
        <v>13000</v>
      </c>
      <c r="EQ324" s="23">
        <v>11</v>
      </c>
      <c r="ER324" s="23">
        <v>9.6</v>
      </c>
      <c r="ES324" s="23">
        <v>11</v>
      </c>
      <c r="ET324" s="23">
        <v>12.56</v>
      </c>
      <c r="EU324" s="23">
        <v>8.9</v>
      </c>
      <c r="EV324" s="23">
        <v>6.14</v>
      </c>
      <c r="EW324" s="23">
        <v>3.1</v>
      </c>
      <c r="EX324" s="23" t="s">
        <v>858</v>
      </c>
      <c r="EY324" s="23" t="s">
        <v>858</v>
      </c>
      <c r="FA324" s="24" t="s">
        <v>549</v>
      </c>
      <c r="FB324" s="24" t="s">
        <v>125</v>
      </c>
      <c r="FC324" s="24">
        <v>13000</v>
      </c>
      <c r="FD324" s="24">
        <v>11</v>
      </c>
      <c r="FE324" s="24">
        <v>353.6</v>
      </c>
      <c r="FF324" s="24">
        <v>11</v>
      </c>
      <c r="FG324" s="24">
        <v>465.3</v>
      </c>
      <c r="FH324" s="24">
        <v>9</v>
      </c>
      <c r="FI324" s="24">
        <v>242.7</v>
      </c>
      <c r="FJ324" s="24">
        <v>3.1</v>
      </c>
      <c r="FK324" s="24" t="s">
        <v>858</v>
      </c>
      <c r="FL324" s="24" t="s">
        <v>858</v>
      </c>
      <c r="FN324" s="11" t="s">
        <v>549</v>
      </c>
      <c r="FO324" s="11" t="s">
        <v>125</v>
      </c>
      <c r="FP324" s="11">
        <v>21000</v>
      </c>
      <c r="FQ324" s="11">
        <v>9.3000000000000007</v>
      </c>
      <c r="FR324" s="11">
        <v>40</v>
      </c>
      <c r="FS324" s="11">
        <v>1.9</v>
      </c>
      <c r="FT324" s="11">
        <v>42.7</v>
      </c>
      <c r="FU324" s="11">
        <v>1.5</v>
      </c>
      <c r="FV324" s="11">
        <v>37</v>
      </c>
      <c r="FW324" s="11">
        <v>0.5</v>
      </c>
      <c r="FX324" s="11" t="s">
        <v>858</v>
      </c>
      <c r="FY324" s="11" t="s">
        <v>858</v>
      </c>
      <c r="GA324" s="10" t="s">
        <v>549</v>
      </c>
      <c r="GB324" s="10" t="s">
        <v>125</v>
      </c>
      <c r="GC324" s="10">
        <v>18000</v>
      </c>
      <c r="GD324" s="10">
        <v>12.6</v>
      </c>
      <c r="GE324" s="10">
        <v>24559</v>
      </c>
      <c r="GF324" s="10">
        <v>12</v>
      </c>
      <c r="GG324" s="10">
        <v>29504</v>
      </c>
      <c r="GH324" s="10">
        <v>6.7</v>
      </c>
      <c r="GI324" s="10">
        <v>13783</v>
      </c>
      <c r="GJ324" s="10">
        <v>6.6</v>
      </c>
      <c r="GK324" s="10" t="s">
        <v>858</v>
      </c>
      <c r="GL324" s="10" t="s">
        <v>858</v>
      </c>
      <c r="GN324" s="9" t="s">
        <v>549</v>
      </c>
      <c r="GO324" s="9" t="s">
        <v>125</v>
      </c>
      <c r="GP324" s="9">
        <v>21000</v>
      </c>
      <c r="GQ324" s="9">
        <v>9.3000000000000007</v>
      </c>
      <c r="GR324" s="9">
        <v>11.09</v>
      </c>
      <c r="GS324" s="9">
        <v>7</v>
      </c>
      <c r="GT324" s="9">
        <v>13.82</v>
      </c>
      <c r="GU324" s="9">
        <v>5.3</v>
      </c>
      <c r="GV324" s="9">
        <v>7.1</v>
      </c>
      <c r="GW324" s="9">
        <v>2.8</v>
      </c>
      <c r="GX324" s="9" t="s">
        <v>858</v>
      </c>
      <c r="GY324" s="9" t="s">
        <v>858</v>
      </c>
    </row>
    <row r="325" spans="1:207" x14ac:dyDescent="0.25">
      <c r="A325" s="1" t="s">
        <v>550</v>
      </c>
      <c r="B325" s="1" t="s">
        <v>126</v>
      </c>
      <c r="C325" s="1">
        <v>21000</v>
      </c>
      <c r="D325" s="1">
        <v>9</v>
      </c>
      <c r="E325" s="1">
        <v>499</v>
      </c>
      <c r="F325" s="1">
        <v>6.2</v>
      </c>
      <c r="G325" s="1">
        <v>536.29999999999995</v>
      </c>
      <c r="H325" s="1">
        <v>4.0999999999999996</v>
      </c>
      <c r="I325" s="1">
        <v>280.60000000000002</v>
      </c>
      <c r="J325" s="1">
        <v>6.9</v>
      </c>
      <c r="K325" s="1" t="s">
        <v>858</v>
      </c>
      <c r="L325" s="1" t="s">
        <v>858</v>
      </c>
      <c r="N325" s="2" t="s">
        <v>550</v>
      </c>
      <c r="O325" s="2" t="s">
        <v>126</v>
      </c>
      <c r="P325" s="2">
        <v>31000</v>
      </c>
      <c r="Q325" s="2">
        <v>7.2</v>
      </c>
      <c r="R325" s="2">
        <v>39.9</v>
      </c>
      <c r="S325" s="2">
        <v>0.7</v>
      </c>
      <c r="T325" s="2">
        <v>40.6</v>
      </c>
      <c r="U325" s="2">
        <v>1</v>
      </c>
      <c r="V325" s="2">
        <v>35.200000000000003</v>
      </c>
      <c r="W325" s="2">
        <v>1.7</v>
      </c>
      <c r="X325" s="2" t="s">
        <v>858</v>
      </c>
      <c r="Y325" s="2" t="s">
        <v>858</v>
      </c>
      <c r="AA325" s="3" t="s">
        <v>550</v>
      </c>
      <c r="AB325" s="3" t="s">
        <v>126</v>
      </c>
      <c r="AC325" s="3">
        <v>27000</v>
      </c>
      <c r="AD325" s="3">
        <v>9.6</v>
      </c>
      <c r="AE325" s="3">
        <v>23413</v>
      </c>
      <c r="AF325" s="3">
        <v>7.3</v>
      </c>
      <c r="AG325" s="3">
        <v>25905</v>
      </c>
      <c r="AH325" s="3">
        <v>4.3</v>
      </c>
      <c r="AI325" s="3">
        <v>14918</v>
      </c>
      <c r="AJ325" s="3">
        <v>14</v>
      </c>
      <c r="AK325" s="3" t="s">
        <v>858</v>
      </c>
      <c r="AL325" s="3" t="s">
        <v>858</v>
      </c>
      <c r="AN325" s="4" t="s">
        <v>550</v>
      </c>
      <c r="AO325" s="4" t="s">
        <v>126</v>
      </c>
      <c r="AP325" s="4">
        <v>31000</v>
      </c>
      <c r="AQ325" s="4">
        <v>7.2</v>
      </c>
      <c r="AR325" s="4">
        <v>10.91</v>
      </c>
      <c r="AS325" s="4">
        <v>5.0999999999999996</v>
      </c>
      <c r="AT325" s="4">
        <v>12.52</v>
      </c>
      <c r="AU325" s="4">
        <v>3.3</v>
      </c>
      <c r="AV325" s="4">
        <v>7.09</v>
      </c>
      <c r="AW325" s="4">
        <v>5</v>
      </c>
      <c r="AX325" s="4" t="s">
        <v>858</v>
      </c>
      <c r="AY325" s="4" t="s">
        <v>858</v>
      </c>
      <c r="BA325" s="5" t="s">
        <v>550</v>
      </c>
      <c r="BB325" s="5" t="s">
        <v>126</v>
      </c>
      <c r="BC325" s="5">
        <v>31000</v>
      </c>
      <c r="BD325" s="5">
        <v>7.2</v>
      </c>
      <c r="BE325" s="5">
        <v>461.3</v>
      </c>
      <c r="BF325" s="5">
        <v>5.3</v>
      </c>
      <c r="BG325" s="5">
        <v>508.7</v>
      </c>
      <c r="BH325" s="5">
        <v>3.3</v>
      </c>
      <c r="BI325" s="5">
        <v>282</v>
      </c>
      <c r="BJ325" s="5">
        <v>4.8</v>
      </c>
      <c r="BK325" s="5" t="s">
        <v>858</v>
      </c>
      <c r="BL325" s="5" t="s">
        <v>858</v>
      </c>
      <c r="BN325" s="6" t="s">
        <v>550</v>
      </c>
      <c r="BO325" s="6" t="s">
        <v>126</v>
      </c>
      <c r="BP325" s="6">
        <v>43000</v>
      </c>
      <c r="BQ325" s="6">
        <v>6.1</v>
      </c>
      <c r="BR325" s="6">
        <v>37.6</v>
      </c>
      <c r="BS325" s="6">
        <v>1.4</v>
      </c>
      <c r="BT325" s="6">
        <v>35.299999999999997</v>
      </c>
      <c r="BU325" s="6">
        <v>1.9</v>
      </c>
      <c r="BV325" s="6">
        <v>17.5</v>
      </c>
      <c r="BW325" s="6">
        <v>12</v>
      </c>
      <c r="BX325" s="6" t="s">
        <v>858</v>
      </c>
      <c r="BY325" s="6" t="s">
        <v>858</v>
      </c>
      <c r="CA325" s="7" t="s">
        <v>550</v>
      </c>
      <c r="CB325" s="7" t="s">
        <v>126</v>
      </c>
      <c r="CC325" s="7">
        <v>36000</v>
      </c>
      <c r="CD325" s="7">
        <v>10</v>
      </c>
      <c r="CE325" s="7">
        <v>20541</v>
      </c>
      <c r="CF325" s="7">
        <v>11</v>
      </c>
      <c r="CG325" s="7">
        <v>22707</v>
      </c>
      <c r="CH325" s="7">
        <v>6.5</v>
      </c>
      <c r="CI325" s="7">
        <v>7046</v>
      </c>
      <c r="CJ325" s="7">
        <v>15</v>
      </c>
      <c r="CK325" s="7" t="s">
        <v>858</v>
      </c>
      <c r="CL325" s="7" t="s">
        <v>858</v>
      </c>
      <c r="CN325" s="8" t="s">
        <v>550</v>
      </c>
      <c r="CO325" s="8" t="s">
        <v>126</v>
      </c>
      <c r="CP325" s="8">
        <v>43000</v>
      </c>
      <c r="CQ325" s="8">
        <v>6.1</v>
      </c>
      <c r="CR325" s="8">
        <v>10.1</v>
      </c>
      <c r="CS325" s="8">
        <v>4.2</v>
      </c>
      <c r="CT325" s="8">
        <v>12.16</v>
      </c>
      <c r="CU325" s="8">
        <v>3.1</v>
      </c>
      <c r="CV325" s="8">
        <v>6.4</v>
      </c>
      <c r="CW325" s="8">
        <v>2.8</v>
      </c>
      <c r="CX325" s="8" t="s">
        <v>858</v>
      </c>
      <c r="CY325" s="8" t="s">
        <v>858</v>
      </c>
      <c r="DA325" s="20" t="s">
        <v>550</v>
      </c>
      <c r="DB325" s="20" t="s">
        <v>126</v>
      </c>
      <c r="DC325" s="20">
        <v>43000</v>
      </c>
      <c r="DD325" s="20">
        <v>6.1</v>
      </c>
      <c r="DE325" s="20">
        <v>382.7</v>
      </c>
      <c r="DF325" s="20">
        <v>5.7</v>
      </c>
      <c r="DG325" s="20">
        <v>428.8</v>
      </c>
      <c r="DH325" s="20">
        <v>3.7</v>
      </c>
      <c r="DI325" s="20">
        <v>135.80000000000001</v>
      </c>
      <c r="DJ325" s="20">
        <v>12</v>
      </c>
      <c r="DK325" s="20" t="s">
        <v>858</v>
      </c>
      <c r="DL325" s="20" t="s">
        <v>858</v>
      </c>
      <c r="DN325" s="21" t="s">
        <v>550</v>
      </c>
      <c r="DO325" s="21" t="s">
        <v>126</v>
      </c>
      <c r="DP325" s="21">
        <v>11000</v>
      </c>
      <c r="DQ325" s="21">
        <v>12.3</v>
      </c>
      <c r="DR325" s="21">
        <v>38.700000000000003</v>
      </c>
      <c r="DS325" s="21">
        <v>2</v>
      </c>
      <c r="DT325" s="21">
        <v>38.9</v>
      </c>
      <c r="DU325" s="21">
        <v>1.4</v>
      </c>
      <c r="DV325" s="21">
        <v>33.9</v>
      </c>
      <c r="DW325" s="21">
        <v>3.6</v>
      </c>
      <c r="DX325" s="21" t="s">
        <v>858</v>
      </c>
      <c r="DY325" s="21" t="s">
        <v>858</v>
      </c>
      <c r="EA325" s="22" t="s">
        <v>550</v>
      </c>
      <c r="EB325" s="22" t="s">
        <v>126</v>
      </c>
      <c r="EC325" s="22">
        <v>9000</v>
      </c>
      <c r="ED325" s="22">
        <v>14.7</v>
      </c>
      <c r="EE325" s="22">
        <v>21278</v>
      </c>
      <c r="EF325" s="22">
        <v>8.1</v>
      </c>
      <c r="EG325" s="22">
        <v>22950</v>
      </c>
      <c r="EH325" s="22">
        <v>5.3</v>
      </c>
      <c r="EI325" s="22" t="s">
        <v>858</v>
      </c>
      <c r="EJ325" s="22" t="s">
        <v>858</v>
      </c>
      <c r="EK325" s="22" t="s">
        <v>858</v>
      </c>
      <c r="EL325" s="22" t="s">
        <v>858</v>
      </c>
      <c r="EN325" s="23" t="s">
        <v>550</v>
      </c>
      <c r="EO325" s="23" t="s">
        <v>126</v>
      </c>
      <c r="EP325" s="23">
        <v>11000</v>
      </c>
      <c r="EQ325" s="23">
        <v>12.3</v>
      </c>
      <c r="ER325" s="23">
        <v>10.09</v>
      </c>
      <c r="ES325" s="23">
        <v>7.2</v>
      </c>
      <c r="ET325" s="23">
        <v>11.66</v>
      </c>
      <c r="EU325" s="23">
        <v>4.9000000000000004</v>
      </c>
      <c r="EV325" s="23" t="s">
        <v>858</v>
      </c>
      <c r="EW325" s="23" t="s">
        <v>858</v>
      </c>
      <c r="EX325" s="23" t="s">
        <v>858</v>
      </c>
      <c r="EY325" s="23" t="s">
        <v>858</v>
      </c>
      <c r="FA325" s="24" t="s">
        <v>550</v>
      </c>
      <c r="FB325" s="24" t="s">
        <v>126</v>
      </c>
      <c r="FC325" s="24">
        <v>11000</v>
      </c>
      <c r="FD325" s="24">
        <v>12.3</v>
      </c>
      <c r="FE325" s="24">
        <v>410.3</v>
      </c>
      <c r="FF325" s="24">
        <v>7.6</v>
      </c>
      <c r="FG325" s="24">
        <v>453.5</v>
      </c>
      <c r="FH325" s="24">
        <v>4.8</v>
      </c>
      <c r="FI325" s="24">
        <v>281.89999999999998</v>
      </c>
      <c r="FJ325" s="24">
        <v>7.9</v>
      </c>
      <c r="FK325" s="24" t="s">
        <v>858</v>
      </c>
      <c r="FL325" s="24" t="s">
        <v>858</v>
      </c>
      <c r="FN325" s="11" t="s">
        <v>550</v>
      </c>
      <c r="FO325" s="11" t="s">
        <v>126</v>
      </c>
      <c r="FP325" s="11">
        <v>21000</v>
      </c>
      <c r="FQ325" s="11">
        <v>9</v>
      </c>
      <c r="FR325" s="11">
        <v>40</v>
      </c>
      <c r="FS325" s="11">
        <v>1.3</v>
      </c>
      <c r="FT325" s="11">
        <v>41.5</v>
      </c>
      <c r="FU325" s="11">
        <v>1.2</v>
      </c>
      <c r="FV325" s="11">
        <v>36.9</v>
      </c>
      <c r="FW325" s="11">
        <v>1.5</v>
      </c>
      <c r="FX325" s="11" t="s">
        <v>858</v>
      </c>
      <c r="FY325" s="11" t="s">
        <v>858</v>
      </c>
      <c r="GA325" s="10" t="s">
        <v>550</v>
      </c>
      <c r="GB325" s="10" t="s">
        <v>126</v>
      </c>
      <c r="GC325" s="10">
        <v>17000</v>
      </c>
      <c r="GD325" s="10">
        <v>12.4</v>
      </c>
      <c r="GE325" s="10">
        <v>24457</v>
      </c>
      <c r="GF325" s="10">
        <v>12</v>
      </c>
      <c r="GG325" s="10">
        <v>27439</v>
      </c>
      <c r="GH325" s="10">
        <v>5.7</v>
      </c>
      <c r="GI325" s="10" t="s">
        <v>858</v>
      </c>
      <c r="GJ325" s="10" t="s">
        <v>858</v>
      </c>
      <c r="GK325" s="10" t="s">
        <v>858</v>
      </c>
      <c r="GL325" s="10" t="s">
        <v>858</v>
      </c>
      <c r="GN325" s="9" t="s">
        <v>550</v>
      </c>
      <c r="GO325" s="9" t="s">
        <v>126</v>
      </c>
      <c r="GP325" s="9">
        <v>21000</v>
      </c>
      <c r="GQ325" s="9">
        <v>9</v>
      </c>
      <c r="GR325" s="9">
        <v>11.07</v>
      </c>
      <c r="GS325" s="9">
        <v>6</v>
      </c>
      <c r="GT325" s="9">
        <v>12.93</v>
      </c>
      <c r="GU325" s="9">
        <v>4.2</v>
      </c>
      <c r="GV325" s="9">
        <v>7</v>
      </c>
      <c r="GW325" s="9">
        <v>6.7</v>
      </c>
      <c r="GX325" s="9" t="s">
        <v>858</v>
      </c>
      <c r="GY325" s="9" t="s">
        <v>858</v>
      </c>
    </row>
    <row r="326" spans="1:207" x14ac:dyDescent="0.25">
      <c r="A326" s="1" t="s">
        <v>551</v>
      </c>
      <c r="B326" s="1" t="s">
        <v>127</v>
      </c>
      <c r="C326" s="1">
        <v>13000</v>
      </c>
      <c r="D326" s="1">
        <v>11.5</v>
      </c>
      <c r="E326" s="1">
        <v>453.1</v>
      </c>
      <c r="F326" s="1">
        <v>11</v>
      </c>
      <c r="G326" s="1">
        <v>536.9</v>
      </c>
      <c r="H326" s="1">
        <v>6.4</v>
      </c>
      <c r="I326" s="1">
        <v>268.5</v>
      </c>
      <c r="J326" s="1">
        <v>8.5</v>
      </c>
      <c r="K326" s="1" t="s">
        <v>858</v>
      </c>
      <c r="L326" s="1" t="s">
        <v>858</v>
      </c>
      <c r="N326" s="2" t="s">
        <v>551</v>
      </c>
      <c r="O326" s="2" t="s">
        <v>127</v>
      </c>
      <c r="P326" s="2">
        <v>19000</v>
      </c>
      <c r="Q326" s="2">
        <v>9.4</v>
      </c>
      <c r="R326" s="2">
        <v>37.5</v>
      </c>
      <c r="S326" s="2">
        <v>1.7</v>
      </c>
      <c r="T326" s="2">
        <v>39.700000000000003</v>
      </c>
      <c r="U326" s="2">
        <v>1.7</v>
      </c>
      <c r="V326" s="2">
        <v>34.9</v>
      </c>
      <c r="W326" s="2">
        <v>4</v>
      </c>
      <c r="X326" s="2" t="s">
        <v>858</v>
      </c>
      <c r="Y326" s="2" t="s">
        <v>858</v>
      </c>
      <c r="AA326" s="3" t="s">
        <v>551</v>
      </c>
      <c r="AB326" s="3" t="s">
        <v>127</v>
      </c>
      <c r="AC326" s="3">
        <v>19000</v>
      </c>
      <c r="AD326" s="3">
        <v>10.6</v>
      </c>
      <c r="AE326" s="3">
        <v>22541</v>
      </c>
      <c r="AF326" s="3">
        <v>9.1</v>
      </c>
      <c r="AG326" s="3">
        <v>26111</v>
      </c>
      <c r="AH326" s="3">
        <v>6.1</v>
      </c>
      <c r="AI326" s="3">
        <v>13482</v>
      </c>
      <c r="AJ326" s="3">
        <v>16</v>
      </c>
      <c r="AK326" s="3" t="s">
        <v>858</v>
      </c>
      <c r="AL326" s="3" t="s">
        <v>858</v>
      </c>
      <c r="AN326" s="4" t="s">
        <v>551</v>
      </c>
      <c r="AO326" s="4" t="s">
        <v>127</v>
      </c>
      <c r="AP326" s="4">
        <v>19000</v>
      </c>
      <c r="AQ326" s="4">
        <v>9.4</v>
      </c>
      <c r="AR326" s="4">
        <v>10.97</v>
      </c>
      <c r="AS326" s="4">
        <v>6</v>
      </c>
      <c r="AT326" s="4">
        <v>12.6</v>
      </c>
      <c r="AU326" s="4">
        <v>5.2</v>
      </c>
      <c r="AV326" s="4">
        <v>6.57</v>
      </c>
      <c r="AW326" s="4">
        <v>4</v>
      </c>
      <c r="AX326" s="4" t="s">
        <v>858</v>
      </c>
      <c r="AY326" s="4" t="s">
        <v>858</v>
      </c>
      <c r="BA326" s="5" t="s">
        <v>551</v>
      </c>
      <c r="BB326" s="5" t="s">
        <v>127</v>
      </c>
      <c r="BC326" s="5">
        <v>19000</v>
      </c>
      <c r="BD326" s="5">
        <v>9.4</v>
      </c>
      <c r="BE326" s="5">
        <v>438.3</v>
      </c>
      <c r="BF326" s="5">
        <v>8</v>
      </c>
      <c r="BG326" s="5">
        <v>500.4</v>
      </c>
      <c r="BH326" s="5">
        <v>5.2</v>
      </c>
      <c r="BI326" s="5">
        <v>247.4</v>
      </c>
      <c r="BJ326" s="5">
        <v>4.5999999999999996</v>
      </c>
      <c r="BK326" s="5" t="s">
        <v>858</v>
      </c>
      <c r="BL326" s="5" t="s">
        <v>858</v>
      </c>
      <c r="BN326" s="6" t="s">
        <v>551</v>
      </c>
      <c r="BO326" s="6" t="s">
        <v>127</v>
      </c>
      <c r="BP326" s="6">
        <v>28000</v>
      </c>
      <c r="BQ326" s="6">
        <v>7.7</v>
      </c>
      <c r="BR326" s="6">
        <v>37</v>
      </c>
      <c r="BS326" s="6">
        <v>1.9</v>
      </c>
      <c r="BT326" s="6">
        <v>32.9</v>
      </c>
      <c r="BU326" s="6">
        <v>2.8</v>
      </c>
      <c r="BV326" s="6">
        <v>16.2</v>
      </c>
      <c r="BW326" s="6">
        <v>15</v>
      </c>
      <c r="BX326" s="6" t="s">
        <v>858</v>
      </c>
      <c r="BY326" s="6" t="s">
        <v>858</v>
      </c>
      <c r="CA326" s="7" t="s">
        <v>551</v>
      </c>
      <c r="CB326" s="7" t="s">
        <v>127</v>
      </c>
      <c r="CC326" s="7">
        <v>26000</v>
      </c>
      <c r="CD326" s="7">
        <v>8.9</v>
      </c>
      <c r="CE326" s="7">
        <v>18999</v>
      </c>
      <c r="CF326" s="7">
        <v>9.3000000000000007</v>
      </c>
      <c r="CG326" s="7">
        <v>22119</v>
      </c>
      <c r="CH326" s="7">
        <v>6.2</v>
      </c>
      <c r="CI326" s="7">
        <v>6224</v>
      </c>
      <c r="CJ326" s="7">
        <v>18</v>
      </c>
      <c r="CK326" s="7" t="s">
        <v>858</v>
      </c>
      <c r="CL326" s="7" t="s">
        <v>858</v>
      </c>
      <c r="CN326" s="8" t="s">
        <v>551</v>
      </c>
      <c r="CO326" s="8" t="s">
        <v>127</v>
      </c>
      <c r="CP326" s="8">
        <v>28000</v>
      </c>
      <c r="CQ326" s="8">
        <v>7.7</v>
      </c>
      <c r="CR326" s="8">
        <v>9.76</v>
      </c>
      <c r="CS326" s="8">
        <v>7.1</v>
      </c>
      <c r="CT326" s="8">
        <v>12.23</v>
      </c>
      <c r="CU326" s="8">
        <v>4.7</v>
      </c>
      <c r="CV326" s="8">
        <v>6.37</v>
      </c>
      <c r="CW326" s="8">
        <v>2.2000000000000002</v>
      </c>
      <c r="CX326" s="8" t="s">
        <v>858</v>
      </c>
      <c r="CY326" s="8" t="s">
        <v>858</v>
      </c>
      <c r="DA326" s="20" t="s">
        <v>551</v>
      </c>
      <c r="DB326" s="20" t="s">
        <v>127</v>
      </c>
      <c r="DC326" s="20">
        <v>28000</v>
      </c>
      <c r="DD326" s="20">
        <v>7.7</v>
      </c>
      <c r="DE326" s="20">
        <v>356</v>
      </c>
      <c r="DF326" s="20">
        <v>8.6999999999999993</v>
      </c>
      <c r="DG326" s="20">
        <v>402.7</v>
      </c>
      <c r="DH326" s="20">
        <v>5.5</v>
      </c>
      <c r="DI326" s="20">
        <v>123.1</v>
      </c>
      <c r="DJ326" s="20">
        <v>15</v>
      </c>
      <c r="DK326" s="20" t="s">
        <v>858</v>
      </c>
      <c r="DL326" s="20" t="s">
        <v>858</v>
      </c>
      <c r="DN326" s="21" t="s">
        <v>551</v>
      </c>
      <c r="DO326" s="21" t="s">
        <v>127</v>
      </c>
      <c r="DP326" s="21">
        <v>6000</v>
      </c>
      <c r="DQ326" s="21">
        <v>16.3</v>
      </c>
      <c r="DR326" s="21">
        <v>37.1</v>
      </c>
      <c r="DS326" s="21">
        <v>1.9</v>
      </c>
      <c r="DT326" s="21">
        <v>37.799999999999997</v>
      </c>
      <c r="DU326" s="21">
        <v>2.2999999999999998</v>
      </c>
      <c r="DV326" s="21" t="s">
        <v>858</v>
      </c>
      <c r="DW326" s="21" t="s">
        <v>858</v>
      </c>
      <c r="DX326" s="21" t="s">
        <v>858</v>
      </c>
      <c r="DY326" s="21" t="s">
        <v>858</v>
      </c>
      <c r="EA326" s="22" t="s">
        <v>551</v>
      </c>
      <c r="EB326" s="22" t="s">
        <v>127</v>
      </c>
      <c r="EC326" s="22">
        <v>6000</v>
      </c>
      <c r="ED326" s="22">
        <v>18.100000000000001</v>
      </c>
      <c r="EE326" s="22">
        <v>18704</v>
      </c>
      <c r="EF326" s="22">
        <v>12</v>
      </c>
      <c r="EG326" s="22">
        <v>20678</v>
      </c>
      <c r="EH326" s="22">
        <v>9.1</v>
      </c>
      <c r="EI326" s="22" t="s">
        <v>858</v>
      </c>
      <c r="EJ326" s="22" t="s">
        <v>858</v>
      </c>
      <c r="EK326" s="22" t="s">
        <v>858</v>
      </c>
      <c r="EL326" s="22" t="s">
        <v>858</v>
      </c>
      <c r="EN326" s="23" t="s">
        <v>551</v>
      </c>
      <c r="EO326" s="23" t="s">
        <v>127</v>
      </c>
      <c r="EP326" s="23">
        <v>6000</v>
      </c>
      <c r="EQ326" s="23">
        <v>16.3</v>
      </c>
      <c r="ER326" s="23">
        <v>9.9</v>
      </c>
      <c r="ES326" s="23">
        <v>11</v>
      </c>
      <c r="ET326" s="23">
        <v>11.14</v>
      </c>
      <c r="EU326" s="23">
        <v>7.7</v>
      </c>
      <c r="EV326" s="23" t="s">
        <v>858</v>
      </c>
      <c r="EW326" s="23" t="s">
        <v>858</v>
      </c>
      <c r="EX326" s="23" t="s">
        <v>858</v>
      </c>
      <c r="EY326" s="23" t="s">
        <v>858</v>
      </c>
      <c r="FA326" s="24" t="s">
        <v>551</v>
      </c>
      <c r="FB326" s="24" t="s">
        <v>127</v>
      </c>
      <c r="FC326" s="24">
        <v>6000</v>
      </c>
      <c r="FD326" s="24">
        <v>16.3</v>
      </c>
      <c r="FE326" s="24">
        <v>370.3</v>
      </c>
      <c r="FF326" s="24">
        <v>12</v>
      </c>
      <c r="FG326" s="24">
        <v>421.8</v>
      </c>
      <c r="FH326" s="24">
        <v>7.1</v>
      </c>
      <c r="FI326" s="24" t="s">
        <v>858</v>
      </c>
      <c r="FJ326" s="24" t="s">
        <v>858</v>
      </c>
      <c r="FK326" s="24" t="s">
        <v>858</v>
      </c>
      <c r="FL326" s="24" t="s">
        <v>858</v>
      </c>
      <c r="FN326" s="11" t="s">
        <v>551</v>
      </c>
      <c r="FO326" s="11" t="s">
        <v>127</v>
      </c>
      <c r="FP326" s="11">
        <v>13000</v>
      </c>
      <c r="FQ326" s="11">
        <v>11.5</v>
      </c>
      <c r="FR326" s="11">
        <v>37.5</v>
      </c>
      <c r="FS326" s="11">
        <v>1.7</v>
      </c>
      <c r="FT326" s="11">
        <v>40.6</v>
      </c>
      <c r="FU326" s="11">
        <v>2.1</v>
      </c>
      <c r="FV326" s="11">
        <v>35.6</v>
      </c>
      <c r="FW326" s="11">
        <v>5.2</v>
      </c>
      <c r="FX326" s="11" t="s">
        <v>858</v>
      </c>
      <c r="FY326" s="11" t="s">
        <v>858</v>
      </c>
      <c r="GA326" s="10" t="s">
        <v>551</v>
      </c>
      <c r="GB326" s="10" t="s">
        <v>127</v>
      </c>
      <c r="GC326" s="10">
        <v>12000</v>
      </c>
      <c r="GD326" s="10">
        <v>13.1</v>
      </c>
      <c r="GE326" s="10">
        <v>24124</v>
      </c>
      <c r="GF326" s="10">
        <v>12</v>
      </c>
      <c r="GG326" s="10">
        <v>28798</v>
      </c>
      <c r="GH326" s="10">
        <v>7.2</v>
      </c>
      <c r="GI326" s="10">
        <v>14731</v>
      </c>
      <c r="GJ326" s="10">
        <v>13</v>
      </c>
      <c r="GK326" s="10" t="s">
        <v>858</v>
      </c>
      <c r="GL326" s="10" t="s">
        <v>858</v>
      </c>
      <c r="GN326" s="9" t="s">
        <v>551</v>
      </c>
      <c r="GO326" s="9" t="s">
        <v>127</v>
      </c>
      <c r="GP326" s="9">
        <v>13000</v>
      </c>
      <c r="GQ326" s="9">
        <v>11.5</v>
      </c>
      <c r="GR326" s="9">
        <v>11.52</v>
      </c>
      <c r="GS326" s="9">
        <v>9.8000000000000007</v>
      </c>
      <c r="GT326" s="9">
        <v>13.23</v>
      </c>
      <c r="GU326" s="9">
        <v>6.4</v>
      </c>
      <c r="GV326" s="9">
        <v>7.09</v>
      </c>
      <c r="GW326" s="9">
        <v>4.7</v>
      </c>
      <c r="GX326" s="9" t="s">
        <v>858</v>
      </c>
      <c r="GY326" s="9" t="s">
        <v>858</v>
      </c>
    </row>
    <row r="327" spans="1:207" x14ac:dyDescent="0.25">
      <c r="A327" s="1" t="s">
        <v>552</v>
      </c>
      <c r="B327" s="1" t="s">
        <v>128</v>
      </c>
      <c r="C327" s="1">
        <v>11000</v>
      </c>
      <c r="D327" s="1">
        <v>12.5</v>
      </c>
      <c r="E327" s="1">
        <v>542.20000000000005</v>
      </c>
      <c r="F327" s="1">
        <v>10</v>
      </c>
      <c r="G327" s="1">
        <v>588.29999999999995</v>
      </c>
      <c r="H327" s="1">
        <v>5.2</v>
      </c>
      <c r="I327" s="1">
        <v>296.2</v>
      </c>
      <c r="J327" s="1">
        <v>9.1999999999999993</v>
      </c>
      <c r="K327" s="1" t="s">
        <v>858</v>
      </c>
      <c r="L327" s="1" t="s">
        <v>858</v>
      </c>
      <c r="N327" s="2" t="s">
        <v>552</v>
      </c>
      <c r="O327" s="2" t="s">
        <v>128</v>
      </c>
      <c r="P327" s="2">
        <v>18000</v>
      </c>
      <c r="Q327" s="2">
        <v>9.8000000000000007</v>
      </c>
      <c r="R327" s="2">
        <v>39.1</v>
      </c>
      <c r="S327" s="2">
        <v>1.6</v>
      </c>
      <c r="T327" s="2">
        <v>39.799999999999997</v>
      </c>
      <c r="U327" s="2">
        <v>1.5</v>
      </c>
      <c r="V327" s="2">
        <v>35.5</v>
      </c>
      <c r="W327" s="2">
        <v>3.7</v>
      </c>
      <c r="X327" s="2" t="s">
        <v>858</v>
      </c>
      <c r="Y327" s="2" t="s">
        <v>858</v>
      </c>
      <c r="AA327" s="3" t="s">
        <v>552</v>
      </c>
      <c r="AB327" s="3" t="s">
        <v>128</v>
      </c>
      <c r="AC327" s="3">
        <v>16000</v>
      </c>
      <c r="AD327" s="3">
        <v>11.3</v>
      </c>
      <c r="AE327" s="3">
        <v>27090</v>
      </c>
      <c r="AF327" s="3">
        <v>9.6</v>
      </c>
      <c r="AG327" s="3">
        <v>28507</v>
      </c>
      <c r="AH327" s="3">
        <v>5</v>
      </c>
      <c r="AI327" s="3">
        <v>13587</v>
      </c>
      <c r="AJ327" s="3">
        <v>7.7</v>
      </c>
      <c r="AK327" s="3" t="s">
        <v>858</v>
      </c>
      <c r="AL327" s="3" t="s">
        <v>858</v>
      </c>
      <c r="AN327" s="4" t="s">
        <v>552</v>
      </c>
      <c r="AO327" s="4" t="s">
        <v>128</v>
      </c>
      <c r="AP327" s="4">
        <v>18000</v>
      </c>
      <c r="AQ327" s="4">
        <v>9.8000000000000007</v>
      </c>
      <c r="AR327" s="4">
        <v>12.91</v>
      </c>
      <c r="AS327" s="4">
        <v>8.4</v>
      </c>
      <c r="AT327" s="4">
        <v>13.69</v>
      </c>
      <c r="AU327" s="4">
        <v>4.0999999999999996</v>
      </c>
      <c r="AV327" s="4">
        <v>7.09</v>
      </c>
      <c r="AW327" s="4">
        <v>4.9000000000000004</v>
      </c>
      <c r="AX327" s="4" t="s">
        <v>858</v>
      </c>
      <c r="AY327" s="4" t="s">
        <v>858</v>
      </c>
      <c r="BA327" s="5" t="s">
        <v>552</v>
      </c>
      <c r="BB327" s="5" t="s">
        <v>128</v>
      </c>
      <c r="BC327" s="5">
        <v>18000</v>
      </c>
      <c r="BD327" s="5">
        <v>9.8000000000000007</v>
      </c>
      <c r="BE327" s="5">
        <v>522.6</v>
      </c>
      <c r="BF327" s="5">
        <v>7.1</v>
      </c>
      <c r="BG327" s="5">
        <v>545.4</v>
      </c>
      <c r="BH327" s="5">
        <v>4.2</v>
      </c>
      <c r="BI327" s="5">
        <v>272.2</v>
      </c>
      <c r="BJ327" s="5">
        <v>4.5999999999999996</v>
      </c>
      <c r="BK327" s="5" t="s">
        <v>858</v>
      </c>
      <c r="BL327" s="5" t="s">
        <v>858</v>
      </c>
      <c r="BN327" s="6" t="s">
        <v>552</v>
      </c>
      <c r="BO327" s="6" t="s">
        <v>128</v>
      </c>
      <c r="BP327" s="6">
        <v>27000</v>
      </c>
      <c r="BQ327" s="6">
        <v>7.8</v>
      </c>
      <c r="BR327" s="6">
        <v>37</v>
      </c>
      <c r="BS327" s="6">
        <v>3</v>
      </c>
      <c r="BT327" s="6">
        <v>32.6</v>
      </c>
      <c r="BU327" s="6">
        <v>2.8</v>
      </c>
      <c r="BV327" s="6">
        <v>14.9</v>
      </c>
      <c r="BW327" s="6">
        <v>11</v>
      </c>
      <c r="BX327" s="6" t="s">
        <v>858</v>
      </c>
      <c r="BY327" s="6" t="s">
        <v>858</v>
      </c>
      <c r="CA327" s="7" t="s">
        <v>552</v>
      </c>
      <c r="CB327" s="7" t="s">
        <v>128</v>
      </c>
      <c r="CC327" s="7">
        <v>25000</v>
      </c>
      <c r="CD327" s="7">
        <v>9.1</v>
      </c>
      <c r="CE327" s="7">
        <v>20949</v>
      </c>
      <c r="CF327" s="7">
        <v>11</v>
      </c>
      <c r="CG327" s="7">
        <v>23159</v>
      </c>
      <c r="CH327" s="7">
        <v>5.5</v>
      </c>
      <c r="CI327" s="7">
        <v>7012</v>
      </c>
      <c r="CJ327" s="7">
        <v>16</v>
      </c>
      <c r="CK327" s="7" t="s">
        <v>858</v>
      </c>
      <c r="CL327" s="7" t="s">
        <v>858</v>
      </c>
      <c r="CN327" s="8" t="s">
        <v>552</v>
      </c>
      <c r="CO327" s="8" t="s">
        <v>128</v>
      </c>
      <c r="CP327" s="8">
        <v>27000</v>
      </c>
      <c r="CQ327" s="8">
        <v>7.8</v>
      </c>
      <c r="CR327" s="8">
        <v>10.8</v>
      </c>
      <c r="CS327" s="8">
        <v>9.4</v>
      </c>
      <c r="CT327" s="8">
        <v>13.09</v>
      </c>
      <c r="CU327" s="8">
        <v>3.8</v>
      </c>
      <c r="CV327" s="8">
        <v>6.09</v>
      </c>
      <c r="CW327" s="8">
        <v>1.3</v>
      </c>
      <c r="CX327" s="8" t="s">
        <v>858</v>
      </c>
      <c r="CY327" s="8" t="s">
        <v>858</v>
      </c>
      <c r="DA327" s="20" t="s">
        <v>552</v>
      </c>
      <c r="DB327" s="20" t="s">
        <v>128</v>
      </c>
      <c r="DC327" s="20">
        <v>27000</v>
      </c>
      <c r="DD327" s="20">
        <v>7.8</v>
      </c>
      <c r="DE327" s="20">
        <v>397.4</v>
      </c>
      <c r="DF327" s="20">
        <v>10</v>
      </c>
      <c r="DG327" s="20">
        <v>426.7</v>
      </c>
      <c r="DH327" s="20">
        <v>5</v>
      </c>
      <c r="DI327" s="20">
        <v>101.2</v>
      </c>
      <c r="DJ327" s="20">
        <v>16</v>
      </c>
      <c r="DK327" s="20" t="s">
        <v>858</v>
      </c>
      <c r="DL327" s="20" t="s">
        <v>858</v>
      </c>
      <c r="DN327" s="21" t="s">
        <v>552</v>
      </c>
      <c r="DO327" s="21" t="s">
        <v>128</v>
      </c>
      <c r="DP327" s="21">
        <v>6000</v>
      </c>
      <c r="DQ327" s="21">
        <v>16</v>
      </c>
      <c r="DR327" s="21">
        <v>37.4</v>
      </c>
      <c r="DS327" s="21" t="s">
        <v>858</v>
      </c>
      <c r="DT327" s="21">
        <v>37.200000000000003</v>
      </c>
      <c r="DU327" s="21">
        <v>1.3</v>
      </c>
      <c r="DV327" s="21" t="s">
        <v>858</v>
      </c>
      <c r="DW327" s="21" t="s">
        <v>858</v>
      </c>
      <c r="DX327" s="21" t="s">
        <v>858</v>
      </c>
      <c r="DY327" s="21" t="s">
        <v>858</v>
      </c>
      <c r="EA327" s="22" t="s">
        <v>552</v>
      </c>
      <c r="EB327" s="22" t="s">
        <v>128</v>
      </c>
      <c r="EC327" s="22">
        <v>6000</v>
      </c>
      <c r="ED327" s="22">
        <v>17.600000000000001</v>
      </c>
      <c r="EE327" s="22">
        <v>21950</v>
      </c>
      <c r="EF327" s="22">
        <v>16</v>
      </c>
      <c r="EG327" s="22">
        <v>23102</v>
      </c>
      <c r="EH327" s="22">
        <v>6.7</v>
      </c>
      <c r="EI327" s="22" t="s">
        <v>858</v>
      </c>
      <c r="EJ327" s="22" t="s">
        <v>858</v>
      </c>
      <c r="EK327" s="22" t="s">
        <v>858</v>
      </c>
      <c r="EL327" s="22" t="s">
        <v>858</v>
      </c>
      <c r="EN327" s="23" t="s">
        <v>552</v>
      </c>
      <c r="EO327" s="23" t="s">
        <v>128</v>
      </c>
      <c r="EP327" s="23">
        <v>6000</v>
      </c>
      <c r="EQ327" s="23">
        <v>16</v>
      </c>
      <c r="ER327" s="23">
        <v>12.93</v>
      </c>
      <c r="ES327" s="23">
        <v>13</v>
      </c>
      <c r="ET327" s="23">
        <v>12.59</v>
      </c>
      <c r="EU327" s="23">
        <v>6.5</v>
      </c>
      <c r="EV327" s="23" t="s">
        <v>858</v>
      </c>
      <c r="EW327" s="23" t="s">
        <v>858</v>
      </c>
      <c r="EX327" s="23" t="s">
        <v>858</v>
      </c>
      <c r="EY327" s="23" t="s">
        <v>858</v>
      </c>
      <c r="FA327" s="24" t="s">
        <v>552</v>
      </c>
      <c r="FB327" s="24" t="s">
        <v>128</v>
      </c>
      <c r="FC327" s="24">
        <v>6000</v>
      </c>
      <c r="FD327" s="24">
        <v>16</v>
      </c>
      <c r="FE327" s="24">
        <v>465.3</v>
      </c>
      <c r="FF327" s="24">
        <v>13</v>
      </c>
      <c r="FG327" s="24">
        <v>468.6</v>
      </c>
      <c r="FH327" s="24">
        <v>6.2</v>
      </c>
      <c r="FI327" s="24" t="s">
        <v>858</v>
      </c>
      <c r="FJ327" s="24" t="s">
        <v>858</v>
      </c>
      <c r="FK327" s="24" t="s">
        <v>858</v>
      </c>
      <c r="FL327" s="24" t="s">
        <v>858</v>
      </c>
      <c r="FN327" s="11" t="s">
        <v>552</v>
      </c>
      <c r="FO327" s="11" t="s">
        <v>128</v>
      </c>
      <c r="FP327" s="11">
        <v>11000</v>
      </c>
      <c r="FQ327" s="11">
        <v>12.5</v>
      </c>
      <c r="FR327" s="11">
        <v>40</v>
      </c>
      <c r="FS327" s="11">
        <v>1.2</v>
      </c>
      <c r="FT327" s="11">
        <v>41.3</v>
      </c>
      <c r="FU327" s="11">
        <v>2.1</v>
      </c>
      <c r="FV327" s="11">
        <v>37</v>
      </c>
      <c r="FW327" s="11">
        <v>6.3</v>
      </c>
      <c r="FX327" s="11" t="s">
        <v>858</v>
      </c>
      <c r="FY327" s="11" t="s">
        <v>858</v>
      </c>
      <c r="GA327" s="10" t="s">
        <v>552</v>
      </c>
      <c r="GB327" s="10" t="s">
        <v>128</v>
      </c>
      <c r="GC327" s="10">
        <v>10000</v>
      </c>
      <c r="GD327" s="10">
        <v>14.6</v>
      </c>
      <c r="GE327" s="10">
        <v>29142</v>
      </c>
      <c r="GF327" s="10">
        <v>16</v>
      </c>
      <c r="GG327" s="10">
        <v>31921</v>
      </c>
      <c r="GH327" s="10">
        <v>6.1</v>
      </c>
      <c r="GI327" s="10" t="s">
        <v>858</v>
      </c>
      <c r="GJ327" s="10" t="s">
        <v>858</v>
      </c>
      <c r="GK327" s="10" t="s">
        <v>858</v>
      </c>
      <c r="GL327" s="10" t="s">
        <v>858</v>
      </c>
      <c r="GN327" s="9" t="s">
        <v>552</v>
      </c>
      <c r="GO327" s="9" t="s">
        <v>128</v>
      </c>
      <c r="GP327" s="9">
        <v>11000</v>
      </c>
      <c r="GQ327" s="9">
        <v>12.5</v>
      </c>
      <c r="GR327" s="9">
        <v>12.89</v>
      </c>
      <c r="GS327" s="9">
        <v>11</v>
      </c>
      <c r="GT327" s="9">
        <v>14.24</v>
      </c>
      <c r="GU327" s="9">
        <v>5.2</v>
      </c>
      <c r="GV327" s="9">
        <v>7.33</v>
      </c>
      <c r="GW327" s="9">
        <v>9.6</v>
      </c>
      <c r="GX327" s="9" t="s">
        <v>858</v>
      </c>
      <c r="GY327" s="9" t="s">
        <v>858</v>
      </c>
    </row>
    <row r="328" spans="1:207" x14ac:dyDescent="0.25">
      <c r="A328" s="1" t="s">
        <v>553</v>
      </c>
      <c r="B328" s="1" t="s">
        <v>129</v>
      </c>
      <c r="C328" s="1">
        <v>11000</v>
      </c>
      <c r="D328" s="1">
        <v>12.4</v>
      </c>
      <c r="E328" s="1">
        <v>401.6</v>
      </c>
      <c r="F328" s="1">
        <v>11</v>
      </c>
      <c r="G328" s="1">
        <v>489.9</v>
      </c>
      <c r="H328" s="1">
        <v>6</v>
      </c>
      <c r="I328" s="1">
        <v>253.8</v>
      </c>
      <c r="J328" s="1">
        <v>8.3000000000000007</v>
      </c>
      <c r="K328" s="1" t="s">
        <v>858</v>
      </c>
      <c r="L328" s="1" t="s">
        <v>858</v>
      </c>
      <c r="N328" s="2" t="s">
        <v>553</v>
      </c>
      <c r="O328" s="2" t="s">
        <v>129</v>
      </c>
      <c r="P328" s="2">
        <v>19000</v>
      </c>
      <c r="Q328" s="2">
        <v>9.3000000000000007</v>
      </c>
      <c r="R328" s="2">
        <v>37.5</v>
      </c>
      <c r="S328" s="2">
        <v>1.8</v>
      </c>
      <c r="T328" s="2">
        <v>39.700000000000003</v>
      </c>
      <c r="U328" s="2">
        <v>1.5</v>
      </c>
      <c r="V328" s="2">
        <v>32.5</v>
      </c>
      <c r="W328" s="2">
        <v>2.8</v>
      </c>
      <c r="X328" s="2" t="s">
        <v>858</v>
      </c>
      <c r="Y328" s="2" t="s">
        <v>858</v>
      </c>
      <c r="AA328" s="3" t="s">
        <v>553</v>
      </c>
      <c r="AB328" s="3" t="s">
        <v>129</v>
      </c>
      <c r="AC328" s="3">
        <v>16000</v>
      </c>
      <c r="AD328" s="3">
        <v>11.2</v>
      </c>
      <c r="AE328" s="3">
        <v>19764</v>
      </c>
      <c r="AF328" s="3">
        <v>9.6999999999999993</v>
      </c>
      <c r="AG328" s="3">
        <v>23833</v>
      </c>
      <c r="AH328" s="3">
        <v>5.8</v>
      </c>
      <c r="AI328" s="3">
        <v>13197</v>
      </c>
      <c r="AJ328" s="3">
        <v>6.9</v>
      </c>
      <c r="AK328" s="3" t="s">
        <v>858</v>
      </c>
      <c r="AL328" s="3" t="s">
        <v>858</v>
      </c>
      <c r="AN328" s="4" t="s">
        <v>553</v>
      </c>
      <c r="AO328" s="4" t="s">
        <v>129</v>
      </c>
      <c r="AP328" s="4">
        <v>19000</v>
      </c>
      <c r="AQ328" s="4">
        <v>9.3000000000000007</v>
      </c>
      <c r="AR328" s="4">
        <v>9.7799999999999994</v>
      </c>
      <c r="AS328" s="4">
        <v>8.1</v>
      </c>
      <c r="AT328" s="4">
        <v>11.8</v>
      </c>
      <c r="AU328" s="4">
        <v>5</v>
      </c>
      <c r="AV328" s="4">
        <v>6.41</v>
      </c>
      <c r="AW328" s="4">
        <v>2.6</v>
      </c>
      <c r="AX328" s="4" t="s">
        <v>858</v>
      </c>
      <c r="AY328" s="4" t="s">
        <v>858</v>
      </c>
      <c r="BA328" s="5" t="s">
        <v>553</v>
      </c>
      <c r="BB328" s="5" t="s">
        <v>129</v>
      </c>
      <c r="BC328" s="5">
        <v>19000</v>
      </c>
      <c r="BD328" s="5">
        <v>9.3000000000000007</v>
      </c>
      <c r="BE328" s="5">
        <v>391.1</v>
      </c>
      <c r="BF328" s="5">
        <v>7.3</v>
      </c>
      <c r="BG328" s="5">
        <v>468.5</v>
      </c>
      <c r="BH328" s="5">
        <v>4.7</v>
      </c>
      <c r="BI328" s="5">
        <v>250</v>
      </c>
      <c r="BJ328" s="5">
        <v>5.3</v>
      </c>
      <c r="BK328" s="5" t="s">
        <v>858</v>
      </c>
      <c r="BL328" s="5" t="s">
        <v>858</v>
      </c>
      <c r="BN328" s="6" t="s">
        <v>553</v>
      </c>
      <c r="BO328" s="6" t="s">
        <v>129</v>
      </c>
      <c r="BP328" s="6">
        <v>32000</v>
      </c>
      <c r="BQ328" s="6">
        <v>7.2</v>
      </c>
      <c r="BR328" s="6">
        <v>35.5</v>
      </c>
      <c r="BS328" s="6">
        <v>5</v>
      </c>
      <c r="BT328" s="6">
        <v>31.9</v>
      </c>
      <c r="BU328" s="6">
        <v>2.7</v>
      </c>
      <c r="BV328" s="6">
        <v>15</v>
      </c>
      <c r="BW328" s="6">
        <v>11</v>
      </c>
      <c r="BX328" s="6" t="s">
        <v>858</v>
      </c>
      <c r="BY328" s="6" t="s">
        <v>858</v>
      </c>
      <c r="CA328" s="7" t="s">
        <v>553</v>
      </c>
      <c r="CB328" s="7" t="s">
        <v>129</v>
      </c>
      <c r="CC328" s="7">
        <v>27000</v>
      </c>
      <c r="CD328" s="7">
        <v>11.1</v>
      </c>
      <c r="CE328" s="7">
        <v>16580</v>
      </c>
      <c r="CF328" s="7">
        <v>14</v>
      </c>
      <c r="CG328" s="7">
        <v>18516</v>
      </c>
      <c r="CH328" s="7">
        <v>6.8</v>
      </c>
      <c r="CI328" s="7">
        <v>5622</v>
      </c>
      <c r="CJ328" s="7">
        <v>8.6999999999999993</v>
      </c>
      <c r="CK328" s="7" t="s">
        <v>858</v>
      </c>
      <c r="CL328" s="7" t="s">
        <v>858</v>
      </c>
      <c r="CN328" s="8" t="s">
        <v>553</v>
      </c>
      <c r="CO328" s="8" t="s">
        <v>129</v>
      </c>
      <c r="CP328" s="8">
        <v>32000</v>
      </c>
      <c r="CQ328" s="8">
        <v>7.2</v>
      </c>
      <c r="CR328" s="8">
        <v>9.0500000000000007</v>
      </c>
      <c r="CS328" s="8">
        <v>5.9</v>
      </c>
      <c r="CT328" s="8">
        <v>11.44</v>
      </c>
      <c r="CU328" s="8">
        <v>4.2</v>
      </c>
      <c r="CV328" s="8">
        <v>6.15</v>
      </c>
      <c r="CW328" s="8">
        <v>1</v>
      </c>
      <c r="CX328" s="8" t="s">
        <v>858</v>
      </c>
      <c r="CY328" s="8" t="s">
        <v>858</v>
      </c>
      <c r="DA328" s="20" t="s">
        <v>553</v>
      </c>
      <c r="DB328" s="20" t="s">
        <v>129</v>
      </c>
      <c r="DC328" s="20">
        <v>32000</v>
      </c>
      <c r="DD328" s="20">
        <v>7.2</v>
      </c>
      <c r="DE328" s="20">
        <v>312.5</v>
      </c>
      <c r="DF328" s="20">
        <v>7.2</v>
      </c>
      <c r="DG328" s="20">
        <v>364.6</v>
      </c>
      <c r="DH328" s="20">
        <v>5</v>
      </c>
      <c r="DI328" s="20">
        <v>106.9</v>
      </c>
      <c r="DJ328" s="20">
        <v>8.4</v>
      </c>
      <c r="DK328" s="20" t="s">
        <v>858</v>
      </c>
      <c r="DL328" s="20" t="s">
        <v>858</v>
      </c>
      <c r="DN328" s="21" t="s">
        <v>553</v>
      </c>
      <c r="DO328" s="21" t="s">
        <v>129</v>
      </c>
      <c r="DP328" s="21">
        <v>8000</v>
      </c>
      <c r="DQ328" s="21">
        <v>13.9</v>
      </c>
      <c r="DR328" s="21">
        <v>37</v>
      </c>
      <c r="DS328" s="21">
        <v>0.8</v>
      </c>
      <c r="DT328" s="21">
        <v>37.5</v>
      </c>
      <c r="DU328" s="21">
        <v>2.2999999999999998</v>
      </c>
      <c r="DV328" s="21" t="s">
        <v>858</v>
      </c>
      <c r="DW328" s="21" t="s">
        <v>858</v>
      </c>
      <c r="DX328" s="21" t="s">
        <v>858</v>
      </c>
      <c r="DY328" s="21" t="s">
        <v>858</v>
      </c>
      <c r="EA328" s="22" t="s">
        <v>553</v>
      </c>
      <c r="EB328" s="22" t="s">
        <v>129</v>
      </c>
      <c r="EC328" s="22">
        <v>7000</v>
      </c>
      <c r="ED328" s="22">
        <v>16.8</v>
      </c>
      <c r="EE328" s="22">
        <v>18011</v>
      </c>
      <c r="EF328" s="22">
        <v>9.6</v>
      </c>
      <c r="EG328" s="22">
        <v>21778</v>
      </c>
      <c r="EH328" s="22">
        <v>9.3000000000000007</v>
      </c>
      <c r="EI328" s="22" t="s">
        <v>858</v>
      </c>
      <c r="EJ328" s="22" t="s">
        <v>858</v>
      </c>
      <c r="EK328" s="22" t="s">
        <v>858</v>
      </c>
      <c r="EL328" s="22" t="s">
        <v>858</v>
      </c>
      <c r="EN328" s="23" t="s">
        <v>553</v>
      </c>
      <c r="EO328" s="23" t="s">
        <v>129</v>
      </c>
      <c r="EP328" s="23">
        <v>8000</v>
      </c>
      <c r="EQ328" s="23">
        <v>13.9</v>
      </c>
      <c r="ER328" s="23">
        <v>9.64</v>
      </c>
      <c r="ES328" s="23">
        <v>11</v>
      </c>
      <c r="ET328" s="23">
        <v>11.68</v>
      </c>
      <c r="EU328" s="23">
        <v>7.6</v>
      </c>
      <c r="EV328" s="23" t="s">
        <v>858</v>
      </c>
      <c r="EW328" s="23" t="s">
        <v>858</v>
      </c>
      <c r="EX328" s="23" t="s">
        <v>858</v>
      </c>
      <c r="EY328" s="23" t="s">
        <v>858</v>
      </c>
      <c r="FA328" s="24" t="s">
        <v>553</v>
      </c>
      <c r="FB328" s="24" t="s">
        <v>129</v>
      </c>
      <c r="FC328" s="24">
        <v>8000</v>
      </c>
      <c r="FD328" s="24">
        <v>13.9</v>
      </c>
      <c r="FE328" s="24">
        <v>375</v>
      </c>
      <c r="FF328" s="24">
        <v>11</v>
      </c>
      <c r="FG328" s="24">
        <v>437.5</v>
      </c>
      <c r="FH328" s="24">
        <v>7.5</v>
      </c>
      <c r="FI328" s="24" t="s">
        <v>858</v>
      </c>
      <c r="FJ328" s="24" t="s">
        <v>858</v>
      </c>
      <c r="FK328" s="24" t="s">
        <v>858</v>
      </c>
      <c r="FL328" s="24" t="s">
        <v>858</v>
      </c>
      <c r="FN328" s="11" t="s">
        <v>553</v>
      </c>
      <c r="FO328" s="11" t="s">
        <v>129</v>
      </c>
      <c r="FP328" s="11">
        <v>11000</v>
      </c>
      <c r="FQ328" s="11">
        <v>12.4</v>
      </c>
      <c r="FR328" s="11">
        <v>40</v>
      </c>
      <c r="FS328" s="11">
        <v>2.7</v>
      </c>
      <c r="FT328" s="11">
        <v>41.2</v>
      </c>
      <c r="FU328" s="11">
        <v>1.8</v>
      </c>
      <c r="FV328" s="11">
        <v>35.200000000000003</v>
      </c>
      <c r="FW328" s="11">
        <v>4.0999999999999996</v>
      </c>
      <c r="FX328" s="11" t="s">
        <v>858</v>
      </c>
      <c r="FY328" s="11" t="s">
        <v>858</v>
      </c>
      <c r="GA328" s="10" t="s">
        <v>553</v>
      </c>
      <c r="GB328" s="10" t="s">
        <v>129</v>
      </c>
      <c r="GC328" s="10">
        <v>10000</v>
      </c>
      <c r="GD328" s="10">
        <v>15.1</v>
      </c>
      <c r="GE328" s="10">
        <v>21968</v>
      </c>
      <c r="GF328" s="10">
        <v>11</v>
      </c>
      <c r="GG328" s="10">
        <v>25307</v>
      </c>
      <c r="GH328" s="10">
        <v>7.2</v>
      </c>
      <c r="GI328" s="10" t="s">
        <v>858</v>
      </c>
      <c r="GJ328" s="10" t="s">
        <v>858</v>
      </c>
      <c r="GK328" s="10" t="s">
        <v>858</v>
      </c>
      <c r="GL328" s="10" t="s">
        <v>858</v>
      </c>
      <c r="GN328" s="9" t="s">
        <v>553</v>
      </c>
      <c r="GO328" s="9" t="s">
        <v>129</v>
      </c>
      <c r="GP328" s="9">
        <v>11000</v>
      </c>
      <c r="GQ328" s="9">
        <v>12.4</v>
      </c>
      <c r="GR328" s="9">
        <v>9.7799999999999994</v>
      </c>
      <c r="GS328" s="9">
        <v>10</v>
      </c>
      <c r="GT328" s="9">
        <v>11.88</v>
      </c>
      <c r="GU328" s="9">
        <v>6.5</v>
      </c>
      <c r="GV328" s="9">
        <v>6.32</v>
      </c>
      <c r="GW328" s="9">
        <v>2.2000000000000002</v>
      </c>
      <c r="GX328" s="9" t="s">
        <v>858</v>
      </c>
      <c r="GY328" s="9" t="s">
        <v>858</v>
      </c>
    </row>
    <row r="329" spans="1:207" x14ac:dyDescent="0.25">
      <c r="A329" s="1" t="s">
        <v>554</v>
      </c>
      <c r="B329" s="1" t="s">
        <v>130</v>
      </c>
      <c r="C329" s="1">
        <v>16000</v>
      </c>
      <c r="D329" s="1">
        <v>10.5</v>
      </c>
      <c r="E329" s="1">
        <v>487.1</v>
      </c>
      <c r="F329" s="1">
        <v>11</v>
      </c>
      <c r="G329" s="1">
        <v>569.4</v>
      </c>
      <c r="H329" s="1">
        <v>5.0999999999999996</v>
      </c>
      <c r="I329" s="1">
        <v>299.39999999999998</v>
      </c>
      <c r="J329" s="1">
        <v>8</v>
      </c>
      <c r="K329" s="1" t="s">
        <v>858</v>
      </c>
      <c r="L329" s="1" t="s">
        <v>858</v>
      </c>
      <c r="N329" s="2" t="s">
        <v>554</v>
      </c>
      <c r="O329" s="2" t="s">
        <v>130</v>
      </c>
      <c r="P329" s="2">
        <v>24000</v>
      </c>
      <c r="Q329" s="2">
        <v>8.4</v>
      </c>
      <c r="R329" s="2">
        <v>38.799999999999997</v>
      </c>
      <c r="S329" s="2">
        <v>1.6</v>
      </c>
      <c r="T329" s="2">
        <v>39.9</v>
      </c>
      <c r="U329" s="2">
        <v>1</v>
      </c>
      <c r="V329" s="2">
        <v>35</v>
      </c>
      <c r="W329" s="2">
        <v>2.4</v>
      </c>
      <c r="X329" s="2" t="s">
        <v>858</v>
      </c>
      <c r="Y329" s="2" t="s">
        <v>858</v>
      </c>
      <c r="AA329" s="3" t="s">
        <v>554</v>
      </c>
      <c r="AB329" s="3" t="s">
        <v>130</v>
      </c>
      <c r="AC329" s="3">
        <v>21000</v>
      </c>
      <c r="AD329" s="3">
        <v>11.7</v>
      </c>
      <c r="AE329" s="3">
        <v>22046</v>
      </c>
      <c r="AF329" s="3">
        <v>10</v>
      </c>
      <c r="AG329" s="3">
        <v>26606</v>
      </c>
      <c r="AH329" s="3">
        <v>6</v>
      </c>
      <c r="AI329" s="3">
        <v>13188</v>
      </c>
      <c r="AJ329" s="3">
        <v>9.1999999999999993</v>
      </c>
      <c r="AK329" s="3" t="s">
        <v>858</v>
      </c>
      <c r="AL329" s="3" t="s">
        <v>858</v>
      </c>
      <c r="AN329" s="4" t="s">
        <v>554</v>
      </c>
      <c r="AO329" s="4" t="s">
        <v>130</v>
      </c>
      <c r="AP329" s="4">
        <v>24000</v>
      </c>
      <c r="AQ329" s="4">
        <v>8.4</v>
      </c>
      <c r="AR329" s="4">
        <v>10.39</v>
      </c>
      <c r="AS329" s="4">
        <v>6.9</v>
      </c>
      <c r="AT329" s="4">
        <v>12.88</v>
      </c>
      <c r="AU329" s="4">
        <v>4.5</v>
      </c>
      <c r="AV329" s="4">
        <v>6.72</v>
      </c>
      <c r="AW329" s="4">
        <v>3.8</v>
      </c>
      <c r="AX329" s="4" t="s">
        <v>858</v>
      </c>
      <c r="AY329" s="4" t="s">
        <v>858</v>
      </c>
      <c r="BA329" s="5" t="s">
        <v>554</v>
      </c>
      <c r="BB329" s="5" t="s">
        <v>130</v>
      </c>
      <c r="BC329" s="5">
        <v>24000</v>
      </c>
      <c r="BD329" s="5">
        <v>8.4</v>
      </c>
      <c r="BE329" s="5">
        <v>430.1</v>
      </c>
      <c r="BF329" s="5">
        <v>7.7</v>
      </c>
      <c r="BG329" s="5">
        <v>513.79999999999995</v>
      </c>
      <c r="BH329" s="5">
        <v>4.3</v>
      </c>
      <c r="BI329" s="5">
        <v>263</v>
      </c>
      <c r="BJ329" s="5">
        <v>3.8</v>
      </c>
      <c r="BK329" s="5" t="s">
        <v>858</v>
      </c>
      <c r="BL329" s="5" t="s">
        <v>858</v>
      </c>
      <c r="BN329" s="6" t="s">
        <v>554</v>
      </c>
      <c r="BO329" s="6" t="s">
        <v>130</v>
      </c>
      <c r="BP329" s="6">
        <v>38000</v>
      </c>
      <c r="BQ329" s="6">
        <v>6.6</v>
      </c>
      <c r="BR329" s="6">
        <v>37</v>
      </c>
      <c r="BS329" s="6">
        <v>1.7</v>
      </c>
      <c r="BT329" s="6">
        <v>31.8</v>
      </c>
      <c r="BU329" s="6">
        <v>2.6</v>
      </c>
      <c r="BV329" s="6">
        <v>10.199999999999999</v>
      </c>
      <c r="BW329" s="6">
        <v>18</v>
      </c>
      <c r="BX329" s="6" t="s">
        <v>858</v>
      </c>
      <c r="BY329" s="6" t="s">
        <v>858</v>
      </c>
      <c r="CA329" s="7" t="s">
        <v>554</v>
      </c>
      <c r="CB329" s="7" t="s">
        <v>130</v>
      </c>
      <c r="CC329" s="7">
        <v>32000</v>
      </c>
      <c r="CD329" s="7">
        <v>12.2</v>
      </c>
      <c r="CE329" s="7">
        <v>18777</v>
      </c>
      <c r="CF329" s="7">
        <v>17</v>
      </c>
      <c r="CG329" s="7">
        <v>20732</v>
      </c>
      <c r="CH329" s="7">
        <v>8</v>
      </c>
      <c r="CI329" s="7" t="s">
        <v>858</v>
      </c>
      <c r="CJ329" s="7" t="s">
        <v>858</v>
      </c>
      <c r="CK329" s="7" t="s">
        <v>858</v>
      </c>
      <c r="CL329" s="7" t="s">
        <v>858</v>
      </c>
      <c r="CN329" s="8" t="s">
        <v>554</v>
      </c>
      <c r="CO329" s="8" t="s">
        <v>130</v>
      </c>
      <c r="CP329" s="8">
        <v>38000</v>
      </c>
      <c r="CQ329" s="8">
        <v>6.6</v>
      </c>
      <c r="CR329" s="8">
        <v>9.65</v>
      </c>
      <c r="CS329" s="8">
        <v>4.8</v>
      </c>
      <c r="CT329" s="8">
        <v>12.29</v>
      </c>
      <c r="CU329" s="8">
        <v>3.9</v>
      </c>
      <c r="CV329" s="8">
        <v>6.18</v>
      </c>
      <c r="CW329" s="8">
        <v>0.6</v>
      </c>
      <c r="CX329" s="8" t="s">
        <v>858</v>
      </c>
      <c r="CY329" s="8" t="s">
        <v>858</v>
      </c>
      <c r="DA329" s="20" t="s">
        <v>554</v>
      </c>
      <c r="DB329" s="20" t="s">
        <v>130</v>
      </c>
      <c r="DC329" s="20">
        <v>38000</v>
      </c>
      <c r="DD329" s="20">
        <v>6.6</v>
      </c>
      <c r="DE329" s="20">
        <v>353.2</v>
      </c>
      <c r="DF329" s="20">
        <v>7</v>
      </c>
      <c r="DG329" s="20">
        <v>391.1</v>
      </c>
      <c r="DH329" s="20">
        <v>4.8</v>
      </c>
      <c r="DI329" s="20">
        <v>87.2</v>
      </c>
      <c r="DJ329" s="20">
        <v>16</v>
      </c>
      <c r="DK329" s="20" t="s">
        <v>858</v>
      </c>
      <c r="DL329" s="20" t="s">
        <v>858</v>
      </c>
      <c r="DN329" s="21" t="s">
        <v>554</v>
      </c>
      <c r="DO329" s="21" t="s">
        <v>130</v>
      </c>
      <c r="DP329" s="21">
        <v>8000</v>
      </c>
      <c r="DQ329" s="21">
        <v>14</v>
      </c>
      <c r="DR329" s="21">
        <v>37.5</v>
      </c>
      <c r="DS329" s="21">
        <v>2.1</v>
      </c>
      <c r="DT329" s="21">
        <v>38.6</v>
      </c>
      <c r="DU329" s="21">
        <v>1.6</v>
      </c>
      <c r="DV329" s="21" t="s">
        <v>858</v>
      </c>
      <c r="DW329" s="21" t="s">
        <v>858</v>
      </c>
      <c r="DX329" s="21" t="s">
        <v>858</v>
      </c>
      <c r="DY329" s="21" t="s">
        <v>858</v>
      </c>
      <c r="EA329" s="22" t="s">
        <v>554</v>
      </c>
      <c r="EB329" s="22" t="s">
        <v>130</v>
      </c>
      <c r="EC329" s="22">
        <v>7000</v>
      </c>
      <c r="ED329" s="22">
        <v>17.5</v>
      </c>
      <c r="EE329" s="22">
        <v>18605</v>
      </c>
      <c r="EF329" s="22">
        <v>14</v>
      </c>
      <c r="EG329" s="22">
        <v>21018</v>
      </c>
      <c r="EH329" s="22">
        <v>9.1</v>
      </c>
      <c r="EI329" s="22" t="s">
        <v>858</v>
      </c>
      <c r="EJ329" s="22" t="s">
        <v>858</v>
      </c>
      <c r="EK329" s="22" t="s">
        <v>858</v>
      </c>
      <c r="EL329" s="22" t="s">
        <v>858</v>
      </c>
      <c r="EN329" s="23" t="s">
        <v>554</v>
      </c>
      <c r="EO329" s="23" t="s">
        <v>130</v>
      </c>
      <c r="EP329" s="23">
        <v>8000</v>
      </c>
      <c r="EQ329" s="23">
        <v>14</v>
      </c>
      <c r="ER329" s="23">
        <v>9.07</v>
      </c>
      <c r="ES329" s="23">
        <v>10</v>
      </c>
      <c r="ET329" s="23">
        <v>10.5</v>
      </c>
      <c r="EU329" s="23">
        <v>6.5</v>
      </c>
      <c r="EV329" s="23" t="s">
        <v>858</v>
      </c>
      <c r="EW329" s="23" t="s">
        <v>858</v>
      </c>
      <c r="EX329" s="23" t="s">
        <v>858</v>
      </c>
      <c r="EY329" s="23" t="s">
        <v>858</v>
      </c>
      <c r="FA329" s="24" t="s">
        <v>554</v>
      </c>
      <c r="FB329" s="24" t="s">
        <v>130</v>
      </c>
      <c r="FC329" s="24">
        <v>8000</v>
      </c>
      <c r="FD329" s="24">
        <v>14</v>
      </c>
      <c r="FE329" s="24">
        <v>351.4</v>
      </c>
      <c r="FF329" s="24">
        <v>11</v>
      </c>
      <c r="FG329" s="24">
        <v>405.4</v>
      </c>
      <c r="FH329" s="24">
        <v>6.5</v>
      </c>
      <c r="FI329" s="24" t="s">
        <v>858</v>
      </c>
      <c r="FJ329" s="24" t="s">
        <v>858</v>
      </c>
      <c r="FK329" s="24" t="s">
        <v>858</v>
      </c>
      <c r="FL329" s="24" t="s">
        <v>858</v>
      </c>
      <c r="FN329" s="11" t="s">
        <v>554</v>
      </c>
      <c r="FO329" s="11" t="s">
        <v>130</v>
      </c>
      <c r="FP329" s="11">
        <v>16000</v>
      </c>
      <c r="FQ329" s="11">
        <v>10.5</v>
      </c>
      <c r="FR329" s="11">
        <v>39.200000000000003</v>
      </c>
      <c r="FS329" s="11">
        <v>1.6</v>
      </c>
      <c r="FT329" s="11">
        <v>40.5</v>
      </c>
      <c r="FU329" s="11">
        <v>1.3</v>
      </c>
      <c r="FV329" s="11">
        <v>37</v>
      </c>
      <c r="FW329" s="11">
        <v>2.2999999999999998</v>
      </c>
      <c r="FX329" s="11" t="s">
        <v>858</v>
      </c>
      <c r="FY329" s="11" t="s">
        <v>858</v>
      </c>
      <c r="GA329" s="10" t="s">
        <v>554</v>
      </c>
      <c r="GB329" s="10" t="s">
        <v>130</v>
      </c>
      <c r="GC329" s="10">
        <v>14000</v>
      </c>
      <c r="GD329" s="10">
        <v>15.1</v>
      </c>
      <c r="GE329" s="10">
        <v>23493</v>
      </c>
      <c r="GF329" s="10">
        <v>17</v>
      </c>
      <c r="GG329" s="10">
        <v>29246</v>
      </c>
      <c r="GH329" s="10">
        <v>7.5</v>
      </c>
      <c r="GI329" s="10" t="s">
        <v>858</v>
      </c>
      <c r="GJ329" s="10" t="s">
        <v>858</v>
      </c>
      <c r="GK329" s="10" t="s">
        <v>858</v>
      </c>
      <c r="GL329" s="10" t="s">
        <v>858</v>
      </c>
      <c r="GN329" s="9" t="s">
        <v>554</v>
      </c>
      <c r="GO329" s="9" t="s">
        <v>130</v>
      </c>
      <c r="GP329" s="9">
        <v>16000</v>
      </c>
      <c r="GQ329" s="9">
        <v>10.5</v>
      </c>
      <c r="GR329" s="9">
        <v>11.75</v>
      </c>
      <c r="GS329" s="9">
        <v>11</v>
      </c>
      <c r="GT329" s="9">
        <v>14.05</v>
      </c>
      <c r="GU329" s="9">
        <v>5.4</v>
      </c>
      <c r="GV329" s="9">
        <v>7.5</v>
      </c>
      <c r="GW329" s="9">
        <v>6.3</v>
      </c>
      <c r="GX329" s="9" t="s">
        <v>858</v>
      </c>
      <c r="GY329" s="9" t="s">
        <v>858</v>
      </c>
    </row>
    <row r="330" spans="1:207" x14ac:dyDescent="0.25">
      <c r="A330" s="1" t="s">
        <v>555</v>
      </c>
      <c r="B330" s="1" t="s">
        <v>131</v>
      </c>
      <c r="C330" s="1">
        <v>15000</v>
      </c>
      <c r="D330" s="1">
        <v>10.8</v>
      </c>
      <c r="E330" s="1">
        <v>508.6</v>
      </c>
      <c r="F330" s="1">
        <v>11</v>
      </c>
      <c r="G330" s="1">
        <v>614.79999999999995</v>
      </c>
      <c r="H330" s="1">
        <v>8.5</v>
      </c>
      <c r="I330" s="1">
        <v>254</v>
      </c>
      <c r="J330" s="1">
        <v>6.5</v>
      </c>
      <c r="K330" s="1" t="s">
        <v>858</v>
      </c>
      <c r="L330" s="1" t="s">
        <v>858</v>
      </c>
      <c r="N330" s="2" t="s">
        <v>555</v>
      </c>
      <c r="O330" s="2" t="s">
        <v>131</v>
      </c>
      <c r="P330" s="2">
        <v>23000</v>
      </c>
      <c r="Q330" s="2">
        <v>8.5</v>
      </c>
      <c r="R330" s="2">
        <v>37.5</v>
      </c>
      <c r="S330" s="2">
        <v>1.4</v>
      </c>
      <c r="T330" s="2">
        <v>38.700000000000003</v>
      </c>
      <c r="U330" s="2">
        <v>1.2</v>
      </c>
      <c r="V330" s="2">
        <v>32.5</v>
      </c>
      <c r="W330" s="2">
        <v>2.2000000000000002</v>
      </c>
      <c r="X330" s="2" t="s">
        <v>858</v>
      </c>
      <c r="Y330" s="2" t="s">
        <v>858</v>
      </c>
      <c r="AA330" s="3" t="s">
        <v>555</v>
      </c>
      <c r="AB330" s="3" t="s">
        <v>131</v>
      </c>
      <c r="AC330" s="3">
        <v>21000</v>
      </c>
      <c r="AD330" s="3">
        <v>13</v>
      </c>
      <c r="AE330" s="3">
        <v>25004</v>
      </c>
      <c r="AF330" s="3">
        <v>15</v>
      </c>
      <c r="AG330" s="3">
        <v>30246</v>
      </c>
      <c r="AH330" s="3">
        <v>11</v>
      </c>
      <c r="AI330" s="3" t="s">
        <v>858</v>
      </c>
      <c r="AJ330" s="3" t="s">
        <v>858</v>
      </c>
      <c r="AK330" s="3" t="s">
        <v>858</v>
      </c>
      <c r="AL330" s="3" t="s">
        <v>858</v>
      </c>
      <c r="AN330" s="4" t="s">
        <v>555</v>
      </c>
      <c r="AO330" s="4" t="s">
        <v>131</v>
      </c>
      <c r="AP330" s="4">
        <v>23000</v>
      </c>
      <c r="AQ330" s="4">
        <v>8.5</v>
      </c>
      <c r="AR330" s="4">
        <v>12.72</v>
      </c>
      <c r="AS330" s="4">
        <v>7.6</v>
      </c>
      <c r="AT330" s="4">
        <v>14.74</v>
      </c>
      <c r="AU330" s="4">
        <v>6.4</v>
      </c>
      <c r="AV330" s="4">
        <v>6.79</v>
      </c>
      <c r="AW330" s="4">
        <v>3.8</v>
      </c>
      <c r="AX330" s="4" t="s">
        <v>858</v>
      </c>
      <c r="AY330" s="4" t="s">
        <v>858</v>
      </c>
      <c r="BA330" s="5" t="s">
        <v>555</v>
      </c>
      <c r="BB330" s="5" t="s">
        <v>131</v>
      </c>
      <c r="BC330" s="5">
        <v>23000</v>
      </c>
      <c r="BD330" s="5">
        <v>8.5</v>
      </c>
      <c r="BE330" s="5">
        <v>470.6</v>
      </c>
      <c r="BF330" s="5">
        <v>9.6</v>
      </c>
      <c r="BG330" s="5">
        <v>571</v>
      </c>
      <c r="BH330" s="5">
        <v>6.4</v>
      </c>
      <c r="BI330" s="5">
        <v>249.9</v>
      </c>
      <c r="BJ330" s="5">
        <v>5.5</v>
      </c>
      <c r="BK330" s="5" t="s">
        <v>858</v>
      </c>
      <c r="BL330" s="5" t="s">
        <v>858</v>
      </c>
      <c r="BN330" s="6" t="s">
        <v>555</v>
      </c>
      <c r="BO330" s="6" t="s">
        <v>131</v>
      </c>
      <c r="BP330" s="6">
        <v>35000</v>
      </c>
      <c r="BQ330" s="6">
        <v>6.8</v>
      </c>
      <c r="BR330" s="6">
        <v>35.799999999999997</v>
      </c>
      <c r="BS330" s="6">
        <v>2.8</v>
      </c>
      <c r="BT330" s="6">
        <v>31.6</v>
      </c>
      <c r="BU330" s="6">
        <v>2.7</v>
      </c>
      <c r="BV330" s="6" t="s">
        <v>858</v>
      </c>
      <c r="BW330" s="6" t="s">
        <v>858</v>
      </c>
      <c r="BX330" s="6" t="s">
        <v>858</v>
      </c>
      <c r="BY330" s="6" t="s">
        <v>858</v>
      </c>
      <c r="CA330" s="7" t="s">
        <v>555</v>
      </c>
      <c r="CB330" s="7" t="s">
        <v>131</v>
      </c>
      <c r="CC330" s="7">
        <v>31000</v>
      </c>
      <c r="CD330" s="7">
        <v>9.8000000000000007</v>
      </c>
      <c r="CE330" s="7">
        <v>18989</v>
      </c>
      <c r="CF330" s="7">
        <v>14</v>
      </c>
      <c r="CG330" s="7">
        <v>23911</v>
      </c>
      <c r="CH330" s="7">
        <v>9</v>
      </c>
      <c r="CI330" s="7" t="s">
        <v>858</v>
      </c>
      <c r="CJ330" s="7" t="s">
        <v>858</v>
      </c>
      <c r="CK330" s="7" t="s">
        <v>858</v>
      </c>
      <c r="CL330" s="7" t="s">
        <v>858</v>
      </c>
      <c r="CN330" s="8" t="s">
        <v>555</v>
      </c>
      <c r="CO330" s="8" t="s">
        <v>131</v>
      </c>
      <c r="CP330" s="8">
        <v>35000</v>
      </c>
      <c r="CQ330" s="8">
        <v>6.8</v>
      </c>
      <c r="CR330" s="8">
        <v>10.86</v>
      </c>
      <c r="CS330" s="8">
        <v>8.6999999999999993</v>
      </c>
      <c r="CT330" s="8">
        <v>14.12</v>
      </c>
      <c r="CU330" s="8">
        <v>5.6</v>
      </c>
      <c r="CV330" s="8">
        <v>6.27</v>
      </c>
      <c r="CW330" s="8">
        <v>2.1</v>
      </c>
      <c r="CX330" s="8" t="s">
        <v>858</v>
      </c>
      <c r="CY330" s="8" t="s">
        <v>858</v>
      </c>
      <c r="DA330" s="20" t="s">
        <v>555</v>
      </c>
      <c r="DB330" s="20" t="s">
        <v>131</v>
      </c>
      <c r="DC330" s="20">
        <v>35000</v>
      </c>
      <c r="DD330" s="20">
        <v>6.8</v>
      </c>
      <c r="DE330" s="20">
        <v>343.2</v>
      </c>
      <c r="DF330" s="20">
        <v>10</v>
      </c>
      <c r="DG330" s="20">
        <v>445.6</v>
      </c>
      <c r="DH330" s="20">
        <v>6.2</v>
      </c>
      <c r="DI330" s="20" t="s">
        <v>858</v>
      </c>
      <c r="DJ330" s="20" t="s">
        <v>858</v>
      </c>
      <c r="DK330" s="20" t="s">
        <v>858</v>
      </c>
      <c r="DL330" s="20" t="s">
        <v>858</v>
      </c>
      <c r="DN330" s="21" t="s">
        <v>555</v>
      </c>
      <c r="DO330" s="21" t="s">
        <v>131</v>
      </c>
      <c r="DP330" s="21">
        <v>8000</v>
      </c>
      <c r="DQ330" s="21">
        <v>13.9</v>
      </c>
      <c r="DR330" s="21">
        <v>37</v>
      </c>
      <c r="DS330" s="21">
        <v>1.2</v>
      </c>
      <c r="DT330" s="21">
        <v>37.4</v>
      </c>
      <c r="DU330" s="21">
        <v>2.1</v>
      </c>
      <c r="DV330" s="21" t="s">
        <v>858</v>
      </c>
      <c r="DW330" s="21" t="s">
        <v>858</v>
      </c>
      <c r="DX330" s="21" t="s">
        <v>858</v>
      </c>
      <c r="DY330" s="21" t="s">
        <v>858</v>
      </c>
      <c r="EA330" s="22" t="s">
        <v>555</v>
      </c>
      <c r="EB330" s="22" t="s">
        <v>131</v>
      </c>
      <c r="EC330" s="22" t="s">
        <v>858</v>
      </c>
      <c r="ED330" s="22" t="s">
        <v>858</v>
      </c>
      <c r="EE330" s="22" t="s">
        <v>858</v>
      </c>
      <c r="EF330" s="22" t="s">
        <v>858</v>
      </c>
      <c r="EG330" s="22">
        <v>22948</v>
      </c>
      <c r="EH330" s="22">
        <v>17</v>
      </c>
      <c r="EI330" s="22" t="s">
        <v>858</v>
      </c>
      <c r="EJ330" s="22" t="s">
        <v>858</v>
      </c>
      <c r="EK330" s="22" t="s">
        <v>858</v>
      </c>
      <c r="EL330" s="22" t="s">
        <v>858</v>
      </c>
      <c r="EN330" s="23" t="s">
        <v>555</v>
      </c>
      <c r="EO330" s="23" t="s">
        <v>131</v>
      </c>
      <c r="EP330" s="23">
        <v>8000</v>
      </c>
      <c r="EQ330" s="23">
        <v>13.9</v>
      </c>
      <c r="ER330" s="23">
        <v>12.44</v>
      </c>
      <c r="ES330" s="23">
        <v>8.6999999999999993</v>
      </c>
      <c r="ET330" s="23">
        <v>13.1</v>
      </c>
      <c r="EU330" s="23">
        <v>7</v>
      </c>
      <c r="EV330" s="23">
        <v>6.73</v>
      </c>
      <c r="EW330" s="23">
        <v>5.5</v>
      </c>
      <c r="EX330" s="23" t="s">
        <v>858</v>
      </c>
      <c r="EY330" s="23" t="s">
        <v>858</v>
      </c>
      <c r="FA330" s="24" t="s">
        <v>555</v>
      </c>
      <c r="FB330" s="24" t="s">
        <v>131</v>
      </c>
      <c r="FC330" s="24">
        <v>8000</v>
      </c>
      <c r="FD330" s="24">
        <v>13.9</v>
      </c>
      <c r="FE330" s="24">
        <v>439.1</v>
      </c>
      <c r="FF330" s="24">
        <v>11</v>
      </c>
      <c r="FG330" s="24">
        <v>489.9</v>
      </c>
      <c r="FH330" s="24">
        <v>6.8</v>
      </c>
      <c r="FI330" s="24" t="s">
        <v>858</v>
      </c>
      <c r="FJ330" s="24" t="s">
        <v>858</v>
      </c>
      <c r="FK330" s="24" t="s">
        <v>858</v>
      </c>
      <c r="FL330" s="24" t="s">
        <v>858</v>
      </c>
      <c r="FN330" s="11" t="s">
        <v>555</v>
      </c>
      <c r="FO330" s="11" t="s">
        <v>131</v>
      </c>
      <c r="FP330" s="11">
        <v>15000</v>
      </c>
      <c r="FQ330" s="11">
        <v>10.8</v>
      </c>
      <c r="FR330" s="11">
        <v>38.299999999999997</v>
      </c>
      <c r="FS330" s="11">
        <v>1.7</v>
      </c>
      <c r="FT330" s="11">
        <v>39.5</v>
      </c>
      <c r="FU330" s="11">
        <v>1.4</v>
      </c>
      <c r="FV330" s="11">
        <v>35</v>
      </c>
      <c r="FW330" s="11">
        <v>2.8</v>
      </c>
      <c r="FX330" s="11" t="s">
        <v>858</v>
      </c>
      <c r="FY330" s="11" t="s">
        <v>858</v>
      </c>
      <c r="GA330" s="10" t="s">
        <v>555</v>
      </c>
      <c r="GB330" s="10" t="s">
        <v>131</v>
      </c>
      <c r="GC330" s="10">
        <v>13000</v>
      </c>
      <c r="GD330" s="10">
        <v>12.8</v>
      </c>
      <c r="GE330" s="10">
        <v>28316</v>
      </c>
      <c r="GF330" s="10">
        <v>12</v>
      </c>
      <c r="GG330" s="10">
        <v>34266</v>
      </c>
      <c r="GH330" s="10">
        <v>11</v>
      </c>
      <c r="GI330" s="10">
        <v>15024</v>
      </c>
      <c r="GJ330" s="10">
        <v>9.5</v>
      </c>
      <c r="GK330" s="10" t="s">
        <v>858</v>
      </c>
      <c r="GL330" s="10" t="s">
        <v>858</v>
      </c>
      <c r="GN330" s="9" t="s">
        <v>555</v>
      </c>
      <c r="GO330" s="9" t="s">
        <v>131</v>
      </c>
      <c r="GP330" s="9">
        <v>15000</v>
      </c>
      <c r="GQ330" s="9">
        <v>10.8</v>
      </c>
      <c r="GR330" s="9">
        <v>12.78</v>
      </c>
      <c r="GS330" s="9">
        <v>11</v>
      </c>
      <c r="GT330" s="9">
        <v>15.58</v>
      </c>
      <c r="GU330" s="9">
        <v>8.6</v>
      </c>
      <c r="GV330" s="9">
        <v>6.9</v>
      </c>
      <c r="GW330" s="9">
        <v>4.5999999999999996</v>
      </c>
      <c r="GX330" s="9" t="s">
        <v>858</v>
      </c>
      <c r="GY330" s="9" t="s">
        <v>858</v>
      </c>
    </row>
    <row r="331" spans="1:207" x14ac:dyDescent="0.25">
      <c r="A331" s="1" t="s">
        <v>856</v>
      </c>
      <c r="B331" s="1" t="s">
        <v>132</v>
      </c>
      <c r="C331" s="1">
        <v>25000</v>
      </c>
      <c r="D331" s="1">
        <v>8.3000000000000007</v>
      </c>
      <c r="E331" s="1">
        <v>436.1</v>
      </c>
      <c r="F331" s="1">
        <v>6</v>
      </c>
      <c r="G331" s="1">
        <v>547.79999999999995</v>
      </c>
      <c r="H331" s="1">
        <v>7</v>
      </c>
      <c r="I331" s="1">
        <v>289.5</v>
      </c>
      <c r="J331" s="1">
        <v>6</v>
      </c>
      <c r="K331" s="1" t="s">
        <v>858</v>
      </c>
      <c r="L331" s="1" t="s">
        <v>858</v>
      </c>
      <c r="N331" s="2" t="s">
        <v>856</v>
      </c>
      <c r="O331" s="2" t="s">
        <v>132</v>
      </c>
      <c r="P331" s="2">
        <v>41000</v>
      </c>
      <c r="Q331" s="2">
        <v>6.4</v>
      </c>
      <c r="R331" s="2">
        <v>38.4</v>
      </c>
      <c r="S331" s="2">
        <v>1.6</v>
      </c>
      <c r="T331" s="2">
        <v>39.5</v>
      </c>
      <c r="U331" s="2">
        <v>0.9</v>
      </c>
      <c r="V331" s="2">
        <v>33.5</v>
      </c>
      <c r="W331" s="2">
        <v>1.9</v>
      </c>
      <c r="X331" s="2" t="s">
        <v>858</v>
      </c>
      <c r="Y331" s="2" t="s">
        <v>858</v>
      </c>
      <c r="AA331" s="3" t="s">
        <v>856</v>
      </c>
      <c r="AB331" s="3" t="s">
        <v>132</v>
      </c>
      <c r="AC331" s="3">
        <v>35000</v>
      </c>
      <c r="AD331" s="3">
        <v>8.6</v>
      </c>
      <c r="AE331" s="3">
        <v>20045</v>
      </c>
      <c r="AF331" s="3">
        <v>5.2</v>
      </c>
      <c r="AG331" s="3">
        <v>24744</v>
      </c>
      <c r="AH331" s="3">
        <v>5.8</v>
      </c>
      <c r="AI331" s="3">
        <v>13239</v>
      </c>
      <c r="AJ331" s="3">
        <v>5.3</v>
      </c>
      <c r="AK331" s="3" t="s">
        <v>858</v>
      </c>
      <c r="AL331" s="3" t="s">
        <v>858</v>
      </c>
      <c r="AN331" s="4" t="s">
        <v>856</v>
      </c>
      <c r="AO331" s="4" t="s">
        <v>132</v>
      </c>
      <c r="AP331" s="4">
        <v>41000</v>
      </c>
      <c r="AQ331" s="4">
        <v>6.4</v>
      </c>
      <c r="AR331" s="4">
        <v>9.44</v>
      </c>
      <c r="AS331" s="4">
        <v>4</v>
      </c>
      <c r="AT331" s="4">
        <v>12.05</v>
      </c>
      <c r="AU331" s="4">
        <v>5.3</v>
      </c>
      <c r="AV331" s="4">
        <v>6.77</v>
      </c>
      <c r="AW331" s="4">
        <v>2.6</v>
      </c>
      <c r="AX331" s="4" t="s">
        <v>858</v>
      </c>
      <c r="AY331" s="4" t="s">
        <v>858</v>
      </c>
      <c r="BA331" s="5" t="s">
        <v>856</v>
      </c>
      <c r="BB331" s="5" t="s">
        <v>132</v>
      </c>
      <c r="BC331" s="5">
        <v>41000</v>
      </c>
      <c r="BD331" s="5">
        <v>6.4</v>
      </c>
      <c r="BE331" s="5">
        <v>384.6</v>
      </c>
      <c r="BF331" s="5">
        <v>4.2</v>
      </c>
      <c r="BG331" s="5">
        <v>475.8</v>
      </c>
      <c r="BH331" s="5">
        <v>5.2</v>
      </c>
      <c r="BI331" s="5">
        <v>250.4</v>
      </c>
      <c r="BJ331" s="5">
        <v>4.5</v>
      </c>
      <c r="BK331" s="5" t="s">
        <v>858</v>
      </c>
      <c r="BL331" s="5" t="s">
        <v>858</v>
      </c>
      <c r="BN331" s="6" t="s">
        <v>856</v>
      </c>
      <c r="BO331" s="6" t="s">
        <v>132</v>
      </c>
      <c r="BP331" s="6">
        <v>64000</v>
      </c>
      <c r="BQ331" s="6">
        <v>5.0999999999999996</v>
      </c>
      <c r="BR331" s="6">
        <v>36.5</v>
      </c>
      <c r="BS331" s="6">
        <v>1.9</v>
      </c>
      <c r="BT331" s="6">
        <v>32</v>
      </c>
      <c r="BU331" s="6">
        <v>2</v>
      </c>
      <c r="BV331" s="6">
        <v>12.2</v>
      </c>
      <c r="BW331" s="6">
        <v>12</v>
      </c>
      <c r="BX331" s="6">
        <v>44</v>
      </c>
      <c r="BY331" s="6">
        <v>14</v>
      </c>
      <c r="CA331" s="7" t="s">
        <v>856</v>
      </c>
      <c r="CB331" s="7" t="s">
        <v>132</v>
      </c>
      <c r="CC331" s="7">
        <v>53000</v>
      </c>
      <c r="CD331" s="7">
        <v>8</v>
      </c>
      <c r="CE331" s="7">
        <v>17257</v>
      </c>
      <c r="CF331" s="7">
        <v>7.8</v>
      </c>
      <c r="CG331" s="7">
        <v>19758</v>
      </c>
      <c r="CH331" s="7">
        <v>6.8</v>
      </c>
      <c r="CI331" s="7" t="s">
        <v>858</v>
      </c>
      <c r="CJ331" s="7" t="s">
        <v>858</v>
      </c>
      <c r="CK331" s="7" t="s">
        <v>858</v>
      </c>
      <c r="CL331" s="7" t="s">
        <v>858</v>
      </c>
      <c r="CN331" s="8" t="s">
        <v>856</v>
      </c>
      <c r="CO331" s="8" t="s">
        <v>132</v>
      </c>
      <c r="CP331" s="8">
        <v>64000</v>
      </c>
      <c r="CQ331" s="8">
        <v>5.0999999999999996</v>
      </c>
      <c r="CR331" s="8">
        <v>9</v>
      </c>
      <c r="CS331" s="8">
        <v>3.8</v>
      </c>
      <c r="CT331" s="8">
        <v>11.73</v>
      </c>
      <c r="CU331" s="8">
        <v>4.4000000000000004</v>
      </c>
      <c r="CV331" s="8">
        <v>6.27</v>
      </c>
      <c r="CW331" s="8">
        <v>1.2</v>
      </c>
      <c r="CX331" s="8" t="s">
        <v>858</v>
      </c>
      <c r="CY331" s="8" t="s">
        <v>858</v>
      </c>
      <c r="DA331" s="20" t="s">
        <v>856</v>
      </c>
      <c r="DB331" s="20" t="s">
        <v>132</v>
      </c>
      <c r="DC331" s="20">
        <v>64000</v>
      </c>
      <c r="DD331" s="20">
        <v>5.0999999999999996</v>
      </c>
      <c r="DE331" s="20">
        <v>327.2</v>
      </c>
      <c r="DF331" s="20">
        <v>4.3</v>
      </c>
      <c r="DG331" s="20">
        <v>374.8</v>
      </c>
      <c r="DH331" s="20">
        <v>4.9000000000000004</v>
      </c>
      <c r="DI331" s="20">
        <v>100.9</v>
      </c>
      <c r="DJ331" s="20">
        <v>11</v>
      </c>
      <c r="DK331" s="20" t="s">
        <v>858</v>
      </c>
      <c r="DL331" s="20" t="s">
        <v>858</v>
      </c>
      <c r="DN331" s="21" t="s">
        <v>856</v>
      </c>
      <c r="DO331" s="21" t="s">
        <v>132</v>
      </c>
      <c r="DP331" s="21">
        <v>16000</v>
      </c>
      <c r="DQ331" s="21">
        <v>10</v>
      </c>
      <c r="DR331" s="21">
        <v>37</v>
      </c>
      <c r="DS331" s="21">
        <v>1.9</v>
      </c>
      <c r="DT331" s="21">
        <v>37.5</v>
      </c>
      <c r="DU331" s="21">
        <v>1.2</v>
      </c>
      <c r="DV331" s="21">
        <v>32.5</v>
      </c>
      <c r="DW331" s="21">
        <v>2.2999999999999998</v>
      </c>
      <c r="DX331" s="21" t="s">
        <v>858</v>
      </c>
      <c r="DY331" s="21" t="s">
        <v>858</v>
      </c>
      <c r="EA331" s="22" t="s">
        <v>856</v>
      </c>
      <c r="EB331" s="22" t="s">
        <v>132</v>
      </c>
      <c r="EC331" s="22">
        <v>13000</v>
      </c>
      <c r="ED331" s="22">
        <v>16.100000000000001</v>
      </c>
      <c r="EE331" s="22">
        <v>17069</v>
      </c>
      <c r="EF331" s="22">
        <v>5.9</v>
      </c>
      <c r="EG331" s="22">
        <v>18624</v>
      </c>
      <c r="EH331" s="22">
        <v>5.2</v>
      </c>
      <c r="EI331" s="22">
        <v>11575</v>
      </c>
      <c r="EJ331" s="22">
        <v>15</v>
      </c>
      <c r="EK331" s="22" t="s">
        <v>858</v>
      </c>
      <c r="EL331" s="22" t="s">
        <v>858</v>
      </c>
      <c r="EN331" s="23" t="s">
        <v>856</v>
      </c>
      <c r="EO331" s="23" t="s">
        <v>132</v>
      </c>
      <c r="EP331" s="23">
        <v>16000</v>
      </c>
      <c r="EQ331" s="23">
        <v>10</v>
      </c>
      <c r="ER331" s="23">
        <v>8.26</v>
      </c>
      <c r="ES331" s="23">
        <v>5.7</v>
      </c>
      <c r="ET331" s="23">
        <v>9.73</v>
      </c>
      <c r="EU331" s="23">
        <v>4.5999999999999996</v>
      </c>
      <c r="EV331" s="23">
        <v>6.25</v>
      </c>
      <c r="EW331" s="23">
        <v>2.7</v>
      </c>
      <c r="EX331" s="23" t="s">
        <v>858</v>
      </c>
      <c r="EY331" s="23" t="s">
        <v>858</v>
      </c>
      <c r="FA331" s="24" t="s">
        <v>856</v>
      </c>
      <c r="FB331" s="24" t="s">
        <v>132</v>
      </c>
      <c r="FC331" s="24">
        <v>16000</v>
      </c>
      <c r="FD331" s="24">
        <v>10</v>
      </c>
      <c r="FE331" s="24">
        <v>320.39999999999998</v>
      </c>
      <c r="FF331" s="24">
        <v>4.2</v>
      </c>
      <c r="FG331" s="24">
        <v>364.7</v>
      </c>
      <c r="FH331" s="24">
        <v>4.3</v>
      </c>
      <c r="FI331" s="24">
        <v>228.1</v>
      </c>
      <c r="FJ331" s="24">
        <v>4.9000000000000004</v>
      </c>
      <c r="FK331" s="24" t="s">
        <v>858</v>
      </c>
      <c r="FL331" s="24" t="s">
        <v>858</v>
      </c>
      <c r="FN331" s="11" t="s">
        <v>856</v>
      </c>
      <c r="FO331" s="11" t="s">
        <v>132</v>
      </c>
      <c r="FP331" s="11">
        <v>25000</v>
      </c>
      <c r="FQ331" s="11">
        <v>8.3000000000000007</v>
      </c>
      <c r="FR331" s="11">
        <v>39.9</v>
      </c>
      <c r="FS331" s="11">
        <v>1.6</v>
      </c>
      <c r="FT331" s="11">
        <v>40.799999999999997</v>
      </c>
      <c r="FU331" s="11">
        <v>1.2</v>
      </c>
      <c r="FV331" s="11">
        <v>35.5</v>
      </c>
      <c r="FW331" s="11">
        <v>2.2999999999999998</v>
      </c>
      <c r="FX331" s="11" t="s">
        <v>858</v>
      </c>
      <c r="FY331" s="11" t="s">
        <v>858</v>
      </c>
      <c r="GA331" s="10" t="s">
        <v>856</v>
      </c>
      <c r="GB331" s="10" t="s">
        <v>132</v>
      </c>
      <c r="GC331" s="10">
        <v>22000</v>
      </c>
      <c r="GD331" s="10">
        <v>9.9</v>
      </c>
      <c r="GE331" s="10">
        <v>23459</v>
      </c>
      <c r="GF331" s="10">
        <v>5.9</v>
      </c>
      <c r="GG331" s="10">
        <v>28429</v>
      </c>
      <c r="GH331" s="10">
        <v>7.4</v>
      </c>
      <c r="GI331" s="10">
        <v>15408</v>
      </c>
      <c r="GJ331" s="10">
        <v>6.2</v>
      </c>
      <c r="GK331" s="10" t="s">
        <v>858</v>
      </c>
      <c r="GL331" s="10" t="s">
        <v>858</v>
      </c>
      <c r="GN331" s="9" t="s">
        <v>856</v>
      </c>
      <c r="GO331" s="9" t="s">
        <v>132</v>
      </c>
      <c r="GP331" s="9">
        <v>25000</v>
      </c>
      <c r="GQ331" s="9">
        <v>8.3000000000000007</v>
      </c>
      <c r="GR331" s="9">
        <v>10.27</v>
      </c>
      <c r="GS331" s="9">
        <v>7.1</v>
      </c>
      <c r="GT331" s="9">
        <v>13.42</v>
      </c>
      <c r="GU331" s="9">
        <v>7.1</v>
      </c>
      <c r="GV331" s="9">
        <v>7.46</v>
      </c>
      <c r="GW331" s="9">
        <v>3.8</v>
      </c>
      <c r="GX331" s="9" t="s">
        <v>858</v>
      </c>
      <c r="GY331" s="9" t="s">
        <v>858</v>
      </c>
    </row>
    <row r="332" spans="1:207" x14ac:dyDescent="0.25">
      <c r="A332" s="1" t="s">
        <v>556</v>
      </c>
      <c r="B332" s="1" t="s">
        <v>133</v>
      </c>
      <c r="C332" s="1">
        <v>38000</v>
      </c>
      <c r="D332" s="1">
        <v>6.7</v>
      </c>
      <c r="E332" s="1">
        <v>459.9</v>
      </c>
      <c r="F332" s="1">
        <v>6.6</v>
      </c>
      <c r="G332" s="1">
        <v>550.9</v>
      </c>
      <c r="H332" s="1">
        <v>4.9000000000000004</v>
      </c>
      <c r="I332" s="1">
        <v>276.7</v>
      </c>
      <c r="J332" s="1">
        <v>3.9</v>
      </c>
      <c r="K332" s="1" t="s">
        <v>858</v>
      </c>
      <c r="L332" s="1" t="s">
        <v>858</v>
      </c>
      <c r="N332" s="2" t="s">
        <v>556</v>
      </c>
      <c r="O332" s="2" t="s">
        <v>133</v>
      </c>
      <c r="P332" s="2">
        <v>66000</v>
      </c>
      <c r="Q332" s="2">
        <v>5.0999999999999996</v>
      </c>
      <c r="R332" s="2">
        <v>39</v>
      </c>
      <c r="S332" s="2">
        <v>1.3</v>
      </c>
      <c r="T332" s="2">
        <v>40.200000000000003</v>
      </c>
      <c r="U332" s="2">
        <v>0.9</v>
      </c>
      <c r="V332" s="2">
        <v>34.799999999999997</v>
      </c>
      <c r="W332" s="2">
        <v>1.8</v>
      </c>
      <c r="X332" s="2">
        <v>47.4</v>
      </c>
      <c r="Y332" s="2">
        <v>13</v>
      </c>
      <c r="AA332" s="3" t="s">
        <v>556</v>
      </c>
      <c r="AB332" s="3" t="s">
        <v>133</v>
      </c>
      <c r="AC332" s="3">
        <v>59000</v>
      </c>
      <c r="AD332" s="3">
        <v>7.6</v>
      </c>
      <c r="AE332" s="3">
        <v>22069</v>
      </c>
      <c r="AF332" s="3">
        <v>7.4</v>
      </c>
      <c r="AG332" s="3">
        <v>26125</v>
      </c>
      <c r="AH332" s="3">
        <v>5.5</v>
      </c>
      <c r="AI332" s="3">
        <v>12737</v>
      </c>
      <c r="AJ332" s="3">
        <v>14</v>
      </c>
      <c r="AK332" s="3" t="s">
        <v>858</v>
      </c>
      <c r="AL332" s="3" t="s">
        <v>858</v>
      </c>
      <c r="AN332" s="4" t="s">
        <v>556</v>
      </c>
      <c r="AO332" s="4" t="s">
        <v>133</v>
      </c>
      <c r="AP332" s="4">
        <v>66000</v>
      </c>
      <c r="AQ332" s="4">
        <v>5.0999999999999996</v>
      </c>
      <c r="AR332" s="4">
        <v>10.24</v>
      </c>
      <c r="AS332" s="4">
        <v>3.8</v>
      </c>
      <c r="AT332" s="4">
        <v>12.33</v>
      </c>
      <c r="AU332" s="4">
        <v>3.5</v>
      </c>
      <c r="AV332" s="4">
        <v>6.36</v>
      </c>
      <c r="AW332" s="4">
        <v>1.8</v>
      </c>
      <c r="AX332" s="4" t="s">
        <v>858</v>
      </c>
      <c r="AY332" s="4" t="s">
        <v>858</v>
      </c>
      <c r="BA332" s="5" t="s">
        <v>556</v>
      </c>
      <c r="BB332" s="5" t="s">
        <v>133</v>
      </c>
      <c r="BC332" s="5">
        <v>66000</v>
      </c>
      <c r="BD332" s="5">
        <v>5.0999999999999996</v>
      </c>
      <c r="BE332" s="5">
        <v>410</v>
      </c>
      <c r="BF332" s="5">
        <v>4.3</v>
      </c>
      <c r="BG332" s="5">
        <v>495.2</v>
      </c>
      <c r="BH332" s="5">
        <v>3.5</v>
      </c>
      <c r="BI332" s="5">
        <v>244.4</v>
      </c>
      <c r="BJ332" s="5">
        <v>2.6</v>
      </c>
      <c r="BK332" s="5" t="s">
        <v>858</v>
      </c>
      <c r="BL332" s="5" t="s">
        <v>858</v>
      </c>
      <c r="BN332" s="6" t="s">
        <v>556</v>
      </c>
      <c r="BO332" s="6" t="s">
        <v>133</v>
      </c>
      <c r="BP332" s="6">
        <v>104000</v>
      </c>
      <c r="BQ332" s="6">
        <v>4</v>
      </c>
      <c r="BR332" s="6">
        <v>37</v>
      </c>
      <c r="BS332" s="6">
        <v>1.4</v>
      </c>
      <c r="BT332" s="6">
        <v>32.1</v>
      </c>
      <c r="BU332" s="6">
        <v>1.6</v>
      </c>
      <c r="BV332" s="6">
        <v>13</v>
      </c>
      <c r="BW332" s="6">
        <v>8.9</v>
      </c>
      <c r="BX332" s="6">
        <v>44.7</v>
      </c>
      <c r="BY332" s="6">
        <v>7.5</v>
      </c>
      <c r="CA332" s="7" t="s">
        <v>556</v>
      </c>
      <c r="CB332" s="7" t="s">
        <v>133</v>
      </c>
      <c r="CC332" s="7">
        <v>93000</v>
      </c>
      <c r="CD332" s="7">
        <v>6</v>
      </c>
      <c r="CE332" s="7">
        <v>17552</v>
      </c>
      <c r="CF332" s="7">
        <v>8.1999999999999993</v>
      </c>
      <c r="CG332" s="7">
        <v>20689</v>
      </c>
      <c r="CH332" s="7">
        <v>4.8</v>
      </c>
      <c r="CI332" s="7">
        <v>5622</v>
      </c>
      <c r="CJ332" s="7">
        <v>15</v>
      </c>
      <c r="CK332" s="7" t="s">
        <v>858</v>
      </c>
      <c r="CL332" s="7" t="s">
        <v>858</v>
      </c>
      <c r="CN332" s="8" t="s">
        <v>556</v>
      </c>
      <c r="CO332" s="8" t="s">
        <v>133</v>
      </c>
      <c r="CP332" s="8">
        <v>104000</v>
      </c>
      <c r="CQ332" s="8">
        <v>4</v>
      </c>
      <c r="CR332" s="8">
        <v>9.5299999999999994</v>
      </c>
      <c r="CS332" s="8">
        <v>3.4</v>
      </c>
      <c r="CT332" s="8">
        <v>12.05</v>
      </c>
      <c r="CU332" s="8">
        <v>3</v>
      </c>
      <c r="CV332" s="8">
        <v>6.25</v>
      </c>
      <c r="CW332" s="8">
        <v>1</v>
      </c>
      <c r="CX332" s="8">
        <v>20.25</v>
      </c>
      <c r="CY332" s="8">
        <v>19</v>
      </c>
      <c r="DA332" s="20" t="s">
        <v>556</v>
      </c>
      <c r="DB332" s="20" t="s">
        <v>133</v>
      </c>
      <c r="DC332" s="20">
        <v>104000</v>
      </c>
      <c r="DD332" s="20">
        <v>4</v>
      </c>
      <c r="DE332" s="20">
        <v>324.10000000000002</v>
      </c>
      <c r="DF332" s="20">
        <v>4.7</v>
      </c>
      <c r="DG332" s="20">
        <v>387.3</v>
      </c>
      <c r="DH332" s="20">
        <v>3.4</v>
      </c>
      <c r="DI332" s="20">
        <v>100.5</v>
      </c>
      <c r="DJ332" s="20">
        <v>7.4</v>
      </c>
      <c r="DK332" s="20">
        <v>714.8</v>
      </c>
      <c r="DL332" s="20">
        <v>15</v>
      </c>
      <c r="DN332" s="21" t="s">
        <v>556</v>
      </c>
      <c r="DO332" s="21" t="s">
        <v>133</v>
      </c>
      <c r="DP332" s="21">
        <v>28000</v>
      </c>
      <c r="DQ332" s="21">
        <v>7.6</v>
      </c>
      <c r="DR332" s="21">
        <v>37.5</v>
      </c>
      <c r="DS332" s="21">
        <v>0.3</v>
      </c>
      <c r="DT332" s="21">
        <v>37.799999999999997</v>
      </c>
      <c r="DU332" s="21">
        <v>1.4</v>
      </c>
      <c r="DV332" s="21">
        <v>32</v>
      </c>
      <c r="DW332" s="21">
        <v>1.5</v>
      </c>
      <c r="DX332" s="21" t="s">
        <v>858</v>
      </c>
      <c r="DY332" s="21" t="s">
        <v>858</v>
      </c>
      <c r="EA332" s="22" t="s">
        <v>556</v>
      </c>
      <c r="EB332" s="22" t="s">
        <v>133</v>
      </c>
      <c r="EC332" s="22">
        <v>26000</v>
      </c>
      <c r="ED332" s="22">
        <v>12.2</v>
      </c>
      <c r="EE332" s="22">
        <v>19162</v>
      </c>
      <c r="EF332" s="22">
        <v>13</v>
      </c>
      <c r="EG332" s="22">
        <v>21470</v>
      </c>
      <c r="EH332" s="22">
        <v>8.6999999999999993</v>
      </c>
      <c r="EI332" s="22" t="s">
        <v>858</v>
      </c>
      <c r="EJ332" s="22" t="s">
        <v>858</v>
      </c>
      <c r="EK332" s="22" t="s">
        <v>858</v>
      </c>
      <c r="EL332" s="22" t="s">
        <v>858</v>
      </c>
      <c r="EN332" s="23" t="s">
        <v>556</v>
      </c>
      <c r="EO332" s="23" t="s">
        <v>133</v>
      </c>
      <c r="EP332" s="23">
        <v>28000</v>
      </c>
      <c r="EQ332" s="23">
        <v>7.6</v>
      </c>
      <c r="ER332" s="23">
        <v>9.66</v>
      </c>
      <c r="ES332" s="23">
        <v>5.5</v>
      </c>
      <c r="ET332" s="23">
        <v>11.06</v>
      </c>
      <c r="EU332" s="23">
        <v>3.7</v>
      </c>
      <c r="EV332" s="23">
        <v>6.25</v>
      </c>
      <c r="EW332" s="23">
        <v>2.6</v>
      </c>
      <c r="EX332" s="23" t="s">
        <v>858</v>
      </c>
      <c r="EY332" s="23" t="s">
        <v>858</v>
      </c>
      <c r="FA332" s="24" t="s">
        <v>556</v>
      </c>
      <c r="FB332" s="24" t="s">
        <v>133</v>
      </c>
      <c r="FC332" s="24">
        <v>28000</v>
      </c>
      <c r="FD332" s="24">
        <v>7.6</v>
      </c>
      <c r="FE332" s="24">
        <v>361.1</v>
      </c>
      <c r="FF332" s="24">
        <v>6.4</v>
      </c>
      <c r="FG332" s="24">
        <v>418.4</v>
      </c>
      <c r="FH332" s="24">
        <v>3.8</v>
      </c>
      <c r="FI332" s="24">
        <v>235</v>
      </c>
      <c r="FJ332" s="24">
        <v>2.8</v>
      </c>
      <c r="FK332" s="24" t="s">
        <v>858</v>
      </c>
      <c r="FL332" s="24" t="s">
        <v>858</v>
      </c>
      <c r="FN332" s="11" t="s">
        <v>556</v>
      </c>
      <c r="FO332" s="11" t="s">
        <v>133</v>
      </c>
      <c r="FP332" s="11">
        <v>38000</v>
      </c>
      <c r="FQ332" s="11">
        <v>6.7</v>
      </c>
      <c r="FR332" s="11">
        <v>40</v>
      </c>
      <c r="FS332" s="11">
        <v>0.5</v>
      </c>
      <c r="FT332" s="11">
        <v>41.8</v>
      </c>
      <c r="FU332" s="11">
        <v>1</v>
      </c>
      <c r="FV332" s="11">
        <v>36.6</v>
      </c>
      <c r="FW332" s="11">
        <v>1</v>
      </c>
      <c r="FX332" s="11" t="s">
        <v>858</v>
      </c>
      <c r="FY332" s="11" t="s">
        <v>858</v>
      </c>
      <c r="GA332" s="10" t="s">
        <v>556</v>
      </c>
      <c r="GB332" s="10" t="s">
        <v>133</v>
      </c>
      <c r="GC332" s="10">
        <v>34000</v>
      </c>
      <c r="GD332" s="10">
        <v>9.6999999999999993</v>
      </c>
      <c r="GE332" s="10">
        <v>24479</v>
      </c>
      <c r="GF332" s="10">
        <v>9.6999999999999993</v>
      </c>
      <c r="GG332" s="10">
        <v>29674</v>
      </c>
      <c r="GH332" s="10">
        <v>6.4</v>
      </c>
      <c r="GI332" s="10">
        <v>14999</v>
      </c>
      <c r="GJ332" s="10">
        <v>3.7</v>
      </c>
      <c r="GK332" s="10" t="s">
        <v>858</v>
      </c>
      <c r="GL332" s="10" t="s">
        <v>858</v>
      </c>
      <c r="GN332" s="9" t="s">
        <v>556</v>
      </c>
      <c r="GO332" s="9" t="s">
        <v>133</v>
      </c>
      <c r="GP332" s="9">
        <v>38000</v>
      </c>
      <c r="GQ332" s="9">
        <v>6.7</v>
      </c>
      <c r="GR332" s="9">
        <v>10.78</v>
      </c>
      <c r="GS332" s="9">
        <v>5.3</v>
      </c>
      <c r="GT332" s="9">
        <v>13.17</v>
      </c>
      <c r="GU332" s="9">
        <v>5</v>
      </c>
      <c r="GV332" s="9">
        <v>6.5</v>
      </c>
      <c r="GW332" s="9">
        <v>2.5</v>
      </c>
      <c r="GX332" s="9" t="s">
        <v>858</v>
      </c>
      <c r="GY332" s="9" t="s">
        <v>858</v>
      </c>
    </row>
    <row r="333" spans="1:207" x14ac:dyDescent="0.25">
      <c r="A333" s="1" t="s">
        <v>557</v>
      </c>
      <c r="B333" s="1" t="s">
        <v>134</v>
      </c>
      <c r="C333" s="1">
        <v>45000</v>
      </c>
      <c r="D333" s="1">
        <v>6.2</v>
      </c>
      <c r="E333" s="1">
        <v>459.5</v>
      </c>
      <c r="F333" s="1">
        <v>4.5999999999999996</v>
      </c>
      <c r="G333" s="1">
        <v>523.5</v>
      </c>
      <c r="H333" s="1">
        <v>3</v>
      </c>
      <c r="I333" s="1">
        <v>271.2</v>
      </c>
      <c r="J333" s="1">
        <v>2.5</v>
      </c>
      <c r="K333" s="1" t="s">
        <v>858</v>
      </c>
      <c r="L333" s="1" t="s">
        <v>858</v>
      </c>
      <c r="N333" s="2" t="s">
        <v>557</v>
      </c>
      <c r="O333" s="2" t="s">
        <v>134</v>
      </c>
      <c r="P333" s="2">
        <v>74000</v>
      </c>
      <c r="Q333" s="2">
        <v>4.8</v>
      </c>
      <c r="R333" s="2">
        <v>37.5</v>
      </c>
      <c r="S333" s="2">
        <v>1</v>
      </c>
      <c r="T333" s="2">
        <v>39.1</v>
      </c>
      <c r="U333" s="2">
        <v>0.6</v>
      </c>
      <c r="V333" s="2">
        <v>34.299999999999997</v>
      </c>
      <c r="W333" s="2">
        <v>1.8</v>
      </c>
      <c r="X333" s="2">
        <v>45</v>
      </c>
      <c r="Y333" s="2">
        <v>8.6999999999999993</v>
      </c>
      <c r="AA333" s="3" t="s">
        <v>557</v>
      </c>
      <c r="AB333" s="3" t="s">
        <v>134</v>
      </c>
      <c r="AC333" s="3">
        <v>67000</v>
      </c>
      <c r="AD333" s="3">
        <v>5.5</v>
      </c>
      <c r="AE333" s="3">
        <v>22963</v>
      </c>
      <c r="AF333" s="3">
        <v>3.8</v>
      </c>
      <c r="AG333" s="3">
        <v>25702</v>
      </c>
      <c r="AH333" s="3">
        <v>2.7</v>
      </c>
      <c r="AI333" s="3">
        <v>14042</v>
      </c>
      <c r="AJ333" s="3">
        <v>2.8</v>
      </c>
      <c r="AK333" s="3" t="s">
        <v>858</v>
      </c>
      <c r="AL333" s="3" t="s">
        <v>858</v>
      </c>
      <c r="AN333" s="4" t="s">
        <v>557</v>
      </c>
      <c r="AO333" s="4" t="s">
        <v>134</v>
      </c>
      <c r="AP333" s="4">
        <v>74000</v>
      </c>
      <c r="AQ333" s="4">
        <v>4.8</v>
      </c>
      <c r="AR333" s="4">
        <v>11.36</v>
      </c>
      <c r="AS333" s="4">
        <v>4</v>
      </c>
      <c r="AT333" s="4">
        <v>12.84</v>
      </c>
      <c r="AU333" s="4">
        <v>2.2999999999999998</v>
      </c>
      <c r="AV333" s="4">
        <v>6.89</v>
      </c>
      <c r="AW333" s="4">
        <v>1.7</v>
      </c>
      <c r="AX333" s="4">
        <v>21.67</v>
      </c>
      <c r="AY333" s="4">
        <v>17</v>
      </c>
      <c r="BA333" s="5" t="s">
        <v>557</v>
      </c>
      <c r="BB333" s="5" t="s">
        <v>134</v>
      </c>
      <c r="BC333" s="5">
        <v>74000</v>
      </c>
      <c r="BD333" s="5">
        <v>4.8</v>
      </c>
      <c r="BE333" s="5">
        <v>449.6</v>
      </c>
      <c r="BF333" s="5">
        <v>3.1</v>
      </c>
      <c r="BG333" s="5">
        <v>501.5</v>
      </c>
      <c r="BH333" s="5">
        <v>2.2999999999999998</v>
      </c>
      <c r="BI333" s="5">
        <v>268.3</v>
      </c>
      <c r="BJ333" s="5">
        <v>2.1</v>
      </c>
      <c r="BK333" s="5">
        <v>815.3</v>
      </c>
      <c r="BL333" s="5">
        <v>16</v>
      </c>
      <c r="BN333" s="6" t="s">
        <v>557</v>
      </c>
      <c r="BO333" s="6" t="s">
        <v>134</v>
      </c>
      <c r="BP333" s="6">
        <v>104000</v>
      </c>
      <c r="BQ333" s="6">
        <v>4</v>
      </c>
      <c r="BR333" s="6">
        <v>37</v>
      </c>
      <c r="BS333" s="6">
        <v>0.4</v>
      </c>
      <c r="BT333" s="6">
        <v>33.5</v>
      </c>
      <c r="BU333" s="6">
        <v>1.3</v>
      </c>
      <c r="BV333" s="6">
        <v>17.2</v>
      </c>
      <c r="BW333" s="6">
        <v>6.1</v>
      </c>
      <c r="BX333" s="6">
        <v>43.5</v>
      </c>
      <c r="BY333" s="6">
        <v>6.5</v>
      </c>
      <c r="CA333" s="7" t="s">
        <v>557</v>
      </c>
      <c r="CB333" s="7" t="s">
        <v>134</v>
      </c>
      <c r="CC333" s="7">
        <v>92000</v>
      </c>
      <c r="CD333" s="7">
        <v>5.3</v>
      </c>
      <c r="CE333" s="7">
        <v>19620</v>
      </c>
      <c r="CF333" s="7">
        <v>6</v>
      </c>
      <c r="CG333" s="7">
        <v>22008</v>
      </c>
      <c r="CH333" s="7">
        <v>3.7</v>
      </c>
      <c r="CI333" s="7">
        <v>7892</v>
      </c>
      <c r="CJ333" s="7">
        <v>18</v>
      </c>
      <c r="CK333" s="7" t="s">
        <v>858</v>
      </c>
      <c r="CL333" s="7" t="s">
        <v>858</v>
      </c>
      <c r="CN333" s="8" t="s">
        <v>557</v>
      </c>
      <c r="CO333" s="8" t="s">
        <v>134</v>
      </c>
      <c r="CP333" s="8">
        <v>104000</v>
      </c>
      <c r="CQ333" s="8">
        <v>4</v>
      </c>
      <c r="CR333" s="8">
        <v>10.18</v>
      </c>
      <c r="CS333" s="8">
        <v>3.5</v>
      </c>
      <c r="CT333" s="8">
        <v>12.49</v>
      </c>
      <c r="CU333" s="8">
        <v>2.2000000000000002</v>
      </c>
      <c r="CV333" s="8">
        <v>6.4</v>
      </c>
      <c r="CW333" s="8">
        <v>1.6</v>
      </c>
      <c r="CX333" s="8">
        <v>20.9</v>
      </c>
      <c r="CY333" s="8">
        <v>14</v>
      </c>
      <c r="DA333" s="20" t="s">
        <v>557</v>
      </c>
      <c r="DB333" s="20" t="s">
        <v>134</v>
      </c>
      <c r="DC333" s="20">
        <v>104000</v>
      </c>
      <c r="DD333" s="20">
        <v>4</v>
      </c>
      <c r="DE333" s="20">
        <v>375.3</v>
      </c>
      <c r="DF333" s="20">
        <v>4.9000000000000004</v>
      </c>
      <c r="DG333" s="20">
        <v>418.2</v>
      </c>
      <c r="DH333" s="20">
        <v>2.6</v>
      </c>
      <c r="DI333" s="20">
        <v>138.30000000000001</v>
      </c>
      <c r="DJ333" s="20">
        <v>6.9</v>
      </c>
      <c r="DK333" s="20">
        <v>750.7</v>
      </c>
      <c r="DL333" s="20">
        <v>13</v>
      </c>
      <c r="DN333" s="21" t="s">
        <v>557</v>
      </c>
      <c r="DO333" s="21" t="s">
        <v>134</v>
      </c>
      <c r="DP333" s="21">
        <v>29000</v>
      </c>
      <c r="DQ333" s="21">
        <v>7.4</v>
      </c>
      <c r="DR333" s="21">
        <v>37</v>
      </c>
      <c r="DS333" s="21">
        <v>0.4</v>
      </c>
      <c r="DT333" s="21">
        <v>36.9</v>
      </c>
      <c r="DU333" s="21">
        <v>0.8</v>
      </c>
      <c r="DV333" s="21">
        <v>31.8</v>
      </c>
      <c r="DW333" s="21">
        <v>1.7</v>
      </c>
      <c r="DX333" s="21" t="s">
        <v>858</v>
      </c>
      <c r="DY333" s="21" t="s">
        <v>858</v>
      </c>
      <c r="EA333" s="22" t="s">
        <v>557</v>
      </c>
      <c r="EB333" s="22" t="s">
        <v>134</v>
      </c>
      <c r="EC333" s="22">
        <v>27000</v>
      </c>
      <c r="ED333" s="22">
        <v>8.6</v>
      </c>
      <c r="EE333" s="22">
        <v>20687</v>
      </c>
      <c r="EF333" s="22">
        <v>6.9</v>
      </c>
      <c r="EG333" s="22">
        <v>23888</v>
      </c>
      <c r="EH333" s="22">
        <v>4.2</v>
      </c>
      <c r="EI333" s="22">
        <v>13013</v>
      </c>
      <c r="EJ333" s="22">
        <v>7.6</v>
      </c>
      <c r="EK333" s="22" t="s">
        <v>858</v>
      </c>
      <c r="EL333" s="22" t="s">
        <v>858</v>
      </c>
      <c r="EN333" s="23" t="s">
        <v>557</v>
      </c>
      <c r="EO333" s="23" t="s">
        <v>134</v>
      </c>
      <c r="EP333" s="23">
        <v>29000</v>
      </c>
      <c r="EQ333" s="23">
        <v>7.4</v>
      </c>
      <c r="ER333" s="23">
        <v>10.95</v>
      </c>
      <c r="ES333" s="23">
        <v>5.8</v>
      </c>
      <c r="ET333" s="23">
        <v>12.69</v>
      </c>
      <c r="EU333" s="23">
        <v>3.6</v>
      </c>
      <c r="EV333" s="23">
        <v>6.91</v>
      </c>
      <c r="EW333" s="23">
        <v>3.4</v>
      </c>
      <c r="EX333" s="23" t="s">
        <v>858</v>
      </c>
      <c r="EY333" s="23" t="s">
        <v>858</v>
      </c>
      <c r="FA333" s="24" t="s">
        <v>557</v>
      </c>
      <c r="FB333" s="24" t="s">
        <v>134</v>
      </c>
      <c r="FC333" s="24">
        <v>29000</v>
      </c>
      <c r="FD333" s="24">
        <v>7.4</v>
      </c>
      <c r="FE333" s="24">
        <v>400.3</v>
      </c>
      <c r="FF333" s="24">
        <v>5.6</v>
      </c>
      <c r="FG333" s="24">
        <v>467.8</v>
      </c>
      <c r="FH333" s="24">
        <v>3.5</v>
      </c>
      <c r="FI333" s="24">
        <v>256.5</v>
      </c>
      <c r="FJ333" s="24">
        <v>3</v>
      </c>
      <c r="FK333" s="24" t="s">
        <v>858</v>
      </c>
      <c r="FL333" s="24" t="s">
        <v>858</v>
      </c>
      <c r="FN333" s="11" t="s">
        <v>557</v>
      </c>
      <c r="FO333" s="11" t="s">
        <v>134</v>
      </c>
      <c r="FP333" s="11">
        <v>45000</v>
      </c>
      <c r="FQ333" s="11">
        <v>6.2</v>
      </c>
      <c r="FR333" s="11">
        <v>39.5</v>
      </c>
      <c r="FS333" s="11">
        <v>1.3</v>
      </c>
      <c r="FT333" s="11">
        <v>40.5</v>
      </c>
      <c r="FU333" s="11">
        <v>0.8</v>
      </c>
      <c r="FV333" s="11">
        <v>35.200000000000003</v>
      </c>
      <c r="FW333" s="11">
        <v>1.4</v>
      </c>
      <c r="FX333" s="11" t="s">
        <v>858</v>
      </c>
      <c r="FY333" s="11" t="s">
        <v>858</v>
      </c>
      <c r="GA333" s="10" t="s">
        <v>557</v>
      </c>
      <c r="GB333" s="10" t="s">
        <v>134</v>
      </c>
      <c r="GC333" s="10">
        <v>41000</v>
      </c>
      <c r="GD333" s="10">
        <v>7.2</v>
      </c>
      <c r="GE333" s="10">
        <v>23826</v>
      </c>
      <c r="GF333" s="10">
        <v>5</v>
      </c>
      <c r="GG333" s="10">
        <v>26884</v>
      </c>
      <c r="GH333" s="10">
        <v>3.5</v>
      </c>
      <c r="GI333" s="10">
        <v>14277</v>
      </c>
      <c r="GJ333" s="10">
        <v>2.2999999999999998</v>
      </c>
      <c r="GK333" s="10" t="s">
        <v>858</v>
      </c>
      <c r="GL333" s="10" t="s">
        <v>858</v>
      </c>
      <c r="GN333" s="9" t="s">
        <v>557</v>
      </c>
      <c r="GO333" s="9" t="s">
        <v>134</v>
      </c>
      <c r="GP333" s="9">
        <v>45000</v>
      </c>
      <c r="GQ333" s="9">
        <v>6.2</v>
      </c>
      <c r="GR333" s="9">
        <v>11.61</v>
      </c>
      <c r="GS333" s="9">
        <v>4.2</v>
      </c>
      <c r="GT333" s="9">
        <v>12.93</v>
      </c>
      <c r="GU333" s="9">
        <v>3.1</v>
      </c>
      <c r="GV333" s="9">
        <v>6.85</v>
      </c>
      <c r="GW333" s="9">
        <v>2.2999999999999998</v>
      </c>
      <c r="GX333" s="9" t="s">
        <v>858</v>
      </c>
      <c r="GY333" s="9" t="s">
        <v>858</v>
      </c>
    </row>
    <row r="334" spans="1:207" x14ac:dyDescent="0.25">
      <c r="A334" s="1" t="s">
        <v>558</v>
      </c>
      <c r="B334" s="1" t="s">
        <v>135</v>
      </c>
      <c r="C334" s="1">
        <v>37000</v>
      </c>
      <c r="D334" s="1">
        <v>6.9</v>
      </c>
      <c r="E334" s="1">
        <v>499.8</v>
      </c>
      <c r="F334" s="1">
        <v>5.4</v>
      </c>
      <c r="G334" s="1">
        <v>569.9</v>
      </c>
      <c r="H334" s="1">
        <v>4.0999999999999996</v>
      </c>
      <c r="I334" s="1">
        <v>300</v>
      </c>
      <c r="J334" s="1">
        <v>3.4</v>
      </c>
      <c r="K334" s="1" t="s">
        <v>858</v>
      </c>
      <c r="L334" s="1" t="s">
        <v>858</v>
      </c>
      <c r="N334" s="2" t="s">
        <v>558</v>
      </c>
      <c r="O334" s="2" t="s">
        <v>135</v>
      </c>
      <c r="P334" s="2">
        <v>57000</v>
      </c>
      <c r="Q334" s="2">
        <v>5.5</v>
      </c>
      <c r="R334" s="2">
        <v>37.5</v>
      </c>
      <c r="S334" s="2">
        <v>0.9</v>
      </c>
      <c r="T334" s="2">
        <v>39.4</v>
      </c>
      <c r="U334" s="2">
        <v>0.7</v>
      </c>
      <c r="V334" s="2">
        <v>36.4</v>
      </c>
      <c r="W334" s="2">
        <v>1.4</v>
      </c>
      <c r="X334" s="2" t="s">
        <v>858</v>
      </c>
      <c r="Y334" s="2" t="s">
        <v>858</v>
      </c>
      <c r="AA334" s="3" t="s">
        <v>558</v>
      </c>
      <c r="AB334" s="3" t="s">
        <v>135</v>
      </c>
      <c r="AC334" s="3">
        <v>51000</v>
      </c>
      <c r="AD334" s="3">
        <v>6.4</v>
      </c>
      <c r="AE334" s="3">
        <v>24230</v>
      </c>
      <c r="AF334" s="3">
        <v>5.3</v>
      </c>
      <c r="AG334" s="3">
        <v>28073</v>
      </c>
      <c r="AH334" s="3">
        <v>4.0999999999999996</v>
      </c>
      <c r="AI334" s="3">
        <v>15002</v>
      </c>
      <c r="AJ334" s="3">
        <v>3.6</v>
      </c>
      <c r="AK334" s="3" t="s">
        <v>858</v>
      </c>
      <c r="AL334" s="3" t="s">
        <v>858</v>
      </c>
      <c r="AN334" s="4" t="s">
        <v>558</v>
      </c>
      <c r="AO334" s="4" t="s">
        <v>135</v>
      </c>
      <c r="AP334" s="4">
        <v>57000</v>
      </c>
      <c r="AQ334" s="4">
        <v>5.5</v>
      </c>
      <c r="AR334" s="4">
        <v>11.91</v>
      </c>
      <c r="AS334" s="4">
        <v>4.0999999999999996</v>
      </c>
      <c r="AT334" s="4">
        <v>13.62</v>
      </c>
      <c r="AU334" s="4">
        <v>3.3</v>
      </c>
      <c r="AV334" s="4">
        <v>7.27</v>
      </c>
      <c r="AW334" s="4">
        <v>3.1</v>
      </c>
      <c r="AX334" s="4" t="s">
        <v>858</v>
      </c>
      <c r="AY334" s="4" t="s">
        <v>858</v>
      </c>
      <c r="BA334" s="5" t="s">
        <v>558</v>
      </c>
      <c r="BB334" s="5" t="s">
        <v>135</v>
      </c>
      <c r="BC334" s="5">
        <v>57000</v>
      </c>
      <c r="BD334" s="5">
        <v>5.5</v>
      </c>
      <c r="BE334" s="5">
        <v>467.5</v>
      </c>
      <c r="BF334" s="5">
        <v>4.7</v>
      </c>
      <c r="BG334" s="5">
        <v>536.79999999999995</v>
      </c>
      <c r="BH334" s="5">
        <v>3.2</v>
      </c>
      <c r="BI334" s="5">
        <v>283.3</v>
      </c>
      <c r="BJ334" s="5">
        <v>3.2</v>
      </c>
      <c r="BK334" s="5" t="s">
        <v>858</v>
      </c>
      <c r="BL334" s="5" t="s">
        <v>858</v>
      </c>
      <c r="BN334" s="6" t="s">
        <v>558</v>
      </c>
      <c r="BO334" s="6" t="s">
        <v>135</v>
      </c>
      <c r="BP334" s="6">
        <v>79000</v>
      </c>
      <c r="BQ334" s="6">
        <v>4.5999999999999996</v>
      </c>
      <c r="BR334" s="6">
        <v>37</v>
      </c>
      <c r="BS334" s="6">
        <v>0.4</v>
      </c>
      <c r="BT334" s="6">
        <v>33.700000000000003</v>
      </c>
      <c r="BU334" s="6">
        <v>1.5</v>
      </c>
      <c r="BV334" s="6">
        <v>17.3</v>
      </c>
      <c r="BW334" s="6">
        <v>7.6</v>
      </c>
      <c r="BX334" s="6">
        <v>42.7</v>
      </c>
      <c r="BY334" s="6">
        <v>8</v>
      </c>
      <c r="CA334" s="7" t="s">
        <v>558</v>
      </c>
      <c r="CB334" s="7" t="s">
        <v>135</v>
      </c>
      <c r="CC334" s="7">
        <v>70000</v>
      </c>
      <c r="CD334" s="7">
        <v>5.4</v>
      </c>
      <c r="CE334" s="7">
        <v>20199</v>
      </c>
      <c r="CF334" s="7">
        <v>5.9</v>
      </c>
      <c r="CG334" s="7">
        <v>23549</v>
      </c>
      <c r="CH334" s="7">
        <v>4.2</v>
      </c>
      <c r="CI334" s="7">
        <v>7245</v>
      </c>
      <c r="CJ334" s="7">
        <v>10</v>
      </c>
      <c r="CK334" s="7" t="s">
        <v>858</v>
      </c>
      <c r="CL334" s="7" t="s">
        <v>858</v>
      </c>
      <c r="CN334" s="8" t="s">
        <v>558</v>
      </c>
      <c r="CO334" s="8" t="s">
        <v>135</v>
      </c>
      <c r="CP334" s="8">
        <v>79000</v>
      </c>
      <c r="CQ334" s="8">
        <v>4.5999999999999996</v>
      </c>
      <c r="CR334" s="8">
        <v>10.59</v>
      </c>
      <c r="CS334" s="8">
        <v>4.9000000000000004</v>
      </c>
      <c r="CT334" s="8">
        <v>13.14</v>
      </c>
      <c r="CU334" s="8">
        <v>3</v>
      </c>
      <c r="CV334" s="8">
        <v>6.45</v>
      </c>
      <c r="CW334" s="8">
        <v>1.6</v>
      </c>
      <c r="CX334" s="8" t="s">
        <v>858</v>
      </c>
      <c r="CY334" s="8" t="s">
        <v>858</v>
      </c>
      <c r="DA334" s="20" t="s">
        <v>558</v>
      </c>
      <c r="DB334" s="20" t="s">
        <v>135</v>
      </c>
      <c r="DC334" s="20">
        <v>79000</v>
      </c>
      <c r="DD334" s="20">
        <v>4.5999999999999996</v>
      </c>
      <c r="DE334" s="20">
        <v>387.2</v>
      </c>
      <c r="DF334" s="20">
        <v>5.8</v>
      </c>
      <c r="DG334" s="20">
        <v>442.6</v>
      </c>
      <c r="DH334" s="20">
        <v>3.4</v>
      </c>
      <c r="DI334" s="20">
        <v>126.9</v>
      </c>
      <c r="DJ334" s="20">
        <v>9.4</v>
      </c>
      <c r="DK334" s="20">
        <v>780.4</v>
      </c>
      <c r="DL334" s="20">
        <v>20</v>
      </c>
      <c r="DN334" s="21" t="s">
        <v>558</v>
      </c>
      <c r="DO334" s="21" t="s">
        <v>135</v>
      </c>
      <c r="DP334" s="21">
        <v>20000</v>
      </c>
      <c r="DQ334" s="21">
        <v>9</v>
      </c>
      <c r="DR334" s="21">
        <v>37.5</v>
      </c>
      <c r="DS334" s="21">
        <v>0.3</v>
      </c>
      <c r="DT334" s="21">
        <v>37.6</v>
      </c>
      <c r="DU334" s="21">
        <v>0.9</v>
      </c>
      <c r="DV334" s="21">
        <v>35</v>
      </c>
      <c r="DW334" s="21">
        <v>3.5</v>
      </c>
      <c r="DX334" s="21" t="s">
        <v>858</v>
      </c>
      <c r="DY334" s="21" t="s">
        <v>858</v>
      </c>
      <c r="EA334" s="22" t="s">
        <v>558</v>
      </c>
      <c r="EB334" s="22" t="s">
        <v>135</v>
      </c>
      <c r="EC334" s="22">
        <v>18000</v>
      </c>
      <c r="ED334" s="22">
        <v>10.5</v>
      </c>
      <c r="EE334" s="22">
        <v>22201</v>
      </c>
      <c r="EF334" s="22">
        <v>10</v>
      </c>
      <c r="EG334" s="22">
        <v>25083</v>
      </c>
      <c r="EH334" s="22">
        <v>5.5</v>
      </c>
      <c r="EI334" s="22">
        <v>13670</v>
      </c>
      <c r="EJ334" s="22">
        <v>8.8000000000000007</v>
      </c>
      <c r="EK334" s="22" t="s">
        <v>858</v>
      </c>
      <c r="EL334" s="22" t="s">
        <v>858</v>
      </c>
      <c r="EN334" s="23" t="s">
        <v>558</v>
      </c>
      <c r="EO334" s="23" t="s">
        <v>135</v>
      </c>
      <c r="EP334" s="23">
        <v>20000</v>
      </c>
      <c r="EQ334" s="23">
        <v>9</v>
      </c>
      <c r="ER334" s="23">
        <v>10.85</v>
      </c>
      <c r="ES334" s="23">
        <v>7.5</v>
      </c>
      <c r="ET334" s="23">
        <v>12.62</v>
      </c>
      <c r="EU334" s="23">
        <v>4.7</v>
      </c>
      <c r="EV334" s="23">
        <v>6.52</v>
      </c>
      <c r="EW334" s="23">
        <v>4</v>
      </c>
      <c r="EX334" s="23" t="s">
        <v>858</v>
      </c>
      <c r="EY334" s="23" t="s">
        <v>858</v>
      </c>
      <c r="FA334" s="24" t="s">
        <v>558</v>
      </c>
      <c r="FB334" s="24" t="s">
        <v>135</v>
      </c>
      <c r="FC334" s="24">
        <v>20000</v>
      </c>
      <c r="FD334" s="24">
        <v>9</v>
      </c>
      <c r="FE334" s="24">
        <v>402.7</v>
      </c>
      <c r="FF334" s="24">
        <v>8.6</v>
      </c>
      <c r="FG334" s="24">
        <v>474.8</v>
      </c>
      <c r="FH334" s="24">
        <v>4.5999999999999996</v>
      </c>
      <c r="FI334" s="24">
        <v>255.6</v>
      </c>
      <c r="FJ334" s="24">
        <v>4.3</v>
      </c>
      <c r="FK334" s="24" t="s">
        <v>858</v>
      </c>
      <c r="FL334" s="24" t="s">
        <v>858</v>
      </c>
      <c r="FN334" s="11" t="s">
        <v>558</v>
      </c>
      <c r="FO334" s="11" t="s">
        <v>135</v>
      </c>
      <c r="FP334" s="11">
        <v>37000</v>
      </c>
      <c r="FQ334" s="11">
        <v>6.9</v>
      </c>
      <c r="FR334" s="11">
        <v>38.5</v>
      </c>
      <c r="FS334" s="11">
        <v>1.5</v>
      </c>
      <c r="FT334" s="11">
        <v>40.4</v>
      </c>
      <c r="FU334" s="11">
        <v>0.9</v>
      </c>
      <c r="FV334" s="11">
        <v>37</v>
      </c>
      <c r="FW334" s="11">
        <v>0</v>
      </c>
      <c r="FX334" s="11" t="s">
        <v>858</v>
      </c>
      <c r="FY334" s="11" t="s">
        <v>858</v>
      </c>
      <c r="GA334" s="10" t="s">
        <v>558</v>
      </c>
      <c r="GB334" s="10" t="s">
        <v>135</v>
      </c>
      <c r="GC334" s="10">
        <v>33000</v>
      </c>
      <c r="GD334" s="10">
        <v>8.1</v>
      </c>
      <c r="GE334" s="10">
        <v>25138</v>
      </c>
      <c r="GF334" s="10">
        <v>6.1</v>
      </c>
      <c r="GG334" s="10">
        <v>29684</v>
      </c>
      <c r="GH334" s="10">
        <v>5.4</v>
      </c>
      <c r="GI334" s="10">
        <v>16051</v>
      </c>
      <c r="GJ334" s="10">
        <v>3.7</v>
      </c>
      <c r="GK334" s="10" t="s">
        <v>858</v>
      </c>
      <c r="GL334" s="10" t="s">
        <v>858</v>
      </c>
      <c r="GN334" s="9" t="s">
        <v>558</v>
      </c>
      <c r="GO334" s="9" t="s">
        <v>135</v>
      </c>
      <c r="GP334" s="9">
        <v>37000</v>
      </c>
      <c r="GQ334" s="9">
        <v>6.9</v>
      </c>
      <c r="GR334" s="9">
        <v>12.01</v>
      </c>
      <c r="GS334" s="9">
        <v>4.9000000000000004</v>
      </c>
      <c r="GT334" s="9">
        <v>14.12</v>
      </c>
      <c r="GU334" s="9">
        <v>4.2</v>
      </c>
      <c r="GV334" s="9">
        <v>7.56</v>
      </c>
      <c r="GW334" s="9">
        <v>3.2</v>
      </c>
      <c r="GX334" s="9" t="s">
        <v>858</v>
      </c>
      <c r="GY334" s="9" t="s">
        <v>858</v>
      </c>
    </row>
    <row r="335" spans="1:207" x14ac:dyDescent="0.25">
      <c r="A335" s="1" t="s">
        <v>559</v>
      </c>
      <c r="B335" s="1" t="s">
        <v>136</v>
      </c>
      <c r="C335" s="1">
        <v>13000</v>
      </c>
      <c r="D335" s="1">
        <v>11.7</v>
      </c>
      <c r="E335" s="1">
        <v>430.2</v>
      </c>
      <c r="F335" s="1">
        <v>9.9</v>
      </c>
      <c r="G335" s="1">
        <v>497.2</v>
      </c>
      <c r="H335" s="1">
        <v>5.9</v>
      </c>
      <c r="I335" s="1">
        <v>269.5</v>
      </c>
      <c r="J335" s="1">
        <v>5.5</v>
      </c>
      <c r="K335" s="1" t="s">
        <v>858</v>
      </c>
      <c r="L335" s="1" t="s">
        <v>858</v>
      </c>
      <c r="N335" s="2" t="s">
        <v>559</v>
      </c>
      <c r="O335" s="2" t="s">
        <v>136</v>
      </c>
      <c r="P335" s="2">
        <v>19000</v>
      </c>
      <c r="Q335" s="2">
        <v>9.6</v>
      </c>
      <c r="R335" s="2">
        <v>38.4</v>
      </c>
      <c r="S335" s="2">
        <v>1.3</v>
      </c>
      <c r="T335" s="2">
        <v>40</v>
      </c>
      <c r="U335" s="2">
        <v>1.6</v>
      </c>
      <c r="V335" s="2">
        <v>34</v>
      </c>
      <c r="W335" s="2">
        <v>2.1</v>
      </c>
      <c r="X335" s="2" t="s">
        <v>858</v>
      </c>
      <c r="Y335" s="2" t="s">
        <v>858</v>
      </c>
      <c r="AA335" s="3" t="s">
        <v>559</v>
      </c>
      <c r="AB335" s="3" t="s">
        <v>136</v>
      </c>
      <c r="AC335" s="3">
        <v>16000</v>
      </c>
      <c r="AD335" s="3">
        <v>19.5</v>
      </c>
      <c r="AE335" s="3">
        <v>22369</v>
      </c>
      <c r="AF335" s="3">
        <v>20</v>
      </c>
      <c r="AG335" s="3">
        <v>26174</v>
      </c>
      <c r="AH335" s="3">
        <v>10</v>
      </c>
      <c r="AI335" s="3" t="s">
        <v>858</v>
      </c>
      <c r="AJ335" s="3" t="s">
        <v>858</v>
      </c>
      <c r="AK335" s="3" t="s">
        <v>858</v>
      </c>
      <c r="AL335" s="3" t="s">
        <v>858</v>
      </c>
      <c r="AN335" s="4" t="s">
        <v>559</v>
      </c>
      <c r="AO335" s="4" t="s">
        <v>136</v>
      </c>
      <c r="AP335" s="4">
        <v>19000</v>
      </c>
      <c r="AQ335" s="4">
        <v>9.6</v>
      </c>
      <c r="AR335" s="4">
        <v>10.1</v>
      </c>
      <c r="AS335" s="4">
        <v>7</v>
      </c>
      <c r="AT335" s="4">
        <v>12.14</v>
      </c>
      <c r="AU335" s="4">
        <v>5.3</v>
      </c>
      <c r="AV335" s="4">
        <v>6.48</v>
      </c>
      <c r="AW335" s="4">
        <v>3.3</v>
      </c>
      <c r="AX335" s="4" t="s">
        <v>858</v>
      </c>
      <c r="AY335" s="4" t="s">
        <v>858</v>
      </c>
      <c r="BA335" s="5" t="s">
        <v>559</v>
      </c>
      <c r="BB335" s="5" t="s">
        <v>136</v>
      </c>
      <c r="BC335" s="5">
        <v>19000</v>
      </c>
      <c r="BD335" s="5">
        <v>9.6</v>
      </c>
      <c r="BE335" s="5">
        <v>415.2</v>
      </c>
      <c r="BF335" s="5">
        <v>9.6999999999999993</v>
      </c>
      <c r="BG335" s="5">
        <v>485.1</v>
      </c>
      <c r="BH335" s="5">
        <v>5.0999999999999996</v>
      </c>
      <c r="BI335" s="5">
        <v>253.3</v>
      </c>
      <c r="BJ335" s="5">
        <v>5.4</v>
      </c>
      <c r="BK335" s="5" t="s">
        <v>858</v>
      </c>
      <c r="BL335" s="5" t="s">
        <v>858</v>
      </c>
      <c r="BN335" s="6" t="s">
        <v>559</v>
      </c>
      <c r="BO335" s="6" t="s">
        <v>136</v>
      </c>
      <c r="BP335" s="6">
        <v>27000</v>
      </c>
      <c r="BQ335" s="6">
        <v>7.8</v>
      </c>
      <c r="BR335" s="6">
        <v>37</v>
      </c>
      <c r="BS335" s="6">
        <v>2.4</v>
      </c>
      <c r="BT335" s="6">
        <v>33</v>
      </c>
      <c r="BU335" s="6">
        <v>2.9</v>
      </c>
      <c r="BV335" s="6">
        <v>12.4</v>
      </c>
      <c r="BW335" s="6">
        <v>12</v>
      </c>
      <c r="BX335" s="6" t="s">
        <v>858</v>
      </c>
      <c r="BY335" s="6" t="s">
        <v>858</v>
      </c>
      <c r="CA335" s="7" t="s">
        <v>559</v>
      </c>
      <c r="CB335" s="7" t="s">
        <v>136</v>
      </c>
      <c r="CC335" s="7">
        <v>24000</v>
      </c>
      <c r="CD335" s="7">
        <v>14.4</v>
      </c>
      <c r="CE335" s="7">
        <v>18865</v>
      </c>
      <c r="CF335" s="7">
        <v>19</v>
      </c>
      <c r="CG335" s="7">
        <v>21256</v>
      </c>
      <c r="CH335" s="7">
        <v>8.1</v>
      </c>
      <c r="CI335" s="7">
        <v>5804</v>
      </c>
      <c r="CJ335" s="7">
        <v>19</v>
      </c>
      <c r="CK335" s="7" t="s">
        <v>858</v>
      </c>
      <c r="CL335" s="7" t="s">
        <v>858</v>
      </c>
      <c r="CN335" s="8" t="s">
        <v>559</v>
      </c>
      <c r="CO335" s="8" t="s">
        <v>136</v>
      </c>
      <c r="CP335" s="8">
        <v>27000</v>
      </c>
      <c r="CQ335" s="8">
        <v>7.8</v>
      </c>
      <c r="CR335" s="8">
        <v>9.6</v>
      </c>
      <c r="CS335" s="8">
        <v>4.4000000000000004</v>
      </c>
      <c r="CT335" s="8">
        <v>11.76</v>
      </c>
      <c r="CU335" s="8">
        <v>4.7</v>
      </c>
      <c r="CV335" s="8">
        <v>6.23</v>
      </c>
      <c r="CW335" s="8">
        <v>1.6</v>
      </c>
      <c r="CX335" s="8" t="s">
        <v>858</v>
      </c>
      <c r="CY335" s="8" t="s">
        <v>858</v>
      </c>
      <c r="DA335" s="20" t="s">
        <v>559</v>
      </c>
      <c r="DB335" s="20" t="s">
        <v>136</v>
      </c>
      <c r="DC335" s="20">
        <v>27000</v>
      </c>
      <c r="DD335" s="20">
        <v>7.8</v>
      </c>
      <c r="DE335" s="20">
        <v>328.1</v>
      </c>
      <c r="DF335" s="20">
        <v>9.1</v>
      </c>
      <c r="DG335" s="20">
        <v>388.2</v>
      </c>
      <c r="DH335" s="20">
        <v>5.4</v>
      </c>
      <c r="DI335" s="20">
        <v>102.1</v>
      </c>
      <c r="DJ335" s="20">
        <v>16</v>
      </c>
      <c r="DK335" s="20" t="s">
        <v>858</v>
      </c>
      <c r="DL335" s="20" t="s">
        <v>858</v>
      </c>
      <c r="DN335" s="21" t="s">
        <v>559</v>
      </c>
      <c r="DO335" s="21" t="s">
        <v>136</v>
      </c>
      <c r="DP335" s="21">
        <v>6000</v>
      </c>
      <c r="DQ335" s="21">
        <v>16.8</v>
      </c>
      <c r="DR335" s="21">
        <v>37</v>
      </c>
      <c r="DS335" s="21">
        <v>2.6</v>
      </c>
      <c r="DT335" s="21">
        <v>36.4</v>
      </c>
      <c r="DU335" s="21">
        <v>1.6</v>
      </c>
      <c r="DV335" s="21" t="s">
        <v>858</v>
      </c>
      <c r="DW335" s="21" t="s">
        <v>858</v>
      </c>
      <c r="DX335" s="21" t="s">
        <v>858</v>
      </c>
      <c r="DY335" s="21" t="s">
        <v>858</v>
      </c>
      <c r="EA335" s="22" t="s">
        <v>559</v>
      </c>
      <c r="EB335" s="22" t="s">
        <v>136</v>
      </c>
      <c r="EC335" s="22" t="s">
        <v>858</v>
      </c>
      <c r="ED335" s="22" t="s">
        <v>858</v>
      </c>
      <c r="EE335" s="22" t="s">
        <v>858</v>
      </c>
      <c r="EF335" s="22" t="s">
        <v>858</v>
      </c>
      <c r="EG335" s="22">
        <v>26798</v>
      </c>
      <c r="EH335" s="22">
        <v>20</v>
      </c>
      <c r="EI335" s="22" t="s">
        <v>858</v>
      </c>
      <c r="EJ335" s="22" t="s">
        <v>858</v>
      </c>
      <c r="EK335" s="22" t="s">
        <v>858</v>
      </c>
      <c r="EL335" s="22" t="s">
        <v>858</v>
      </c>
      <c r="EN335" s="23" t="s">
        <v>559</v>
      </c>
      <c r="EO335" s="23" t="s">
        <v>136</v>
      </c>
      <c r="EP335" s="23">
        <v>6000</v>
      </c>
      <c r="EQ335" s="23">
        <v>16.8</v>
      </c>
      <c r="ER335" s="23">
        <v>9.76</v>
      </c>
      <c r="ES335" s="23">
        <v>20</v>
      </c>
      <c r="ET335" s="23">
        <v>12.54</v>
      </c>
      <c r="EU335" s="23">
        <v>10</v>
      </c>
      <c r="EV335" s="23" t="s">
        <v>858</v>
      </c>
      <c r="EW335" s="23" t="s">
        <v>858</v>
      </c>
      <c r="EX335" s="23" t="s">
        <v>858</v>
      </c>
      <c r="EY335" s="23" t="s">
        <v>858</v>
      </c>
      <c r="FA335" s="24" t="s">
        <v>559</v>
      </c>
      <c r="FB335" s="24" t="s">
        <v>136</v>
      </c>
      <c r="FC335" s="24">
        <v>6000</v>
      </c>
      <c r="FD335" s="24">
        <v>16.8</v>
      </c>
      <c r="FE335" s="24" t="s">
        <v>858</v>
      </c>
      <c r="FF335" s="24" t="s">
        <v>858</v>
      </c>
      <c r="FG335" s="24">
        <v>456.6</v>
      </c>
      <c r="FH335" s="24">
        <v>10</v>
      </c>
      <c r="FI335" s="24" t="s">
        <v>858</v>
      </c>
      <c r="FJ335" s="24" t="s">
        <v>858</v>
      </c>
      <c r="FK335" s="24" t="s">
        <v>858</v>
      </c>
      <c r="FL335" s="24" t="s">
        <v>858</v>
      </c>
      <c r="FN335" s="11" t="s">
        <v>559</v>
      </c>
      <c r="FO335" s="11" t="s">
        <v>136</v>
      </c>
      <c r="FP335" s="11">
        <v>13000</v>
      </c>
      <c r="FQ335" s="11">
        <v>11.7</v>
      </c>
      <c r="FR335" s="11">
        <v>39.299999999999997</v>
      </c>
      <c r="FS335" s="11">
        <v>1.6</v>
      </c>
      <c r="FT335" s="11">
        <v>41.5</v>
      </c>
      <c r="FU335" s="11">
        <v>1.9</v>
      </c>
      <c r="FV335" s="11">
        <v>36</v>
      </c>
      <c r="FW335" s="11">
        <v>3.4</v>
      </c>
      <c r="FX335" s="11" t="s">
        <v>858</v>
      </c>
      <c r="FY335" s="11" t="s">
        <v>858</v>
      </c>
      <c r="GA335" s="10" t="s">
        <v>559</v>
      </c>
      <c r="GB335" s="10" t="s">
        <v>136</v>
      </c>
      <c r="GC335" s="10" t="s">
        <v>858</v>
      </c>
      <c r="GD335" s="10" t="s">
        <v>858</v>
      </c>
      <c r="GE335" s="10" t="s">
        <v>858</v>
      </c>
      <c r="GF335" s="10" t="s">
        <v>858</v>
      </c>
      <c r="GG335" s="10">
        <v>25951</v>
      </c>
      <c r="GH335" s="10">
        <v>12</v>
      </c>
      <c r="GI335" s="10" t="s">
        <v>858</v>
      </c>
      <c r="GJ335" s="10" t="s">
        <v>858</v>
      </c>
      <c r="GK335" s="10" t="s">
        <v>858</v>
      </c>
      <c r="GL335" s="10" t="s">
        <v>858</v>
      </c>
      <c r="GN335" s="9" t="s">
        <v>559</v>
      </c>
      <c r="GO335" s="9" t="s">
        <v>136</v>
      </c>
      <c r="GP335" s="9">
        <v>13000</v>
      </c>
      <c r="GQ335" s="9">
        <v>11.7</v>
      </c>
      <c r="GR335" s="9">
        <v>10.14</v>
      </c>
      <c r="GS335" s="9">
        <v>8.1</v>
      </c>
      <c r="GT335" s="9">
        <v>11.99</v>
      </c>
      <c r="GU335" s="9">
        <v>6.2</v>
      </c>
      <c r="GV335" s="9">
        <v>6.98</v>
      </c>
      <c r="GW335" s="9">
        <v>3.3</v>
      </c>
      <c r="GX335" s="9" t="s">
        <v>858</v>
      </c>
      <c r="GY335" s="9" t="s">
        <v>858</v>
      </c>
    </row>
    <row r="336" spans="1:207" x14ac:dyDescent="0.25">
      <c r="A336" s="1" t="s">
        <v>560</v>
      </c>
      <c r="B336" s="1" t="s">
        <v>137</v>
      </c>
      <c r="C336" s="1">
        <v>22000</v>
      </c>
      <c r="D336" s="1">
        <v>8.9</v>
      </c>
      <c r="E336" s="1">
        <v>559</v>
      </c>
      <c r="F336" s="1">
        <v>7.5</v>
      </c>
      <c r="G336" s="1">
        <v>625.79999999999995</v>
      </c>
      <c r="H336" s="1">
        <v>5</v>
      </c>
      <c r="I336" s="1">
        <v>300.5</v>
      </c>
      <c r="J336" s="1">
        <v>7.2</v>
      </c>
      <c r="K336" s="1" t="s">
        <v>858</v>
      </c>
      <c r="L336" s="1" t="s">
        <v>858</v>
      </c>
      <c r="N336" s="2" t="s">
        <v>560</v>
      </c>
      <c r="O336" s="2" t="s">
        <v>137</v>
      </c>
      <c r="P336" s="2">
        <v>33000</v>
      </c>
      <c r="Q336" s="2">
        <v>7.1</v>
      </c>
      <c r="R336" s="2">
        <v>39</v>
      </c>
      <c r="S336" s="2">
        <v>1.6</v>
      </c>
      <c r="T336" s="2">
        <v>40.1</v>
      </c>
      <c r="U336" s="2">
        <v>1.1000000000000001</v>
      </c>
      <c r="V336" s="2">
        <v>34.9</v>
      </c>
      <c r="W336" s="2">
        <v>1.8</v>
      </c>
      <c r="X336" s="2" t="s">
        <v>858</v>
      </c>
      <c r="Y336" s="2" t="s">
        <v>858</v>
      </c>
      <c r="AA336" s="3" t="s">
        <v>560</v>
      </c>
      <c r="AB336" s="3" t="s">
        <v>137</v>
      </c>
      <c r="AC336" s="3">
        <v>29000</v>
      </c>
      <c r="AD336" s="3">
        <v>10.7</v>
      </c>
      <c r="AE336" s="3">
        <v>24846</v>
      </c>
      <c r="AF336" s="3">
        <v>13</v>
      </c>
      <c r="AG336" s="3">
        <v>29386</v>
      </c>
      <c r="AH336" s="3">
        <v>6.8</v>
      </c>
      <c r="AI336" s="3">
        <v>13225</v>
      </c>
      <c r="AJ336" s="3">
        <v>13</v>
      </c>
      <c r="AK336" s="3" t="s">
        <v>858</v>
      </c>
      <c r="AL336" s="3" t="s">
        <v>858</v>
      </c>
      <c r="AN336" s="4" t="s">
        <v>560</v>
      </c>
      <c r="AO336" s="4" t="s">
        <v>137</v>
      </c>
      <c r="AP336" s="4">
        <v>33000</v>
      </c>
      <c r="AQ336" s="4">
        <v>7.1</v>
      </c>
      <c r="AR336" s="4">
        <v>12.25</v>
      </c>
      <c r="AS336" s="4">
        <v>6</v>
      </c>
      <c r="AT336" s="4">
        <v>14.36</v>
      </c>
      <c r="AU336" s="4">
        <v>4.3</v>
      </c>
      <c r="AV336" s="4">
        <v>6.94</v>
      </c>
      <c r="AW336" s="4">
        <v>3.8</v>
      </c>
      <c r="AX336" s="4" t="s">
        <v>858</v>
      </c>
      <c r="AY336" s="4" t="s">
        <v>858</v>
      </c>
      <c r="BA336" s="5" t="s">
        <v>560</v>
      </c>
      <c r="BB336" s="5" t="s">
        <v>137</v>
      </c>
      <c r="BC336" s="5">
        <v>33000</v>
      </c>
      <c r="BD336" s="5">
        <v>7.1</v>
      </c>
      <c r="BE336" s="5">
        <v>499.9</v>
      </c>
      <c r="BF336" s="5">
        <v>7.6</v>
      </c>
      <c r="BG336" s="5">
        <v>575.70000000000005</v>
      </c>
      <c r="BH336" s="5">
        <v>4.2</v>
      </c>
      <c r="BI336" s="5">
        <v>276</v>
      </c>
      <c r="BJ336" s="5">
        <v>4.5</v>
      </c>
      <c r="BK336" s="5" t="s">
        <v>858</v>
      </c>
      <c r="BL336" s="5" t="s">
        <v>858</v>
      </c>
      <c r="BN336" s="6" t="s">
        <v>560</v>
      </c>
      <c r="BO336" s="6" t="s">
        <v>137</v>
      </c>
      <c r="BP336" s="6">
        <v>49000</v>
      </c>
      <c r="BQ336" s="6">
        <v>5.8</v>
      </c>
      <c r="BR336" s="6">
        <v>36.799999999999997</v>
      </c>
      <c r="BS336" s="6">
        <v>1.7</v>
      </c>
      <c r="BT336" s="6">
        <v>33.200000000000003</v>
      </c>
      <c r="BU336" s="6">
        <v>2.1</v>
      </c>
      <c r="BV336" s="6">
        <v>15.1</v>
      </c>
      <c r="BW336" s="6">
        <v>14</v>
      </c>
      <c r="BX336" s="6" t="s">
        <v>858</v>
      </c>
      <c r="BY336" s="6" t="s">
        <v>858</v>
      </c>
      <c r="CA336" s="7" t="s">
        <v>560</v>
      </c>
      <c r="CB336" s="7" t="s">
        <v>137</v>
      </c>
      <c r="CC336" s="7">
        <v>42000</v>
      </c>
      <c r="CD336" s="7">
        <v>8.1999999999999993</v>
      </c>
      <c r="CE336" s="7">
        <v>18993</v>
      </c>
      <c r="CF336" s="7">
        <v>11</v>
      </c>
      <c r="CG336" s="7">
        <v>23665</v>
      </c>
      <c r="CH336" s="7">
        <v>6.1</v>
      </c>
      <c r="CI336" s="7">
        <v>5984</v>
      </c>
      <c r="CJ336" s="7">
        <v>16</v>
      </c>
      <c r="CK336" s="7" t="s">
        <v>858</v>
      </c>
      <c r="CL336" s="7" t="s">
        <v>858</v>
      </c>
      <c r="CN336" s="8" t="s">
        <v>560</v>
      </c>
      <c r="CO336" s="8" t="s">
        <v>137</v>
      </c>
      <c r="CP336" s="8">
        <v>49000</v>
      </c>
      <c r="CQ336" s="8">
        <v>5.8</v>
      </c>
      <c r="CR336" s="8">
        <v>10.33</v>
      </c>
      <c r="CS336" s="8">
        <v>5.8</v>
      </c>
      <c r="CT336" s="8">
        <v>13.53</v>
      </c>
      <c r="CU336" s="8">
        <v>3.9</v>
      </c>
      <c r="CV336" s="8">
        <v>6.31</v>
      </c>
      <c r="CW336" s="8">
        <v>2.2000000000000002</v>
      </c>
      <c r="CX336" s="8" t="s">
        <v>858</v>
      </c>
      <c r="CY336" s="8" t="s">
        <v>858</v>
      </c>
      <c r="DA336" s="20" t="s">
        <v>560</v>
      </c>
      <c r="DB336" s="20" t="s">
        <v>137</v>
      </c>
      <c r="DC336" s="20">
        <v>49000</v>
      </c>
      <c r="DD336" s="20">
        <v>5.8</v>
      </c>
      <c r="DE336" s="20">
        <v>373.5</v>
      </c>
      <c r="DF336" s="20">
        <v>6</v>
      </c>
      <c r="DG336" s="20">
        <v>449.1</v>
      </c>
      <c r="DH336" s="20">
        <v>4.5</v>
      </c>
      <c r="DI336" s="20">
        <v>110.9</v>
      </c>
      <c r="DJ336" s="20">
        <v>14</v>
      </c>
      <c r="DK336" s="20" t="s">
        <v>858</v>
      </c>
      <c r="DL336" s="20" t="s">
        <v>858</v>
      </c>
      <c r="DN336" s="21" t="s">
        <v>560</v>
      </c>
      <c r="DO336" s="21" t="s">
        <v>137</v>
      </c>
      <c r="DP336" s="21">
        <v>11000</v>
      </c>
      <c r="DQ336" s="21">
        <v>12</v>
      </c>
      <c r="DR336" s="21">
        <v>37.5</v>
      </c>
      <c r="DS336" s="21">
        <v>1.8</v>
      </c>
      <c r="DT336" s="21">
        <v>38.1</v>
      </c>
      <c r="DU336" s="21">
        <v>1.5</v>
      </c>
      <c r="DV336" s="21">
        <v>32.5</v>
      </c>
      <c r="DW336" s="21">
        <v>3.5</v>
      </c>
      <c r="DX336" s="21" t="s">
        <v>858</v>
      </c>
      <c r="DY336" s="21" t="s">
        <v>858</v>
      </c>
      <c r="EA336" s="22" t="s">
        <v>560</v>
      </c>
      <c r="EB336" s="22" t="s">
        <v>137</v>
      </c>
      <c r="EC336" s="22">
        <v>10000</v>
      </c>
      <c r="ED336" s="22">
        <v>14.2</v>
      </c>
      <c r="EE336" s="22">
        <v>19871</v>
      </c>
      <c r="EF336" s="22">
        <v>11</v>
      </c>
      <c r="EG336" s="22">
        <v>24402</v>
      </c>
      <c r="EH336" s="22">
        <v>12</v>
      </c>
      <c r="EI336" s="22" t="s">
        <v>858</v>
      </c>
      <c r="EJ336" s="22" t="s">
        <v>858</v>
      </c>
      <c r="EK336" s="22" t="s">
        <v>858</v>
      </c>
      <c r="EL336" s="22" t="s">
        <v>858</v>
      </c>
      <c r="EN336" s="23" t="s">
        <v>560</v>
      </c>
      <c r="EO336" s="23" t="s">
        <v>137</v>
      </c>
      <c r="EP336" s="23">
        <v>11000</v>
      </c>
      <c r="EQ336" s="23">
        <v>12</v>
      </c>
      <c r="ER336" s="23">
        <v>10.69</v>
      </c>
      <c r="ES336" s="23">
        <v>9.1</v>
      </c>
      <c r="ET336" s="23">
        <v>12.57</v>
      </c>
      <c r="EU336" s="23">
        <v>6.9</v>
      </c>
      <c r="EV336" s="23" t="s">
        <v>858</v>
      </c>
      <c r="EW336" s="23" t="s">
        <v>858</v>
      </c>
      <c r="EX336" s="23" t="s">
        <v>858</v>
      </c>
      <c r="EY336" s="23" t="s">
        <v>858</v>
      </c>
      <c r="FA336" s="24" t="s">
        <v>560</v>
      </c>
      <c r="FB336" s="24" t="s">
        <v>137</v>
      </c>
      <c r="FC336" s="24">
        <v>11000</v>
      </c>
      <c r="FD336" s="24">
        <v>12</v>
      </c>
      <c r="FE336" s="24">
        <v>398.4</v>
      </c>
      <c r="FF336" s="24">
        <v>8.8000000000000007</v>
      </c>
      <c r="FG336" s="24">
        <v>478.6</v>
      </c>
      <c r="FH336" s="24">
        <v>7.1</v>
      </c>
      <c r="FI336" s="24">
        <v>255.8</v>
      </c>
      <c r="FJ336" s="24">
        <v>12</v>
      </c>
      <c r="FK336" s="24" t="s">
        <v>858</v>
      </c>
      <c r="FL336" s="24" t="s">
        <v>858</v>
      </c>
      <c r="FN336" s="11" t="s">
        <v>560</v>
      </c>
      <c r="FO336" s="11" t="s">
        <v>137</v>
      </c>
      <c r="FP336" s="11">
        <v>22000</v>
      </c>
      <c r="FQ336" s="11">
        <v>8.9</v>
      </c>
      <c r="FR336" s="11">
        <v>39.799999999999997</v>
      </c>
      <c r="FS336" s="11">
        <v>0.9</v>
      </c>
      <c r="FT336" s="11">
        <v>41.1</v>
      </c>
      <c r="FU336" s="11">
        <v>1.3</v>
      </c>
      <c r="FV336" s="11">
        <v>35</v>
      </c>
      <c r="FW336" s="11">
        <v>1.3</v>
      </c>
      <c r="FX336" s="11" t="s">
        <v>858</v>
      </c>
      <c r="FY336" s="11" t="s">
        <v>858</v>
      </c>
      <c r="GA336" s="10" t="s">
        <v>560</v>
      </c>
      <c r="GB336" s="10" t="s">
        <v>137</v>
      </c>
      <c r="GC336" s="10">
        <v>19000</v>
      </c>
      <c r="GD336" s="10">
        <v>14.5</v>
      </c>
      <c r="GE336" s="10">
        <v>28794</v>
      </c>
      <c r="GF336" s="10">
        <v>15</v>
      </c>
      <c r="GG336" s="10">
        <v>31985</v>
      </c>
      <c r="GH336" s="10">
        <v>8.5</v>
      </c>
      <c r="GI336" s="10" t="s">
        <v>858</v>
      </c>
      <c r="GJ336" s="10" t="s">
        <v>858</v>
      </c>
      <c r="GK336" s="10" t="s">
        <v>858</v>
      </c>
      <c r="GL336" s="10" t="s">
        <v>858</v>
      </c>
      <c r="GN336" s="9" t="s">
        <v>560</v>
      </c>
      <c r="GO336" s="9" t="s">
        <v>137</v>
      </c>
      <c r="GP336" s="9">
        <v>22000</v>
      </c>
      <c r="GQ336" s="9">
        <v>8.9</v>
      </c>
      <c r="GR336" s="9">
        <v>13.2</v>
      </c>
      <c r="GS336" s="9">
        <v>7.5</v>
      </c>
      <c r="GT336" s="9">
        <v>15.22</v>
      </c>
      <c r="GU336" s="9">
        <v>5.2</v>
      </c>
      <c r="GV336" s="9">
        <v>7.47</v>
      </c>
      <c r="GW336" s="9">
        <v>5</v>
      </c>
      <c r="GX336" s="9" t="s">
        <v>858</v>
      </c>
      <c r="GY336" s="9" t="s">
        <v>858</v>
      </c>
    </row>
    <row r="337" spans="1:207" x14ac:dyDescent="0.25">
      <c r="A337" s="1" t="s">
        <v>561</v>
      </c>
      <c r="B337" s="1" t="s">
        <v>138</v>
      </c>
      <c r="C337" s="1">
        <v>15000</v>
      </c>
      <c r="D337" s="1">
        <v>11</v>
      </c>
      <c r="E337" s="1">
        <v>500.1</v>
      </c>
      <c r="F337" s="1">
        <v>8.1</v>
      </c>
      <c r="G337" s="1">
        <v>594.5</v>
      </c>
      <c r="H337" s="1">
        <v>6.4</v>
      </c>
      <c r="I337" s="1">
        <v>283.7</v>
      </c>
      <c r="J337" s="1">
        <v>10</v>
      </c>
      <c r="K337" s="1" t="s">
        <v>858</v>
      </c>
      <c r="L337" s="1" t="s">
        <v>858</v>
      </c>
      <c r="N337" s="2" t="s">
        <v>561</v>
      </c>
      <c r="O337" s="2" t="s">
        <v>138</v>
      </c>
      <c r="P337" s="2">
        <v>25000</v>
      </c>
      <c r="Q337" s="2">
        <v>8.1999999999999993</v>
      </c>
      <c r="R337" s="2">
        <v>39</v>
      </c>
      <c r="S337" s="2">
        <v>1.6</v>
      </c>
      <c r="T337" s="2">
        <v>39.9</v>
      </c>
      <c r="U337" s="2">
        <v>1.2</v>
      </c>
      <c r="V337" s="2">
        <v>34.9</v>
      </c>
      <c r="W337" s="2">
        <v>1.9</v>
      </c>
      <c r="X337" s="2" t="s">
        <v>858</v>
      </c>
      <c r="Y337" s="2" t="s">
        <v>858</v>
      </c>
      <c r="AA337" s="3" t="s">
        <v>561</v>
      </c>
      <c r="AB337" s="3" t="s">
        <v>138</v>
      </c>
      <c r="AC337" s="3">
        <v>22000</v>
      </c>
      <c r="AD337" s="3">
        <v>9.6999999999999993</v>
      </c>
      <c r="AE337" s="3">
        <v>22589</v>
      </c>
      <c r="AF337" s="3">
        <v>9.5</v>
      </c>
      <c r="AG337" s="3">
        <v>27954</v>
      </c>
      <c r="AH337" s="3">
        <v>5.5</v>
      </c>
      <c r="AI337" s="3">
        <v>13645</v>
      </c>
      <c r="AJ337" s="3">
        <v>7</v>
      </c>
      <c r="AK337" s="3" t="s">
        <v>858</v>
      </c>
      <c r="AL337" s="3" t="s">
        <v>858</v>
      </c>
      <c r="AN337" s="4" t="s">
        <v>561</v>
      </c>
      <c r="AO337" s="4" t="s">
        <v>138</v>
      </c>
      <c r="AP337" s="4">
        <v>25000</v>
      </c>
      <c r="AQ337" s="4">
        <v>8.1999999999999993</v>
      </c>
      <c r="AR337" s="4">
        <v>10.8</v>
      </c>
      <c r="AS337" s="4">
        <v>6.6</v>
      </c>
      <c r="AT337" s="4">
        <v>13.44</v>
      </c>
      <c r="AU337" s="4">
        <v>5.0999999999999996</v>
      </c>
      <c r="AV337" s="4">
        <v>6.64</v>
      </c>
      <c r="AW337" s="4">
        <v>3.9</v>
      </c>
      <c r="AX337" s="4" t="s">
        <v>858</v>
      </c>
      <c r="AY337" s="4" t="s">
        <v>858</v>
      </c>
      <c r="BA337" s="5" t="s">
        <v>561</v>
      </c>
      <c r="BB337" s="5" t="s">
        <v>138</v>
      </c>
      <c r="BC337" s="5">
        <v>25000</v>
      </c>
      <c r="BD337" s="5">
        <v>8.1999999999999993</v>
      </c>
      <c r="BE337" s="5">
        <v>433.3</v>
      </c>
      <c r="BF337" s="5">
        <v>7.4</v>
      </c>
      <c r="BG337" s="5">
        <v>536.4</v>
      </c>
      <c r="BH337" s="5">
        <v>4.9000000000000004</v>
      </c>
      <c r="BI337" s="5">
        <v>265.5</v>
      </c>
      <c r="BJ337" s="5">
        <v>5.4</v>
      </c>
      <c r="BK337" s="5" t="s">
        <v>858</v>
      </c>
      <c r="BL337" s="5" t="s">
        <v>858</v>
      </c>
      <c r="BN337" s="6" t="s">
        <v>561</v>
      </c>
      <c r="BO337" s="6" t="s">
        <v>138</v>
      </c>
      <c r="BP337" s="6">
        <v>36000</v>
      </c>
      <c r="BQ337" s="6">
        <v>6.7</v>
      </c>
      <c r="BR337" s="6">
        <v>37.299999999999997</v>
      </c>
      <c r="BS337" s="6">
        <v>1.7</v>
      </c>
      <c r="BT337" s="6">
        <v>32.9</v>
      </c>
      <c r="BU337" s="6">
        <v>2.5</v>
      </c>
      <c r="BV337" s="6" t="s">
        <v>858</v>
      </c>
      <c r="BW337" s="6" t="s">
        <v>858</v>
      </c>
      <c r="BX337" s="6" t="s">
        <v>858</v>
      </c>
      <c r="BY337" s="6" t="s">
        <v>858</v>
      </c>
      <c r="CA337" s="7" t="s">
        <v>561</v>
      </c>
      <c r="CB337" s="7" t="s">
        <v>138</v>
      </c>
      <c r="CC337" s="7">
        <v>31000</v>
      </c>
      <c r="CD337" s="7">
        <v>9.9</v>
      </c>
      <c r="CE337" s="7">
        <v>18611</v>
      </c>
      <c r="CF337" s="7">
        <v>14</v>
      </c>
      <c r="CG337" s="7">
        <v>22555</v>
      </c>
      <c r="CH337" s="7">
        <v>7.1</v>
      </c>
      <c r="CI337" s="7" t="s">
        <v>858</v>
      </c>
      <c r="CJ337" s="7" t="s">
        <v>858</v>
      </c>
      <c r="CK337" s="7" t="s">
        <v>858</v>
      </c>
      <c r="CL337" s="7" t="s">
        <v>858</v>
      </c>
      <c r="CN337" s="8" t="s">
        <v>561</v>
      </c>
      <c r="CO337" s="8" t="s">
        <v>138</v>
      </c>
      <c r="CP337" s="8">
        <v>36000</v>
      </c>
      <c r="CQ337" s="8">
        <v>6.7</v>
      </c>
      <c r="CR337" s="8">
        <v>9.91</v>
      </c>
      <c r="CS337" s="8">
        <v>5.0999999999999996</v>
      </c>
      <c r="CT337" s="8">
        <v>12.89</v>
      </c>
      <c r="CU337" s="8">
        <v>4.5999999999999996</v>
      </c>
      <c r="CV337" s="8">
        <v>6.28</v>
      </c>
      <c r="CW337" s="8">
        <v>1.9</v>
      </c>
      <c r="CX337" s="8" t="s">
        <v>858</v>
      </c>
      <c r="CY337" s="8" t="s">
        <v>858</v>
      </c>
      <c r="DA337" s="20" t="s">
        <v>561</v>
      </c>
      <c r="DB337" s="20" t="s">
        <v>138</v>
      </c>
      <c r="DC337" s="20">
        <v>36000</v>
      </c>
      <c r="DD337" s="20">
        <v>6.7</v>
      </c>
      <c r="DE337" s="20">
        <v>352.1</v>
      </c>
      <c r="DF337" s="20">
        <v>6.5</v>
      </c>
      <c r="DG337" s="20">
        <v>424.4</v>
      </c>
      <c r="DH337" s="20">
        <v>5.2</v>
      </c>
      <c r="DI337" s="20">
        <v>102.7</v>
      </c>
      <c r="DJ337" s="20">
        <v>18</v>
      </c>
      <c r="DK337" s="20" t="s">
        <v>858</v>
      </c>
      <c r="DL337" s="20" t="s">
        <v>858</v>
      </c>
      <c r="DN337" s="21" t="s">
        <v>561</v>
      </c>
      <c r="DO337" s="21" t="s">
        <v>138</v>
      </c>
      <c r="DP337" s="21">
        <v>11000</v>
      </c>
      <c r="DQ337" s="21">
        <v>12.1</v>
      </c>
      <c r="DR337" s="21">
        <v>37.5</v>
      </c>
      <c r="DS337" s="21">
        <v>1.2</v>
      </c>
      <c r="DT337" s="21">
        <v>38</v>
      </c>
      <c r="DU337" s="21">
        <v>1.2</v>
      </c>
      <c r="DV337" s="21">
        <v>32.5</v>
      </c>
      <c r="DW337" s="21">
        <v>3.7</v>
      </c>
      <c r="DX337" s="21" t="s">
        <v>858</v>
      </c>
      <c r="DY337" s="21" t="s">
        <v>858</v>
      </c>
      <c r="EA337" s="22" t="s">
        <v>561</v>
      </c>
      <c r="EB337" s="22" t="s">
        <v>138</v>
      </c>
      <c r="EC337" s="22">
        <v>10000</v>
      </c>
      <c r="ED337" s="22">
        <v>14.1</v>
      </c>
      <c r="EE337" s="22">
        <v>18344</v>
      </c>
      <c r="EF337" s="22">
        <v>11</v>
      </c>
      <c r="EG337" s="22">
        <v>22528</v>
      </c>
      <c r="EH337" s="22">
        <v>7.9</v>
      </c>
      <c r="EI337" s="22" t="s">
        <v>858</v>
      </c>
      <c r="EJ337" s="22" t="s">
        <v>858</v>
      </c>
      <c r="EK337" s="22" t="s">
        <v>858</v>
      </c>
      <c r="EL337" s="22" t="s">
        <v>858</v>
      </c>
      <c r="EN337" s="23" t="s">
        <v>561</v>
      </c>
      <c r="EO337" s="23" t="s">
        <v>138</v>
      </c>
      <c r="EP337" s="23">
        <v>11000</v>
      </c>
      <c r="EQ337" s="23">
        <v>12.1</v>
      </c>
      <c r="ER337" s="23">
        <v>9.32</v>
      </c>
      <c r="ES337" s="23">
        <v>7.9</v>
      </c>
      <c r="ET337" s="23">
        <v>12.05</v>
      </c>
      <c r="EU337" s="23">
        <v>7.4</v>
      </c>
      <c r="EV337" s="23" t="s">
        <v>858</v>
      </c>
      <c r="EW337" s="23" t="s">
        <v>858</v>
      </c>
      <c r="EX337" s="23" t="s">
        <v>858</v>
      </c>
      <c r="EY337" s="23" t="s">
        <v>858</v>
      </c>
      <c r="FA337" s="24" t="s">
        <v>561</v>
      </c>
      <c r="FB337" s="24" t="s">
        <v>138</v>
      </c>
      <c r="FC337" s="24">
        <v>11000</v>
      </c>
      <c r="FD337" s="24">
        <v>12.1</v>
      </c>
      <c r="FE337" s="24">
        <v>354</v>
      </c>
      <c r="FF337" s="24">
        <v>7</v>
      </c>
      <c r="FG337" s="24">
        <v>458.2</v>
      </c>
      <c r="FH337" s="24">
        <v>7.2</v>
      </c>
      <c r="FI337" s="24">
        <v>251.2</v>
      </c>
      <c r="FJ337" s="24">
        <v>9.5</v>
      </c>
      <c r="FK337" s="24" t="s">
        <v>858</v>
      </c>
      <c r="FL337" s="24" t="s">
        <v>858</v>
      </c>
      <c r="FN337" s="11" t="s">
        <v>561</v>
      </c>
      <c r="FO337" s="11" t="s">
        <v>138</v>
      </c>
      <c r="FP337" s="11">
        <v>15000</v>
      </c>
      <c r="FQ337" s="11">
        <v>11</v>
      </c>
      <c r="FR337" s="11">
        <v>39.9</v>
      </c>
      <c r="FS337" s="11">
        <v>1.6</v>
      </c>
      <c r="FT337" s="11">
        <v>41.3</v>
      </c>
      <c r="FU337" s="11">
        <v>1.8</v>
      </c>
      <c r="FV337" s="11">
        <v>35.6</v>
      </c>
      <c r="FW337" s="11">
        <v>3.3</v>
      </c>
      <c r="FX337" s="11" t="s">
        <v>858</v>
      </c>
      <c r="FY337" s="11" t="s">
        <v>858</v>
      </c>
      <c r="GA337" s="10" t="s">
        <v>561</v>
      </c>
      <c r="GB337" s="10" t="s">
        <v>138</v>
      </c>
      <c r="GC337" s="10">
        <v>12000</v>
      </c>
      <c r="GD337" s="10">
        <v>13.3</v>
      </c>
      <c r="GE337" s="10">
        <v>27824</v>
      </c>
      <c r="GF337" s="10">
        <v>13</v>
      </c>
      <c r="GG337" s="10">
        <v>32386</v>
      </c>
      <c r="GH337" s="10">
        <v>6.9</v>
      </c>
      <c r="GI337" s="10">
        <v>15602</v>
      </c>
      <c r="GJ337" s="10">
        <v>8.4</v>
      </c>
      <c r="GK337" s="10" t="s">
        <v>858</v>
      </c>
      <c r="GL337" s="10" t="s">
        <v>858</v>
      </c>
      <c r="GN337" s="9" t="s">
        <v>561</v>
      </c>
      <c r="GO337" s="9" t="s">
        <v>138</v>
      </c>
      <c r="GP337" s="9">
        <v>15000</v>
      </c>
      <c r="GQ337" s="9">
        <v>11</v>
      </c>
      <c r="GR337" s="9">
        <v>11.53</v>
      </c>
      <c r="GS337" s="9">
        <v>8.4</v>
      </c>
      <c r="GT337" s="9">
        <v>14.4</v>
      </c>
      <c r="GU337" s="9">
        <v>6.7</v>
      </c>
      <c r="GV337" s="9">
        <v>6.97</v>
      </c>
      <c r="GW337" s="9">
        <v>7.4</v>
      </c>
      <c r="GX337" s="9" t="s">
        <v>858</v>
      </c>
      <c r="GY337" s="9" t="s">
        <v>858</v>
      </c>
    </row>
    <row r="338" spans="1:207" x14ac:dyDescent="0.25">
      <c r="A338" s="1" t="s">
        <v>562</v>
      </c>
      <c r="B338" s="1" t="s">
        <v>139</v>
      </c>
      <c r="C338" s="1">
        <v>15000</v>
      </c>
      <c r="D338" s="1">
        <v>10.4</v>
      </c>
      <c r="E338" s="1">
        <v>413.9</v>
      </c>
      <c r="F338" s="1">
        <v>8.1999999999999993</v>
      </c>
      <c r="G338" s="1">
        <v>473.8</v>
      </c>
      <c r="H338" s="1">
        <v>7.4</v>
      </c>
      <c r="I338" s="1">
        <v>263.89999999999998</v>
      </c>
      <c r="J338" s="1">
        <v>5.4</v>
      </c>
      <c r="K338" s="1" t="s">
        <v>858</v>
      </c>
      <c r="L338" s="1" t="s">
        <v>858</v>
      </c>
      <c r="N338" s="2" t="s">
        <v>562</v>
      </c>
      <c r="O338" s="2" t="s">
        <v>139</v>
      </c>
      <c r="P338" s="2">
        <v>25000</v>
      </c>
      <c r="Q338" s="2">
        <v>8</v>
      </c>
      <c r="R338" s="2">
        <v>38.700000000000003</v>
      </c>
      <c r="S338" s="2">
        <v>1.3</v>
      </c>
      <c r="T338" s="2">
        <v>38.9</v>
      </c>
      <c r="U338" s="2">
        <v>0.9</v>
      </c>
      <c r="V338" s="2">
        <v>33.1</v>
      </c>
      <c r="W338" s="2">
        <v>2.1</v>
      </c>
      <c r="X338" s="2" t="s">
        <v>858</v>
      </c>
      <c r="Y338" s="2" t="s">
        <v>858</v>
      </c>
      <c r="AA338" s="3" t="s">
        <v>562</v>
      </c>
      <c r="AB338" s="3" t="s">
        <v>139</v>
      </c>
      <c r="AC338" s="3">
        <v>23000</v>
      </c>
      <c r="AD338" s="3">
        <v>10.8</v>
      </c>
      <c r="AE338" s="3">
        <v>21263</v>
      </c>
      <c r="AF338" s="3">
        <v>11</v>
      </c>
      <c r="AG338" s="3">
        <v>25038</v>
      </c>
      <c r="AH338" s="3">
        <v>7</v>
      </c>
      <c r="AI338" s="3">
        <v>13189</v>
      </c>
      <c r="AJ338" s="3">
        <v>3.4</v>
      </c>
      <c r="AK338" s="3" t="s">
        <v>858</v>
      </c>
      <c r="AL338" s="3" t="s">
        <v>858</v>
      </c>
      <c r="AN338" s="4" t="s">
        <v>562</v>
      </c>
      <c r="AO338" s="4" t="s">
        <v>139</v>
      </c>
      <c r="AP338" s="4">
        <v>25000</v>
      </c>
      <c r="AQ338" s="4">
        <v>8</v>
      </c>
      <c r="AR338" s="4">
        <v>9.77</v>
      </c>
      <c r="AS338" s="4">
        <v>5.7</v>
      </c>
      <c r="AT338" s="4">
        <v>12.06</v>
      </c>
      <c r="AU338" s="4">
        <v>5.3</v>
      </c>
      <c r="AV338" s="4">
        <v>6.63</v>
      </c>
      <c r="AW338" s="4">
        <v>3</v>
      </c>
      <c r="AX338" s="4" t="s">
        <v>858</v>
      </c>
      <c r="AY338" s="4" t="s">
        <v>858</v>
      </c>
      <c r="BA338" s="5" t="s">
        <v>562</v>
      </c>
      <c r="BB338" s="5" t="s">
        <v>139</v>
      </c>
      <c r="BC338" s="5">
        <v>25000</v>
      </c>
      <c r="BD338" s="5">
        <v>8</v>
      </c>
      <c r="BE338" s="5">
        <v>405.9</v>
      </c>
      <c r="BF338" s="5">
        <v>7</v>
      </c>
      <c r="BG338" s="5">
        <v>469.4</v>
      </c>
      <c r="BH338" s="5">
        <v>5.2</v>
      </c>
      <c r="BI338" s="5">
        <v>256.2</v>
      </c>
      <c r="BJ338" s="5">
        <v>4.8</v>
      </c>
      <c r="BK338" s="5" t="s">
        <v>858</v>
      </c>
      <c r="BL338" s="5" t="s">
        <v>858</v>
      </c>
      <c r="BN338" s="6" t="s">
        <v>562</v>
      </c>
      <c r="BO338" s="6" t="s">
        <v>139</v>
      </c>
      <c r="BP338" s="6">
        <v>36000</v>
      </c>
      <c r="BQ338" s="6">
        <v>6.7</v>
      </c>
      <c r="BR338" s="6">
        <v>37</v>
      </c>
      <c r="BS338" s="6">
        <v>1.7</v>
      </c>
      <c r="BT338" s="6">
        <v>32.4</v>
      </c>
      <c r="BU338" s="6">
        <v>2.4</v>
      </c>
      <c r="BV338" s="6">
        <v>14.9</v>
      </c>
      <c r="BW338" s="6">
        <v>12</v>
      </c>
      <c r="BX338" s="6" t="s">
        <v>858</v>
      </c>
      <c r="BY338" s="6" t="s">
        <v>858</v>
      </c>
      <c r="CA338" s="7" t="s">
        <v>562</v>
      </c>
      <c r="CB338" s="7" t="s">
        <v>139</v>
      </c>
      <c r="CC338" s="7">
        <v>34000</v>
      </c>
      <c r="CD338" s="7">
        <v>8.6</v>
      </c>
      <c r="CE338" s="7">
        <v>17217</v>
      </c>
      <c r="CF338" s="7">
        <v>10</v>
      </c>
      <c r="CG338" s="7">
        <v>20198</v>
      </c>
      <c r="CH338" s="7">
        <v>6.6</v>
      </c>
      <c r="CI338" s="7">
        <v>5499</v>
      </c>
      <c r="CJ338" s="7">
        <v>15</v>
      </c>
      <c r="CK338" s="7" t="s">
        <v>858</v>
      </c>
      <c r="CL338" s="7" t="s">
        <v>858</v>
      </c>
      <c r="CN338" s="8" t="s">
        <v>562</v>
      </c>
      <c r="CO338" s="8" t="s">
        <v>139</v>
      </c>
      <c r="CP338" s="8">
        <v>36000</v>
      </c>
      <c r="CQ338" s="8">
        <v>6.7</v>
      </c>
      <c r="CR338" s="8">
        <v>9.32</v>
      </c>
      <c r="CS338" s="8">
        <v>4.5</v>
      </c>
      <c r="CT338" s="8">
        <v>11.68</v>
      </c>
      <c r="CU338" s="8">
        <v>4.8</v>
      </c>
      <c r="CV338" s="8">
        <v>6.21</v>
      </c>
      <c r="CW338" s="8">
        <v>0.9</v>
      </c>
      <c r="CX338" s="8" t="s">
        <v>858</v>
      </c>
      <c r="CY338" s="8" t="s">
        <v>858</v>
      </c>
      <c r="DA338" s="20" t="s">
        <v>562</v>
      </c>
      <c r="DB338" s="20" t="s">
        <v>139</v>
      </c>
      <c r="DC338" s="20">
        <v>36000</v>
      </c>
      <c r="DD338" s="20">
        <v>6.7</v>
      </c>
      <c r="DE338" s="20">
        <v>323.8</v>
      </c>
      <c r="DF338" s="20">
        <v>6.5</v>
      </c>
      <c r="DG338" s="20">
        <v>378.1</v>
      </c>
      <c r="DH338" s="20">
        <v>5.4</v>
      </c>
      <c r="DI338" s="20">
        <v>100</v>
      </c>
      <c r="DJ338" s="20">
        <v>12</v>
      </c>
      <c r="DK338" s="20" t="s">
        <v>858</v>
      </c>
      <c r="DL338" s="20" t="s">
        <v>858</v>
      </c>
      <c r="DN338" s="21" t="s">
        <v>562</v>
      </c>
      <c r="DO338" s="21" t="s">
        <v>139</v>
      </c>
      <c r="DP338" s="21">
        <v>10000</v>
      </c>
      <c r="DQ338" s="21">
        <v>12.6</v>
      </c>
      <c r="DR338" s="21">
        <v>37.4</v>
      </c>
      <c r="DS338" s="21">
        <v>1.2</v>
      </c>
      <c r="DT338" s="21">
        <v>36.9</v>
      </c>
      <c r="DU338" s="21">
        <v>1.2</v>
      </c>
      <c r="DV338" s="21">
        <v>32.299999999999997</v>
      </c>
      <c r="DW338" s="21">
        <v>5.4</v>
      </c>
      <c r="DX338" s="21" t="s">
        <v>858</v>
      </c>
      <c r="DY338" s="21" t="s">
        <v>858</v>
      </c>
      <c r="EA338" s="22" t="s">
        <v>562</v>
      </c>
      <c r="EB338" s="22" t="s">
        <v>139</v>
      </c>
      <c r="EC338" s="22" t="s">
        <v>858</v>
      </c>
      <c r="ED338" s="22" t="s">
        <v>858</v>
      </c>
      <c r="EE338" s="22" t="s">
        <v>858</v>
      </c>
      <c r="EF338" s="22" t="s">
        <v>858</v>
      </c>
      <c r="EG338" s="22">
        <v>24438</v>
      </c>
      <c r="EH338" s="22">
        <v>9.8000000000000007</v>
      </c>
      <c r="EI338" s="22" t="s">
        <v>858</v>
      </c>
      <c r="EJ338" s="22" t="s">
        <v>858</v>
      </c>
      <c r="EK338" s="22" t="s">
        <v>858</v>
      </c>
      <c r="EL338" s="22" t="s">
        <v>858</v>
      </c>
      <c r="EN338" s="23" t="s">
        <v>562</v>
      </c>
      <c r="EO338" s="23" t="s">
        <v>139</v>
      </c>
      <c r="EP338" s="23">
        <v>10000</v>
      </c>
      <c r="EQ338" s="23">
        <v>12.6</v>
      </c>
      <c r="ER338" s="23">
        <v>9.74</v>
      </c>
      <c r="ES338" s="23">
        <v>14</v>
      </c>
      <c r="ET338" s="23">
        <v>12.55</v>
      </c>
      <c r="EU338" s="23">
        <v>6.9</v>
      </c>
      <c r="EV338" s="23" t="s">
        <v>858</v>
      </c>
      <c r="EW338" s="23" t="s">
        <v>858</v>
      </c>
      <c r="EX338" s="23" t="s">
        <v>858</v>
      </c>
      <c r="EY338" s="23" t="s">
        <v>858</v>
      </c>
      <c r="FA338" s="24" t="s">
        <v>562</v>
      </c>
      <c r="FB338" s="24" t="s">
        <v>139</v>
      </c>
      <c r="FC338" s="24">
        <v>10000</v>
      </c>
      <c r="FD338" s="24">
        <v>12.6</v>
      </c>
      <c r="FE338" s="24">
        <v>371.5</v>
      </c>
      <c r="FF338" s="24">
        <v>15</v>
      </c>
      <c r="FG338" s="24">
        <v>462.8</v>
      </c>
      <c r="FH338" s="24">
        <v>6.7</v>
      </c>
      <c r="FI338" s="24">
        <v>234.1</v>
      </c>
      <c r="FJ338" s="24">
        <v>10</v>
      </c>
      <c r="FK338" s="24" t="s">
        <v>858</v>
      </c>
      <c r="FL338" s="24" t="s">
        <v>858</v>
      </c>
      <c r="FN338" s="11" t="s">
        <v>562</v>
      </c>
      <c r="FO338" s="11" t="s">
        <v>139</v>
      </c>
      <c r="FP338" s="11">
        <v>15000</v>
      </c>
      <c r="FQ338" s="11">
        <v>10.4</v>
      </c>
      <c r="FR338" s="11">
        <v>39.9</v>
      </c>
      <c r="FS338" s="11">
        <v>0.8</v>
      </c>
      <c r="FT338" s="11">
        <v>40.200000000000003</v>
      </c>
      <c r="FU338" s="11">
        <v>1.2</v>
      </c>
      <c r="FV338" s="11">
        <v>35</v>
      </c>
      <c r="FW338" s="11">
        <v>3.1</v>
      </c>
      <c r="FX338" s="11" t="s">
        <v>858</v>
      </c>
      <c r="FY338" s="11" t="s">
        <v>858</v>
      </c>
      <c r="GA338" s="10" t="s">
        <v>562</v>
      </c>
      <c r="GB338" s="10" t="s">
        <v>139</v>
      </c>
      <c r="GC338" s="10">
        <v>15000</v>
      </c>
      <c r="GD338" s="10">
        <v>11.7</v>
      </c>
      <c r="GE338" s="10">
        <v>21267</v>
      </c>
      <c r="GF338" s="10">
        <v>9.5</v>
      </c>
      <c r="GG338" s="10">
        <v>25377</v>
      </c>
      <c r="GH338" s="10">
        <v>9.1999999999999993</v>
      </c>
      <c r="GI338" s="10">
        <v>13261</v>
      </c>
      <c r="GJ338" s="10">
        <v>3.9</v>
      </c>
      <c r="GK338" s="10" t="s">
        <v>858</v>
      </c>
      <c r="GL338" s="10" t="s">
        <v>858</v>
      </c>
      <c r="GN338" s="9" t="s">
        <v>562</v>
      </c>
      <c r="GO338" s="9" t="s">
        <v>139</v>
      </c>
      <c r="GP338" s="9">
        <v>15000</v>
      </c>
      <c r="GQ338" s="9">
        <v>10.4</v>
      </c>
      <c r="GR338" s="9">
        <v>9.77</v>
      </c>
      <c r="GS338" s="9">
        <v>6.5</v>
      </c>
      <c r="GT338" s="9">
        <v>11.77</v>
      </c>
      <c r="GU338" s="9">
        <v>7.5</v>
      </c>
      <c r="GV338" s="9">
        <v>6.88</v>
      </c>
      <c r="GW338" s="9">
        <v>3.4</v>
      </c>
      <c r="GX338" s="9" t="s">
        <v>858</v>
      </c>
      <c r="GY338" s="9" t="s">
        <v>858</v>
      </c>
    </row>
    <row r="339" spans="1:207" x14ac:dyDescent="0.25">
      <c r="A339" s="1" t="s">
        <v>563</v>
      </c>
      <c r="B339" s="1" t="s">
        <v>140</v>
      </c>
      <c r="C339" s="1">
        <v>11000</v>
      </c>
      <c r="D339" s="1">
        <v>12.9</v>
      </c>
      <c r="E339" s="1">
        <v>504.9</v>
      </c>
      <c r="F339" s="1">
        <v>8.6</v>
      </c>
      <c r="G339" s="1">
        <v>530.20000000000005</v>
      </c>
      <c r="H339" s="1">
        <v>5.8</v>
      </c>
      <c r="I339" s="1" t="s">
        <v>858</v>
      </c>
      <c r="J339" s="1" t="s">
        <v>858</v>
      </c>
      <c r="K339" s="1" t="s">
        <v>858</v>
      </c>
      <c r="L339" s="1" t="s">
        <v>858</v>
      </c>
      <c r="N339" s="2" t="s">
        <v>563</v>
      </c>
      <c r="O339" s="2" t="s">
        <v>140</v>
      </c>
      <c r="P339" s="2">
        <v>16000</v>
      </c>
      <c r="Q339" s="2">
        <v>10.199999999999999</v>
      </c>
      <c r="R339" s="2">
        <v>39</v>
      </c>
      <c r="S339" s="2">
        <v>1.6</v>
      </c>
      <c r="T339" s="2">
        <v>39.9</v>
      </c>
      <c r="U339" s="2">
        <v>1.6</v>
      </c>
      <c r="V339" s="2">
        <v>32.5</v>
      </c>
      <c r="W339" s="2">
        <v>2.9</v>
      </c>
      <c r="X339" s="2" t="s">
        <v>858</v>
      </c>
      <c r="Y339" s="2" t="s">
        <v>858</v>
      </c>
      <c r="AA339" s="3" t="s">
        <v>563</v>
      </c>
      <c r="AB339" s="3" t="s">
        <v>140</v>
      </c>
      <c r="AC339" s="3" t="s">
        <v>858</v>
      </c>
      <c r="AD339" s="3" t="s">
        <v>858</v>
      </c>
      <c r="AE339" s="3" t="s">
        <v>858</v>
      </c>
      <c r="AF339" s="3" t="s">
        <v>858</v>
      </c>
      <c r="AG339" s="3">
        <v>25704</v>
      </c>
      <c r="AH339" s="3">
        <v>19</v>
      </c>
      <c r="AI339" s="3" t="s">
        <v>858</v>
      </c>
      <c r="AJ339" s="3" t="s">
        <v>858</v>
      </c>
      <c r="AK339" s="3" t="s">
        <v>858</v>
      </c>
      <c r="AL339" s="3" t="s">
        <v>858</v>
      </c>
      <c r="AN339" s="4" t="s">
        <v>563</v>
      </c>
      <c r="AO339" s="4" t="s">
        <v>140</v>
      </c>
      <c r="AP339" s="4">
        <v>16000</v>
      </c>
      <c r="AQ339" s="4">
        <v>10.199999999999999</v>
      </c>
      <c r="AR339" s="4">
        <v>10.31</v>
      </c>
      <c r="AS339" s="4">
        <v>12</v>
      </c>
      <c r="AT339" s="4">
        <v>12.23</v>
      </c>
      <c r="AU339" s="4">
        <v>5.3</v>
      </c>
      <c r="AV339" s="4">
        <v>6.38</v>
      </c>
      <c r="AW339" s="4">
        <v>2.2999999999999998</v>
      </c>
      <c r="AX339" s="4" t="s">
        <v>858</v>
      </c>
      <c r="AY339" s="4" t="s">
        <v>858</v>
      </c>
      <c r="BA339" s="5" t="s">
        <v>563</v>
      </c>
      <c r="BB339" s="5" t="s">
        <v>140</v>
      </c>
      <c r="BC339" s="5">
        <v>16000</v>
      </c>
      <c r="BD339" s="5">
        <v>10.199999999999999</v>
      </c>
      <c r="BE339" s="5">
        <v>427.8</v>
      </c>
      <c r="BF339" s="5">
        <v>9.6</v>
      </c>
      <c r="BG339" s="5">
        <v>488.3</v>
      </c>
      <c r="BH339" s="5">
        <v>5.0999999999999996</v>
      </c>
      <c r="BI339" s="5">
        <v>245</v>
      </c>
      <c r="BJ339" s="5">
        <v>6.1</v>
      </c>
      <c r="BK339" s="5" t="s">
        <v>858</v>
      </c>
      <c r="BL339" s="5" t="s">
        <v>858</v>
      </c>
      <c r="BN339" s="6" t="s">
        <v>563</v>
      </c>
      <c r="BO339" s="6" t="s">
        <v>140</v>
      </c>
      <c r="BP339" s="6">
        <v>24000</v>
      </c>
      <c r="BQ339" s="6">
        <v>8.5</v>
      </c>
      <c r="BR339" s="6">
        <v>37.1</v>
      </c>
      <c r="BS339" s="6">
        <v>4.3</v>
      </c>
      <c r="BT339" s="6">
        <v>33</v>
      </c>
      <c r="BU339" s="6">
        <v>3.3</v>
      </c>
      <c r="BV339" s="6">
        <v>14.3</v>
      </c>
      <c r="BW339" s="6">
        <v>20</v>
      </c>
      <c r="BX339" s="6" t="s">
        <v>858</v>
      </c>
      <c r="BY339" s="6" t="s">
        <v>858</v>
      </c>
      <c r="CA339" s="7" t="s">
        <v>563</v>
      </c>
      <c r="CB339" s="7" t="s">
        <v>140</v>
      </c>
      <c r="CC339" s="7">
        <v>19000</v>
      </c>
      <c r="CD339" s="7">
        <v>18</v>
      </c>
      <c r="CE339" s="7" t="s">
        <v>858</v>
      </c>
      <c r="CF339" s="7" t="s">
        <v>858</v>
      </c>
      <c r="CG339" s="7">
        <v>20889</v>
      </c>
      <c r="CH339" s="7">
        <v>14</v>
      </c>
      <c r="CI339" s="7" t="s">
        <v>858</v>
      </c>
      <c r="CJ339" s="7" t="s">
        <v>858</v>
      </c>
      <c r="CK339" s="7" t="s">
        <v>858</v>
      </c>
      <c r="CL339" s="7" t="s">
        <v>858</v>
      </c>
      <c r="CN339" s="8" t="s">
        <v>563</v>
      </c>
      <c r="CO339" s="8" t="s">
        <v>140</v>
      </c>
      <c r="CP339" s="8">
        <v>24000</v>
      </c>
      <c r="CQ339" s="8">
        <v>8.5</v>
      </c>
      <c r="CR339" s="8">
        <v>9.26</v>
      </c>
      <c r="CS339" s="8">
        <v>8.1999999999999993</v>
      </c>
      <c r="CT339" s="8">
        <v>11.55</v>
      </c>
      <c r="CU339" s="8">
        <v>4.8</v>
      </c>
      <c r="CV339" s="8">
        <v>6.24</v>
      </c>
      <c r="CW339" s="8">
        <v>1.3</v>
      </c>
      <c r="CX339" s="8" t="s">
        <v>858</v>
      </c>
      <c r="CY339" s="8" t="s">
        <v>858</v>
      </c>
      <c r="DA339" s="20" t="s">
        <v>563</v>
      </c>
      <c r="DB339" s="20" t="s">
        <v>140</v>
      </c>
      <c r="DC339" s="20">
        <v>24000</v>
      </c>
      <c r="DD339" s="20">
        <v>8.5</v>
      </c>
      <c r="DE339" s="20">
        <v>314.3</v>
      </c>
      <c r="DF339" s="20">
        <v>11</v>
      </c>
      <c r="DG339" s="20">
        <v>380.9</v>
      </c>
      <c r="DH339" s="20">
        <v>5.9</v>
      </c>
      <c r="DI339" s="20">
        <v>102.5</v>
      </c>
      <c r="DJ339" s="20">
        <v>16</v>
      </c>
      <c r="DK339" s="20" t="s">
        <v>858</v>
      </c>
      <c r="DL339" s="20" t="s">
        <v>858</v>
      </c>
      <c r="DN339" s="21" t="s">
        <v>563</v>
      </c>
      <c r="DO339" s="21" t="s">
        <v>140</v>
      </c>
      <c r="DP339" s="21">
        <v>6000</v>
      </c>
      <c r="DQ339" s="21">
        <v>16.8</v>
      </c>
      <c r="DR339" s="21">
        <v>37.5</v>
      </c>
      <c r="DS339" s="21">
        <v>2.8</v>
      </c>
      <c r="DT339" s="21">
        <v>37.299999999999997</v>
      </c>
      <c r="DU339" s="21">
        <v>1.8</v>
      </c>
      <c r="DV339" s="21" t="s">
        <v>858</v>
      </c>
      <c r="DW339" s="21" t="s">
        <v>858</v>
      </c>
      <c r="DX339" s="21" t="s">
        <v>858</v>
      </c>
      <c r="DY339" s="21" t="s">
        <v>858</v>
      </c>
      <c r="EA339" s="22" t="s">
        <v>563</v>
      </c>
      <c r="EB339" s="22" t="s">
        <v>140</v>
      </c>
      <c r="EC339" s="22" t="s">
        <v>858</v>
      </c>
      <c r="ED339" s="22" t="s">
        <v>858</v>
      </c>
      <c r="EE339" s="22" t="s">
        <v>858</v>
      </c>
      <c r="EF339" s="22" t="s">
        <v>858</v>
      </c>
      <c r="EG339" s="22" t="s">
        <v>858</v>
      </c>
      <c r="EH339" s="22" t="s">
        <v>858</v>
      </c>
      <c r="EI339" s="22" t="s">
        <v>858</v>
      </c>
      <c r="EJ339" s="22" t="s">
        <v>858</v>
      </c>
      <c r="EK339" s="22" t="s">
        <v>858</v>
      </c>
      <c r="EL339" s="22" t="s">
        <v>858</v>
      </c>
      <c r="EN339" s="23" t="s">
        <v>563</v>
      </c>
      <c r="EO339" s="23" t="s">
        <v>140</v>
      </c>
      <c r="EP339" s="23">
        <v>6000</v>
      </c>
      <c r="EQ339" s="23">
        <v>16.8</v>
      </c>
      <c r="ER339" s="23">
        <v>8.3699999999999992</v>
      </c>
      <c r="ES339" s="23">
        <v>17</v>
      </c>
      <c r="ET339" s="23">
        <v>10.97</v>
      </c>
      <c r="EU339" s="23">
        <v>9.1999999999999993</v>
      </c>
      <c r="EV339" s="23" t="s">
        <v>858</v>
      </c>
      <c r="EW339" s="23" t="s">
        <v>858</v>
      </c>
      <c r="EX339" s="23" t="s">
        <v>858</v>
      </c>
      <c r="EY339" s="23" t="s">
        <v>858</v>
      </c>
      <c r="FA339" s="24" t="s">
        <v>563</v>
      </c>
      <c r="FB339" s="24" t="s">
        <v>140</v>
      </c>
      <c r="FC339" s="24">
        <v>6000</v>
      </c>
      <c r="FD339" s="24">
        <v>16.8</v>
      </c>
      <c r="FE339" s="24">
        <v>325.10000000000002</v>
      </c>
      <c r="FF339" s="24">
        <v>16</v>
      </c>
      <c r="FG339" s="24">
        <v>409.8</v>
      </c>
      <c r="FH339" s="24">
        <v>9.1</v>
      </c>
      <c r="FI339" s="24" t="s">
        <v>858</v>
      </c>
      <c r="FJ339" s="24" t="s">
        <v>858</v>
      </c>
      <c r="FK339" s="24" t="s">
        <v>858</v>
      </c>
      <c r="FL339" s="24" t="s">
        <v>858</v>
      </c>
      <c r="FN339" s="11" t="s">
        <v>563</v>
      </c>
      <c r="FO339" s="11" t="s">
        <v>140</v>
      </c>
      <c r="FP339" s="11">
        <v>11000</v>
      </c>
      <c r="FQ339" s="11">
        <v>12.9</v>
      </c>
      <c r="FR339" s="11">
        <v>39</v>
      </c>
      <c r="FS339" s="11">
        <v>2.1</v>
      </c>
      <c r="FT339" s="11">
        <v>41.3</v>
      </c>
      <c r="FU339" s="11">
        <v>2.1</v>
      </c>
      <c r="FV339" s="11">
        <v>34.9</v>
      </c>
      <c r="FW339" s="11">
        <v>4</v>
      </c>
      <c r="FX339" s="11" t="s">
        <v>858</v>
      </c>
      <c r="FY339" s="11" t="s">
        <v>858</v>
      </c>
      <c r="GA339" s="10" t="s">
        <v>563</v>
      </c>
      <c r="GB339" s="10" t="s">
        <v>140</v>
      </c>
      <c r="GC339" s="10">
        <v>9000</v>
      </c>
      <c r="GD339" s="10">
        <v>15.4</v>
      </c>
      <c r="GE339" s="10">
        <v>27084</v>
      </c>
      <c r="GF339" s="10">
        <v>10</v>
      </c>
      <c r="GG339" s="10">
        <v>28870</v>
      </c>
      <c r="GH339" s="10">
        <v>6.8</v>
      </c>
      <c r="GI339" s="10" t="s">
        <v>858</v>
      </c>
      <c r="GJ339" s="10" t="s">
        <v>858</v>
      </c>
      <c r="GK339" s="10" t="s">
        <v>858</v>
      </c>
      <c r="GL339" s="10" t="s">
        <v>858</v>
      </c>
      <c r="GN339" s="9" t="s">
        <v>563</v>
      </c>
      <c r="GO339" s="9" t="s">
        <v>140</v>
      </c>
      <c r="GP339" s="9">
        <v>11000</v>
      </c>
      <c r="GQ339" s="9">
        <v>12.9</v>
      </c>
      <c r="GR339" s="9">
        <v>11.52</v>
      </c>
      <c r="GS339" s="9">
        <v>11</v>
      </c>
      <c r="GT339" s="9">
        <v>12.83</v>
      </c>
      <c r="GU339" s="9">
        <v>6.4</v>
      </c>
      <c r="GV339" s="9" t="s">
        <v>858</v>
      </c>
      <c r="GW339" s="9" t="s">
        <v>858</v>
      </c>
      <c r="GX339" s="9" t="s">
        <v>858</v>
      </c>
      <c r="GY339" s="9" t="s">
        <v>858</v>
      </c>
    </row>
    <row r="340" spans="1:207" x14ac:dyDescent="0.25">
      <c r="A340" s="1" t="s">
        <v>564</v>
      </c>
      <c r="B340" s="1" t="s">
        <v>141</v>
      </c>
      <c r="C340" s="1">
        <v>18000</v>
      </c>
      <c r="D340" s="1">
        <v>9.6</v>
      </c>
      <c r="E340" s="1">
        <v>498.9</v>
      </c>
      <c r="F340" s="1">
        <v>7.8</v>
      </c>
      <c r="G340" s="1">
        <v>558.29999999999995</v>
      </c>
      <c r="H340" s="1">
        <v>5.2</v>
      </c>
      <c r="I340" s="1">
        <v>287.5</v>
      </c>
      <c r="J340" s="1">
        <v>7</v>
      </c>
      <c r="K340" s="1" t="s">
        <v>858</v>
      </c>
      <c r="L340" s="1" t="s">
        <v>858</v>
      </c>
      <c r="N340" s="2" t="s">
        <v>564</v>
      </c>
      <c r="O340" s="2" t="s">
        <v>141</v>
      </c>
      <c r="P340" s="2">
        <v>32000</v>
      </c>
      <c r="Q340" s="2">
        <v>7.2</v>
      </c>
      <c r="R340" s="2">
        <v>37.5</v>
      </c>
      <c r="S340" s="2">
        <v>0.7</v>
      </c>
      <c r="T340" s="2">
        <v>39</v>
      </c>
      <c r="U340" s="2">
        <v>1.1000000000000001</v>
      </c>
      <c r="V340" s="2">
        <v>34.799999999999997</v>
      </c>
      <c r="W340" s="2">
        <v>2</v>
      </c>
      <c r="X340" s="2" t="s">
        <v>858</v>
      </c>
      <c r="Y340" s="2" t="s">
        <v>858</v>
      </c>
      <c r="AA340" s="3" t="s">
        <v>564</v>
      </c>
      <c r="AB340" s="3" t="s">
        <v>141</v>
      </c>
      <c r="AC340" s="3">
        <v>29000</v>
      </c>
      <c r="AD340" s="3">
        <v>10.1</v>
      </c>
      <c r="AE340" s="3">
        <v>24872</v>
      </c>
      <c r="AF340" s="3">
        <v>6.9</v>
      </c>
      <c r="AG340" s="3">
        <v>27412</v>
      </c>
      <c r="AH340" s="3">
        <v>5.2</v>
      </c>
      <c r="AI340" s="3">
        <v>13848</v>
      </c>
      <c r="AJ340" s="3">
        <v>7</v>
      </c>
      <c r="AK340" s="3" t="s">
        <v>858</v>
      </c>
      <c r="AL340" s="3" t="s">
        <v>858</v>
      </c>
      <c r="AN340" s="4" t="s">
        <v>564</v>
      </c>
      <c r="AO340" s="4" t="s">
        <v>141</v>
      </c>
      <c r="AP340" s="4">
        <v>32000</v>
      </c>
      <c r="AQ340" s="4">
        <v>7.2</v>
      </c>
      <c r="AR340" s="4">
        <v>12.28</v>
      </c>
      <c r="AS340" s="4">
        <v>6.4</v>
      </c>
      <c r="AT340" s="4">
        <v>13.62</v>
      </c>
      <c r="AU340" s="4">
        <v>3.7</v>
      </c>
      <c r="AV340" s="4">
        <v>7.09</v>
      </c>
      <c r="AW340" s="4">
        <v>3.8</v>
      </c>
      <c r="AX340" s="4" t="s">
        <v>858</v>
      </c>
      <c r="AY340" s="4" t="s">
        <v>858</v>
      </c>
      <c r="BA340" s="5" t="s">
        <v>564</v>
      </c>
      <c r="BB340" s="5" t="s">
        <v>141</v>
      </c>
      <c r="BC340" s="5">
        <v>32000</v>
      </c>
      <c r="BD340" s="5">
        <v>7.2</v>
      </c>
      <c r="BE340" s="5">
        <v>474.2</v>
      </c>
      <c r="BF340" s="5">
        <v>6.7</v>
      </c>
      <c r="BG340" s="5">
        <v>531.9</v>
      </c>
      <c r="BH340" s="5">
        <v>3.8</v>
      </c>
      <c r="BI340" s="5">
        <v>266.89999999999998</v>
      </c>
      <c r="BJ340" s="5">
        <v>4.5</v>
      </c>
      <c r="BK340" s="5" t="s">
        <v>858</v>
      </c>
      <c r="BL340" s="5" t="s">
        <v>858</v>
      </c>
      <c r="BN340" s="6" t="s">
        <v>564</v>
      </c>
      <c r="BO340" s="6" t="s">
        <v>141</v>
      </c>
      <c r="BP340" s="6">
        <v>48000</v>
      </c>
      <c r="BQ340" s="6">
        <v>5.8</v>
      </c>
      <c r="BR340" s="6">
        <v>37</v>
      </c>
      <c r="BS340" s="6">
        <v>1.4</v>
      </c>
      <c r="BT340" s="6">
        <v>30.9</v>
      </c>
      <c r="BU340" s="6">
        <v>2.5</v>
      </c>
      <c r="BV340" s="6">
        <v>10</v>
      </c>
      <c r="BW340" s="6">
        <v>20</v>
      </c>
      <c r="BX340" s="6" t="s">
        <v>858</v>
      </c>
      <c r="BY340" s="6" t="s">
        <v>858</v>
      </c>
      <c r="CA340" s="7" t="s">
        <v>564</v>
      </c>
      <c r="CB340" s="7" t="s">
        <v>141</v>
      </c>
      <c r="CC340" s="7">
        <v>41000</v>
      </c>
      <c r="CD340" s="7">
        <v>8</v>
      </c>
      <c r="CE340" s="7">
        <v>19728</v>
      </c>
      <c r="CF340" s="7">
        <v>8.1999999999999993</v>
      </c>
      <c r="CG340" s="7">
        <v>21531</v>
      </c>
      <c r="CH340" s="7">
        <v>6.2</v>
      </c>
      <c r="CI340" s="7">
        <v>4857</v>
      </c>
      <c r="CJ340" s="7">
        <v>16</v>
      </c>
      <c r="CK340" s="7" t="s">
        <v>858</v>
      </c>
      <c r="CL340" s="7" t="s">
        <v>858</v>
      </c>
      <c r="CN340" s="8" t="s">
        <v>564</v>
      </c>
      <c r="CO340" s="8" t="s">
        <v>141</v>
      </c>
      <c r="CP340" s="8">
        <v>48000</v>
      </c>
      <c r="CQ340" s="8">
        <v>5.8</v>
      </c>
      <c r="CR340" s="8">
        <v>10.31</v>
      </c>
      <c r="CS340" s="8">
        <v>5</v>
      </c>
      <c r="CT340" s="8">
        <v>12.87</v>
      </c>
      <c r="CU340" s="8">
        <v>3.3</v>
      </c>
      <c r="CV340" s="8">
        <v>6.25</v>
      </c>
      <c r="CW340" s="8">
        <v>2</v>
      </c>
      <c r="CX340" s="8" t="s">
        <v>858</v>
      </c>
      <c r="CY340" s="8" t="s">
        <v>858</v>
      </c>
      <c r="DA340" s="20" t="s">
        <v>564</v>
      </c>
      <c r="DB340" s="20" t="s">
        <v>141</v>
      </c>
      <c r="DC340" s="20">
        <v>48000</v>
      </c>
      <c r="DD340" s="20">
        <v>5.8</v>
      </c>
      <c r="DE340" s="20">
        <v>338.7</v>
      </c>
      <c r="DF340" s="20">
        <v>8.1</v>
      </c>
      <c r="DG340" s="20">
        <v>397.7</v>
      </c>
      <c r="DH340" s="20">
        <v>4.4000000000000004</v>
      </c>
      <c r="DI340" s="20">
        <v>80.8</v>
      </c>
      <c r="DJ340" s="20">
        <v>15</v>
      </c>
      <c r="DK340" s="20" t="s">
        <v>858</v>
      </c>
      <c r="DL340" s="20" t="s">
        <v>858</v>
      </c>
      <c r="DN340" s="21" t="s">
        <v>564</v>
      </c>
      <c r="DO340" s="21" t="s">
        <v>141</v>
      </c>
      <c r="DP340" s="21">
        <v>14000</v>
      </c>
      <c r="DQ340" s="21">
        <v>10.7</v>
      </c>
      <c r="DR340" s="21">
        <v>37.299999999999997</v>
      </c>
      <c r="DS340" s="21">
        <v>0.3</v>
      </c>
      <c r="DT340" s="21">
        <v>37.5</v>
      </c>
      <c r="DU340" s="21">
        <v>1.4</v>
      </c>
      <c r="DV340" s="21">
        <v>32.5</v>
      </c>
      <c r="DW340" s="21">
        <v>3.6</v>
      </c>
      <c r="DX340" s="21" t="s">
        <v>858</v>
      </c>
      <c r="DY340" s="21" t="s">
        <v>858</v>
      </c>
      <c r="EA340" s="22" t="s">
        <v>564</v>
      </c>
      <c r="EB340" s="22" t="s">
        <v>141</v>
      </c>
      <c r="EC340" s="22">
        <v>12000</v>
      </c>
      <c r="ED340" s="22">
        <v>19</v>
      </c>
      <c r="EE340" s="22">
        <v>22743</v>
      </c>
      <c r="EF340" s="22">
        <v>14</v>
      </c>
      <c r="EG340" s="22">
        <v>25661</v>
      </c>
      <c r="EH340" s="22">
        <v>11</v>
      </c>
      <c r="EI340" s="22">
        <v>11746</v>
      </c>
      <c r="EJ340" s="22">
        <v>16</v>
      </c>
      <c r="EK340" s="22" t="s">
        <v>858</v>
      </c>
      <c r="EL340" s="22" t="s">
        <v>858</v>
      </c>
      <c r="EN340" s="23" t="s">
        <v>564</v>
      </c>
      <c r="EO340" s="23" t="s">
        <v>141</v>
      </c>
      <c r="EP340" s="23">
        <v>14000</v>
      </c>
      <c r="EQ340" s="23">
        <v>10.7</v>
      </c>
      <c r="ER340" s="23">
        <v>11.59</v>
      </c>
      <c r="ES340" s="23">
        <v>12</v>
      </c>
      <c r="ET340" s="23">
        <v>13.25</v>
      </c>
      <c r="EU340" s="23">
        <v>5.3</v>
      </c>
      <c r="EV340" s="23">
        <v>6.76</v>
      </c>
      <c r="EW340" s="23">
        <v>4.7</v>
      </c>
      <c r="EX340" s="23" t="s">
        <v>858</v>
      </c>
      <c r="EY340" s="23" t="s">
        <v>858</v>
      </c>
      <c r="FA340" s="24" t="s">
        <v>564</v>
      </c>
      <c r="FB340" s="24" t="s">
        <v>141</v>
      </c>
      <c r="FC340" s="24">
        <v>14000</v>
      </c>
      <c r="FD340" s="24">
        <v>10.7</v>
      </c>
      <c r="FE340" s="24">
        <v>420.1</v>
      </c>
      <c r="FF340" s="24">
        <v>9.9</v>
      </c>
      <c r="FG340" s="24">
        <v>497.5</v>
      </c>
      <c r="FH340" s="24">
        <v>5.3</v>
      </c>
      <c r="FI340" s="24">
        <v>246.1</v>
      </c>
      <c r="FJ340" s="24">
        <v>5.8</v>
      </c>
      <c r="FK340" s="24" t="s">
        <v>858</v>
      </c>
      <c r="FL340" s="24" t="s">
        <v>858</v>
      </c>
      <c r="FN340" s="11" t="s">
        <v>564</v>
      </c>
      <c r="FO340" s="11" t="s">
        <v>141</v>
      </c>
      <c r="FP340" s="11">
        <v>18000</v>
      </c>
      <c r="FQ340" s="11">
        <v>9.6</v>
      </c>
      <c r="FR340" s="11">
        <v>38.4</v>
      </c>
      <c r="FS340" s="11">
        <v>1.7</v>
      </c>
      <c r="FT340" s="11">
        <v>40.200000000000003</v>
      </c>
      <c r="FU340" s="11">
        <v>1.5</v>
      </c>
      <c r="FV340" s="11">
        <v>35.799999999999997</v>
      </c>
      <c r="FW340" s="11">
        <v>3.2</v>
      </c>
      <c r="FX340" s="11" t="s">
        <v>858</v>
      </c>
      <c r="FY340" s="11" t="s">
        <v>858</v>
      </c>
      <c r="GA340" s="10" t="s">
        <v>564</v>
      </c>
      <c r="GB340" s="10" t="s">
        <v>141</v>
      </c>
      <c r="GC340" s="10">
        <v>17000</v>
      </c>
      <c r="GD340" s="10">
        <v>11.1</v>
      </c>
      <c r="GE340" s="10">
        <v>25773</v>
      </c>
      <c r="GF340" s="10">
        <v>7.6</v>
      </c>
      <c r="GG340" s="10">
        <v>28603</v>
      </c>
      <c r="GH340" s="10">
        <v>5.4</v>
      </c>
      <c r="GI340" s="10">
        <v>15198</v>
      </c>
      <c r="GJ340" s="10">
        <v>9.8000000000000007</v>
      </c>
      <c r="GK340" s="10" t="s">
        <v>858</v>
      </c>
      <c r="GL340" s="10" t="s">
        <v>858</v>
      </c>
      <c r="GN340" s="9" t="s">
        <v>564</v>
      </c>
      <c r="GO340" s="9" t="s">
        <v>141</v>
      </c>
      <c r="GP340" s="9">
        <v>18000</v>
      </c>
      <c r="GQ340" s="9">
        <v>9.6</v>
      </c>
      <c r="GR340" s="9">
        <v>12.32</v>
      </c>
      <c r="GS340" s="9">
        <v>7.6</v>
      </c>
      <c r="GT340" s="9">
        <v>13.89</v>
      </c>
      <c r="GU340" s="9">
        <v>5</v>
      </c>
      <c r="GV340" s="9">
        <v>7.84</v>
      </c>
      <c r="GW340" s="9">
        <v>5.9</v>
      </c>
      <c r="GX340" s="9" t="s">
        <v>858</v>
      </c>
      <c r="GY340" s="9" t="s">
        <v>858</v>
      </c>
    </row>
    <row r="341" spans="1:207" x14ac:dyDescent="0.25">
      <c r="A341" s="1" t="s">
        <v>565</v>
      </c>
      <c r="B341" s="1" t="s">
        <v>142</v>
      </c>
      <c r="C341" s="1">
        <v>10000</v>
      </c>
      <c r="D341" s="1">
        <v>13.1</v>
      </c>
      <c r="E341" s="1">
        <v>500.1</v>
      </c>
      <c r="F341" s="1">
        <v>10</v>
      </c>
      <c r="G341" s="1">
        <v>579.70000000000005</v>
      </c>
      <c r="H341" s="1">
        <v>8.6</v>
      </c>
      <c r="I341" s="1">
        <v>243.2</v>
      </c>
      <c r="J341" s="1">
        <v>12</v>
      </c>
      <c r="K341" s="1" t="s">
        <v>858</v>
      </c>
      <c r="L341" s="1" t="s">
        <v>858</v>
      </c>
      <c r="N341" s="2" t="s">
        <v>565</v>
      </c>
      <c r="O341" s="2" t="s">
        <v>142</v>
      </c>
      <c r="P341" s="2">
        <v>16000</v>
      </c>
      <c r="Q341" s="2">
        <v>10.3</v>
      </c>
      <c r="R341" s="2">
        <v>37.799999999999997</v>
      </c>
      <c r="S341" s="2">
        <v>1.7</v>
      </c>
      <c r="T341" s="2">
        <v>39.4</v>
      </c>
      <c r="U341" s="2">
        <v>1.5</v>
      </c>
      <c r="V341" s="2">
        <v>33.200000000000003</v>
      </c>
      <c r="W341" s="2">
        <v>2.2999999999999998</v>
      </c>
      <c r="X341" s="2" t="s">
        <v>858</v>
      </c>
      <c r="Y341" s="2" t="s">
        <v>858</v>
      </c>
      <c r="AA341" s="3" t="s">
        <v>565</v>
      </c>
      <c r="AB341" s="3" t="s">
        <v>142</v>
      </c>
      <c r="AC341" s="3">
        <v>13000</v>
      </c>
      <c r="AD341" s="3">
        <v>12.8</v>
      </c>
      <c r="AE341" s="3">
        <v>26111</v>
      </c>
      <c r="AF341" s="3">
        <v>9.3000000000000007</v>
      </c>
      <c r="AG341" s="3">
        <v>30098</v>
      </c>
      <c r="AH341" s="3">
        <v>9.4</v>
      </c>
      <c r="AI341" s="3">
        <v>13442</v>
      </c>
      <c r="AJ341" s="3">
        <v>14</v>
      </c>
      <c r="AK341" s="3" t="s">
        <v>858</v>
      </c>
      <c r="AL341" s="3" t="s">
        <v>858</v>
      </c>
      <c r="AN341" s="4" t="s">
        <v>565</v>
      </c>
      <c r="AO341" s="4" t="s">
        <v>142</v>
      </c>
      <c r="AP341" s="4">
        <v>16000</v>
      </c>
      <c r="AQ341" s="4">
        <v>10.3</v>
      </c>
      <c r="AR341" s="4">
        <v>11.78</v>
      </c>
      <c r="AS341" s="4">
        <v>8.5</v>
      </c>
      <c r="AT341" s="4">
        <v>13.26</v>
      </c>
      <c r="AU341" s="4">
        <v>6.7</v>
      </c>
      <c r="AV341" s="4">
        <v>6.28</v>
      </c>
      <c r="AW341" s="4">
        <v>3.1</v>
      </c>
      <c r="AX341" s="4" t="s">
        <v>858</v>
      </c>
      <c r="AY341" s="4" t="s">
        <v>858</v>
      </c>
      <c r="BA341" s="5" t="s">
        <v>565</v>
      </c>
      <c r="BB341" s="5" t="s">
        <v>142</v>
      </c>
      <c r="BC341" s="5">
        <v>16000</v>
      </c>
      <c r="BD341" s="5">
        <v>10.3</v>
      </c>
      <c r="BE341" s="5">
        <v>459.7</v>
      </c>
      <c r="BF341" s="5">
        <v>8.5</v>
      </c>
      <c r="BG341" s="5">
        <v>522.5</v>
      </c>
      <c r="BH341" s="5">
        <v>6.6</v>
      </c>
      <c r="BI341" s="5">
        <v>243.1</v>
      </c>
      <c r="BJ341" s="5">
        <v>5</v>
      </c>
      <c r="BK341" s="5" t="s">
        <v>858</v>
      </c>
      <c r="BL341" s="5" t="s">
        <v>858</v>
      </c>
      <c r="BN341" s="6" t="s">
        <v>565</v>
      </c>
      <c r="BO341" s="6" t="s">
        <v>142</v>
      </c>
      <c r="BP341" s="6">
        <v>25000</v>
      </c>
      <c r="BQ341" s="6">
        <v>8.1999999999999993</v>
      </c>
      <c r="BR341" s="6">
        <v>35.299999999999997</v>
      </c>
      <c r="BS341" s="6">
        <v>3.4</v>
      </c>
      <c r="BT341" s="6">
        <v>31</v>
      </c>
      <c r="BU341" s="6">
        <v>3.5</v>
      </c>
      <c r="BV341" s="6" t="s">
        <v>858</v>
      </c>
      <c r="BW341" s="6" t="s">
        <v>858</v>
      </c>
      <c r="BX341" s="6" t="s">
        <v>858</v>
      </c>
      <c r="BY341" s="6" t="s">
        <v>858</v>
      </c>
      <c r="CA341" s="7" t="s">
        <v>565</v>
      </c>
      <c r="CB341" s="7" t="s">
        <v>142</v>
      </c>
      <c r="CC341" s="7">
        <v>19000</v>
      </c>
      <c r="CD341" s="7">
        <v>11.9</v>
      </c>
      <c r="CE341" s="7" t="s">
        <v>858</v>
      </c>
      <c r="CF341" s="7" t="s">
        <v>858</v>
      </c>
      <c r="CG341" s="7">
        <v>23165</v>
      </c>
      <c r="CH341" s="7">
        <v>11</v>
      </c>
      <c r="CI341" s="7" t="s">
        <v>858</v>
      </c>
      <c r="CJ341" s="7" t="s">
        <v>858</v>
      </c>
      <c r="CK341" s="7" t="s">
        <v>858</v>
      </c>
      <c r="CL341" s="7" t="s">
        <v>858</v>
      </c>
      <c r="CN341" s="8" t="s">
        <v>565</v>
      </c>
      <c r="CO341" s="8" t="s">
        <v>142</v>
      </c>
      <c r="CP341" s="8">
        <v>25000</v>
      </c>
      <c r="CQ341" s="8">
        <v>8.1999999999999993</v>
      </c>
      <c r="CR341" s="8">
        <v>9.17</v>
      </c>
      <c r="CS341" s="8">
        <v>9.9</v>
      </c>
      <c r="CT341" s="8">
        <v>12.73</v>
      </c>
      <c r="CU341" s="8">
        <v>6.6</v>
      </c>
      <c r="CV341" s="8">
        <v>6.13</v>
      </c>
      <c r="CW341" s="8">
        <v>0.8</v>
      </c>
      <c r="CX341" s="8" t="s">
        <v>858</v>
      </c>
      <c r="CY341" s="8" t="s">
        <v>858</v>
      </c>
      <c r="DA341" s="20" t="s">
        <v>565</v>
      </c>
      <c r="DB341" s="20" t="s">
        <v>142</v>
      </c>
      <c r="DC341" s="20">
        <v>25000</v>
      </c>
      <c r="DD341" s="20">
        <v>8.1999999999999993</v>
      </c>
      <c r="DE341" s="20">
        <v>340.4</v>
      </c>
      <c r="DF341" s="20">
        <v>12</v>
      </c>
      <c r="DG341" s="20">
        <v>395</v>
      </c>
      <c r="DH341" s="20">
        <v>7.5</v>
      </c>
      <c r="DI341" s="20" t="s">
        <v>858</v>
      </c>
      <c r="DJ341" s="20" t="s">
        <v>858</v>
      </c>
      <c r="DK341" s="20" t="s">
        <v>858</v>
      </c>
      <c r="DL341" s="20" t="s">
        <v>858</v>
      </c>
      <c r="DN341" s="21" t="s">
        <v>565</v>
      </c>
      <c r="DO341" s="21" t="s">
        <v>142</v>
      </c>
      <c r="DP341" s="21">
        <v>6000</v>
      </c>
      <c r="DQ341" s="21">
        <v>16.5</v>
      </c>
      <c r="DR341" s="21">
        <v>36.9</v>
      </c>
      <c r="DS341" s="21">
        <v>2.7</v>
      </c>
      <c r="DT341" s="21">
        <v>37</v>
      </c>
      <c r="DU341" s="21">
        <v>1.8</v>
      </c>
      <c r="DV341" s="21" t="s">
        <v>858</v>
      </c>
      <c r="DW341" s="21" t="s">
        <v>858</v>
      </c>
      <c r="DX341" s="21" t="s">
        <v>858</v>
      </c>
      <c r="DY341" s="21" t="s">
        <v>858</v>
      </c>
      <c r="EA341" s="22" t="s">
        <v>565</v>
      </c>
      <c r="EB341" s="22" t="s">
        <v>142</v>
      </c>
      <c r="EC341" s="22" t="s">
        <v>858</v>
      </c>
      <c r="ED341" s="22" t="s">
        <v>858</v>
      </c>
      <c r="EE341" s="22">
        <v>20948</v>
      </c>
      <c r="EF341" s="22">
        <v>18</v>
      </c>
      <c r="EG341" s="22">
        <v>23014</v>
      </c>
      <c r="EH341" s="22">
        <v>8.5</v>
      </c>
      <c r="EI341" s="22" t="s">
        <v>858</v>
      </c>
      <c r="EJ341" s="22" t="s">
        <v>858</v>
      </c>
      <c r="EK341" s="22" t="s">
        <v>858</v>
      </c>
      <c r="EL341" s="22" t="s">
        <v>858</v>
      </c>
      <c r="EN341" s="23" t="s">
        <v>565</v>
      </c>
      <c r="EO341" s="23" t="s">
        <v>142</v>
      </c>
      <c r="EP341" s="23">
        <v>6000</v>
      </c>
      <c r="EQ341" s="23">
        <v>16.5</v>
      </c>
      <c r="ER341" s="23">
        <v>10.45</v>
      </c>
      <c r="ES341" s="23">
        <v>11</v>
      </c>
      <c r="ET341" s="23">
        <v>11.33</v>
      </c>
      <c r="EU341" s="23">
        <v>6.8</v>
      </c>
      <c r="EV341" s="23" t="s">
        <v>858</v>
      </c>
      <c r="EW341" s="23" t="s">
        <v>858</v>
      </c>
      <c r="EX341" s="23" t="s">
        <v>858</v>
      </c>
      <c r="EY341" s="23" t="s">
        <v>858</v>
      </c>
      <c r="FA341" s="24" t="s">
        <v>565</v>
      </c>
      <c r="FB341" s="24" t="s">
        <v>142</v>
      </c>
      <c r="FC341" s="24">
        <v>6000</v>
      </c>
      <c r="FD341" s="24">
        <v>16.5</v>
      </c>
      <c r="FE341" s="24">
        <v>360</v>
      </c>
      <c r="FF341" s="24">
        <v>13</v>
      </c>
      <c r="FG341" s="24">
        <v>419.8</v>
      </c>
      <c r="FH341" s="24">
        <v>6.5</v>
      </c>
      <c r="FI341" s="24" t="s">
        <v>858</v>
      </c>
      <c r="FJ341" s="24" t="s">
        <v>858</v>
      </c>
      <c r="FK341" s="24" t="s">
        <v>858</v>
      </c>
      <c r="FL341" s="24" t="s">
        <v>858</v>
      </c>
      <c r="FN341" s="11" t="s">
        <v>565</v>
      </c>
      <c r="FO341" s="11" t="s">
        <v>142</v>
      </c>
      <c r="FP341" s="11">
        <v>10000</v>
      </c>
      <c r="FQ341" s="11">
        <v>13.1</v>
      </c>
      <c r="FR341" s="11">
        <v>39.1</v>
      </c>
      <c r="FS341" s="11">
        <v>1.7</v>
      </c>
      <c r="FT341" s="11">
        <v>40.700000000000003</v>
      </c>
      <c r="FU341" s="11">
        <v>2</v>
      </c>
      <c r="FV341" s="11" t="s">
        <v>858</v>
      </c>
      <c r="FW341" s="11" t="s">
        <v>858</v>
      </c>
      <c r="FX341" s="11" t="s">
        <v>858</v>
      </c>
      <c r="FY341" s="11" t="s">
        <v>858</v>
      </c>
      <c r="GA341" s="10" t="s">
        <v>565</v>
      </c>
      <c r="GB341" s="10" t="s">
        <v>142</v>
      </c>
      <c r="GC341" s="10">
        <v>8000</v>
      </c>
      <c r="GD341" s="10">
        <v>16.5</v>
      </c>
      <c r="GE341" s="10">
        <v>28935</v>
      </c>
      <c r="GF341" s="10">
        <v>12</v>
      </c>
      <c r="GG341" s="10">
        <v>34210</v>
      </c>
      <c r="GH341" s="10">
        <v>12</v>
      </c>
      <c r="GI341" s="10" t="s">
        <v>858</v>
      </c>
      <c r="GJ341" s="10" t="s">
        <v>858</v>
      </c>
      <c r="GK341" s="10" t="s">
        <v>858</v>
      </c>
      <c r="GL341" s="10" t="s">
        <v>858</v>
      </c>
      <c r="GN341" s="9" t="s">
        <v>565</v>
      </c>
      <c r="GO341" s="9" t="s">
        <v>142</v>
      </c>
      <c r="GP341" s="9">
        <v>10000</v>
      </c>
      <c r="GQ341" s="9">
        <v>13.1</v>
      </c>
      <c r="GR341" s="9">
        <v>12.72</v>
      </c>
      <c r="GS341" s="9">
        <v>10</v>
      </c>
      <c r="GT341" s="9">
        <v>14.23</v>
      </c>
      <c r="GU341" s="9">
        <v>8.9</v>
      </c>
      <c r="GV341" s="9">
        <v>6.24</v>
      </c>
      <c r="GW341" s="9">
        <v>4.2</v>
      </c>
      <c r="GX341" s="9" t="s">
        <v>858</v>
      </c>
      <c r="GY341" s="9" t="s">
        <v>858</v>
      </c>
    </row>
    <row r="342" spans="1:207" x14ac:dyDescent="0.25">
      <c r="A342" s="1" t="s">
        <v>566</v>
      </c>
      <c r="B342" s="1" t="s">
        <v>143</v>
      </c>
      <c r="C342" s="1">
        <v>8000</v>
      </c>
      <c r="D342" s="1">
        <v>14.6</v>
      </c>
      <c r="E342" s="1">
        <v>463.2</v>
      </c>
      <c r="F342" s="1">
        <v>9.1999999999999993</v>
      </c>
      <c r="G342" s="1">
        <v>536</v>
      </c>
      <c r="H342" s="1">
        <v>7.1</v>
      </c>
      <c r="I342" s="1" t="s">
        <v>858</v>
      </c>
      <c r="J342" s="1" t="s">
        <v>858</v>
      </c>
      <c r="K342" s="1" t="s">
        <v>858</v>
      </c>
      <c r="L342" s="1" t="s">
        <v>858</v>
      </c>
      <c r="N342" s="2" t="s">
        <v>566</v>
      </c>
      <c r="O342" s="2" t="s">
        <v>143</v>
      </c>
      <c r="P342" s="2">
        <v>14000</v>
      </c>
      <c r="Q342" s="2">
        <v>11</v>
      </c>
      <c r="R342" s="2">
        <v>39.5</v>
      </c>
      <c r="S342" s="2">
        <v>1.6</v>
      </c>
      <c r="T342" s="2">
        <v>40.200000000000003</v>
      </c>
      <c r="U342" s="2">
        <v>1.6</v>
      </c>
      <c r="V342" s="2">
        <v>35</v>
      </c>
      <c r="W342" s="2">
        <v>3.1</v>
      </c>
      <c r="X342" s="2" t="s">
        <v>858</v>
      </c>
      <c r="Y342" s="2" t="s">
        <v>858</v>
      </c>
      <c r="AA342" s="3" t="s">
        <v>566</v>
      </c>
      <c r="AB342" s="3" t="s">
        <v>143</v>
      </c>
      <c r="AC342" s="3">
        <v>12000</v>
      </c>
      <c r="AD342" s="3">
        <v>12.9</v>
      </c>
      <c r="AE342" s="3">
        <v>22466</v>
      </c>
      <c r="AF342" s="3">
        <v>8.1999999999999993</v>
      </c>
      <c r="AG342" s="3">
        <v>24940</v>
      </c>
      <c r="AH342" s="3">
        <v>6.4</v>
      </c>
      <c r="AI342" s="3">
        <v>13320</v>
      </c>
      <c r="AJ342" s="3">
        <v>18</v>
      </c>
      <c r="AK342" s="3" t="s">
        <v>858</v>
      </c>
      <c r="AL342" s="3" t="s">
        <v>858</v>
      </c>
      <c r="AN342" s="4" t="s">
        <v>566</v>
      </c>
      <c r="AO342" s="4" t="s">
        <v>143</v>
      </c>
      <c r="AP342" s="4">
        <v>14000</v>
      </c>
      <c r="AQ342" s="4">
        <v>11</v>
      </c>
      <c r="AR342" s="4">
        <v>10.15</v>
      </c>
      <c r="AS342" s="4">
        <v>9.1</v>
      </c>
      <c r="AT342" s="4">
        <v>12.06</v>
      </c>
      <c r="AU342" s="4">
        <v>5.8</v>
      </c>
      <c r="AV342" s="4">
        <v>6.49</v>
      </c>
      <c r="AW342" s="4">
        <v>3.3</v>
      </c>
      <c r="AX342" s="4" t="s">
        <v>858</v>
      </c>
      <c r="AY342" s="4" t="s">
        <v>858</v>
      </c>
      <c r="BA342" s="5" t="s">
        <v>566</v>
      </c>
      <c r="BB342" s="5" t="s">
        <v>143</v>
      </c>
      <c r="BC342" s="5">
        <v>14000</v>
      </c>
      <c r="BD342" s="5">
        <v>11</v>
      </c>
      <c r="BE342" s="5">
        <v>429.9</v>
      </c>
      <c r="BF342" s="5">
        <v>7</v>
      </c>
      <c r="BG342" s="5">
        <v>485.3</v>
      </c>
      <c r="BH342" s="5">
        <v>5.6</v>
      </c>
      <c r="BI342" s="5">
        <v>252.5</v>
      </c>
      <c r="BJ342" s="5">
        <v>6.2</v>
      </c>
      <c r="BK342" s="5" t="s">
        <v>858</v>
      </c>
      <c r="BL342" s="5" t="s">
        <v>858</v>
      </c>
      <c r="BN342" s="6" t="s">
        <v>566</v>
      </c>
      <c r="BO342" s="6" t="s">
        <v>143</v>
      </c>
      <c r="BP342" s="6">
        <v>21000</v>
      </c>
      <c r="BQ342" s="6">
        <v>8.9</v>
      </c>
      <c r="BR342" s="6">
        <v>37.4</v>
      </c>
      <c r="BS342" s="6">
        <v>2.7</v>
      </c>
      <c r="BT342" s="6">
        <v>33.1</v>
      </c>
      <c r="BU342" s="6">
        <v>3.3</v>
      </c>
      <c r="BV342" s="6">
        <v>12.7</v>
      </c>
      <c r="BW342" s="6">
        <v>20</v>
      </c>
      <c r="BX342" s="6" t="s">
        <v>858</v>
      </c>
      <c r="BY342" s="6" t="s">
        <v>858</v>
      </c>
      <c r="CA342" s="7" t="s">
        <v>566</v>
      </c>
      <c r="CB342" s="7" t="s">
        <v>143</v>
      </c>
      <c r="CC342" s="7">
        <v>17000</v>
      </c>
      <c r="CD342" s="7">
        <v>10.6</v>
      </c>
      <c r="CE342" s="7">
        <v>18617</v>
      </c>
      <c r="CF342" s="7">
        <v>12</v>
      </c>
      <c r="CG342" s="7">
        <v>19974</v>
      </c>
      <c r="CH342" s="7">
        <v>7</v>
      </c>
      <c r="CI342" s="7" t="s">
        <v>858</v>
      </c>
      <c r="CJ342" s="7" t="s">
        <v>858</v>
      </c>
      <c r="CK342" s="7" t="s">
        <v>858</v>
      </c>
      <c r="CL342" s="7" t="s">
        <v>858</v>
      </c>
      <c r="CN342" s="8" t="s">
        <v>566</v>
      </c>
      <c r="CO342" s="8" t="s">
        <v>143</v>
      </c>
      <c r="CP342" s="8">
        <v>21000</v>
      </c>
      <c r="CQ342" s="8">
        <v>8.9</v>
      </c>
      <c r="CR342" s="8">
        <v>9.67</v>
      </c>
      <c r="CS342" s="8">
        <v>6.1</v>
      </c>
      <c r="CT342" s="8">
        <v>11.62</v>
      </c>
      <c r="CU342" s="8">
        <v>5.2</v>
      </c>
      <c r="CV342" s="8">
        <v>6.18</v>
      </c>
      <c r="CW342" s="8">
        <v>1.7</v>
      </c>
      <c r="CX342" s="8" t="s">
        <v>858</v>
      </c>
      <c r="CY342" s="8" t="s">
        <v>858</v>
      </c>
      <c r="DA342" s="20" t="s">
        <v>566</v>
      </c>
      <c r="DB342" s="20" t="s">
        <v>143</v>
      </c>
      <c r="DC342" s="20">
        <v>21000</v>
      </c>
      <c r="DD342" s="20">
        <v>8.9</v>
      </c>
      <c r="DE342" s="20">
        <v>352.4</v>
      </c>
      <c r="DF342" s="20">
        <v>10</v>
      </c>
      <c r="DG342" s="20">
        <v>384.9</v>
      </c>
      <c r="DH342" s="20">
        <v>6</v>
      </c>
      <c r="DI342" s="20" t="s">
        <v>858</v>
      </c>
      <c r="DJ342" s="20" t="s">
        <v>858</v>
      </c>
      <c r="DK342" s="20" t="s">
        <v>858</v>
      </c>
      <c r="DL342" s="20" t="s">
        <v>858</v>
      </c>
      <c r="DN342" s="21" t="s">
        <v>566</v>
      </c>
      <c r="DO342" s="21" t="s">
        <v>143</v>
      </c>
      <c r="DP342" s="21">
        <v>6000</v>
      </c>
      <c r="DQ342" s="21">
        <v>16.600000000000001</v>
      </c>
      <c r="DR342" s="21">
        <v>37.299999999999997</v>
      </c>
      <c r="DS342" s="21">
        <v>2.7</v>
      </c>
      <c r="DT342" s="21">
        <v>37.200000000000003</v>
      </c>
      <c r="DU342" s="21">
        <v>1.6</v>
      </c>
      <c r="DV342" s="21" t="s">
        <v>858</v>
      </c>
      <c r="DW342" s="21" t="s">
        <v>858</v>
      </c>
      <c r="DX342" s="21" t="s">
        <v>858</v>
      </c>
      <c r="DY342" s="21" t="s">
        <v>858</v>
      </c>
      <c r="EA342" s="22" t="s">
        <v>566</v>
      </c>
      <c r="EB342" s="22" t="s">
        <v>143</v>
      </c>
      <c r="EC342" s="22">
        <v>5000</v>
      </c>
      <c r="ED342" s="22">
        <v>19.899999999999999</v>
      </c>
      <c r="EE342" s="22">
        <v>19628</v>
      </c>
      <c r="EF342" s="22">
        <v>17</v>
      </c>
      <c r="EG342" s="22">
        <v>21276</v>
      </c>
      <c r="EH342" s="22">
        <v>9.4</v>
      </c>
      <c r="EI342" s="22" t="s">
        <v>858</v>
      </c>
      <c r="EJ342" s="22" t="s">
        <v>858</v>
      </c>
      <c r="EK342" s="22" t="s">
        <v>858</v>
      </c>
      <c r="EL342" s="22" t="s">
        <v>858</v>
      </c>
      <c r="EN342" s="23" t="s">
        <v>566</v>
      </c>
      <c r="EO342" s="23" t="s">
        <v>143</v>
      </c>
      <c r="EP342" s="23">
        <v>6000</v>
      </c>
      <c r="EQ342" s="23">
        <v>16.600000000000001</v>
      </c>
      <c r="ER342" s="23">
        <v>9.67</v>
      </c>
      <c r="ES342" s="23">
        <v>15</v>
      </c>
      <c r="ET342" s="23">
        <v>11.07</v>
      </c>
      <c r="EU342" s="23">
        <v>8.3000000000000007</v>
      </c>
      <c r="EV342" s="23" t="s">
        <v>858</v>
      </c>
      <c r="EW342" s="23" t="s">
        <v>858</v>
      </c>
      <c r="EX342" s="23" t="s">
        <v>858</v>
      </c>
      <c r="EY342" s="23" t="s">
        <v>858</v>
      </c>
      <c r="FA342" s="24" t="s">
        <v>566</v>
      </c>
      <c r="FB342" s="24" t="s">
        <v>143</v>
      </c>
      <c r="FC342" s="24">
        <v>6000</v>
      </c>
      <c r="FD342" s="24">
        <v>16.600000000000001</v>
      </c>
      <c r="FE342" s="24">
        <v>347.5</v>
      </c>
      <c r="FF342" s="24">
        <v>16</v>
      </c>
      <c r="FG342" s="24">
        <v>411.5</v>
      </c>
      <c r="FH342" s="24">
        <v>7.8</v>
      </c>
      <c r="FI342" s="24" t="s">
        <v>858</v>
      </c>
      <c r="FJ342" s="24" t="s">
        <v>858</v>
      </c>
      <c r="FK342" s="24" t="s">
        <v>858</v>
      </c>
      <c r="FL342" s="24" t="s">
        <v>858</v>
      </c>
      <c r="FN342" s="11" t="s">
        <v>566</v>
      </c>
      <c r="FO342" s="11" t="s">
        <v>143</v>
      </c>
      <c r="FP342" s="11">
        <v>8000</v>
      </c>
      <c r="FQ342" s="11">
        <v>14.6</v>
      </c>
      <c r="FR342" s="11">
        <v>40</v>
      </c>
      <c r="FS342" s="11">
        <v>4.7</v>
      </c>
      <c r="FT342" s="11">
        <v>42.3</v>
      </c>
      <c r="FU342" s="11">
        <v>2.1</v>
      </c>
      <c r="FV342" s="11" t="s">
        <v>858</v>
      </c>
      <c r="FW342" s="11" t="s">
        <v>858</v>
      </c>
      <c r="FX342" s="11" t="s">
        <v>858</v>
      </c>
      <c r="FY342" s="11" t="s">
        <v>858</v>
      </c>
      <c r="GA342" s="10" t="s">
        <v>566</v>
      </c>
      <c r="GB342" s="10" t="s">
        <v>143</v>
      </c>
      <c r="GC342" s="10">
        <v>7000</v>
      </c>
      <c r="GD342" s="10">
        <v>17</v>
      </c>
      <c r="GE342" s="10">
        <v>23819</v>
      </c>
      <c r="GF342" s="10">
        <v>11</v>
      </c>
      <c r="GG342" s="10">
        <v>27382</v>
      </c>
      <c r="GH342" s="10">
        <v>8</v>
      </c>
      <c r="GI342" s="10" t="s">
        <v>858</v>
      </c>
      <c r="GJ342" s="10" t="s">
        <v>858</v>
      </c>
      <c r="GK342" s="10" t="s">
        <v>858</v>
      </c>
      <c r="GL342" s="10" t="s">
        <v>858</v>
      </c>
      <c r="GN342" s="9" t="s">
        <v>566</v>
      </c>
      <c r="GO342" s="9" t="s">
        <v>143</v>
      </c>
      <c r="GP342" s="9">
        <v>8000</v>
      </c>
      <c r="GQ342" s="9">
        <v>14.6</v>
      </c>
      <c r="GR342" s="9">
        <v>10.29</v>
      </c>
      <c r="GS342" s="9">
        <v>13</v>
      </c>
      <c r="GT342" s="9">
        <v>12.66</v>
      </c>
      <c r="GU342" s="9">
        <v>7.6</v>
      </c>
      <c r="GV342" s="9" t="s">
        <v>858</v>
      </c>
      <c r="GW342" s="9" t="s">
        <v>858</v>
      </c>
      <c r="GX342" s="9" t="s">
        <v>858</v>
      </c>
      <c r="GY342" s="9" t="s">
        <v>858</v>
      </c>
    </row>
    <row r="343" spans="1:207" x14ac:dyDescent="0.25">
      <c r="A343" s="1" t="s">
        <v>567</v>
      </c>
      <c r="B343" s="1" t="s">
        <v>144</v>
      </c>
      <c r="C343" s="1">
        <v>18000</v>
      </c>
      <c r="D343" s="1">
        <v>9.8000000000000007</v>
      </c>
      <c r="E343" s="1">
        <v>515</v>
      </c>
      <c r="F343" s="1">
        <v>6.9</v>
      </c>
      <c r="G343" s="1">
        <v>615.5</v>
      </c>
      <c r="H343" s="1">
        <v>5.5</v>
      </c>
      <c r="I343" s="1">
        <v>323.60000000000002</v>
      </c>
      <c r="J343" s="1">
        <v>5.7</v>
      </c>
      <c r="K343" s="1" t="s">
        <v>858</v>
      </c>
      <c r="L343" s="1" t="s">
        <v>858</v>
      </c>
      <c r="N343" s="2" t="s">
        <v>567</v>
      </c>
      <c r="O343" s="2" t="s">
        <v>144</v>
      </c>
      <c r="P343" s="2">
        <v>25000</v>
      </c>
      <c r="Q343" s="2">
        <v>8.1999999999999993</v>
      </c>
      <c r="R343" s="2">
        <v>39.799999999999997</v>
      </c>
      <c r="S343" s="2">
        <v>1.3</v>
      </c>
      <c r="T343" s="2">
        <v>40.200000000000003</v>
      </c>
      <c r="U343" s="2">
        <v>0.9</v>
      </c>
      <c r="V343" s="2">
        <v>36.200000000000003</v>
      </c>
      <c r="W343" s="2">
        <v>1.5</v>
      </c>
      <c r="X343" s="2" t="s">
        <v>858</v>
      </c>
      <c r="Y343" s="2" t="s">
        <v>858</v>
      </c>
      <c r="AA343" s="3" t="s">
        <v>567</v>
      </c>
      <c r="AB343" s="3" t="s">
        <v>144</v>
      </c>
      <c r="AC343" s="3">
        <v>22000</v>
      </c>
      <c r="AD343" s="3">
        <v>9.6999999999999993</v>
      </c>
      <c r="AE343" s="3">
        <v>25277</v>
      </c>
      <c r="AF343" s="3">
        <v>7.8</v>
      </c>
      <c r="AG343" s="3">
        <v>31492</v>
      </c>
      <c r="AH343" s="3">
        <v>5.5</v>
      </c>
      <c r="AI343" s="3">
        <v>16292</v>
      </c>
      <c r="AJ343" s="3">
        <v>6.9</v>
      </c>
      <c r="AK343" s="3" t="s">
        <v>858</v>
      </c>
      <c r="AL343" s="3" t="s">
        <v>858</v>
      </c>
      <c r="AN343" s="4" t="s">
        <v>567</v>
      </c>
      <c r="AO343" s="4" t="s">
        <v>144</v>
      </c>
      <c r="AP343" s="4">
        <v>25000</v>
      </c>
      <c r="AQ343" s="4">
        <v>8.1999999999999993</v>
      </c>
      <c r="AR343" s="4">
        <v>11.6</v>
      </c>
      <c r="AS343" s="4">
        <v>5.3</v>
      </c>
      <c r="AT343" s="4">
        <v>13.9</v>
      </c>
      <c r="AU343" s="4">
        <v>4.9000000000000004</v>
      </c>
      <c r="AV343" s="4">
        <v>7.37</v>
      </c>
      <c r="AW343" s="4">
        <v>2.8</v>
      </c>
      <c r="AX343" s="4" t="s">
        <v>858</v>
      </c>
      <c r="AY343" s="4" t="s">
        <v>858</v>
      </c>
      <c r="BA343" s="5" t="s">
        <v>567</v>
      </c>
      <c r="BB343" s="5" t="s">
        <v>144</v>
      </c>
      <c r="BC343" s="5">
        <v>25000</v>
      </c>
      <c r="BD343" s="5">
        <v>8.1999999999999993</v>
      </c>
      <c r="BE343" s="5">
        <v>467.9</v>
      </c>
      <c r="BF343" s="5">
        <v>6.7</v>
      </c>
      <c r="BG343" s="5">
        <v>558.20000000000005</v>
      </c>
      <c r="BH343" s="5">
        <v>4.7</v>
      </c>
      <c r="BI343" s="5">
        <v>294.2</v>
      </c>
      <c r="BJ343" s="5">
        <v>3.6</v>
      </c>
      <c r="BK343" s="5" t="s">
        <v>858</v>
      </c>
      <c r="BL343" s="5" t="s">
        <v>858</v>
      </c>
      <c r="BN343" s="6" t="s">
        <v>567</v>
      </c>
      <c r="BO343" s="6" t="s">
        <v>144</v>
      </c>
      <c r="BP343" s="6">
        <v>34000</v>
      </c>
      <c r="BQ343" s="6">
        <v>6.9</v>
      </c>
      <c r="BR343" s="6">
        <v>37.5</v>
      </c>
      <c r="BS343" s="6">
        <v>1.3</v>
      </c>
      <c r="BT343" s="6">
        <v>34.6</v>
      </c>
      <c r="BU343" s="6">
        <v>2.1</v>
      </c>
      <c r="BV343" s="6">
        <v>19.600000000000001</v>
      </c>
      <c r="BW343" s="6">
        <v>13</v>
      </c>
      <c r="BX343" s="6" t="s">
        <v>858</v>
      </c>
      <c r="BY343" s="6" t="s">
        <v>858</v>
      </c>
      <c r="CA343" s="7" t="s">
        <v>567</v>
      </c>
      <c r="CB343" s="7" t="s">
        <v>144</v>
      </c>
      <c r="CC343" s="7">
        <v>30000</v>
      </c>
      <c r="CD343" s="7">
        <v>10.199999999999999</v>
      </c>
      <c r="CE343" s="7">
        <v>22341</v>
      </c>
      <c r="CF343" s="7">
        <v>12</v>
      </c>
      <c r="CG343" s="7">
        <v>26511</v>
      </c>
      <c r="CH343" s="7">
        <v>7.5</v>
      </c>
      <c r="CI343" s="7" t="s">
        <v>858</v>
      </c>
      <c r="CJ343" s="7" t="s">
        <v>858</v>
      </c>
      <c r="CK343" s="7" t="s">
        <v>858</v>
      </c>
      <c r="CL343" s="7" t="s">
        <v>858</v>
      </c>
      <c r="CN343" s="8" t="s">
        <v>567</v>
      </c>
      <c r="CO343" s="8" t="s">
        <v>144</v>
      </c>
      <c r="CP343" s="8">
        <v>34000</v>
      </c>
      <c r="CQ343" s="8">
        <v>6.9</v>
      </c>
      <c r="CR343" s="8">
        <v>10.27</v>
      </c>
      <c r="CS343" s="8">
        <v>6</v>
      </c>
      <c r="CT343" s="8">
        <v>13.53</v>
      </c>
      <c r="CU343" s="8">
        <v>4.5999999999999996</v>
      </c>
      <c r="CV343" s="8">
        <v>6.26</v>
      </c>
      <c r="CW343" s="8">
        <v>3.3</v>
      </c>
      <c r="CX343" s="8" t="s">
        <v>858</v>
      </c>
      <c r="CY343" s="8" t="s">
        <v>858</v>
      </c>
      <c r="DA343" s="20" t="s">
        <v>567</v>
      </c>
      <c r="DB343" s="20" t="s">
        <v>144</v>
      </c>
      <c r="DC343" s="20">
        <v>34000</v>
      </c>
      <c r="DD343" s="20">
        <v>6.9</v>
      </c>
      <c r="DE343" s="20">
        <v>390.6</v>
      </c>
      <c r="DF343" s="20">
        <v>8</v>
      </c>
      <c r="DG343" s="20">
        <v>467.9</v>
      </c>
      <c r="DH343" s="20">
        <v>5</v>
      </c>
      <c r="DI343" s="20">
        <v>142.80000000000001</v>
      </c>
      <c r="DJ343" s="20">
        <v>15</v>
      </c>
      <c r="DK343" s="20" t="s">
        <v>858</v>
      </c>
      <c r="DL343" s="20" t="s">
        <v>858</v>
      </c>
      <c r="DN343" s="21" t="s">
        <v>567</v>
      </c>
      <c r="DO343" s="21" t="s">
        <v>144</v>
      </c>
      <c r="DP343" s="21">
        <v>7000</v>
      </c>
      <c r="DQ343" s="21">
        <v>14.7</v>
      </c>
      <c r="DR343" s="21">
        <v>38</v>
      </c>
      <c r="DS343" s="21">
        <v>1.8</v>
      </c>
      <c r="DT343" s="21">
        <v>38.5</v>
      </c>
      <c r="DU343" s="21">
        <v>1.4</v>
      </c>
      <c r="DV343" s="21" t="s">
        <v>858</v>
      </c>
      <c r="DW343" s="21" t="s">
        <v>858</v>
      </c>
      <c r="DX343" s="21" t="s">
        <v>858</v>
      </c>
      <c r="DY343" s="21" t="s">
        <v>858</v>
      </c>
      <c r="EA343" s="22" t="s">
        <v>567</v>
      </c>
      <c r="EB343" s="22" t="s">
        <v>144</v>
      </c>
      <c r="EC343" s="22">
        <v>6000</v>
      </c>
      <c r="ED343" s="22">
        <v>17.8</v>
      </c>
      <c r="EE343" s="22">
        <v>18781</v>
      </c>
      <c r="EF343" s="22">
        <v>15</v>
      </c>
      <c r="EG343" s="22">
        <v>21690</v>
      </c>
      <c r="EH343" s="22">
        <v>7.6</v>
      </c>
      <c r="EI343" s="22" t="s">
        <v>858</v>
      </c>
      <c r="EJ343" s="22" t="s">
        <v>858</v>
      </c>
      <c r="EK343" s="22" t="s">
        <v>858</v>
      </c>
      <c r="EL343" s="22" t="s">
        <v>858</v>
      </c>
      <c r="EN343" s="23" t="s">
        <v>567</v>
      </c>
      <c r="EO343" s="23" t="s">
        <v>144</v>
      </c>
      <c r="EP343" s="23">
        <v>7000</v>
      </c>
      <c r="EQ343" s="23">
        <v>14.7</v>
      </c>
      <c r="ER343" s="23">
        <v>9.58</v>
      </c>
      <c r="ES343" s="23">
        <v>11</v>
      </c>
      <c r="ET343" s="23">
        <v>10.8</v>
      </c>
      <c r="EU343" s="23">
        <v>5.7</v>
      </c>
      <c r="EV343" s="23" t="s">
        <v>858</v>
      </c>
      <c r="EW343" s="23" t="s">
        <v>858</v>
      </c>
      <c r="EX343" s="23" t="s">
        <v>858</v>
      </c>
      <c r="EY343" s="23" t="s">
        <v>858</v>
      </c>
      <c r="FA343" s="24" t="s">
        <v>567</v>
      </c>
      <c r="FB343" s="24" t="s">
        <v>144</v>
      </c>
      <c r="FC343" s="24">
        <v>7000</v>
      </c>
      <c r="FD343" s="24">
        <v>14.7</v>
      </c>
      <c r="FE343" s="24">
        <v>357.2</v>
      </c>
      <c r="FF343" s="24">
        <v>12</v>
      </c>
      <c r="FG343" s="24">
        <v>415.5</v>
      </c>
      <c r="FH343" s="24">
        <v>5.7</v>
      </c>
      <c r="FI343" s="24" t="s">
        <v>858</v>
      </c>
      <c r="FJ343" s="24" t="s">
        <v>858</v>
      </c>
      <c r="FK343" s="24" t="s">
        <v>858</v>
      </c>
      <c r="FL343" s="24" t="s">
        <v>858</v>
      </c>
      <c r="FN343" s="11" t="s">
        <v>567</v>
      </c>
      <c r="FO343" s="11" t="s">
        <v>144</v>
      </c>
      <c r="FP343" s="11">
        <v>18000</v>
      </c>
      <c r="FQ343" s="11">
        <v>9.8000000000000007</v>
      </c>
      <c r="FR343" s="11">
        <v>40</v>
      </c>
      <c r="FS343" s="11">
        <v>0.7</v>
      </c>
      <c r="FT343" s="11">
        <v>40.799999999999997</v>
      </c>
      <c r="FU343" s="11">
        <v>1.1000000000000001</v>
      </c>
      <c r="FV343" s="11">
        <v>36.9</v>
      </c>
      <c r="FW343" s="11">
        <v>1.7</v>
      </c>
      <c r="FX343" s="11" t="s">
        <v>858</v>
      </c>
      <c r="FY343" s="11" t="s">
        <v>858</v>
      </c>
      <c r="GA343" s="10" t="s">
        <v>567</v>
      </c>
      <c r="GB343" s="10" t="s">
        <v>144</v>
      </c>
      <c r="GC343" s="10">
        <v>16000</v>
      </c>
      <c r="GD343" s="10">
        <v>11.6</v>
      </c>
      <c r="GE343" s="10">
        <v>29118</v>
      </c>
      <c r="GF343" s="10">
        <v>10</v>
      </c>
      <c r="GG343" s="10">
        <v>35188</v>
      </c>
      <c r="GH343" s="10">
        <v>6.2</v>
      </c>
      <c r="GI343" s="10">
        <v>18866</v>
      </c>
      <c r="GJ343" s="10">
        <v>5</v>
      </c>
      <c r="GK343" s="10" t="s">
        <v>858</v>
      </c>
      <c r="GL343" s="10" t="s">
        <v>858</v>
      </c>
      <c r="GN343" s="9" t="s">
        <v>567</v>
      </c>
      <c r="GO343" s="9" t="s">
        <v>144</v>
      </c>
      <c r="GP343" s="9">
        <v>18000</v>
      </c>
      <c r="GQ343" s="9">
        <v>9.8000000000000007</v>
      </c>
      <c r="GR343" s="9">
        <v>12.18</v>
      </c>
      <c r="GS343" s="9">
        <v>7.2</v>
      </c>
      <c r="GT343" s="9">
        <v>15.07</v>
      </c>
      <c r="GU343" s="9">
        <v>5.8</v>
      </c>
      <c r="GV343" s="9">
        <v>7.82</v>
      </c>
      <c r="GW343" s="9">
        <v>5</v>
      </c>
      <c r="GX343" s="9" t="s">
        <v>858</v>
      </c>
      <c r="GY343" s="9" t="s">
        <v>858</v>
      </c>
    </row>
    <row r="344" spans="1:207" x14ac:dyDescent="0.25">
      <c r="A344" s="1" t="s">
        <v>568</v>
      </c>
      <c r="B344" s="1" t="s">
        <v>145</v>
      </c>
      <c r="C344" s="1">
        <v>15000</v>
      </c>
      <c r="D344" s="1">
        <v>10.6</v>
      </c>
      <c r="E344" s="1">
        <v>460</v>
      </c>
      <c r="F344" s="1">
        <v>6.9</v>
      </c>
      <c r="G344" s="1">
        <v>528.6</v>
      </c>
      <c r="H344" s="1">
        <v>5.0999999999999996</v>
      </c>
      <c r="I344" s="1">
        <v>287</v>
      </c>
      <c r="J344" s="1">
        <v>6.8</v>
      </c>
      <c r="K344" s="1" t="s">
        <v>858</v>
      </c>
      <c r="L344" s="1" t="s">
        <v>858</v>
      </c>
      <c r="N344" s="2" t="s">
        <v>568</v>
      </c>
      <c r="O344" s="2" t="s">
        <v>145</v>
      </c>
      <c r="P344" s="2">
        <v>25000</v>
      </c>
      <c r="Q344" s="2">
        <v>8.1</v>
      </c>
      <c r="R344" s="2">
        <v>39</v>
      </c>
      <c r="S344" s="2">
        <v>1.6</v>
      </c>
      <c r="T344" s="2">
        <v>40.5</v>
      </c>
      <c r="U344" s="2">
        <v>1.3</v>
      </c>
      <c r="V344" s="2">
        <v>36</v>
      </c>
      <c r="W344" s="2">
        <v>3.2</v>
      </c>
      <c r="X344" s="2" t="s">
        <v>858</v>
      </c>
      <c r="Y344" s="2" t="s">
        <v>858</v>
      </c>
      <c r="AA344" s="3" t="s">
        <v>568</v>
      </c>
      <c r="AB344" s="3" t="s">
        <v>145</v>
      </c>
      <c r="AC344" s="3">
        <v>23000</v>
      </c>
      <c r="AD344" s="3">
        <v>9.6</v>
      </c>
      <c r="AE344" s="3">
        <v>22612</v>
      </c>
      <c r="AF344" s="3">
        <v>6.4</v>
      </c>
      <c r="AG344" s="3">
        <v>24947</v>
      </c>
      <c r="AH344" s="3">
        <v>4.5999999999999996</v>
      </c>
      <c r="AI344" s="3">
        <v>13469</v>
      </c>
      <c r="AJ344" s="3">
        <v>8.1999999999999993</v>
      </c>
      <c r="AK344" s="3" t="s">
        <v>858</v>
      </c>
      <c r="AL344" s="3" t="s">
        <v>858</v>
      </c>
      <c r="AN344" s="4" t="s">
        <v>568</v>
      </c>
      <c r="AO344" s="4" t="s">
        <v>145</v>
      </c>
      <c r="AP344" s="4">
        <v>25000</v>
      </c>
      <c r="AQ344" s="4">
        <v>8.1</v>
      </c>
      <c r="AR344" s="4">
        <v>10.53</v>
      </c>
      <c r="AS344" s="4">
        <v>5.4</v>
      </c>
      <c r="AT344" s="4">
        <v>11.94</v>
      </c>
      <c r="AU344" s="4">
        <v>3.9</v>
      </c>
      <c r="AV344" s="4">
        <v>6.91</v>
      </c>
      <c r="AW344" s="4">
        <v>3.5</v>
      </c>
      <c r="AX344" s="4" t="s">
        <v>858</v>
      </c>
      <c r="AY344" s="4" t="s">
        <v>858</v>
      </c>
      <c r="BA344" s="5" t="s">
        <v>568</v>
      </c>
      <c r="BB344" s="5" t="s">
        <v>145</v>
      </c>
      <c r="BC344" s="5">
        <v>25000</v>
      </c>
      <c r="BD344" s="5">
        <v>8.1</v>
      </c>
      <c r="BE344" s="5">
        <v>437.9</v>
      </c>
      <c r="BF344" s="5">
        <v>4.9000000000000004</v>
      </c>
      <c r="BG344" s="5">
        <v>484</v>
      </c>
      <c r="BH344" s="5">
        <v>3.9</v>
      </c>
      <c r="BI344" s="5">
        <v>261.3</v>
      </c>
      <c r="BJ344" s="5">
        <v>4</v>
      </c>
      <c r="BK344" s="5" t="s">
        <v>858</v>
      </c>
      <c r="BL344" s="5" t="s">
        <v>858</v>
      </c>
      <c r="BN344" s="6" t="s">
        <v>568</v>
      </c>
      <c r="BO344" s="6" t="s">
        <v>145</v>
      </c>
      <c r="BP344" s="6">
        <v>41000</v>
      </c>
      <c r="BQ344" s="6">
        <v>6.3</v>
      </c>
      <c r="BR344" s="6">
        <v>37</v>
      </c>
      <c r="BS344" s="6">
        <v>3.3</v>
      </c>
      <c r="BT344" s="6">
        <v>31.9</v>
      </c>
      <c r="BU344" s="6">
        <v>2.6</v>
      </c>
      <c r="BV344" s="6">
        <v>12.4</v>
      </c>
      <c r="BW344" s="6">
        <v>11</v>
      </c>
      <c r="BX344" s="6" t="s">
        <v>858</v>
      </c>
      <c r="BY344" s="6" t="s">
        <v>858</v>
      </c>
      <c r="CA344" s="7" t="s">
        <v>568</v>
      </c>
      <c r="CB344" s="7" t="s">
        <v>145</v>
      </c>
      <c r="CC344" s="7">
        <v>36000</v>
      </c>
      <c r="CD344" s="7">
        <v>8.3000000000000007</v>
      </c>
      <c r="CE344" s="7">
        <v>17951</v>
      </c>
      <c r="CF344" s="7">
        <v>11</v>
      </c>
      <c r="CG344" s="7">
        <v>19880</v>
      </c>
      <c r="CH344" s="7">
        <v>5.5</v>
      </c>
      <c r="CI344" s="7">
        <v>5399</v>
      </c>
      <c r="CJ344" s="7">
        <v>14</v>
      </c>
      <c r="CK344" s="7" t="s">
        <v>858</v>
      </c>
      <c r="CL344" s="7" t="s">
        <v>858</v>
      </c>
      <c r="CN344" s="8" t="s">
        <v>568</v>
      </c>
      <c r="CO344" s="8" t="s">
        <v>145</v>
      </c>
      <c r="CP344" s="8">
        <v>41000</v>
      </c>
      <c r="CQ344" s="8">
        <v>6.3</v>
      </c>
      <c r="CR344" s="8">
        <v>9.4600000000000009</v>
      </c>
      <c r="CS344" s="8">
        <v>5.4</v>
      </c>
      <c r="CT344" s="8">
        <v>11.86</v>
      </c>
      <c r="CU344" s="8">
        <v>3.6</v>
      </c>
      <c r="CV344" s="8">
        <v>6.09</v>
      </c>
      <c r="CW344" s="8">
        <v>0.7</v>
      </c>
      <c r="CX344" s="8" t="s">
        <v>858</v>
      </c>
      <c r="CY344" s="8" t="s">
        <v>858</v>
      </c>
      <c r="DA344" s="20" t="s">
        <v>568</v>
      </c>
      <c r="DB344" s="20" t="s">
        <v>145</v>
      </c>
      <c r="DC344" s="20">
        <v>41000</v>
      </c>
      <c r="DD344" s="20">
        <v>6.3</v>
      </c>
      <c r="DE344" s="20">
        <v>340.2</v>
      </c>
      <c r="DF344" s="20">
        <v>7.6</v>
      </c>
      <c r="DG344" s="20">
        <v>378.1</v>
      </c>
      <c r="DH344" s="20">
        <v>4.3</v>
      </c>
      <c r="DI344" s="20">
        <v>99</v>
      </c>
      <c r="DJ344" s="20">
        <v>11</v>
      </c>
      <c r="DK344" s="20" t="s">
        <v>858</v>
      </c>
      <c r="DL344" s="20" t="s">
        <v>858</v>
      </c>
      <c r="DN344" s="21" t="s">
        <v>568</v>
      </c>
      <c r="DO344" s="21" t="s">
        <v>145</v>
      </c>
      <c r="DP344" s="21">
        <v>10000</v>
      </c>
      <c r="DQ344" s="21">
        <v>12.6</v>
      </c>
      <c r="DR344" s="21">
        <v>37.5</v>
      </c>
      <c r="DS344" s="21">
        <v>1.4</v>
      </c>
      <c r="DT344" s="21">
        <v>38.6</v>
      </c>
      <c r="DU344" s="21">
        <v>1.9</v>
      </c>
      <c r="DV344" s="21">
        <v>32.1</v>
      </c>
      <c r="DW344" s="21">
        <v>4.8</v>
      </c>
      <c r="DX344" s="21" t="s">
        <v>858</v>
      </c>
      <c r="DY344" s="21" t="s">
        <v>858</v>
      </c>
      <c r="EA344" s="22" t="s">
        <v>568</v>
      </c>
      <c r="EB344" s="22" t="s">
        <v>145</v>
      </c>
      <c r="EC344" s="22">
        <v>9000</v>
      </c>
      <c r="ED344" s="22">
        <v>14.6</v>
      </c>
      <c r="EE344" s="22">
        <v>18630</v>
      </c>
      <c r="EF344" s="22">
        <v>9.5</v>
      </c>
      <c r="EG344" s="22">
        <v>20750</v>
      </c>
      <c r="EH344" s="22">
        <v>5.5</v>
      </c>
      <c r="EI344" s="22" t="s">
        <v>858</v>
      </c>
      <c r="EJ344" s="22" t="s">
        <v>858</v>
      </c>
      <c r="EK344" s="22" t="s">
        <v>858</v>
      </c>
      <c r="EL344" s="22" t="s">
        <v>858</v>
      </c>
      <c r="EN344" s="23" t="s">
        <v>568</v>
      </c>
      <c r="EO344" s="23" t="s">
        <v>145</v>
      </c>
      <c r="EP344" s="23">
        <v>10000</v>
      </c>
      <c r="EQ344" s="23">
        <v>12.6</v>
      </c>
      <c r="ER344" s="23">
        <v>9.43</v>
      </c>
      <c r="ES344" s="23">
        <v>9</v>
      </c>
      <c r="ET344" s="23">
        <v>10.75</v>
      </c>
      <c r="EU344" s="23">
        <v>4.9000000000000004</v>
      </c>
      <c r="EV344" s="23" t="s">
        <v>858</v>
      </c>
      <c r="EW344" s="23" t="s">
        <v>858</v>
      </c>
      <c r="EX344" s="23" t="s">
        <v>858</v>
      </c>
      <c r="EY344" s="23" t="s">
        <v>858</v>
      </c>
      <c r="FA344" s="24" t="s">
        <v>568</v>
      </c>
      <c r="FB344" s="24" t="s">
        <v>145</v>
      </c>
      <c r="FC344" s="24">
        <v>10000</v>
      </c>
      <c r="FD344" s="24">
        <v>12.6</v>
      </c>
      <c r="FE344" s="24">
        <v>365.5</v>
      </c>
      <c r="FF344" s="24">
        <v>9.1999999999999993</v>
      </c>
      <c r="FG344" s="24">
        <v>414.9</v>
      </c>
      <c r="FH344" s="24">
        <v>4.8</v>
      </c>
      <c r="FI344" s="24">
        <v>256.60000000000002</v>
      </c>
      <c r="FJ344" s="24">
        <v>5.2</v>
      </c>
      <c r="FK344" s="24" t="s">
        <v>858</v>
      </c>
      <c r="FL344" s="24" t="s">
        <v>858</v>
      </c>
      <c r="FN344" s="11" t="s">
        <v>568</v>
      </c>
      <c r="FO344" s="11" t="s">
        <v>145</v>
      </c>
      <c r="FP344" s="11">
        <v>15000</v>
      </c>
      <c r="FQ344" s="11">
        <v>10.6</v>
      </c>
      <c r="FR344" s="11">
        <v>40</v>
      </c>
      <c r="FS344" s="11">
        <v>1.7</v>
      </c>
      <c r="FT344" s="11">
        <v>41.8</v>
      </c>
      <c r="FU344" s="11">
        <v>1.6</v>
      </c>
      <c r="FV344" s="11">
        <v>37</v>
      </c>
      <c r="FW344" s="11">
        <v>1.6</v>
      </c>
      <c r="FX344" s="11" t="s">
        <v>858</v>
      </c>
      <c r="FY344" s="11" t="s">
        <v>858</v>
      </c>
      <c r="GA344" s="10" t="s">
        <v>568</v>
      </c>
      <c r="GB344" s="10" t="s">
        <v>145</v>
      </c>
      <c r="GC344" s="10">
        <v>14000</v>
      </c>
      <c r="GD344" s="10">
        <v>12.6</v>
      </c>
      <c r="GE344" s="10">
        <v>24975</v>
      </c>
      <c r="GF344" s="10">
        <v>7.3</v>
      </c>
      <c r="GG344" s="10">
        <v>27778</v>
      </c>
      <c r="GH344" s="10">
        <v>6</v>
      </c>
      <c r="GI344" s="10">
        <v>15647</v>
      </c>
      <c r="GJ344" s="10">
        <v>15</v>
      </c>
      <c r="GK344" s="10" t="s">
        <v>858</v>
      </c>
      <c r="GL344" s="10" t="s">
        <v>858</v>
      </c>
      <c r="GN344" s="9" t="s">
        <v>568</v>
      </c>
      <c r="GO344" s="9" t="s">
        <v>145</v>
      </c>
      <c r="GP344" s="9">
        <v>15000</v>
      </c>
      <c r="GQ344" s="9">
        <v>10.6</v>
      </c>
      <c r="GR344" s="9">
        <v>11.23</v>
      </c>
      <c r="GS344" s="9">
        <v>7.9</v>
      </c>
      <c r="GT344" s="9">
        <v>12.64</v>
      </c>
      <c r="GU344" s="9">
        <v>5.2</v>
      </c>
      <c r="GV344" s="9">
        <v>7.13</v>
      </c>
      <c r="GW344" s="9">
        <v>5.6</v>
      </c>
      <c r="GX344" s="9" t="s">
        <v>858</v>
      </c>
      <c r="GY344" s="9" t="s">
        <v>858</v>
      </c>
    </row>
    <row r="345" spans="1:207" x14ac:dyDescent="0.25">
      <c r="A345" s="1" t="s">
        <v>569</v>
      </c>
      <c r="B345" s="1" t="s">
        <v>146</v>
      </c>
      <c r="C345" s="1">
        <v>22000</v>
      </c>
      <c r="D345" s="1">
        <v>9</v>
      </c>
      <c r="E345" s="1">
        <v>568.5</v>
      </c>
      <c r="F345" s="1">
        <v>6.3</v>
      </c>
      <c r="G345" s="1">
        <v>642.20000000000005</v>
      </c>
      <c r="H345" s="1">
        <v>4.5999999999999996</v>
      </c>
      <c r="I345" s="1">
        <v>306.7</v>
      </c>
      <c r="J345" s="1">
        <v>6</v>
      </c>
      <c r="K345" s="1" t="s">
        <v>858</v>
      </c>
      <c r="L345" s="1" t="s">
        <v>858</v>
      </c>
      <c r="N345" s="2" t="s">
        <v>569</v>
      </c>
      <c r="O345" s="2" t="s">
        <v>146</v>
      </c>
      <c r="P345" s="2">
        <v>31000</v>
      </c>
      <c r="Q345" s="2">
        <v>7.5</v>
      </c>
      <c r="R345" s="2">
        <v>38</v>
      </c>
      <c r="S345" s="2">
        <v>1.1000000000000001</v>
      </c>
      <c r="T345" s="2">
        <v>39.6</v>
      </c>
      <c r="U345" s="2">
        <v>1</v>
      </c>
      <c r="V345" s="2">
        <v>35</v>
      </c>
      <c r="W345" s="2">
        <v>1.2</v>
      </c>
      <c r="X345" s="2" t="s">
        <v>858</v>
      </c>
      <c r="Y345" s="2" t="s">
        <v>858</v>
      </c>
      <c r="AA345" s="3" t="s">
        <v>569</v>
      </c>
      <c r="AB345" s="3" t="s">
        <v>146</v>
      </c>
      <c r="AC345" s="3">
        <v>24000</v>
      </c>
      <c r="AD345" s="3">
        <v>11.4</v>
      </c>
      <c r="AE345" s="3">
        <v>27456</v>
      </c>
      <c r="AF345" s="3">
        <v>8.5</v>
      </c>
      <c r="AG345" s="3">
        <v>31857</v>
      </c>
      <c r="AH345" s="3">
        <v>5.9</v>
      </c>
      <c r="AI345" s="3">
        <v>14270</v>
      </c>
      <c r="AJ345" s="3">
        <v>8.6</v>
      </c>
      <c r="AK345" s="3" t="s">
        <v>858</v>
      </c>
      <c r="AL345" s="3" t="s">
        <v>858</v>
      </c>
      <c r="AN345" s="4" t="s">
        <v>569</v>
      </c>
      <c r="AO345" s="4" t="s">
        <v>146</v>
      </c>
      <c r="AP345" s="4">
        <v>31000</v>
      </c>
      <c r="AQ345" s="4">
        <v>7.5</v>
      </c>
      <c r="AR345" s="4">
        <v>13.24</v>
      </c>
      <c r="AS345" s="4">
        <v>6.1</v>
      </c>
      <c r="AT345" s="4">
        <v>15.09</v>
      </c>
      <c r="AU345" s="4">
        <v>3.8</v>
      </c>
      <c r="AV345" s="4">
        <v>7.5</v>
      </c>
      <c r="AW345" s="4">
        <v>4.9000000000000004</v>
      </c>
      <c r="AX345" s="4" t="s">
        <v>858</v>
      </c>
      <c r="AY345" s="4" t="s">
        <v>858</v>
      </c>
      <c r="BA345" s="5" t="s">
        <v>569</v>
      </c>
      <c r="BB345" s="5" t="s">
        <v>146</v>
      </c>
      <c r="BC345" s="5">
        <v>31000</v>
      </c>
      <c r="BD345" s="5">
        <v>7.5</v>
      </c>
      <c r="BE345" s="5">
        <v>529.29999999999995</v>
      </c>
      <c r="BF345" s="5">
        <v>5.7</v>
      </c>
      <c r="BG345" s="5">
        <v>598.1</v>
      </c>
      <c r="BH345" s="5">
        <v>3.9</v>
      </c>
      <c r="BI345" s="5">
        <v>287.3</v>
      </c>
      <c r="BJ345" s="5">
        <v>5.2</v>
      </c>
      <c r="BK345" s="5" t="s">
        <v>858</v>
      </c>
      <c r="BL345" s="5" t="s">
        <v>858</v>
      </c>
      <c r="BN345" s="6" t="s">
        <v>569</v>
      </c>
      <c r="BO345" s="6" t="s">
        <v>146</v>
      </c>
      <c r="BP345" s="6">
        <v>39000</v>
      </c>
      <c r="BQ345" s="6">
        <v>6.6</v>
      </c>
      <c r="BR345" s="6">
        <v>37.5</v>
      </c>
      <c r="BS345" s="6">
        <v>0.6</v>
      </c>
      <c r="BT345" s="6">
        <v>35.4</v>
      </c>
      <c r="BU345" s="6">
        <v>1.9</v>
      </c>
      <c r="BV345" s="6">
        <v>18.399999999999999</v>
      </c>
      <c r="BW345" s="6">
        <v>15</v>
      </c>
      <c r="BX345" s="6" t="s">
        <v>858</v>
      </c>
      <c r="BY345" s="6" t="s">
        <v>858</v>
      </c>
      <c r="CA345" s="7" t="s">
        <v>569</v>
      </c>
      <c r="CB345" s="7" t="s">
        <v>146</v>
      </c>
      <c r="CC345" s="7">
        <v>31000</v>
      </c>
      <c r="CD345" s="7">
        <v>10.5</v>
      </c>
      <c r="CE345" s="7">
        <v>24289</v>
      </c>
      <c r="CF345" s="7">
        <v>12</v>
      </c>
      <c r="CG345" s="7">
        <v>27488</v>
      </c>
      <c r="CH345" s="7">
        <v>7.3</v>
      </c>
      <c r="CI345" s="7" t="s">
        <v>858</v>
      </c>
      <c r="CJ345" s="7" t="s">
        <v>858</v>
      </c>
      <c r="CK345" s="7" t="s">
        <v>858</v>
      </c>
      <c r="CL345" s="7" t="s">
        <v>858</v>
      </c>
      <c r="CN345" s="8" t="s">
        <v>569</v>
      </c>
      <c r="CO345" s="8" t="s">
        <v>146</v>
      </c>
      <c r="CP345" s="8">
        <v>39000</v>
      </c>
      <c r="CQ345" s="8">
        <v>6.6</v>
      </c>
      <c r="CR345" s="8">
        <v>11.98</v>
      </c>
      <c r="CS345" s="8">
        <v>6.4</v>
      </c>
      <c r="CT345" s="8">
        <v>14.73</v>
      </c>
      <c r="CU345" s="8">
        <v>3.6</v>
      </c>
      <c r="CV345" s="8">
        <v>6.84</v>
      </c>
      <c r="CW345" s="8">
        <v>2.2999999999999998</v>
      </c>
      <c r="CX345" s="8" t="s">
        <v>858</v>
      </c>
      <c r="CY345" s="8" t="s">
        <v>858</v>
      </c>
      <c r="DA345" s="20" t="s">
        <v>569</v>
      </c>
      <c r="DB345" s="20" t="s">
        <v>146</v>
      </c>
      <c r="DC345" s="20">
        <v>39000</v>
      </c>
      <c r="DD345" s="20">
        <v>6.6</v>
      </c>
      <c r="DE345" s="20">
        <v>471.7</v>
      </c>
      <c r="DF345" s="20">
        <v>7.2</v>
      </c>
      <c r="DG345" s="20">
        <v>520.79999999999995</v>
      </c>
      <c r="DH345" s="20">
        <v>4.2</v>
      </c>
      <c r="DI345" s="20">
        <v>159.1</v>
      </c>
      <c r="DJ345" s="20">
        <v>15</v>
      </c>
      <c r="DK345" s="20" t="s">
        <v>858</v>
      </c>
      <c r="DL345" s="20" t="s">
        <v>858</v>
      </c>
      <c r="DN345" s="21" t="s">
        <v>569</v>
      </c>
      <c r="DO345" s="21" t="s">
        <v>146</v>
      </c>
      <c r="DP345" s="21">
        <v>9000</v>
      </c>
      <c r="DQ345" s="21">
        <v>13.2</v>
      </c>
      <c r="DR345" s="21">
        <v>37.5</v>
      </c>
      <c r="DS345" s="21">
        <v>0.9</v>
      </c>
      <c r="DT345" s="21">
        <v>37.6</v>
      </c>
      <c r="DU345" s="21">
        <v>1.3</v>
      </c>
      <c r="DV345" s="21" t="s">
        <v>858</v>
      </c>
      <c r="DW345" s="21" t="s">
        <v>858</v>
      </c>
      <c r="DX345" s="21" t="s">
        <v>858</v>
      </c>
      <c r="DY345" s="21" t="s">
        <v>858</v>
      </c>
      <c r="EA345" s="22" t="s">
        <v>569</v>
      </c>
      <c r="EB345" s="22" t="s">
        <v>146</v>
      </c>
      <c r="EC345" s="22">
        <v>7000</v>
      </c>
      <c r="ED345" s="22">
        <v>16.2</v>
      </c>
      <c r="EE345" s="22">
        <v>21545</v>
      </c>
      <c r="EF345" s="22">
        <v>12</v>
      </c>
      <c r="EG345" s="22">
        <v>25301</v>
      </c>
      <c r="EH345" s="22">
        <v>8.8000000000000007</v>
      </c>
      <c r="EI345" s="22" t="s">
        <v>858</v>
      </c>
      <c r="EJ345" s="22" t="s">
        <v>858</v>
      </c>
      <c r="EK345" s="22" t="s">
        <v>858</v>
      </c>
      <c r="EL345" s="22" t="s">
        <v>858</v>
      </c>
      <c r="EN345" s="23" t="s">
        <v>569</v>
      </c>
      <c r="EO345" s="23" t="s">
        <v>146</v>
      </c>
      <c r="EP345" s="23">
        <v>9000</v>
      </c>
      <c r="EQ345" s="23">
        <v>13.2</v>
      </c>
      <c r="ER345" s="23">
        <v>10.81</v>
      </c>
      <c r="ES345" s="23">
        <v>11</v>
      </c>
      <c r="ET345" s="23">
        <v>13.05</v>
      </c>
      <c r="EU345" s="23">
        <v>6.2</v>
      </c>
      <c r="EV345" s="23">
        <v>6.86</v>
      </c>
      <c r="EW345" s="23">
        <v>4.5</v>
      </c>
      <c r="EX345" s="23" t="s">
        <v>858</v>
      </c>
      <c r="EY345" s="23" t="s">
        <v>858</v>
      </c>
      <c r="FA345" s="24" t="s">
        <v>569</v>
      </c>
      <c r="FB345" s="24" t="s">
        <v>146</v>
      </c>
      <c r="FC345" s="24">
        <v>9000</v>
      </c>
      <c r="FD345" s="24">
        <v>13.2</v>
      </c>
      <c r="FE345" s="24">
        <v>408.9</v>
      </c>
      <c r="FF345" s="24">
        <v>11</v>
      </c>
      <c r="FG345" s="24">
        <v>490.4</v>
      </c>
      <c r="FH345" s="24">
        <v>6.4</v>
      </c>
      <c r="FI345" s="24">
        <v>238.1</v>
      </c>
      <c r="FJ345" s="24">
        <v>7.6</v>
      </c>
      <c r="FK345" s="24" t="s">
        <v>858</v>
      </c>
      <c r="FL345" s="24" t="s">
        <v>858</v>
      </c>
      <c r="FN345" s="11" t="s">
        <v>569</v>
      </c>
      <c r="FO345" s="11" t="s">
        <v>146</v>
      </c>
      <c r="FP345" s="11">
        <v>22000</v>
      </c>
      <c r="FQ345" s="11">
        <v>9</v>
      </c>
      <c r="FR345" s="11">
        <v>39</v>
      </c>
      <c r="FS345" s="11">
        <v>1.6</v>
      </c>
      <c r="FT345" s="11">
        <v>40.5</v>
      </c>
      <c r="FU345" s="11">
        <v>1.3</v>
      </c>
      <c r="FV345" s="11">
        <v>35</v>
      </c>
      <c r="FW345" s="11">
        <v>2.4</v>
      </c>
      <c r="FX345" s="11" t="s">
        <v>858</v>
      </c>
      <c r="FY345" s="11" t="s">
        <v>858</v>
      </c>
      <c r="GA345" s="10" t="s">
        <v>569</v>
      </c>
      <c r="GB345" s="10" t="s">
        <v>146</v>
      </c>
      <c r="GC345" s="10">
        <v>17000</v>
      </c>
      <c r="GD345" s="10">
        <v>14.8</v>
      </c>
      <c r="GE345" s="10">
        <v>32145</v>
      </c>
      <c r="GF345" s="10">
        <v>8.1999999999999993</v>
      </c>
      <c r="GG345" s="10">
        <v>34710</v>
      </c>
      <c r="GH345" s="10">
        <v>6.7</v>
      </c>
      <c r="GI345" s="10">
        <v>16052</v>
      </c>
      <c r="GJ345" s="10">
        <v>15</v>
      </c>
      <c r="GK345" s="10" t="s">
        <v>858</v>
      </c>
      <c r="GL345" s="10" t="s">
        <v>858</v>
      </c>
      <c r="GN345" s="9" t="s">
        <v>569</v>
      </c>
      <c r="GO345" s="9" t="s">
        <v>146</v>
      </c>
      <c r="GP345" s="9">
        <v>22000</v>
      </c>
      <c r="GQ345" s="9">
        <v>9</v>
      </c>
      <c r="GR345" s="9">
        <v>13.82</v>
      </c>
      <c r="GS345" s="9">
        <v>8</v>
      </c>
      <c r="GT345" s="9">
        <v>15.87</v>
      </c>
      <c r="GU345" s="9">
        <v>4.5</v>
      </c>
      <c r="GV345" s="9">
        <v>7.99</v>
      </c>
      <c r="GW345" s="9">
        <v>6.2</v>
      </c>
      <c r="GX345" s="9" t="s">
        <v>858</v>
      </c>
      <c r="GY345" s="9" t="s">
        <v>858</v>
      </c>
    </row>
    <row r="346" spans="1:207" x14ac:dyDescent="0.25">
      <c r="A346" s="1" t="s">
        <v>570</v>
      </c>
      <c r="B346" s="1" t="s">
        <v>147</v>
      </c>
      <c r="C346" s="1">
        <v>24000</v>
      </c>
      <c r="D346" s="1">
        <v>8.6999999999999993</v>
      </c>
      <c r="E346" s="1">
        <v>575</v>
      </c>
      <c r="F346" s="1">
        <v>9.8000000000000007</v>
      </c>
      <c r="G346" s="1">
        <v>676.8</v>
      </c>
      <c r="H346" s="1">
        <v>4.5</v>
      </c>
      <c r="I346" s="1">
        <v>316.5</v>
      </c>
      <c r="J346" s="1">
        <v>5.6</v>
      </c>
      <c r="K346" s="1" t="s">
        <v>858</v>
      </c>
      <c r="L346" s="1" t="s">
        <v>858</v>
      </c>
      <c r="N346" s="2" t="s">
        <v>570</v>
      </c>
      <c r="O346" s="2" t="s">
        <v>147</v>
      </c>
      <c r="P346" s="2">
        <v>36000</v>
      </c>
      <c r="Q346" s="2">
        <v>7</v>
      </c>
      <c r="R346" s="2">
        <v>38.1</v>
      </c>
      <c r="S346" s="2">
        <v>1</v>
      </c>
      <c r="T346" s="2">
        <v>40.200000000000003</v>
      </c>
      <c r="U346" s="2">
        <v>1.3</v>
      </c>
      <c r="V346" s="2">
        <v>35</v>
      </c>
      <c r="W346" s="2">
        <v>0.1</v>
      </c>
      <c r="X346" s="2" t="s">
        <v>858</v>
      </c>
      <c r="Y346" s="2" t="s">
        <v>858</v>
      </c>
      <c r="AA346" s="3" t="s">
        <v>570</v>
      </c>
      <c r="AB346" s="3" t="s">
        <v>147</v>
      </c>
      <c r="AC346" s="3">
        <v>31000</v>
      </c>
      <c r="AD346" s="3">
        <v>9.4</v>
      </c>
      <c r="AE346" s="3">
        <v>26948</v>
      </c>
      <c r="AF346" s="3">
        <v>11</v>
      </c>
      <c r="AG346" s="3">
        <v>33348</v>
      </c>
      <c r="AH346" s="3">
        <v>5.5</v>
      </c>
      <c r="AI346" s="3">
        <v>14577</v>
      </c>
      <c r="AJ346" s="3">
        <v>5.7</v>
      </c>
      <c r="AK346" s="3" t="s">
        <v>858</v>
      </c>
      <c r="AL346" s="3" t="s">
        <v>858</v>
      </c>
      <c r="AN346" s="4" t="s">
        <v>570</v>
      </c>
      <c r="AO346" s="4" t="s">
        <v>147</v>
      </c>
      <c r="AP346" s="4">
        <v>36000</v>
      </c>
      <c r="AQ346" s="4">
        <v>7</v>
      </c>
      <c r="AR346" s="4">
        <v>13.09</v>
      </c>
      <c r="AS346" s="4">
        <v>7.2</v>
      </c>
      <c r="AT346" s="4">
        <v>15.33</v>
      </c>
      <c r="AU346" s="4">
        <v>4</v>
      </c>
      <c r="AV346" s="4">
        <v>7.24</v>
      </c>
      <c r="AW346" s="4">
        <v>3.7</v>
      </c>
      <c r="AX346" s="4" t="s">
        <v>858</v>
      </c>
      <c r="AY346" s="4" t="s">
        <v>858</v>
      </c>
      <c r="BA346" s="5" t="s">
        <v>570</v>
      </c>
      <c r="BB346" s="5" t="s">
        <v>147</v>
      </c>
      <c r="BC346" s="5">
        <v>36000</v>
      </c>
      <c r="BD346" s="5">
        <v>7</v>
      </c>
      <c r="BE346" s="5">
        <v>519.79999999999995</v>
      </c>
      <c r="BF346" s="5">
        <v>6</v>
      </c>
      <c r="BG346" s="5">
        <v>616.1</v>
      </c>
      <c r="BH346" s="5">
        <v>3.8</v>
      </c>
      <c r="BI346" s="5">
        <v>289.7</v>
      </c>
      <c r="BJ346" s="5">
        <v>4.2</v>
      </c>
      <c r="BK346" s="5" t="s">
        <v>858</v>
      </c>
      <c r="BL346" s="5" t="s">
        <v>858</v>
      </c>
      <c r="BN346" s="6" t="s">
        <v>570</v>
      </c>
      <c r="BO346" s="6" t="s">
        <v>147</v>
      </c>
      <c r="BP346" s="6">
        <v>49000</v>
      </c>
      <c r="BQ346" s="6">
        <v>5.9</v>
      </c>
      <c r="BR346" s="6">
        <v>37</v>
      </c>
      <c r="BS346" s="6">
        <v>0.4</v>
      </c>
      <c r="BT346" s="6">
        <v>34.200000000000003</v>
      </c>
      <c r="BU346" s="6">
        <v>2.2000000000000002</v>
      </c>
      <c r="BV346" s="6">
        <v>14.5</v>
      </c>
      <c r="BW346" s="6">
        <v>13</v>
      </c>
      <c r="BX346" s="6" t="s">
        <v>858</v>
      </c>
      <c r="BY346" s="6" t="s">
        <v>858</v>
      </c>
      <c r="CA346" s="7" t="s">
        <v>570</v>
      </c>
      <c r="CB346" s="7" t="s">
        <v>147</v>
      </c>
      <c r="CC346" s="7">
        <v>43000</v>
      </c>
      <c r="CD346" s="7">
        <v>9.8000000000000007</v>
      </c>
      <c r="CE346" s="7">
        <v>21993</v>
      </c>
      <c r="CF346" s="7">
        <v>16</v>
      </c>
      <c r="CG346" s="7">
        <v>26365</v>
      </c>
      <c r="CH346" s="7">
        <v>7.6</v>
      </c>
      <c r="CI346" s="7" t="s">
        <v>858</v>
      </c>
      <c r="CJ346" s="7" t="s">
        <v>858</v>
      </c>
      <c r="CK346" s="7" t="s">
        <v>858</v>
      </c>
      <c r="CL346" s="7" t="s">
        <v>858</v>
      </c>
      <c r="CN346" s="8" t="s">
        <v>570</v>
      </c>
      <c r="CO346" s="8" t="s">
        <v>147</v>
      </c>
      <c r="CP346" s="8">
        <v>49000</v>
      </c>
      <c r="CQ346" s="8">
        <v>5.9</v>
      </c>
      <c r="CR346" s="8">
        <v>11.34</v>
      </c>
      <c r="CS346" s="8">
        <v>6.6</v>
      </c>
      <c r="CT346" s="8">
        <v>14.56</v>
      </c>
      <c r="CU346" s="8">
        <v>3.8</v>
      </c>
      <c r="CV346" s="8">
        <v>6.5</v>
      </c>
      <c r="CW346" s="8">
        <v>2.1</v>
      </c>
      <c r="CX346" s="8" t="s">
        <v>858</v>
      </c>
      <c r="CY346" s="8" t="s">
        <v>858</v>
      </c>
      <c r="DA346" s="20" t="s">
        <v>570</v>
      </c>
      <c r="DB346" s="20" t="s">
        <v>147</v>
      </c>
      <c r="DC346" s="20">
        <v>49000</v>
      </c>
      <c r="DD346" s="20">
        <v>5.9</v>
      </c>
      <c r="DE346" s="20">
        <v>432.4</v>
      </c>
      <c r="DF346" s="20">
        <v>7.2</v>
      </c>
      <c r="DG346" s="20">
        <v>497.2</v>
      </c>
      <c r="DH346" s="20">
        <v>4.2</v>
      </c>
      <c r="DI346" s="20">
        <v>124.2</v>
      </c>
      <c r="DJ346" s="20">
        <v>13</v>
      </c>
      <c r="DK346" s="20" t="s">
        <v>858</v>
      </c>
      <c r="DL346" s="20" t="s">
        <v>858</v>
      </c>
      <c r="DN346" s="21" t="s">
        <v>570</v>
      </c>
      <c r="DO346" s="21" t="s">
        <v>147</v>
      </c>
      <c r="DP346" s="21">
        <v>12000</v>
      </c>
      <c r="DQ346" s="21">
        <v>11.6</v>
      </c>
      <c r="DR346" s="21">
        <v>37.5</v>
      </c>
      <c r="DS346" s="21">
        <v>1.9</v>
      </c>
      <c r="DT346" s="21">
        <v>39.799999999999997</v>
      </c>
      <c r="DU346" s="21">
        <v>2.4</v>
      </c>
      <c r="DV346" s="21">
        <v>34.6</v>
      </c>
      <c r="DW346" s="21">
        <v>3.7</v>
      </c>
      <c r="DX346" s="21" t="s">
        <v>858</v>
      </c>
      <c r="DY346" s="21" t="s">
        <v>858</v>
      </c>
      <c r="EA346" s="22" t="s">
        <v>570</v>
      </c>
      <c r="EB346" s="22" t="s">
        <v>147</v>
      </c>
      <c r="EC346" s="22">
        <v>9000</v>
      </c>
      <c r="ED346" s="22">
        <v>14.7</v>
      </c>
      <c r="EE346" s="22">
        <v>24825</v>
      </c>
      <c r="EF346" s="22">
        <v>12</v>
      </c>
      <c r="EG346" s="22">
        <v>26117</v>
      </c>
      <c r="EH346" s="22">
        <v>7.1</v>
      </c>
      <c r="EI346" s="22" t="s">
        <v>858</v>
      </c>
      <c r="EJ346" s="22" t="s">
        <v>858</v>
      </c>
      <c r="EK346" s="22" t="s">
        <v>858</v>
      </c>
      <c r="EL346" s="22" t="s">
        <v>858</v>
      </c>
      <c r="EN346" s="23" t="s">
        <v>570</v>
      </c>
      <c r="EO346" s="23" t="s">
        <v>147</v>
      </c>
      <c r="EP346" s="23">
        <v>12000</v>
      </c>
      <c r="EQ346" s="23">
        <v>11.6</v>
      </c>
      <c r="ER346" s="23">
        <v>11.3</v>
      </c>
      <c r="ES346" s="23">
        <v>12</v>
      </c>
      <c r="ET346" s="23">
        <v>12.52</v>
      </c>
      <c r="EU346" s="23">
        <v>6.1</v>
      </c>
      <c r="EV346" s="23">
        <v>6.38</v>
      </c>
      <c r="EW346" s="23">
        <v>3.6</v>
      </c>
      <c r="EX346" s="23" t="s">
        <v>858</v>
      </c>
      <c r="EY346" s="23" t="s">
        <v>858</v>
      </c>
      <c r="FA346" s="24" t="s">
        <v>570</v>
      </c>
      <c r="FB346" s="24" t="s">
        <v>147</v>
      </c>
      <c r="FC346" s="24">
        <v>12000</v>
      </c>
      <c r="FD346" s="24">
        <v>11.6</v>
      </c>
      <c r="FE346" s="24">
        <v>451.5</v>
      </c>
      <c r="FF346" s="24">
        <v>10</v>
      </c>
      <c r="FG346" s="24">
        <v>498.6</v>
      </c>
      <c r="FH346" s="24">
        <v>5.5</v>
      </c>
      <c r="FI346" s="24">
        <v>253.1</v>
      </c>
      <c r="FJ346" s="24">
        <v>5.0999999999999996</v>
      </c>
      <c r="FK346" s="24" t="s">
        <v>858</v>
      </c>
      <c r="FL346" s="24" t="s">
        <v>858</v>
      </c>
      <c r="FN346" s="11" t="s">
        <v>570</v>
      </c>
      <c r="FO346" s="11" t="s">
        <v>147</v>
      </c>
      <c r="FP346" s="11">
        <v>24000</v>
      </c>
      <c r="FQ346" s="11">
        <v>8.6999999999999993</v>
      </c>
      <c r="FR346" s="11">
        <v>38.6</v>
      </c>
      <c r="FS346" s="11">
        <v>1.2</v>
      </c>
      <c r="FT346" s="11">
        <v>40.4</v>
      </c>
      <c r="FU346" s="11">
        <v>1.5</v>
      </c>
      <c r="FV346" s="11">
        <v>35</v>
      </c>
      <c r="FW346" s="11">
        <v>1.4</v>
      </c>
      <c r="FX346" s="11" t="s">
        <v>858</v>
      </c>
      <c r="FY346" s="11" t="s">
        <v>858</v>
      </c>
      <c r="GA346" s="10" t="s">
        <v>570</v>
      </c>
      <c r="GB346" s="10" t="s">
        <v>147</v>
      </c>
      <c r="GC346" s="10">
        <v>22000</v>
      </c>
      <c r="GD346" s="10">
        <v>11.9</v>
      </c>
      <c r="GE346" s="10">
        <v>30105</v>
      </c>
      <c r="GF346" s="10">
        <v>15</v>
      </c>
      <c r="GG346" s="10">
        <v>36427</v>
      </c>
      <c r="GH346" s="10">
        <v>6.9</v>
      </c>
      <c r="GI346" s="10">
        <v>15903</v>
      </c>
      <c r="GJ346" s="10">
        <v>6</v>
      </c>
      <c r="GK346" s="10" t="s">
        <v>858</v>
      </c>
      <c r="GL346" s="10" t="s">
        <v>858</v>
      </c>
      <c r="GN346" s="9" t="s">
        <v>570</v>
      </c>
      <c r="GO346" s="9" t="s">
        <v>147</v>
      </c>
      <c r="GP346" s="9">
        <v>24000</v>
      </c>
      <c r="GQ346" s="9">
        <v>8.6999999999999993</v>
      </c>
      <c r="GR346" s="9">
        <v>14.39</v>
      </c>
      <c r="GS346" s="9">
        <v>11</v>
      </c>
      <c r="GT346" s="9">
        <v>16.77</v>
      </c>
      <c r="GU346" s="9">
        <v>4.9000000000000004</v>
      </c>
      <c r="GV346" s="9">
        <v>7.7</v>
      </c>
      <c r="GW346" s="9">
        <v>4.0999999999999996</v>
      </c>
      <c r="GX346" s="9" t="s">
        <v>858</v>
      </c>
      <c r="GY346" s="9" t="s">
        <v>858</v>
      </c>
    </row>
    <row r="347" spans="1:207" x14ac:dyDescent="0.25">
      <c r="A347" s="1" t="s">
        <v>571</v>
      </c>
      <c r="B347" s="1" t="s">
        <v>148</v>
      </c>
      <c r="C347" s="1">
        <v>35000</v>
      </c>
      <c r="D347" s="1">
        <v>7.2</v>
      </c>
      <c r="E347" s="1">
        <v>576.1</v>
      </c>
      <c r="F347" s="1">
        <v>6.3</v>
      </c>
      <c r="G347" s="1">
        <v>690.3</v>
      </c>
      <c r="H347" s="1">
        <v>3.9</v>
      </c>
      <c r="I347" s="1">
        <v>348.1</v>
      </c>
      <c r="J347" s="1">
        <v>7.6</v>
      </c>
      <c r="K347" s="1" t="s">
        <v>858</v>
      </c>
      <c r="L347" s="1" t="s">
        <v>858</v>
      </c>
      <c r="N347" s="2" t="s">
        <v>571</v>
      </c>
      <c r="O347" s="2" t="s">
        <v>148</v>
      </c>
      <c r="P347" s="2">
        <v>57000</v>
      </c>
      <c r="Q347" s="2">
        <v>5.5</v>
      </c>
      <c r="R347" s="2">
        <v>37.5</v>
      </c>
      <c r="S347" s="2">
        <v>0</v>
      </c>
      <c r="T347" s="2">
        <v>38.700000000000003</v>
      </c>
      <c r="U347" s="2">
        <v>0.6</v>
      </c>
      <c r="V347" s="2">
        <v>35</v>
      </c>
      <c r="W347" s="2">
        <v>1.5</v>
      </c>
      <c r="X347" s="2" t="s">
        <v>858</v>
      </c>
      <c r="Y347" s="2" t="s">
        <v>858</v>
      </c>
      <c r="AA347" s="3" t="s">
        <v>571</v>
      </c>
      <c r="AB347" s="3" t="s">
        <v>148</v>
      </c>
      <c r="AC347" s="3">
        <v>50000</v>
      </c>
      <c r="AD347" s="3">
        <v>6.9</v>
      </c>
      <c r="AE347" s="3">
        <v>26989</v>
      </c>
      <c r="AF347" s="3">
        <v>5.7</v>
      </c>
      <c r="AG347" s="3">
        <v>32351</v>
      </c>
      <c r="AH347" s="3">
        <v>5.2</v>
      </c>
      <c r="AI347" s="3">
        <v>14187</v>
      </c>
      <c r="AJ347" s="3">
        <v>8.9</v>
      </c>
      <c r="AK347" s="3" t="s">
        <v>858</v>
      </c>
      <c r="AL347" s="3" t="s">
        <v>858</v>
      </c>
      <c r="AN347" s="4" t="s">
        <v>571</v>
      </c>
      <c r="AO347" s="4" t="s">
        <v>148</v>
      </c>
      <c r="AP347" s="4">
        <v>57000</v>
      </c>
      <c r="AQ347" s="4">
        <v>5.5</v>
      </c>
      <c r="AR347" s="4">
        <v>13.49</v>
      </c>
      <c r="AS347" s="4">
        <v>5.8</v>
      </c>
      <c r="AT347" s="4">
        <v>15.88</v>
      </c>
      <c r="AU347" s="4">
        <v>3.2</v>
      </c>
      <c r="AV347" s="4">
        <v>7.85</v>
      </c>
      <c r="AW347" s="4">
        <v>3.6</v>
      </c>
      <c r="AX347" s="4" t="s">
        <v>858</v>
      </c>
      <c r="AY347" s="4" t="s">
        <v>858</v>
      </c>
      <c r="BA347" s="5" t="s">
        <v>571</v>
      </c>
      <c r="BB347" s="5" t="s">
        <v>148</v>
      </c>
      <c r="BC347" s="5">
        <v>57000</v>
      </c>
      <c r="BD347" s="5">
        <v>5.5</v>
      </c>
      <c r="BE347" s="5">
        <v>521.20000000000005</v>
      </c>
      <c r="BF347" s="5">
        <v>5.3</v>
      </c>
      <c r="BG347" s="5">
        <v>614</v>
      </c>
      <c r="BH347" s="5">
        <v>3.1</v>
      </c>
      <c r="BI347" s="5">
        <v>295.8</v>
      </c>
      <c r="BJ347" s="5">
        <v>2.8</v>
      </c>
      <c r="BK347" s="5" t="s">
        <v>858</v>
      </c>
      <c r="BL347" s="5" t="s">
        <v>858</v>
      </c>
      <c r="BN347" s="6" t="s">
        <v>571</v>
      </c>
      <c r="BO347" s="6" t="s">
        <v>148</v>
      </c>
      <c r="BP347" s="6">
        <v>80000</v>
      </c>
      <c r="BQ347" s="6">
        <v>4.5999999999999996</v>
      </c>
      <c r="BR347" s="6">
        <v>37</v>
      </c>
      <c r="BS347" s="6">
        <v>0.3</v>
      </c>
      <c r="BT347" s="6">
        <v>32.700000000000003</v>
      </c>
      <c r="BU347" s="6">
        <v>1.6</v>
      </c>
      <c r="BV347" s="6">
        <v>15</v>
      </c>
      <c r="BW347" s="6">
        <v>16</v>
      </c>
      <c r="BX347" s="6">
        <v>41.9</v>
      </c>
      <c r="BY347" s="6">
        <v>7.4</v>
      </c>
      <c r="CA347" s="7" t="s">
        <v>571</v>
      </c>
      <c r="CB347" s="7" t="s">
        <v>148</v>
      </c>
      <c r="CC347" s="7">
        <v>69000</v>
      </c>
      <c r="CD347" s="7">
        <v>6</v>
      </c>
      <c r="CE347" s="7">
        <v>22771</v>
      </c>
      <c r="CF347" s="7">
        <v>6.9</v>
      </c>
      <c r="CG347" s="7">
        <v>26877</v>
      </c>
      <c r="CH347" s="7">
        <v>5.2</v>
      </c>
      <c r="CI347" s="7" t="s">
        <v>858</v>
      </c>
      <c r="CJ347" s="7" t="s">
        <v>858</v>
      </c>
      <c r="CK347" s="7" t="s">
        <v>858</v>
      </c>
      <c r="CL347" s="7" t="s">
        <v>858</v>
      </c>
      <c r="CN347" s="8" t="s">
        <v>571</v>
      </c>
      <c r="CO347" s="8" t="s">
        <v>148</v>
      </c>
      <c r="CP347" s="8">
        <v>80000</v>
      </c>
      <c r="CQ347" s="8">
        <v>4.5999999999999996</v>
      </c>
      <c r="CR347" s="8">
        <v>11.89</v>
      </c>
      <c r="CS347" s="8">
        <v>4.9000000000000004</v>
      </c>
      <c r="CT347" s="8">
        <v>15.28</v>
      </c>
      <c r="CU347" s="8">
        <v>2.9</v>
      </c>
      <c r="CV347" s="8">
        <v>6.45</v>
      </c>
      <c r="CW347" s="8">
        <v>2.1</v>
      </c>
      <c r="CX347" s="8" t="s">
        <v>858</v>
      </c>
      <c r="CY347" s="8" t="s">
        <v>858</v>
      </c>
      <c r="DA347" s="20" t="s">
        <v>571</v>
      </c>
      <c r="DB347" s="20" t="s">
        <v>148</v>
      </c>
      <c r="DC347" s="20">
        <v>80000</v>
      </c>
      <c r="DD347" s="20">
        <v>4.5999999999999996</v>
      </c>
      <c r="DE347" s="20">
        <v>435</v>
      </c>
      <c r="DF347" s="20">
        <v>3.8</v>
      </c>
      <c r="DG347" s="20">
        <v>499.6</v>
      </c>
      <c r="DH347" s="20">
        <v>3.4</v>
      </c>
      <c r="DI347" s="20">
        <v>106.3</v>
      </c>
      <c r="DJ347" s="20">
        <v>16</v>
      </c>
      <c r="DK347" s="20" t="s">
        <v>858</v>
      </c>
      <c r="DL347" s="20" t="s">
        <v>858</v>
      </c>
      <c r="DN347" s="21" t="s">
        <v>571</v>
      </c>
      <c r="DO347" s="21" t="s">
        <v>148</v>
      </c>
      <c r="DP347" s="21">
        <v>22000</v>
      </c>
      <c r="DQ347" s="21">
        <v>8.6</v>
      </c>
      <c r="DR347" s="21">
        <v>37.4</v>
      </c>
      <c r="DS347" s="21">
        <v>0.3</v>
      </c>
      <c r="DT347" s="21">
        <v>37.6</v>
      </c>
      <c r="DU347" s="21">
        <v>0.9</v>
      </c>
      <c r="DV347" s="21">
        <v>33.9</v>
      </c>
      <c r="DW347" s="21">
        <v>3.4</v>
      </c>
      <c r="DX347" s="21" t="s">
        <v>858</v>
      </c>
      <c r="DY347" s="21" t="s">
        <v>858</v>
      </c>
      <c r="EA347" s="22" t="s">
        <v>571</v>
      </c>
      <c r="EB347" s="22" t="s">
        <v>148</v>
      </c>
      <c r="EC347" s="22">
        <v>18000</v>
      </c>
      <c r="ED347" s="22">
        <v>12.3</v>
      </c>
      <c r="EE347" s="22">
        <v>20832</v>
      </c>
      <c r="EF347" s="22">
        <v>13</v>
      </c>
      <c r="EG347" s="22">
        <v>24743</v>
      </c>
      <c r="EH347" s="22">
        <v>8</v>
      </c>
      <c r="EI347" s="22" t="s">
        <v>858</v>
      </c>
      <c r="EJ347" s="22" t="s">
        <v>858</v>
      </c>
      <c r="EK347" s="22" t="s">
        <v>858</v>
      </c>
      <c r="EL347" s="22" t="s">
        <v>858</v>
      </c>
      <c r="EN347" s="23" t="s">
        <v>571</v>
      </c>
      <c r="EO347" s="23" t="s">
        <v>148</v>
      </c>
      <c r="EP347" s="23">
        <v>22000</v>
      </c>
      <c r="EQ347" s="23">
        <v>8.6</v>
      </c>
      <c r="ER347" s="23">
        <v>11.13</v>
      </c>
      <c r="ES347" s="23">
        <v>5.6</v>
      </c>
      <c r="ET347" s="23">
        <v>13.04</v>
      </c>
      <c r="EU347" s="23">
        <v>4.4000000000000004</v>
      </c>
      <c r="EV347" s="23">
        <v>7.01</v>
      </c>
      <c r="EW347" s="23">
        <v>4.5999999999999996</v>
      </c>
      <c r="EX347" s="23" t="s">
        <v>858</v>
      </c>
      <c r="EY347" s="23" t="s">
        <v>858</v>
      </c>
      <c r="FA347" s="24" t="s">
        <v>571</v>
      </c>
      <c r="FB347" s="24" t="s">
        <v>148</v>
      </c>
      <c r="FC347" s="24">
        <v>22000</v>
      </c>
      <c r="FD347" s="24">
        <v>8.6</v>
      </c>
      <c r="FE347" s="24">
        <v>412.4</v>
      </c>
      <c r="FF347" s="24">
        <v>5.6</v>
      </c>
      <c r="FG347" s="24">
        <v>490.1</v>
      </c>
      <c r="FH347" s="24">
        <v>4.3</v>
      </c>
      <c r="FI347" s="24">
        <v>265.3</v>
      </c>
      <c r="FJ347" s="24">
        <v>4.9000000000000004</v>
      </c>
      <c r="FK347" s="24" t="s">
        <v>858</v>
      </c>
      <c r="FL347" s="24" t="s">
        <v>858</v>
      </c>
      <c r="FN347" s="11" t="s">
        <v>571</v>
      </c>
      <c r="FO347" s="11" t="s">
        <v>148</v>
      </c>
      <c r="FP347" s="11">
        <v>35000</v>
      </c>
      <c r="FQ347" s="11">
        <v>7.2</v>
      </c>
      <c r="FR347" s="11">
        <v>37.5</v>
      </c>
      <c r="FS347" s="11">
        <v>1</v>
      </c>
      <c r="FT347" s="11">
        <v>39.299999999999997</v>
      </c>
      <c r="FU347" s="11">
        <v>0.8</v>
      </c>
      <c r="FV347" s="11">
        <v>36.5</v>
      </c>
      <c r="FW347" s="11">
        <v>1.4</v>
      </c>
      <c r="FX347" s="11" t="s">
        <v>858</v>
      </c>
      <c r="FY347" s="11" t="s">
        <v>858</v>
      </c>
      <c r="GA347" s="10" t="s">
        <v>571</v>
      </c>
      <c r="GB347" s="10" t="s">
        <v>148</v>
      </c>
      <c r="GC347" s="10">
        <v>32000</v>
      </c>
      <c r="GD347" s="10">
        <v>8.4</v>
      </c>
      <c r="GE347" s="10">
        <v>29059</v>
      </c>
      <c r="GF347" s="10">
        <v>6.1</v>
      </c>
      <c r="GG347" s="10">
        <v>36643</v>
      </c>
      <c r="GH347" s="10">
        <v>6</v>
      </c>
      <c r="GI347" s="10">
        <v>17722</v>
      </c>
      <c r="GJ347" s="10">
        <v>9.1999999999999993</v>
      </c>
      <c r="GK347" s="10" t="s">
        <v>858</v>
      </c>
      <c r="GL347" s="10" t="s">
        <v>858</v>
      </c>
      <c r="GN347" s="9" t="s">
        <v>571</v>
      </c>
      <c r="GO347" s="9" t="s">
        <v>148</v>
      </c>
      <c r="GP347" s="9">
        <v>35000</v>
      </c>
      <c r="GQ347" s="9">
        <v>7.2</v>
      </c>
      <c r="GR347" s="9">
        <v>15.33</v>
      </c>
      <c r="GS347" s="9">
        <v>6.1</v>
      </c>
      <c r="GT347" s="9">
        <v>17.55</v>
      </c>
      <c r="GU347" s="9">
        <v>4</v>
      </c>
      <c r="GV347" s="9">
        <v>8.44</v>
      </c>
      <c r="GW347" s="9">
        <v>5</v>
      </c>
      <c r="GX347" s="9" t="s">
        <v>858</v>
      </c>
      <c r="GY347" s="9" t="s">
        <v>858</v>
      </c>
    </row>
    <row r="348" spans="1:207" x14ac:dyDescent="0.25">
      <c r="A348" s="1" t="s">
        <v>572</v>
      </c>
      <c r="B348" s="1" t="s">
        <v>149</v>
      </c>
      <c r="C348" s="1">
        <v>187000</v>
      </c>
      <c r="D348" s="1">
        <v>3</v>
      </c>
      <c r="E348" s="1">
        <v>554.5</v>
      </c>
      <c r="F348" s="1">
        <v>2.2999999999999998</v>
      </c>
      <c r="G348" s="1">
        <v>665.4</v>
      </c>
      <c r="H348" s="1">
        <v>3.1</v>
      </c>
      <c r="I348" s="1">
        <v>297.10000000000002</v>
      </c>
      <c r="J348" s="1">
        <v>2</v>
      </c>
      <c r="K348" s="1">
        <v>1072.2</v>
      </c>
      <c r="L348" s="1">
        <v>14</v>
      </c>
      <c r="N348" s="2" t="s">
        <v>572</v>
      </c>
      <c r="O348" s="2" t="s">
        <v>149</v>
      </c>
      <c r="P348" s="2">
        <v>324000</v>
      </c>
      <c r="Q348" s="2">
        <v>2.2999999999999998</v>
      </c>
      <c r="R348" s="2">
        <v>37.5</v>
      </c>
      <c r="S348" s="2">
        <v>0</v>
      </c>
      <c r="T348" s="2">
        <v>38.5</v>
      </c>
      <c r="U348" s="2">
        <v>0.3</v>
      </c>
      <c r="V348" s="2">
        <v>32.700000000000003</v>
      </c>
      <c r="W348" s="2">
        <v>1.1000000000000001</v>
      </c>
      <c r="X348" s="2">
        <v>44.2</v>
      </c>
      <c r="Y348" s="2">
        <v>3.4</v>
      </c>
      <c r="AA348" s="3" t="s">
        <v>572</v>
      </c>
      <c r="AB348" s="3" t="s">
        <v>149</v>
      </c>
      <c r="AC348" s="3">
        <v>273000</v>
      </c>
      <c r="AD348" s="3">
        <v>3</v>
      </c>
      <c r="AE348" s="3">
        <v>26307</v>
      </c>
      <c r="AF348" s="3">
        <v>2.8</v>
      </c>
      <c r="AG348" s="3">
        <v>31325</v>
      </c>
      <c r="AH348" s="3">
        <v>2.4</v>
      </c>
      <c r="AI348" s="3">
        <v>14186</v>
      </c>
      <c r="AJ348" s="3">
        <v>2.6</v>
      </c>
      <c r="AK348" s="3">
        <v>48974</v>
      </c>
      <c r="AL348" s="3">
        <v>12</v>
      </c>
      <c r="AN348" s="4" t="s">
        <v>572</v>
      </c>
      <c r="AO348" s="4" t="s">
        <v>149</v>
      </c>
      <c r="AP348" s="4">
        <v>324000</v>
      </c>
      <c r="AQ348" s="4">
        <v>2.2999999999999998</v>
      </c>
      <c r="AR348" s="4">
        <v>13.2</v>
      </c>
      <c r="AS348" s="4">
        <v>2.2000000000000002</v>
      </c>
      <c r="AT348" s="4">
        <v>15.56</v>
      </c>
      <c r="AU348" s="4">
        <v>2.1</v>
      </c>
      <c r="AV348" s="4">
        <v>7.27</v>
      </c>
      <c r="AW348" s="4">
        <v>1.3</v>
      </c>
      <c r="AX348" s="4">
        <v>25.45</v>
      </c>
      <c r="AY348" s="4">
        <v>7.7</v>
      </c>
      <c r="BA348" s="5" t="s">
        <v>572</v>
      </c>
      <c r="BB348" s="5" t="s">
        <v>149</v>
      </c>
      <c r="BC348" s="5">
        <v>324000</v>
      </c>
      <c r="BD348" s="5">
        <v>2.2999999999999998</v>
      </c>
      <c r="BE348" s="5">
        <v>507.9</v>
      </c>
      <c r="BF348" s="5">
        <v>2.1</v>
      </c>
      <c r="BG348" s="5">
        <v>598.70000000000005</v>
      </c>
      <c r="BH348" s="5">
        <v>2.1</v>
      </c>
      <c r="BI348" s="5">
        <v>285.3</v>
      </c>
      <c r="BJ348" s="5">
        <v>1.2</v>
      </c>
      <c r="BK348" s="5">
        <v>958.3</v>
      </c>
      <c r="BL348" s="5">
        <v>8</v>
      </c>
      <c r="BN348" s="6" t="s">
        <v>572</v>
      </c>
      <c r="BO348" s="6" t="s">
        <v>149</v>
      </c>
      <c r="BP348" s="6">
        <v>431000</v>
      </c>
      <c r="BQ348" s="6">
        <v>1.9</v>
      </c>
      <c r="BR348" s="6">
        <v>37</v>
      </c>
      <c r="BS348" s="6">
        <v>0.2</v>
      </c>
      <c r="BT348" s="6">
        <v>33.4</v>
      </c>
      <c r="BU348" s="6">
        <v>0.7</v>
      </c>
      <c r="BV348" s="6">
        <v>16</v>
      </c>
      <c r="BW348" s="6">
        <v>4.4000000000000004</v>
      </c>
      <c r="BX348" s="6">
        <v>42.4</v>
      </c>
      <c r="BY348" s="6">
        <v>3</v>
      </c>
      <c r="CA348" s="7" t="s">
        <v>572</v>
      </c>
      <c r="CB348" s="7" t="s">
        <v>149</v>
      </c>
      <c r="CC348" s="7">
        <v>362000</v>
      </c>
      <c r="CD348" s="7">
        <v>2.6</v>
      </c>
      <c r="CE348" s="7">
        <v>22052</v>
      </c>
      <c r="CF348" s="7">
        <v>3</v>
      </c>
      <c r="CG348" s="7">
        <v>26328</v>
      </c>
      <c r="CH348" s="7">
        <v>2.2999999999999998</v>
      </c>
      <c r="CI348" s="7">
        <v>6912</v>
      </c>
      <c r="CJ348" s="7">
        <v>5.9</v>
      </c>
      <c r="CK348" s="7">
        <v>44877</v>
      </c>
      <c r="CL348" s="7">
        <v>9.3000000000000007</v>
      </c>
      <c r="CN348" s="8" t="s">
        <v>572</v>
      </c>
      <c r="CO348" s="8" t="s">
        <v>149</v>
      </c>
      <c r="CP348" s="8">
        <v>431000</v>
      </c>
      <c r="CQ348" s="8">
        <v>1.9</v>
      </c>
      <c r="CR348" s="8">
        <v>12</v>
      </c>
      <c r="CS348" s="8">
        <v>2.1</v>
      </c>
      <c r="CT348" s="8">
        <v>14.97</v>
      </c>
      <c r="CU348" s="8">
        <v>1.9</v>
      </c>
      <c r="CV348" s="8">
        <v>6.58</v>
      </c>
      <c r="CW348" s="8">
        <v>1.3</v>
      </c>
      <c r="CX348" s="8">
        <v>24.38</v>
      </c>
      <c r="CY348" s="8">
        <v>6.9</v>
      </c>
      <c r="DA348" s="20" t="s">
        <v>572</v>
      </c>
      <c r="DB348" s="20" t="s">
        <v>149</v>
      </c>
      <c r="DC348" s="20">
        <v>431000</v>
      </c>
      <c r="DD348" s="20">
        <v>1.9</v>
      </c>
      <c r="DE348" s="20">
        <v>423.7</v>
      </c>
      <c r="DF348" s="20">
        <v>2.4</v>
      </c>
      <c r="DG348" s="20">
        <v>499.6</v>
      </c>
      <c r="DH348" s="20">
        <v>2</v>
      </c>
      <c r="DI348" s="20">
        <v>131.4</v>
      </c>
      <c r="DJ348" s="20">
        <v>4.2</v>
      </c>
      <c r="DK348" s="20">
        <v>881.2</v>
      </c>
      <c r="DL348" s="20">
        <v>6.6</v>
      </c>
      <c r="DN348" s="21" t="s">
        <v>572</v>
      </c>
      <c r="DO348" s="21" t="s">
        <v>149</v>
      </c>
      <c r="DP348" s="21">
        <v>138000</v>
      </c>
      <c r="DQ348" s="21">
        <v>3.4</v>
      </c>
      <c r="DR348" s="21">
        <v>37</v>
      </c>
      <c r="DS348" s="21">
        <v>0.3</v>
      </c>
      <c r="DT348" s="21">
        <v>36.700000000000003</v>
      </c>
      <c r="DU348" s="21">
        <v>0.4</v>
      </c>
      <c r="DV348" s="21">
        <v>32.4</v>
      </c>
      <c r="DW348" s="21">
        <v>0</v>
      </c>
      <c r="DX348" s="21">
        <v>40</v>
      </c>
      <c r="DY348" s="21">
        <v>3.5</v>
      </c>
      <c r="EA348" s="22" t="s">
        <v>572</v>
      </c>
      <c r="EB348" s="22" t="s">
        <v>149</v>
      </c>
      <c r="EC348" s="22">
        <v>116000</v>
      </c>
      <c r="ED348" s="22">
        <v>4.5</v>
      </c>
      <c r="EE348" s="22">
        <v>22988</v>
      </c>
      <c r="EF348" s="22">
        <v>3.9</v>
      </c>
      <c r="EG348" s="22">
        <v>26499</v>
      </c>
      <c r="EH348" s="22">
        <v>3.2</v>
      </c>
      <c r="EI348" s="22">
        <v>13277</v>
      </c>
      <c r="EJ348" s="22">
        <v>4.2</v>
      </c>
      <c r="EK348" s="22">
        <v>41662</v>
      </c>
      <c r="EL348" s="22">
        <v>15</v>
      </c>
      <c r="EN348" s="23" t="s">
        <v>572</v>
      </c>
      <c r="EO348" s="23" t="s">
        <v>149</v>
      </c>
      <c r="EP348" s="23">
        <v>138000</v>
      </c>
      <c r="EQ348" s="23">
        <v>3.4</v>
      </c>
      <c r="ER348" s="23">
        <v>12.26</v>
      </c>
      <c r="ES348" s="23">
        <v>2.8</v>
      </c>
      <c r="ET348" s="23">
        <v>13.87</v>
      </c>
      <c r="EU348" s="23">
        <v>1.8</v>
      </c>
      <c r="EV348" s="23">
        <v>7.11</v>
      </c>
      <c r="EW348" s="23">
        <v>1.6</v>
      </c>
      <c r="EX348" s="23">
        <v>23.31</v>
      </c>
      <c r="EY348" s="23">
        <v>10</v>
      </c>
      <c r="FA348" s="24" t="s">
        <v>572</v>
      </c>
      <c r="FB348" s="24" t="s">
        <v>149</v>
      </c>
      <c r="FC348" s="24">
        <v>138000</v>
      </c>
      <c r="FD348" s="24">
        <v>3.4</v>
      </c>
      <c r="FE348" s="24">
        <v>447.4</v>
      </c>
      <c r="FF348" s="24">
        <v>3</v>
      </c>
      <c r="FG348" s="24">
        <v>508.3</v>
      </c>
      <c r="FH348" s="24">
        <v>1.7</v>
      </c>
      <c r="FI348" s="24">
        <v>267.60000000000002</v>
      </c>
      <c r="FJ348" s="24">
        <v>1.9</v>
      </c>
      <c r="FK348" s="24">
        <v>804.9</v>
      </c>
      <c r="FL348" s="24">
        <v>10</v>
      </c>
      <c r="FN348" s="11" t="s">
        <v>572</v>
      </c>
      <c r="FO348" s="11" t="s">
        <v>149</v>
      </c>
      <c r="FP348" s="11">
        <v>187000</v>
      </c>
      <c r="FQ348" s="11">
        <v>3</v>
      </c>
      <c r="FR348" s="11">
        <v>37.5</v>
      </c>
      <c r="FS348" s="11">
        <v>0.7</v>
      </c>
      <c r="FT348" s="11">
        <v>39.799999999999997</v>
      </c>
      <c r="FU348" s="11">
        <v>0.5</v>
      </c>
      <c r="FV348" s="11">
        <v>35</v>
      </c>
      <c r="FW348" s="11">
        <v>0</v>
      </c>
      <c r="FX348" s="11">
        <v>46.9</v>
      </c>
      <c r="FY348" s="11">
        <v>4.4000000000000004</v>
      </c>
      <c r="GA348" s="10" t="s">
        <v>572</v>
      </c>
      <c r="GB348" s="10" t="s">
        <v>149</v>
      </c>
      <c r="GC348" s="10">
        <v>157000</v>
      </c>
      <c r="GD348" s="10">
        <v>4.0999999999999996</v>
      </c>
      <c r="GE348" s="10">
        <v>28752</v>
      </c>
      <c r="GF348" s="10">
        <v>3.7</v>
      </c>
      <c r="GG348" s="10">
        <v>34887</v>
      </c>
      <c r="GH348" s="10">
        <v>3.2</v>
      </c>
      <c r="GI348" s="10">
        <v>15216</v>
      </c>
      <c r="GJ348" s="10">
        <v>3.2</v>
      </c>
      <c r="GK348" s="10" t="s">
        <v>858</v>
      </c>
      <c r="GL348" s="10" t="s">
        <v>858</v>
      </c>
      <c r="GN348" s="9" t="s">
        <v>572</v>
      </c>
      <c r="GO348" s="9" t="s">
        <v>149</v>
      </c>
      <c r="GP348" s="9">
        <v>187000</v>
      </c>
      <c r="GQ348" s="9">
        <v>3</v>
      </c>
      <c r="GR348" s="9">
        <v>14.01</v>
      </c>
      <c r="GS348" s="9">
        <v>2.6</v>
      </c>
      <c r="GT348" s="9">
        <v>16.7</v>
      </c>
      <c r="GU348" s="9">
        <v>3.1</v>
      </c>
      <c r="GV348" s="9">
        <v>7.5</v>
      </c>
      <c r="GW348" s="9">
        <v>1.9</v>
      </c>
      <c r="GX348" s="9">
        <v>27.96</v>
      </c>
      <c r="GY348" s="9">
        <v>16</v>
      </c>
    </row>
    <row r="349" spans="1:207" x14ac:dyDescent="0.25">
      <c r="A349" s="1" t="s">
        <v>573</v>
      </c>
      <c r="B349" s="1" t="s">
        <v>150</v>
      </c>
      <c r="C349" s="1">
        <v>55000</v>
      </c>
      <c r="D349" s="1">
        <v>5.8</v>
      </c>
      <c r="E349" s="1">
        <v>555.5</v>
      </c>
      <c r="F349" s="1">
        <v>4.7</v>
      </c>
      <c r="G349" s="1">
        <v>658.5</v>
      </c>
      <c r="H349" s="1">
        <v>3.7</v>
      </c>
      <c r="I349" s="1">
        <v>288</v>
      </c>
      <c r="J349" s="1">
        <v>5.6</v>
      </c>
      <c r="K349" s="1" t="s">
        <v>858</v>
      </c>
      <c r="L349" s="1" t="s">
        <v>858</v>
      </c>
      <c r="N349" s="2" t="s">
        <v>573</v>
      </c>
      <c r="O349" s="2" t="s">
        <v>150</v>
      </c>
      <c r="P349" s="2">
        <v>96000</v>
      </c>
      <c r="Q349" s="2">
        <v>4.2</v>
      </c>
      <c r="R349" s="2">
        <v>37.5</v>
      </c>
      <c r="S349" s="2">
        <v>0</v>
      </c>
      <c r="T349" s="2">
        <v>38.6</v>
      </c>
      <c r="U349" s="2">
        <v>0.5</v>
      </c>
      <c r="V349" s="2">
        <v>35</v>
      </c>
      <c r="W349" s="2">
        <v>0.4</v>
      </c>
      <c r="X349" s="2">
        <v>43.6</v>
      </c>
      <c r="Y349" s="2">
        <v>7.4</v>
      </c>
      <c r="AA349" s="3" t="s">
        <v>573</v>
      </c>
      <c r="AB349" s="3" t="s">
        <v>150</v>
      </c>
      <c r="AC349" s="3">
        <v>84000</v>
      </c>
      <c r="AD349" s="3">
        <v>7.5</v>
      </c>
      <c r="AE349" s="3">
        <v>26876</v>
      </c>
      <c r="AF349" s="3">
        <v>7.9</v>
      </c>
      <c r="AG349" s="3">
        <v>31027</v>
      </c>
      <c r="AH349" s="3">
        <v>6.3</v>
      </c>
      <c r="AI349" s="3" t="s">
        <v>858</v>
      </c>
      <c r="AJ349" s="3" t="s">
        <v>858</v>
      </c>
      <c r="AK349" s="3" t="s">
        <v>858</v>
      </c>
      <c r="AL349" s="3" t="s">
        <v>858</v>
      </c>
      <c r="AN349" s="4" t="s">
        <v>573</v>
      </c>
      <c r="AO349" s="4" t="s">
        <v>150</v>
      </c>
      <c r="AP349" s="4">
        <v>96000</v>
      </c>
      <c r="AQ349" s="4">
        <v>4.2</v>
      </c>
      <c r="AR349" s="4">
        <v>13.39</v>
      </c>
      <c r="AS349" s="4">
        <v>4.2</v>
      </c>
      <c r="AT349" s="4">
        <v>15.4</v>
      </c>
      <c r="AU349" s="4">
        <v>2.6</v>
      </c>
      <c r="AV349" s="4">
        <v>7.39</v>
      </c>
      <c r="AW349" s="4">
        <v>2.1</v>
      </c>
      <c r="AX349" s="4">
        <v>25.02</v>
      </c>
      <c r="AY349" s="4">
        <v>18</v>
      </c>
      <c r="BA349" s="5" t="s">
        <v>573</v>
      </c>
      <c r="BB349" s="5" t="s">
        <v>150</v>
      </c>
      <c r="BC349" s="5">
        <v>96000</v>
      </c>
      <c r="BD349" s="5">
        <v>4.2</v>
      </c>
      <c r="BE349" s="5">
        <v>520.20000000000005</v>
      </c>
      <c r="BF349" s="5">
        <v>3.5</v>
      </c>
      <c r="BG349" s="5">
        <v>594</v>
      </c>
      <c r="BH349" s="5">
        <v>2.7</v>
      </c>
      <c r="BI349" s="5">
        <v>278.60000000000002</v>
      </c>
      <c r="BJ349" s="5">
        <v>2.4</v>
      </c>
      <c r="BK349" s="5">
        <v>980.4</v>
      </c>
      <c r="BL349" s="5">
        <v>17</v>
      </c>
      <c r="BN349" s="6" t="s">
        <v>573</v>
      </c>
      <c r="BO349" s="6" t="s">
        <v>150</v>
      </c>
      <c r="BP349" s="6">
        <v>134000</v>
      </c>
      <c r="BQ349" s="6">
        <v>3.5</v>
      </c>
      <c r="BR349" s="6">
        <v>37</v>
      </c>
      <c r="BS349" s="6">
        <v>0.4</v>
      </c>
      <c r="BT349" s="6">
        <v>33.1</v>
      </c>
      <c r="BU349" s="6">
        <v>1.1000000000000001</v>
      </c>
      <c r="BV349" s="6">
        <v>16.3</v>
      </c>
      <c r="BW349" s="6">
        <v>6.1</v>
      </c>
      <c r="BX349" s="6">
        <v>41.8</v>
      </c>
      <c r="BY349" s="6">
        <v>4.9000000000000004</v>
      </c>
      <c r="CA349" s="7" t="s">
        <v>573</v>
      </c>
      <c r="CB349" s="7" t="s">
        <v>150</v>
      </c>
      <c r="CC349" s="7">
        <v>116000</v>
      </c>
      <c r="CD349" s="7">
        <v>5.9</v>
      </c>
      <c r="CE349" s="7">
        <v>22655</v>
      </c>
      <c r="CF349" s="7">
        <v>7.8</v>
      </c>
      <c r="CG349" s="7">
        <v>26288</v>
      </c>
      <c r="CH349" s="7">
        <v>5.0999999999999996</v>
      </c>
      <c r="CI349" s="7" t="s">
        <v>858</v>
      </c>
      <c r="CJ349" s="7" t="s">
        <v>858</v>
      </c>
      <c r="CK349" s="7" t="s">
        <v>858</v>
      </c>
      <c r="CL349" s="7" t="s">
        <v>858</v>
      </c>
      <c r="CN349" s="8" t="s">
        <v>573</v>
      </c>
      <c r="CO349" s="8" t="s">
        <v>150</v>
      </c>
      <c r="CP349" s="8">
        <v>134000</v>
      </c>
      <c r="CQ349" s="8">
        <v>3.5</v>
      </c>
      <c r="CR349" s="8">
        <v>12.24</v>
      </c>
      <c r="CS349" s="8">
        <v>4.4000000000000004</v>
      </c>
      <c r="CT349" s="8">
        <v>15.08</v>
      </c>
      <c r="CU349" s="8">
        <v>2.4</v>
      </c>
      <c r="CV349" s="8">
        <v>6.69</v>
      </c>
      <c r="CW349" s="8">
        <v>1.8</v>
      </c>
      <c r="CX349" s="8">
        <v>25.68</v>
      </c>
      <c r="CY349" s="8">
        <v>14</v>
      </c>
      <c r="DA349" s="20" t="s">
        <v>573</v>
      </c>
      <c r="DB349" s="20" t="s">
        <v>150</v>
      </c>
      <c r="DC349" s="20">
        <v>134000</v>
      </c>
      <c r="DD349" s="20">
        <v>3.5</v>
      </c>
      <c r="DE349" s="20">
        <v>437.9</v>
      </c>
      <c r="DF349" s="20">
        <v>4.0999999999999996</v>
      </c>
      <c r="DG349" s="20">
        <v>498.6</v>
      </c>
      <c r="DH349" s="20">
        <v>2.7</v>
      </c>
      <c r="DI349" s="20">
        <v>144.9</v>
      </c>
      <c r="DJ349" s="20">
        <v>7.9</v>
      </c>
      <c r="DK349" s="20">
        <v>893</v>
      </c>
      <c r="DL349" s="20">
        <v>12</v>
      </c>
      <c r="DN349" s="21" t="s">
        <v>573</v>
      </c>
      <c r="DO349" s="21" t="s">
        <v>150</v>
      </c>
      <c r="DP349" s="21">
        <v>40000</v>
      </c>
      <c r="DQ349" s="21">
        <v>6.3</v>
      </c>
      <c r="DR349" s="21">
        <v>37</v>
      </c>
      <c r="DS349" s="21">
        <v>0.4</v>
      </c>
      <c r="DT349" s="21">
        <v>37.4</v>
      </c>
      <c r="DU349" s="21">
        <v>0.6</v>
      </c>
      <c r="DV349" s="21">
        <v>33.9</v>
      </c>
      <c r="DW349" s="21">
        <v>2.4</v>
      </c>
      <c r="DX349" s="21" t="s">
        <v>858</v>
      </c>
      <c r="DY349" s="21" t="s">
        <v>858</v>
      </c>
      <c r="EA349" s="22" t="s">
        <v>573</v>
      </c>
      <c r="EB349" s="22" t="s">
        <v>150</v>
      </c>
      <c r="EC349" s="22">
        <v>36000</v>
      </c>
      <c r="ED349" s="22">
        <v>7.4</v>
      </c>
      <c r="EE349" s="22">
        <v>22711</v>
      </c>
      <c r="EF349" s="22">
        <v>5.6</v>
      </c>
      <c r="EG349" s="22">
        <v>25816</v>
      </c>
      <c r="EH349" s="22">
        <v>3.5</v>
      </c>
      <c r="EI349" s="22">
        <v>13786</v>
      </c>
      <c r="EJ349" s="22">
        <v>4.2</v>
      </c>
      <c r="EK349" s="22" t="s">
        <v>858</v>
      </c>
      <c r="EL349" s="22" t="s">
        <v>858</v>
      </c>
      <c r="EN349" s="23" t="s">
        <v>573</v>
      </c>
      <c r="EO349" s="23" t="s">
        <v>150</v>
      </c>
      <c r="EP349" s="23">
        <v>40000</v>
      </c>
      <c r="EQ349" s="23">
        <v>6.3</v>
      </c>
      <c r="ER349" s="23">
        <v>12.08</v>
      </c>
      <c r="ES349" s="23">
        <v>5.7</v>
      </c>
      <c r="ET349" s="23">
        <v>13.5</v>
      </c>
      <c r="EU349" s="23">
        <v>2.9</v>
      </c>
      <c r="EV349" s="23">
        <v>7.34</v>
      </c>
      <c r="EW349" s="23">
        <v>2</v>
      </c>
      <c r="EX349" s="23" t="s">
        <v>858</v>
      </c>
      <c r="EY349" s="23" t="s">
        <v>858</v>
      </c>
      <c r="FA349" s="24" t="s">
        <v>573</v>
      </c>
      <c r="FB349" s="24" t="s">
        <v>150</v>
      </c>
      <c r="FC349" s="24">
        <v>40000</v>
      </c>
      <c r="FD349" s="24">
        <v>6.3</v>
      </c>
      <c r="FE349" s="24">
        <v>458.7</v>
      </c>
      <c r="FF349" s="24">
        <v>5.4</v>
      </c>
      <c r="FG349" s="24">
        <v>505.3</v>
      </c>
      <c r="FH349" s="24">
        <v>2.9</v>
      </c>
      <c r="FI349" s="24">
        <v>270.10000000000002</v>
      </c>
      <c r="FJ349" s="24">
        <v>2.7</v>
      </c>
      <c r="FK349" s="24" t="s">
        <v>858</v>
      </c>
      <c r="FL349" s="24" t="s">
        <v>858</v>
      </c>
      <c r="FN349" s="11" t="s">
        <v>573</v>
      </c>
      <c r="FO349" s="11" t="s">
        <v>150</v>
      </c>
      <c r="FP349" s="11">
        <v>55000</v>
      </c>
      <c r="FQ349" s="11">
        <v>5.8</v>
      </c>
      <c r="FR349" s="11">
        <v>37.5</v>
      </c>
      <c r="FS349" s="11">
        <v>1</v>
      </c>
      <c r="FT349" s="11">
        <v>39.4</v>
      </c>
      <c r="FU349" s="11">
        <v>0.7</v>
      </c>
      <c r="FV349" s="11">
        <v>35.5</v>
      </c>
      <c r="FW349" s="11">
        <v>1</v>
      </c>
      <c r="FX349" s="11" t="s">
        <v>858</v>
      </c>
      <c r="FY349" s="11" t="s">
        <v>858</v>
      </c>
      <c r="GA349" s="10" t="s">
        <v>573</v>
      </c>
      <c r="GB349" s="10" t="s">
        <v>150</v>
      </c>
      <c r="GC349" s="10">
        <v>48000</v>
      </c>
      <c r="GD349" s="10">
        <v>12</v>
      </c>
      <c r="GE349" s="10">
        <v>28432</v>
      </c>
      <c r="GF349" s="10">
        <v>14</v>
      </c>
      <c r="GG349" s="10">
        <v>34962</v>
      </c>
      <c r="GH349" s="10">
        <v>11</v>
      </c>
      <c r="GI349" s="10" t="s">
        <v>858</v>
      </c>
      <c r="GJ349" s="10" t="s">
        <v>858</v>
      </c>
      <c r="GK349" s="10" t="s">
        <v>858</v>
      </c>
      <c r="GL349" s="10" t="s">
        <v>858</v>
      </c>
      <c r="GN349" s="9" t="s">
        <v>573</v>
      </c>
      <c r="GO349" s="9" t="s">
        <v>150</v>
      </c>
      <c r="GP349" s="9">
        <v>55000</v>
      </c>
      <c r="GQ349" s="9">
        <v>5.8</v>
      </c>
      <c r="GR349" s="9">
        <v>14.59</v>
      </c>
      <c r="GS349" s="9">
        <v>4.7</v>
      </c>
      <c r="GT349" s="9">
        <v>16.72</v>
      </c>
      <c r="GU349" s="9">
        <v>3.7</v>
      </c>
      <c r="GV349" s="9">
        <v>7.49</v>
      </c>
      <c r="GW349" s="9">
        <v>4.9000000000000004</v>
      </c>
      <c r="GX349" s="9" t="s">
        <v>858</v>
      </c>
      <c r="GY349" s="9" t="s">
        <v>858</v>
      </c>
    </row>
    <row r="350" spans="1:207" x14ac:dyDescent="0.25">
      <c r="A350" s="1" t="s">
        <v>574</v>
      </c>
      <c r="B350" s="1" t="s">
        <v>151</v>
      </c>
      <c r="C350" s="1">
        <v>45000</v>
      </c>
      <c r="D350" s="1">
        <v>6.2</v>
      </c>
      <c r="E350" s="1">
        <v>413.8</v>
      </c>
      <c r="F350" s="1">
        <v>5.5</v>
      </c>
      <c r="G350" s="1">
        <v>514.5</v>
      </c>
      <c r="H350" s="1">
        <v>3.6</v>
      </c>
      <c r="I350" s="1">
        <v>269.3</v>
      </c>
      <c r="J350" s="1">
        <v>4.4000000000000004</v>
      </c>
      <c r="K350" s="1" t="s">
        <v>858</v>
      </c>
      <c r="L350" s="1" t="s">
        <v>858</v>
      </c>
      <c r="N350" s="2" t="s">
        <v>574</v>
      </c>
      <c r="O350" s="2" t="s">
        <v>151</v>
      </c>
      <c r="P350" s="2">
        <v>75000</v>
      </c>
      <c r="Q350" s="2">
        <v>4.8</v>
      </c>
      <c r="R350" s="2">
        <v>37.5</v>
      </c>
      <c r="S350" s="2">
        <v>0.9</v>
      </c>
      <c r="T350" s="2">
        <v>39.1</v>
      </c>
      <c r="U350" s="2">
        <v>0.7</v>
      </c>
      <c r="V350" s="2">
        <v>32.5</v>
      </c>
      <c r="W350" s="2">
        <v>0.7</v>
      </c>
      <c r="X350" s="2">
        <v>45</v>
      </c>
      <c r="Y350" s="2">
        <v>8.4</v>
      </c>
      <c r="AA350" s="3" t="s">
        <v>574</v>
      </c>
      <c r="AB350" s="3" t="s">
        <v>151</v>
      </c>
      <c r="AC350" s="3">
        <v>63000</v>
      </c>
      <c r="AD350" s="3">
        <v>9</v>
      </c>
      <c r="AE350" s="3">
        <v>22224</v>
      </c>
      <c r="AF350" s="3">
        <v>9.4</v>
      </c>
      <c r="AG350" s="3">
        <v>25967</v>
      </c>
      <c r="AH350" s="3">
        <v>4.7</v>
      </c>
      <c r="AI350" s="3">
        <v>12821</v>
      </c>
      <c r="AJ350" s="3">
        <v>11</v>
      </c>
      <c r="AK350" s="3" t="s">
        <v>858</v>
      </c>
      <c r="AL350" s="3" t="s">
        <v>858</v>
      </c>
      <c r="AN350" s="4" t="s">
        <v>574</v>
      </c>
      <c r="AO350" s="4" t="s">
        <v>151</v>
      </c>
      <c r="AP350" s="4">
        <v>75000</v>
      </c>
      <c r="AQ350" s="4">
        <v>4.8</v>
      </c>
      <c r="AR350" s="4">
        <v>10.16</v>
      </c>
      <c r="AS350" s="4">
        <v>4.5</v>
      </c>
      <c r="AT350" s="4">
        <v>12.69</v>
      </c>
      <c r="AU350" s="4">
        <v>2.8</v>
      </c>
      <c r="AV350" s="4">
        <v>6.76</v>
      </c>
      <c r="AW350" s="4">
        <v>2</v>
      </c>
      <c r="AX350" s="4" t="s">
        <v>858</v>
      </c>
      <c r="AY350" s="4" t="s">
        <v>858</v>
      </c>
      <c r="BA350" s="5" t="s">
        <v>574</v>
      </c>
      <c r="BB350" s="5" t="s">
        <v>151</v>
      </c>
      <c r="BC350" s="5">
        <v>75000</v>
      </c>
      <c r="BD350" s="5">
        <v>4.8</v>
      </c>
      <c r="BE350" s="5">
        <v>411.5</v>
      </c>
      <c r="BF350" s="5">
        <v>4</v>
      </c>
      <c r="BG350" s="5">
        <v>495.5</v>
      </c>
      <c r="BH350" s="5">
        <v>2.7</v>
      </c>
      <c r="BI350" s="5">
        <v>258.7</v>
      </c>
      <c r="BJ350" s="5">
        <v>2.7</v>
      </c>
      <c r="BK350" s="5" t="s">
        <v>858</v>
      </c>
      <c r="BL350" s="5" t="s">
        <v>858</v>
      </c>
      <c r="BN350" s="6" t="s">
        <v>574</v>
      </c>
      <c r="BO350" s="6" t="s">
        <v>151</v>
      </c>
      <c r="BP350" s="6">
        <v>117000</v>
      </c>
      <c r="BQ350" s="6">
        <v>3.7</v>
      </c>
      <c r="BR350" s="6">
        <v>36.200000000000003</v>
      </c>
      <c r="BS350" s="6">
        <v>2.1</v>
      </c>
      <c r="BT350" s="6">
        <v>31.6</v>
      </c>
      <c r="BU350" s="6">
        <v>1.4</v>
      </c>
      <c r="BV350" s="6">
        <v>12.6</v>
      </c>
      <c r="BW350" s="6">
        <v>9.1</v>
      </c>
      <c r="BX350" s="6">
        <v>43</v>
      </c>
      <c r="BY350" s="6">
        <v>6.2</v>
      </c>
      <c r="CA350" s="7" t="s">
        <v>574</v>
      </c>
      <c r="CB350" s="7" t="s">
        <v>151</v>
      </c>
      <c r="CC350" s="7">
        <v>102000</v>
      </c>
      <c r="CD350" s="7">
        <v>6.4</v>
      </c>
      <c r="CE350" s="7">
        <v>16567</v>
      </c>
      <c r="CF350" s="7">
        <v>7.7</v>
      </c>
      <c r="CG350" s="7">
        <v>20091</v>
      </c>
      <c r="CH350" s="7">
        <v>4.5</v>
      </c>
      <c r="CI350" s="7">
        <v>5036</v>
      </c>
      <c r="CJ350" s="7">
        <v>14</v>
      </c>
      <c r="CK350" s="7" t="s">
        <v>858</v>
      </c>
      <c r="CL350" s="7" t="s">
        <v>858</v>
      </c>
      <c r="CN350" s="8" t="s">
        <v>574</v>
      </c>
      <c r="CO350" s="8" t="s">
        <v>151</v>
      </c>
      <c r="CP350" s="8">
        <v>117000</v>
      </c>
      <c r="CQ350" s="8">
        <v>3.7</v>
      </c>
      <c r="CR350" s="8">
        <v>9</v>
      </c>
      <c r="CS350" s="8">
        <v>2.8</v>
      </c>
      <c r="CT350" s="8">
        <v>12.13</v>
      </c>
      <c r="CU350" s="8">
        <v>2.5</v>
      </c>
      <c r="CV350" s="8">
        <v>6.2</v>
      </c>
      <c r="CW350" s="8">
        <v>0.8</v>
      </c>
      <c r="CX350" s="8">
        <v>20.91</v>
      </c>
      <c r="CY350" s="8">
        <v>14</v>
      </c>
      <c r="DA350" s="20" t="s">
        <v>574</v>
      </c>
      <c r="DB350" s="20" t="s">
        <v>151</v>
      </c>
      <c r="DC350" s="20">
        <v>117000</v>
      </c>
      <c r="DD350" s="20">
        <v>3.7</v>
      </c>
      <c r="DE350" s="20">
        <v>314.89999999999998</v>
      </c>
      <c r="DF350" s="20">
        <v>3.6</v>
      </c>
      <c r="DG350" s="20">
        <v>383.6</v>
      </c>
      <c r="DH350" s="20">
        <v>2.9</v>
      </c>
      <c r="DI350" s="20">
        <v>93.4</v>
      </c>
      <c r="DJ350" s="20">
        <v>7.5</v>
      </c>
      <c r="DK350" s="20">
        <v>716.6</v>
      </c>
      <c r="DL350" s="20">
        <v>15</v>
      </c>
      <c r="DN350" s="21" t="s">
        <v>574</v>
      </c>
      <c r="DO350" s="21" t="s">
        <v>151</v>
      </c>
      <c r="DP350" s="21">
        <v>29000</v>
      </c>
      <c r="DQ350" s="21">
        <v>7.4</v>
      </c>
      <c r="DR350" s="21">
        <v>37</v>
      </c>
      <c r="DS350" s="21">
        <v>0.3</v>
      </c>
      <c r="DT350" s="21">
        <v>37.5</v>
      </c>
      <c r="DU350" s="21">
        <v>1.3</v>
      </c>
      <c r="DV350" s="21">
        <v>32.5</v>
      </c>
      <c r="DW350" s="21">
        <v>1.9</v>
      </c>
      <c r="DX350" s="21" t="s">
        <v>858</v>
      </c>
      <c r="DY350" s="21" t="s">
        <v>858</v>
      </c>
      <c r="EA350" s="22" t="s">
        <v>574</v>
      </c>
      <c r="EB350" s="22" t="s">
        <v>151</v>
      </c>
      <c r="EC350" s="22">
        <v>25000</v>
      </c>
      <c r="ED350" s="22">
        <v>18.100000000000001</v>
      </c>
      <c r="EE350" s="22">
        <v>20759</v>
      </c>
      <c r="EF350" s="22">
        <v>18</v>
      </c>
      <c r="EG350" s="22">
        <v>23792</v>
      </c>
      <c r="EH350" s="22">
        <v>7.6</v>
      </c>
      <c r="EI350" s="22">
        <v>12090</v>
      </c>
      <c r="EJ350" s="22">
        <v>4.9000000000000004</v>
      </c>
      <c r="EK350" s="22" t="s">
        <v>858</v>
      </c>
      <c r="EL350" s="22" t="s">
        <v>858</v>
      </c>
      <c r="EN350" s="23" t="s">
        <v>574</v>
      </c>
      <c r="EO350" s="23" t="s">
        <v>151</v>
      </c>
      <c r="EP350" s="23">
        <v>29000</v>
      </c>
      <c r="EQ350" s="23">
        <v>7.4</v>
      </c>
      <c r="ER350" s="23">
        <v>10.14</v>
      </c>
      <c r="ES350" s="23">
        <v>8.8000000000000007</v>
      </c>
      <c r="ET350" s="23">
        <v>12.42</v>
      </c>
      <c r="EU350" s="23">
        <v>4.0999999999999996</v>
      </c>
      <c r="EV350" s="23">
        <v>6.68</v>
      </c>
      <c r="EW350" s="23">
        <v>2.8</v>
      </c>
      <c r="EX350" s="23" t="s">
        <v>858</v>
      </c>
      <c r="EY350" s="23" t="s">
        <v>858</v>
      </c>
      <c r="FA350" s="24" t="s">
        <v>574</v>
      </c>
      <c r="FB350" s="24" t="s">
        <v>151</v>
      </c>
      <c r="FC350" s="24">
        <v>29000</v>
      </c>
      <c r="FD350" s="24">
        <v>7.4</v>
      </c>
      <c r="FE350" s="24">
        <v>401.6</v>
      </c>
      <c r="FF350" s="24">
        <v>8.1999999999999993</v>
      </c>
      <c r="FG350" s="24">
        <v>466.2</v>
      </c>
      <c r="FH350" s="24">
        <v>3.9</v>
      </c>
      <c r="FI350" s="24">
        <v>246.7</v>
      </c>
      <c r="FJ350" s="24">
        <v>4.4000000000000004</v>
      </c>
      <c r="FK350" s="24" t="s">
        <v>858</v>
      </c>
      <c r="FL350" s="24" t="s">
        <v>858</v>
      </c>
      <c r="FN350" s="11" t="s">
        <v>574</v>
      </c>
      <c r="FO350" s="11" t="s">
        <v>151</v>
      </c>
      <c r="FP350" s="11">
        <v>45000</v>
      </c>
      <c r="FQ350" s="11">
        <v>6.2</v>
      </c>
      <c r="FR350" s="11">
        <v>39.1</v>
      </c>
      <c r="FS350" s="11">
        <v>1.3</v>
      </c>
      <c r="FT350" s="11">
        <v>40.1</v>
      </c>
      <c r="FU350" s="11">
        <v>0.8</v>
      </c>
      <c r="FV350" s="11">
        <v>35</v>
      </c>
      <c r="FW350" s="11">
        <v>2.6</v>
      </c>
      <c r="FX350" s="11" t="s">
        <v>858</v>
      </c>
      <c r="FY350" s="11" t="s">
        <v>858</v>
      </c>
      <c r="GA350" s="10" t="s">
        <v>574</v>
      </c>
      <c r="GB350" s="10" t="s">
        <v>151</v>
      </c>
      <c r="GC350" s="10">
        <v>38000</v>
      </c>
      <c r="GD350" s="10">
        <v>9</v>
      </c>
      <c r="GE350" s="10">
        <v>22796</v>
      </c>
      <c r="GF350" s="10">
        <v>9.8000000000000007</v>
      </c>
      <c r="GG350" s="10">
        <v>27410</v>
      </c>
      <c r="GH350" s="10">
        <v>6.1</v>
      </c>
      <c r="GI350" s="10" t="s">
        <v>858</v>
      </c>
      <c r="GJ350" s="10" t="s">
        <v>858</v>
      </c>
      <c r="GK350" s="10" t="s">
        <v>858</v>
      </c>
      <c r="GL350" s="10" t="s">
        <v>858</v>
      </c>
      <c r="GN350" s="9" t="s">
        <v>574</v>
      </c>
      <c r="GO350" s="9" t="s">
        <v>151</v>
      </c>
      <c r="GP350" s="9">
        <v>45000</v>
      </c>
      <c r="GQ350" s="9">
        <v>6.2</v>
      </c>
      <c r="GR350" s="9">
        <v>10.15</v>
      </c>
      <c r="GS350" s="9">
        <v>5.0999999999999996</v>
      </c>
      <c r="GT350" s="9">
        <v>12.84</v>
      </c>
      <c r="GU350" s="9">
        <v>3.7</v>
      </c>
      <c r="GV350" s="9">
        <v>6.83</v>
      </c>
      <c r="GW350" s="9">
        <v>3</v>
      </c>
      <c r="GX350" s="9" t="s">
        <v>858</v>
      </c>
      <c r="GY350" s="9" t="s">
        <v>858</v>
      </c>
    </row>
    <row r="351" spans="1:207" x14ac:dyDescent="0.25">
      <c r="A351" s="1" t="s">
        <v>575</v>
      </c>
      <c r="B351" s="1" t="s">
        <v>152</v>
      </c>
      <c r="C351" s="1">
        <v>59000</v>
      </c>
      <c r="D351" s="1">
        <v>5.4</v>
      </c>
      <c r="E351" s="1">
        <v>461.5</v>
      </c>
      <c r="F351" s="1">
        <v>3.8</v>
      </c>
      <c r="G351" s="1">
        <v>536</v>
      </c>
      <c r="H351" s="1">
        <v>3.6</v>
      </c>
      <c r="I351" s="1">
        <v>285</v>
      </c>
      <c r="J351" s="1">
        <v>3.6</v>
      </c>
      <c r="K351" s="1" t="s">
        <v>858</v>
      </c>
      <c r="L351" s="1" t="s">
        <v>858</v>
      </c>
      <c r="N351" s="2" t="s">
        <v>575</v>
      </c>
      <c r="O351" s="2" t="s">
        <v>152</v>
      </c>
      <c r="P351" s="2">
        <v>83000</v>
      </c>
      <c r="Q351" s="2">
        <v>4.5</v>
      </c>
      <c r="R351" s="2">
        <v>38.799999999999997</v>
      </c>
      <c r="S351" s="2">
        <v>1.2</v>
      </c>
      <c r="T351" s="2">
        <v>40.5</v>
      </c>
      <c r="U351" s="2">
        <v>0.9</v>
      </c>
      <c r="V351" s="2">
        <v>35</v>
      </c>
      <c r="W351" s="2">
        <v>1.5</v>
      </c>
      <c r="X351" s="2">
        <v>48.3</v>
      </c>
      <c r="Y351" s="2">
        <v>9.8000000000000007</v>
      </c>
      <c r="AA351" s="3" t="s">
        <v>575</v>
      </c>
      <c r="AB351" s="3" t="s">
        <v>152</v>
      </c>
      <c r="AC351" s="3">
        <v>77000</v>
      </c>
      <c r="AD351" s="3">
        <v>5.5</v>
      </c>
      <c r="AE351" s="3">
        <v>23694</v>
      </c>
      <c r="AF351" s="3">
        <v>4.3</v>
      </c>
      <c r="AG351" s="3">
        <v>27029</v>
      </c>
      <c r="AH351" s="3">
        <v>4.0999999999999996</v>
      </c>
      <c r="AI351" s="3">
        <v>13369</v>
      </c>
      <c r="AJ351" s="3">
        <v>4</v>
      </c>
      <c r="AK351" s="3" t="s">
        <v>858</v>
      </c>
      <c r="AL351" s="3" t="s">
        <v>858</v>
      </c>
      <c r="AN351" s="4" t="s">
        <v>575</v>
      </c>
      <c r="AO351" s="4" t="s">
        <v>152</v>
      </c>
      <c r="AP351" s="4">
        <v>83000</v>
      </c>
      <c r="AQ351" s="4">
        <v>4.5</v>
      </c>
      <c r="AR351" s="4">
        <v>10.69</v>
      </c>
      <c r="AS351" s="4">
        <v>2.7</v>
      </c>
      <c r="AT351" s="4">
        <v>12.57</v>
      </c>
      <c r="AU351" s="4">
        <v>2.9</v>
      </c>
      <c r="AV351" s="4">
        <v>6.69</v>
      </c>
      <c r="AW351" s="4">
        <v>2.2000000000000002</v>
      </c>
      <c r="AX351" s="4">
        <v>20.399999999999999</v>
      </c>
      <c r="AY351" s="4">
        <v>17</v>
      </c>
      <c r="BA351" s="5" t="s">
        <v>575</v>
      </c>
      <c r="BB351" s="5" t="s">
        <v>152</v>
      </c>
      <c r="BC351" s="5">
        <v>83000</v>
      </c>
      <c r="BD351" s="5">
        <v>4.5</v>
      </c>
      <c r="BE351" s="5">
        <v>440.5</v>
      </c>
      <c r="BF351" s="5">
        <v>3.5</v>
      </c>
      <c r="BG351" s="5">
        <v>509.3</v>
      </c>
      <c r="BH351" s="5">
        <v>2.9</v>
      </c>
      <c r="BI351" s="5">
        <v>268.89999999999998</v>
      </c>
      <c r="BJ351" s="5">
        <v>2.6</v>
      </c>
      <c r="BK351" s="5" t="s">
        <v>858</v>
      </c>
      <c r="BL351" s="5" t="s">
        <v>858</v>
      </c>
      <c r="BN351" s="6" t="s">
        <v>575</v>
      </c>
      <c r="BO351" s="6" t="s">
        <v>152</v>
      </c>
      <c r="BP351" s="6">
        <v>116000</v>
      </c>
      <c r="BQ351" s="6">
        <v>3.8</v>
      </c>
      <c r="BR351" s="6">
        <v>37</v>
      </c>
      <c r="BS351" s="6">
        <v>0.4</v>
      </c>
      <c r="BT351" s="6">
        <v>34.4</v>
      </c>
      <c r="BU351" s="6">
        <v>1.4</v>
      </c>
      <c r="BV351" s="6">
        <v>15</v>
      </c>
      <c r="BW351" s="6">
        <v>5.5</v>
      </c>
      <c r="BX351" s="6">
        <v>46</v>
      </c>
      <c r="BY351" s="6">
        <v>8.6999999999999993</v>
      </c>
      <c r="CA351" s="7" t="s">
        <v>575</v>
      </c>
      <c r="CB351" s="7" t="s">
        <v>152</v>
      </c>
      <c r="CC351" s="7">
        <v>104000</v>
      </c>
      <c r="CD351" s="7">
        <v>4.9000000000000004</v>
      </c>
      <c r="CE351" s="7">
        <v>19723</v>
      </c>
      <c r="CF351" s="7">
        <v>4.9000000000000004</v>
      </c>
      <c r="CG351" s="7">
        <v>22483</v>
      </c>
      <c r="CH351" s="7">
        <v>4.0999999999999996</v>
      </c>
      <c r="CI351" s="7">
        <v>5850</v>
      </c>
      <c r="CJ351" s="7">
        <v>16</v>
      </c>
      <c r="CK351" s="7" t="s">
        <v>858</v>
      </c>
      <c r="CL351" s="7" t="s">
        <v>858</v>
      </c>
      <c r="CN351" s="8" t="s">
        <v>575</v>
      </c>
      <c r="CO351" s="8" t="s">
        <v>152</v>
      </c>
      <c r="CP351" s="8">
        <v>116000</v>
      </c>
      <c r="CQ351" s="8">
        <v>3.8</v>
      </c>
      <c r="CR351" s="8">
        <v>9.57</v>
      </c>
      <c r="CS351" s="8">
        <v>3.7</v>
      </c>
      <c r="CT351" s="8">
        <v>12.02</v>
      </c>
      <c r="CU351" s="8">
        <v>2.6</v>
      </c>
      <c r="CV351" s="8">
        <v>6.08</v>
      </c>
      <c r="CW351" s="8">
        <v>0.6</v>
      </c>
      <c r="CX351" s="8">
        <v>19.23</v>
      </c>
      <c r="CY351" s="8">
        <v>14</v>
      </c>
      <c r="DA351" s="20" t="s">
        <v>575</v>
      </c>
      <c r="DB351" s="20" t="s">
        <v>152</v>
      </c>
      <c r="DC351" s="20">
        <v>116000</v>
      </c>
      <c r="DD351" s="20">
        <v>3.8</v>
      </c>
      <c r="DE351" s="20">
        <v>367</v>
      </c>
      <c r="DF351" s="20">
        <v>4.5</v>
      </c>
      <c r="DG351" s="20">
        <v>413.8</v>
      </c>
      <c r="DH351" s="20">
        <v>3</v>
      </c>
      <c r="DI351" s="20">
        <v>99</v>
      </c>
      <c r="DJ351" s="20">
        <v>7.3</v>
      </c>
      <c r="DK351" s="20">
        <v>703.8</v>
      </c>
      <c r="DL351" s="20">
        <v>13</v>
      </c>
      <c r="DN351" s="21" t="s">
        <v>575</v>
      </c>
      <c r="DO351" s="21" t="s">
        <v>152</v>
      </c>
      <c r="DP351" s="21">
        <v>24000</v>
      </c>
      <c r="DQ351" s="21">
        <v>8</v>
      </c>
      <c r="DR351" s="21">
        <v>37.4</v>
      </c>
      <c r="DS351" s="21">
        <v>0.3</v>
      </c>
      <c r="DT351" s="21">
        <v>37.799999999999997</v>
      </c>
      <c r="DU351" s="21">
        <v>1.4</v>
      </c>
      <c r="DV351" s="21">
        <v>30.7</v>
      </c>
      <c r="DW351" s="21">
        <v>4.5999999999999996</v>
      </c>
      <c r="DX351" s="21" t="s">
        <v>858</v>
      </c>
      <c r="DY351" s="21" t="s">
        <v>858</v>
      </c>
      <c r="EA351" s="22" t="s">
        <v>575</v>
      </c>
      <c r="EB351" s="22" t="s">
        <v>152</v>
      </c>
      <c r="EC351" s="22">
        <v>23000</v>
      </c>
      <c r="ED351" s="22">
        <v>9.1999999999999993</v>
      </c>
      <c r="EE351" s="22">
        <v>19672</v>
      </c>
      <c r="EF351" s="22">
        <v>10</v>
      </c>
      <c r="EG351" s="22">
        <v>22971</v>
      </c>
      <c r="EH351" s="22">
        <v>4.5</v>
      </c>
      <c r="EI351" s="22">
        <v>11954</v>
      </c>
      <c r="EJ351" s="22">
        <v>5.4</v>
      </c>
      <c r="EK351" s="22" t="s">
        <v>858</v>
      </c>
      <c r="EL351" s="22" t="s">
        <v>858</v>
      </c>
      <c r="EN351" s="23" t="s">
        <v>575</v>
      </c>
      <c r="EO351" s="23" t="s">
        <v>152</v>
      </c>
      <c r="EP351" s="23">
        <v>24000</v>
      </c>
      <c r="EQ351" s="23">
        <v>8</v>
      </c>
      <c r="ER351" s="23">
        <v>10.17</v>
      </c>
      <c r="ES351" s="23">
        <v>7.3</v>
      </c>
      <c r="ET351" s="23">
        <v>11.76</v>
      </c>
      <c r="EU351" s="23">
        <v>3.9</v>
      </c>
      <c r="EV351" s="23">
        <v>6.37</v>
      </c>
      <c r="EW351" s="23">
        <v>1.9</v>
      </c>
      <c r="EX351" s="23" t="s">
        <v>858</v>
      </c>
      <c r="EY351" s="23" t="s">
        <v>858</v>
      </c>
      <c r="FA351" s="24" t="s">
        <v>575</v>
      </c>
      <c r="FB351" s="24" t="s">
        <v>152</v>
      </c>
      <c r="FC351" s="24">
        <v>24000</v>
      </c>
      <c r="FD351" s="24">
        <v>8</v>
      </c>
      <c r="FE351" s="24">
        <v>385.2</v>
      </c>
      <c r="FF351" s="24">
        <v>6.9</v>
      </c>
      <c r="FG351" s="24">
        <v>444.5</v>
      </c>
      <c r="FH351" s="24">
        <v>3.8</v>
      </c>
      <c r="FI351" s="24">
        <v>248.7</v>
      </c>
      <c r="FJ351" s="24">
        <v>3.2</v>
      </c>
      <c r="FK351" s="24" t="s">
        <v>858</v>
      </c>
      <c r="FL351" s="24" t="s">
        <v>858</v>
      </c>
      <c r="FN351" s="11" t="s">
        <v>575</v>
      </c>
      <c r="FO351" s="11" t="s">
        <v>152</v>
      </c>
      <c r="FP351" s="11">
        <v>59000</v>
      </c>
      <c r="FQ351" s="11">
        <v>5.4</v>
      </c>
      <c r="FR351" s="11">
        <v>39.9</v>
      </c>
      <c r="FS351" s="11">
        <v>0.7</v>
      </c>
      <c r="FT351" s="11">
        <v>41.6</v>
      </c>
      <c r="FU351" s="11">
        <v>1</v>
      </c>
      <c r="FV351" s="11">
        <v>36.5</v>
      </c>
      <c r="FW351" s="11">
        <v>1.3</v>
      </c>
      <c r="FX351" s="11">
        <v>50</v>
      </c>
      <c r="FY351" s="11">
        <v>19</v>
      </c>
      <c r="GA351" s="10" t="s">
        <v>575</v>
      </c>
      <c r="GB351" s="10" t="s">
        <v>152</v>
      </c>
      <c r="GC351" s="10">
        <v>54000</v>
      </c>
      <c r="GD351" s="10">
        <v>6.8</v>
      </c>
      <c r="GE351" s="10">
        <v>24415</v>
      </c>
      <c r="GF351" s="10">
        <v>5.0999999999999996</v>
      </c>
      <c r="GG351" s="10">
        <v>28752</v>
      </c>
      <c r="GH351" s="10">
        <v>5.2</v>
      </c>
      <c r="GI351" s="10">
        <v>14694</v>
      </c>
      <c r="GJ351" s="10">
        <v>4.9000000000000004</v>
      </c>
      <c r="GK351" s="10" t="s">
        <v>858</v>
      </c>
      <c r="GL351" s="10" t="s">
        <v>858</v>
      </c>
      <c r="GN351" s="9" t="s">
        <v>575</v>
      </c>
      <c r="GO351" s="9" t="s">
        <v>152</v>
      </c>
      <c r="GP351" s="9">
        <v>59000</v>
      </c>
      <c r="GQ351" s="9">
        <v>5.4</v>
      </c>
      <c r="GR351" s="9">
        <v>10.89</v>
      </c>
      <c r="GS351" s="9">
        <v>4.0999999999999996</v>
      </c>
      <c r="GT351" s="9">
        <v>12.87</v>
      </c>
      <c r="GU351" s="9">
        <v>3.6</v>
      </c>
      <c r="GV351" s="9">
        <v>7.07</v>
      </c>
      <c r="GW351" s="9">
        <v>3</v>
      </c>
      <c r="GX351" s="9" t="s">
        <v>858</v>
      </c>
      <c r="GY351" s="9" t="s">
        <v>858</v>
      </c>
    </row>
    <row r="352" spans="1:207" x14ac:dyDescent="0.25">
      <c r="A352" s="1" t="s">
        <v>576</v>
      </c>
      <c r="B352" s="1" t="s">
        <v>153</v>
      </c>
      <c r="C352" s="1">
        <v>47000</v>
      </c>
      <c r="D352" s="1">
        <v>6.1</v>
      </c>
      <c r="E352" s="1">
        <v>580.70000000000005</v>
      </c>
      <c r="F352" s="1">
        <v>4.5999999999999996</v>
      </c>
      <c r="G352" s="1">
        <v>659</v>
      </c>
      <c r="H352" s="1">
        <v>3.3</v>
      </c>
      <c r="I352" s="1">
        <v>303.2</v>
      </c>
      <c r="J352" s="1">
        <v>4.2</v>
      </c>
      <c r="K352" s="1" t="s">
        <v>858</v>
      </c>
      <c r="L352" s="1" t="s">
        <v>858</v>
      </c>
      <c r="N352" s="2" t="s">
        <v>576</v>
      </c>
      <c r="O352" s="2" t="s">
        <v>153</v>
      </c>
      <c r="P352" s="2">
        <v>69000</v>
      </c>
      <c r="Q352" s="2">
        <v>5</v>
      </c>
      <c r="R352" s="2">
        <v>37.5</v>
      </c>
      <c r="S352" s="2">
        <v>1.1000000000000001</v>
      </c>
      <c r="T352" s="2">
        <v>39.200000000000003</v>
      </c>
      <c r="U352" s="2">
        <v>0.6</v>
      </c>
      <c r="V352" s="2">
        <v>35</v>
      </c>
      <c r="W352" s="2">
        <v>2.2999999999999998</v>
      </c>
      <c r="X352" s="2">
        <v>45.4</v>
      </c>
      <c r="Y352" s="2">
        <v>9.1</v>
      </c>
      <c r="AA352" s="3" t="s">
        <v>576</v>
      </c>
      <c r="AB352" s="3" t="s">
        <v>153</v>
      </c>
      <c r="AC352" s="3">
        <v>57000</v>
      </c>
      <c r="AD352" s="3">
        <v>9</v>
      </c>
      <c r="AE352" s="3">
        <v>28782</v>
      </c>
      <c r="AF352" s="3">
        <v>11</v>
      </c>
      <c r="AG352" s="3">
        <v>32550</v>
      </c>
      <c r="AH352" s="3">
        <v>5.7</v>
      </c>
      <c r="AI352" s="3">
        <v>13230</v>
      </c>
      <c r="AJ352" s="3">
        <v>19</v>
      </c>
      <c r="AK352" s="3" t="s">
        <v>858</v>
      </c>
      <c r="AL352" s="3" t="s">
        <v>858</v>
      </c>
      <c r="AN352" s="4" t="s">
        <v>576</v>
      </c>
      <c r="AO352" s="4" t="s">
        <v>153</v>
      </c>
      <c r="AP352" s="4">
        <v>69000</v>
      </c>
      <c r="AQ352" s="4">
        <v>5</v>
      </c>
      <c r="AR352" s="4">
        <v>13.63</v>
      </c>
      <c r="AS352" s="4">
        <v>4.9000000000000004</v>
      </c>
      <c r="AT352" s="4">
        <v>15.75</v>
      </c>
      <c r="AU352" s="4">
        <v>2.9</v>
      </c>
      <c r="AV352" s="4">
        <v>7.2</v>
      </c>
      <c r="AW352" s="4">
        <v>3</v>
      </c>
      <c r="AX352" s="4" t="s">
        <v>858</v>
      </c>
      <c r="AY352" s="4" t="s">
        <v>858</v>
      </c>
      <c r="BA352" s="5" t="s">
        <v>576</v>
      </c>
      <c r="BB352" s="5" t="s">
        <v>153</v>
      </c>
      <c r="BC352" s="5">
        <v>69000</v>
      </c>
      <c r="BD352" s="5">
        <v>5</v>
      </c>
      <c r="BE352" s="5">
        <v>527.6</v>
      </c>
      <c r="BF352" s="5">
        <v>4.4000000000000004</v>
      </c>
      <c r="BG352" s="5">
        <v>617.4</v>
      </c>
      <c r="BH352" s="5">
        <v>2.9</v>
      </c>
      <c r="BI352" s="5">
        <v>280</v>
      </c>
      <c r="BJ352" s="5">
        <v>3.2</v>
      </c>
      <c r="BK352" s="5" t="s">
        <v>858</v>
      </c>
      <c r="BL352" s="5" t="s">
        <v>858</v>
      </c>
      <c r="BN352" s="6" t="s">
        <v>576</v>
      </c>
      <c r="BO352" s="6" t="s">
        <v>153</v>
      </c>
      <c r="BP352" s="6">
        <v>94000</v>
      </c>
      <c r="BQ352" s="6">
        <v>4.2</v>
      </c>
      <c r="BR352" s="6">
        <v>37</v>
      </c>
      <c r="BS352" s="6">
        <v>0.4</v>
      </c>
      <c r="BT352" s="6">
        <v>33.9</v>
      </c>
      <c r="BU352" s="6">
        <v>1.4</v>
      </c>
      <c r="BV352" s="6">
        <v>16.2</v>
      </c>
      <c r="BW352" s="6">
        <v>11</v>
      </c>
      <c r="BX352" s="6">
        <v>44.7</v>
      </c>
      <c r="BY352" s="6">
        <v>6.6</v>
      </c>
      <c r="CA352" s="7" t="s">
        <v>576</v>
      </c>
      <c r="CB352" s="7" t="s">
        <v>153</v>
      </c>
      <c r="CC352" s="7">
        <v>78000</v>
      </c>
      <c r="CD352" s="7">
        <v>7.1</v>
      </c>
      <c r="CE352" s="7">
        <v>23369</v>
      </c>
      <c r="CF352" s="7">
        <v>12</v>
      </c>
      <c r="CG352" s="7">
        <v>26525</v>
      </c>
      <c r="CH352" s="7">
        <v>4.9000000000000004</v>
      </c>
      <c r="CI352" s="7" t="s">
        <v>858</v>
      </c>
      <c r="CJ352" s="7" t="s">
        <v>858</v>
      </c>
      <c r="CK352" s="7" t="s">
        <v>858</v>
      </c>
      <c r="CL352" s="7" t="s">
        <v>858</v>
      </c>
      <c r="CN352" s="8" t="s">
        <v>576</v>
      </c>
      <c r="CO352" s="8" t="s">
        <v>153</v>
      </c>
      <c r="CP352" s="8">
        <v>94000</v>
      </c>
      <c r="CQ352" s="8">
        <v>4.2</v>
      </c>
      <c r="CR352" s="8">
        <v>11.4</v>
      </c>
      <c r="CS352" s="8">
        <v>4.5999999999999996</v>
      </c>
      <c r="CT352" s="8">
        <v>14.82</v>
      </c>
      <c r="CU352" s="8">
        <v>2.7</v>
      </c>
      <c r="CV352" s="8">
        <v>6.41</v>
      </c>
      <c r="CW352" s="8">
        <v>1.8</v>
      </c>
      <c r="CX352" s="8" t="s">
        <v>858</v>
      </c>
      <c r="CY352" s="8" t="s">
        <v>858</v>
      </c>
      <c r="DA352" s="20" t="s">
        <v>576</v>
      </c>
      <c r="DB352" s="20" t="s">
        <v>153</v>
      </c>
      <c r="DC352" s="20">
        <v>94000</v>
      </c>
      <c r="DD352" s="20">
        <v>4.2</v>
      </c>
      <c r="DE352" s="20">
        <v>428</v>
      </c>
      <c r="DF352" s="20">
        <v>6</v>
      </c>
      <c r="DG352" s="20">
        <v>502.2</v>
      </c>
      <c r="DH352" s="20">
        <v>3.1</v>
      </c>
      <c r="DI352" s="20">
        <v>118.5</v>
      </c>
      <c r="DJ352" s="20">
        <v>12</v>
      </c>
      <c r="DK352" s="20">
        <v>919.8</v>
      </c>
      <c r="DL352" s="20">
        <v>20</v>
      </c>
      <c r="DN352" s="21" t="s">
        <v>576</v>
      </c>
      <c r="DO352" s="21" t="s">
        <v>153</v>
      </c>
      <c r="DP352" s="21">
        <v>22000</v>
      </c>
      <c r="DQ352" s="21">
        <v>8.6</v>
      </c>
      <c r="DR352" s="21">
        <v>37.4</v>
      </c>
      <c r="DS352" s="21">
        <v>0.3</v>
      </c>
      <c r="DT352" s="21">
        <v>37.5</v>
      </c>
      <c r="DU352" s="21">
        <v>1</v>
      </c>
      <c r="DV352" s="21">
        <v>32.5</v>
      </c>
      <c r="DW352" s="21">
        <v>2</v>
      </c>
      <c r="DX352" s="21" t="s">
        <v>858</v>
      </c>
      <c r="DY352" s="21" t="s">
        <v>858</v>
      </c>
      <c r="EA352" s="22" t="s">
        <v>576</v>
      </c>
      <c r="EB352" s="22" t="s">
        <v>153</v>
      </c>
      <c r="EC352" s="22" t="s">
        <v>858</v>
      </c>
      <c r="ED352" s="22" t="s">
        <v>858</v>
      </c>
      <c r="EE352" s="22" t="s">
        <v>858</v>
      </c>
      <c r="EF352" s="22" t="s">
        <v>858</v>
      </c>
      <c r="EG352" s="22">
        <v>26113</v>
      </c>
      <c r="EH352" s="22">
        <v>12</v>
      </c>
      <c r="EI352" s="22" t="s">
        <v>858</v>
      </c>
      <c r="EJ352" s="22" t="s">
        <v>858</v>
      </c>
      <c r="EK352" s="22" t="s">
        <v>858</v>
      </c>
      <c r="EL352" s="22" t="s">
        <v>858</v>
      </c>
      <c r="EN352" s="23" t="s">
        <v>576</v>
      </c>
      <c r="EO352" s="23" t="s">
        <v>153</v>
      </c>
      <c r="EP352" s="23">
        <v>22000</v>
      </c>
      <c r="EQ352" s="23">
        <v>8.6</v>
      </c>
      <c r="ER352" s="23">
        <v>10.81</v>
      </c>
      <c r="ES352" s="23">
        <v>8.6999999999999993</v>
      </c>
      <c r="ET352" s="23">
        <v>14.1</v>
      </c>
      <c r="EU352" s="23">
        <v>5.5</v>
      </c>
      <c r="EV352" s="23">
        <v>6.83</v>
      </c>
      <c r="EW352" s="23">
        <v>3.3</v>
      </c>
      <c r="EX352" s="23" t="s">
        <v>858</v>
      </c>
      <c r="EY352" s="23" t="s">
        <v>858</v>
      </c>
      <c r="FA352" s="24" t="s">
        <v>576</v>
      </c>
      <c r="FB352" s="24" t="s">
        <v>153</v>
      </c>
      <c r="FC352" s="24">
        <v>22000</v>
      </c>
      <c r="FD352" s="24">
        <v>8.6</v>
      </c>
      <c r="FE352" s="24">
        <v>406.1</v>
      </c>
      <c r="FF352" s="24">
        <v>8.4</v>
      </c>
      <c r="FG352" s="24">
        <v>528</v>
      </c>
      <c r="FH352" s="24">
        <v>5.4</v>
      </c>
      <c r="FI352" s="24">
        <v>253.6</v>
      </c>
      <c r="FJ352" s="24">
        <v>3.4</v>
      </c>
      <c r="FK352" s="24" t="s">
        <v>858</v>
      </c>
      <c r="FL352" s="24" t="s">
        <v>858</v>
      </c>
      <c r="FN352" s="11" t="s">
        <v>576</v>
      </c>
      <c r="FO352" s="11" t="s">
        <v>153</v>
      </c>
      <c r="FP352" s="11">
        <v>47000</v>
      </c>
      <c r="FQ352" s="11">
        <v>6.1</v>
      </c>
      <c r="FR352" s="11">
        <v>37.5</v>
      </c>
      <c r="FS352" s="11">
        <v>1.4</v>
      </c>
      <c r="FT352" s="11">
        <v>40</v>
      </c>
      <c r="FU352" s="11">
        <v>0.8</v>
      </c>
      <c r="FV352" s="11">
        <v>36</v>
      </c>
      <c r="FW352" s="11">
        <v>1.4</v>
      </c>
      <c r="FX352" s="11" t="s">
        <v>858</v>
      </c>
      <c r="FY352" s="11" t="s">
        <v>858</v>
      </c>
      <c r="GA352" s="10" t="s">
        <v>576</v>
      </c>
      <c r="GB352" s="10" t="s">
        <v>153</v>
      </c>
      <c r="GC352" s="10">
        <v>39000</v>
      </c>
      <c r="GD352" s="10">
        <v>8</v>
      </c>
      <c r="GE352" s="10">
        <v>32126</v>
      </c>
      <c r="GF352" s="10">
        <v>7.1</v>
      </c>
      <c r="GG352" s="10">
        <v>35532</v>
      </c>
      <c r="GH352" s="10">
        <v>5.3</v>
      </c>
      <c r="GI352" s="10" t="s">
        <v>858</v>
      </c>
      <c r="GJ352" s="10" t="s">
        <v>858</v>
      </c>
      <c r="GK352" s="10" t="s">
        <v>858</v>
      </c>
      <c r="GL352" s="10" t="s">
        <v>858</v>
      </c>
      <c r="GN352" s="9" t="s">
        <v>576</v>
      </c>
      <c r="GO352" s="9" t="s">
        <v>153</v>
      </c>
      <c r="GP352" s="9">
        <v>47000</v>
      </c>
      <c r="GQ352" s="9">
        <v>6.1</v>
      </c>
      <c r="GR352" s="9">
        <v>14.59</v>
      </c>
      <c r="GS352" s="9">
        <v>5.4</v>
      </c>
      <c r="GT352" s="9">
        <v>16.47</v>
      </c>
      <c r="GU352" s="9">
        <v>3.3</v>
      </c>
      <c r="GV352" s="9">
        <v>7.78</v>
      </c>
      <c r="GW352" s="9">
        <v>3.7</v>
      </c>
      <c r="GX352" s="9" t="s">
        <v>858</v>
      </c>
      <c r="GY352" s="9" t="s">
        <v>858</v>
      </c>
    </row>
    <row r="353" spans="1:207" x14ac:dyDescent="0.25">
      <c r="A353" s="1" t="s">
        <v>577</v>
      </c>
      <c r="B353" s="1" t="s">
        <v>154</v>
      </c>
      <c r="C353" s="1">
        <v>37000</v>
      </c>
      <c r="D353" s="1">
        <v>6.9</v>
      </c>
      <c r="E353" s="1">
        <v>475</v>
      </c>
      <c r="F353" s="1">
        <v>6.7</v>
      </c>
      <c r="G353" s="1">
        <v>536.70000000000005</v>
      </c>
      <c r="H353" s="1">
        <v>3.7</v>
      </c>
      <c r="I353" s="1">
        <v>273.5</v>
      </c>
      <c r="J353" s="1">
        <v>4.3</v>
      </c>
      <c r="K353" s="1" t="s">
        <v>858</v>
      </c>
      <c r="L353" s="1" t="s">
        <v>858</v>
      </c>
      <c r="N353" s="2" t="s">
        <v>577</v>
      </c>
      <c r="O353" s="2" t="s">
        <v>154</v>
      </c>
      <c r="P353" s="2">
        <v>60000</v>
      </c>
      <c r="Q353" s="2">
        <v>5.3</v>
      </c>
      <c r="R353" s="2">
        <v>37.5</v>
      </c>
      <c r="S353" s="2">
        <v>1</v>
      </c>
      <c r="T353" s="2">
        <v>39.1</v>
      </c>
      <c r="U353" s="2">
        <v>0.7</v>
      </c>
      <c r="V353" s="2">
        <v>32.5</v>
      </c>
      <c r="W353" s="2">
        <v>1.6</v>
      </c>
      <c r="X353" s="2">
        <v>46</v>
      </c>
      <c r="Y353" s="2">
        <v>12</v>
      </c>
      <c r="AA353" s="3" t="s">
        <v>577</v>
      </c>
      <c r="AB353" s="3" t="s">
        <v>154</v>
      </c>
      <c r="AC353" s="3">
        <v>55000</v>
      </c>
      <c r="AD353" s="3">
        <v>6.7</v>
      </c>
      <c r="AE353" s="3">
        <v>23242</v>
      </c>
      <c r="AF353" s="3">
        <v>7.4</v>
      </c>
      <c r="AG353" s="3">
        <v>26476</v>
      </c>
      <c r="AH353" s="3">
        <v>4</v>
      </c>
      <c r="AI353" s="3">
        <v>12702</v>
      </c>
      <c r="AJ353" s="3">
        <v>4.7</v>
      </c>
      <c r="AK353" s="3" t="s">
        <v>858</v>
      </c>
      <c r="AL353" s="3" t="s">
        <v>858</v>
      </c>
      <c r="AN353" s="4" t="s">
        <v>577</v>
      </c>
      <c r="AO353" s="4" t="s">
        <v>154</v>
      </c>
      <c r="AP353" s="4">
        <v>60000</v>
      </c>
      <c r="AQ353" s="4">
        <v>5.3</v>
      </c>
      <c r="AR353" s="4">
        <v>11.03</v>
      </c>
      <c r="AS353" s="4">
        <v>6.1</v>
      </c>
      <c r="AT353" s="4">
        <v>13.2</v>
      </c>
      <c r="AU353" s="4">
        <v>3.4</v>
      </c>
      <c r="AV353" s="4">
        <v>6.52</v>
      </c>
      <c r="AW353" s="4">
        <v>3.1</v>
      </c>
      <c r="AX353" s="4" t="s">
        <v>858</v>
      </c>
      <c r="AY353" s="4" t="s">
        <v>858</v>
      </c>
      <c r="BA353" s="5" t="s">
        <v>577</v>
      </c>
      <c r="BB353" s="5" t="s">
        <v>154</v>
      </c>
      <c r="BC353" s="5">
        <v>60000</v>
      </c>
      <c r="BD353" s="5">
        <v>5.3</v>
      </c>
      <c r="BE353" s="5">
        <v>449.2</v>
      </c>
      <c r="BF353" s="5">
        <v>5.9</v>
      </c>
      <c r="BG353" s="5">
        <v>516.70000000000005</v>
      </c>
      <c r="BH353" s="5">
        <v>3.3</v>
      </c>
      <c r="BI353" s="5">
        <v>256.89999999999998</v>
      </c>
      <c r="BJ353" s="5">
        <v>3.3</v>
      </c>
      <c r="BK353" s="5" t="s">
        <v>858</v>
      </c>
      <c r="BL353" s="5" t="s">
        <v>858</v>
      </c>
      <c r="BN353" s="6" t="s">
        <v>577</v>
      </c>
      <c r="BO353" s="6" t="s">
        <v>154</v>
      </c>
      <c r="BP353" s="6">
        <v>85000</v>
      </c>
      <c r="BQ353" s="6">
        <v>4.4000000000000004</v>
      </c>
      <c r="BR353" s="6">
        <v>37</v>
      </c>
      <c r="BS353" s="6">
        <v>0.8</v>
      </c>
      <c r="BT353" s="6">
        <v>33.299999999999997</v>
      </c>
      <c r="BU353" s="6">
        <v>1.5</v>
      </c>
      <c r="BV353" s="6">
        <v>16</v>
      </c>
      <c r="BW353" s="6">
        <v>9.4</v>
      </c>
      <c r="BX353" s="6">
        <v>44</v>
      </c>
      <c r="BY353" s="6">
        <v>7.2</v>
      </c>
      <c r="CA353" s="7" t="s">
        <v>577</v>
      </c>
      <c r="CB353" s="7" t="s">
        <v>154</v>
      </c>
      <c r="CC353" s="7">
        <v>78000</v>
      </c>
      <c r="CD353" s="7">
        <v>5.4</v>
      </c>
      <c r="CE353" s="7">
        <v>17737</v>
      </c>
      <c r="CF353" s="7">
        <v>5.3</v>
      </c>
      <c r="CG353" s="7">
        <v>21468</v>
      </c>
      <c r="CH353" s="7">
        <v>4.0999999999999996</v>
      </c>
      <c r="CI353" s="7">
        <v>5722</v>
      </c>
      <c r="CJ353" s="7">
        <v>9</v>
      </c>
      <c r="CK353" s="7" t="s">
        <v>858</v>
      </c>
      <c r="CL353" s="7" t="s">
        <v>858</v>
      </c>
      <c r="CN353" s="8" t="s">
        <v>577</v>
      </c>
      <c r="CO353" s="8" t="s">
        <v>154</v>
      </c>
      <c r="CP353" s="8">
        <v>85000</v>
      </c>
      <c r="CQ353" s="8">
        <v>4.4000000000000004</v>
      </c>
      <c r="CR353" s="8">
        <v>9.69</v>
      </c>
      <c r="CS353" s="8">
        <v>4</v>
      </c>
      <c r="CT353" s="8">
        <v>12.71</v>
      </c>
      <c r="CU353" s="8">
        <v>3.2</v>
      </c>
      <c r="CV353" s="8">
        <v>6.15</v>
      </c>
      <c r="CW353" s="8">
        <v>1</v>
      </c>
      <c r="CX353" s="8" t="s">
        <v>858</v>
      </c>
      <c r="CY353" s="8" t="s">
        <v>858</v>
      </c>
      <c r="DA353" s="20" t="s">
        <v>577</v>
      </c>
      <c r="DB353" s="20" t="s">
        <v>154</v>
      </c>
      <c r="DC353" s="20">
        <v>85000</v>
      </c>
      <c r="DD353" s="20">
        <v>4.4000000000000004</v>
      </c>
      <c r="DE353" s="20">
        <v>352.1</v>
      </c>
      <c r="DF353" s="20">
        <v>4.3</v>
      </c>
      <c r="DG353" s="20">
        <v>423.3</v>
      </c>
      <c r="DH353" s="20">
        <v>3.5</v>
      </c>
      <c r="DI353" s="20">
        <v>122.5</v>
      </c>
      <c r="DJ353" s="20">
        <v>9.1999999999999993</v>
      </c>
      <c r="DK353" s="20" t="s">
        <v>858</v>
      </c>
      <c r="DL353" s="20" t="s">
        <v>858</v>
      </c>
      <c r="DN353" s="21" t="s">
        <v>577</v>
      </c>
      <c r="DO353" s="21" t="s">
        <v>154</v>
      </c>
      <c r="DP353" s="21">
        <v>23000</v>
      </c>
      <c r="DQ353" s="21">
        <v>8.4</v>
      </c>
      <c r="DR353" s="21">
        <v>37</v>
      </c>
      <c r="DS353" s="21">
        <v>0.4</v>
      </c>
      <c r="DT353" s="21">
        <v>37.299999999999997</v>
      </c>
      <c r="DU353" s="21">
        <v>0.9</v>
      </c>
      <c r="DV353" s="21">
        <v>32.5</v>
      </c>
      <c r="DW353" s="21">
        <v>1.5</v>
      </c>
      <c r="DX353" s="21" t="s">
        <v>858</v>
      </c>
      <c r="DY353" s="21" t="s">
        <v>858</v>
      </c>
      <c r="EA353" s="22" t="s">
        <v>577</v>
      </c>
      <c r="EB353" s="22" t="s">
        <v>154</v>
      </c>
      <c r="EC353" s="22">
        <v>21000</v>
      </c>
      <c r="ED353" s="22">
        <v>9.6</v>
      </c>
      <c r="EE353" s="22">
        <v>19786</v>
      </c>
      <c r="EF353" s="22">
        <v>11</v>
      </c>
      <c r="EG353" s="22">
        <v>24657</v>
      </c>
      <c r="EH353" s="22">
        <v>7.8</v>
      </c>
      <c r="EI353" s="22">
        <v>10562</v>
      </c>
      <c r="EJ353" s="22">
        <v>12</v>
      </c>
      <c r="EK353" s="22" t="s">
        <v>858</v>
      </c>
      <c r="EL353" s="22" t="s">
        <v>858</v>
      </c>
      <c r="EN353" s="23" t="s">
        <v>577</v>
      </c>
      <c r="EO353" s="23" t="s">
        <v>154</v>
      </c>
      <c r="EP353" s="23">
        <v>23000</v>
      </c>
      <c r="EQ353" s="23">
        <v>8.4</v>
      </c>
      <c r="ER353" s="23">
        <v>10.41</v>
      </c>
      <c r="ES353" s="23">
        <v>11</v>
      </c>
      <c r="ET353" s="23">
        <v>12.99</v>
      </c>
      <c r="EU353" s="23">
        <v>6.2</v>
      </c>
      <c r="EV353" s="23">
        <v>6.28</v>
      </c>
      <c r="EW353" s="23">
        <v>2.2999999999999998</v>
      </c>
      <c r="EX353" s="23" t="s">
        <v>858</v>
      </c>
      <c r="EY353" s="23" t="s">
        <v>858</v>
      </c>
      <c r="FA353" s="24" t="s">
        <v>577</v>
      </c>
      <c r="FB353" s="24" t="s">
        <v>154</v>
      </c>
      <c r="FC353" s="24">
        <v>23000</v>
      </c>
      <c r="FD353" s="24">
        <v>8.4</v>
      </c>
      <c r="FE353" s="24">
        <v>401.7</v>
      </c>
      <c r="FF353" s="24">
        <v>9</v>
      </c>
      <c r="FG353" s="24">
        <v>484.4</v>
      </c>
      <c r="FH353" s="24">
        <v>6.2</v>
      </c>
      <c r="FI353" s="24">
        <v>230.7</v>
      </c>
      <c r="FJ353" s="24">
        <v>5.6</v>
      </c>
      <c r="FK353" s="24" t="s">
        <v>858</v>
      </c>
      <c r="FL353" s="24" t="s">
        <v>858</v>
      </c>
      <c r="FN353" s="11" t="s">
        <v>577</v>
      </c>
      <c r="FO353" s="11" t="s">
        <v>154</v>
      </c>
      <c r="FP353" s="11">
        <v>37000</v>
      </c>
      <c r="FQ353" s="11">
        <v>6.9</v>
      </c>
      <c r="FR353" s="11">
        <v>39</v>
      </c>
      <c r="FS353" s="11">
        <v>1.5</v>
      </c>
      <c r="FT353" s="11">
        <v>40.299999999999997</v>
      </c>
      <c r="FU353" s="11">
        <v>1</v>
      </c>
      <c r="FV353" s="11">
        <v>35</v>
      </c>
      <c r="FW353" s="11">
        <v>2.7</v>
      </c>
      <c r="FX353" s="11" t="s">
        <v>858</v>
      </c>
      <c r="FY353" s="11" t="s">
        <v>858</v>
      </c>
      <c r="GA353" s="10" t="s">
        <v>577</v>
      </c>
      <c r="GB353" s="10" t="s">
        <v>154</v>
      </c>
      <c r="GC353" s="10">
        <v>33000</v>
      </c>
      <c r="GD353" s="10">
        <v>9.1999999999999993</v>
      </c>
      <c r="GE353" s="10">
        <v>24560</v>
      </c>
      <c r="GF353" s="10">
        <v>9</v>
      </c>
      <c r="GG353" s="10">
        <v>27640</v>
      </c>
      <c r="GH353" s="10">
        <v>4.5</v>
      </c>
      <c r="GI353" s="10">
        <v>14695</v>
      </c>
      <c r="GJ353" s="10">
        <v>4.2</v>
      </c>
      <c r="GK353" s="10" t="s">
        <v>858</v>
      </c>
      <c r="GL353" s="10" t="s">
        <v>858</v>
      </c>
      <c r="GN353" s="9" t="s">
        <v>577</v>
      </c>
      <c r="GO353" s="9" t="s">
        <v>154</v>
      </c>
      <c r="GP353" s="9">
        <v>37000</v>
      </c>
      <c r="GQ353" s="9">
        <v>6.9</v>
      </c>
      <c r="GR353" s="9">
        <v>11.09</v>
      </c>
      <c r="GS353" s="9">
        <v>6.5</v>
      </c>
      <c r="GT353" s="9">
        <v>13.32</v>
      </c>
      <c r="GU353" s="9">
        <v>3.9</v>
      </c>
      <c r="GV353" s="9">
        <v>6.74</v>
      </c>
      <c r="GW353" s="9">
        <v>4.4000000000000004</v>
      </c>
      <c r="GX353" s="9" t="s">
        <v>858</v>
      </c>
      <c r="GY353" s="9" t="s">
        <v>858</v>
      </c>
    </row>
    <row r="354" spans="1:207" x14ac:dyDescent="0.25">
      <c r="A354" s="1" t="s">
        <v>578</v>
      </c>
      <c r="B354" s="1" t="s">
        <v>155</v>
      </c>
      <c r="C354" s="1">
        <v>46000</v>
      </c>
      <c r="D354" s="1">
        <v>6.2</v>
      </c>
      <c r="E354" s="1">
        <v>522.6</v>
      </c>
      <c r="F354" s="1">
        <v>6.4</v>
      </c>
      <c r="G354" s="1">
        <v>650.29999999999995</v>
      </c>
      <c r="H354" s="1">
        <v>5.0999999999999996</v>
      </c>
      <c r="I354" s="1">
        <v>295.39999999999998</v>
      </c>
      <c r="J354" s="1">
        <v>3.9</v>
      </c>
      <c r="K354" s="1" t="s">
        <v>858</v>
      </c>
      <c r="L354" s="1" t="s">
        <v>858</v>
      </c>
      <c r="N354" s="2" t="s">
        <v>578</v>
      </c>
      <c r="O354" s="2" t="s">
        <v>155</v>
      </c>
      <c r="P354" s="2">
        <v>73000</v>
      </c>
      <c r="Q354" s="2">
        <v>4.9000000000000004</v>
      </c>
      <c r="R354" s="2">
        <v>37.5</v>
      </c>
      <c r="S354" s="2">
        <v>1</v>
      </c>
      <c r="T354" s="2">
        <v>39.799999999999997</v>
      </c>
      <c r="U354" s="2">
        <v>0.8</v>
      </c>
      <c r="V354" s="2">
        <v>34.1</v>
      </c>
      <c r="W354" s="2">
        <v>2</v>
      </c>
      <c r="X354" s="2">
        <v>47.2</v>
      </c>
      <c r="Y354" s="2">
        <v>12</v>
      </c>
      <c r="AA354" s="3" t="s">
        <v>578</v>
      </c>
      <c r="AB354" s="3" t="s">
        <v>155</v>
      </c>
      <c r="AC354" s="3">
        <v>63000</v>
      </c>
      <c r="AD354" s="3">
        <v>9.3000000000000007</v>
      </c>
      <c r="AE354" s="3">
        <v>24989</v>
      </c>
      <c r="AF354" s="3">
        <v>10</v>
      </c>
      <c r="AG354" s="3">
        <v>31575</v>
      </c>
      <c r="AH354" s="3">
        <v>6.9</v>
      </c>
      <c r="AI354" s="3" t="s">
        <v>858</v>
      </c>
      <c r="AJ354" s="3" t="s">
        <v>858</v>
      </c>
      <c r="AK354" s="3" t="s">
        <v>858</v>
      </c>
      <c r="AL354" s="3" t="s">
        <v>858</v>
      </c>
      <c r="AN354" s="4" t="s">
        <v>578</v>
      </c>
      <c r="AO354" s="4" t="s">
        <v>155</v>
      </c>
      <c r="AP354" s="4">
        <v>73000</v>
      </c>
      <c r="AQ354" s="4">
        <v>4.9000000000000004</v>
      </c>
      <c r="AR354" s="4">
        <v>12.04</v>
      </c>
      <c r="AS354" s="4">
        <v>4.3</v>
      </c>
      <c r="AT354" s="4">
        <v>14.82</v>
      </c>
      <c r="AU354" s="4">
        <v>3.9</v>
      </c>
      <c r="AV354" s="4">
        <v>6.87</v>
      </c>
      <c r="AW354" s="4">
        <v>3.5</v>
      </c>
      <c r="AX354" s="4" t="s">
        <v>858</v>
      </c>
      <c r="AY354" s="4" t="s">
        <v>858</v>
      </c>
      <c r="BA354" s="5" t="s">
        <v>578</v>
      </c>
      <c r="BB354" s="5" t="s">
        <v>155</v>
      </c>
      <c r="BC354" s="5">
        <v>73000</v>
      </c>
      <c r="BD354" s="5">
        <v>4.9000000000000004</v>
      </c>
      <c r="BE354" s="5">
        <v>481.4</v>
      </c>
      <c r="BF354" s="5">
        <v>3.8</v>
      </c>
      <c r="BG354" s="5">
        <v>590.6</v>
      </c>
      <c r="BH354" s="5">
        <v>3.8</v>
      </c>
      <c r="BI354" s="5">
        <v>280.60000000000002</v>
      </c>
      <c r="BJ354" s="5">
        <v>2.6</v>
      </c>
      <c r="BK354" s="5" t="s">
        <v>858</v>
      </c>
      <c r="BL354" s="5" t="s">
        <v>858</v>
      </c>
      <c r="BN354" s="6" t="s">
        <v>578</v>
      </c>
      <c r="BO354" s="6" t="s">
        <v>155</v>
      </c>
      <c r="BP354" s="6">
        <v>103000</v>
      </c>
      <c r="BQ354" s="6">
        <v>4</v>
      </c>
      <c r="BR354" s="6">
        <v>37</v>
      </c>
      <c r="BS354" s="6">
        <v>0.4</v>
      </c>
      <c r="BT354" s="6">
        <v>33.799999999999997</v>
      </c>
      <c r="BU354" s="6">
        <v>1.4</v>
      </c>
      <c r="BV354" s="6">
        <v>16</v>
      </c>
      <c r="BW354" s="6">
        <v>7.1</v>
      </c>
      <c r="BX354" s="6">
        <v>45</v>
      </c>
      <c r="BY354" s="6">
        <v>7.8</v>
      </c>
      <c r="CA354" s="7" t="s">
        <v>578</v>
      </c>
      <c r="CB354" s="7" t="s">
        <v>155</v>
      </c>
      <c r="CC354" s="7">
        <v>88000</v>
      </c>
      <c r="CD354" s="7">
        <v>7.5</v>
      </c>
      <c r="CE354" s="7">
        <v>19692</v>
      </c>
      <c r="CF354" s="7">
        <v>9.8000000000000007</v>
      </c>
      <c r="CG354" s="7">
        <v>25333</v>
      </c>
      <c r="CH354" s="7">
        <v>6.2</v>
      </c>
      <c r="CI354" s="7">
        <v>5874</v>
      </c>
      <c r="CJ354" s="7">
        <v>16</v>
      </c>
      <c r="CK354" s="7" t="s">
        <v>858</v>
      </c>
      <c r="CL354" s="7" t="s">
        <v>858</v>
      </c>
      <c r="CN354" s="8" t="s">
        <v>578</v>
      </c>
      <c r="CO354" s="8" t="s">
        <v>155</v>
      </c>
      <c r="CP354" s="8">
        <v>103000</v>
      </c>
      <c r="CQ354" s="8">
        <v>4</v>
      </c>
      <c r="CR354" s="8">
        <v>10.4</v>
      </c>
      <c r="CS354" s="8">
        <v>4</v>
      </c>
      <c r="CT354" s="8">
        <v>13.98</v>
      </c>
      <c r="CU354" s="8">
        <v>3.5</v>
      </c>
      <c r="CV354" s="8">
        <v>6.28</v>
      </c>
      <c r="CW354" s="8">
        <v>1.6</v>
      </c>
      <c r="CX354" s="8">
        <v>23.88</v>
      </c>
      <c r="CY354" s="8">
        <v>19</v>
      </c>
      <c r="DA354" s="20" t="s">
        <v>578</v>
      </c>
      <c r="DB354" s="20" t="s">
        <v>155</v>
      </c>
      <c r="DC354" s="20">
        <v>103000</v>
      </c>
      <c r="DD354" s="20">
        <v>4</v>
      </c>
      <c r="DE354" s="20">
        <v>371.5</v>
      </c>
      <c r="DF354" s="20">
        <v>5.3</v>
      </c>
      <c r="DG354" s="20">
        <v>472.4</v>
      </c>
      <c r="DH354" s="20">
        <v>3.8</v>
      </c>
      <c r="DI354" s="20">
        <v>129.9</v>
      </c>
      <c r="DJ354" s="20">
        <v>9.1999999999999993</v>
      </c>
      <c r="DK354" s="20">
        <v>871.7</v>
      </c>
      <c r="DL354" s="20">
        <v>18</v>
      </c>
      <c r="DN354" s="21" t="s">
        <v>578</v>
      </c>
      <c r="DO354" s="21" t="s">
        <v>155</v>
      </c>
      <c r="DP354" s="21">
        <v>27000</v>
      </c>
      <c r="DQ354" s="21">
        <v>7.7</v>
      </c>
      <c r="DR354" s="21">
        <v>37</v>
      </c>
      <c r="DS354" s="21">
        <v>0.4</v>
      </c>
      <c r="DT354" s="21">
        <v>37</v>
      </c>
      <c r="DU354" s="21">
        <v>0.9</v>
      </c>
      <c r="DV354" s="21">
        <v>32.4</v>
      </c>
      <c r="DW354" s="21">
        <v>1.2</v>
      </c>
      <c r="DX354" s="21" t="s">
        <v>858</v>
      </c>
      <c r="DY354" s="21" t="s">
        <v>858</v>
      </c>
      <c r="EA354" s="22" t="s">
        <v>578</v>
      </c>
      <c r="EB354" s="22" t="s">
        <v>155</v>
      </c>
      <c r="EC354" s="22">
        <v>24000</v>
      </c>
      <c r="ED354" s="22">
        <v>12</v>
      </c>
      <c r="EE354" s="22">
        <v>21061</v>
      </c>
      <c r="EF354" s="22">
        <v>13</v>
      </c>
      <c r="EG354" s="22">
        <v>25021</v>
      </c>
      <c r="EH354" s="22">
        <v>6.7</v>
      </c>
      <c r="EI354" s="22" t="s">
        <v>858</v>
      </c>
      <c r="EJ354" s="22" t="s">
        <v>858</v>
      </c>
      <c r="EK354" s="22" t="s">
        <v>858</v>
      </c>
      <c r="EL354" s="22" t="s">
        <v>858</v>
      </c>
      <c r="EN354" s="23" t="s">
        <v>578</v>
      </c>
      <c r="EO354" s="23" t="s">
        <v>155</v>
      </c>
      <c r="EP354" s="23">
        <v>27000</v>
      </c>
      <c r="EQ354" s="23">
        <v>7.7</v>
      </c>
      <c r="ER354" s="23">
        <v>11.18</v>
      </c>
      <c r="ES354" s="23">
        <v>7.7</v>
      </c>
      <c r="ET354" s="23">
        <v>13.16</v>
      </c>
      <c r="EU354" s="23">
        <v>4.0999999999999996</v>
      </c>
      <c r="EV354" s="23">
        <v>6.49</v>
      </c>
      <c r="EW354" s="23">
        <v>3.3</v>
      </c>
      <c r="EX354" s="23" t="s">
        <v>858</v>
      </c>
      <c r="EY354" s="23" t="s">
        <v>858</v>
      </c>
      <c r="FA354" s="24" t="s">
        <v>578</v>
      </c>
      <c r="FB354" s="24" t="s">
        <v>155</v>
      </c>
      <c r="FC354" s="24">
        <v>27000</v>
      </c>
      <c r="FD354" s="24">
        <v>7.7</v>
      </c>
      <c r="FE354" s="24">
        <v>423.3</v>
      </c>
      <c r="FF354" s="24">
        <v>8.3000000000000007</v>
      </c>
      <c r="FG354" s="24">
        <v>487.5</v>
      </c>
      <c r="FH354" s="24">
        <v>3.9</v>
      </c>
      <c r="FI354" s="24">
        <v>245.1</v>
      </c>
      <c r="FJ354" s="24">
        <v>5.6</v>
      </c>
      <c r="FK354" s="24" t="s">
        <v>858</v>
      </c>
      <c r="FL354" s="24" t="s">
        <v>858</v>
      </c>
      <c r="FN354" s="11" t="s">
        <v>578</v>
      </c>
      <c r="FO354" s="11" t="s">
        <v>155</v>
      </c>
      <c r="FP354" s="11">
        <v>46000</v>
      </c>
      <c r="FQ354" s="11">
        <v>6.2</v>
      </c>
      <c r="FR354" s="11">
        <v>40</v>
      </c>
      <c r="FS354" s="11">
        <v>0.7</v>
      </c>
      <c r="FT354" s="11">
        <v>41.5</v>
      </c>
      <c r="FU354" s="11">
        <v>1</v>
      </c>
      <c r="FV354" s="11">
        <v>36.200000000000003</v>
      </c>
      <c r="FW354" s="11">
        <v>1.4</v>
      </c>
      <c r="FX354" s="11" t="s">
        <v>858</v>
      </c>
      <c r="FY354" s="11" t="s">
        <v>858</v>
      </c>
      <c r="GA354" s="10" t="s">
        <v>578</v>
      </c>
      <c r="GB354" s="10" t="s">
        <v>155</v>
      </c>
      <c r="GC354" s="10">
        <v>39000</v>
      </c>
      <c r="GD354" s="10">
        <v>13.1</v>
      </c>
      <c r="GE354" s="10">
        <v>27650</v>
      </c>
      <c r="GF354" s="10">
        <v>16</v>
      </c>
      <c r="GG354" s="10">
        <v>35554</v>
      </c>
      <c r="GH354" s="10">
        <v>9.5</v>
      </c>
      <c r="GI354" s="10" t="s">
        <v>858</v>
      </c>
      <c r="GJ354" s="10" t="s">
        <v>858</v>
      </c>
      <c r="GK354" s="10" t="s">
        <v>858</v>
      </c>
      <c r="GL354" s="10" t="s">
        <v>858</v>
      </c>
      <c r="GN354" s="9" t="s">
        <v>578</v>
      </c>
      <c r="GO354" s="9" t="s">
        <v>155</v>
      </c>
      <c r="GP354" s="9">
        <v>46000</v>
      </c>
      <c r="GQ354" s="9">
        <v>6.2</v>
      </c>
      <c r="GR354" s="9">
        <v>12.3</v>
      </c>
      <c r="GS354" s="9">
        <v>5.6</v>
      </c>
      <c r="GT354" s="9">
        <v>15.68</v>
      </c>
      <c r="GU354" s="9">
        <v>5.3</v>
      </c>
      <c r="GV354" s="9">
        <v>7.34</v>
      </c>
      <c r="GW354" s="9">
        <v>4.0999999999999996</v>
      </c>
      <c r="GX354" s="9" t="s">
        <v>858</v>
      </c>
      <c r="GY354" s="9" t="s">
        <v>858</v>
      </c>
    </row>
    <row r="355" spans="1:207" x14ac:dyDescent="0.25">
      <c r="A355" s="1" t="s">
        <v>579</v>
      </c>
      <c r="B355" s="1" t="s">
        <v>156</v>
      </c>
      <c r="C355" s="1">
        <v>13000</v>
      </c>
      <c r="D355" s="1">
        <v>11.6</v>
      </c>
      <c r="E355" s="1">
        <v>464.8</v>
      </c>
      <c r="F355" s="1">
        <v>13</v>
      </c>
      <c r="G355" s="1">
        <v>586.5</v>
      </c>
      <c r="H355" s="1">
        <v>7.3</v>
      </c>
      <c r="I355" s="1">
        <v>255.2</v>
      </c>
      <c r="J355" s="1">
        <v>8.5</v>
      </c>
      <c r="K355" s="1" t="s">
        <v>858</v>
      </c>
      <c r="L355" s="1" t="s">
        <v>858</v>
      </c>
      <c r="N355" s="2" t="s">
        <v>579</v>
      </c>
      <c r="O355" s="2" t="s">
        <v>156</v>
      </c>
      <c r="P355" s="2">
        <v>19000</v>
      </c>
      <c r="Q355" s="2">
        <v>9.4</v>
      </c>
      <c r="R355" s="2">
        <v>37.6</v>
      </c>
      <c r="S355" s="2">
        <v>1.2</v>
      </c>
      <c r="T355" s="2">
        <v>38.6</v>
      </c>
      <c r="U355" s="2">
        <v>1</v>
      </c>
      <c r="V355" s="2">
        <v>33.700000000000003</v>
      </c>
      <c r="W355" s="2">
        <v>2.2000000000000002</v>
      </c>
      <c r="X355" s="2" t="s">
        <v>858</v>
      </c>
      <c r="Y355" s="2" t="s">
        <v>858</v>
      </c>
      <c r="AA355" s="3" t="s">
        <v>579</v>
      </c>
      <c r="AB355" s="3" t="s">
        <v>156</v>
      </c>
      <c r="AC355" s="3">
        <v>17000</v>
      </c>
      <c r="AD355" s="3">
        <v>13.5</v>
      </c>
      <c r="AE355" s="3">
        <v>22349</v>
      </c>
      <c r="AF355" s="3">
        <v>15</v>
      </c>
      <c r="AG355" s="3">
        <v>27235</v>
      </c>
      <c r="AH355" s="3">
        <v>6.5</v>
      </c>
      <c r="AI355" s="3">
        <v>12309</v>
      </c>
      <c r="AJ355" s="3">
        <v>4.4000000000000004</v>
      </c>
      <c r="AK355" s="3" t="s">
        <v>858</v>
      </c>
      <c r="AL355" s="3" t="s">
        <v>858</v>
      </c>
      <c r="AN355" s="4" t="s">
        <v>579</v>
      </c>
      <c r="AO355" s="4" t="s">
        <v>156</v>
      </c>
      <c r="AP355" s="4">
        <v>19000</v>
      </c>
      <c r="AQ355" s="4">
        <v>9.4</v>
      </c>
      <c r="AR355" s="4">
        <v>11.59</v>
      </c>
      <c r="AS355" s="4">
        <v>9.5</v>
      </c>
      <c r="AT355" s="4">
        <v>14.13</v>
      </c>
      <c r="AU355" s="4">
        <v>6.1</v>
      </c>
      <c r="AV355" s="4">
        <v>6.39</v>
      </c>
      <c r="AW355" s="4">
        <v>2.7</v>
      </c>
      <c r="AX355" s="4" t="s">
        <v>858</v>
      </c>
      <c r="AY355" s="4" t="s">
        <v>858</v>
      </c>
      <c r="BA355" s="5" t="s">
        <v>579</v>
      </c>
      <c r="BB355" s="5" t="s">
        <v>156</v>
      </c>
      <c r="BC355" s="5">
        <v>19000</v>
      </c>
      <c r="BD355" s="5">
        <v>9.4</v>
      </c>
      <c r="BE355" s="5">
        <v>448.8</v>
      </c>
      <c r="BF355" s="5">
        <v>8.6999999999999993</v>
      </c>
      <c r="BG355" s="5">
        <v>545.5</v>
      </c>
      <c r="BH355" s="5">
        <v>5.8</v>
      </c>
      <c r="BI355" s="5">
        <v>236.6</v>
      </c>
      <c r="BJ355" s="5">
        <v>4.0999999999999996</v>
      </c>
      <c r="BK355" s="5" t="s">
        <v>858</v>
      </c>
      <c r="BL355" s="5" t="s">
        <v>858</v>
      </c>
      <c r="BN355" s="6" t="s">
        <v>579</v>
      </c>
      <c r="BO355" s="6" t="s">
        <v>156</v>
      </c>
      <c r="BP355" s="6">
        <v>27000</v>
      </c>
      <c r="BQ355" s="6">
        <v>7.8</v>
      </c>
      <c r="BR355" s="6">
        <v>37</v>
      </c>
      <c r="BS355" s="6">
        <v>1.7</v>
      </c>
      <c r="BT355" s="6">
        <v>32.5</v>
      </c>
      <c r="BU355" s="6">
        <v>2.7</v>
      </c>
      <c r="BV355" s="6" t="s">
        <v>858</v>
      </c>
      <c r="BW355" s="6" t="s">
        <v>858</v>
      </c>
      <c r="BX355" s="6" t="s">
        <v>858</v>
      </c>
      <c r="BY355" s="6" t="s">
        <v>858</v>
      </c>
      <c r="CA355" s="7" t="s">
        <v>579</v>
      </c>
      <c r="CB355" s="7" t="s">
        <v>156</v>
      </c>
      <c r="CC355" s="7">
        <v>25000</v>
      </c>
      <c r="CD355" s="7">
        <v>10.5</v>
      </c>
      <c r="CE355" s="7">
        <v>18201</v>
      </c>
      <c r="CF355" s="7">
        <v>11</v>
      </c>
      <c r="CG355" s="7">
        <v>21499</v>
      </c>
      <c r="CH355" s="7">
        <v>6.8</v>
      </c>
      <c r="CI355" s="7" t="s">
        <v>858</v>
      </c>
      <c r="CJ355" s="7" t="s">
        <v>858</v>
      </c>
      <c r="CK355" s="7" t="s">
        <v>858</v>
      </c>
      <c r="CL355" s="7" t="s">
        <v>858</v>
      </c>
      <c r="CN355" s="8" t="s">
        <v>579</v>
      </c>
      <c r="CO355" s="8" t="s">
        <v>156</v>
      </c>
      <c r="CP355" s="8">
        <v>27000</v>
      </c>
      <c r="CQ355" s="8">
        <v>7.8</v>
      </c>
      <c r="CR355" s="8">
        <v>10.09</v>
      </c>
      <c r="CS355" s="8">
        <v>7.9</v>
      </c>
      <c r="CT355" s="8">
        <v>13.4</v>
      </c>
      <c r="CU355" s="8">
        <v>5.6</v>
      </c>
      <c r="CV355" s="8">
        <v>6.25</v>
      </c>
      <c r="CW355" s="8">
        <v>1.7</v>
      </c>
      <c r="CX355" s="8" t="s">
        <v>858</v>
      </c>
      <c r="CY355" s="8" t="s">
        <v>858</v>
      </c>
      <c r="DA355" s="20" t="s">
        <v>579</v>
      </c>
      <c r="DB355" s="20" t="s">
        <v>156</v>
      </c>
      <c r="DC355" s="20">
        <v>27000</v>
      </c>
      <c r="DD355" s="20">
        <v>7.8</v>
      </c>
      <c r="DE355" s="20">
        <v>356.2</v>
      </c>
      <c r="DF355" s="20">
        <v>9.3000000000000007</v>
      </c>
      <c r="DG355" s="20">
        <v>435.9</v>
      </c>
      <c r="DH355" s="20">
        <v>6.2</v>
      </c>
      <c r="DI355" s="20">
        <v>123</v>
      </c>
      <c r="DJ355" s="20">
        <v>16</v>
      </c>
      <c r="DK355" s="20" t="s">
        <v>858</v>
      </c>
      <c r="DL355" s="20" t="s">
        <v>858</v>
      </c>
      <c r="DN355" s="21" t="s">
        <v>579</v>
      </c>
      <c r="DO355" s="21" t="s">
        <v>156</v>
      </c>
      <c r="DP355" s="21">
        <v>6000</v>
      </c>
      <c r="DQ355" s="21">
        <v>15.8</v>
      </c>
      <c r="DR355" s="21">
        <v>37</v>
      </c>
      <c r="DS355" s="21">
        <v>1.6</v>
      </c>
      <c r="DT355" s="21">
        <v>37.4</v>
      </c>
      <c r="DU355" s="21">
        <v>1.3</v>
      </c>
      <c r="DV355" s="21" t="s">
        <v>858</v>
      </c>
      <c r="DW355" s="21" t="s">
        <v>858</v>
      </c>
      <c r="DX355" s="21" t="s">
        <v>858</v>
      </c>
      <c r="DY355" s="21" t="s">
        <v>858</v>
      </c>
      <c r="EA355" s="22" t="s">
        <v>579</v>
      </c>
      <c r="EB355" s="22" t="s">
        <v>156</v>
      </c>
      <c r="EC355" s="22">
        <v>6000</v>
      </c>
      <c r="ED355" s="22">
        <v>18.3</v>
      </c>
      <c r="EE355" s="22" t="s">
        <v>858</v>
      </c>
      <c r="EF355" s="22" t="s">
        <v>858</v>
      </c>
      <c r="EG355" s="22">
        <v>24010</v>
      </c>
      <c r="EH355" s="22">
        <v>9.8000000000000007</v>
      </c>
      <c r="EI355" s="22" t="s">
        <v>858</v>
      </c>
      <c r="EJ355" s="22" t="s">
        <v>858</v>
      </c>
      <c r="EK355" s="22" t="s">
        <v>858</v>
      </c>
      <c r="EL355" s="22" t="s">
        <v>858</v>
      </c>
      <c r="EN355" s="23" t="s">
        <v>579</v>
      </c>
      <c r="EO355" s="23" t="s">
        <v>156</v>
      </c>
      <c r="EP355" s="23">
        <v>6000</v>
      </c>
      <c r="EQ355" s="23">
        <v>15.8</v>
      </c>
      <c r="ER355" s="23">
        <v>11.13</v>
      </c>
      <c r="ES355" s="23">
        <v>20</v>
      </c>
      <c r="ET355" s="23">
        <v>12.33</v>
      </c>
      <c r="EU355" s="23">
        <v>8</v>
      </c>
      <c r="EV355" s="23" t="s">
        <v>858</v>
      </c>
      <c r="EW355" s="23" t="s">
        <v>858</v>
      </c>
      <c r="EX355" s="23" t="s">
        <v>858</v>
      </c>
      <c r="EY355" s="23" t="s">
        <v>858</v>
      </c>
      <c r="FA355" s="24" t="s">
        <v>579</v>
      </c>
      <c r="FB355" s="24" t="s">
        <v>156</v>
      </c>
      <c r="FC355" s="24">
        <v>6000</v>
      </c>
      <c r="FD355" s="24">
        <v>15.8</v>
      </c>
      <c r="FE355" s="24">
        <v>402.9</v>
      </c>
      <c r="FF355" s="24">
        <v>20</v>
      </c>
      <c r="FG355" s="24">
        <v>460.8</v>
      </c>
      <c r="FH355" s="24">
        <v>7.8</v>
      </c>
      <c r="FI355" s="24" t="s">
        <v>858</v>
      </c>
      <c r="FJ355" s="24" t="s">
        <v>858</v>
      </c>
      <c r="FK355" s="24" t="s">
        <v>858</v>
      </c>
      <c r="FL355" s="24" t="s">
        <v>858</v>
      </c>
      <c r="FN355" s="11" t="s">
        <v>579</v>
      </c>
      <c r="FO355" s="11" t="s">
        <v>156</v>
      </c>
      <c r="FP355" s="11">
        <v>13000</v>
      </c>
      <c r="FQ355" s="11">
        <v>11.6</v>
      </c>
      <c r="FR355" s="11">
        <v>38.700000000000003</v>
      </c>
      <c r="FS355" s="11">
        <v>1.7</v>
      </c>
      <c r="FT355" s="11">
        <v>39.200000000000003</v>
      </c>
      <c r="FU355" s="11">
        <v>1.3</v>
      </c>
      <c r="FV355" s="11">
        <v>35</v>
      </c>
      <c r="FW355" s="11">
        <v>3.7</v>
      </c>
      <c r="FX355" s="11" t="s">
        <v>858</v>
      </c>
      <c r="FY355" s="11" t="s">
        <v>858</v>
      </c>
      <c r="GA355" s="10" t="s">
        <v>579</v>
      </c>
      <c r="GB355" s="10" t="s">
        <v>156</v>
      </c>
      <c r="GC355" s="10">
        <v>11000</v>
      </c>
      <c r="GD355" s="10">
        <v>18.2</v>
      </c>
      <c r="GE355" s="10" t="s">
        <v>858</v>
      </c>
      <c r="GF355" s="10" t="s">
        <v>858</v>
      </c>
      <c r="GG355" s="10">
        <v>28921</v>
      </c>
      <c r="GH355" s="10">
        <v>8.4</v>
      </c>
      <c r="GI355" s="10">
        <v>13518</v>
      </c>
      <c r="GJ355" s="10">
        <v>8.4</v>
      </c>
      <c r="GK355" s="10" t="s">
        <v>858</v>
      </c>
      <c r="GL355" s="10" t="s">
        <v>858</v>
      </c>
      <c r="GN355" s="9" t="s">
        <v>579</v>
      </c>
      <c r="GO355" s="9" t="s">
        <v>156</v>
      </c>
      <c r="GP355" s="9">
        <v>13000</v>
      </c>
      <c r="GQ355" s="9">
        <v>11.6</v>
      </c>
      <c r="GR355" s="9">
        <v>11.69</v>
      </c>
      <c r="GS355" s="9">
        <v>14</v>
      </c>
      <c r="GT355" s="9">
        <v>14.96</v>
      </c>
      <c r="GU355" s="9">
        <v>7.8</v>
      </c>
      <c r="GV355" s="9">
        <v>6.66</v>
      </c>
      <c r="GW355" s="9">
        <v>5.2</v>
      </c>
      <c r="GX355" s="9" t="s">
        <v>858</v>
      </c>
      <c r="GY355" s="9" t="s">
        <v>858</v>
      </c>
    </row>
    <row r="356" spans="1:207" x14ac:dyDescent="0.25">
      <c r="A356" s="1" t="s">
        <v>580</v>
      </c>
      <c r="B356" s="1" t="s">
        <v>157</v>
      </c>
      <c r="C356" s="1">
        <v>10000</v>
      </c>
      <c r="D356" s="1">
        <v>13.4</v>
      </c>
      <c r="E356" s="1">
        <v>516</v>
      </c>
      <c r="F356" s="1">
        <v>11</v>
      </c>
      <c r="G356" s="1">
        <v>612.4</v>
      </c>
      <c r="H356" s="1">
        <v>7.6</v>
      </c>
      <c r="I356" s="1">
        <v>283.60000000000002</v>
      </c>
      <c r="J356" s="1">
        <v>9.4</v>
      </c>
      <c r="K356" s="1" t="s">
        <v>858</v>
      </c>
      <c r="L356" s="1" t="s">
        <v>858</v>
      </c>
      <c r="N356" s="2" t="s">
        <v>580</v>
      </c>
      <c r="O356" s="2" t="s">
        <v>157</v>
      </c>
      <c r="P356" s="2">
        <v>15000</v>
      </c>
      <c r="Q356" s="2">
        <v>10.7</v>
      </c>
      <c r="R356" s="2">
        <v>37.5</v>
      </c>
      <c r="S356" s="2">
        <v>2.1</v>
      </c>
      <c r="T356" s="2">
        <v>39</v>
      </c>
      <c r="U356" s="2">
        <v>1.3</v>
      </c>
      <c r="V356" s="2">
        <v>33.6</v>
      </c>
      <c r="W356" s="2">
        <v>2.7</v>
      </c>
      <c r="X356" s="2" t="s">
        <v>858</v>
      </c>
      <c r="Y356" s="2" t="s">
        <v>858</v>
      </c>
      <c r="AA356" s="3" t="s">
        <v>580</v>
      </c>
      <c r="AB356" s="3" t="s">
        <v>157</v>
      </c>
      <c r="AC356" s="3">
        <v>12000</v>
      </c>
      <c r="AD356" s="3">
        <v>13.3</v>
      </c>
      <c r="AE356" s="3">
        <v>22896</v>
      </c>
      <c r="AF356" s="3">
        <v>13</v>
      </c>
      <c r="AG356" s="3">
        <v>28552</v>
      </c>
      <c r="AH356" s="3">
        <v>7.3</v>
      </c>
      <c r="AI356" s="3">
        <v>14877</v>
      </c>
      <c r="AJ356" s="3">
        <v>14</v>
      </c>
      <c r="AK356" s="3" t="s">
        <v>858</v>
      </c>
      <c r="AL356" s="3" t="s">
        <v>858</v>
      </c>
      <c r="AN356" s="4" t="s">
        <v>580</v>
      </c>
      <c r="AO356" s="4" t="s">
        <v>157</v>
      </c>
      <c r="AP356" s="4">
        <v>15000</v>
      </c>
      <c r="AQ356" s="4">
        <v>10.7</v>
      </c>
      <c r="AR356" s="4">
        <v>11.09</v>
      </c>
      <c r="AS356" s="4">
        <v>12</v>
      </c>
      <c r="AT356" s="4">
        <v>14.39</v>
      </c>
      <c r="AU356" s="4">
        <v>6.5</v>
      </c>
      <c r="AV356" s="4">
        <v>7.04</v>
      </c>
      <c r="AW356" s="4">
        <v>4.5</v>
      </c>
      <c r="AX356" s="4" t="s">
        <v>858</v>
      </c>
      <c r="AY356" s="4" t="s">
        <v>858</v>
      </c>
      <c r="BA356" s="5" t="s">
        <v>580</v>
      </c>
      <c r="BB356" s="5" t="s">
        <v>157</v>
      </c>
      <c r="BC356" s="5">
        <v>15000</v>
      </c>
      <c r="BD356" s="5">
        <v>10.7</v>
      </c>
      <c r="BE356" s="5">
        <v>445.9</v>
      </c>
      <c r="BF356" s="5">
        <v>11</v>
      </c>
      <c r="BG356" s="5">
        <v>560.79999999999995</v>
      </c>
      <c r="BH356" s="5">
        <v>6.1</v>
      </c>
      <c r="BI356" s="5">
        <v>271.89999999999998</v>
      </c>
      <c r="BJ356" s="5">
        <v>8</v>
      </c>
      <c r="BK356" s="5" t="s">
        <v>858</v>
      </c>
      <c r="BL356" s="5" t="s">
        <v>858</v>
      </c>
      <c r="BN356" s="6" t="s">
        <v>580</v>
      </c>
      <c r="BO356" s="6" t="s">
        <v>157</v>
      </c>
      <c r="BP356" s="6">
        <v>23000</v>
      </c>
      <c r="BQ356" s="6">
        <v>8.6999999999999993</v>
      </c>
      <c r="BR356" s="6">
        <v>36.799999999999997</v>
      </c>
      <c r="BS356" s="6">
        <v>2.7</v>
      </c>
      <c r="BT356" s="6">
        <v>30.6</v>
      </c>
      <c r="BU356" s="6">
        <v>3.7</v>
      </c>
      <c r="BV356" s="6" t="s">
        <v>858</v>
      </c>
      <c r="BW356" s="6" t="s">
        <v>858</v>
      </c>
      <c r="BX356" s="6" t="s">
        <v>858</v>
      </c>
      <c r="BY356" s="6" t="s">
        <v>858</v>
      </c>
      <c r="CA356" s="7" t="s">
        <v>580</v>
      </c>
      <c r="CB356" s="7" t="s">
        <v>157</v>
      </c>
      <c r="CC356" s="7">
        <v>18000</v>
      </c>
      <c r="CD356" s="7">
        <v>10.7</v>
      </c>
      <c r="CE356" s="7">
        <v>18101</v>
      </c>
      <c r="CF356" s="7">
        <v>12</v>
      </c>
      <c r="CG356" s="7">
        <v>21090</v>
      </c>
      <c r="CH356" s="7">
        <v>8.6999999999999993</v>
      </c>
      <c r="CI356" s="7" t="s">
        <v>858</v>
      </c>
      <c r="CJ356" s="7" t="s">
        <v>858</v>
      </c>
      <c r="CK356" s="7" t="s">
        <v>858</v>
      </c>
      <c r="CL356" s="7" t="s">
        <v>858</v>
      </c>
      <c r="CN356" s="8" t="s">
        <v>580</v>
      </c>
      <c r="CO356" s="8" t="s">
        <v>157</v>
      </c>
      <c r="CP356" s="8">
        <v>23000</v>
      </c>
      <c r="CQ356" s="8">
        <v>8.6999999999999993</v>
      </c>
      <c r="CR356" s="8">
        <v>9.44</v>
      </c>
      <c r="CS356" s="8">
        <v>8.1</v>
      </c>
      <c r="CT356" s="8">
        <v>13.38</v>
      </c>
      <c r="CU356" s="8">
        <v>6</v>
      </c>
      <c r="CV356" s="8">
        <v>6.19</v>
      </c>
      <c r="CW356" s="8">
        <v>1.7</v>
      </c>
      <c r="CX356" s="8" t="s">
        <v>858</v>
      </c>
      <c r="CY356" s="8" t="s">
        <v>858</v>
      </c>
      <c r="DA356" s="20" t="s">
        <v>580</v>
      </c>
      <c r="DB356" s="20" t="s">
        <v>157</v>
      </c>
      <c r="DC356" s="20">
        <v>23000</v>
      </c>
      <c r="DD356" s="20">
        <v>8.6999999999999993</v>
      </c>
      <c r="DE356" s="20">
        <v>353.7</v>
      </c>
      <c r="DF356" s="20">
        <v>10</v>
      </c>
      <c r="DG356" s="20">
        <v>409.1</v>
      </c>
      <c r="DH356" s="20">
        <v>7.2</v>
      </c>
      <c r="DI356" s="20" t="s">
        <v>858</v>
      </c>
      <c r="DJ356" s="20" t="s">
        <v>858</v>
      </c>
      <c r="DK356" s="20" t="s">
        <v>858</v>
      </c>
      <c r="DL356" s="20" t="s">
        <v>858</v>
      </c>
      <c r="DN356" s="21" t="s">
        <v>580</v>
      </c>
      <c r="DO356" s="21" t="s">
        <v>157</v>
      </c>
      <c r="DP356" s="21">
        <v>5000</v>
      </c>
      <c r="DQ356" s="21">
        <v>17.899999999999999</v>
      </c>
      <c r="DR356" s="21">
        <v>37.5</v>
      </c>
      <c r="DS356" s="21">
        <v>2.5</v>
      </c>
      <c r="DT356" s="21">
        <v>38.5</v>
      </c>
      <c r="DU356" s="21">
        <v>2.4</v>
      </c>
      <c r="DV356" s="21" t="s">
        <v>858</v>
      </c>
      <c r="DW356" s="21" t="s">
        <v>858</v>
      </c>
      <c r="DX356" s="21" t="s">
        <v>858</v>
      </c>
      <c r="DY356" s="21" t="s">
        <v>858</v>
      </c>
      <c r="EA356" s="22" t="s">
        <v>580</v>
      </c>
      <c r="EB356" s="22" t="s">
        <v>157</v>
      </c>
      <c r="EC356" s="22" t="s">
        <v>858</v>
      </c>
      <c r="ED356" s="22" t="s">
        <v>858</v>
      </c>
      <c r="EE356" s="22">
        <v>21298</v>
      </c>
      <c r="EF356" s="22">
        <v>18</v>
      </c>
      <c r="EG356" s="22">
        <v>23799</v>
      </c>
      <c r="EH356" s="22">
        <v>8.6</v>
      </c>
      <c r="EI356" s="22" t="s">
        <v>858</v>
      </c>
      <c r="EJ356" s="22" t="s">
        <v>858</v>
      </c>
      <c r="EK356" s="22" t="s">
        <v>858</v>
      </c>
      <c r="EL356" s="22" t="s">
        <v>858</v>
      </c>
      <c r="EN356" s="23" t="s">
        <v>580</v>
      </c>
      <c r="EO356" s="23" t="s">
        <v>157</v>
      </c>
      <c r="EP356" s="23">
        <v>5000</v>
      </c>
      <c r="EQ356" s="23">
        <v>17.899999999999999</v>
      </c>
      <c r="ER356" s="23">
        <v>10.42</v>
      </c>
      <c r="ES356" s="23">
        <v>17</v>
      </c>
      <c r="ET356" s="23">
        <v>11.9</v>
      </c>
      <c r="EU356" s="23">
        <v>7.8</v>
      </c>
      <c r="EV356" s="23" t="s">
        <v>858</v>
      </c>
      <c r="EW356" s="23" t="s">
        <v>858</v>
      </c>
      <c r="EX356" s="23" t="s">
        <v>858</v>
      </c>
      <c r="EY356" s="23" t="s">
        <v>858</v>
      </c>
      <c r="FA356" s="24" t="s">
        <v>580</v>
      </c>
      <c r="FB356" s="24" t="s">
        <v>157</v>
      </c>
      <c r="FC356" s="24">
        <v>5000</v>
      </c>
      <c r="FD356" s="24">
        <v>17.899999999999999</v>
      </c>
      <c r="FE356" s="24">
        <v>393.6</v>
      </c>
      <c r="FF356" s="24">
        <v>14</v>
      </c>
      <c r="FG356" s="24">
        <v>458.3</v>
      </c>
      <c r="FH356" s="24">
        <v>7.2</v>
      </c>
      <c r="FI356" s="24" t="s">
        <v>858</v>
      </c>
      <c r="FJ356" s="24" t="s">
        <v>858</v>
      </c>
      <c r="FK356" s="24" t="s">
        <v>858</v>
      </c>
      <c r="FL356" s="24" t="s">
        <v>858</v>
      </c>
      <c r="FN356" s="11" t="s">
        <v>580</v>
      </c>
      <c r="FO356" s="11" t="s">
        <v>157</v>
      </c>
      <c r="FP356" s="11">
        <v>10000</v>
      </c>
      <c r="FQ356" s="11">
        <v>13.4</v>
      </c>
      <c r="FR356" s="11">
        <v>38.700000000000003</v>
      </c>
      <c r="FS356" s="11">
        <v>2.1</v>
      </c>
      <c r="FT356" s="11">
        <v>39.200000000000003</v>
      </c>
      <c r="FU356" s="11">
        <v>1.6</v>
      </c>
      <c r="FV356" s="11" t="s">
        <v>858</v>
      </c>
      <c r="FW356" s="11" t="s">
        <v>858</v>
      </c>
      <c r="FX356" s="11" t="s">
        <v>858</v>
      </c>
      <c r="FY356" s="11" t="s">
        <v>858</v>
      </c>
      <c r="GA356" s="10" t="s">
        <v>580</v>
      </c>
      <c r="GB356" s="10" t="s">
        <v>157</v>
      </c>
      <c r="GC356" s="10">
        <v>8000</v>
      </c>
      <c r="GD356" s="10">
        <v>16.8</v>
      </c>
      <c r="GE356" s="10">
        <v>23757</v>
      </c>
      <c r="GF356" s="10">
        <v>19</v>
      </c>
      <c r="GG356" s="10">
        <v>31101</v>
      </c>
      <c r="GH356" s="10">
        <v>9.4</v>
      </c>
      <c r="GI356" s="10" t="s">
        <v>858</v>
      </c>
      <c r="GJ356" s="10" t="s">
        <v>858</v>
      </c>
      <c r="GK356" s="10" t="s">
        <v>858</v>
      </c>
      <c r="GL356" s="10" t="s">
        <v>858</v>
      </c>
      <c r="GN356" s="9" t="s">
        <v>580</v>
      </c>
      <c r="GO356" s="9" t="s">
        <v>157</v>
      </c>
      <c r="GP356" s="9">
        <v>10000</v>
      </c>
      <c r="GQ356" s="9">
        <v>13.4</v>
      </c>
      <c r="GR356" s="9">
        <v>11.75</v>
      </c>
      <c r="GS356" s="9">
        <v>15</v>
      </c>
      <c r="GT356" s="9">
        <v>15.63</v>
      </c>
      <c r="GU356" s="9">
        <v>8.1999999999999993</v>
      </c>
      <c r="GV356" s="9">
        <v>7.3</v>
      </c>
      <c r="GW356" s="9">
        <v>5.7</v>
      </c>
      <c r="GX356" s="9" t="s">
        <v>858</v>
      </c>
      <c r="GY356" s="9" t="s">
        <v>858</v>
      </c>
    </row>
    <row r="357" spans="1:207" x14ac:dyDescent="0.25">
      <c r="A357" s="1" t="s">
        <v>581</v>
      </c>
      <c r="B357" s="1" t="s">
        <v>158</v>
      </c>
      <c r="C357" s="1">
        <v>19000</v>
      </c>
      <c r="D357" s="1">
        <v>9.8000000000000007</v>
      </c>
      <c r="E357" s="1">
        <v>483.7</v>
      </c>
      <c r="F357" s="1">
        <v>10</v>
      </c>
      <c r="G357" s="1">
        <v>579.79999999999995</v>
      </c>
      <c r="H357" s="1">
        <v>5.4</v>
      </c>
      <c r="I357" s="1">
        <v>268</v>
      </c>
      <c r="J357" s="1">
        <v>5</v>
      </c>
      <c r="K357" s="1" t="s">
        <v>858</v>
      </c>
      <c r="L357" s="1" t="s">
        <v>858</v>
      </c>
      <c r="N357" s="2" t="s">
        <v>581</v>
      </c>
      <c r="O357" s="2" t="s">
        <v>158</v>
      </c>
      <c r="P357" s="2">
        <v>28000</v>
      </c>
      <c r="Q357" s="2">
        <v>7.8</v>
      </c>
      <c r="R357" s="2">
        <v>39</v>
      </c>
      <c r="S357" s="2">
        <v>1.6</v>
      </c>
      <c r="T357" s="2">
        <v>40</v>
      </c>
      <c r="U357" s="2">
        <v>1.1000000000000001</v>
      </c>
      <c r="V357" s="2">
        <v>34.6</v>
      </c>
      <c r="W357" s="2">
        <v>2</v>
      </c>
      <c r="X357" s="2" t="s">
        <v>858</v>
      </c>
      <c r="Y357" s="2" t="s">
        <v>858</v>
      </c>
      <c r="AA357" s="3" t="s">
        <v>581</v>
      </c>
      <c r="AB357" s="3" t="s">
        <v>158</v>
      </c>
      <c r="AC357" s="3">
        <v>24000</v>
      </c>
      <c r="AD357" s="3">
        <v>9.4</v>
      </c>
      <c r="AE357" s="3">
        <v>22096</v>
      </c>
      <c r="AF357" s="3">
        <v>8.4</v>
      </c>
      <c r="AG357" s="3">
        <v>27515</v>
      </c>
      <c r="AH357" s="3">
        <v>6</v>
      </c>
      <c r="AI357" s="3">
        <v>13501</v>
      </c>
      <c r="AJ357" s="3">
        <v>6.3</v>
      </c>
      <c r="AK357" s="3" t="s">
        <v>858</v>
      </c>
      <c r="AL357" s="3" t="s">
        <v>858</v>
      </c>
      <c r="AN357" s="4" t="s">
        <v>581</v>
      </c>
      <c r="AO357" s="4" t="s">
        <v>158</v>
      </c>
      <c r="AP357" s="4">
        <v>28000</v>
      </c>
      <c r="AQ357" s="4">
        <v>7.8</v>
      </c>
      <c r="AR357" s="4">
        <v>10.87</v>
      </c>
      <c r="AS357" s="4">
        <v>7.9</v>
      </c>
      <c r="AT357" s="4">
        <v>13.52</v>
      </c>
      <c r="AU357" s="4">
        <v>4.8</v>
      </c>
      <c r="AV357" s="4">
        <v>6.5</v>
      </c>
      <c r="AW357" s="4">
        <v>2.1</v>
      </c>
      <c r="AX357" s="4" t="s">
        <v>858</v>
      </c>
      <c r="AY357" s="4" t="s">
        <v>858</v>
      </c>
      <c r="BA357" s="5" t="s">
        <v>581</v>
      </c>
      <c r="BB357" s="5" t="s">
        <v>158</v>
      </c>
      <c r="BC357" s="5">
        <v>28000</v>
      </c>
      <c r="BD357" s="5">
        <v>7.8</v>
      </c>
      <c r="BE357" s="5">
        <v>449.9</v>
      </c>
      <c r="BF357" s="5">
        <v>7.6</v>
      </c>
      <c r="BG357" s="5">
        <v>540.29999999999995</v>
      </c>
      <c r="BH357" s="5">
        <v>4.5999999999999996</v>
      </c>
      <c r="BI357" s="5">
        <v>256.2</v>
      </c>
      <c r="BJ357" s="5">
        <v>3.5</v>
      </c>
      <c r="BK357" s="5" t="s">
        <v>858</v>
      </c>
      <c r="BL357" s="5" t="s">
        <v>858</v>
      </c>
      <c r="BN357" s="6" t="s">
        <v>581</v>
      </c>
      <c r="BO357" s="6" t="s">
        <v>158</v>
      </c>
      <c r="BP357" s="6">
        <v>39000</v>
      </c>
      <c r="BQ357" s="6">
        <v>6.6</v>
      </c>
      <c r="BR357" s="6">
        <v>37.5</v>
      </c>
      <c r="BS357" s="6">
        <v>1.5</v>
      </c>
      <c r="BT357" s="6">
        <v>33.799999999999997</v>
      </c>
      <c r="BU357" s="6">
        <v>2.4</v>
      </c>
      <c r="BV357" s="6">
        <v>15</v>
      </c>
      <c r="BW357" s="6">
        <v>11</v>
      </c>
      <c r="BX357" s="6" t="s">
        <v>858</v>
      </c>
      <c r="BY357" s="6" t="s">
        <v>858</v>
      </c>
      <c r="CA357" s="7" t="s">
        <v>581</v>
      </c>
      <c r="CB357" s="7" t="s">
        <v>158</v>
      </c>
      <c r="CC357" s="7">
        <v>34000</v>
      </c>
      <c r="CD357" s="7">
        <v>7.8</v>
      </c>
      <c r="CE357" s="7">
        <v>17487</v>
      </c>
      <c r="CF357" s="7">
        <v>8.6</v>
      </c>
      <c r="CG357" s="7">
        <v>21680</v>
      </c>
      <c r="CH357" s="7">
        <v>6.4</v>
      </c>
      <c r="CI357" s="7">
        <v>5647</v>
      </c>
      <c r="CJ357" s="7">
        <v>17</v>
      </c>
      <c r="CK357" s="7" t="s">
        <v>858</v>
      </c>
      <c r="CL357" s="7" t="s">
        <v>858</v>
      </c>
      <c r="CN357" s="8" t="s">
        <v>581</v>
      </c>
      <c r="CO357" s="8" t="s">
        <v>158</v>
      </c>
      <c r="CP357" s="8">
        <v>39000</v>
      </c>
      <c r="CQ357" s="8">
        <v>6.6</v>
      </c>
      <c r="CR357" s="8">
        <v>9.81</v>
      </c>
      <c r="CS357" s="8">
        <v>5.4</v>
      </c>
      <c r="CT357" s="8">
        <v>12.84</v>
      </c>
      <c r="CU357" s="8">
        <v>4.4000000000000004</v>
      </c>
      <c r="CV357" s="8">
        <v>6.25</v>
      </c>
      <c r="CW357" s="8">
        <v>1.4</v>
      </c>
      <c r="CX357" s="8" t="s">
        <v>858</v>
      </c>
      <c r="CY357" s="8" t="s">
        <v>858</v>
      </c>
      <c r="DA357" s="20" t="s">
        <v>581</v>
      </c>
      <c r="DB357" s="20" t="s">
        <v>158</v>
      </c>
      <c r="DC357" s="20">
        <v>39000</v>
      </c>
      <c r="DD357" s="20">
        <v>6.6</v>
      </c>
      <c r="DE357" s="20">
        <v>370</v>
      </c>
      <c r="DF357" s="20">
        <v>7.1</v>
      </c>
      <c r="DG357" s="20">
        <v>434.1</v>
      </c>
      <c r="DH357" s="20">
        <v>5</v>
      </c>
      <c r="DI357" s="20">
        <v>118.7</v>
      </c>
      <c r="DJ357" s="20">
        <v>14</v>
      </c>
      <c r="DK357" s="20" t="s">
        <v>858</v>
      </c>
      <c r="DL357" s="20" t="s">
        <v>858</v>
      </c>
      <c r="DN357" s="21" t="s">
        <v>581</v>
      </c>
      <c r="DO357" s="21" t="s">
        <v>158</v>
      </c>
      <c r="DP357" s="21">
        <v>9000</v>
      </c>
      <c r="DQ357" s="21">
        <v>13.1</v>
      </c>
      <c r="DR357" s="21">
        <v>37.4</v>
      </c>
      <c r="DS357" s="21">
        <v>2</v>
      </c>
      <c r="DT357" s="21">
        <v>37.799999999999997</v>
      </c>
      <c r="DU357" s="21">
        <v>1.5</v>
      </c>
      <c r="DV357" s="21">
        <v>32.4</v>
      </c>
      <c r="DW357" s="21">
        <v>3.6</v>
      </c>
      <c r="DX357" s="21" t="s">
        <v>858</v>
      </c>
      <c r="DY357" s="21" t="s">
        <v>858</v>
      </c>
      <c r="EA357" s="22" t="s">
        <v>581</v>
      </c>
      <c r="EB357" s="22" t="s">
        <v>158</v>
      </c>
      <c r="EC357" s="22">
        <v>8000</v>
      </c>
      <c r="ED357" s="22">
        <v>15.7</v>
      </c>
      <c r="EE357" s="22">
        <v>20275</v>
      </c>
      <c r="EF357" s="22">
        <v>11</v>
      </c>
      <c r="EG357" s="22">
        <v>24679</v>
      </c>
      <c r="EH357" s="22">
        <v>12</v>
      </c>
      <c r="EI357" s="22" t="s">
        <v>858</v>
      </c>
      <c r="EJ357" s="22" t="s">
        <v>858</v>
      </c>
      <c r="EK357" s="22" t="s">
        <v>858</v>
      </c>
      <c r="EL357" s="22" t="s">
        <v>858</v>
      </c>
      <c r="EN357" s="23" t="s">
        <v>581</v>
      </c>
      <c r="EO357" s="23" t="s">
        <v>158</v>
      </c>
      <c r="EP357" s="23">
        <v>9000</v>
      </c>
      <c r="EQ357" s="23">
        <v>13.1</v>
      </c>
      <c r="ER357" s="23">
        <v>9.58</v>
      </c>
      <c r="ES357" s="23">
        <v>14</v>
      </c>
      <c r="ET357" s="23">
        <v>12.16</v>
      </c>
      <c r="EU357" s="23">
        <v>8.6999999999999993</v>
      </c>
      <c r="EV357" s="23" t="s">
        <v>858</v>
      </c>
      <c r="EW357" s="23" t="s">
        <v>858</v>
      </c>
      <c r="EX357" s="23" t="s">
        <v>858</v>
      </c>
      <c r="EY357" s="23" t="s">
        <v>858</v>
      </c>
      <c r="FA357" s="24" t="s">
        <v>581</v>
      </c>
      <c r="FB357" s="24" t="s">
        <v>158</v>
      </c>
      <c r="FC357" s="24">
        <v>9000</v>
      </c>
      <c r="FD357" s="24">
        <v>13.1</v>
      </c>
      <c r="FE357" s="24">
        <v>383.3</v>
      </c>
      <c r="FF357" s="24">
        <v>11</v>
      </c>
      <c r="FG357" s="24">
        <v>459.3</v>
      </c>
      <c r="FH357" s="24">
        <v>8.4</v>
      </c>
      <c r="FI357" s="24" t="s">
        <v>858</v>
      </c>
      <c r="FJ357" s="24" t="s">
        <v>858</v>
      </c>
      <c r="FK357" s="24" t="s">
        <v>858</v>
      </c>
      <c r="FL357" s="24" t="s">
        <v>858</v>
      </c>
      <c r="FN357" s="11" t="s">
        <v>581</v>
      </c>
      <c r="FO357" s="11" t="s">
        <v>158</v>
      </c>
      <c r="FP357" s="11">
        <v>19000</v>
      </c>
      <c r="FQ357" s="11">
        <v>9.8000000000000007</v>
      </c>
      <c r="FR357" s="11">
        <v>39.6</v>
      </c>
      <c r="FS357" s="11">
        <v>2.6</v>
      </c>
      <c r="FT357" s="11">
        <v>41</v>
      </c>
      <c r="FU357" s="11">
        <v>1.3</v>
      </c>
      <c r="FV357" s="11">
        <v>35</v>
      </c>
      <c r="FW357" s="11">
        <v>3.3</v>
      </c>
      <c r="FX357" s="11" t="s">
        <v>858</v>
      </c>
      <c r="FY357" s="11" t="s">
        <v>858</v>
      </c>
      <c r="GA357" s="10" t="s">
        <v>581</v>
      </c>
      <c r="GB357" s="10" t="s">
        <v>158</v>
      </c>
      <c r="GC357" s="10">
        <v>16000</v>
      </c>
      <c r="GD357" s="10">
        <v>11.8</v>
      </c>
      <c r="GE357" s="10">
        <v>24148</v>
      </c>
      <c r="GF357" s="10">
        <v>10</v>
      </c>
      <c r="GG357" s="10">
        <v>28887</v>
      </c>
      <c r="GH357" s="10">
        <v>7</v>
      </c>
      <c r="GI357" s="10">
        <v>14063</v>
      </c>
      <c r="GJ357" s="10">
        <v>16</v>
      </c>
      <c r="GK357" s="10" t="s">
        <v>858</v>
      </c>
      <c r="GL357" s="10" t="s">
        <v>858</v>
      </c>
      <c r="GN357" s="9" t="s">
        <v>581</v>
      </c>
      <c r="GO357" s="9" t="s">
        <v>158</v>
      </c>
      <c r="GP357" s="9">
        <v>19000</v>
      </c>
      <c r="GQ357" s="9">
        <v>9.8000000000000007</v>
      </c>
      <c r="GR357" s="9">
        <v>11.4</v>
      </c>
      <c r="GS357" s="9">
        <v>8.8000000000000007</v>
      </c>
      <c r="GT357" s="9">
        <v>14.13</v>
      </c>
      <c r="GU357" s="9">
        <v>5.6</v>
      </c>
      <c r="GV357" s="9">
        <v>6.6</v>
      </c>
      <c r="GW357" s="9">
        <v>3.7</v>
      </c>
      <c r="GX357" s="9" t="s">
        <v>858</v>
      </c>
      <c r="GY357" s="9" t="s">
        <v>858</v>
      </c>
    </row>
    <row r="358" spans="1:207" x14ac:dyDescent="0.25">
      <c r="A358" s="1" t="s">
        <v>582</v>
      </c>
      <c r="B358" s="1" t="s">
        <v>159</v>
      </c>
      <c r="C358" s="1">
        <v>19000</v>
      </c>
      <c r="D358" s="1">
        <v>9.6999999999999993</v>
      </c>
      <c r="E358" s="1">
        <v>485.8</v>
      </c>
      <c r="F358" s="1">
        <v>8.3000000000000007</v>
      </c>
      <c r="G358" s="1">
        <v>560.4</v>
      </c>
      <c r="H358" s="1">
        <v>5.6</v>
      </c>
      <c r="I358" s="1">
        <v>294.39999999999998</v>
      </c>
      <c r="J358" s="1">
        <v>6.3</v>
      </c>
      <c r="K358" s="1" t="s">
        <v>858</v>
      </c>
      <c r="L358" s="1" t="s">
        <v>858</v>
      </c>
      <c r="N358" s="2" t="s">
        <v>582</v>
      </c>
      <c r="O358" s="2" t="s">
        <v>159</v>
      </c>
      <c r="P358" s="2">
        <v>35000</v>
      </c>
      <c r="Q358" s="2">
        <v>7</v>
      </c>
      <c r="R358" s="2">
        <v>37.5</v>
      </c>
      <c r="S358" s="2">
        <v>0.3</v>
      </c>
      <c r="T358" s="2">
        <v>38.5</v>
      </c>
      <c r="U358" s="2">
        <v>0.9</v>
      </c>
      <c r="V358" s="2">
        <v>34.9</v>
      </c>
      <c r="W358" s="2">
        <v>1.9</v>
      </c>
      <c r="X358" s="2" t="s">
        <v>858</v>
      </c>
      <c r="Y358" s="2" t="s">
        <v>858</v>
      </c>
      <c r="AA358" s="3" t="s">
        <v>582</v>
      </c>
      <c r="AB358" s="3" t="s">
        <v>159</v>
      </c>
      <c r="AC358" s="3">
        <v>30000</v>
      </c>
      <c r="AD358" s="3">
        <v>9.6999999999999993</v>
      </c>
      <c r="AE358" s="3">
        <v>25160</v>
      </c>
      <c r="AF358" s="3">
        <v>6.7</v>
      </c>
      <c r="AG358" s="3">
        <v>28275</v>
      </c>
      <c r="AH358" s="3">
        <v>5.2</v>
      </c>
      <c r="AI358" s="3">
        <v>14089</v>
      </c>
      <c r="AJ358" s="3">
        <v>6.1</v>
      </c>
      <c r="AK358" s="3" t="s">
        <v>858</v>
      </c>
      <c r="AL358" s="3" t="s">
        <v>858</v>
      </c>
      <c r="AN358" s="4" t="s">
        <v>582</v>
      </c>
      <c r="AO358" s="4" t="s">
        <v>159</v>
      </c>
      <c r="AP358" s="4">
        <v>35000</v>
      </c>
      <c r="AQ358" s="4">
        <v>7</v>
      </c>
      <c r="AR358" s="4">
        <v>12.14</v>
      </c>
      <c r="AS358" s="4">
        <v>4.7</v>
      </c>
      <c r="AT358" s="4">
        <v>13.81</v>
      </c>
      <c r="AU358" s="4">
        <v>3.7</v>
      </c>
      <c r="AV358" s="4">
        <v>7.47</v>
      </c>
      <c r="AW358" s="4">
        <v>3.2</v>
      </c>
      <c r="AX358" s="4" t="s">
        <v>858</v>
      </c>
      <c r="AY358" s="4" t="s">
        <v>858</v>
      </c>
      <c r="BA358" s="5" t="s">
        <v>582</v>
      </c>
      <c r="BB358" s="5" t="s">
        <v>159</v>
      </c>
      <c r="BC358" s="5">
        <v>35000</v>
      </c>
      <c r="BD358" s="5">
        <v>7</v>
      </c>
      <c r="BE358" s="5">
        <v>466.9</v>
      </c>
      <c r="BF358" s="5">
        <v>5.3</v>
      </c>
      <c r="BG358" s="5">
        <v>531.5</v>
      </c>
      <c r="BH358" s="5">
        <v>3.7</v>
      </c>
      <c r="BI358" s="5">
        <v>280.10000000000002</v>
      </c>
      <c r="BJ358" s="5">
        <v>4</v>
      </c>
      <c r="BK358" s="5" t="s">
        <v>858</v>
      </c>
      <c r="BL358" s="5" t="s">
        <v>858</v>
      </c>
      <c r="BN358" s="6" t="s">
        <v>582</v>
      </c>
      <c r="BO358" s="6" t="s">
        <v>159</v>
      </c>
      <c r="BP358" s="6">
        <v>57000</v>
      </c>
      <c r="BQ358" s="6">
        <v>5.4</v>
      </c>
      <c r="BR358" s="6">
        <v>36.200000000000003</v>
      </c>
      <c r="BS358" s="6">
        <v>1.7</v>
      </c>
      <c r="BT358" s="6">
        <v>30.9</v>
      </c>
      <c r="BU358" s="6">
        <v>2.1</v>
      </c>
      <c r="BV358" s="6">
        <v>13.1</v>
      </c>
      <c r="BW358" s="6">
        <v>15</v>
      </c>
      <c r="BX358" s="6">
        <v>41</v>
      </c>
      <c r="BY358" s="6">
        <v>16</v>
      </c>
      <c r="CA358" s="7" t="s">
        <v>582</v>
      </c>
      <c r="CB358" s="7" t="s">
        <v>159</v>
      </c>
      <c r="CC358" s="7">
        <v>48000</v>
      </c>
      <c r="CD358" s="7">
        <v>7.3</v>
      </c>
      <c r="CE358" s="7">
        <v>19101</v>
      </c>
      <c r="CF358" s="7">
        <v>9</v>
      </c>
      <c r="CG358" s="7">
        <v>21783</v>
      </c>
      <c r="CH358" s="7">
        <v>5.2</v>
      </c>
      <c r="CI358" s="7">
        <v>5151</v>
      </c>
      <c r="CJ358" s="7">
        <v>18</v>
      </c>
      <c r="CK358" s="7" t="s">
        <v>858</v>
      </c>
      <c r="CL358" s="7" t="s">
        <v>858</v>
      </c>
      <c r="CN358" s="8" t="s">
        <v>582</v>
      </c>
      <c r="CO358" s="8" t="s">
        <v>159</v>
      </c>
      <c r="CP358" s="8">
        <v>57000</v>
      </c>
      <c r="CQ358" s="8">
        <v>5.4</v>
      </c>
      <c r="CR358" s="8">
        <v>10.83</v>
      </c>
      <c r="CS358" s="8">
        <v>5.0999999999999996</v>
      </c>
      <c r="CT358" s="8">
        <v>13.07</v>
      </c>
      <c r="CU358" s="8">
        <v>3.2</v>
      </c>
      <c r="CV358" s="8">
        <v>6.4</v>
      </c>
      <c r="CW358" s="8">
        <v>2.2999999999999998</v>
      </c>
      <c r="CX358" s="8" t="s">
        <v>858</v>
      </c>
      <c r="CY358" s="8" t="s">
        <v>858</v>
      </c>
      <c r="DA358" s="20" t="s">
        <v>582</v>
      </c>
      <c r="DB358" s="20" t="s">
        <v>159</v>
      </c>
      <c r="DC358" s="20">
        <v>57000</v>
      </c>
      <c r="DD358" s="20">
        <v>5.4</v>
      </c>
      <c r="DE358" s="20">
        <v>348</v>
      </c>
      <c r="DF358" s="20">
        <v>7.1</v>
      </c>
      <c r="DG358" s="20">
        <v>403.7</v>
      </c>
      <c r="DH358" s="20">
        <v>4</v>
      </c>
      <c r="DI358" s="20">
        <v>88.2</v>
      </c>
      <c r="DJ358" s="20">
        <v>15</v>
      </c>
      <c r="DK358" s="20" t="s">
        <v>858</v>
      </c>
      <c r="DL358" s="20" t="s">
        <v>858</v>
      </c>
      <c r="DN358" s="21" t="s">
        <v>582</v>
      </c>
      <c r="DO358" s="21" t="s">
        <v>159</v>
      </c>
      <c r="DP358" s="21">
        <v>16000</v>
      </c>
      <c r="DQ358" s="21">
        <v>10</v>
      </c>
      <c r="DR358" s="21">
        <v>37</v>
      </c>
      <c r="DS358" s="21">
        <v>0.4</v>
      </c>
      <c r="DT358" s="21">
        <v>37</v>
      </c>
      <c r="DU358" s="21">
        <v>0.9</v>
      </c>
      <c r="DV358" s="21">
        <v>32.5</v>
      </c>
      <c r="DW358" s="21">
        <v>3.5</v>
      </c>
      <c r="DX358" s="21" t="s">
        <v>858</v>
      </c>
      <c r="DY358" s="21" t="s">
        <v>858</v>
      </c>
      <c r="EA358" s="22" t="s">
        <v>582</v>
      </c>
      <c r="EB358" s="22" t="s">
        <v>159</v>
      </c>
      <c r="EC358" s="22">
        <v>14000</v>
      </c>
      <c r="ED358" s="22">
        <v>16.399999999999999</v>
      </c>
      <c r="EE358" s="22">
        <v>24006</v>
      </c>
      <c r="EF358" s="22" t="s">
        <v>858</v>
      </c>
      <c r="EG358" s="22">
        <v>25904</v>
      </c>
      <c r="EH358" s="22">
        <v>5.6</v>
      </c>
      <c r="EI358" s="22">
        <v>12430</v>
      </c>
      <c r="EJ358" s="22">
        <v>16</v>
      </c>
      <c r="EK358" s="22" t="s">
        <v>858</v>
      </c>
      <c r="EL358" s="22" t="s">
        <v>858</v>
      </c>
      <c r="EN358" s="23" t="s">
        <v>582</v>
      </c>
      <c r="EO358" s="23" t="s">
        <v>159</v>
      </c>
      <c r="EP358" s="23">
        <v>16000</v>
      </c>
      <c r="EQ358" s="23">
        <v>10</v>
      </c>
      <c r="ER358" s="23">
        <v>12.16</v>
      </c>
      <c r="ES358" s="23">
        <v>6.2</v>
      </c>
      <c r="ET358" s="23">
        <v>13.44</v>
      </c>
      <c r="EU358" s="23">
        <v>4.4000000000000004</v>
      </c>
      <c r="EV358" s="23">
        <v>7.12</v>
      </c>
      <c r="EW358" s="23">
        <v>7.8</v>
      </c>
      <c r="EX358" s="23" t="s">
        <v>858</v>
      </c>
      <c r="EY358" s="23" t="s">
        <v>858</v>
      </c>
      <c r="FA358" s="24" t="s">
        <v>582</v>
      </c>
      <c r="FB358" s="24" t="s">
        <v>159</v>
      </c>
      <c r="FC358" s="24">
        <v>16000</v>
      </c>
      <c r="FD358" s="24">
        <v>10</v>
      </c>
      <c r="FE358" s="24">
        <v>450.9</v>
      </c>
      <c r="FF358" s="24">
        <v>6.8</v>
      </c>
      <c r="FG358" s="24">
        <v>497.9</v>
      </c>
      <c r="FH358" s="24">
        <v>4.4000000000000004</v>
      </c>
      <c r="FI358" s="24">
        <v>263.10000000000002</v>
      </c>
      <c r="FJ358" s="24">
        <v>8.6</v>
      </c>
      <c r="FK358" s="24" t="s">
        <v>858</v>
      </c>
      <c r="FL358" s="24" t="s">
        <v>858</v>
      </c>
      <c r="FN358" s="11" t="s">
        <v>582</v>
      </c>
      <c r="FO358" s="11" t="s">
        <v>159</v>
      </c>
      <c r="FP358" s="11">
        <v>19000</v>
      </c>
      <c r="FQ358" s="11">
        <v>9.6999999999999993</v>
      </c>
      <c r="FR358" s="11">
        <v>37.5</v>
      </c>
      <c r="FS358" s="11">
        <v>1.8</v>
      </c>
      <c r="FT358" s="11">
        <v>39.700000000000003</v>
      </c>
      <c r="FU358" s="11">
        <v>1.3</v>
      </c>
      <c r="FV358" s="11">
        <v>35.9</v>
      </c>
      <c r="FW358" s="11">
        <v>1.7</v>
      </c>
      <c r="FX358" s="11" t="s">
        <v>858</v>
      </c>
      <c r="FY358" s="11" t="s">
        <v>858</v>
      </c>
      <c r="GA358" s="10" t="s">
        <v>582</v>
      </c>
      <c r="GB358" s="10" t="s">
        <v>159</v>
      </c>
      <c r="GC358" s="10">
        <v>17000</v>
      </c>
      <c r="GD358" s="10">
        <v>11.5</v>
      </c>
      <c r="GE358" s="10">
        <v>26073</v>
      </c>
      <c r="GF358" s="10">
        <v>7.5</v>
      </c>
      <c r="GG358" s="10">
        <v>30233</v>
      </c>
      <c r="GH358" s="10">
        <v>7.8</v>
      </c>
      <c r="GI358" s="10">
        <v>15184</v>
      </c>
      <c r="GJ358" s="10">
        <v>9.5</v>
      </c>
      <c r="GK358" s="10" t="s">
        <v>858</v>
      </c>
      <c r="GL358" s="10" t="s">
        <v>858</v>
      </c>
      <c r="GN358" s="9" t="s">
        <v>582</v>
      </c>
      <c r="GO358" s="9" t="s">
        <v>159</v>
      </c>
      <c r="GP358" s="9">
        <v>19000</v>
      </c>
      <c r="GQ358" s="9">
        <v>9.6999999999999993</v>
      </c>
      <c r="GR358" s="9">
        <v>11.93</v>
      </c>
      <c r="GS358" s="9">
        <v>8.1</v>
      </c>
      <c r="GT358" s="9">
        <v>14.1</v>
      </c>
      <c r="GU358" s="9">
        <v>5.6</v>
      </c>
      <c r="GV358" s="9">
        <v>7.59</v>
      </c>
      <c r="GW358" s="9">
        <v>4.7</v>
      </c>
      <c r="GX358" s="9" t="s">
        <v>858</v>
      </c>
      <c r="GY358" s="9" t="s">
        <v>858</v>
      </c>
    </row>
    <row r="359" spans="1:207" x14ac:dyDescent="0.25">
      <c r="A359" s="1" t="s">
        <v>583</v>
      </c>
      <c r="B359" s="1" t="s">
        <v>160</v>
      </c>
      <c r="C359" s="1">
        <v>19000</v>
      </c>
      <c r="D359" s="1">
        <v>9.5</v>
      </c>
      <c r="E359" s="1">
        <v>467</v>
      </c>
      <c r="F359" s="1">
        <v>6.2</v>
      </c>
      <c r="G359" s="1">
        <v>511.3</v>
      </c>
      <c r="H359" s="1">
        <v>4.2</v>
      </c>
      <c r="I359" s="1">
        <v>285.2</v>
      </c>
      <c r="J359" s="1">
        <v>4.5</v>
      </c>
      <c r="K359" s="1" t="s">
        <v>858</v>
      </c>
      <c r="L359" s="1" t="s">
        <v>858</v>
      </c>
      <c r="N359" s="2" t="s">
        <v>583</v>
      </c>
      <c r="O359" s="2" t="s">
        <v>160</v>
      </c>
      <c r="P359" s="2">
        <v>28000</v>
      </c>
      <c r="Q359" s="2">
        <v>7.7</v>
      </c>
      <c r="R359" s="2">
        <v>39</v>
      </c>
      <c r="S359" s="2">
        <v>1.6</v>
      </c>
      <c r="T359" s="2">
        <v>40.299999999999997</v>
      </c>
      <c r="U359" s="2">
        <v>1.3</v>
      </c>
      <c r="V359" s="2">
        <v>32.5</v>
      </c>
      <c r="W359" s="2">
        <v>3</v>
      </c>
      <c r="X359" s="2" t="s">
        <v>858</v>
      </c>
      <c r="Y359" s="2" t="s">
        <v>858</v>
      </c>
      <c r="AA359" s="3" t="s">
        <v>583</v>
      </c>
      <c r="AB359" s="3" t="s">
        <v>160</v>
      </c>
      <c r="AC359" s="3">
        <v>23000</v>
      </c>
      <c r="AD359" s="3">
        <v>9.4</v>
      </c>
      <c r="AE359" s="3">
        <v>23702</v>
      </c>
      <c r="AF359" s="3">
        <v>6.7</v>
      </c>
      <c r="AG359" s="3">
        <v>26122</v>
      </c>
      <c r="AH359" s="3">
        <v>4.5999999999999996</v>
      </c>
      <c r="AI359" s="3">
        <v>14720</v>
      </c>
      <c r="AJ359" s="3">
        <v>5.6</v>
      </c>
      <c r="AK359" s="3" t="s">
        <v>858</v>
      </c>
      <c r="AL359" s="3" t="s">
        <v>858</v>
      </c>
      <c r="AN359" s="4" t="s">
        <v>583</v>
      </c>
      <c r="AO359" s="4" t="s">
        <v>160</v>
      </c>
      <c r="AP359" s="4">
        <v>28000</v>
      </c>
      <c r="AQ359" s="4">
        <v>7.7</v>
      </c>
      <c r="AR359" s="4">
        <v>10.46</v>
      </c>
      <c r="AS359" s="4">
        <v>6</v>
      </c>
      <c r="AT359" s="4">
        <v>12.04</v>
      </c>
      <c r="AU359" s="4">
        <v>3.5</v>
      </c>
      <c r="AV359" s="4">
        <v>6.84</v>
      </c>
      <c r="AW359" s="4">
        <v>3.8</v>
      </c>
      <c r="AX359" s="4" t="s">
        <v>858</v>
      </c>
      <c r="AY359" s="4" t="s">
        <v>858</v>
      </c>
      <c r="BA359" s="5" t="s">
        <v>583</v>
      </c>
      <c r="BB359" s="5" t="s">
        <v>160</v>
      </c>
      <c r="BC359" s="5">
        <v>28000</v>
      </c>
      <c r="BD359" s="5">
        <v>7.7</v>
      </c>
      <c r="BE359" s="5">
        <v>433.6</v>
      </c>
      <c r="BF359" s="5">
        <v>5.4</v>
      </c>
      <c r="BG359" s="5">
        <v>485.5</v>
      </c>
      <c r="BH359" s="5">
        <v>3.3</v>
      </c>
      <c r="BI359" s="5">
        <v>273.8</v>
      </c>
      <c r="BJ359" s="5">
        <v>3.6</v>
      </c>
      <c r="BK359" s="5" t="s">
        <v>858</v>
      </c>
      <c r="BL359" s="5" t="s">
        <v>858</v>
      </c>
      <c r="BN359" s="6" t="s">
        <v>583</v>
      </c>
      <c r="BO359" s="6" t="s">
        <v>160</v>
      </c>
      <c r="BP359" s="6">
        <v>41000</v>
      </c>
      <c r="BQ359" s="6">
        <v>6.4</v>
      </c>
      <c r="BR359" s="6">
        <v>37.5</v>
      </c>
      <c r="BS359" s="6">
        <v>1.5</v>
      </c>
      <c r="BT359" s="6">
        <v>33.4</v>
      </c>
      <c r="BU359" s="6">
        <v>2.5</v>
      </c>
      <c r="BV359" s="6" t="s">
        <v>858</v>
      </c>
      <c r="BW359" s="6" t="s">
        <v>858</v>
      </c>
      <c r="BX359" s="6" t="s">
        <v>858</v>
      </c>
      <c r="BY359" s="6" t="s">
        <v>858</v>
      </c>
      <c r="CA359" s="7" t="s">
        <v>583</v>
      </c>
      <c r="CB359" s="7" t="s">
        <v>160</v>
      </c>
      <c r="CC359" s="7">
        <v>34000</v>
      </c>
      <c r="CD359" s="7">
        <v>7.7</v>
      </c>
      <c r="CE359" s="7">
        <v>18849</v>
      </c>
      <c r="CF359" s="7">
        <v>8.8000000000000007</v>
      </c>
      <c r="CG359" s="7">
        <v>20864</v>
      </c>
      <c r="CH359" s="7">
        <v>5</v>
      </c>
      <c r="CI359" s="7">
        <v>6733</v>
      </c>
      <c r="CJ359" s="7">
        <v>15</v>
      </c>
      <c r="CK359" s="7" t="s">
        <v>858</v>
      </c>
      <c r="CL359" s="7" t="s">
        <v>858</v>
      </c>
      <c r="CN359" s="8" t="s">
        <v>583</v>
      </c>
      <c r="CO359" s="8" t="s">
        <v>160</v>
      </c>
      <c r="CP359" s="8">
        <v>41000</v>
      </c>
      <c r="CQ359" s="8">
        <v>6.4</v>
      </c>
      <c r="CR359" s="8">
        <v>9.57</v>
      </c>
      <c r="CS359" s="8">
        <v>4.9000000000000004</v>
      </c>
      <c r="CT359" s="8">
        <v>11.5</v>
      </c>
      <c r="CU359" s="8">
        <v>3.2</v>
      </c>
      <c r="CV359" s="8">
        <v>6.28</v>
      </c>
      <c r="CW359" s="8">
        <v>2</v>
      </c>
      <c r="CX359" s="8" t="s">
        <v>858</v>
      </c>
      <c r="CY359" s="8" t="s">
        <v>858</v>
      </c>
      <c r="DA359" s="20" t="s">
        <v>583</v>
      </c>
      <c r="DB359" s="20" t="s">
        <v>160</v>
      </c>
      <c r="DC359" s="20">
        <v>41000</v>
      </c>
      <c r="DD359" s="20">
        <v>6.4</v>
      </c>
      <c r="DE359" s="20">
        <v>354.8</v>
      </c>
      <c r="DF359" s="20">
        <v>7.5</v>
      </c>
      <c r="DG359" s="20">
        <v>383.7</v>
      </c>
      <c r="DH359" s="20">
        <v>4</v>
      </c>
      <c r="DI359" s="20">
        <v>102.9</v>
      </c>
      <c r="DJ359" s="20">
        <v>19</v>
      </c>
      <c r="DK359" s="20" t="s">
        <v>858</v>
      </c>
      <c r="DL359" s="20" t="s">
        <v>858</v>
      </c>
      <c r="DN359" s="21" t="s">
        <v>583</v>
      </c>
      <c r="DO359" s="21" t="s">
        <v>160</v>
      </c>
      <c r="DP359" s="21">
        <v>10000</v>
      </c>
      <c r="DQ359" s="21">
        <v>13.1</v>
      </c>
      <c r="DR359" s="21">
        <v>37.5</v>
      </c>
      <c r="DS359" s="21">
        <v>2.5</v>
      </c>
      <c r="DT359" s="21">
        <v>36.9</v>
      </c>
      <c r="DU359" s="21">
        <v>1.7</v>
      </c>
      <c r="DV359" s="21" t="s">
        <v>858</v>
      </c>
      <c r="DW359" s="21" t="s">
        <v>858</v>
      </c>
      <c r="DX359" s="21" t="s">
        <v>858</v>
      </c>
      <c r="DY359" s="21" t="s">
        <v>858</v>
      </c>
      <c r="EA359" s="22" t="s">
        <v>583</v>
      </c>
      <c r="EB359" s="22" t="s">
        <v>160</v>
      </c>
      <c r="EC359" s="22">
        <v>8000</v>
      </c>
      <c r="ED359" s="22">
        <v>16.3</v>
      </c>
      <c r="EE359" s="22">
        <v>21580</v>
      </c>
      <c r="EF359" s="22">
        <v>11</v>
      </c>
      <c r="EG359" s="22">
        <v>22949</v>
      </c>
      <c r="EH359" s="22">
        <v>6</v>
      </c>
      <c r="EI359" s="22" t="s">
        <v>858</v>
      </c>
      <c r="EJ359" s="22" t="s">
        <v>858</v>
      </c>
      <c r="EK359" s="22" t="s">
        <v>858</v>
      </c>
      <c r="EL359" s="22" t="s">
        <v>858</v>
      </c>
      <c r="EN359" s="23" t="s">
        <v>583</v>
      </c>
      <c r="EO359" s="23" t="s">
        <v>160</v>
      </c>
      <c r="EP359" s="23">
        <v>10000</v>
      </c>
      <c r="EQ359" s="23">
        <v>13.1</v>
      </c>
      <c r="ER359" s="23">
        <v>10.61</v>
      </c>
      <c r="ES359" s="23">
        <v>12</v>
      </c>
      <c r="ET359" s="23">
        <v>11.77</v>
      </c>
      <c r="EU359" s="23">
        <v>5.0999999999999996</v>
      </c>
      <c r="EV359" s="23" t="s">
        <v>858</v>
      </c>
      <c r="EW359" s="23" t="s">
        <v>858</v>
      </c>
      <c r="EX359" s="23" t="s">
        <v>858</v>
      </c>
      <c r="EY359" s="23" t="s">
        <v>858</v>
      </c>
      <c r="FA359" s="24" t="s">
        <v>583</v>
      </c>
      <c r="FB359" s="24" t="s">
        <v>160</v>
      </c>
      <c r="FC359" s="24">
        <v>10000</v>
      </c>
      <c r="FD359" s="24">
        <v>13.1</v>
      </c>
      <c r="FE359" s="24">
        <v>403.5</v>
      </c>
      <c r="FF359" s="24">
        <v>8.9</v>
      </c>
      <c r="FG359" s="24">
        <v>434.1</v>
      </c>
      <c r="FH359" s="24">
        <v>4.8</v>
      </c>
      <c r="FI359" s="24">
        <v>261.8</v>
      </c>
      <c r="FJ359" s="24">
        <v>7.3</v>
      </c>
      <c r="FK359" s="24" t="s">
        <v>858</v>
      </c>
      <c r="FL359" s="24" t="s">
        <v>858</v>
      </c>
      <c r="FN359" s="11" t="s">
        <v>583</v>
      </c>
      <c r="FO359" s="11" t="s">
        <v>160</v>
      </c>
      <c r="FP359" s="11">
        <v>19000</v>
      </c>
      <c r="FQ359" s="11">
        <v>9.5</v>
      </c>
      <c r="FR359" s="11">
        <v>40</v>
      </c>
      <c r="FS359" s="11">
        <v>1.2</v>
      </c>
      <c r="FT359" s="11">
        <v>42.1</v>
      </c>
      <c r="FU359" s="11">
        <v>1.6</v>
      </c>
      <c r="FV359" s="11">
        <v>36.700000000000003</v>
      </c>
      <c r="FW359" s="11">
        <v>3.1</v>
      </c>
      <c r="FX359" s="11" t="s">
        <v>858</v>
      </c>
      <c r="FY359" s="11" t="s">
        <v>858</v>
      </c>
      <c r="GA359" s="10" t="s">
        <v>583</v>
      </c>
      <c r="GB359" s="10" t="s">
        <v>160</v>
      </c>
      <c r="GC359" s="10">
        <v>16000</v>
      </c>
      <c r="GD359" s="10">
        <v>11.5</v>
      </c>
      <c r="GE359" s="10">
        <v>24139</v>
      </c>
      <c r="GF359" s="10">
        <v>9</v>
      </c>
      <c r="GG359" s="10">
        <v>27614</v>
      </c>
      <c r="GH359" s="10">
        <v>5.8</v>
      </c>
      <c r="GI359" s="10">
        <v>14827</v>
      </c>
      <c r="GJ359" s="10">
        <v>6.9</v>
      </c>
      <c r="GK359" s="10" t="s">
        <v>858</v>
      </c>
      <c r="GL359" s="10" t="s">
        <v>858</v>
      </c>
      <c r="GN359" s="9" t="s">
        <v>583</v>
      </c>
      <c r="GO359" s="9" t="s">
        <v>160</v>
      </c>
      <c r="GP359" s="9">
        <v>19000</v>
      </c>
      <c r="GQ359" s="9">
        <v>9.5</v>
      </c>
      <c r="GR359" s="9">
        <v>10.39</v>
      </c>
      <c r="GS359" s="9">
        <v>6.7</v>
      </c>
      <c r="GT359" s="9">
        <v>12.16</v>
      </c>
      <c r="GU359" s="9">
        <v>4.4000000000000004</v>
      </c>
      <c r="GV359" s="9">
        <v>6.76</v>
      </c>
      <c r="GW359" s="9">
        <v>5</v>
      </c>
      <c r="GX359" s="9" t="s">
        <v>858</v>
      </c>
      <c r="GY359" s="9" t="s">
        <v>858</v>
      </c>
    </row>
    <row r="360" spans="1:207" x14ac:dyDescent="0.25">
      <c r="A360" s="1" t="s">
        <v>584</v>
      </c>
      <c r="B360" s="1" t="s">
        <v>161</v>
      </c>
      <c r="C360" s="1">
        <v>10000</v>
      </c>
      <c r="D360" s="1">
        <v>12.8</v>
      </c>
      <c r="E360" s="1">
        <v>391.3</v>
      </c>
      <c r="F360" s="1">
        <v>8.6999999999999993</v>
      </c>
      <c r="G360" s="1">
        <v>434.1</v>
      </c>
      <c r="H360" s="1">
        <v>5.0999999999999996</v>
      </c>
      <c r="I360" s="1">
        <v>253.7</v>
      </c>
      <c r="J360" s="1">
        <v>4.2</v>
      </c>
      <c r="K360" s="1" t="s">
        <v>858</v>
      </c>
      <c r="L360" s="1" t="s">
        <v>858</v>
      </c>
      <c r="N360" s="2" t="s">
        <v>584</v>
      </c>
      <c r="O360" s="2" t="s">
        <v>161</v>
      </c>
      <c r="P360" s="2">
        <v>17000</v>
      </c>
      <c r="Q360" s="2">
        <v>10</v>
      </c>
      <c r="R360" s="2">
        <v>38</v>
      </c>
      <c r="S360" s="2">
        <v>1.7</v>
      </c>
      <c r="T360" s="2">
        <v>39.799999999999997</v>
      </c>
      <c r="U360" s="2">
        <v>1.5</v>
      </c>
      <c r="V360" s="2">
        <v>35.299999999999997</v>
      </c>
      <c r="W360" s="2">
        <v>3.1</v>
      </c>
      <c r="X360" s="2" t="s">
        <v>858</v>
      </c>
      <c r="Y360" s="2" t="s">
        <v>858</v>
      </c>
      <c r="AA360" s="3" t="s">
        <v>584</v>
      </c>
      <c r="AB360" s="3" t="s">
        <v>161</v>
      </c>
      <c r="AC360" s="3">
        <v>16000</v>
      </c>
      <c r="AD360" s="3">
        <v>15</v>
      </c>
      <c r="AE360" s="3">
        <v>18564</v>
      </c>
      <c r="AF360" s="3">
        <v>13</v>
      </c>
      <c r="AG360" s="3">
        <v>21066</v>
      </c>
      <c r="AH360" s="3">
        <v>5.6</v>
      </c>
      <c r="AI360" s="3">
        <v>12271</v>
      </c>
      <c r="AJ360" s="3">
        <v>19</v>
      </c>
      <c r="AK360" s="3" t="s">
        <v>858</v>
      </c>
      <c r="AL360" s="3" t="s">
        <v>858</v>
      </c>
      <c r="AN360" s="4" t="s">
        <v>584</v>
      </c>
      <c r="AO360" s="4" t="s">
        <v>161</v>
      </c>
      <c r="AP360" s="4">
        <v>17000</v>
      </c>
      <c r="AQ360" s="4">
        <v>10</v>
      </c>
      <c r="AR360" s="4">
        <v>8.94</v>
      </c>
      <c r="AS360" s="4">
        <v>6.2</v>
      </c>
      <c r="AT360" s="4">
        <v>10.15</v>
      </c>
      <c r="AU360" s="4">
        <v>3.9</v>
      </c>
      <c r="AV360" s="4">
        <v>6.27</v>
      </c>
      <c r="AW360" s="4">
        <v>1.9</v>
      </c>
      <c r="AX360" s="4" t="s">
        <v>858</v>
      </c>
      <c r="AY360" s="4" t="s">
        <v>858</v>
      </c>
      <c r="BA360" s="5" t="s">
        <v>584</v>
      </c>
      <c r="BB360" s="5" t="s">
        <v>161</v>
      </c>
      <c r="BC360" s="5">
        <v>17000</v>
      </c>
      <c r="BD360" s="5">
        <v>10</v>
      </c>
      <c r="BE360" s="5">
        <v>354.6</v>
      </c>
      <c r="BF360" s="5">
        <v>7.7</v>
      </c>
      <c r="BG360" s="5">
        <v>403.8</v>
      </c>
      <c r="BH360" s="5">
        <v>4.0999999999999996</v>
      </c>
      <c r="BI360" s="5">
        <v>240.1</v>
      </c>
      <c r="BJ360" s="5">
        <v>4.3</v>
      </c>
      <c r="BK360" s="5" t="s">
        <v>858</v>
      </c>
      <c r="BL360" s="5" t="s">
        <v>858</v>
      </c>
      <c r="BN360" s="6" t="s">
        <v>584</v>
      </c>
      <c r="BO360" s="6" t="s">
        <v>161</v>
      </c>
      <c r="BP360" s="6">
        <v>24000</v>
      </c>
      <c r="BQ360" s="6">
        <v>8.1999999999999993</v>
      </c>
      <c r="BR360" s="6">
        <v>37</v>
      </c>
      <c r="BS360" s="6">
        <v>1.2</v>
      </c>
      <c r="BT360" s="6">
        <v>33.700000000000003</v>
      </c>
      <c r="BU360" s="6">
        <v>2.7</v>
      </c>
      <c r="BV360" s="6">
        <v>16</v>
      </c>
      <c r="BW360" s="6">
        <v>12</v>
      </c>
      <c r="BX360" s="6" t="s">
        <v>858</v>
      </c>
      <c r="BY360" s="6" t="s">
        <v>858</v>
      </c>
      <c r="CA360" s="7" t="s">
        <v>584</v>
      </c>
      <c r="CB360" s="7" t="s">
        <v>161</v>
      </c>
      <c r="CC360" s="7">
        <v>23000</v>
      </c>
      <c r="CD360" s="7">
        <v>11.4</v>
      </c>
      <c r="CE360" s="7">
        <v>15627</v>
      </c>
      <c r="CF360" s="7">
        <v>7.3</v>
      </c>
      <c r="CG360" s="7">
        <v>17357</v>
      </c>
      <c r="CH360" s="7">
        <v>5.4</v>
      </c>
      <c r="CI360" s="7" t="s">
        <v>858</v>
      </c>
      <c r="CJ360" s="7" t="s">
        <v>858</v>
      </c>
      <c r="CK360" s="7" t="s">
        <v>858</v>
      </c>
      <c r="CL360" s="7" t="s">
        <v>858</v>
      </c>
      <c r="CN360" s="8" t="s">
        <v>584</v>
      </c>
      <c r="CO360" s="8" t="s">
        <v>161</v>
      </c>
      <c r="CP360" s="8">
        <v>24000</v>
      </c>
      <c r="CQ360" s="8">
        <v>8.1999999999999993</v>
      </c>
      <c r="CR360" s="8">
        <v>8.4499999999999993</v>
      </c>
      <c r="CS360" s="8">
        <v>5.2</v>
      </c>
      <c r="CT360" s="8">
        <v>9.93</v>
      </c>
      <c r="CU360" s="8">
        <v>3.5</v>
      </c>
      <c r="CV360" s="8">
        <v>6.19</v>
      </c>
      <c r="CW360" s="8">
        <v>0.9</v>
      </c>
      <c r="CX360" s="8" t="s">
        <v>858</v>
      </c>
      <c r="CY360" s="8" t="s">
        <v>858</v>
      </c>
      <c r="DA360" s="20" t="s">
        <v>584</v>
      </c>
      <c r="DB360" s="20" t="s">
        <v>161</v>
      </c>
      <c r="DC360" s="20">
        <v>24000</v>
      </c>
      <c r="DD360" s="20">
        <v>8.1999999999999993</v>
      </c>
      <c r="DE360" s="20">
        <v>307.7</v>
      </c>
      <c r="DF360" s="20">
        <v>6.5</v>
      </c>
      <c r="DG360" s="20">
        <v>335.1</v>
      </c>
      <c r="DH360" s="20">
        <v>4.5999999999999996</v>
      </c>
      <c r="DI360" s="20">
        <v>104.6</v>
      </c>
      <c r="DJ360" s="20">
        <v>18</v>
      </c>
      <c r="DK360" s="20" t="s">
        <v>858</v>
      </c>
      <c r="DL360" s="20" t="s">
        <v>858</v>
      </c>
      <c r="DN360" s="21" t="s">
        <v>584</v>
      </c>
      <c r="DO360" s="21" t="s">
        <v>161</v>
      </c>
      <c r="DP360" s="21">
        <v>7000</v>
      </c>
      <c r="DQ360" s="21">
        <v>15.8</v>
      </c>
      <c r="DR360" s="21">
        <v>37.5</v>
      </c>
      <c r="DS360" s="21">
        <v>1.3</v>
      </c>
      <c r="DT360" s="21">
        <v>37.799999999999997</v>
      </c>
      <c r="DU360" s="21">
        <v>1.5</v>
      </c>
      <c r="DV360" s="21" t="s">
        <v>858</v>
      </c>
      <c r="DW360" s="21" t="s">
        <v>858</v>
      </c>
      <c r="DX360" s="21" t="s">
        <v>858</v>
      </c>
      <c r="DY360" s="21" t="s">
        <v>858</v>
      </c>
      <c r="EA360" s="22" t="s">
        <v>584</v>
      </c>
      <c r="EB360" s="22" t="s">
        <v>161</v>
      </c>
      <c r="EC360" s="22">
        <v>6000</v>
      </c>
      <c r="ED360" s="22">
        <v>18.399999999999999</v>
      </c>
      <c r="EE360" s="22">
        <v>16827</v>
      </c>
      <c r="EF360" s="22">
        <v>12</v>
      </c>
      <c r="EG360" s="22">
        <v>17722</v>
      </c>
      <c r="EH360" s="22">
        <v>8.3000000000000007</v>
      </c>
      <c r="EI360" s="22" t="s">
        <v>858</v>
      </c>
      <c r="EJ360" s="22" t="s">
        <v>858</v>
      </c>
      <c r="EK360" s="22" t="s">
        <v>858</v>
      </c>
      <c r="EL360" s="22" t="s">
        <v>858</v>
      </c>
      <c r="EN360" s="23" t="s">
        <v>584</v>
      </c>
      <c r="EO360" s="23" t="s">
        <v>161</v>
      </c>
      <c r="EP360" s="23">
        <v>7000</v>
      </c>
      <c r="EQ360" s="23">
        <v>15.8</v>
      </c>
      <c r="ER360" s="23">
        <v>8.5299999999999994</v>
      </c>
      <c r="ES360" s="23">
        <v>12</v>
      </c>
      <c r="ET360" s="23">
        <v>9.42</v>
      </c>
      <c r="EU360" s="23">
        <v>6.5</v>
      </c>
      <c r="EV360" s="23" t="s">
        <v>858</v>
      </c>
      <c r="EW360" s="23" t="s">
        <v>858</v>
      </c>
      <c r="EX360" s="23" t="s">
        <v>858</v>
      </c>
      <c r="EY360" s="23" t="s">
        <v>858</v>
      </c>
      <c r="FA360" s="24" t="s">
        <v>584</v>
      </c>
      <c r="FB360" s="24" t="s">
        <v>161</v>
      </c>
      <c r="FC360" s="24">
        <v>7000</v>
      </c>
      <c r="FD360" s="24">
        <v>15.8</v>
      </c>
      <c r="FE360" s="24">
        <v>314</v>
      </c>
      <c r="FF360" s="24">
        <v>10</v>
      </c>
      <c r="FG360" s="24">
        <v>355.5</v>
      </c>
      <c r="FH360" s="24">
        <v>6.3</v>
      </c>
      <c r="FI360" s="24" t="s">
        <v>858</v>
      </c>
      <c r="FJ360" s="24" t="s">
        <v>858</v>
      </c>
      <c r="FK360" s="24" t="s">
        <v>858</v>
      </c>
      <c r="FL360" s="24" t="s">
        <v>858</v>
      </c>
      <c r="FN360" s="11" t="s">
        <v>584</v>
      </c>
      <c r="FO360" s="11" t="s">
        <v>161</v>
      </c>
      <c r="FP360" s="11">
        <v>10000</v>
      </c>
      <c r="FQ360" s="11">
        <v>12.8</v>
      </c>
      <c r="FR360" s="11">
        <v>40</v>
      </c>
      <c r="FS360" s="11">
        <v>2.4</v>
      </c>
      <c r="FT360" s="11">
        <v>41</v>
      </c>
      <c r="FU360" s="11">
        <v>2</v>
      </c>
      <c r="FV360" s="11">
        <v>36.200000000000003</v>
      </c>
      <c r="FW360" s="11">
        <v>4.4000000000000004</v>
      </c>
      <c r="FX360" s="11" t="s">
        <v>858</v>
      </c>
      <c r="FY360" s="11" t="s">
        <v>858</v>
      </c>
      <c r="GA360" s="10" t="s">
        <v>584</v>
      </c>
      <c r="GB360" s="10" t="s">
        <v>161</v>
      </c>
      <c r="GC360" s="10" t="s">
        <v>858</v>
      </c>
      <c r="GD360" s="10" t="s">
        <v>858</v>
      </c>
      <c r="GE360" s="10" t="s">
        <v>858</v>
      </c>
      <c r="GF360" s="10" t="s">
        <v>858</v>
      </c>
      <c r="GG360" s="10">
        <v>23009</v>
      </c>
      <c r="GH360" s="10">
        <v>7.5</v>
      </c>
      <c r="GI360" s="10" t="s">
        <v>858</v>
      </c>
      <c r="GJ360" s="10" t="s">
        <v>858</v>
      </c>
      <c r="GK360" s="10" t="s">
        <v>858</v>
      </c>
      <c r="GL360" s="10" t="s">
        <v>858</v>
      </c>
      <c r="GN360" s="9" t="s">
        <v>584</v>
      </c>
      <c r="GO360" s="9" t="s">
        <v>161</v>
      </c>
      <c r="GP360" s="9">
        <v>10000</v>
      </c>
      <c r="GQ360" s="9">
        <v>12.8</v>
      </c>
      <c r="GR360" s="9">
        <v>9.39</v>
      </c>
      <c r="GS360" s="9">
        <v>8.1999999999999993</v>
      </c>
      <c r="GT360" s="9">
        <v>10.58</v>
      </c>
      <c r="GU360" s="9">
        <v>4.7</v>
      </c>
      <c r="GV360" s="9">
        <v>6.62</v>
      </c>
      <c r="GW360" s="9">
        <v>3.6</v>
      </c>
      <c r="GX360" s="9" t="s">
        <v>858</v>
      </c>
      <c r="GY360" s="9" t="s">
        <v>858</v>
      </c>
    </row>
    <row r="361" spans="1:207" x14ac:dyDescent="0.25">
      <c r="A361" s="1" t="s">
        <v>585</v>
      </c>
      <c r="B361" s="1" t="s">
        <v>162</v>
      </c>
      <c r="C361" s="1">
        <v>32000</v>
      </c>
      <c r="D361" s="1">
        <v>7.3</v>
      </c>
      <c r="E361" s="1">
        <v>491.2</v>
      </c>
      <c r="F361" s="1">
        <v>5.3</v>
      </c>
      <c r="G361" s="1">
        <v>576.4</v>
      </c>
      <c r="H361" s="1">
        <v>4</v>
      </c>
      <c r="I361" s="1">
        <v>307.8</v>
      </c>
      <c r="J361" s="1">
        <v>4.5999999999999996</v>
      </c>
      <c r="K361" s="1" t="s">
        <v>858</v>
      </c>
      <c r="L361" s="1" t="s">
        <v>858</v>
      </c>
      <c r="N361" s="2" t="s">
        <v>585</v>
      </c>
      <c r="O361" s="2" t="s">
        <v>162</v>
      </c>
      <c r="P361" s="2">
        <v>53000</v>
      </c>
      <c r="Q361" s="2">
        <v>5.6</v>
      </c>
      <c r="R361" s="2">
        <v>38.4</v>
      </c>
      <c r="S361" s="2">
        <v>1.6</v>
      </c>
      <c r="T361" s="2">
        <v>39.4</v>
      </c>
      <c r="U361" s="2">
        <v>0.7</v>
      </c>
      <c r="V361" s="2">
        <v>35</v>
      </c>
      <c r="W361" s="2">
        <v>1.3</v>
      </c>
      <c r="X361" s="2" t="s">
        <v>858</v>
      </c>
      <c r="Y361" s="2" t="s">
        <v>858</v>
      </c>
      <c r="AA361" s="3" t="s">
        <v>585</v>
      </c>
      <c r="AB361" s="3" t="s">
        <v>162</v>
      </c>
      <c r="AC361" s="3">
        <v>41000</v>
      </c>
      <c r="AD361" s="3">
        <v>8.6999999999999993</v>
      </c>
      <c r="AE361" s="3">
        <v>24591</v>
      </c>
      <c r="AF361" s="3">
        <v>7</v>
      </c>
      <c r="AG361" s="3">
        <v>27933</v>
      </c>
      <c r="AH361" s="3">
        <v>4.2</v>
      </c>
      <c r="AI361" s="3">
        <v>15125</v>
      </c>
      <c r="AJ361" s="3">
        <v>5.4</v>
      </c>
      <c r="AK361" s="3" t="s">
        <v>858</v>
      </c>
      <c r="AL361" s="3" t="s">
        <v>858</v>
      </c>
      <c r="AN361" s="4" t="s">
        <v>585</v>
      </c>
      <c r="AO361" s="4" t="s">
        <v>162</v>
      </c>
      <c r="AP361" s="4">
        <v>53000</v>
      </c>
      <c r="AQ361" s="4">
        <v>5.6</v>
      </c>
      <c r="AR361" s="4">
        <v>12</v>
      </c>
      <c r="AS361" s="4">
        <v>3.4</v>
      </c>
      <c r="AT361" s="4">
        <v>13.54</v>
      </c>
      <c r="AU361" s="4">
        <v>3</v>
      </c>
      <c r="AV361" s="4">
        <v>7.35</v>
      </c>
      <c r="AW361" s="4">
        <v>3.8</v>
      </c>
      <c r="AX361" s="4" t="s">
        <v>858</v>
      </c>
      <c r="AY361" s="4" t="s">
        <v>858</v>
      </c>
      <c r="BA361" s="5" t="s">
        <v>585</v>
      </c>
      <c r="BB361" s="5" t="s">
        <v>162</v>
      </c>
      <c r="BC361" s="5">
        <v>53000</v>
      </c>
      <c r="BD361" s="5">
        <v>5.6</v>
      </c>
      <c r="BE361" s="5">
        <v>473.5</v>
      </c>
      <c r="BF361" s="5">
        <v>3.8</v>
      </c>
      <c r="BG361" s="5">
        <v>533.4</v>
      </c>
      <c r="BH361" s="5">
        <v>2.9</v>
      </c>
      <c r="BI361" s="5">
        <v>283.2</v>
      </c>
      <c r="BJ361" s="5">
        <v>4.0999999999999996</v>
      </c>
      <c r="BK361" s="5" t="s">
        <v>858</v>
      </c>
      <c r="BL361" s="5" t="s">
        <v>858</v>
      </c>
      <c r="BN361" s="6" t="s">
        <v>585</v>
      </c>
      <c r="BO361" s="6" t="s">
        <v>162</v>
      </c>
      <c r="BP361" s="6">
        <v>73000</v>
      </c>
      <c r="BQ361" s="6">
        <v>4.7</v>
      </c>
      <c r="BR361" s="6">
        <v>37.4</v>
      </c>
      <c r="BS361" s="6">
        <v>0.3</v>
      </c>
      <c r="BT361" s="6">
        <v>33.6</v>
      </c>
      <c r="BU361" s="6">
        <v>1.6</v>
      </c>
      <c r="BV361" s="6">
        <v>15.4</v>
      </c>
      <c r="BW361" s="6">
        <v>11</v>
      </c>
      <c r="BX361" s="6">
        <v>43.9</v>
      </c>
      <c r="BY361" s="6">
        <v>8.6999999999999993</v>
      </c>
      <c r="CA361" s="7" t="s">
        <v>585</v>
      </c>
      <c r="CB361" s="7" t="s">
        <v>162</v>
      </c>
      <c r="CC361" s="7">
        <v>58000</v>
      </c>
      <c r="CD361" s="7">
        <v>6.9</v>
      </c>
      <c r="CE361" s="7">
        <v>20995</v>
      </c>
      <c r="CF361" s="7">
        <v>5.8</v>
      </c>
      <c r="CG361" s="7">
        <v>22984</v>
      </c>
      <c r="CH361" s="7">
        <v>4.2</v>
      </c>
      <c r="CI361" s="7">
        <v>6156</v>
      </c>
      <c r="CJ361" s="7">
        <v>11</v>
      </c>
      <c r="CK361" s="7" t="s">
        <v>858</v>
      </c>
      <c r="CL361" s="7" t="s">
        <v>858</v>
      </c>
      <c r="CN361" s="8" t="s">
        <v>585</v>
      </c>
      <c r="CO361" s="8" t="s">
        <v>162</v>
      </c>
      <c r="CP361" s="8">
        <v>73000</v>
      </c>
      <c r="CQ361" s="8">
        <v>4.7</v>
      </c>
      <c r="CR361" s="8">
        <v>11.18</v>
      </c>
      <c r="CS361" s="8">
        <v>3.6</v>
      </c>
      <c r="CT361" s="8">
        <v>13.2</v>
      </c>
      <c r="CU361" s="8">
        <v>2.7</v>
      </c>
      <c r="CV361" s="8">
        <v>6.56</v>
      </c>
      <c r="CW361" s="8">
        <v>2.5</v>
      </c>
      <c r="CX361" s="8" t="s">
        <v>858</v>
      </c>
      <c r="CY361" s="8" t="s">
        <v>858</v>
      </c>
      <c r="DA361" s="20" t="s">
        <v>585</v>
      </c>
      <c r="DB361" s="20" t="s">
        <v>162</v>
      </c>
      <c r="DC361" s="20">
        <v>73000</v>
      </c>
      <c r="DD361" s="20">
        <v>4.7</v>
      </c>
      <c r="DE361" s="20">
        <v>413.9</v>
      </c>
      <c r="DF361" s="20">
        <v>4</v>
      </c>
      <c r="DG361" s="20">
        <v>444.1</v>
      </c>
      <c r="DH361" s="20">
        <v>3.1</v>
      </c>
      <c r="DI361" s="20">
        <v>124.7</v>
      </c>
      <c r="DJ361" s="20">
        <v>12</v>
      </c>
      <c r="DK361" s="20">
        <v>769.4</v>
      </c>
      <c r="DL361" s="20">
        <v>18</v>
      </c>
      <c r="DN361" s="21" t="s">
        <v>585</v>
      </c>
      <c r="DO361" s="21" t="s">
        <v>162</v>
      </c>
      <c r="DP361" s="21">
        <v>21000</v>
      </c>
      <c r="DQ361" s="21">
        <v>8.6</v>
      </c>
      <c r="DR361" s="21">
        <v>37.5</v>
      </c>
      <c r="DS361" s="21">
        <v>1</v>
      </c>
      <c r="DT361" s="21">
        <v>37.9</v>
      </c>
      <c r="DU361" s="21">
        <v>1</v>
      </c>
      <c r="DV361" s="21">
        <v>32.5</v>
      </c>
      <c r="DW361" s="21">
        <v>3.6</v>
      </c>
      <c r="DX361" s="21" t="s">
        <v>858</v>
      </c>
      <c r="DY361" s="21" t="s">
        <v>858</v>
      </c>
      <c r="EA361" s="22" t="s">
        <v>585</v>
      </c>
      <c r="EB361" s="22" t="s">
        <v>162</v>
      </c>
      <c r="EC361" s="22">
        <v>17000</v>
      </c>
      <c r="ED361" s="22">
        <v>10.9</v>
      </c>
      <c r="EE361" s="22">
        <v>22812</v>
      </c>
      <c r="EF361" s="22">
        <v>8.8000000000000007</v>
      </c>
      <c r="EG361" s="22">
        <v>24217</v>
      </c>
      <c r="EH361" s="22">
        <v>4.5</v>
      </c>
      <c r="EI361" s="22">
        <v>13038</v>
      </c>
      <c r="EJ361" s="22">
        <v>8.4</v>
      </c>
      <c r="EK361" s="22" t="s">
        <v>858</v>
      </c>
      <c r="EL361" s="22" t="s">
        <v>858</v>
      </c>
      <c r="EN361" s="23" t="s">
        <v>585</v>
      </c>
      <c r="EO361" s="23" t="s">
        <v>162</v>
      </c>
      <c r="EP361" s="23">
        <v>21000</v>
      </c>
      <c r="EQ361" s="23">
        <v>8.6</v>
      </c>
      <c r="ER361" s="23">
        <v>11.72</v>
      </c>
      <c r="ES361" s="23">
        <v>6.7</v>
      </c>
      <c r="ET361" s="23">
        <v>12.4</v>
      </c>
      <c r="EU361" s="23">
        <v>3.6</v>
      </c>
      <c r="EV361" s="23">
        <v>6.67</v>
      </c>
      <c r="EW361" s="23">
        <v>4.4000000000000004</v>
      </c>
      <c r="EX361" s="23" t="s">
        <v>858</v>
      </c>
      <c r="EY361" s="23" t="s">
        <v>858</v>
      </c>
      <c r="FA361" s="24" t="s">
        <v>585</v>
      </c>
      <c r="FB361" s="24" t="s">
        <v>162</v>
      </c>
      <c r="FC361" s="24">
        <v>21000</v>
      </c>
      <c r="FD361" s="24">
        <v>8.6</v>
      </c>
      <c r="FE361" s="24">
        <v>433.6</v>
      </c>
      <c r="FF361" s="24">
        <v>6.9</v>
      </c>
      <c r="FG361" s="24">
        <v>470</v>
      </c>
      <c r="FH361" s="24">
        <v>3.4</v>
      </c>
      <c r="FI361" s="24">
        <v>243.3</v>
      </c>
      <c r="FJ361" s="24">
        <v>5.2</v>
      </c>
      <c r="FK361" s="24" t="s">
        <v>858</v>
      </c>
      <c r="FL361" s="24" t="s">
        <v>858</v>
      </c>
      <c r="FN361" s="11" t="s">
        <v>585</v>
      </c>
      <c r="FO361" s="11" t="s">
        <v>162</v>
      </c>
      <c r="FP361" s="11">
        <v>32000</v>
      </c>
      <c r="FQ361" s="11">
        <v>7.3</v>
      </c>
      <c r="FR361" s="11">
        <v>39.9</v>
      </c>
      <c r="FS361" s="11">
        <v>1.1000000000000001</v>
      </c>
      <c r="FT361" s="11">
        <v>40.4</v>
      </c>
      <c r="FU361" s="11">
        <v>0.9</v>
      </c>
      <c r="FV361" s="11">
        <v>35.200000000000003</v>
      </c>
      <c r="FW361" s="11">
        <v>1.4</v>
      </c>
      <c r="FX361" s="11" t="s">
        <v>858</v>
      </c>
      <c r="FY361" s="11" t="s">
        <v>858</v>
      </c>
      <c r="GA361" s="10" t="s">
        <v>585</v>
      </c>
      <c r="GB361" s="10" t="s">
        <v>162</v>
      </c>
      <c r="GC361" s="10">
        <v>24000</v>
      </c>
      <c r="GD361" s="10">
        <v>12.6</v>
      </c>
      <c r="GE361" s="10">
        <v>25515</v>
      </c>
      <c r="GF361" s="10">
        <v>13</v>
      </c>
      <c r="GG361" s="10">
        <v>30463</v>
      </c>
      <c r="GH361" s="10">
        <v>6.1</v>
      </c>
      <c r="GI361" s="10">
        <v>16795</v>
      </c>
      <c r="GJ361" s="10">
        <v>6.2</v>
      </c>
      <c r="GK361" s="10" t="s">
        <v>858</v>
      </c>
      <c r="GL361" s="10" t="s">
        <v>858</v>
      </c>
      <c r="GN361" s="9" t="s">
        <v>585</v>
      </c>
      <c r="GO361" s="9" t="s">
        <v>162</v>
      </c>
      <c r="GP361" s="9">
        <v>32000</v>
      </c>
      <c r="GQ361" s="9">
        <v>7.3</v>
      </c>
      <c r="GR361" s="9">
        <v>12.14</v>
      </c>
      <c r="GS361" s="9">
        <v>3.9</v>
      </c>
      <c r="GT361" s="9">
        <v>14.25</v>
      </c>
      <c r="GU361" s="9">
        <v>4.0999999999999996</v>
      </c>
      <c r="GV361" s="9">
        <v>7.97</v>
      </c>
      <c r="GW361" s="9">
        <v>4.5999999999999996</v>
      </c>
      <c r="GX361" s="9" t="s">
        <v>858</v>
      </c>
      <c r="GY361" s="9" t="s">
        <v>858</v>
      </c>
    </row>
    <row r="362" spans="1:207" x14ac:dyDescent="0.25">
      <c r="A362" s="1" t="s">
        <v>586</v>
      </c>
      <c r="B362" s="1" t="s">
        <v>163</v>
      </c>
      <c r="C362" s="1">
        <v>30000</v>
      </c>
      <c r="D362" s="1">
        <v>7.7</v>
      </c>
      <c r="E362" s="1">
        <v>492.8</v>
      </c>
      <c r="F362" s="1">
        <v>6.4</v>
      </c>
      <c r="G362" s="1">
        <v>626.20000000000005</v>
      </c>
      <c r="H362" s="1">
        <v>6</v>
      </c>
      <c r="I362" s="1">
        <v>265.3</v>
      </c>
      <c r="J362" s="1">
        <v>5</v>
      </c>
      <c r="K362" s="1" t="s">
        <v>858</v>
      </c>
      <c r="L362" s="1" t="s">
        <v>858</v>
      </c>
      <c r="N362" s="2" t="s">
        <v>586</v>
      </c>
      <c r="O362" s="2" t="s">
        <v>163</v>
      </c>
      <c r="P362" s="2">
        <v>49000</v>
      </c>
      <c r="Q362" s="2">
        <v>5.9</v>
      </c>
      <c r="R362" s="2">
        <v>37.5</v>
      </c>
      <c r="S362" s="2">
        <v>1.6</v>
      </c>
      <c r="T362" s="2">
        <v>39.299999999999997</v>
      </c>
      <c r="U362" s="2">
        <v>0.9</v>
      </c>
      <c r="V362" s="2">
        <v>33</v>
      </c>
      <c r="W362" s="2">
        <v>3.3</v>
      </c>
      <c r="X362" s="2" t="s">
        <v>858</v>
      </c>
      <c r="Y362" s="2" t="s">
        <v>858</v>
      </c>
      <c r="AA362" s="3" t="s">
        <v>586</v>
      </c>
      <c r="AB362" s="3" t="s">
        <v>163</v>
      </c>
      <c r="AC362" s="3">
        <v>42000</v>
      </c>
      <c r="AD362" s="3">
        <v>7.7</v>
      </c>
      <c r="AE362" s="3">
        <v>24604</v>
      </c>
      <c r="AF362" s="3">
        <v>7.6</v>
      </c>
      <c r="AG362" s="3">
        <v>31498</v>
      </c>
      <c r="AH362" s="3">
        <v>6.9</v>
      </c>
      <c r="AI362" s="3">
        <v>13126</v>
      </c>
      <c r="AJ362" s="3">
        <v>8.8000000000000007</v>
      </c>
      <c r="AK362" s="3" t="s">
        <v>858</v>
      </c>
      <c r="AL362" s="3" t="s">
        <v>858</v>
      </c>
      <c r="AN362" s="4" t="s">
        <v>586</v>
      </c>
      <c r="AO362" s="4" t="s">
        <v>163</v>
      </c>
      <c r="AP362" s="4">
        <v>49000</v>
      </c>
      <c r="AQ362" s="4">
        <v>5.9</v>
      </c>
      <c r="AR362" s="4">
        <v>11.13</v>
      </c>
      <c r="AS362" s="4">
        <v>5</v>
      </c>
      <c r="AT362" s="4">
        <v>14.43</v>
      </c>
      <c r="AU362" s="4">
        <v>4.5999999999999996</v>
      </c>
      <c r="AV362" s="4">
        <v>6.63</v>
      </c>
      <c r="AW362" s="4">
        <v>3</v>
      </c>
      <c r="AX362" s="4" t="s">
        <v>858</v>
      </c>
      <c r="AY362" s="4" t="s">
        <v>858</v>
      </c>
      <c r="BA362" s="5" t="s">
        <v>586</v>
      </c>
      <c r="BB362" s="5" t="s">
        <v>163</v>
      </c>
      <c r="BC362" s="5">
        <v>49000</v>
      </c>
      <c r="BD362" s="5">
        <v>5.9</v>
      </c>
      <c r="BE362" s="5">
        <v>458.3</v>
      </c>
      <c r="BF362" s="5">
        <v>5.6</v>
      </c>
      <c r="BG362" s="5">
        <v>566.6</v>
      </c>
      <c r="BH362" s="5">
        <v>4.5</v>
      </c>
      <c r="BI362" s="5">
        <v>260.39999999999998</v>
      </c>
      <c r="BJ362" s="5">
        <v>2.9</v>
      </c>
      <c r="BK362" s="5" t="s">
        <v>858</v>
      </c>
      <c r="BL362" s="5" t="s">
        <v>858</v>
      </c>
      <c r="BN362" s="6" t="s">
        <v>586</v>
      </c>
      <c r="BO362" s="6" t="s">
        <v>163</v>
      </c>
      <c r="BP362" s="6">
        <v>71000</v>
      </c>
      <c r="BQ362" s="6">
        <v>4.8</v>
      </c>
      <c r="BR362" s="6">
        <v>37</v>
      </c>
      <c r="BS362" s="6">
        <v>1.1000000000000001</v>
      </c>
      <c r="BT362" s="6">
        <v>32.6</v>
      </c>
      <c r="BU362" s="6">
        <v>1.8</v>
      </c>
      <c r="BV362" s="6">
        <v>14.7</v>
      </c>
      <c r="BW362" s="6">
        <v>11</v>
      </c>
      <c r="BX362" s="6">
        <v>45.3</v>
      </c>
      <c r="BY362" s="6">
        <v>9.9</v>
      </c>
      <c r="CA362" s="7" t="s">
        <v>586</v>
      </c>
      <c r="CB362" s="7" t="s">
        <v>163</v>
      </c>
      <c r="CC362" s="7">
        <v>60000</v>
      </c>
      <c r="CD362" s="7">
        <v>8.5</v>
      </c>
      <c r="CE362" s="7">
        <v>19500</v>
      </c>
      <c r="CF362" s="7">
        <v>15</v>
      </c>
      <c r="CG362" s="7">
        <v>25023</v>
      </c>
      <c r="CH362" s="7">
        <v>8.4</v>
      </c>
      <c r="CI362" s="7" t="s">
        <v>858</v>
      </c>
      <c r="CJ362" s="7" t="s">
        <v>858</v>
      </c>
      <c r="CK362" s="7" t="s">
        <v>858</v>
      </c>
      <c r="CL362" s="7" t="s">
        <v>858</v>
      </c>
      <c r="CN362" s="8" t="s">
        <v>586</v>
      </c>
      <c r="CO362" s="8" t="s">
        <v>163</v>
      </c>
      <c r="CP362" s="8">
        <v>71000</v>
      </c>
      <c r="CQ362" s="8">
        <v>4.8</v>
      </c>
      <c r="CR362" s="8">
        <v>9.94</v>
      </c>
      <c r="CS362" s="8">
        <v>4.4000000000000004</v>
      </c>
      <c r="CT362" s="8">
        <v>13.73</v>
      </c>
      <c r="CU362" s="8">
        <v>4.0999999999999996</v>
      </c>
      <c r="CV362" s="8">
        <v>6.28</v>
      </c>
      <c r="CW362" s="8">
        <v>1.5</v>
      </c>
      <c r="CX362" s="8" t="s">
        <v>858</v>
      </c>
      <c r="CY362" s="8" t="s">
        <v>858</v>
      </c>
      <c r="DA362" s="20" t="s">
        <v>586</v>
      </c>
      <c r="DB362" s="20" t="s">
        <v>163</v>
      </c>
      <c r="DC362" s="20">
        <v>71000</v>
      </c>
      <c r="DD362" s="20">
        <v>4.8</v>
      </c>
      <c r="DE362" s="20">
        <v>362.6</v>
      </c>
      <c r="DF362" s="20">
        <v>5.7</v>
      </c>
      <c r="DG362" s="20">
        <v>447.7</v>
      </c>
      <c r="DH362" s="20">
        <v>4.5</v>
      </c>
      <c r="DI362" s="20">
        <v>99.9</v>
      </c>
      <c r="DJ362" s="20">
        <v>15</v>
      </c>
      <c r="DK362" s="20" t="s">
        <v>858</v>
      </c>
      <c r="DL362" s="20" t="s">
        <v>858</v>
      </c>
      <c r="DN362" s="21" t="s">
        <v>586</v>
      </c>
      <c r="DO362" s="21" t="s">
        <v>163</v>
      </c>
      <c r="DP362" s="21">
        <v>19000</v>
      </c>
      <c r="DQ362" s="21">
        <v>9.1</v>
      </c>
      <c r="DR362" s="21">
        <v>37</v>
      </c>
      <c r="DS362" s="21">
        <v>0.9</v>
      </c>
      <c r="DT362" s="21">
        <v>36.9</v>
      </c>
      <c r="DU362" s="21">
        <v>1.3</v>
      </c>
      <c r="DV362" s="21">
        <v>30.1</v>
      </c>
      <c r="DW362" s="21">
        <v>5.3</v>
      </c>
      <c r="DX362" s="21" t="s">
        <v>858</v>
      </c>
      <c r="DY362" s="21" t="s">
        <v>858</v>
      </c>
      <c r="EA362" s="22" t="s">
        <v>586</v>
      </c>
      <c r="EB362" s="22" t="s">
        <v>163</v>
      </c>
      <c r="EC362" s="22">
        <v>16000</v>
      </c>
      <c r="ED362" s="22">
        <v>13.6</v>
      </c>
      <c r="EE362" s="22">
        <v>20179</v>
      </c>
      <c r="EF362" s="22">
        <v>16</v>
      </c>
      <c r="EG362" s="22">
        <v>24816</v>
      </c>
      <c r="EH362" s="22">
        <v>8.8000000000000007</v>
      </c>
      <c r="EI362" s="22" t="s">
        <v>858</v>
      </c>
      <c r="EJ362" s="22" t="s">
        <v>858</v>
      </c>
      <c r="EK362" s="22" t="s">
        <v>858</v>
      </c>
      <c r="EL362" s="22" t="s">
        <v>858</v>
      </c>
      <c r="EN362" s="23" t="s">
        <v>586</v>
      </c>
      <c r="EO362" s="23" t="s">
        <v>163</v>
      </c>
      <c r="EP362" s="23">
        <v>19000</v>
      </c>
      <c r="EQ362" s="23">
        <v>9.1</v>
      </c>
      <c r="ER362" s="23">
        <v>10.37</v>
      </c>
      <c r="ES362" s="23">
        <v>8.1999999999999993</v>
      </c>
      <c r="ET362" s="23">
        <v>12.84</v>
      </c>
      <c r="EU362" s="23">
        <v>5.2</v>
      </c>
      <c r="EV362" s="23">
        <v>6.95</v>
      </c>
      <c r="EW362" s="23">
        <v>3.8</v>
      </c>
      <c r="EX362" s="23" t="s">
        <v>858</v>
      </c>
      <c r="EY362" s="23" t="s">
        <v>858</v>
      </c>
      <c r="FA362" s="24" t="s">
        <v>586</v>
      </c>
      <c r="FB362" s="24" t="s">
        <v>163</v>
      </c>
      <c r="FC362" s="24">
        <v>19000</v>
      </c>
      <c r="FD362" s="24">
        <v>9.1</v>
      </c>
      <c r="FE362" s="24">
        <v>381.9</v>
      </c>
      <c r="FF362" s="24">
        <v>8.3000000000000007</v>
      </c>
      <c r="FG362" s="24">
        <v>473.7</v>
      </c>
      <c r="FH362" s="24">
        <v>5.0999999999999996</v>
      </c>
      <c r="FI362" s="24">
        <v>257.60000000000002</v>
      </c>
      <c r="FJ362" s="24">
        <v>5.6</v>
      </c>
      <c r="FK362" s="24" t="s">
        <v>858</v>
      </c>
      <c r="FL362" s="24" t="s">
        <v>858</v>
      </c>
      <c r="FN362" s="11" t="s">
        <v>586</v>
      </c>
      <c r="FO362" s="11" t="s">
        <v>163</v>
      </c>
      <c r="FP362" s="11">
        <v>30000</v>
      </c>
      <c r="FQ362" s="11">
        <v>7.7</v>
      </c>
      <c r="FR362" s="11">
        <v>40</v>
      </c>
      <c r="FS362" s="11">
        <v>1.6</v>
      </c>
      <c r="FT362" s="11">
        <v>40.799999999999997</v>
      </c>
      <c r="FU362" s="11">
        <v>1.1000000000000001</v>
      </c>
      <c r="FV362" s="11">
        <v>36.1</v>
      </c>
      <c r="FW362" s="11">
        <v>2.8</v>
      </c>
      <c r="FX362" s="11" t="s">
        <v>858</v>
      </c>
      <c r="FY362" s="11" t="s">
        <v>858</v>
      </c>
      <c r="GA362" s="10" t="s">
        <v>586</v>
      </c>
      <c r="GB362" s="10" t="s">
        <v>163</v>
      </c>
      <c r="GC362" s="10">
        <v>26000</v>
      </c>
      <c r="GD362" s="10">
        <v>9.1</v>
      </c>
      <c r="GE362" s="10">
        <v>26460</v>
      </c>
      <c r="GF362" s="10">
        <v>8.4</v>
      </c>
      <c r="GG362" s="10">
        <v>35643</v>
      </c>
      <c r="GH362" s="10">
        <v>8.6999999999999993</v>
      </c>
      <c r="GI362" s="10">
        <v>13883</v>
      </c>
      <c r="GJ362" s="10">
        <v>8</v>
      </c>
      <c r="GK362" s="10" t="s">
        <v>858</v>
      </c>
      <c r="GL362" s="10" t="s">
        <v>858</v>
      </c>
      <c r="GN362" s="9" t="s">
        <v>586</v>
      </c>
      <c r="GO362" s="9" t="s">
        <v>163</v>
      </c>
      <c r="GP362" s="9">
        <v>30000</v>
      </c>
      <c r="GQ362" s="9">
        <v>7.7</v>
      </c>
      <c r="GR362" s="9">
        <v>11.49</v>
      </c>
      <c r="GS362" s="9">
        <v>6.2</v>
      </c>
      <c r="GT362" s="9">
        <v>15.36</v>
      </c>
      <c r="GU362" s="9">
        <v>6.3</v>
      </c>
      <c r="GV362" s="9">
        <v>6.46</v>
      </c>
      <c r="GW362" s="9">
        <v>3.9</v>
      </c>
      <c r="GX362" s="9" t="s">
        <v>858</v>
      </c>
      <c r="GY362" s="9" t="s">
        <v>858</v>
      </c>
    </row>
    <row r="363" spans="1:207" x14ac:dyDescent="0.25">
      <c r="A363" s="1" t="s">
        <v>587</v>
      </c>
      <c r="B363" s="1" t="s">
        <v>164</v>
      </c>
      <c r="C363" s="1">
        <v>35000</v>
      </c>
      <c r="D363" s="1">
        <v>7.1</v>
      </c>
      <c r="E363" s="1">
        <v>498.3</v>
      </c>
      <c r="F363" s="1">
        <v>6.3</v>
      </c>
      <c r="G363" s="1">
        <v>633.70000000000005</v>
      </c>
      <c r="H363" s="1">
        <v>4.9000000000000004</v>
      </c>
      <c r="I363" s="1">
        <v>277.5</v>
      </c>
      <c r="J363" s="1">
        <v>4.4000000000000004</v>
      </c>
      <c r="K363" s="1" t="s">
        <v>858</v>
      </c>
      <c r="L363" s="1" t="s">
        <v>858</v>
      </c>
      <c r="N363" s="2" t="s">
        <v>587</v>
      </c>
      <c r="O363" s="2" t="s">
        <v>164</v>
      </c>
      <c r="P363" s="2">
        <v>65000</v>
      </c>
      <c r="Q363" s="2">
        <v>5.0999999999999996</v>
      </c>
      <c r="R363" s="2">
        <v>37.700000000000003</v>
      </c>
      <c r="S363" s="2">
        <v>1</v>
      </c>
      <c r="T363" s="2">
        <v>39.5</v>
      </c>
      <c r="U363" s="2">
        <v>0.9</v>
      </c>
      <c r="V363" s="2">
        <v>34.9</v>
      </c>
      <c r="W363" s="2">
        <v>1.2</v>
      </c>
      <c r="X363" s="2">
        <v>46</v>
      </c>
      <c r="Y363" s="2">
        <v>11</v>
      </c>
      <c r="AA363" s="3" t="s">
        <v>587</v>
      </c>
      <c r="AB363" s="3" t="s">
        <v>164</v>
      </c>
      <c r="AC363" s="3">
        <v>53000</v>
      </c>
      <c r="AD363" s="3">
        <v>9.1</v>
      </c>
      <c r="AE363" s="3">
        <v>24646</v>
      </c>
      <c r="AF363" s="3">
        <v>9.6999999999999993</v>
      </c>
      <c r="AG363" s="3">
        <v>29792</v>
      </c>
      <c r="AH363" s="3">
        <v>7.4</v>
      </c>
      <c r="AI363" s="3" t="s">
        <v>858</v>
      </c>
      <c r="AJ363" s="3" t="s">
        <v>858</v>
      </c>
      <c r="AK363" s="3" t="s">
        <v>858</v>
      </c>
      <c r="AL363" s="3" t="s">
        <v>858</v>
      </c>
      <c r="AN363" s="4" t="s">
        <v>587</v>
      </c>
      <c r="AO363" s="4" t="s">
        <v>164</v>
      </c>
      <c r="AP363" s="4">
        <v>65000</v>
      </c>
      <c r="AQ363" s="4">
        <v>5.0999999999999996</v>
      </c>
      <c r="AR363" s="4">
        <v>11.32</v>
      </c>
      <c r="AS363" s="4">
        <v>5.0999999999999996</v>
      </c>
      <c r="AT363" s="4">
        <v>13.97</v>
      </c>
      <c r="AU363" s="4">
        <v>3.6</v>
      </c>
      <c r="AV363" s="4">
        <v>6.5</v>
      </c>
      <c r="AW363" s="4">
        <v>1.8</v>
      </c>
      <c r="AX363" s="4" t="s">
        <v>858</v>
      </c>
      <c r="AY363" s="4" t="s">
        <v>858</v>
      </c>
      <c r="BA363" s="5" t="s">
        <v>587</v>
      </c>
      <c r="BB363" s="5" t="s">
        <v>164</v>
      </c>
      <c r="BC363" s="5">
        <v>65000</v>
      </c>
      <c r="BD363" s="5">
        <v>5.0999999999999996</v>
      </c>
      <c r="BE363" s="5">
        <v>450.2</v>
      </c>
      <c r="BF363" s="5">
        <v>4.4000000000000004</v>
      </c>
      <c r="BG363" s="5">
        <v>551.70000000000005</v>
      </c>
      <c r="BH363" s="5">
        <v>3.5</v>
      </c>
      <c r="BI363" s="5">
        <v>252</v>
      </c>
      <c r="BJ363" s="5">
        <v>2.4</v>
      </c>
      <c r="BK363" s="5" t="s">
        <v>858</v>
      </c>
      <c r="BL363" s="5" t="s">
        <v>858</v>
      </c>
      <c r="BN363" s="6" t="s">
        <v>587</v>
      </c>
      <c r="BO363" s="6" t="s">
        <v>164</v>
      </c>
      <c r="BP363" s="6">
        <v>93000</v>
      </c>
      <c r="BQ363" s="6">
        <v>4.2</v>
      </c>
      <c r="BR363" s="6">
        <v>37</v>
      </c>
      <c r="BS363" s="6">
        <v>0.5</v>
      </c>
      <c r="BT363" s="6">
        <v>33.200000000000003</v>
      </c>
      <c r="BU363" s="6">
        <v>1.5</v>
      </c>
      <c r="BV363" s="6">
        <v>16</v>
      </c>
      <c r="BW363" s="6">
        <v>6.5</v>
      </c>
      <c r="BX363" s="6">
        <v>44</v>
      </c>
      <c r="BY363" s="6">
        <v>7</v>
      </c>
      <c r="CA363" s="7" t="s">
        <v>587</v>
      </c>
      <c r="CB363" s="7" t="s">
        <v>164</v>
      </c>
      <c r="CC363" s="7">
        <v>75000</v>
      </c>
      <c r="CD363" s="7">
        <v>7</v>
      </c>
      <c r="CE363" s="7">
        <v>19446</v>
      </c>
      <c r="CF363" s="7">
        <v>11</v>
      </c>
      <c r="CG363" s="7">
        <v>23941</v>
      </c>
      <c r="CH363" s="7">
        <v>6.3</v>
      </c>
      <c r="CI363" s="7" t="s">
        <v>858</v>
      </c>
      <c r="CJ363" s="7" t="s">
        <v>858</v>
      </c>
      <c r="CK363" s="7" t="s">
        <v>858</v>
      </c>
      <c r="CL363" s="7" t="s">
        <v>858</v>
      </c>
      <c r="CN363" s="8" t="s">
        <v>587</v>
      </c>
      <c r="CO363" s="8" t="s">
        <v>164</v>
      </c>
      <c r="CP363" s="8">
        <v>93000</v>
      </c>
      <c r="CQ363" s="8">
        <v>4.2</v>
      </c>
      <c r="CR363" s="8">
        <v>9.82</v>
      </c>
      <c r="CS363" s="8">
        <v>4.8</v>
      </c>
      <c r="CT363" s="8">
        <v>13.27</v>
      </c>
      <c r="CU363" s="8">
        <v>3.3</v>
      </c>
      <c r="CV363" s="8">
        <v>6.1</v>
      </c>
      <c r="CW363" s="8">
        <v>0.5</v>
      </c>
      <c r="CX363" s="8" t="s">
        <v>858</v>
      </c>
      <c r="CY363" s="8" t="s">
        <v>858</v>
      </c>
      <c r="DA363" s="20" t="s">
        <v>587</v>
      </c>
      <c r="DB363" s="20" t="s">
        <v>164</v>
      </c>
      <c r="DC363" s="20">
        <v>93000</v>
      </c>
      <c r="DD363" s="20">
        <v>4.2</v>
      </c>
      <c r="DE363" s="20">
        <v>355.8</v>
      </c>
      <c r="DF363" s="20">
        <v>5.0999999999999996</v>
      </c>
      <c r="DG363" s="20">
        <v>439.8</v>
      </c>
      <c r="DH363" s="20">
        <v>3.6</v>
      </c>
      <c r="DI363" s="20">
        <v>112.5</v>
      </c>
      <c r="DJ363" s="20">
        <v>7.9</v>
      </c>
      <c r="DK363" s="20" t="s">
        <v>858</v>
      </c>
      <c r="DL363" s="20" t="s">
        <v>858</v>
      </c>
      <c r="DN363" s="21" t="s">
        <v>587</v>
      </c>
      <c r="DO363" s="21" t="s">
        <v>164</v>
      </c>
      <c r="DP363" s="21">
        <v>30000</v>
      </c>
      <c r="DQ363" s="21">
        <v>7.4</v>
      </c>
      <c r="DR363" s="21">
        <v>37.5</v>
      </c>
      <c r="DS363" s="21">
        <v>1.1000000000000001</v>
      </c>
      <c r="DT363" s="21">
        <v>38.700000000000003</v>
      </c>
      <c r="DU363" s="21">
        <v>1.5</v>
      </c>
      <c r="DV363" s="21">
        <v>32.299999999999997</v>
      </c>
      <c r="DW363" s="21">
        <v>2.8</v>
      </c>
      <c r="DX363" s="21" t="s">
        <v>858</v>
      </c>
      <c r="DY363" s="21" t="s">
        <v>858</v>
      </c>
      <c r="EA363" s="22" t="s">
        <v>587</v>
      </c>
      <c r="EB363" s="22" t="s">
        <v>164</v>
      </c>
      <c r="EC363" s="22">
        <v>23000</v>
      </c>
      <c r="ED363" s="22">
        <v>11.5</v>
      </c>
      <c r="EE363" s="22">
        <v>20612</v>
      </c>
      <c r="EF363" s="22">
        <v>8.5</v>
      </c>
      <c r="EG363" s="22">
        <v>23887</v>
      </c>
      <c r="EH363" s="22">
        <v>5.5</v>
      </c>
      <c r="EI363" s="22">
        <v>11113</v>
      </c>
      <c r="EJ363" s="22">
        <v>11</v>
      </c>
      <c r="EK363" s="22" t="s">
        <v>858</v>
      </c>
      <c r="EL363" s="22" t="s">
        <v>858</v>
      </c>
      <c r="EN363" s="23" t="s">
        <v>587</v>
      </c>
      <c r="EO363" s="23" t="s">
        <v>164</v>
      </c>
      <c r="EP363" s="23">
        <v>30000</v>
      </c>
      <c r="EQ363" s="23">
        <v>7.4</v>
      </c>
      <c r="ER363" s="23">
        <v>9.83</v>
      </c>
      <c r="ES363" s="23">
        <v>6.9</v>
      </c>
      <c r="ET363" s="23">
        <v>11.77</v>
      </c>
      <c r="EU363" s="23">
        <v>4.3</v>
      </c>
      <c r="EV363" s="23">
        <v>6.43</v>
      </c>
      <c r="EW363" s="23">
        <v>1.7</v>
      </c>
      <c r="EX363" s="23" t="s">
        <v>858</v>
      </c>
      <c r="EY363" s="23" t="s">
        <v>858</v>
      </c>
      <c r="FA363" s="24" t="s">
        <v>587</v>
      </c>
      <c r="FB363" s="24" t="s">
        <v>164</v>
      </c>
      <c r="FC363" s="24">
        <v>30000</v>
      </c>
      <c r="FD363" s="24">
        <v>7.4</v>
      </c>
      <c r="FE363" s="24">
        <v>383.9</v>
      </c>
      <c r="FF363" s="24">
        <v>6.8</v>
      </c>
      <c r="FG363" s="24">
        <v>454.8</v>
      </c>
      <c r="FH363" s="24">
        <v>3.9</v>
      </c>
      <c r="FI363" s="24">
        <v>238.1</v>
      </c>
      <c r="FJ363" s="24">
        <v>2.7</v>
      </c>
      <c r="FK363" s="24" t="s">
        <v>858</v>
      </c>
      <c r="FL363" s="24" t="s">
        <v>858</v>
      </c>
      <c r="FN363" s="11" t="s">
        <v>587</v>
      </c>
      <c r="FO363" s="11" t="s">
        <v>164</v>
      </c>
      <c r="FP363" s="11">
        <v>35000</v>
      </c>
      <c r="FQ363" s="11">
        <v>7.1</v>
      </c>
      <c r="FR363" s="11">
        <v>39.1</v>
      </c>
      <c r="FS363" s="11">
        <v>1.6</v>
      </c>
      <c r="FT363" s="11">
        <v>40.200000000000003</v>
      </c>
      <c r="FU363" s="11">
        <v>1</v>
      </c>
      <c r="FV363" s="11">
        <v>35</v>
      </c>
      <c r="FW363" s="11">
        <v>1</v>
      </c>
      <c r="FX363" s="11" t="s">
        <v>858</v>
      </c>
      <c r="FY363" s="11" t="s">
        <v>858</v>
      </c>
      <c r="GA363" s="10" t="s">
        <v>587</v>
      </c>
      <c r="GB363" s="10" t="s">
        <v>164</v>
      </c>
      <c r="GC363" s="10">
        <v>30000</v>
      </c>
      <c r="GD363" s="10">
        <v>13.4</v>
      </c>
      <c r="GE363" s="10">
        <v>28138</v>
      </c>
      <c r="GF363" s="10">
        <v>17</v>
      </c>
      <c r="GG363" s="10">
        <v>34433</v>
      </c>
      <c r="GH363" s="10">
        <v>12</v>
      </c>
      <c r="GI363" s="10" t="s">
        <v>858</v>
      </c>
      <c r="GJ363" s="10" t="s">
        <v>858</v>
      </c>
      <c r="GK363" s="10" t="s">
        <v>858</v>
      </c>
      <c r="GL363" s="10" t="s">
        <v>858</v>
      </c>
      <c r="GN363" s="9" t="s">
        <v>587</v>
      </c>
      <c r="GO363" s="9" t="s">
        <v>164</v>
      </c>
      <c r="GP363" s="9">
        <v>35000</v>
      </c>
      <c r="GQ363" s="9">
        <v>7.1</v>
      </c>
      <c r="GR363" s="9">
        <v>12.53</v>
      </c>
      <c r="GS363" s="9">
        <v>7.6</v>
      </c>
      <c r="GT363" s="9">
        <v>15.76</v>
      </c>
      <c r="GU363" s="9">
        <v>5.0999999999999996</v>
      </c>
      <c r="GV363" s="9">
        <v>6.62</v>
      </c>
      <c r="GW363" s="9">
        <v>3.5</v>
      </c>
      <c r="GX363" s="9" t="s">
        <v>858</v>
      </c>
      <c r="GY363" s="9" t="s">
        <v>858</v>
      </c>
    </row>
    <row r="364" spans="1:207" x14ac:dyDescent="0.25">
      <c r="A364" s="1" t="s">
        <v>588</v>
      </c>
      <c r="B364" s="1" t="s">
        <v>165</v>
      </c>
      <c r="C364" s="1">
        <v>53000</v>
      </c>
      <c r="D364" s="1">
        <v>5.8</v>
      </c>
      <c r="E364" s="1">
        <v>541.79999999999995</v>
      </c>
      <c r="F364" s="1">
        <v>5.7</v>
      </c>
      <c r="G364" s="1">
        <v>612.5</v>
      </c>
      <c r="H364" s="1">
        <v>2.9</v>
      </c>
      <c r="I364" s="1">
        <v>302.5</v>
      </c>
      <c r="J364" s="1">
        <v>3.9</v>
      </c>
      <c r="K364" s="1" t="s">
        <v>858</v>
      </c>
      <c r="L364" s="1" t="s">
        <v>858</v>
      </c>
      <c r="N364" s="2" t="s">
        <v>588</v>
      </c>
      <c r="O364" s="2" t="s">
        <v>165</v>
      </c>
      <c r="P364" s="2">
        <v>88000</v>
      </c>
      <c r="Q364" s="2">
        <v>4.4000000000000004</v>
      </c>
      <c r="R364" s="2">
        <v>37.5</v>
      </c>
      <c r="S364" s="2">
        <v>0</v>
      </c>
      <c r="T364" s="2">
        <v>38.799999999999997</v>
      </c>
      <c r="U364" s="2">
        <v>0.6</v>
      </c>
      <c r="V364" s="2">
        <v>35</v>
      </c>
      <c r="W364" s="2">
        <v>0.7</v>
      </c>
      <c r="X364" s="2">
        <v>44.8</v>
      </c>
      <c r="Y364" s="2">
        <v>7.5</v>
      </c>
      <c r="AA364" s="3" t="s">
        <v>588</v>
      </c>
      <c r="AB364" s="3" t="s">
        <v>165</v>
      </c>
      <c r="AC364" s="3">
        <v>78000</v>
      </c>
      <c r="AD364" s="3">
        <v>8.3000000000000007</v>
      </c>
      <c r="AE364" s="3">
        <v>25849</v>
      </c>
      <c r="AF364" s="3">
        <v>7.2</v>
      </c>
      <c r="AG364" s="3">
        <v>29394</v>
      </c>
      <c r="AH364" s="3">
        <v>3.6</v>
      </c>
      <c r="AI364" s="3">
        <v>14561</v>
      </c>
      <c r="AJ364" s="3">
        <v>3.2</v>
      </c>
      <c r="AK364" s="3" t="s">
        <v>858</v>
      </c>
      <c r="AL364" s="3" t="s">
        <v>858</v>
      </c>
      <c r="AN364" s="4" t="s">
        <v>588</v>
      </c>
      <c r="AO364" s="4" t="s">
        <v>165</v>
      </c>
      <c r="AP364" s="4">
        <v>88000</v>
      </c>
      <c r="AQ364" s="4">
        <v>4.4000000000000004</v>
      </c>
      <c r="AR364" s="4">
        <v>12.47</v>
      </c>
      <c r="AS364" s="4">
        <v>3.6</v>
      </c>
      <c r="AT364" s="4">
        <v>14.17</v>
      </c>
      <c r="AU364" s="4">
        <v>2.2999999999999998</v>
      </c>
      <c r="AV364" s="4">
        <v>7.21</v>
      </c>
      <c r="AW364" s="4">
        <v>2.5</v>
      </c>
      <c r="AX364" s="4">
        <v>23.82</v>
      </c>
      <c r="AY364" s="4">
        <v>15</v>
      </c>
      <c r="BA364" s="5" t="s">
        <v>588</v>
      </c>
      <c r="BB364" s="5" t="s">
        <v>165</v>
      </c>
      <c r="BC364" s="5">
        <v>88000</v>
      </c>
      <c r="BD364" s="5">
        <v>4.4000000000000004</v>
      </c>
      <c r="BE364" s="5">
        <v>479.6</v>
      </c>
      <c r="BF364" s="5">
        <v>3.3</v>
      </c>
      <c r="BG364" s="5">
        <v>549.29999999999995</v>
      </c>
      <c r="BH364" s="5">
        <v>2.2999999999999998</v>
      </c>
      <c r="BI364" s="5">
        <v>281.5</v>
      </c>
      <c r="BJ364" s="5">
        <v>2.2000000000000002</v>
      </c>
      <c r="BK364" s="5">
        <v>910.5</v>
      </c>
      <c r="BL364" s="5">
        <v>16</v>
      </c>
      <c r="BN364" s="6" t="s">
        <v>588</v>
      </c>
      <c r="BO364" s="6" t="s">
        <v>165</v>
      </c>
      <c r="BP364" s="6">
        <v>120000</v>
      </c>
      <c r="BQ364" s="6">
        <v>3.8</v>
      </c>
      <c r="BR364" s="6">
        <v>37</v>
      </c>
      <c r="BS364" s="6">
        <v>0.3</v>
      </c>
      <c r="BT364" s="6">
        <v>33.6</v>
      </c>
      <c r="BU364" s="6">
        <v>1.2</v>
      </c>
      <c r="BV364" s="6">
        <v>17.399999999999999</v>
      </c>
      <c r="BW364" s="6">
        <v>6.7</v>
      </c>
      <c r="BX364" s="6">
        <v>42.9</v>
      </c>
      <c r="BY364" s="6">
        <v>5.6</v>
      </c>
      <c r="CA364" s="7" t="s">
        <v>588</v>
      </c>
      <c r="CB364" s="7" t="s">
        <v>165</v>
      </c>
      <c r="CC364" s="7">
        <v>103000</v>
      </c>
      <c r="CD364" s="7">
        <v>6.9</v>
      </c>
      <c r="CE364" s="7">
        <v>22016</v>
      </c>
      <c r="CF364" s="7">
        <v>7.9</v>
      </c>
      <c r="CG364" s="7">
        <v>24669</v>
      </c>
      <c r="CH364" s="7">
        <v>3.7</v>
      </c>
      <c r="CI364" s="7">
        <v>7921</v>
      </c>
      <c r="CJ364" s="7">
        <v>7.7</v>
      </c>
      <c r="CK364" s="7" t="s">
        <v>858</v>
      </c>
      <c r="CL364" s="7" t="s">
        <v>858</v>
      </c>
      <c r="CN364" s="8" t="s">
        <v>588</v>
      </c>
      <c r="CO364" s="8" t="s">
        <v>165</v>
      </c>
      <c r="CP364" s="8">
        <v>120000</v>
      </c>
      <c r="CQ364" s="8">
        <v>3.8</v>
      </c>
      <c r="CR364" s="8">
        <v>11.05</v>
      </c>
      <c r="CS364" s="8">
        <v>3.2</v>
      </c>
      <c r="CT364" s="8">
        <v>13.47</v>
      </c>
      <c r="CU364" s="8">
        <v>2.1</v>
      </c>
      <c r="CV364" s="8">
        <v>6.42</v>
      </c>
      <c r="CW364" s="8">
        <v>1.7</v>
      </c>
      <c r="CX364" s="8">
        <v>21.94</v>
      </c>
      <c r="CY364" s="8">
        <v>11</v>
      </c>
      <c r="DA364" s="20" t="s">
        <v>588</v>
      </c>
      <c r="DB364" s="20" t="s">
        <v>165</v>
      </c>
      <c r="DC364" s="20">
        <v>120000</v>
      </c>
      <c r="DD364" s="20">
        <v>3.8</v>
      </c>
      <c r="DE364" s="20">
        <v>404.6</v>
      </c>
      <c r="DF364" s="20">
        <v>3.4</v>
      </c>
      <c r="DG364" s="20">
        <v>452.5</v>
      </c>
      <c r="DH364" s="20">
        <v>2.5</v>
      </c>
      <c r="DI364" s="20">
        <v>138</v>
      </c>
      <c r="DJ364" s="20">
        <v>7.1</v>
      </c>
      <c r="DK364" s="20">
        <v>806.4</v>
      </c>
      <c r="DL364" s="20">
        <v>12</v>
      </c>
      <c r="DN364" s="21" t="s">
        <v>588</v>
      </c>
      <c r="DO364" s="21" t="s">
        <v>165</v>
      </c>
      <c r="DP364" s="21">
        <v>35000</v>
      </c>
      <c r="DQ364" s="21">
        <v>6.8</v>
      </c>
      <c r="DR364" s="21">
        <v>37.5</v>
      </c>
      <c r="DS364" s="21">
        <v>0.3</v>
      </c>
      <c r="DT364" s="21">
        <v>37.4</v>
      </c>
      <c r="DU364" s="21">
        <v>0.8</v>
      </c>
      <c r="DV364" s="21">
        <v>32.5</v>
      </c>
      <c r="DW364" s="21">
        <v>2.2999999999999998</v>
      </c>
      <c r="DX364" s="21" t="s">
        <v>858</v>
      </c>
      <c r="DY364" s="21" t="s">
        <v>858</v>
      </c>
      <c r="EA364" s="22" t="s">
        <v>588</v>
      </c>
      <c r="EB364" s="22" t="s">
        <v>165</v>
      </c>
      <c r="EC364" s="22">
        <v>30000</v>
      </c>
      <c r="ED364" s="22">
        <v>13</v>
      </c>
      <c r="EE364" s="22">
        <v>21122</v>
      </c>
      <c r="EF364" s="22">
        <v>8</v>
      </c>
      <c r="EG364" s="22">
        <v>23755</v>
      </c>
      <c r="EH364" s="22">
        <v>3.8</v>
      </c>
      <c r="EI364" s="22">
        <v>13567</v>
      </c>
      <c r="EJ364" s="22">
        <v>5</v>
      </c>
      <c r="EK364" s="22" t="s">
        <v>858</v>
      </c>
      <c r="EL364" s="22" t="s">
        <v>858</v>
      </c>
      <c r="EN364" s="23" t="s">
        <v>588</v>
      </c>
      <c r="EO364" s="23" t="s">
        <v>165</v>
      </c>
      <c r="EP364" s="23">
        <v>35000</v>
      </c>
      <c r="EQ364" s="23">
        <v>6.8</v>
      </c>
      <c r="ER364" s="23">
        <v>10.77</v>
      </c>
      <c r="ES364" s="23">
        <v>5.4</v>
      </c>
      <c r="ET364" s="23">
        <v>12.09</v>
      </c>
      <c r="EU364" s="23">
        <v>2.9</v>
      </c>
      <c r="EV364" s="23">
        <v>7.06</v>
      </c>
      <c r="EW364" s="23">
        <v>3.6</v>
      </c>
      <c r="EX364" s="23" t="s">
        <v>858</v>
      </c>
      <c r="EY364" s="23" t="s">
        <v>858</v>
      </c>
      <c r="FA364" s="24" t="s">
        <v>588</v>
      </c>
      <c r="FB364" s="24" t="s">
        <v>165</v>
      </c>
      <c r="FC364" s="24">
        <v>35000</v>
      </c>
      <c r="FD364" s="24">
        <v>6.8</v>
      </c>
      <c r="FE364" s="24">
        <v>400.7</v>
      </c>
      <c r="FF364" s="24">
        <v>4.7</v>
      </c>
      <c r="FG364" s="24">
        <v>452.1</v>
      </c>
      <c r="FH364" s="24">
        <v>2.8</v>
      </c>
      <c r="FI364" s="24">
        <v>266</v>
      </c>
      <c r="FJ364" s="24">
        <v>2.8</v>
      </c>
      <c r="FK364" s="24" t="s">
        <v>858</v>
      </c>
      <c r="FL364" s="24" t="s">
        <v>858</v>
      </c>
      <c r="FN364" s="11" t="s">
        <v>588</v>
      </c>
      <c r="FO364" s="11" t="s">
        <v>165</v>
      </c>
      <c r="FP364" s="11">
        <v>53000</v>
      </c>
      <c r="FQ364" s="11">
        <v>5.8</v>
      </c>
      <c r="FR364" s="11">
        <v>37.5</v>
      </c>
      <c r="FS364" s="11">
        <v>1</v>
      </c>
      <c r="FT364" s="11">
        <v>39.700000000000003</v>
      </c>
      <c r="FU364" s="11">
        <v>0.7</v>
      </c>
      <c r="FV364" s="11">
        <v>35.6</v>
      </c>
      <c r="FW364" s="11">
        <v>1.2</v>
      </c>
      <c r="FX364" s="11" t="s">
        <v>858</v>
      </c>
      <c r="FY364" s="11" t="s">
        <v>858</v>
      </c>
      <c r="GA364" s="10" t="s">
        <v>588</v>
      </c>
      <c r="GB364" s="10" t="s">
        <v>165</v>
      </c>
      <c r="GC364" s="10">
        <v>48000</v>
      </c>
      <c r="GD364" s="10">
        <v>10.7</v>
      </c>
      <c r="GE364" s="10">
        <v>28453</v>
      </c>
      <c r="GF364" s="10">
        <v>7.7</v>
      </c>
      <c r="GG364" s="10">
        <v>32894</v>
      </c>
      <c r="GH364" s="10">
        <v>4.7</v>
      </c>
      <c r="GI364" s="10">
        <v>16070</v>
      </c>
      <c r="GJ364" s="10">
        <v>7.4</v>
      </c>
      <c r="GK364" s="10" t="s">
        <v>858</v>
      </c>
      <c r="GL364" s="10" t="s">
        <v>858</v>
      </c>
      <c r="GN364" s="9" t="s">
        <v>588</v>
      </c>
      <c r="GO364" s="9" t="s">
        <v>165</v>
      </c>
      <c r="GP364" s="9">
        <v>53000</v>
      </c>
      <c r="GQ364" s="9">
        <v>5.8</v>
      </c>
      <c r="GR364" s="9">
        <v>13.53</v>
      </c>
      <c r="GS364" s="9">
        <v>4.5999999999999996</v>
      </c>
      <c r="GT364" s="9">
        <v>15.45</v>
      </c>
      <c r="GU364" s="9">
        <v>3</v>
      </c>
      <c r="GV364" s="9">
        <v>7.68</v>
      </c>
      <c r="GW364" s="9">
        <v>4.2</v>
      </c>
      <c r="GX364" s="9" t="s">
        <v>858</v>
      </c>
      <c r="GY364" s="9" t="s">
        <v>858</v>
      </c>
    </row>
    <row r="365" spans="1:207" x14ac:dyDescent="0.25">
      <c r="A365" s="1" t="s">
        <v>589</v>
      </c>
      <c r="B365" s="1" t="s">
        <v>166</v>
      </c>
      <c r="C365" s="1">
        <v>18000</v>
      </c>
      <c r="D365" s="1">
        <v>9.8000000000000007</v>
      </c>
      <c r="E365" s="1">
        <v>471.6</v>
      </c>
      <c r="F365" s="1">
        <v>6</v>
      </c>
      <c r="G365" s="1">
        <v>552.79999999999995</v>
      </c>
      <c r="H365" s="1">
        <v>4.8</v>
      </c>
      <c r="I365" s="1">
        <v>316.8</v>
      </c>
      <c r="J365" s="1">
        <v>4.7</v>
      </c>
      <c r="K365" s="1" t="s">
        <v>858</v>
      </c>
      <c r="L365" s="1" t="s">
        <v>858</v>
      </c>
      <c r="N365" s="2" t="s">
        <v>589</v>
      </c>
      <c r="O365" s="2" t="s">
        <v>166</v>
      </c>
      <c r="P365" s="2">
        <v>33000</v>
      </c>
      <c r="Q365" s="2">
        <v>7.2</v>
      </c>
      <c r="R365" s="2">
        <v>37.5</v>
      </c>
      <c r="S365" s="2">
        <v>1.8</v>
      </c>
      <c r="T365" s="2">
        <v>39.299999999999997</v>
      </c>
      <c r="U365" s="2">
        <v>1.1000000000000001</v>
      </c>
      <c r="V365" s="2">
        <v>32.6</v>
      </c>
      <c r="W365" s="2">
        <v>2</v>
      </c>
      <c r="X365" s="2" t="s">
        <v>858</v>
      </c>
      <c r="Y365" s="2" t="s">
        <v>858</v>
      </c>
      <c r="AA365" s="3" t="s">
        <v>589</v>
      </c>
      <c r="AB365" s="3" t="s">
        <v>166</v>
      </c>
      <c r="AC365" s="3">
        <v>29000</v>
      </c>
      <c r="AD365" s="3">
        <v>9.6999999999999993</v>
      </c>
      <c r="AE365" s="3">
        <v>24294</v>
      </c>
      <c r="AF365" s="3">
        <v>5</v>
      </c>
      <c r="AG365" s="3">
        <v>27033</v>
      </c>
      <c r="AH365" s="3">
        <v>4.4000000000000004</v>
      </c>
      <c r="AI365" s="3">
        <v>15010</v>
      </c>
      <c r="AJ365" s="3">
        <v>6</v>
      </c>
      <c r="AK365" s="3" t="s">
        <v>858</v>
      </c>
      <c r="AL365" s="3" t="s">
        <v>858</v>
      </c>
      <c r="AN365" s="4" t="s">
        <v>589</v>
      </c>
      <c r="AO365" s="4" t="s">
        <v>166</v>
      </c>
      <c r="AP365" s="4">
        <v>33000</v>
      </c>
      <c r="AQ365" s="4">
        <v>7.2</v>
      </c>
      <c r="AR365" s="4">
        <v>11.61</v>
      </c>
      <c r="AS365" s="4">
        <v>6</v>
      </c>
      <c r="AT365" s="4">
        <v>13.6</v>
      </c>
      <c r="AU365" s="4">
        <v>3.5</v>
      </c>
      <c r="AV365" s="4">
        <v>7.56</v>
      </c>
      <c r="AW365" s="4">
        <v>5.2</v>
      </c>
      <c r="AX365" s="4" t="s">
        <v>858</v>
      </c>
      <c r="AY365" s="4" t="s">
        <v>858</v>
      </c>
      <c r="BA365" s="5" t="s">
        <v>589</v>
      </c>
      <c r="BB365" s="5" t="s">
        <v>166</v>
      </c>
      <c r="BC365" s="5">
        <v>33000</v>
      </c>
      <c r="BD365" s="5">
        <v>7.2</v>
      </c>
      <c r="BE365" s="5">
        <v>479.1</v>
      </c>
      <c r="BF365" s="5">
        <v>4.5</v>
      </c>
      <c r="BG365" s="5">
        <v>533.9</v>
      </c>
      <c r="BH365" s="5">
        <v>3.3</v>
      </c>
      <c r="BI365" s="5">
        <v>301.5</v>
      </c>
      <c r="BJ365" s="5">
        <v>3.7</v>
      </c>
      <c r="BK365" s="5" t="s">
        <v>858</v>
      </c>
      <c r="BL365" s="5" t="s">
        <v>858</v>
      </c>
      <c r="BN365" s="6" t="s">
        <v>589</v>
      </c>
      <c r="BO365" s="6" t="s">
        <v>166</v>
      </c>
      <c r="BP365" s="6">
        <v>50000</v>
      </c>
      <c r="BQ365" s="6">
        <v>5.7</v>
      </c>
      <c r="BR365" s="6">
        <v>35.1</v>
      </c>
      <c r="BS365" s="6">
        <v>2.5</v>
      </c>
      <c r="BT365" s="6">
        <v>31.2</v>
      </c>
      <c r="BU365" s="6">
        <v>2.2999999999999998</v>
      </c>
      <c r="BV365" s="6">
        <v>11.5</v>
      </c>
      <c r="BW365" s="6">
        <v>13</v>
      </c>
      <c r="BX365" s="6" t="s">
        <v>858</v>
      </c>
      <c r="BY365" s="6" t="s">
        <v>858</v>
      </c>
      <c r="CA365" s="7" t="s">
        <v>589</v>
      </c>
      <c r="CB365" s="7" t="s">
        <v>166</v>
      </c>
      <c r="CC365" s="7">
        <v>44000</v>
      </c>
      <c r="CD365" s="7">
        <v>7.4</v>
      </c>
      <c r="CE365" s="7">
        <v>20012</v>
      </c>
      <c r="CF365" s="7">
        <v>7.6</v>
      </c>
      <c r="CG365" s="7">
        <v>21127</v>
      </c>
      <c r="CH365" s="7">
        <v>4.9000000000000004</v>
      </c>
      <c r="CI365" s="7">
        <v>5398</v>
      </c>
      <c r="CJ365" s="7">
        <v>11</v>
      </c>
      <c r="CK365" s="7" t="s">
        <v>858</v>
      </c>
      <c r="CL365" s="7" t="s">
        <v>858</v>
      </c>
      <c r="CN365" s="8" t="s">
        <v>589</v>
      </c>
      <c r="CO365" s="8" t="s">
        <v>166</v>
      </c>
      <c r="CP365" s="8">
        <v>50000</v>
      </c>
      <c r="CQ365" s="8">
        <v>5.7</v>
      </c>
      <c r="CR365" s="8">
        <v>10.53</v>
      </c>
      <c r="CS365" s="8">
        <v>3.8</v>
      </c>
      <c r="CT365" s="8">
        <v>13.01</v>
      </c>
      <c r="CU365" s="8">
        <v>3.1</v>
      </c>
      <c r="CV365" s="8">
        <v>6.4</v>
      </c>
      <c r="CW365" s="8">
        <v>2</v>
      </c>
      <c r="CX365" s="8" t="s">
        <v>858</v>
      </c>
      <c r="CY365" s="8" t="s">
        <v>858</v>
      </c>
      <c r="DA365" s="20" t="s">
        <v>589</v>
      </c>
      <c r="DB365" s="20" t="s">
        <v>166</v>
      </c>
      <c r="DC365" s="20">
        <v>50000</v>
      </c>
      <c r="DD365" s="20">
        <v>5.7</v>
      </c>
      <c r="DE365" s="20">
        <v>381.1</v>
      </c>
      <c r="DF365" s="20">
        <v>7</v>
      </c>
      <c r="DG365" s="20">
        <v>406</v>
      </c>
      <c r="DH365" s="20">
        <v>3.9</v>
      </c>
      <c r="DI365" s="20">
        <v>89.6</v>
      </c>
      <c r="DJ365" s="20">
        <v>13</v>
      </c>
      <c r="DK365" s="20" t="s">
        <v>858</v>
      </c>
      <c r="DL365" s="20" t="s">
        <v>858</v>
      </c>
      <c r="DN365" s="21" t="s">
        <v>589</v>
      </c>
      <c r="DO365" s="21" t="s">
        <v>166</v>
      </c>
      <c r="DP365" s="21">
        <v>14000</v>
      </c>
      <c r="DQ365" s="21">
        <v>10.6</v>
      </c>
      <c r="DR365" s="21">
        <v>37</v>
      </c>
      <c r="DS365" s="21">
        <v>0.5</v>
      </c>
      <c r="DT365" s="21">
        <v>37.1</v>
      </c>
      <c r="DU365" s="21">
        <v>1</v>
      </c>
      <c r="DV365" s="21">
        <v>32.5</v>
      </c>
      <c r="DW365" s="21">
        <v>1.9</v>
      </c>
      <c r="DX365" s="21" t="s">
        <v>858</v>
      </c>
      <c r="DY365" s="21" t="s">
        <v>858</v>
      </c>
      <c r="EA365" s="22" t="s">
        <v>589</v>
      </c>
      <c r="EB365" s="22" t="s">
        <v>166</v>
      </c>
      <c r="EC365" s="22">
        <v>13000</v>
      </c>
      <c r="ED365" s="22">
        <v>12.6</v>
      </c>
      <c r="EE365" s="22">
        <v>24326</v>
      </c>
      <c r="EF365" s="22">
        <v>8.1999999999999993</v>
      </c>
      <c r="EG365" s="22">
        <v>25688</v>
      </c>
      <c r="EH365" s="22">
        <v>5.0999999999999996</v>
      </c>
      <c r="EI365" s="22">
        <v>13645</v>
      </c>
      <c r="EJ365" s="22">
        <v>7.4</v>
      </c>
      <c r="EK365" s="22" t="s">
        <v>858</v>
      </c>
      <c r="EL365" s="22" t="s">
        <v>858</v>
      </c>
      <c r="EN365" s="23" t="s">
        <v>589</v>
      </c>
      <c r="EO365" s="23" t="s">
        <v>166</v>
      </c>
      <c r="EP365" s="23">
        <v>14000</v>
      </c>
      <c r="EQ365" s="23">
        <v>10.6</v>
      </c>
      <c r="ER365" s="23">
        <v>12.72</v>
      </c>
      <c r="ES365" s="23">
        <v>8.6999999999999993</v>
      </c>
      <c r="ET365" s="23">
        <v>13.76</v>
      </c>
      <c r="EU365" s="23">
        <v>4.4000000000000004</v>
      </c>
      <c r="EV365" s="23">
        <v>7.1</v>
      </c>
      <c r="EW365" s="23">
        <v>7.3</v>
      </c>
      <c r="EX365" s="23" t="s">
        <v>858</v>
      </c>
      <c r="EY365" s="23" t="s">
        <v>858</v>
      </c>
      <c r="FA365" s="24" t="s">
        <v>589</v>
      </c>
      <c r="FB365" s="24" t="s">
        <v>166</v>
      </c>
      <c r="FC365" s="24">
        <v>14000</v>
      </c>
      <c r="FD365" s="24">
        <v>10.6</v>
      </c>
      <c r="FE365" s="24">
        <v>479.2</v>
      </c>
      <c r="FF365" s="24">
        <v>7.4</v>
      </c>
      <c r="FG365" s="24">
        <v>509.9</v>
      </c>
      <c r="FH365" s="24">
        <v>4.0999999999999996</v>
      </c>
      <c r="FI365" s="24">
        <v>283.8</v>
      </c>
      <c r="FJ365" s="24">
        <v>5.5</v>
      </c>
      <c r="FK365" s="24" t="s">
        <v>858</v>
      </c>
      <c r="FL365" s="24" t="s">
        <v>858</v>
      </c>
      <c r="FN365" s="11" t="s">
        <v>589</v>
      </c>
      <c r="FO365" s="11" t="s">
        <v>166</v>
      </c>
      <c r="FP365" s="11">
        <v>18000</v>
      </c>
      <c r="FQ365" s="11">
        <v>9.8000000000000007</v>
      </c>
      <c r="FR365" s="11">
        <v>40</v>
      </c>
      <c r="FS365" s="11">
        <v>1.8</v>
      </c>
      <c r="FT365" s="11">
        <v>41</v>
      </c>
      <c r="FU365" s="11">
        <v>1.6</v>
      </c>
      <c r="FV365" s="11">
        <v>35</v>
      </c>
      <c r="FW365" s="11">
        <v>1.5</v>
      </c>
      <c r="FX365" s="11" t="s">
        <v>858</v>
      </c>
      <c r="FY365" s="11" t="s">
        <v>858</v>
      </c>
      <c r="GA365" s="10" t="s">
        <v>589</v>
      </c>
      <c r="GB365" s="10" t="s">
        <v>166</v>
      </c>
      <c r="GC365" s="10">
        <v>16000</v>
      </c>
      <c r="GD365" s="10">
        <v>14.2</v>
      </c>
      <c r="GE365" s="10">
        <v>24076</v>
      </c>
      <c r="GF365" s="10">
        <v>8.6999999999999993</v>
      </c>
      <c r="GG365" s="10">
        <v>28098</v>
      </c>
      <c r="GH365" s="10">
        <v>6.5</v>
      </c>
      <c r="GI365" s="10">
        <v>16286</v>
      </c>
      <c r="GJ365" s="10">
        <v>8.1999999999999993</v>
      </c>
      <c r="GK365" s="10" t="s">
        <v>858</v>
      </c>
      <c r="GL365" s="10" t="s">
        <v>858</v>
      </c>
      <c r="GN365" s="9" t="s">
        <v>589</v>
      </c>
      <c r="GO365" s="9" t="s">
        <v>166</v>
      </c>
      <c r="GP365" s="9">
        <v>18000</v>
      </c>
      <c r="GQ365" s="9">
        <v>9.8000000000000007</v>
      </c>
      <c r="GR365" s="9">
        <v>11.41</v>
      </c>
      <c r="GS365" s="9">
        <v>6.8</v>
      </c>
      <c r="GT365" s="9">
        <v>13.49</v>
      </c>
      <c r="GU365" s="9">
        <v>5.0999999999999996</v>
      </c>
      <c r="GV365" s="9">
        <v>7.79</v>
      </c>
      <c r="GW365" s="9">
        <v>6.8</v>
      </c>
      <c r="GX365" s="9" t="s">
        <v>858</v>
      </c>
      <c r="GY365" s="9" t="s">
        <v>858</v>
      </c>
    </row>
    <row r="366" spans="1:207" x14ac:dyDescent="0.25">
      <c r="A366" s="1" t="s">
        <v>590</v>
      </c>
      <c r="B366" s="1" t="s">
        <v>167</v>
      </c>
      <c r="C366" s="1">
        <v>22000</v>
      </c>
      <c r="D366" s="1">
        <v>8.6999999999999993</v>
      </c>
      <c r="E366" s="1">
        <v>518.4</v>
      </c>
      <c r="F366" s="1">
        <v>7</v>
      </c>
      <c r="G366" s="1">
        <v>565.9</v>
      </c>
      <c r="H366" s="1">
        <v>4</v>
      </c>
      <c r="I366" s="1">
        <v>286.89999999999998</v>
      </c>
      <c r="J366" s="1">
        <v>7.2</v>
      </c>
      <c r="K366" s="1" t="s">
        <v>858</v>
      </c>
      <c r="L366" s="1" t="s">
        <v>858</v>
      </c>
      <c r="N366" s="2" t="s">
        <v>590</v>
      </c>
      <c r="O366" s="2" t="s">
        <v>167</v>
      </c>
      <c r="P366" s="2">
        <v>33000</v>
      </c>
      <c r="Q366" s="2">
        <v>7</v>
      </c>
      <c r="R366" s="2">
        <v>39.1</v>
      </c>
      <c r="S366" s="2">
        <v>1.3</v>
      </c>
      <c r="T366" s="2">
        <v>40.4</v>
      </c>
      <c r="U366" s="2">
        <v>1.1000000000000001</v>
      </c>
      <c r="V366" s="2">
        <v>34.9</v>
      </c>
      <c r="W366" s="2">
        <v>1.8</v>
      </c>
      <c r="X366" s="2" t="s">
        <v>858</v>
      </c>
      <c r="Y366" s="2" t="s">
        <v>858</v>
      </c>
      <c r="AA366" s="3" t="s">
        <v>590</v>
      </c>
      <c r="AB366" s="3" t="s">
        <v>167</v>
      </c>
      <c r="AC366" s="3">
        <v>30000</v>
      </c>
      <c r="AD366" s="3">
        <v>8.1999999999999993</v>
      </c>
      <c r="AE366" s="3">
        <v>25177</v>
      </c>
      <c r="AF366" s="3">
        <v>7</v>
      </c>
      <c r="AG366" s="3">
        <v>27964</v>
      </c>
      <c r="AH366" s="3">
        <v>4.5</v>
      </c>
      <c r="AI366" s="3">
        <v>13688</v>
      </c>
      <c r="AJ366" s="3">
        <v>6.4</v>
      </c>
      <c r="AK366" s="3" t="s">
        <v>858</v>
      </c>
      <c r="AL366" s="3" t="s">
        <v>858</v>
      </c>
      <c r="AN366" s="4" t="s">
        <v>590</v>
      </c>
      <c r="AO366" s="4" t="s">
        <v>167</v>
      </c>
      <c r="AP366" s="4">
        <v>33000</v>
      </c>
      <c r="AQ366" s="4">
        <v>7</v>
      </c>
      <c r="AR366" s="4">
        <v>11.43</v>
      </c>
      <c r="AS366" s="4">
        <v>5.2</v>
      </c>
      <c r="AT366" s="4">
        <v>12.78</v>
      </c>
      <c r="AU366" s="4">
        <v>3.3</v>
      </c>
      <c r="AV366" s="4">
        <v>7.07</v>
      </c>
      <c r="AW366" s="4">
        <v>4.5999999999999996</v>
      </c>
      <c r="AX366" s="4" t="s">
        <v>858</v>
      </c>
      <c r="AY366" s="4" t="s">
        <v>858</v>
      </c>
      <c r="BA366" s="5" t="s">
        <v>590</v>
      </c>
      <c r="BB366" s="5" t="s">
        <v>167</v>
      </c>
      <c r="BC366" s="5">
        <v>33000</v>
      </c>
      <c r="BD366" s="5">
        <v>7</v>
      </c>
      <c r="BE366" s="5">
        <v>450</v>
      </c>
      <c r="BF366" s="5">
        <v>5.8</v>
      </c>
      <c r="BG366" s="5">
        <v>516.29999999999995</v>
      </c>
      <c r="BH366" s="5">
        <v>3.4</v>
      </c>
      <c r="BI366" s="5">
        <v>276.60000000000002</v>
      </c>
      <c r="BJ366" s="5">
        <v>4.2</v>
      </c>
      <c r="BK366" s="5" t="s">
        <v>858</v>
      </c>
      <c r="BL366" s="5" t="s">
        <v>858</v>
      </c>
      <c r="BN366" s="6" t="s">
        <v>590</v>
      </c>
      <c r="BO366" s="6" t="s">
        <v>167</v>
      </c>
      <c r="BP366" s="6">
        <v>48000</v>
      </c>
      <c r="BQ366" s="6">
        <v>5.7</v>
      </c>
      <c r="BR366" s="6">
        <v>37.4</v>
      </c>
      <c r="BS366" s="6">
        <v>1.7</v>
      </c>
      <c r="BT366" s="6">
        <v>33.5</v>
      </c>
      <c r="BU366" s="6">
        <v>2.1</v>
      </c>
      <c r="BV366" s="6">
        <v>15.7</v>
      </c>
      <c r="BW366" s="6">
        <v>8.3000000000000007</v>
      </c>
      <c r="BX366" s="6" t="s">
        <v>858</v>
      </c>
      <c r="BY366" s="6" t="s">
        <v>858</v>
      </c>
      <c r="CA366" s="7" t="s">
        <v>590</v>
      </c>
      <c r="CB366" s="7" t="s">
        <v>167</v>
      </c>
      <c r="CC366" s="7">
        <v>44000</v>
      </c>
      <c r="CD366" s="7">
        <v>8.1999999999999993</v>
      </c>
      <c r="CE366" s="7">
        <v>18818</v>
      </c>
      <c r="CF366" s="7">
        <v>13</v>
      </c>
      <c r="CG366" s="7">
        <v>21528</v>
      </c>
      <c r="CH366" s="7">
        <v>6.6</v>
      </c>
      <c r="CI366" s="7" t="s">
        <v>858</v>
      </c>
      <c r="CJ366" s="7" t="s">
        <v>858</v>
      </c>
      <c r="CK366" s="7" t="s">
        <v>858</v>
      </c>
      <c r="CL366" s="7" t="s">
        <v>858</v>
      </c>
      <c r="CN366" s="8" t="s">
        <v>590</v>
      </c>
      <c r="CO366" s="8" t="s">
        <v>167</v>
      </c>
      <c r="CP366" s="8">
        <v>48000</v>
      </c>
      <c r="CQ366" s="8">
        <v>5.7</v>
      </c>
      <c r="CR366" s="8">
        <v>9.7899999999999991</v>
      </c>
      <c r="CS366" s="8">
        <v>5</v>
      </c>
      <c r="CT366" s="8">
        <v>12.04</v>
      </c>
      <c r="CU366" s="8">
        <v>3.1</v>
      </c>
      <c r="CV366" s="8">
        <v>6.24</v>
      </c>
      <c r="CW366" s="8">
        <v>1.3</v>
      </c>
      <c r="CX366" s="8" t="s">
        <v>858</v>
      </c>
      <c r="CY366" s="8" t="s">
        <v>858</v>
      </c>
      <c r="DA366" s="20" t="s">
        <v>590</v>
      </c>
      <c r="DB366" s="20" t="s">
        <v>167</v>
      </c>
      <c r="DC366" s="20">
        <v>48000</v>
      </c>
      <c r="DD366" s="20">
        <v>5.7</v>
      </c>
      <c r="DE366" s="20">
        <v>367.6</v>
      </c>
      <c r="DF366" s="20">
        <v>7.1</v>
      </c>
      <c r="DG366" s="20">
        <v>403.1</v>
      </c>
      <c r="DH366" s="20">
        <v>3.9</v>
      </c>
      <c r="DI366" s="20">
        <v>111.6</v>
      </c>
      <c r="DJ366" s="20">
        <v>10</v>
      </c>
      <c r="DK366" s="20" t="s">
        <v>858</v>
      </c>
      <c r="DL366" s="20" t="s">
        <v>858</v>
      </c>
      <c r="DN366" s="21" t="s">
        <v>590</v>
      </c>
      <c r="DO366" s="21" t="s">
        <v>167</v>
      </c>
      <c r="DP366" s="21">
        <v>11000</v>
      </c>
      <c r="DQ366" s="21">
        <v>11.6</v>
      </c>
      <c r="DR366" s="21">
        <v>37</v>
      </c>
      <c r="DS366" s="21">
        <v>1.7</v>
      </c>
      <c r="DT366" s="21">
        <v>36.9</v>
      </c>
      <c r="DU366" s="21">
        <v>1.1000000000000001</v>
      </c>
      <c r="DV366" s="21">
        <v>32.200000000000003</v>
      </c>
      <c r="DW366" s="21">
        <v>2.1</v>
      </c>
      <c r="DX366" s="21" t="s">
        <v>858</v>
      </c>
      <c r="DY366" s="21" t="s">
        <v>858</v>
      </c>
      <c r="EA366" s="22" t="s">
        <v>590</v>
      </c>
      <c r="EB366" s="22" t="s">
        <v>167</v>
      </c>
      <c r="EC366" s="22">
        <v>10000</v>
      </c>
      <c r="ED366" s="22">
        <v>13.8</v>
      </c>
      <c r="EE366" s="22">
        <v>18115</v>
      </c>
      <c r="EF366" s="22">
        <v>9.5</v>
      </c>
      <c r="EG366" s="22">
        <v>20720</v>
      </c>
      <c r="EH366" s="22">
        <v>6.5</v>
      </c>
      <c r="EI366" s="22" t="s">
        <v>858</v>
      </c>
      <c r="EJ366" s="22" t="s">
        <v>858</v>
      </c>
      <c r="EK366" s="22" t="s">
        <v>858</v>
      </c>
      <c r="EL366" s="22" t="s">
        <v>858</v>
      </c>
      <c r="EN366" s="23" t="s">
        <v>590</v>
      </c>
      <c r="EO366" s="23" t="s">
        <v>167</v>
      </c>
      <c r="EP366" s="23">
        <v>11000</v>
      </c>
      <c r="EQ366" s="23">
        <v>11.6</v>
      </c>
      <c r="ER366" s="23">
        <v>9.58</v>
      </c>
      <c r="ES366" s="23">
        <v>6.2</v>
      </c>
      <c r="ET366" s="23">
        <v>11.25</v>
      </c>
      <c r="EU366" s="23">
        <v>5.6</v>
      </c>
      <c r="EV366" s="23">
        <v>6.11</v>
      </c>
      <c r="EW366" s="23">
        <v>3.9</v>
      </c>
      <c r="EX366" s="23" t="s">
        <v>858</v>
      </c>
      <c r="EY366" s="23" t="s">
        <v>858</v>
      </c>
      <c r="FA366" s="24" t="s">
        <v>590</v>
      </c>
      <c r="FB366" s="24" t="s">
        <v>167</v>
      </c>
      <c r="FC366" s="24">
        <v>11000</v>
      </c>
      <c r="FD366" s="24">
        <v>11.6</v>
      </c>
      <c r="FE366" s="24">
        <v>362.3</v>
      </c>
      <c r="FF366" s="24">
        <v>7.2</v>
      </c>
      <c r="FG366" s="24">
        <v>415.5</v>
      </c>
      <c r="FH366" s="24">
        <v>5.5</v>
      </c>
      <c r="FI366" s="24">
        <v>234.9</v>
      </c>
      <c r="FJ366" s="24">
        <v>4.3</v>
      </c>
      <c r="FK366" s="24" t="s">
        <v>858</v>
      </c>
      <c r="FL366" s="24" t="s">
        <v>858</v>
      </c>
      <c r="FN366" s="11" t="s">
        <v>590</v>
      </c>
      <c r="FO366" s="11" t="s">
        <v>167</v>
      </c>
      <c r="FP366" s="11">
        <v>22000</v>
      </c>
      <c r="FQ366" s="11">
        <v>8.6999999999999993</v>
      </c>
      <c r="FR366" s="11">
        <v>40</v>
      </c>
      <c r="FS366" s="11">
        <v>1.8</v>
      </c>
      <c r="FT366" s="11">
        <v>42.1</v>
      </c>
      <c r="FU366" s="11">
        <v>1.4</v>
      </c>
      <c r="FV366" s="11">
        <v>36</v>
      </c>
      <c r="FW366" s="11">
        <v>2.4</v>
      </c>
      <c r="FX366" s="11" t="s">
        <v>858</v>
      </c>
      <c r="FY366" s="11" t="s">
        <v>858</v>
      </c>
      <c r="GA366" s="10" t="s">
        <v>590</v>
      </c>
      <c r="GB366" s="10" t="s">
        <v>167</v>
      </c>
      <c r="GC366" s="10">
        <v>20000</v>
      </c>
      <c r="GD366" s="10">
        <v>10.199999999999999</v>
      </c>
      <c r="GE366" s="10">
        <v>28445</v>
      </c>
      <c r="GF366" s="10">
        <v>7.6</v>
      </c>
      <c r="GG366" s="10">
        <v>31541</v>
      </c>
      <c r="GH366" s="10">
        <v>5.0999999999999996</v>
      </c>
      <c r="GI366" s="10">
        <v>15867</v>
      </c>
      <c r="GJ366" s="10">
        <v>8.6999999999999993</v>
      </c>
      <c r="GK366" s="10" t="s">
        <v>858</v>
      </c>
      <c r="GL366" s="10" t="s">
        <v>858</v>
      </c>
      <c r="GN366" s="9" t="s">
        <v>590</v>
      </c>
      <c r="GO366" s="9" t="s">
        <v>167</v>
      </c>
      <c r="GP366" s="9">
        <v>22000</v>
      </c>
      <c r="GQ366" s="9">
        <v>8.6999999999999993</v>
      </c>
      <c r="GR366" s="9">
        <v>12.01</v>
      </c>
      <c r="GS366" s="9">
        <v>5.3</v>
      </c>
      <c r="GT366" s="9">
        <v>13.44</v>
      </c>
      <c r="GU366" s="9">
        <v>4</v>
      </c>
      <c r="GV366" s="9">
        <v>7.36</v>
      </c>
      <c r="GW366" s="9">
        <v>4.2</v>
      </c>
      <c r="GX366" s="9" t="s">
        <v>858</v>
      </c>
      <c r="GY366" s="9" t="s">
        <v>858</v>
      </c>
    </row>
    <row r="367" spans="1:207" x14ac:dyDescent="0.25">
      <c r="A367" s="1" t="s">
        <v>591</v>
      </c>
      <c r="B367" s="1" t="s">
        <v>168</v>
      </c>
      <c r="C367" s="1">
        <v>40000</v>
      </c>
      <c r="D367" s="1">
        <v>6.9</v>
      </c>
      <c r="E367" s="1">
        <v>643.9</v>
      </c>
      <c r="F367" s="1">
        <v>5.9</v>
      </c>
      <c r="G367" s="1">
        <v>746.6</v>
      </c>
      <c r="H367" s="1">
        <v>3.9</v>
      </c>
      <c r="I367" s="1">
        <v>344.3</v>
      </c>
      <c r="J367" s="1">
        <v>4</v>
      </c>
      <c r="K367" s="1" t="s">
        <v>858</v>
      </c>
      <c r="L367" s="1" t="s">
        <v>858</v>
      </c>
      <c r="N367" s="2" t="s">
        <v>591</v>
      </c>
      <c r="O367" s="2" t="s">
        <v>168</v>
      </c>
      <c r="P367" s="2">
        <v>65000</v>
      </c>
      <c r="Q367" s="2">
        <v>5.2</v>
      </c>
      <c r="R367" s="2">
        <v>37.4</v>
      </c>
      <c r="S367" s="2">
        <v>0.3</v>
      </c>
      <c r="T367" s="2">
        <v>38</v>
      </c>
      <c r="U367" s="2">
        <v>0.6</v>
      </c>
      <c r="V367" s="2">
        <v>35</v>
      </c>
      <c r="W367" s="2">
        <v>1.3</v>
      </c>
      <c r="X367" s="2">
        <v>40.700000000000003</v>
      </c>
      <c r="Y367" s="2">
        <v>17</v>
      </c>
      <c r="AA367" s="3" t="s">
        <v>591</v>
      </c>
      <c r="AB367" s="3" t="s">
        <v>168</v>
      </c>
      <c r="AC367" s="3">
        <v>55000</v>
      </c>
      <c r="AD367" s="3">
        <v>7.2</v>
      </c>
      <c r="AE367" s="3">
        <v>29152</v>
      </c>
      <c r="AF367" s="3">
        <v>5.8</v>
      </c>
      <c r="AG367" s="3">
        <v>34543</v>
      </c>
      <c r="AH367" s="3">
        <v>4.8</v>
      </c>
      <c r="AI367" s="3">
        <v>16875</v>
      </c>
      <c r="AJ367" s="3">
        <v>9.9</v>
      </c>
      <c r="AK367" s="3" t="s">
        <v>858</v>
      </c>
      <c r="AL367" s="3" t="s">
        <v>858</v>
      </c>
      <c r="AN367" s="4" t="s">
        <v>591</v>
      </c>
      <c r="AO367" s="4" t="s">
        <v>168</v>
      </c>
      <c r="AP367" s="4">
        <v>65000</v>
      </c>
      <c r="AQ367" s="4">
        <v>5.2</v>
      </c>
      <c r="AR367" s="4">
        <v>15.61</v>
      </c>
      <c r="AS367" s="4">
        <v>4.5</v>
      </c>
      <c r="AT367" s="4">
        <v>17.61</v>
      </c>
      <c r="AU367" s="4">
        <v>3</v>
      </c>
      <c r="AV367" s="4">
        <v>8.2799999999999994</v>
      </c>
      <c r="AW367" s="4">
        <v>3.4</v>
      </c>
      <c r="AX367" s="4" t="s">
        <v>858</v>
      </c>
      <c r="AY367" s="4" t="s">
        <v>858</v>
      </c>
      <c r="BA367" s="5" t="s">
        <v>591</v>
      </c>
      <c r="BB367" s="5" t="s">
        <v>168</v>
      </c>
      <c r="BC367" s="5">
        <v>65000</v>
      </c>
      <c r="BD367" s="5">
        <v>5.2</v>
      </c>
      <c r="BE367" s="5">
        <v>585.9</v>
      </c>
      <c r="BF367" s="5">
        <v>4.2</v>
      </c>
      <c r="BG367" s="5">
        <v>668.2</v>
      </c>
      <c r="BH367" s="5">
        <v>2.9</v>
      </c>
      <c r="BI367" s="5">
        <v>321.8</v>
      </c>
      <c r="BJ367" s="5">
        <v>3.3</v>
      </c>
      <c r="BK367" s="5" t="s">
        <v>858</v>
      </c>
      <c r="BL367" s="5" t="s">
        <v>858</v>
      </c>
      <c r="BN367" s="6" t="s">
        <v>591</v>
      </c>
      <c r="BO367" s="6" t="s">
        <v>168</v>
      </c>
      <c r="BP367" s="6">
        <v>93000</v>
      </c>
      <c r="BQ367" s="6">
        <v>4.3</v>
      </c>
      <c r="BR367" s="6">
        <v>37</v>
      </c>
      <c r="BS367" s="6">
        <v>0.4</v>
      </c>
      <c r="BT367" s="6">
        <v>31.9</v>
      </c>
      <c r="BU367" s="6">
        <v>1.5</v>
      </c>
      <c r="BV367" s="6">
        <v>14</v>
      </c>
      <c r="BW367" s="6">
        <v>12</v>
      </c>
      <c r="BX367" s="6">
        <v>40</v>
      </c>
      <c r="BY367" s="6">
        <v>7.1</v>
      </c>
      <c r="CA367" s="7" t="s">
        <v>591</v>
      </c>
      <c r="CB367" s="7" t="s">
        <v>168</v>
      </c>
      <c r="CC367" s="7">
        <v>78000</v>
      </c>
      <c r="CD367" s="7">
        <v>6.5</v>
      </c>
      <c r="CE367" s="7">
        <v>24900</v>
      </c>
      <c r="CF367" s="7">
        <v>8.4</v>
      </c>
      <c r="CG367" s="7">
        <v>28127</v>
      </c>
      <c r="CH367" s="7">
        <v>4.7</v>
      </c>
      <c r="CI367" s="7">
        <v>7684</v>
      </c>
      <c r="CJ367" s="7">
        <v>11</v>
      </c>
      <c r="CK367" s="7" t="s">
        <v>858</v>
      </c>
      <c r="CL367" s="7" t="s">
        <v>858</v>
      </c>
      <c r="CN367" s="8" t="s">
        <v>591</v>
      </c>
      <c r="CO367" s="8" t="s">
        <v>168</v>
      </c>
      <c r="CP367" s="8">
        <v>93000</v>
      </c>
      <c r="CQ367" s="8">
        <v>4.3</v>
      </c>
      <c r="CR367" s="8">
        <v>14.12</v>
      </c>
      <c r="CS367" s="8">
        <v>3.5</v>
      </c>
      <c r="CT367" s="8">
        <v>16.84</v>
      </c>
      <c r="CU367" s="8">
        <v>2.9</v>
      </c>
      <c r="CV367" s="8">
        <v>7</v>
      </c>
      <c r="CW367" s="8">
        <v>2</v>
      </c>
      <c r="CX367" s="8" t="s">
        <v>858</v>
      </c>
      <c r="CY367" s="8" t="s">
        <v>858</v>
      </c>
      <c r="DA367" s="20" t="s">
        <v>591</v>
      </c>
      <c r="DB367" s="20" t="s">
        <v>168</v>
      </c>
      <c r="DC367" s="20">
        <v>93000</v>
      </c>
      <c r="DD367" s="20">
        <v>4.3</v>
      </c>
      <c r="DE367" s="20">
        <v>465.6</v>
      </c>
      <c r="DF367" s="20">
        <v>4.8</v>
      </c>
      <c r="DG367" s="20">
        <v>537.79999999999995</v>
      </c>
      <c r="DH367" s="20">
        <v>3.3</v>
      </c>
      <c r="DI367" s="20">
        <v>139.19999999999999</v>
      </c>
      <c r="DJ367" s="20">
        <v>11</v>
      </c>
      <c r="DK367" s="20" t="s">
        <v>858</v>
      </c>
      <c r="DL367" s="20" t="s">
        <v>858</v>
      </c>
      <c r="DN367" s="21" t="s">
        <v>591</v>
      </c>
      <c r="DO367" s="21" t="s">
        <v>168</v>
      </c>
      <c r="DP367" s="21">
        <v>26000</v>
      </c>
      <c r="DQ367" s="21">
        <v>7.8</v>
      </c>
      <c r="DR367" s="21">
        <v>37</v>
      </c>
      <c r="DS367" s="21">
        <v>0.4</v>
      </c>
      <c r="DT367" s="21">
        <v>37.200000000000003</v>
      </c>
      <c r="DU367" s="21">
        <v>0.8</v>
      </c>
      <c r="DV367" s="21">
        <v>32.6</v>
      </c>
      <c r="DW367" s="21">
        <v>2.6</v>
      </c>
      <c r="DX367" s="21" t="s">
        <v>858</v>
      </c>
      <c r="DY367" s="21" t="s">
        <v>858</v>
      </c>
      <c r="EA367" s="22" t="s">
        <v>591</v>
      </c>
      <c r="EB367" s="22" t="s">
        <v>168</v>
      </c>
      <c r="EC367" s="22">
        <v>23000</v>
      </c>
      <c r="ED367" s="22">
        <v>9.3000000000000007</v>
      </c>
      <c r="EE367" s="22">
        <v>26207</v>
      </c>
      <c r="EF367" s="22">
        <v>4.9000000000000004</v>
      </c>
      <c r="EG367" s="22">
        <v>27726</v>
      </c>
      <c r="EH367" s="22">
        <v>3.7</v>
      </c>
      <c r="EI367" s="22">
        <v>15695</v>
      </c>
      <c r="EJ367" s="22">
        <v>6</v>
      </c>
      <c r="EK367" s="22" t="s">
        <v>858</v>
      </c>
      <c r="EL367" s="22" t="s">
        <v>858</v>
      </c>
      <c r="EN367" s="23" t="s">
        <v>591</v>
      </c>
      <c r="EO367" s="23" t="s">
        <v>168</v>
      </c>
      <c r="EP367" s="23">
        <v>26000</v>
      </c>
      <c r="EQ367" s="23">
        <v>7.8</v>
      </c>
      <c r="ER367" s="23">
        <v>14.12</v>
      </c>
      <c r="ES367" s="23">
        <v>4.9000000000000004</v>
      </c>
      <c r="ET367" s="23">
        <v>14.75</v>
      </c>
      <c r="EU367" s="23">
        <v>3.2</v>
      </c>
      <c r="EV367" s="23">
        <v>7.67</v>
      </c>
      <c r="EW367" s="23">
        <v>5</v>
      </c>
      <c r="EX367" s="23" t="s">
        <v>858</v>
      </c>
      <c r="EY367" s="23" t="s">
        <v>858</v>
      </c>
      <c r="FA367" s="24" t="s">
        <v>591</v>
      </c>
      <c r="FB367" s="24" t="s">
        <v>168</v>
      </c>
      <c r="FC367" s="24">
        <v>26000</v>
      </c>
      <c r="FD367" s="24">
        <v>7.8</v>
      </c>
      <c r="FE367" s="24">
        <v>513.20000000000005</v>
      </c>
      <c r="FF367" s="24">
        <v>5.6</v>
      </c>
      <c r="FG367" s="24">
        <v>547.9</v>
      </c>
      <c r="FH367" s="24">
        <v>3.1</v>
      </c>
      <c r="FI367" s="24">
        <v>296.89999999999998</v>
      </c>
      <c r="FJ367" s="24">
        <v>5.8</v>
      </c>
      <c r="FK367" s="24" t="s">
        <v>858</v>
      </c>
      <c r="FL367" s="24" t="s">
        <v>858</v>
      </c>
      <c r="FN367" s="11" t="s">
        <v>591</v>
      </c>
      <c r="FO367" s="11" t="s">
        <v>168</v>
      </c>
      <c r="FP367" s="11">
        <v>40000</v>
      </c>
      <c r="FQ367" s="11">
        <v>6.9</v>
      </c>
      <c r="FR367" s="11">
        <v>37.5</v>
      </c>
      <c r="FS367" s="11">
        <v>0.3</v>
      </c>
      <c r="FT367" s="11">
        <v>38.5</v>
      </c>
      <c r="FU367" s="11">
        <v>0.8</v>
      </c>
      <c r="FV367" s="11">
        <v>35.4</v>
      </c>
      <c r="FW367" s="11">
        <v>0.9</v>
      </c>
      <c r="FX367" s="11" t="s">
        <v>858</v>
      </c>
      <c r="FY367" s="11" t="s">
        <v>858</v>
      </c>
      <c r="GA367" s="10" t="s">
        <v>591</v>
      </c>
      <c r="GB367" s="10" t="s">
        <v>168</v>
      </c>
      <c r="GC367" s="10">
        <v>33000</v>
      </c>
      <c r="GD367" s="10">
        <v>10.3</v>
      </c>
      <c r="GE367" s="10">
        <v>32379</v>
      </c>
      <c r="GF367" s="10">
        <v>10</v>
      </c>
      <c r="GG367" s="10">
        <v>39300</v>
      </c>
      <c r="GH367" s="10">
        <v>7.2</v>
      </c>
      <c r="GI367" s="10" t="s">
        <v>858</v>
      </c>
      <c r="GJ367" s="10" t="s">
        <v>858</v>
      </c>
      <c r="GK367" s="10" t="s">
        <v>858</v>
      </c>
      <c r="GL367" s="10" t="s">
        <v>858</v>
      </c>
      <c r="GN367" s="9" t="s">
        <v>591</v>
      </c>
      <c r="GO367" s="9" t="s">
        <v>168</v>
      </c>
      <c r="GP367" s="9">
        <v>40000</v>
      </c>
      <c r="GQ367" s="9">
        <v>6.9</v>
      </c>
      <c r="GR367" s="9">
        <v>16.88</v>
      </c>
      <c r="GS367" s="9">
        <v>5.9</v>
      </c>
      <c r="GT367" s="9">
        <v>19.399999999999999</v>
      </c>
      <c r="GU367" s="9">
        <v>4.0999999999999996</v>
      </c>
      <c r="GV367" s="9">
        <v>8.7200000000000006</v>
      </c>
      <c r="GW367" s="9">
        <v>3.7</v>
      </c>
      <c r="GX367" s="9" t="s">
        <v>858</v>
      </c>
      <c r="GY367" s="9" t="s">
        <v>858</v>
      </c>
    </row>
    <row r="368" spans="1:207" x14ac:dyDescent="0.25">
      <c r="A368" s="1" t="s">
        <v>592</v>
      </c>
      <c r="B368" s="1" t="s">
        <v>169</v>
      </c>
      <c r="C368" s="1">
        <v>13000</v>
      </c>
      <c r="D368" s="1">
        <v>11.9</v>
      </c>
      <c r="E368" s="1">
        <v>494</v>
      </c>
      <c r="F368" s="1">
        <v>8</v>
      </c>
      <c r="G368" s="1">
        <v>586.79999999999995</v>
      </c>
      <c r="H368" s="1">
        <v>9.9</v>
      </c>
      <c r="I368" s="1">
        <v>266.2</v>
      </c>
      <c r="J368" s="1">
        <v>16</v>
      </c>
      <c r="K368" s="1" t="s">
        <v>858</v>
      </c>
      <c r="L368" s="1" t="s">
        <v>858</v>
      </c>
      <c r="N368" s="2" t="s">
        <v>592</v>
      </c>
      <c r="O368" s="2" t="s">
        <v>169</v>
      </c>
      <c r="P368" s="2">
        <v>18000</v>
      </c>
      <c r="Q368" s="2">
        <v>9.9</v>
      </c>
      <c r="R368" s="2">
        <v>40</v>
      </c>
      <c r="S368" s="2">
        <v>0.7</v>
      </c>
      <c r="T368" s="2">
        <v>41.7</v>
      </c>
      <c r="U368" s="2">
        <v>1.8</v>
      </c>
      <c r="V368" s="2">
        <v>35</v>
      </c>
      <c r="W368" s="2">
        <v>2.5</v>
      </c>
      <c r="X368" s="2" t="s">
        <v>858</v>
      </c>
      <c r="Y368" s="2" t="s">
        <v>858</v>
      </c>
      <c r="AA368" s="3" t="s">
        <v>592</v>
      </c>
      <c r="AB368" s="3" t="s">
        <v>169</v>
      </c>
      <c r="AC368" s="3" t="s">
        <v>858</v>
      </c>
      <c r="AD368" s="3" t="s">
        <v>858</v>
      </c>
      <c r="AE368" s="3" t="s">
        <v>858</v>
      </c>
      <c r="AF368" s="3" t="s">
        <v>858</v>
      </c>
      <c r="AG368" s="3">
        <v>27022</v>
      </c>
      <c r="AH368" s="3">
        <v>9.4</v>
      </c>
      <c r="AI368" s="3">
        <v>13267</v>
      </c>
      <c r="AJ368" s="3">
        <v>15</v>
      </c>
      <c r="AK368" s="3" t="s">
        <v>858</v>
      </c>
      <c r="AL368" s="3" t="s">
        <v>858</v>
      </c>
      <c r="AN368" s="4" t="s">
        <v>592</v>
      </c>
      <c r="AO368" s="4" t="s">
        <v>169</v>
      </c>
      <c r="AP368" s="4">
        <v>18000</v>
      </c>
      <c r="AQ368" s="4">
        <v>9.9</v>
      </c>
      <c r="AR368" s="4">
        <v>10.3</v>
      </c>
      <c r="AS368" s="4">
        <v>7.2</v>
      </c>
      <c r="AT368" s="4">
        <v>12.89</v>
      </c>
      <c r="AU368" s="4">
        <v>8.3000000000000007</v>
      </c>
      <c r="AV368" s="4">
        <v>6.63</v>
      </c>
      <c r="AW368" s="4">
        <v>7.5</v>
      </c>
      <c r="AX368" s="4" t="s">
        <v>858</v>
      </c>
      <c r="AY368" s="4" t="s">
        <v>858</v>
      </c>
      <c r="BA368" s="5" t="s">
        <v>592</v>
      </c>
      <c r="BB368" s="5" t="s">
        <v>169</v>
      </c>
      <c r="BC368" s="5">
        <v>18000</v>
      </c>
      <c r="BD368" s="5">
        <v>9.9</v>
      </c>
      <c r="BE368" s="5">
        <v>445.9</v>
      </c>
      <c r="BF368" s="5">
        <v>8.9</v>
      </c>
      <c r="BG368" s="5">
        <v>537.1</v>
      </c>
      <c r="BH368" s="5">
        <v>8.1999999999999993</v>
      </c>
      <c r="BI368" s="5">
        <v>259</v>
      </c>
      <c r="BJ368" s="5">
        <v>8.9</v>
      </c>
      <c r="BK368" s="5" t="s">
        <v>858</v>
      </c>
      <c r="BL368" s="5" t="s">
        <v>858</v>
      </c>
      <c r="BN368" s="6" t="s">
        <v>592</v>
      </c>
      <c r="BO368" s="6" t="s">
        <v>169</v>
      </c>
      <c r="BP368" s="6">
        <v>24000</v>
      </c>
      <c r="BQ368" s="6">
        <v>8.5</v>
      </c>
      <c r="BR368" s="6">
        <v>38.9</v>
      </c>
      <c r="BS368" s="6">
        <v>2.2999999999999998</v>
      </c>
      <c r="BT368" s="6">
        <v>35.9</v>
      </c>
      <c r="BU368" s="6">
        <v>3</v>
      </c>
      <c r="BV368" s="6">
        <v>17.3</v>
      </c>
      <c r="BW368" s="6">
        <v>20</v>
      </c>
      <c r="BX368" s="6" t="s">
        <v>858</v>
      </c>
      <c r="BY368" s="6" t="s">
        <v>858</v>
      </c>
      <c r="CA368" s="7" t="s">
        <v>592</v>
      </c>
      <c r="CB368" s="7" t="s">
        <v>169</v>
      </c>
      <c r="CC368" s="7">
        <v>21000</v>
      </c>
      <c r="CD368" s="7">
        <v>19.3</v>
      </c>
      <c r="CE368" s="7">
        <v>18779</v>
      </c>
      <c r="CF368" s="7" t="s">
        <v>858</v>
      </c>
      <c r="CG368" s="7">
        <v>22524</v>
      </c>
      <c r="CH368" s="7">
        <v>8.3000000000000007</v>
      </c>
      <c r="CI368" s="7">
        <v>6832</v>
      </c>
      <c r="CJ368" s="7">
        <v>17</v>
      </c>
      <c r="CK368" s="7" t="s">
        <v>858</v>
      </c>
      <c r="CL368" s="7" t="s">
        <v>858</v>
      </c>
      <c r="CN368" s="8" t="s">
        <v>592</v>
      </c>
      <c r="CO368" s="8" t="s">
        <v>169</v>
      </c>
      <c r="CP368" s="8">
        <v>24000</v>
      </c>
      <c r="CQ368" s="8">
        <v>8.5</v>
      </c>
      <c r="CR368" s="8">
        <v>9.59</v>
      </c>
      <c r="CS368" s="8">
        <v>5.7</v>
      </c>
      <c r="CT368" s="8">
        <v>12.48</v>
      </c>
      <c r="CU368" s="8">
        <v>7.6</v>
      </c>
      <c r="CV368" s="8">
        <v>6.27</v>
      </c>
      <c r="CW368" s="8">
        <v>2.9</v>
      </c>
      <c r="CX368" s="8" t="s">
        <v>858</v>
      </c>
      <c r="CY368" s="8" t="s">
        <v>858</v>
      </c>
      <c r="DA368" s="20" t="s">
        <v>592</v>
      </c>
      <c r="DB368" s="20" t="s">
        <v>169</v>
      </c>
      <c r="DC368" s="20">
        <v>24000</v>
      </c>
      <c r="DD368" s="20">
        <v>8.5</v>
      </c>
      <c r="DE368" s="20">
        <v>362.6</v>
      </c>
      <c r="DF368" s="20">
        <v>9.8000000000000007</v>
      </c>
      <c r="DG368" s="20">
        <v>448.8</v>
      </c>
      <c r="DH368" s="20">
        <v>8</v>
      </c>
      <c r="DI368" s="20">
        <v>144.69999999999999</v>
      </c>
      <c r="DJ368" s="20">
        <v>18</v>
      </c>
      <c r="DK368" s="20" t="s">
        <v>858</v>
      </c>
      <c r="DL368" s="20" t="s">
        <v>858</v>
      </c>
      <c r="DN368" s="21" t="s">
        <v>592</v>
      </c>
      <c r="DO368" s="21" t="s">
        <v>169</v>
      </c>
      <c r="DP368" s="21">
        <v>5000</v>
      </c>
      <c r="DQ368" s="21">
        <v>18</v>
      </c>
      <c r="DR368" s="21">
        <v>37.5</v>
      </c>
      <c r="DS368" s="21">
        <v>3.4</v>
      </c>
      <c r="DT368" s="21">
        <v>37.799999999999997</v>
      </c>
      <c r="DU368" s="21">
        <v>1.8</v>
      </c>
      <c r="DV368" s="21" t="s">
        <v>858</v>
      </c>
      <c r="DW368" s="21" t="s">
        <v>858</v>
      </c>
      <c r="DX368" s="21" t="s">
        <v>858</v>
      </c>
      <c r="DY368" s="21" t="s">
        <v>858</v>
      </c>
      <c r="EA368" s="22" t="s">
        <v>592</v>
      </c>
      <c r="EB368" s="22" t="s">
        <v>169</v>
      </c>
      <c r="EC368" s="22" t="s">
        <v>858</v>
      </c>
      <c r="ED368" s="22" t="s">
        <v>858</v>
      </c>
      <c r="EE368" s="22">
        <v>17550</v>
      </c>
      <c r="EF368" s="22">
        <v>16</v>
      </c>
      <c r="EG368" s="22">
        <v>21157</v>
      </c>
      <c r="EH368" s="22">
        <v>12</v>
      </c>
      <c r="EI368" s="22" t="s">
        <v>858</v>
      </c>
      <c r="EJ368" s="22" t="s">
        <v>858</v>
      </c>
      <c r="EK368" s="22" t="s">
        <v>858</v>
      </c>
      <c r="EL368" s="22" t="s">
        <v>858</v>
      </c>
      <c r="EN368" s="23" t="s">
        <v>592</v>
      </c>
      <c r="EO368" s="23" t="s">
        <v>169</v>
      </c>
      <c r="EP368" s="23">
        <v>5000</v>
      </c>
      <c r="EQ368" s="23">
        <v>18</v>
      </c>
      <c r="ER368" s="23">
        <v>8.7100000000000009</v>
      </c>
      <c r="ES368" s="23">
        <v>11</v>
      </c>
      <c r="ET368" s="23">
        <v>10.78</v>
      </c>
      <c r="EU368" s="23">
        <v>10</v>
      </c>
      <c r="EV368" s="23" t="s">
        <v>858</v>
      </c>
      <c r="EW368" s="23" t="s">
        <v>858</v>
      </c>
      <c r="EX368" s="23" t="s">
        <v>858</v>
      </c>
      <c r="EY368" s="23" t="s">
        <v>858</v>
      </c>
      <c r="FA368" s="24" t="s">
        <v>592</v>
      </c>
      <c r="FB368" s="24" t="s">
        <v>169</v>
      </c>
      <c r="FC368" s="24">
        <v>5000</v>
      </c>
      <c r="FD368" s="24">
        <v>18</v>
      </c>
      <c r="FE368" s="24">
        <v>339</v>
      </c>
      <c r="FF368" s="24">
        <v>7.8</v>
      </c>
      <c r="FG368" s="24">
        <v>407</v>
      </c>
      <c r="FH368" s="24">
        <v>9.8000000000000007</v>
      </c>
      <c r="FI368" s="24" t="s">
        <v>858</v>
      </c>
      <c r="FJ368" s="24" t="s">
        <v>858</v>
      </c>
      <c r="FK368" s="24" t="s">
        <v>858</v>
      </c>
      <c r="FL368" s="24" t="s">
        <v>858</v>
      </c>
      <c r="FN368" s="11" t="s">
        <v>592</v>
      </c>
      <c r="FO368" s="11" t="s">
        <v>169</v>
      </c>
      <c r="FP368" s="11">
        <v>13000</v>
      </c>
      <c r="FQ368" s="11">
        <v>11.9</v>
      </c>
      <c r="FR368" s="11">
        <v>40</v>
      </c>
      <c r="FS368" s="11">
        <v>3.3</v>
      </c>
      <c r="FT368" s="11">
        <v>43.1</v>
      </c>
      <c r="FU368" s="11">
        <v>2.2999999999999998</v>
      </c>
      <c r="FV368" s="11">
        <v>36.799999999999997</v>
      </c>
      <c r="FW368" s="11">
        <v>4.4000000000000004</v>
      </c>
      <c r="FX368" s="11" t="s">
        <v>858</v>
      </c>
      <c r="FY368" s="11" t="s">
        <v>858</v>
      </c>
      <c r="GA368" s="10" t="s">
        <v>592</v>
      </c>
      <c r="GB368" s="10" t="s">
        <v>169</v>
      </c>
      <c r="GC368" s="10" t="s">
        <v>858</v>
      </c>
      <c r="GD368" s="10" t="s">
        <v>858</v>
      </c>
      <c r="GE368" s="10">
        <v>24684</v>
      </c>
      <c r="GF368" s="10" t="s">
        <v>858</v>
      </c>
      <c r="GG368" s="10">
        <v>29540</v>
      </c>
      <c r="GH368" s="10">
        <v>13</v>
      </c>
      <c r="GI368" s="10" t="s">
        <v>858</v>
      </c>
      <c r="GJ368" s="10" t="s">
        <v>858</v>
      </c>
      <c r="GK368" s="10" t="s">
        <v>858</v>
      </c>
      <c r="GL368" s="10" t="s">
        <v>858</v>
      </c>
      <c r="GN368" s="9" t="s">
        <v>592</v>
      </c>
      <c r="GO368" s="9" t="s">
        <v>169</v>
      </c>
      <c r="GP368" s="9">
        <v>13000</v>
      </c>
      <c r="GQ368" s="9">
        <v>11.9</v>
      </c>
      <c r="GR368" s="9">
        <v>11.02</v>
      </c>
      <c r="GS368" s="9">
        <v>9.8000000000000007</v>
      </c>
      <c r="GT368" s="9">
        <v>13.6</v>
      </c>
      <c r="GU368" s="9">
        <v>10</v>
      </c>
      <c r="GV368" s="9">
        <v>6.76</v>
      </c>
      <c r="GW368" s="9">
        <v>9.3000000000000007</v>
      </c>
      <c r="GX368" s="9" t="s">
        <v>858</v>
      </c>
      <c r="GY368" s="9" t="s">
        <v>858</v>
      </c>
    </row>
    <row r="369" spans="1:207" x14ac:dyDescent="0.25">
      <c r="A369" s="1" t="s">
        <v>593</v>
      </c>
      <c r="B369" s="1" t="s">
        <v>170</v>
      </c>
      <c r="C369" s="1">
        <v>12000</v>
      </c>
      <c r="D369" s="1">
        <v>11.9</v>
      </c>
      <c r="E369" s="1">
        <v>459.9</v>
      </c>
      <c r="F369" s="1">
        <v>8.9</v>
      </c>
      <c r="G369" s="1">
        <v>517.29999999999995</v>
      </c>
      <c r="H369" s="1">
        <v>6.4</v>
      </c>
      <c r="I369" s="1">
        <v>291.39999999999998</v>
      </c>
      <c r="J369" s="1">
        <v>7.6</v>
      </c>
      <c r="K369" s="1" t="s">
        <v>858</v>
      </c>
      <c r="L369" s="1" t="s">
        <v>858</v>
      </c>
      <c r="N369" s="2" t="s">
        <v>593</v>
      </c>
      <c r="O369" s="2" t="s">
        <v>170</v>
      </c>
      <c r="P369" s="2">
        <v>18000</v>
      </c>
      <c r="Q369" s="2">
        <v>9.4</v>
      </c>
      <c r="R369" s="2">
        <v>40</v>
      </c>
      <c r="S369" s="2">
        <v>1.9</v>
      </c>
      <c r="T369" s="2">
        <v>41.8</v>
      </c>
      <c r="U369" s="2">
        <v>1.8</v>
      </c>
      <c r="V369" s="2">
        <v>32.799999999999997</v>
      </c>
      <c r="W369" s="2">
        <v>2.2000000000000002</v>
      </c>
      <c r="X369" s="2" t="s">
        <v>858</v>
      </c>
      <c r="Y369" s="2" t="s">
        <v>858</v>
      </c>
      <c r="AA369" s="3" t="s">
        <v>593</v>
      </c>
      <c r="AB369" s="3" t="s">
        <v>170</v>
      </c>
      <c r="AC369" s="3">
        <v>16000</v>
      </c>
      <c r="AD369" s="3">
        <v>11.3</v>
      </c>
      <c r="AE369" s="3">
        <v>23655</v>
      </c>
      <c r="AF369" s="3">
        <v>9.5</v>
      </c>
      <c r="AG369" s="3">
        <v>30191</v>
      </c>
      <c r="AH369" s="3">
        <v>18</v>
      </c>
      <c r="AI369" s="3">
        <v>14823</v>
      </c>
      <c r="AJ369" s="3">
        <v>9.5</v>
      </c>
      <c r="AK369" s="3" t="s">
        <v>858</v>
      </c>
      <c r="AL369" s="3" t="s">
        <v>858</v>
      </c>
      <c r="AN369" s="4" t="s">
        <v>593</v>
      </c>
      <c r="AO369" s="4" t="s">
        <v>170</v>
      </c>
      <c r="AP369" s="4">
        <v>18000</v>
      </c>
      <c r="AQ369" s="4">
        <v>9.4</v>
      </c>
      <c r="AR369" s="4">
        <v>9.64</v>
      </c>
      <c r="AS369" s="4">
        <v>9.4</v>
      </c>
      <c r="AT369" s="4">
        <v>11.96</v>
      </c>
      <c r="AU369" s="4">
        <v>5.3</v>
      </c>
      <c r="AV369" s="4">
        <v>6.51</v>
      </c>
      <c r="AW369" s="4">
        <v>3.8</v>
      </c>
      <c r="AX369" s="4" t="s">
        <v>858</v>
      </c>
      <c r="AY369" s="4" t="s">
        <v>858</v>
      </c>
      <c r="BA369" s="5" t="s">
        <v>593</v>
      </c>
      <c r="BB369" s="5" t="s">
        <v>170</v>
      </c>
      <c r="BC369" s="5">
        <v>18000</v>
      </c>
      <c r="BD369" s="5">
        <v>9.4</v>
      </c>
      <c r="BE369" s="5">
        <v>415.5</v>
      </c>
      <c r="BF369" s="5">
        <v>9.3000000000000007</v>
      </c>
      <c r="BG369" s="5">
        <v>499.2</v>
      </c>
      <c r="BH369" s="5">
        <v>5</v>
      </c>
      <c r="BI369" s="5">
        <v>267.39999999999998</v>
      </c>
      <c r="BJ369" s="5">
        <v>6.1</v>
      </c>
      <c r="BK369" s="5" t="s">
        <v>858</v>
      </c>
      <c r="BL369" s="5" t="s">
        <v>858</v>
      </c>
      <c r="BN369" s="6" t="s">
        <v>593</v>
      </c>
      <c r="BO369" s="6" t="s">
        <v>170</v>
      </c>
      <c r="BP369" s="6">
        <v>26000</v>
      </c>
      <c r="BQ369" s="6">
        <v>7.8</v>
      </c>
      <c r="BR369" s="6">
        <v>37.5</v>
      </c>
      <c r="BS369" s="6">
        <v>3.5</v>
      </c>
      <c r="BT369" s="6">
        <v>34.9</v>
      </c>
      <c r="BU369" s="6">
        <v>2.9</v>
      </c>
      <c r="BV369" s="6">
        <v>15</v>
      </c>
      <c r="BW369" s="6">
        <v>14</v>
      </c>
      <c r="BX369" s="6" t="s">
        <v>858</v>
      </c>
      <c r="BY369" s="6" t="s">
        <v>858</v>
      </c>
      <c r="CA369" s="7" t="s">
        <v>593</v>
      </c>
      <c r="CB369" s="7" t="s">
        <v>170</v>
      </c>
      <c r="CC369" s="7">
        <v>22000</v>
      </c>
      <c r="CD369" s="7">
        <v>9.5</v>
      </c>
      <c r="CE369" s="7">
        <v>18897</v>
      </c>
      <c r="CF369" s="7">
        <v>9.9</v>
      </c>
      <c r="CG369" s="7">
        <v>24274</v>
      </c>
      <c r="CH369" s="7">
        <v>16</v>
      </c>
      <c r="CI369" s="7" t="s">
        <v>858</v>
      </c>
      <c r="CJ369" s="7" t="s">
        <v>858</v>
      </c>
      <c r="CK369" s="7" t="s">
        <v>858</v>
      </c>
      <c r="CL369" s="7" t="s">
        <v>858</v>
      </c>
      <c r="CN369" s="8" t="s">
        <v>593</v>
      </c>
      <c r="CO369" s="8" t="s">
        <v>170</v>
      </c>
      <c r="CP369" s="8">
        <v>26000</v>
      </c>
      <c r="CQ369" s="8">
        <v>7.8</v>
      </c>
      <c r="CR369" s="8">
        <v>8.89</v>
      </c>
      <c r="CS369" s="8">
        <v>7</v>
      </c>
      <c r="CT369" s="8">
        <v>11.54</v>
      </c>
      <c r="CU369" s="8">
        <v>4.8</v>
      </c>
      <c r="CV369" s="8">
        <v>6.24</v>
      </c>
      <c r="CW369" s="8">
        <v>1.7</v>
      </c>
      <c r="CX369" s="8" t="s">
        <v>858</v>
      </c>
      <c r="CY369" s="8" t="s">
        <v>858</v>
      </c>
      <c r="DA369" s="20" t="s">
        <v>593</v>
      </c>
      <c r="DB369" s="20" t="s">
        <v>170</v>
      </c>
      <c r="DC369" s="20">
        <v>26000</v>
      </c>
      <c r="DD369" s="20">
        <v>7.8</v>
      </c>
      <c r="DE369" s="20">
        <v>354.6</v>
      </c>
      <c r="DF369" s="20">
        <v>6</v>
      </c>
      <c r="DG369" s="20">
        <v>402.8</v>
      </c>
      <c r="DH369" s="20">
        <v>5.3</v>
      </c>
      <c r="DI369" s="20">
        <v>121.9</v>
      </c>
      <c r="DJ369" s="20">
        <v>14</v>
      </c>
      <c r="DK369" s="20" t="s">
        <v>858</v>
      </c>
      <c r="DL369" s="20" t="s">
        <v>858</v>
      </c>
      <c r="DN369" s="21" t="s">
        <v>593</v>
      </c>
      <c r="DO369" s="21" t="s">
        <v>170</v>
      </c>
      <c r="DP369" s="21">
        <v>6000</v>
      </c>
      <c r="DQ369" s="21">
        <v>15.5</v>
      </c>
      <c r="DR369" s="21">
        <v>37.5</v>
      </c>
      <c r="DS369" s="21">
        <v>3.2</v>
      </c>
      <c r="DT369" s="21">
        <v>39.9</v>
      </c>
      <c r="DU369" s="21">
        <v>3.1</v>
      </c>
      <c r="DV369" s="21" t="s">
        <v>858</v>
      </c>
      <c r="DW369" s="21" t="s">
        <v>858</v>
      </c>
      <c r="DX369" s="21" t="s">
        <v>858</v>
      </c>
      <c r="DY369" s="21" t="s">
        <v>858</v>
      </c>
      <c r="EA369" s="22" t="s">
        <v>593</v>
      </c>
      <c r="EB369" s="22" t="s">
        <v>170</v>
      </c>
      <c r="EC369" s="22">
        <v>6000</v>
      </c>
      <c r="ED369" s="22">
        <v>17.899999999999999</v>
      </c>
      <c r="EE369" s="22">
        <v>20999</v>
      </c>
      <c r="EF369" s="22">
        <v>16</v>
      </c>
      <c r="EG369" s="22">
        <v>24138</v>
      </c>
      <c r="EH369" s="22">
        <v>8.5</v>
      </c>
      <c r="EI369" s="22" t="s">
        <v>858</v>
      </c>
      <c r="EJ369" s="22" t="s">
        <v>858</v>
      </c>
      <c r="EK369" s="22" t="s">
        <v>858</v>
      </c>
      <c r="EL369" s="22" t="s">
        <v>858</v>
      </c>
      <c r="EN369" s="23" t="s">
        <v>593</v>
      </c>
      <c r="EO369" s="23" t="s">
        <v>170</v>
      </c>
      <c r="EP369" s="23">
        <v>6000</v>
      </c>
      <c r="EQ369" s="23">
        <v>15.5</v>
      </c>
      <c r="ER369" s="23" t="s">
        <v>858</v>
      </c>
      <c r="ES369" s="23" t="s">
        <v>858</v>
      </c>
      <c r="ET369" s="23">
        <v>11.67</v>
      </c>
      <c r="EU369" s="23">
        <v>8</v>
      </c>
      <c r="EV369" s="23" t="s">
        <v>858</v>
      </c>
      <c r="EW369" s="23" t="s">
        <v>858</v>
      </c>
      <c r="EX369" s="23" t="s">
        <v>858</v>
      </c>
      <c r="EY369" s="23" t="s">
        <v>858</v>
      </c>
      <c r="FA369" s="24" t="s">
        <v>593</v>
      </c>
      <c r="FB369" s="24" t="s">
        <v>170</v>
      </c>
      <c r="FC369" s="24">
        <v>6000</v>
      </c>
      <c r="FD369" s="24">
        <v>15.5</v>
      </c>
      <c r="FE369" s="24">
        <v>376.9</v>
      </c>
      <c r="FF369" s="24">
        <v>15</v>
      </c>
      <c r="FG369" s="24">
        <v>465.6</v>
      </c>
      <c r="FH369" s="24">
        <v>7.7</v>
      </c>
      <c r="FI369" s="24" t="s">
        <v>858</v>
      </c>
      <c r="FJ369" s="24" t="s">
        <v>858</v>
      </c>
      <c r="FK369" s="24" t="s">
        <v>858</v>
      </c>
      <c r="FL369" s="24" t="s">
        <v>858</v>
      </c>
      <c r="FN369" s="11" t="s">
        <v>593</v>
      </c>
      <c r="FO369" s="11" t="s">
        <v>170</v>
      </c>
      <c r="FP369" s="11">
        <v>12000</v>
      </c>
      <c r="FQ369" s="11">
        <v>11.9</v>
      </c>
      <c r="FR369" s="11">
        <v>41</v>
      </c>
      <c r="FS369" s="11">
        <v>1.6</v>
      </c>
      <c r="FT369" s="11">
        <v>42.7</v>
      </c>
      <c r="FU369" s="11">
        <v>2.1</v>
      </c>
      <c r="FV369" s="11">
        <v>35</v>
      </c>
      <c r="FW369" s="11">
        <v>3.9</v>
      </c>
      <c r="FX369" s="11" t="s">
        <v>858</v>
      </c>
      <c r="FY369" s="11" t="s">
        <v>858</v>
      </c>
      <c r="GA369" s="10" t="s">
        <v>593</v>
      </c>
      <c r="GB369" s="10" t="s">
        <v>170</v>
      </c>
      <c r="GC369" s="10">
        <v>10000</v>
      </c>
      <c r="GD369" s="10">
        <v>14.6</v>
      </c>
      <c r="GE369" s="10">
        <v>24770</v>
      </c>
      <c r="GF369" s="10">
        <v>10</v>
      </c>
      <c r="GG369" s="10" t="s">
        <v>858</v>
      </c>
      <c r="GH369" s="10" t="s">
        <v>858</v>
      </c>
      <c r="GI369" s="10" t="s">
        <v>858</v>
      </c>
      <c r="GJ369" s="10" t="s">
        <v>858</v>
      </c>
      <c r="GK369" s="10" t="s">
        <v>858</v>
      </c>
      <c r="GL369" s="10" t="s">
        <v>858</v>
      </c>
      <c r="GN369" s="9" t="s">
        <v>593</v>
      </c>
      <c r="GO369" s="9" t="s">
        <v>170</v>
      </c>
      <c r="GP369" s="9">
        <v>12000</v>
      </c>
      <c r="GQ369" s="9">
        <v>11.9</v>
      </c>
      <c r="GR369" s="9">
        <v>9.85</v>
      </c>
      <c r="GS369" s="9">
        <v>11</v>
      </c>
      <c r="GT369" s="9">
        <v>12.1</v>
      </c>
      <c r="GU369" s="9">
        <v>6.9</v>
      </c>
      <c r="GV369" s="9">
        <v>6.8</v>
      </c>
      <c r="GW369" s="9">
        <v>5.3</v>
      </c>
      <c r="GX369" s="9" t="s">
        <v>858</v>
      </c>
      <c r="GY369" s="9" t="s">
        <v>858</v>
      </c>
    </row>
    <row r="370" spans="1:207" x14ac:dyDescent="0.25">
      <c r="A370" s="1" t="s">
        <v>594</v>
      </c>
      <c r="B370" s="1" t="s">
        <v>171</v>
      </c>
      <c r="C370" s="1">
        <v>28000</v>
      </c>
      <c r="D370" s="1">
        <v>8</v>
      </c>
      <c r="E370" s="1">
        <v>517.5</v>
      </c>
      <c r="F370" s="1">
        <v>7</v>
      </c>
      <c r="G370" s="1">
        <v>606.1</v>
      </c>
      <c r="H370" s="1">
        <v>4.5999999999999996</v>
      </c>
      <c r="I370" s="1">
        <v>330.2</v>
      </c>
      <c r="J370" s="1">
        <v>6.8</v>
      </c>
      <c r="K370" s="1" t="s">
        <v>858</v>
      </c>
      <c r="L370" s="1" t="s">
        <v>858</v>
      </c>
      <c r="N370" s="2" t="s">
        <v>594</v>
      </c>
      <c r="O370" s="2" t="s">
        <v>171</v>
      </c>
      <c r="P370" s="2">
        <v>45000</v>
      </c>
      <c r="Q370" s="2">
        <v>6.2</v>
      </c>
      <c r="R370" s="2">
        <v>37.5</v>
      </c>
      <c r="S370" s="2">
        <v>1.1000000000000001</v>
      </c>
      <c r="T370" s="2">
        <v>39.5</v>
      </c>
      <c r="U370" s="2">
        <v>1.6</v>
      </c>
      <c r="V370" s="2">
        <v>34.9</v>
      </c>
      <c r="W370" s="2">
        <v>1.8</v>
      </c>
      <c r="X370" s="2" t="s">
        <v>858</v>
      </c>
      <c r="Y370" s="2" t="s">
        <v>858</v>
      </c>
      <c r="AA370" s="3" t="s">
        <v>594</v>
      </c>
      <c r="AB370" s="3" t="s">
        <v>171</v>
      </c>
      <c r="AC370" s="3">
        <v>40000</v>
      </c>
      <c r="AD370" s="3">
        <v>10.8</v>
      </c>
      <c r="AE370" s="3">
        <v>26180</v>
      </c>
      <c r="AF370" s="3">
        <v>9.8000000000000007</v>
      </c>
      <c r="AG370" s="3">
        <v>30271</v>
      </c>
      <c r="AH370" s="3">
        <v>4.7</v>
      </c>
      <c r="AI370" s="3">
        <v>16219</v>
      </c>
      <c r="AJ370" s="3">
        <v>5.3</v>
      </c>
      <c r="AK370" s="3" t="s">
        <v>858</v>
      </c>
      <c r="AL370" s="3" t="s">
        <v>858</v>
      </c>
      <c r="AN370" s="4" t="s">
        <v>594</v>
      </c>
      <c r="AO370" s="4" t="s">
        <v>171</v>
      </c>
      <c r="AP370" s="4">
        <v>45000</v>
      </c>
      <c r="AQ370" s="4">
        <v>6.2</v>
      </c>
      <c r="AR370" s="4">
        <v>12.48</v>
      </c>
      <c r="AS370" s="4">
        <v>4.5</v>
      </c>
      <c r="AT370" s="4">
        <v>14.38</v>
      </c>
      <c r="AU370" s="4">
        <v>3.9</v>
      </c>
      <c r="AV370" s="4">
        <v>7.84</v>
      </c>
      <c r="AW370" s="4">
        <v>3.3</v>
      </c>
      <c r="AX370" s="4" t="s">
        <v>858</v>
      </c>
      <c r="AY370" s="4" t="s">
        <v>858</v>
      </c>
      <c r="BA370" s="5" t="s">
        <v>594</v>
      </c>
      <c r="BB370" s="5" t="s">
        <v>171</v>
      </c>
      <c r="BC370" s="5">
        <v>45000</v>
      </c>
      <c r="BD370" s="5">
        <v>6.2</v>
      </c>
      <c r="BE370" s="5">
        <v>488.6</v>
      </c>
      <c r="BF370" s="5">
        <v>5</v>
      </c>
      <c r="BG370" s="5">
        <v>568.70000000000005</v>
      </c>
      <c r="BH370" s="5">
        <v>3.4</v>
      </c>
      <c r="BI370" s="5">
        <v>306.7</v>
      </c>
      <c r="BJ370" s="5">
        <v>4.4000000000000004</v>
      </c>
      <c r="BK370" s="5" t="s">
        <v>858</v>
      </c>
      <c r="BL370" s="5" t="s">
        <v>858</v>
      </c>
      <c r="BN370" s="6" t="s">
        <v>594</v>
      </c>
      <c r="BO370" s="6" t="s">
        <v>171</v>
      </c>
      <c r="BP370" s="6">
        <v>63000</v>
      </c>
      <c r="BQ370" s="6">
        <v>5.2</v>
      </c>
      <c r="BR370" s="6">
        <v>37</v>
      </c>
      <c r="BS370" s="6">
        <v>0.4</v>
      </c>
      <c r="BT370" s="6">
        <v>33.700000000000003</v>
      </c>
      <c r="BU370" s="6">
        <v>2.1</v>
      </c>
      <c r="BV370" s="6">
        <v>15.6</v>
      </c>
      <c r="BW370" s="6">
        <v>15</v>
      </c>
      <c r="BX370" s="6">
        <v>43.3</v>
      </c>
      <c r="BY370" s="6">
        <v>14</v>
      </c>
      <c r="CA370" s="7" t="s">
        <v>594</v>
      </c>
      <c r="CB370" s="7" t="s">
        <v>171</v>
      </c>
      <c r="CC370" s="7">
        <v>54000</v>
      </c>
      <c r="CD370" s="7">
        <v>8.5</v>
      </c>
      <c r="CE370" s="7">
        <v>22581</v>
      </c>
      <c r="CF370" s="7">
        <v>8.8000000000000007</v>
      </c>
      <c r="CG370" s="7">
        <v>25389</v>
      </c>
      <c r="CH370" s="7">
        <v>4.5</v>
      </c>
      <c r="CI370" s="7">
        <v>6443</v>
      </c>
      <c r="CJ370" s="7">
        <v>19</v>
      </c>
      <c r="CK370" s="7" t="s">
        <v>858</v>
      </c>
      <c r="CL370" s="7" t="s">
        <v>858</v>
      </c>
      <c r="CN370" s="8" t="s">
        <v>594</v>
      </c>
      <c r="CO370" s="8" t="s">
        <v>171</v>
      </c>
      <c r="CP370" s="8">
        <v>63000</v>
      </c>
      <c r="CQ370" s="8">
        <v>5.2</v>
      </c>
      <c r="CR370" s="8">
        <v>11.54</v>
      </c>
      <c r="CS370" s="8">
        <v>4.5</v>
      </c>
      <c r="CT370" s="8">
        <v>14.04</v>
      </c>
      <c r="CU370" s="8">
        <v>3.5</v>
      </c>
      <c r="CV370" s="8">
        <v>6.87</v>
      </c>
      <c r="CW370" s="8">
        <v>3.1</v>
      </c>
      <c r="CX370" s="8" t="s">
        <v>858</v>
      </c>
      <c r="CY370" s="8" t="s">
        <v>858</v>
      </c>
      <c r="DA370" s="20" t="s">
        <v>594</v>
      </c>
      <c r="DB370" s="20" t="s">
        <v>171</v>
      </c>
      <c r="DC370" s="20">
        <v>63000</v>
      </c>
      <c r="DD370" s="20">
        <v>5.2</v>
      </c>
      <c r="DE370" s="20">
        <v>417.5</v>
      </c>
      <c r="DF370" s="20">
        <v>4.2</v>
      </c>
      <c r="DG370" s="20">
        <v>472.9</v>
      </c>
      <c r="DH370" s="20">
        <v>3.6</v>
      </c>
      <c r="DI370" s="20">
        <v>133.9</v>
      </c>
      <c r="DJ370" s="20">
        <v>16</v>
      </c>
      <c r="DK370" s="20" t="s">
        <v>858</v>
      </c>
      <c r="DL370" s="20" t="s">
        <v>858</v>
      </c>
      <c r="DN370" s="21" t="s">
        <v>594</v>
      </c>
      <c r="DO370" s="21" t="s">
        <v>171</v>
      </c>
      <c r="DP370" s="21">
        <v>17000</v>
      </c>
      <c r="DQ370" s="21">
        <v>9.6999999999999993</v>
      </c>
      <c r="DR370" s="21">
        <v>37.5</v>
      </c>
      <c r="DS370" s="21">
        <v>0.3</v>
      </c>
      <c r="DT370" s="21">
        <v>37.299999999999997</v>
      </c>
      <c r="DU370" s="21">
        <v>0.9</v>
      </c>
      <c r="DV370" s="21">
        <v>32.5</v>
      </c>
      <c r="DW370" s="21">
        <v>2.2999999999999998</v>
      </c>
      <c r="DX370" s="21" t="s">
        <v>858</v>
      </c>
      <c r="DY370" s="21" t="s">
        <v>858</v>
      </c>
      <c r="EA370" s="22" t="s">
        <v>594</v>
      </c>
      <c r="EB370" s="22" t="s">
        <v>171</v>
      </c>
      <c r="EC370" s="22" t="s">
        <v>858</v>
      </c>
      <c r="ED370" s="22" t="s">
        <v>858</v>
      </c>
      <c r="EE370" s="22" t="s">
        <v>858</v>
      </c>
      <c r="EF370" s="22" t="s">
        <v>858</v>
      </c>
      <c r="EG370" s="22">
        <v>26205</v>
      </c>
      <c r="EH370" s="22">
        <v>6.7</v>
      </c>
      <c r="EI370" s="22">
        <v>14717</v>
      </c>
      <c r="EJ370" s="22">
        <v>5.9</v>
      </c>
      <c r="EK370" s="22" t="s">
        <v>858</v>
      </c>
      <c r="EL370" s="22" t="s">
        <v>858</v>
      </c>
      <c r="EN370" s="23" t="s">
        <v>594</v>
      </c>
      <c r="EO370" s="23" t="s">
        <v>171</v>
      </c>
      <c r="EP370" s="23">
        <v>17000</v>
      </c>
      <c r="EQ370" s="23">
        <v>9.6999999999999993</v>
      </c>
      <c r="ER370" s="23">
        <v>12.25</v>
      </c>
      <c r="ES370" s="23">
        <v>8.1999999999999993</v>
      </c>
      <c r="ET370" s="23">
        <v>13.59</v>
      </c>
      <c r="EU370" s="23">
        <v>4.5999999999999996</v>
      </c>
      <c r="EV370" s="23">
        <v>7.71</v>
      </c>
      <c r="EW370" s="23">
        <v>4.9000000000000004</v>
      </c>
      <c r="EX370" s="23" t="s">
        <v>858</v>
      </c>
      <c r="EY370" s="23" t="s">
        <v>858</v>
      </c>
      <c r="FA370" s="24" t="s">
        <v>594</v>
      </c>
      <c r="FB370" s="24" t="s">
        <v>171</v>
      </c>
      <c r="FC370" s="24">
        <v>17000</v>
      </c>
      <c r="FD370" s="24">
        <v>9.6999999999999993</v>
      </c>
      <c r="FE370" s="24">
        <v>444.8</v>
      </c>
      <c r="FF370" s="24">
        <v>7.3</v>
      </c>
      <c r="FG370" s="24">
        <v>507.4</v>
      </c>
      <c r="FH370" s="24">
        <v>4.5</v>
      </c>
      <c r="FI370" s="24">
        <v>287.10000000000002</v>
      </c>
      <c r="FJ370" s="24">
        <v>5.0999999999999996</v>
      </c>
      <c r="FK370" s="24" t="s">
        <v>858</v>
      </c>
      <c r="FL370" s="24" t="s">
        <v>858</v>
      </c>
      <c r="FN370" s="11" t="s">
        <v>594</v>
      </c>
      <c r="FO370" s="11" t="s">
        <v>171</v>
      </c>
      <c r="FP370" s="11">
        <v>28000</v>
      </c>
      <c r="FQ370" s="11">
        <v>8</v>
      </c>
      <c r="FR370" s="11">
        <v>39</v>
      </c>
      <c r="FS370" s="11">
        <v>1.6</v>
      </c>
      <c r="FT370" s="11">
        <v>40.9</v>
      </c>
      <c r="FU370" s="11">
        <v>2.4</v>
      </c>
      <c r="FV370" s="11">
        <v>36</v>
      </c>
      <c r="FW370" s="11">
        <v>2.1</v>
      </c>
      <c r="FX370" s="11" t="s">
        <v>858</v>
      </c>
      <c r="FY370" s="11" t="s">
        <v>858</v>
      </c>
      <c r="GA370" s="10" t="s">
        <v>594</v>
      </c>
      <c r="GB370" s="10" t="s">
        <v>171</v>
      </c>
      <c r="GC370" s="10">
        <v>25000</v>
      </c>
      <c r="GD370" s="10">
        <v>11.5</v>
      </c>
      <c r="GE370" s="10">
        <v>27422</v>
      </c>
      <c r="GF370" s="10">
        <v>8.1999999999999993</v>
      </c>
      <c r="GG370" s="10">
        <v>32781</v>
      </c>
      <c r="GH370" s="10">
        <v>5.3</v>
      </c>
      <c r="GI370" s="10">
        <v>18030</v>
      </c>
      <c r="GJ370" s="10">
        <v>7.4</v>
      </c>
      <c r="GK370" s="10" t="s">
        <v>858</v>
      </c>
      <c r="GL370" s="10" t="s">
        <v>858</v>
      </c>
      <c r="GN370" s="9" t="s">
        <v>594</v>
      </c>
      <c r="GO370" s="9" t="s">
        <v>171</v>
      </c>
      <c r="GP370" s="9">
        <v>28000</v>
      </c>
      <c r="GQ370" s="9">
        <v>8</v>
      </c>
      <c r="GR370" s="9">
        <v>12.51</v>
      </c>
      <c r="GS370" s="9">
        <v>6.1</v>
      </c>
      <c r="GT370" s="9">
        <v>14.83</v>
      </c>
      <c r="GU370" s="9">
        <v>5.5</v>
      </c>
      <c r="GV370" s="9">
        <v>7.99</v>
      </c>
      <c r="GW370" s="9">
        <v>5.0999999999999996</v>
      </c>
      <c r="GX370" s="9" t="s">
        <v>858</v>
      </c>
      <c r="GY370" s="9" t="s">
        <v>858</v>
      </c>
    </row>
    <row r="371" spans="1:207" x14ac:dyDescent="0.25">
      <c r="A371" s="1" t="s">
        <v>595</v>
      </c>
      <c r="B371" s="1" t="s">
        <v>172</v>
      </c>
      <c r="C371" s="1">
        <v>32000</v>
      </c>
      <c r="D371" s="1">
        <v>7.7</v>
      </c>
      <c r="E371" s="1">
        <v>656</v>
      </c>
      <c r="F371" s="1">
        <v>7.6</v>
      </c>
      <c r="G371" s="1">
        <v>771.5</v>
      </c>
      <c r="H371" s="1">
        <v>4.2</v>
      </c>
      <c r="I371" s="1">
        <v>336.4</v>
      </c>
      <c r="J371" s="1">
        <v>5.9</v>
      </c>
      <c r="K371" s="1" t="s">
        <v>858</v>
      </c>
      <c r="L371" s="1" t="s">
        <v>858</v>
      </c>
      <c r="N371" s="2" t="s">
        <v>595</v>
      </c>
      <c r="O371" s="2" t="s">
        <v>172</v>
      </c>
      <c r="P371" s="2">
        <v>49000</v>
      </c>
      <c r="Q371" s="2">
        <v>6.1</v>
      </c>
      <c r="R371" s="2">
        <v>37.5</v>
      </c>
      <c r="S371" s="2">
        <v>0</v>
      </c>
      <c r="T371" s="2">
        <v>38.299999999999997</v>
      </c>
      <c r="U371" s="2">
        <v>0.6</v>
      </c>
      <c r="V371" s="2">
        <v>35</v>
      </c>
      <c r="W371" s="2">
        <v>0.3</v>
      </c>
      <c r="X371" s="2" t="s">
        <v>858</v>
      </c>
      <c r="Y371" s="2" t="s">
        <v>858</v>
      </c>
      <c r="AA371" s="3" t="s">
        <v>595</v>
      </c>
      <c r="AB371" s="3" t="s">
        <v>172</v>
      </c>
      <c r="AC371" s="3">
        <v>41000</v>
      </c>
      <c r="AD371" s="3">
        <v>7.4</v>
      </c>
      <c r="AE371" s="3">
        <v>32750</v>
      </c>
      <c r="AF371" s="3">
        <v>7.7</v>
      </c>
      <c r="AG371" s="3">
        <v>39316</v>
      </c>
      <c r="AH371" s="3">
        <v>4.4000000000000004</v>
      </c>
      <c r="AI371" s="3">
        <v>17005</v>
      </c>
      <c r="AJ371" s="3">
        <v>6.2</v>
      </c>
      <c r="AK371" s="3" t="s">
        <v>858</v>
      </c>
      <c r="AL371" s="3" t="s">
        <v>858</v>
      </c>
      <c r="AN371" s="4" t="s">
        <v>595</v>
      </c>
      <c r="AO371" s="4" t="s">
        <v>172</v>
      </c>
      <c r="AP371" s="4">
        <v>49000</v>
      </c>
      <c r="AQ371" s="4">
        <v>6.1</v>
      </c>
      <c r="AR371" s="4">
        <v>15.89</v>
      </c>
      <c r="AS371" s="4">
        <v>6.2</v>
      </c>
      <c r="AT371" s="4">
        <v>18.850000000000001</v>
      </c>
      <c r="AU371" s="4">
        <v>3.6</v>
      </c>
      <c r="AV371" s="4">
        <v>8.8000000000000007</v>
      </c>
      <c r="AW371" s="4">
        <v>4.3</v>
      </c>
      <c r="AX371" s="4" t="s">
        <v>858</v>
      </c>
      <c r="AY371" s="4" t="s">
        <v>858</v>
      </c>
      <c r="BA371" s="5" t="s">
        <v>595</v>
      </c>
      <c r="BB371" s="5" t="s">
        <v>172</v>
      </c>
      <c r="BC371" s="5">
        <v>49000</v>
      </c>
      <c r="BD371" s="5">
        <v>6.1</v>
      </c>
      <c r="BE371" s="5">
        <v>606.20000000000005</v>
      </c>
      <c r="BF371" s="5">
        <v>6.7</v>
      </c>
      <c r="BG371" s="5">
        <v>722</v>
      </c>
      <c r="BH371" s="5">
        <v>3.5</v>
      </c>
      <c r="BI371" s="5">
        <v>330.6</v>
      </c>
      <c r="BJ371" s="5">
        <v>2.9</v>
      </c>
      <c r="BK371" s="5" t="s">
        <v>858</v>
      </c>
      <c r="BL371" s="5" t="s">
        <v>858</v>
      </c>
      <c r="BN371" s="6" t="s">
        <v>595</v>
      </c>
      <c r="BO371" s="6" t="s">
        <v>172</v>
      </c>
      <c r="BP371" s="6">
        <v>64000</v>
      </c>
      <c r="BQ371" s="6">
        <v>5.3</v>
      </c>
      <c r="BR371" s="6">
        <v>37</v>
      </c>
      <c r="BS371" s="6">
        <v>0.5</v>
      </c>
      <c r="BT371" s="6">
        <v>33.700000000000003</v>
      </c>
      <c r="BU371" s="6">
        <v>1.5</v>
      </c>
      <c r="BV371" s="6">
        <v>19.899999999999999</v>
      </c>
      <c r="BW371" s="6">
        <v>12</v>
      </c>
      <c r="BX371" s="6">
        <v>40.5</v>
      </c>
      <c r="BY371" s="6">
        <v>13</v>
      </c>
      <c r="CA371" s="7" t="s">
        <v>595</v>
      </c>
      <c r="CB371" s="7" t="s">
        <v>172</v>
      </c>
      <c r="CC371" s="7">
        <v>54000</v>
      </c>
      <c r="CD371" s="7">
        <v>7.5</v>
      </c>
      <c r="CE371" s="7">
        <v>26387</v>
      </c>
      <c r="CF371" s="7">
        <v>12</v>
      </c>
      <c r="CG371" s="7">
        <v>32993</v>
      </c>
      <c r="CH371" s="7">
        <v>6</v>
      </c>
      <c r="CI371" s="7" t="s">
        <v>858</v>
      </c>
      <c r="CJ371" s="7" t="s">
        <v>858</v>
      </c>
      <c r="CK371" s="7" t="s">
        <v>858</v>
      </c>
      <c r="CL371" s="7" t="s">
        <v>858</v>
      </c>
      <c r="CN371" s="8" t="s">
        <v>595</v>
      </c>
      <c r="CO371" s="8" t="s">
        <v>172</v>
      </c>
      <c r="CP371" s="8">
        <v>64000</v>
      </c>
      <c r="CQ371" s="8">
        <v>5.3</v>
      </c>
      <c r="CR371" s="8">
        <v>14.51</v>
      </c>
      <c r="CS371" s="8">
        <v>5.8</v>
      </c>
      <c r="CT371" s="8">
        <v>18.23</v>
      </c>
      <c r="CU371" s="8">
        <v>3.5</v>
      </c>
      <c r="CV371" s="8">
        <v>7.23</v>
      </c>
      <c r="CW371" s="8">
        <v>4.5</v>
      </c>
      <c r="CX371" s="8" t="s">
        <v>858</v>
      </c>
      <c r="CY371" s="8" t="s">
        <v>858</v>
      </c>
      <c r="DA371" s="20" t="s">
        <v>595</v>
      </c>
      <c r="DB371" s="20" t="s">
        <v>172</v>
      </c>
      <c r="DC371" s="20">
        <v>64000</v>
      </c>
      <c r="DD371" s="20">
        <v>5.3</v>
      </c>
      <c r="DE371" s="20">
        <v>505.3</v>
      </c>
      <c r="DF371" s="20">
        <v>6.6</v>
      </c>
      <c r="DG371" s="20">
        <v>614.9</v>
      </c>
      <c r="DH371" s="20">
        <v>3.8</v>
      </c>
      <c r="DI371" s="20">
        <v>161</v>
      </c>
      <c r="DJ371" s="20">
        <v>13</v>
      </c>
      <c r="DK371" s="20" t="s">
        <v>858</v>
      </c>
      <c r="DL371" s="20" t="s">
        <v>858</v>
      </c>
      <c r="DN371" s="21" t="s">
        <v>595</v>
      </c>
      <c r="DO371" s="21" t="s">
        <v>172</v>
      </c>
      <c r="DP371" s="21">
        <v>17000</v>
      </c>
      <c r="DQ371" s="21">
        <v>10</v>
      </c>
      <c r="DR371" s="21">
        <v>37</v>
      </c>
      <c r="DS371" s="21">
        <v>0.6</v>
      </c>
      <c r="DT371" s="21">
        <v>36.799999999999997</v>
      </c>
      <c r="DU371" s="21">
        <v>1.1000000000000001</v>
      </c>
      <c r="DV371" s="21">
        <v>32.4</v>
      </c>
      <c r="DW371" s="21">
        <v>3.7</v>
      </c>
      <c r="DX371" s="21" t="s">
        <v>858</v>
      </c>
      <c r="DY371" s="21" t="s">
        <v>858</v>
      </c>
      <c r="EA371" s="22" t="s">
        <v>595</v>
      </c>
      <c r="EB371" s="22" t="s">
        <v>172</v>
      </c>
      <c r="EC371" s="22">
        <v>14000</v>
      </c>
      <c r="ED371" s="22">
        <v>12</v>
      </c>
      <c r="EE371" s="22">
        <v>27479</v>
      </c>
      <c r="EF371" s="22">
        <v>14</v>
      </c>
      <c r="EG371" s="22">
        <v>33072</v>
      </c>
      <c r="EH371" s="22">
        <v>7.1</v>
      </c>
      <c r="EI371" s="22">
        <v>14977</v>
      </c>
      <c r="EJ371" s="22">
        <v>9.1</v>
      </c>
      <c r="EK371" s="22" t="s">
        <v>858</v>
      </c>
      <c r="EL371" s="22" t="s">
        <v>858</v>
      </c>
      <c r="EN371" s="23" t="s">
        <v>595</v>
      </c>
      <c r="EO371" s="23" t="s">
        <v>172</v>
      </c>
      <c r="EP371" s="23">
        <v>17000</v>
      </c>
      <c r="EQ371" s="23">
        <v>10</v>
      </c>
      <c r="ER371" s="23">
        <v>14.43</v>
      </c>
      <c r="ES371" s="23">
        <v>9.8000000000000007</v>
      </c>
      <c r="ET371" s="23">
        <v>17.010000000000002</v>
      </c>
      <c r="EU371" s="23">
        <v>6</v>
      </c>
      <c r="EV371" s="23">
        <v>8.9499999999999993</v>
      </c>
      <c r="EW371" s="23">
        <v>5.8</v>
      </c>
      <c r="EX371" s="23" t="s">
        <v>858</v>
      </c>
      <c r="EY371" s="23" t="s">
        <v>858</v>
      </c>
      <c r="FA371" s="24" t="s">
        <v>595</v>
      </c>
      <c r="FB371" s="24" t="s">
        <v>172</v>
      </c>
      <c r="FC371" s="24">
        <v>17000</v>
      </c>
      <c r="FD371" s="24">
        <v>10</v>
      </c>
      <c r="FE371" s="24">
        <v>515.79999999999995</v>
      </c>
      <c r="FF371" s="24">
        <v>11</v>
      </c>
      <c r="FG371" s="24">
        <v>625.6</v>
      </c>
      <c r="FH371" s="24">
        <v>6</v>
      </c>
      <c r="FI371" s="24">
        <v>318.5</v>
      </c>
      <c r="FJ371" s="24">
        <v>5.3</v>
      </c>
      <c r="FK371" s="24" t="s">
        <v>858</v>
      </c>
      <c r="FL371" s="24" t="s">
        <v>858</v>
      </c>
      <c r="FN371" s="11" t="s">
        <v>595</v>
      </c>
      <c r="FO371" s="11" t="s">
        <v>172</v>
      </c>
      <c r="FP371" s="11">
        <v>32000</v>
      </c>
      <c r="FQ371" s="11">
        <v>7.7</v>
      </c>
      <c r="FR371" s="11">
        <v>37.5</v>
      </c>
      <c r="FS371" s="11">
        <v>1.7</v>
      </c>
      <c r="FT371" s="11">
        <v>39.1</v>
      </c>
      <c r="FU371" s="11">
        <v>0.7</v>
      </c>
      <c r="FV371" s="11">
        <v>36</v>
      </c>
      <c r="FW371" s="11">
        <v>0.8</v>
      </c>
      <c r="FX371" s="11" t="s">
        <v>858</v>
      </c>
      <c r="FY371" s="11" t="s">
        <v>858</v>
      </c>
      <c r="GA371" s="10" t="s">
        <v>595</v>
      </c>
      <c r="GB371" s="10" t="s">
        <v>172</v>
      </c>
      <c r="GC371" s="10">
        <v>27000</v>
      </c>
      <c r="GD371" s="10">
        <v>9.3000000000000007</v>
      </c>
      <c r="GE371" s="10">
        <v>36013</v>
      </c>
      <c r="GF371" s="10">
        <v>11</v>
      </c>
      <c r="GG371" s="10">
        <v>42603</v>
      </c>
      <c r="GH371" s="10">
        <v>5.3</v>
      </c>
      <c r="GI371" s="10">
        <v>18950</v>
      </c>
      <c r="GJ371" s="10">
        <v>9</v>
      </c>
      <c r="GK371" s="10" t="s">
        <v>858</v>
      </c>
      <c r="GL371" s="10" t="s">
        <v>858</v>
      </c>
      <c r="GN371" s="9" t="s">
        <v>595</v>
      </c>
      <c r="GO371" s="9" t="s">
        <v>172</v>
      </c>
      <c r="GP371" s="9">
        <v>32000</v>
      </c>
      <c r="GQ371" s="9">
        <v>7.7</v>
      </c>
      <c r="GR371" s="9">
        <v>16.59</v>
      </c>
      <c r="GS371" s="9">
        <v>9.9</v>
      </c>
      <c r="GT371" s="9">
        <v>19.739999999999998</v>
      </c>
      <c r="GU371" s="9">
        <v>4.4000000000000004</v>
      </c>
      <c r="GV371" s="9">
        <v>8.6199999999999992</v>
      </c>
      <c r="GW371" s="9">
        <v>5.9</v>
      </c>
      <c r="GX371" s="9" t="s">
        <v>858</v>
      </c>
      <c r="GY371" s="9" t="s">
        <v>858</v>
      </c>
    </row>
    <row r="372" spans="1:207" x14ac:dyDescent="0.25">
      <c r="A372" s="1" t="s">
        <v>596</v>
      </c>
      <c r="B372" s="1" t="s">
        <v>173</v>
      </c>
      <c r="C372" s="1">
        <v>31000</v>
      </c>
      <c r="D372" s="1">
        <v>7.6</v>
      </c>
      <c r="E372" s="1">
        <v>610.5</v>
      </c>
      <c r="F372" s="1">
        <v>5.7</v>
      </c>
      <c r="G372" s="1">
        <v>694.8</v>
      </c>
      <c r="H372" s="1">
        <v>4</v>
      </c>
      <c r="I372" s="1">
        <v>313</v>
      </c>
      <c r="J372" s="1">
        <v>6.5</v>
      </c>
      <c r="K372" s="1" t="s">
        <v>858</v>
      </c>
      <c r="L372" s="1" t="s">
        <v>858</v>
      </c>
      <c r="N372" s="2" t="s">
        <v>596</v>
      </c>
      <c r="O372" s="2" t="s">
        <v>173</v>
      </c>
      <c r="P372" s="2">
        <v>49000</v>
      </c>
      <c r="Q372" s="2">
        <v>5.9</v>
      </c>
      <c r="R372" s="2">
        <v>37.5</v>
      </c>
      <c r="S372" s="2">
        <v>1.5</v>
      </c>
      <c r="T372" s="2">
        <v>39.4</v>
      </c>
      <c r="U372" s="2">
        <v>0.8</v>
      </c>
      <c r="V372" s="2">
        <v>32.5</v>
      </c>
      <c r="W372" s="2">
        <v>2.2000000000000002</v>
      </c>
      <c r="X372" s="2" t="s">
        <v>858</v>
      </c>
      <c r="Y372" s="2" t="s">
        <v>858</v>
      </c>
      <c r="AA372" s="3" t="s">
        <v>596</v>
      </c>
      <c r="AB372" s="3" t="s">
        <v>173</v>
      </c>
      <c r="AC372" s="3">
        <v>41000</v>
      </c>
      <c r="AD372" s="3">
        <v>9.5</v>
      </c>
      <c r="AE372" s="3">
        <v>28481</v>
      </c>
      <c r="AF372" s="3">
        <v>5.4</v>
      </c>
      <c r="AG372" s="3">
        <v>33022</v>
      </c>
      <c r="AH372" s="3">
        <v>4.0999999999999996</v>
      </c>
      <c r="AI372" s="3">
        <v>15977</v>
      </c>
      <c r="AJ372" s="3">
        <v>7</v>
      </c>
      <c r="AK372" s="3" t="s">
        <v>858</v>
      </c>
      <c r="AL372" s="3" t="s">
        <v>858</v>
      </c>
      <c r="AN372" s="4" t="s">
        <v>596</v>
      </c>
      <c r="AO372" s="4" t="s">
        <v>173</v>
      </c>
      <c r="AP372" s="4">
        <v>49000</v>
      </c>
      <c r="AQ372" s="4">
        <v>5.9</v>
      </c>
      <c r="AR372" s="4">
        <v>13.72</v>
      </c>
      <c r="AS372" s="4">
        <v>5.8</v>
      </c>
      <c r="AT372" s="4">
        <v>15.62</v>
      </c>
      <c r="AU372" s="4">
        <v>3.3</v>
      </c>
      <c r="AV372" s="4">
        <v>7.48</v>
      </c>
      <c r="AW372" s="4">
        <v>4.4000000000000004</v>
      </c>
      <c r="AX372" s="4" t="s">
        <v>858</v>
      </c>
      <c r="AY372" s="4" t="s">
        <v>858</v>
      </c>
      <c r="BA372" s="5" t="s">
        <v>596</v>
      </c>
      <c r="BB372" s="5" t="s">
        <v>173</v>
      </c>
      <c r="BC372" s="5">
        <v>49000</v>
      </c>
      <c r="BD372" s="5">
        <v>5.9</v>
      </c>
      <c r="BE372" s="5">
        <v>540.70000000000005</v>
      </c>
      <c r="BF372" s="5">
        <v>4.5999999999999996</v>
      </c>
      <c r="BG372" s="5">
        <v>615.4</v>
      </c>
      <c r="BH372" s="5">
        <v>3.2</v>
      </c>
      <c r="BI372" s="5">
        <v>292.39999999999998</v>
      </c>
      <c r="BJ372" s="5">
        <v>4.5999999999999996</v>
      </c>
      <c r="BK372" s="5" t="s">
        <v>858</v>
      </c>
      <c r="BL372" s="5" t="s">
        <v>858</v>
      </c>
      <c r="BN372" s="6" t="s">
        <v>596</v>
      </c>
      <c r="BO372" s="6" t="s">
        <v>173</v>
      </c>
      <c r="BP372" s="6">
        <v>72000</v>
      </c>
      <c r="BQ372" s="6">
        <v>4.8</v>
      </c>
      <c r="BR372" s="6">
        <v>37</v>
      </c>
      <c r="BS372" s="6">
        <v>1.7</v>
      </c>
      <c r="BT372" s="6">
        <v>32.299999999999997</v>
      </c>
      <c r="BU372" s="6">
        <v>1.8</v>
      </c>
      <c r="BV372" s="6">
        <v>12.4</v>
      </c>
      <c r="BW372" s="6">
        <v>14</v>
      </c>
      <c r="BX372" s="6">
        <v>44.9</v>
      </c>
      <c r="BY372" s="6">
        <v>9</v>
      </c>
      <c r="CA372" s="7" t="s">
        <v>596</v>
      </c>
      <c r="CB372" s="7" t="s">
        <v>173</v>
      </c>
      <c r="CC372" s="7">
        <v>61000</v>
      </c>
      <c r="CD372" s="7">
        <v>7.2</v>
      </c>
      <c r="CE372" s="7">
        <v>21532</v>
      </c>
      <c r="CF372" s="7">
        <v>7</v>
      </c>
      <c r="CG372" s="7">
        <v>25472</v>
      </c>
      <c r="CH372" s="7">
        <v>4.8</v>
      </c>
      <c r="CI372" s="7">
        <v>5041</v>
      </c>
      <c r="CJ372" s="7">
        <v>16</v>
      </c>
      <c r="CK372" s="7" t="s">
        <v>858</v>
      </c>
      <c r="CL372" s="7" t="s">
        <v>858</v>
      </c>
      <c r="CN372" s="8" t="s">
        <v>596</v>
      </c>
      <c r="CO372" s="8" t="s">
        <v>173</v>
      </c>
      <c r="CP372" s="8">
        <v>72000</v>
      </c>
      <c r="CQ372" s="8">
        <v>4.8</v>
      </c>
      <c r="CR372" s="8">
        <v>11.14</v>
      </c>
      <c r="CS372" s="8">
        <v>5.7</v>
      </c>
      <c r="CT372" s="8">
        <v>14.67</v>
      </c>
      <c r="CU372" s="8">
        <v>3</v>
      </c>
      <c r="CV372" s="8">
        <v>6.28</v>
      </c>
      <c r="CW372" s="8">
        <v>1.5</v>
      </c>
      <c r="CX372" s="8" t="s">
        <v>858</v>
      </c>
      <c r="CY372" s="8" t="s">
        <v>858</v>
      </c>
      <c r="DA372" s="20" t="s">
        <v>596</v>
      </c>
      <c r="DB372" s="20" t="s">
        <v>173</v>
      </c>
      <c r="DC372" s="20">
        <v>72000</v>
      </c>
      <c r="DD372" s="20">
        <v>4.8</v>
      </c>
      <c r="DE372" s="20">
        <v>394</v>
      </c>
      <c r="DF372" s="20">
        <v>6</v>
      </c>
      <c r="DG372" s="20">
        <v>473.8</v>
      </c>
      <c r="DH372" s="20">
        <v>3.6</v>
      </c>
      <c r="DI372" s="20">
        <v>100.1</v>
      </c>
      <c r="DJ372" s="20">
        <v>14</v>
      </c>
      <c r="DK372" s="20" t="s">
        <v>858</v>
      </c>
      <c r="DL372" s="20" t="s">
        <v>858</v>
      </c>
      <c r="DN372" s="21" t="s">
        <v>596</v>
      </c>
      <c r="DO372" s="21" t="s">
        <v>173</v>
      </c>
      <c r="DP372" s="21">
        <v>18000</v>
      </c>
      <c r="DQ372" s="21">
        <v>9.1999999999999993</v>
      </c>
      <c r="DR372" s="21">
        <v>37.5</v>
      </c>
      <c r="DS372" s="21">
        <v>0</v>
      </c>
      <c r="DT372" s="21">
        <v>37.1</v>
      </c>
      <c r="DU372" s="21">
        <v>0.8</v>
      </c>
      <c r="DV372" s="21">
        <v>32.5</v>
      </c>
      <c r="DW372" s="21">
        <v>2.2000000000000002</v>
      </c>
      <c r="DX372" s="21" t="s">
        <v>858</v>
      </c>
      <c r="DY372" s="21" t="s">
        <v>858</v>
      </c>
      <c r="EA372" s="22" t="s">
        <v>596</v>
      </c>
      <c r="EB372" s="22" t="s">
        <v>173</v>
      </c>
      <c r="EC372" s="22">
        <v>15000</v>
      </c>
      <c r="ED372" s="22">
        <v>11.3</v>
      </c>
      <c r="EE372" s="22">
        <v>22997</v>
      </c>
      <c r="EF372" s="22">
        <v>8.8000000000000007</v>
      </c>
      <c r="EG372" s="22">
        <v>25815</v>
      </c>
      <c r="EH372" s="22">
        <v>5.8</v>
      </c>
      <c r="EI372" s="22">
        <v>13585</v>
      </c>
      <c r="EJ372" s="22">
        <v>12</v>
      </c>
      <c r="EK372" s="22" t="s">
        <v>858</v>
      </c>
      <c r="EL372" s="22" t="s">
        <v>858</v>
      </c>
      <c r="EN372" s="23" t="s">
        <v>596</v>
      </c>
      <c r="EO372" s="23" t="s">
        <v>173</v>
      </c>
      <c r="EP372" s="23">
        <v>18000</v>
      </c>
      <c r="EQ372" s="23">
        <v>9.1999999999999993</v>
      </c>
      <c r="ER372" s="23">
        <v>11.71</v>
      </c>
      <c r="ES372" s="23">
        <v>7.6</v>
      </c>
      <c r="ET372" s="23">
        <v>12.99</v>
      </c>
      <c r="EU372" s="23">
        <v>4.3</v>
      </c>
      <c r="EV372" s="23">
        <v>6.94</v>
      </c>
      <c r="EW372" s="23">
        <v>5.7</v>
      </c>
      <c r="EX372" s="23" t="s">
        <v>858</v>
      </c>
      <c r="EY372" s="23" t="s">
        <v>858</v>
      </c>
      <c r="FA372" s="24" t="s">
        <v>596</v>
      </c>
      <c r="FB372" s="24" t="s">
        <v>173</v>
      </c>
      <c r="FC372" s="24">
        <v>18000</v>
      </c>
      <c r="FD372" s="24">
        <v>9.1999999999999993</v>
      </c>
      <c r="FE372" s="24">
        <v>443.1</v>
      </c>
      <c r="FF372" s="24">
        <v>7.2</v>
      </c>
      <c r="FG372" s="24">
        <v>482.1</v>
      </c>
      <c r="FH372" s="24">
        <v>4.0999999999999996</v>
      </c>
      <c r="FI372" s="24">
        <v>262</v>
      </c>
      <c r="FJ372" s="24">
        <v>6.7</v>
      </c>
      <c r="FK372" s="24" t="s">
        <v>858</v>
      </c>
      <c r="FL372" s="24" t="s">
        <v>858</v>
      </c>
      <c r="FN372" s="11" t="s">
        <v>596</v>
      </c>
      <c r="FO372" s="11" t="s">
        <v>173</v>
      </c>
      <c r="FP372" s="11">
        <v>31000</v>
      </c>
      <c r="FQ372" s="11">
        <v>7.6</v>
      </c>
      <c r="FR372" s="11">
        <v>39.799999999999997</v>
      </c>
      <c r="FS372" s="11">
        <v>1.6</v>
      </c>
      <c r="FT372" s="11">
        <v>40.799999999999997</v>
      </c>
      <c r="FU372" s="11">
        <v>1.1000000000000001</v>
      </c>
      <c r="FV372" s="11">
        <v>35</v>
      </c>
      <c r="FW372" s="11">
        <v>2.8</v>
      </c>
      <c r="FX372" s="11" t="s">
        <v>858</v>
      </c>
      <c r="FY372" s="11" t="s">
        <v>858</v>
      </c>
      <c r="GA372" s="10" t="s">
        <v>596</v>
      </c>
      <c r="GB372" s="10" t="s">
        <v>173</v>
      </c>
      <c r="GC372" s="10">
        <v>26000</v>
      </c>
      <c r="GD372" s="10">
        <v>13.6</v>
      </c>
      <c r="GE372" s="10">
        <v>31693</v>
      </c>
      <c r="GF372" s="10">
        <v>14</v>
      </c>
      <c r="GG372" s="10">
        <v>37207</v>
      </c>
      <c r="GH372" s="10">
        <v>4.9000000000000004</v>
      </c>
      <c r="GI372" s="10">
        <v>17552</v>
      </c>
      <c r="GJ372" s="10">
        <v>6.4</v>
      </c>
      <c r="GK372" s="10" t="s">
        <v>858</v>
      </c>
      <c r="GL372" s="10" t="s">
        <v>858</v>
      </c>
      <c r="GN372" s="9" t="s">
        <v>596</v>
      </c>
      <c r="GO372" s="9" t="s">
        <v>173</v>
      </c>
      <c r="GP372" s="9">
        <v>31000</v>
      </c>
      <c r="GQ372" s="9">
        <v>7.6</v>
      </c>
      <c r="GR372" s="9">
        <v>15.56</v>
      </c>
      <c r="GS372" s="9">
        <v>5.9</v>
      </c>
      <c r="GT372" s="9">
        <v>17.05</v>
      </c>
      <c r="GU372" s="9">
        <v>4.2</v>
      </c>
      <c r="GV372" s="9">
        <v>7.61</v>
      </c>
      <c r="GW372" s="9">
        <v>5</v>
      </c>
      <c r="GX372" s="9" t="s">
        <v>858</v>
      </c>
      <c r="GY372" s="9" t="s">
        <v>858</v>
      </c>
    </row>
    <row r="373" spans="1:207" x14ac:dyDescent="0.25">
      <c r="A373" s="1" t="s">
        <v>597</v>
      </c>
      <c r="B373" s="1" t="s">
        <v>174</v>
      </c>
      <c r="C373" s="1">
        <v>21000</v>
      </c>
      <c r="D373" s="1">
        <v>9.3000000000000007</v>
      </c>
      <c r="E373" s="1">
        <v>504.6</v>
      </c>
      <c r="F373" s="1">
        <v>6.2</v>
      </c>
      <c r="G373" s="1">
        <v>579.5</v>
      </c>
      <c r="H373" s="1">
        <v>5.4</v>
      </c>
      <c r="I373" s="1">
        <v>300.2</v>
      </c>
      <c r="J373" s="1">
        <v>5.9</v>
      </c>
      <c r="K373" s="1" t="s">
        <v>858</v>
      </c>
      <c r="L373" s="1" t="s">
        <v>858</v>
      </c>
      <c r="N373" s="2" t="s">
        <v>597</v>
      </c>
      <c r="O373" s="2" t="s">
        <v>174</v>
      </c>
      <c r="P373" s="2">
        <v>30000</v>
      </c>
      <c r="Q373" s="2">
        <v>7.5</v>
      </c>
      <c r="R373" s="2">
        <v>40</v>
      </c>
      <c r="S373" s="2">
        <v>1.3</v>
      </c>
      <c r="T373" s="2">
        <v>42.4</v>
      </c>
      <c r="U373" s="2">
        <v>2.2999999999999998</v>
      </c>
      <c r="V373" s="2">
        <v>35</v>
      </c>
      <c r="W373" s="2">
        <v>1.5</v>
      </c>
      <c r="X373" s="2" t="s">
        <v>858</v>
      </c>
      <c r="Y373" s="2" t="s">
        <v>858</v>
      </c>
      <c r="AA373" s="3" t="s">
        <v>597</v>
      </c>
      <c r="AB373" s="3" t="s">
        <v>174</v>
      </c>
      <c r="AC373" s="3">
        <v>25000</v>
      </c>
      <c r="AD373" s="3">
        <v>9.1999999999999993</v>
      </c>
      <c r="AE373" s="3">
        <v>24399</v>
      </c>
      <c r="AF373" s="3">
        <v>6.7</v>
      </c>
      <c r="AG373" s="3">
        <v>28896</v>
      </c>
      <c r="AH373" s="3">
        <v>5.7</v>
      </c>
      <c r="AI373" s="3">
        <v>13860</v>
      </c>
      <c r="AJ373" s="3">
        <v>6.3</v>
      </c>
      <c r="AK373" s="3" t="s">
        <v>858</v>
      </c>
      <c r="AL373" s="3" t="s">
        <v>858</v>
      </c>
      <c r="AN373" s="4" t="s">
        <v>597</v>
      </c>
      <c r="AO373" s="4" t="s">
        <v>174</v>
      </c>
      <c r="AP373" s="4">
        <v>30000</v>
      </c>
      <c r="AQ373" s="4">
        <v>7.5</v>
      </c>
      <c r="AR373" s="4">
        <v>10.52</v>
      </c>
      <c r="AS373" s="4">
        <v>5.8</v>
      </c>
      <c r="AT373" s="4">
        <v>12.83</v>
      </c>
      <c r="AU373" s="4">
        <v>4.9000000000000004</v>
      </c>
      <c r="AV373" s="4">
        <v>6.92</v>
      </c>
      <c r="AW373" s="4">
        <v>4</v>
      </c>
      <c r="AX373" s="4" t="s">
        <v>858</v>
      </c>
      <c r="AY373" s="4" t="s">
        <v>858</v>
      </c>
      <c r="BA373" s="5" t="s">
        <v>597</v>
      </c>
      <c r="BB373" s="5" t="s">
        <v>174</v>
      </c>
      <c r="BC373" s="5">
        <v>30000</v>
      </c>
      <c r="BD373" s="5">
        <v>7.5</v>
      </c>
      <c r="BE373" s="5">
        <v>473.4</v>
      </c>
      <c r="BF373" s="5">
        <v>6</v>
      </c>
      <c r="BG373" s="5">
        <v>544.4</v>
      </c>
      <c r="BH373" s="5">
        <v>4.5</v>
      </c>
      <c r="BI373" s="5">
        <v>270.89999999999998</v>
      </c>
      <c r="BJ373" s="5">
        <v>5.3</v>
      </c>
      <c r="BK373" s="5" t="s">
        <v>858</v>
      </c>
      <c r="BL373" s="5" t="s">
        <v>858</v>
      </c>
      <c r="BN373" s="6" t="s">
        <v>597</v>
      </c>
      <c r="BO373" s="6" t="s">
        <v>174</v>
      </c>
      <c r="BP373" s="6">
        <v>42000</v>
      </c>
      <c r="BQ373" s="6">
        <v>6.3</v>
      </c>
      <c r="BR373" s="6">
        <v>37.5</v>
      </c>
      <c r="BS373" s="6">
        <v>1.4</v>
      </c>
      <c r="BT373" s="6">
        <v>35.200000000000003</v>
      </c>
      <c r="BU373" s="6">
        <v>2.9</v>
      </c>
      <c r="BV373" s="6">
        <v>12</v>
      </c>
      <c r="BW373" s="6">
        <v>14</v>
      </c>
      <c r="BX373" s="6" t="s">
        <v>858</v>
      </c>
      <c r="BY373" s="6" t="s">
        <v>858</v>
      </c>
      <c r="CA373" s="7" t="s">
        <v>597</v>
      </c>
      <c r="CB373" s="7" t="s">
        <v>174</v>
      </c>
      <c r="CC373" s="7">
        <v>35000</v>
      </c>
      <c r="CD373" s="7">
        <v>7.6</v>
      </c>
      <c r="CE373" s="7">
        <v>19981</v>
      </c>
      <c r="CF373" s="7">
        <v>8.4</v>
      </c>
      <c r="CG373" s="7">
        <v>22937</v>
      </c>
      <c r="CH373" s="7">
        <v>6.1</v>
      </c>
      <c r="CI373" s="7">
        <v>5796</v>
      </c>
      <c r="CJ373" s="7">
        <v>18</v>
      </c>
      <c r="CK373" s="7" t="s">
        <v>858</v>
      </c>
      <c r="CL373" s="7" t="s">
        <v>858</v>
      </c>
      <c r="CN373" s="8" t="s">
        <v>597</v>
      </c>
      <c r="CO373" s="8" t="s">
        <v>174</v>
      </c>
      <c r="CP373" s="8">
        <v>42000</v>
      </c>
      <c r="CQ373" s="8">
        <v>6.3</v>
      </c>
      <c r="CR373" s="8">
        <v>9.8000000000000007</v>
      </c>
      <c r="CS373" s="8">
        <v>5.2</v>
      </c>
      <c r="CT373" s="8">
        <v>12.33</v>
      </c>
      <c r="CU373" s="8">
        <v>4.4000000000000004</v>
      </c>
      <c r="CV373" s="8">
        <v>6.51</v>
      </c>
      <c r="CW373" s="8">
        <v>2.5</v>
      </c>
      <c r="CX373" s="8" t="s">
        <v>858</v>
      </c>
      <c r="CY373" s="8" t="s">
        <v>858</v>
      </c>
      <c r="DA373" s="20" t="s">
        <v>597</v>
      </c>
      <c r="DB373" s="20" t="s">
        <v>174</v>
      </c>
      <c r="DC373" s="20">
        <v>42000</v>
      </c>
      <c r="DD373" s="20">
        <v>6.3</v>
      </c>
      <c r="DE373" s="20">
        <v>374.2</v>
      </c>
      <c r="DF373" s="20">
        <v>7.2</v>
      </c>
      <c r="DG373" s="20">
        <v>434.2</v>
      </c>
      <c r="DH373" s="20">
        <v>4.8</v>
      </c>
      <c r="DI373" s="20">
        <v>107.2</v>
      </c>
      <c r="DJ373" s="20">
        <v>16</v>
      </c>
      <c r="DK373" s="20" t="s">
        <v>858</v>
      </c>
      <c r="DL373" s="20" t="s">
        <v>858</v>
      </c>
      <c r="DN373" s="21" t="s">
        <v>597</v>
      </c>
      <c r="DO373" s="21" t="s">
        <v>174</v>
      </c>
      <c r="DP373" s="21">
        <v>10000</v>
      </c>
      <c r="DQ373" s="21">
        <v>12.9</v>
      </c>
      <c r="DR373" s="21">
        <v>37.5</v>
      </c>
      <c r="DS373" s="21">
        <v>1.7</v>
      </c>
      <c r="DT373" s="21">
        <v>42</v>
      </c>
      <c r="DU373" s="21">
        <v>6.4</v>
      </c>
      <c r="DV373" s="21">
        <v>32.5</v>
      </c>
      <c r="DW373" s="21">
        <v>3.5</v>
      </c>
      <c r="DX373" s="21" t="s">
        <v>858</v>
      </c>
      <c r="DY373" s="21" t="s">
        <v>858</v>
      </c>
      <c r="EA373" s="22" t="s">
        <v>597</v>
      </c>
      <c r="EB373" s="22" t="s">
        <v>174</v>
      </c>
      <c r="EC373" s="22">
        <v>8000</v>
      </c>
      <c r="ED373" s="22">
        <v>16.100000000000001</v>
      </c>
      <c r="EE373" s="22">
        <v>19929</v>
      </c>
      <c r="EF373" s="22">
        <v>11</v>
      </c>
      <c r="EG373" s="22">
        <v>24751</v>
      </c>
      <c r="EH373" s="22">
        <v>11</v>
      </c>
      <c r="EI373" s="22" t="s">
        <v>858</v>
      </c>
      <c r="EJ373" s="22" t="s">
        <v>858</v>
      </c>
      <c r="EK373" s="22" t="s">
        <v>858</v>
      </c>
      <c r="EL373" s="22" t="s">
        <v>858</v>
      </c>
      <c r="EN373" s="23" t="s">
        <v>597</v>
      </c>
      <c r="EO373" s="23" t="s">
        <v>174</v>
      </c>
      <c r="EP373" s="23">
        <v>10000</v>
      </c>
      <c r="EQ373" s="23">
        <v>12.9</v>
      </c>
      <c r="ER373" s="23">
        <v>9.24</v>
      </c>
      <c r="ES373" s="23">
        <v>9.1999999999999993</v>
      </c>
      <c r="ET373" s="23">
        <v>11.2</v>
      </c>
      <c r="EU373" s="23">
        <v>9.4</v>
      </c>
      <c r="EV373" s="23" t="s">
        <v>858</v>
      </c>
      <c r="EW373" s="23" t="s">
        <v>858</v>
      </c>
      <c r="EX373" s="23" t="s">
        <v>858</v>
      </c>
      <c r="EY373" s="23" t="s">
        <v>858</v>
      </c>
      <c r="FA373" s="24" t="s">
        <v>597</v>
      </c>
      <c r="FB373" s="24" t="s">
        <v>174</v>
      </c>
      <c r="FC373" s="24">
        <v>10000</v>
      </c>
      <c r="FD373" s="24">
        <v>12.9</v>
      </c>
      <c r="FE373" s="24">
        <v>387.4</v>
      </c>
      <c r="FF373" s="24">
        <v>10</v>
      </c>
      <c r="FG373" s="24">
        <v>470.7</v>
      </c>
      <c r="FH373" s="24">
        <v>7.5</v>
      </c>
      <c r="FI373" s="24">
        <v>239.4</v>
      </c>
      <c r="FJ373" s="24">
        <v>8.5</v>
      </c>
      <c r="FK373" s="24" t="s">
        <v>858</v>
      </c>
      <c r="FL373" s="24" t="s">
        <v>858</v>
      </c>
      <c r="FN373" s="11" t="s">
        <v>597</v>
      </c>
      <c r="FO373" s="11" t="s">
        <v>174</v>
      </c>
      <c r="FP373" s="11">
        <v>21000</v>
      </c>
      <c r="FQ373" s="11">
        <v>9.3000000000000007</v>
      </c>
      <c r="FR373" s="11">
        <v>40</v>
      </c>
      <c r="FS373" s="11">
        <v>2.6</v>
      </c>
      <c r="FT373" s="11">
        <v>42.6</v>
      </c>
      <c r="FU373" s="11">
        <v>1.5</v>
      </c>
      <c r="FV373" s="11">
        <v>36.299999999999997</v>
      </c>
      <c r="FW373" s="11">
        <v>1.7</v>
      </c>
      <c r="FX373" s="11" t="s">
        <v>858</v>
      </c>
      <c r="FY373" s="11" t="s">
        <v>858</v>
      </c>
      <c r="GA373" s="10" t="s">
        <v>597</v>
      </c>
      <c r="GB373" s="10" t="s">
        <v>174</v>
      </c>
      <c r="GC373" s="10">
        <v>17000</v>
      </c>
      <c r="GD373" s="10">
        <v>11.3</v>
      </c>
      <c r="GE373" s="10">
        <v>26446</v>
      </c>
      <c r="GF373" s="10">
        <v>7.4</v>
      </c>
      <c r="GG373" s="10">
        <v>30755</v>
      </c>
      <c r="GH373" s="10">
        <v>6.7</v>
      </c>
      <c r="GI373" s="10">
        <v>15454</v>
      </c>
      <c r="GJ373" s="10">
        <v>12</v>
      </c>
      <c r="GK373" s="10" t="s">
        <v>858</v>
      </c>
      <c r="GL373" s="10" t="s">
        <v>858</v>
      </c>
      <c r="GN373" s="9" t="s">
        <v>597</v>
      </c>
      <c r="GO373" s="9" t="s">
        <v>174</v>
      </c>
      <c r="GP373" s="9">
        <v>21000</v>
      </c>
      <c r="GQ373" s="9">
        <v>9.3000000000000007</v>
      </c>
      <c r="GR373" s="9">
        <v>11.12</v>
      </c>
      <c r="GS373" s="9">
        <v>6.7</v>
      </c>
      <c r="GT373" s="9">
        <v>13.6</v>
      </c>
      <c r="GU373" s="9">
        <v>5.4</v>
      </c>
      <c r="GV373" s="9">
        <v>7.07</v>
      </c>
      <c r="GW373" s="9">
        <v>5.7</v>
      </c>
      <c r="GX373" s="9" t="s">
        <v>858</v>
      </c>
      <c r="GY373" s="9" t="s">
        <v>858</v>
      </c>
    </row>
    <row r="374" spans="1:207" x14ac:dyDescent="0.25">
      <c r="A374" s="1" t="s">
        <v>598</v>
      </c>
      <c r="B374" s="1" t="s">
        <v>175</v>
      </c>
      <c r="C374" s="1">
        <v>13000</v>
      </c>
      <c r="D374" s="1">
        <v>11.9</v>
      </c>
      <c r="E374" s="1">
        <v>591.20000000000005</v>
      </c>
      <c r="F374" s="1">
        <v>14</v>
      </c>
      <c r="G374" s="1">
        <v>720.3</v>
      </c>
      <c r="H374" s="1">
        <v>6.9</v>
      </c>
      <c r="I374" s="1">
        <v>312.5</v>
      </c>
      <c r="J374" s="1">
        <v>8.6999999999999993</v>
      </c>
      <c r="K374" s="1" t="s">
        <v>858</v>
      </c>
      <c r="L374" s="1" t="s">
        <v>858</v>
      </c>
      <c r="N374" s="2" t="s">
        <v>598</v>
      </c>
      <c r="O374" s="2" t="s">
        <v>175</v>
      </c>
      <c r="P374" s="2">
        <v>20000</v>
      </c>
      <c r="Q374" s="2">
        <v>9.5</v>
      </c>
      <c r="R374" s="2">
        <v>37.5</v>
      </c>
      <c r="S374" s="2">
        <v>1.7</v>
      </c>
      <c r="T374" s="2">
        <v>39.299999999999997</v>
      </c>
      <c r="U374" s="2">
        <v>1.1000000000000001</v>
      </c>
      <c r="V374" s="2">
        <v>34.9</v>
      </c>
      <c r="W374" s="2">
        <v>1.9</v>
      </c>
      <c r="X374" s="2" t="s">
        <v>858</v>
      </c>
      <c r="Y374" s="2" t="s">
        <v>858</v>
      </c>
      <c r="AA374" s="3" t="s">
        <v>598</v>
      </c>
      <c r="AB374" s="3" t="s">
        <v>175</v>
      </c>
      <c r="AC374" s="3">
        <v>16000</v>
      </c>
      <c r="AD374" s="3">
        <v>11.5</v>
      </c>
      <c r="AE374" s="3">
        <v>28659</v>
      </c>
      <c r="AF374" s="3">
        <v>14</v>
      </c>
      <c r="AG374" s="3">
        <v>33889</v>
      </c>
      <c r="AH374" s="3">
        <v>6.2</v>
      </c>
      <c r="AI374" s="3">
        <v>15393</v>
      </c>
      <c r="AJ374" s="3">
        <v>11</v>
      </c>
      <c r="AK374" s="3" t="s">
        <v>858</v>
      </c>
      <c r="AL374" s="3" t="s">
        <v>858</v>
      </c>
      <c r="AN374" s="4" t="s">
        <v>598</v>
      </c>
      <c r="AO374" s="4" t="s">
        <v>175</v>
      </c>
      <c r="AP374" s="4">
        <v>20000</v>
      </c>
      <c r="AQ374" s="4">
        <v>9.5</v>
      </c>
      <c r="AR374" s="4">
        <v>13.85</v>
      </c>
      <c r="AS374" s="4">
        <v>11</v>
      </c>
      <c r="AT374" s="4">
        <v>16.690000000000001</v>
      </c>
      <c r="AU374" s="4">
        <v>5.9</v>
      </c>
      <c r="AV374" s="4">
        <v>7.08</v>
      </c>
      <c r="AW374" s="4">
        <v>5</v>
      </c>
      <c r="AX374" s="4" t="s">
        <v>858</v>
      </c>
      <c r="AY374" s="4" t="s">
        <v>858</v>
      </c>
      <c r="BA374" s="5" t="s">
        <v>598</v>
      </c>
      <c r="BB374" s="5" t="s">
        <v>175</v>
      </c>
      <c r="BC374" s="5">
        <v>20000</v>
      </c>
      <c r="BD374" s="5">
        <v>9.5</v>
      </c>
      <c r="BE374" s="5">
        <v>539.29999999999995</v>
      </c>
      <c r="BF374" s="5">
        <v>8.4</v>
      </c>
      <c r="BG374" s="5">
        <v>656.4</v>
      </c>
      <c r="BH374" s="5">
        <v>5.8</v>
      </c>
      <c r="BI374" s="5">
        <v>289</v>
      </c>
      <c r="BJ374" s="5">
        <v>6.7</v>
      </c>
      <c r="BK374" s="5" t="s">
        <v>858</v>
      </c>
      <c r="BL374" s="5" t="s">
        <v>858</v>
      </c>
      <c r="BN374" s="6" t="s">
        <v>598</v>
      </c>
      <c r="BO374" s="6" t="s">
        <v>175</v>
      </c>
      <c r="BP374" s="6">
        <v>26000</v>
      </c>
      <c r="BQ374" s="6">
        <v>8.1999999999999993</v>
      </c>
      <c r="BR374" s="6">
        <v>37.5</v>
      </c>
      <c r="BS374" s="6">
        <v>2</v>
      </c>
      <c r="BT374" s="6">
        <v>34.6</v>
      </c>
      <c r="BU374" s="6">
        <v>2.2999999999999998</v>
      </c>
      <c r="BV374" s="6">
        <v>18.399999999999999</v>
      </c>
      <c r="BW374" s="6">
        <v>12</v>
      </c>
      <c r="BX374" s="6" t="s">
        <v>858</v>
      </c>
      <c r="BY374" s="6" t="s">
        <v>858</v>
      </c>
      <c r="CA374" s="7" t="s">
        <v>598</v>
      </c>
      <c r="CB374" s="7" t="s">
        <v>175</v>
      </c>
      <c r="CC374" s="7">
        <v>22000</v>
      </c>
      <c r="CD374" s="7">
        <v>9.6999999999999993</v>
      </c>
      <c r="CE374" s="7">
        <v>24321</v>
      </c>
      <c r="CF374" s="7">
        <v>13</v>
      </c>
      <c r="CG374" s="7">
        <v>28361</v>
      </c>
      <c r="CH374" s="7">
        <v>6.6</v>
      </c>
      <c r="CI374" s="7">
        <v>6756</v>
      </c>
      <c r="CJ374" s="7">
        <v>18</v>
      </c>
      <c r="CK374" s="7" t="s">
        <v>858</v>
      </c>
      <c r="CL374" s="7" t="s">
        <v>858</v>
      </c>
      <c r="CN374" s="8" t="s">
        <v>598</v>
      </c>
      <c r="CO374" s="8" t="s">
        <v>175</v>
      </c>
      <c r="CP374" s="8">
        <v>26000</v>
      </c>
      <c r="CQ374" s="8">
        <v>8.1999999999999993</v>
      </c>
      <c r="CR374" s="8">
        <v>12.34</v>
      </c>
      <c r="CS374" s="8">
        <v>12</v>
      </c>
      <c r="CT374" s="8">
        <v>15.81</v>
      </c>
      <c r="CU374" s="8">
        <v>5.5</v>
      </c>
      <c r="CV374" s="8">
        <v>6.49</v>
      </c>
      <c r="CW374" s="8">
        <v>3.3</v>
      </c>
      <c r="CX374" s="8" t="s">
        <v>858</v>
      </c>
      <c r="CY374" s="8" t="s">
        <v>858</v>
      </c>
      <c r="DA374" s="20" t="s">
        <v>598</v>
      </c>
      <c r="DB374" s="20" t="s">
        <v>175</v>
      </c>
      <c r="DC374" s="20">
        <v>26000</v>
      </c>
      <c r="DD374" s="20">
        <v>8.1999999999999993</v>
      </c>
      <c r="DE374" s="20">
        <v>455.4</v>
      </c>
      <c r="DF374" s="20">
        <v>10</v>
      </c>
      <c r="DG374" s="20">
        <v>546.5</v>
      </c>
      <c r="DH374" s="20">
        <v>6.1</v>
      </c>
      <c r="DI374" s="20">
        <v>148.5</v>
      </c>
      <c r="DJ374" s="20">
        <v>13</v>
      </c>
      <c r="DK374" s="20" t="s">
        <v>858</v>
      </c>
      <c r="DL374" s="20" t="s">
        <v>858</v>
      </c>
      <c r="DN374" s="21" t="s">
        <v>598</v>
      </c>
      <c r="DO374" s="21" t="s">
        <v>175</v>
      </c>
      <c r="DP374" s="21">
        <v>6000</v>
      </c>
      <c r="DQ374" s="21">
        <v>15.7</v>
      </c>
      <c r="DR374" s="21">
        <v>36.9</v>
      </c>
      <c r="DS374" s="21">
        <v>1.8</v>
      </c>
      <c r="DT374" s="21">
        <v>36.9</v>
      </c>
      <c r="DU374" s="21">
        <v>1.8</v>
      </c>
      <c r="DV374" s="21" t="s">
        <v>858</v>
      </c>
      <c r="DW374" s="21" t="s">
        <v>858</v>
      </c>
      <c r="DX374" s="21" t="s">
        <v>858</v>
      </c>
      <c r="DY374" s="21" t="s">
        <v>858</v>
      </c>
      <c r="EA374" s="22" t="s">
        <v>598</v>
      </c>
      <c r="EB374" s="22" t="s">
        <v>175</v>
      </c>
      <c r="EC374" s="22">
        <v>5000</v>
      </c>
      <c r="ED374" s="22">
        <v>19.600000000000001</v>
      </c>
      <c r="EE374" s="22">
        <v>23437</v>
      </c>
      <c r="EF374" s="22">
        <v>20</v>
      </c>
      <c r="EG374" s="22">
        <v>26916</v>
      </c>
      <c r="EH374" s="22">
        <v>9.4</v>
      </c>
      <c r="EI374" s="22" t="s">
        <v>858</v>
      </c>
      <c r="EJ374" s="22" t="s">
        <v>858</v>
      </c>
      <c r="EK374" s="22" t="s">
        <v>858</v>
      </c>
      <c r="EL374" s="22" t="s">
        <v>858</v>
      </c>
      <c r="EN374" s="23" t="s">
        <v>598</v>
      </c>
      <c r="EO374" s="23" t="s">
        <v>175</v>
      </c>
      <c r="EP374" s="23">
        <v>6000</v>
      </c>
      <c r="EQ374" s="23">
        <v>15.7</v>
      </c>
      <c r="ER374" s="23" t="s">
        <v>858</v>
      </c>
      <c r="ES374" s="23" t="s">
        <v>858</v>
      </c>
      <c r="ET374" s="23">
        <v>14.17</v>
      </c>
      <c r="EU374" s="23">
        <v>9.5</v>
      </c>
      <c r="EV374" s="23" t="s">
        <v>858</v>
      </c>
      <c r="EW374" s="23" t="s">
        <v>858</v>
      </c>
      <c r="EX374" s="23" t="s">
        <v>858</v>
      </c>
      <c r="EY374" s="23" t="s">
        <v>858</v>
      </c>
      <c r="FA374" s="24" t="s">
        <v>598</v>
      </c>
      <c r="FB374" s="24" t="s">
        <v>175</v>
      </c>
      <c r="FC374" s="24">
        <v>6000</v>
      </c>
      <c r="FD374" s="24">
        <v>15.7</v>
      </c>
      <c r="FE374" s="24">
        <v>431.6</v>
      </c>
      <c r="FF374" s="24">
        <v>18</v>
      </c>
      <c r="FG374" s="24">
        <v>523.1</v>
      </c>
      <c r="FH374" s="24">
        <v>9.5</v>
      </c>
      <c r="FI374" s="24" t="s">
        <v>858</v>
      </c>
      <c r="FJ374" s="24" t="s">
        <v>858</v>
      </c>
      <c r="FK374" s="24" t="s">
        <v>858</v>
      </c>
      <c r="FL374" s="24" t="s">
        <v>858</v>
      </c>
      <c r="FN374" s="11" t="s">
        <v>598</v>
      </c>
      <c r="FO374" s="11" t="s">
        <v>175</v>
      </c>
      <c r="FP374" s="11">
        <v>13000</v>
      </c>
      <c r="FQ374" s="11">
        <v>11.9</v>
      </c>
      <c r="FR374" s="11">
        <v>40</v>
      </c>
      <c r="FS374" s="11">
        <v>1.6</v>
      </c>
      <c r="FT374" s="11">
        <v>40.5</v>
      </c>
      <c r="FU374" s="11">
        <v>1.3</v>
      </c>
      <c r="FV374" s="11">
        <v>35.6</v>
      </c>
      <c r="FW374" s="11">
        <v>2.4</v>
      </c>
      <c r="FX374" s="11" t="s">
        <v>858</v>
      </c>
      <c r="FY374" s="11" t="s">
        <v>858</v>
      </c>
      <c r="GA374" s="10" t="s">
        <v>598</v>
      </c>
      <c r="GB374" s="10" t="s">
        <v>175</v>
      </c>
      <c r="GC374" s="10">
        <v>11000</v>
      </c>
      <c r="GD374" s="10">
        <v>14.1</v>
      </c>
      <c r="GE374" s="10">
        <v>31840</v>
      </c>
      <c r="GF374" s="10">
        <v>16</v>
      </c>
      <c r="GG374" s="10">
        <v>36981</v>
      </c>
      <c r="GH374" s="10">
        <v>7.3</v>
      </c>
      <c r="GI374" s="10" t="s">
        <v>858</v>
      </c>
      <c r="GJ374" s="10" t="s">
        <v>858</v>
      </c>
      <c r="GK374" s="10" t="s">
        <v>858</v>
      </c>
      <c r="GL374" s="10" t="s">
        <v>858</v>
      </c>
      <c r="GN374" s="9" t="s">
        <v>598</v>
      </c>
      <c r="GO374" s="9" t="s">
        <v>175</v>
      </c>
      <c r="GP374" s="9">
        <v>13000</v>
      </c>
      <c r="GQ374" s="9">
        <v>11.9</v>
      </c>
      <c r="GR374" s="9">
        <v>14.4</v>
      </c>
      <c r="GS374" s="9">
        <v>14</v>
      </c>
      <c r="GT374" s="9">
        <v>17.79</v>
      </c>
      <c r="GU374" s="9">
        <v>7.1</v>
      </c>
      <c r="GV374" s="9">
        <v>7.8</v>
      </c>
      <c r="GW374" s="9">
        <v>7.5</v>
      </c>
      <c r="GX374" s="9" t="s">
        <v>858</v>
      </c>
      <c r="GY374" s="9" t="s">
        <v>858</v>
      </c>
    </row>
    <row r="375" spans="1:207" x14ac:dyDescent="0.25">
      <c r="A375" s="1" t="s">
        <v>599</v>
      </c>
      <c r="B375" s="1" t="s">
        <v>176</v>
      </c>
      <c r="C375" s="1">
        <v>5000</v>
      </c>
      <c r="D375" s="1">
        <v>19.2</v>
      </c>
      <c r="E375" s="1">
        <v>465.4</v>
      </c>
      <c r="F375" s="1">
        <v>19</v>
      </c>
      <c r="G375" s="1">
        <v>571.4</v>
      </c>
      <c r="H375" s="1">
        <v>13</v>
      </c>
      <c r="I375" s="1" t="s">
        <v>858</v>
      </c>
      <c r="J375" s="1" t="s">
        <v>858</v>
      </c>
      <c r="K375" s="1" t="s">
        <v>858</v>
      </c>
      <c r="L375" s="1" t="s">
        <v>858</v>
      </c>
      <c r="N375" s="2" t="s">
        <v>599</v>
      </c>
      <c r="O375" s="2" t="s">
        <v>176</v>
      </c>
      <c r="P375" s="2">
        <v>8000</v>
      </c>
      <c r="Q375" s="2">
        <v>14.2</v>
      </c>
      <c r="R375" s="2">
        <v>39</v>
      </c>
      <c r="S375" s="2">
        <v>2.8</v>
      </c>
      <c r="T375" s="2">
        <v>40.1</v>
      </c>
      <c r="U375" s="2">
        <v>2.4</v>
      </c>
      <c r="V375" s="2" t="s">
        <v>858</v>
      </c>
      <c r="W375" s="2" t="s">
        <v>858</v>
      </c>
      <c r="X375" s="2" t="s">
        <v>858</v>
      </c>
      <c r="Y375" s="2" t="s">
        <v>858</v>
      </c>
      <c r="AA375" s="3" t="s">
        <v>599</v>
      </c>
      <c r="AB375" s="3" t="s">
        <v>176</v>
      </c>
      <c r="AC375" s="3">
        <v>7000</v>
      </c>
      <c r="AD375" s="3">
        <v>17</v>
      </c>
      <c r="AE375" s="3">
        <v>20934</v>
      </c>
      <c r="AF375" s="3">
        <v>18</v>
      </c>
      <c r="AG375" s="3">
        <v>26526</v>
      </c>
      <c r="AH375" s="3">
        <v>12</v>
      </c>
      <c r="AI375" s="3" t="s">
        <v>858</v>
      </c>
      <c r="AJ375" s="3" t="s">
        <v>858</v>
      </c>
      <c r="AK375" s="3" t="s">
        <v>858</v>
      </c>
      <c r="AL375" s="3" t="s">
        <v>858</v>
      </c>
      <c r="AN375" s="4" t="s">
        <v>599</v>
      </c>
      <c r="AO375" s="4" t="s">
        <v>176</v>
      </c>
      <c r="AP375" s="4">
        <v>8000</v>
      </c>
      <c r="AQ375" s="4">
        <v>14.2</v>
      </c>
      <c r="AR375" s="4">
        <v>10.39</v>
      </c>
      <c r="AS375" s="4">
        <v>12</v>
      </c>
      <c r="AT375" s="4">
        <v>12.39</v>
      </c>
      <c r="AU375" s="4">
        <v>9.1999999999999993</v>
      </c>
      <c r="AV375" s="4" t="s">
        <v>858</v>
      </c>
      <c r="AW375" s="4" t="s">
        <v>858</v>
      </c>
      <c r="AX375" s="4" t="s">
        <v>858</v>
      </c>
      <c r="AY375" s="4" t="s">
        <v>858</v>
      </c>
      <c r="BA375" s="5" t="s">
        <v>599</v>
      </c>
      <c r="BB375" s="5" t="s">
        <v>176</v>
      </c>
      <c r="BC375" s="5">
        <v>8000</v>
      </c>
      <c r="BD375" s="5">
        <v>14.2</v>
      </c>
      <c r="BE375" s="5">
        <v>406.8</v>
      </c>
      <c r="BF375" s="5">
        <v>13</v>
      </c>
      <c r="BG375" s="5">
        <v>496.2</v>
      </c>
      <c r="BH375" s="5">
        <v>9.1999999999999993</v>
      </c>
      <c r="BI375" s="5" t="s">
        <v>858</v>
      </c>
      <c r="BJ375" s="5" t="s">
        <v>858</v>
      </c>
      <c r="BK375" s="5" t="s">
        <v>858</v>
      </c>
      <c r="BL375" s="5" t="s">
        <v>858</v>
      </c>
      <c r="BN375" s="6" t="s">
        <v>599</v>
      </c>
      <c r="BO375" s="6" t="s">
        <v>176</v>
      </c>
      <c r="BP375" s="6">
        <v>14000</v>
      </c>
      <c r="BQ375" s="6">
        <v>10.6</v>
      </c>
      <c r="BR375" s="6">
        <v>34.1</v>
      </c>
      <c r="BS375" s="6">
        <v>10</v>
      </c>
      <c r="BT375" s="6">
        <v>30.5</v>
      </c>
      <c r="BU375" s="6">
        <v>4.5999999999999996</v>
      </c>
      <c r="BV375" s="6" t="s">
        <v>858</v>
      </c>
      <c r="BW375" s="6" t="s">
        <v>858</v>
      </c>
      <c r="BX375" s="6" t="s">
        <v>858</v>
      </c>
      <c r="BY375" s="6" t="s">
        <v>858</v>
      </c>
      <c r="CA375" s="7" t="s">
        <v>599</v>
      </c>
      <c r="CB375" s="7" t="s">
        <v>176</v>
      </c>
      <c r="CC375" s="7">
        <v>12000</v>
      </c>
      <c r="CD375" s="7">
        <v>12.8</v>
      </c>
      <c r="CE375" s="7">
        <v>14649</v>
      </c>
      <c r="CF375" s="7">
        <v>17</v>
      </c>
      <c r="CG375" s="7">
        <v>19029</v>
      </c>
      <c r="CH375" s="7">
        <v>12</v>
      </c>
      <c r="CI375" s="7" t="s">
        <v>858</v>
      </c>
      <c r="CJ375" s="7" t="s">
        <v>858</v>
      </c>
      <c r="CK375" s="7" t="s">
        <v>858</v>
      </c>
      <c r="CL375" s="7" t="s">
        <v>858</v>
      </c>
      <c r="CN375" s="8" t="s">
        <v>599</v>
      </c>
      <c r="CO375" s="8" t="s">
        <v>176</v>
      </c>
      <c r="CP375" s="8">
        <v>14000</v>
      </c>
      <c r="CQ375" s="8">
        <v>10.6</v>
      </c>
      <c r="CR375" s="8">
        <v>9.43</v>
      </c>
      <c r="CS375" s="8">
        <v>8.6999999999999993</v>
      </c>
      <c r="CT375" s="8">
        <v>11.63</v>
      </c>
      <c r="CU375" s="8">
        <v>7.7</v>
      </c>
      <c r="CV375" s="8">
        <v>6.15</v>
      </c>
      <c r="CW375" s="8">
        <v>0.9</v>
      </c>
      <c r="CX375" s="8" t="s">
        <v>858</v>
      </c>
      <c r="CY375" s="8" t="s">
        <v>858</v>
      </c>
      <c r="DA375" s="20" t="s">
        <v>599</v>
      </c>
      <c r="DB375" s="20" t="s">
        <v>176</v>
      </c>
      <c r="DC375" s="20">
        <v>14000</v>
      </c>
      <c r="DD375" s="20">
        <v>10.6</v>
      </c>
      <c r="DE375" s="20">
        <v>294.3</v>
      </c>
      <c r="DF375" s="20">
        <v>14</v>
      </c>
      <c r="DG375" s="20">
        <v>354.5</v>
      </c>
      <c r="DH375" s="20">
        <v>9.1999999999999993</v>
      </c>
      <c r="DI375" s="20">
        <v>90.7</v>
      </c>
      <c r="DJ375" s="20">
        <v>17</v>
      </c>
      <c r="DK375" s="20" t="s">
        <v>858</v>
      </c>
      <c r="DL375" s="20" t="s">
        <v>858</v>
      </c>
      <c r="DN375" s="21" t="s">
        <v>599</v>
      </c>
      <c r="DO375" s="21" t="s">
        <v>176</v>
      </c>
      <c r="DP375" s="21" t="s">
        <v>858</v>
      </c>
      <c r="DQ375" s="21" t="s">
        <v>858</v>
      </c>
      <c r="DR375" s="21">
        <v>37</v>
      </c>
      <c r="DS375" s="21">
        <v>4.4000000000000004</v>
      </c>
      <c r="DT375" s="21">
        <v>37.4</v>
      </c>
      <c r="DU375" s="21">
        <v>2.2999999999999998</v>
      </c>
      <c r="DV375" s="21" t="s">
        <v>858</v>
      </c>
      <c r="DW375" s="21" t="s">
        <v>858</v>
      </c>
      <c r="DX375" s="21" t="s">
        <v>858</v>
      </c>
      <c r="DY375" s="21" t="s">
        <v>858</v>
      </c>
      <c r="EA375" s="22" t="s">
        <v>599</v>
      </c>
      <c r="EB375" s="22" t="s">
        <v>176</v>
      </c>
      <c r="EC375" s="22" t="s">
        <v>858</v>
      </c>
      <c r="ED375" s="22" t="s">
        <v>858</v>
      </c>
      <c r="EE375" s="22">
        <v>18169</v>
      </c>
      <c r="EF375" s="22">
        <v>16</v>
      </c>
      <c r="EG375" s="22">
        <v>21815</v>
      </c>
      <c r="EH375" s="22">
        <v>10</v>
      </c>
      <c r="EI375" s="22" t="s">
        <v>858</v>
      </c>
      <c r="EJ375" s="22" t="s">
        <v>858</v>
      </c>
      <c r="EK375" s="22" t="s">
        <v>858</v>
      </c>
      <c r="EL375" s="22" t="s">
        <v>858</v>
      </c>
      <c r="EN375" s="23" t="s">
        <v>599</v>
      </c>
      <c r="EO375" s="23" t="s">
        <v>176</v>
      </c>
      <c r="EP375" s="23" t="s">
        <v>858</v>
      </c>
      <c r="EQ375" s="23" t="s">
        <v>858</v>
      </c>
      <c r="ER375" s="23">
        <v>8.82</v>
      </c>
      <c r="ES375" s="23">
        <v>19</v>
      </c>
      <c r="ET375" s="23">
        <v>10.6</v>
      </c>
      <c r="EU375" s="23">
        <v>9.4</v>
      </c>
      <c r="EV375" s="23" t="s">
        <v>858</v>
      </c>
      <c r="EW375" s="23" t="s">
        <v>858</v>
      </c>
      <c r="EX375" s="23" t="s">
        <v>858</v>
      </c>
      <c r="EY375" s="23" t="s">
        <v>858</v>
      </c>
      <c r="FA375" s="24" t="s">
        <v>599</v>
      </c>
      <c r="FB375" s="24" t="s">
        <v>176</v>
      </c>
      <c r="FC375" s="24" t="s">
        <v>858</v>
      </c>
      <c r="FD375" s="24" t="s">
        <v>858</v>
      </c>
      <c r="FE375" s="24">
        <v>335.2</v>
      </c>
      <c r="FF375" s="24">
        <v>14</v>
      </c>
      <c r="FG375" s="24">
        <v>396.1</v>
      </c>
      <c r="FH375" s="24">
        <v>9</v>
      </c>
      <c r="FI375" s="24" t="s">
        <v>858</v>
      </c>
      <c r="FJ375" s="24" t="s">
        <v>858</v>
      </c>
      <c r="FK375" s="24" t="s">
        <v>858</v>
      </c>
      <c r="FL375" s="24" t="s">
        <v>858</v>
      </c>
      <c r="FN375" s="11" t="s">
        <v>599</v>
      </c>
      <c r="FO375" s="11" t="s">
        <v>176</v>
      </c>
      <c r="FP375" s="11">
        <v>5000</v>
      </c>
      <c r="FQ375" s="11">
        <v>19.2</v>
      </c>
      <c r="FR375" s="11">
        <v>40</v>
      </c>
      <c r="FS375" s="11">
        <v>4.8</v>
      </c>
      <c r="FT375" s="11">
        <v>42.1</v>
      </c>
      <c r="FU375" s="11">
        <v>3.4</v>
      </c>
      <c r="FV375" s="11" t="s">
        <v>858</v>
      </c>
      <c r="FW375" s="11" t="s">
        <v>858</v>
      </c>
      <c r="FX375" s="11" t="s">
        <v>858</v>
      </c>
      <c r="FY375" s="11" t="s">
        <v>858</v>
      </c>
      <c r="GA375" s="10" t="s">
        <v>599</v>
      </c>
      <c r="GB375" s="10" t="s">
        <v>176</v>
      </c>
      <c r="GC375" s="10" t="s">
        <v>858</v>
      </c>
      <c r="GD375" s="10" t="s">
        <v>858</v>
      </c>
      <c r="GE375" s="10" t="s">
        <v>858</v>
      </c>
      <c r="GF375" s="10" t="s">
        <v>858</v>
      </c>
      <c r="GG375" s="10">
        <v>30047</v>
      </c>
      <c r="GH375" s="10">
        <v>17</v>
      </c>
      <c r="GI375" s="10" t="s">
        <v>858</v>
      </c>
      <c r="GJ375" s="10" t="s">
        <v>858</v>
      </c>
      <c r="GK375" s="10" t="s">
        <v>858</v>
      </c>
      <c r="GL375" s="10" t="s">
        <v>858</v>
      </c>
      <c r="GN375" s="9" t="s">
        <v>599</v>
      </c>
      <c r="GO375" s="9" t="s">
        <v>176</v>
      </c>
      <c r="GP375" s="9">
        <v>5000</v>
      </c>
      <c r="GQ375" s="9">
        <v>19.2</v>
      </c>
      <c r="GR375" s="9">
        <v>11.29</v>
      </c>
      <c r="GS375" s="9">
        <v>13</v>
      </c>
      <c r="GT375" s="9">
        <v>13.58</v>
      </c>
      <c r="GU375" s="9">
        <v>13</v>
      </c>
      <c r="GV375" s="9" t="s">
        <v>858</v>
      </c>
      <c r="GW375" s="9" t="s">
        <v>858</v>
      </c>
      <c r="GX375" s="9" t="s">
        <v>858</v>
      </c>
      <c r="GY375" s="9" t="s">
        <v>858</v>
      </c>
    </row>
    <row r="376" spans="1:207" x14ac:dyDescent="0.25">
      <c r="A376" s="1" t="s">
        <v>600</v>
      </c>
      <c r="B376" s="1" t="s">
        <v>177</v>
      </c>
      <c r="C376" s="1">
        <v>26000</v>
      </c>
      <c r="D376" s="1">
        <v>8.1999999999999993</v>
      </c>
      <c r="E376" s="1">
        <v>569.79999999999995</v>
      </c>
      <c r="F376" s="1">
        <v>6.3</v>
      </c>
      <c r="G376" s="1">
        <v>625.5</v>
      </c>
      <c r="H376" s="1">
        <v>4.9000000000000004</v>
      </c>
      <c r="I376" s="1">
        <v>283</v>
      </c>
      <c r="J376" s="1">
        <v>5.6</v>
      </c>
      <c r="K376" s="1" t="s">
        <v>858</v>
      </c>
      <c r="L376" s="1" t="s">
        <v>858</v>
      </c>
      <c r="N376" s="2" t="s">
        <v>600</v>
      </c>
      <c r="O376" s="2" t="s">
        <v>177</v>
      </c>
      <c r="P376" s="2">
        <v>44000</v>
      </c>
      <c r="Q376" s="2">
        <v>6.2</v>
      </c>
      <c r="R376" s="2">
        <v>37.5</v>
      </c>
      <c r="S376" s="2">
        <v>0.3</v>
      </c>
      <c r="T376" s="2">
        <v>38.6</v>
      </c>
      <c r="U376" s="2">
        <v>0.7</v>
      </c>
      <c r="V376" s="2">
        <v>35</v>
      </c>
      <c r="W376" s="2">
        <v>0.6</v>
      </c>
      <c r="X376" s="2" t="s">
        <v>858</v>
      </c>
      <c r="Y376" s="2" t="s">
        <v>858</v>
      </c>
      <c r="AA376" s="3" t="s">
        <v>600</v>
      </c>
      <c r="AB376" s="3" t="s">
        <v>177</v>
      </c>
      <c r="AC376" s="3">
        <v>38000</v>
      </c>
      <c r="AD376" s="3">
        <v>7.4</v>
      </c>
      <c r="AE376" s="3">
        <v>27445</v>
      </c>
      <c r="AF376" s="3">
        <v>6.8</v>
      </c>
      <c r="AG376" s="3">
        <v>30121</v>
      </c>
      <c r="AH376" s="3">
        <v>3.9</v>
      </c>
      <c r="AI376" s="3">
        <v>15598</v>
      </c>
      <c r="AJ376" s="3">
        <v>5.6</v>
      </c>
      <c r="AK376" s="3" t="s">
        <v>858</v>
      </c>
      <c r="AL376" s="3" t="s">
        <v>858</v>
      </c>
      <c r="AN376" s="4" t="s">
        <v>600</v>
      </c>
      <c r="AO376" s="4" t="s">
        <v>177</v>
      </c>
      <c r="AP376" s="4">
        <v>44000</v>
      </c>
      <c r="AQ376" s="4">
        <v>6.2</v>
      </c>
      <c r="AR376" s="4">
        <v>13.57</v>
      </c>
      <c r="AS376" s="4">
        <v>5.9</v>
      </c>
      <c r="AT376" s="4">
        <v>15.23</v>
      </c>
      <c r="AU376" s="4">
        <v>3.4</v>
      </c>
      <c r="AV376" s="4">
        <v>7.33</v>
      </c>
      <c r="AW376" s="4">
        <v>4.5</v>
      </c>
      <c r="AX376" s="4" t="s">
        <v>858</v>
      </c>
      <c r="AY376" s="4" t="s">
        <v>858</v>
      </c>
      <c r="BA376" s="5" t="s">
        <v>600</v>
      </c>
      <c r="BB376" s="5" t="s">
        <v>177</v>
      </c>
      <c r="BC376" s="5">
        <v>44000</v>
      </c>
      <c r="BD376" s="5">
        <v>6.2</v>
      </c>
      <c r="BE376" s="5">
        <v>519.6</v>
      </c>
      <c r="BF376" s="5">
        <v>5.8</v>
      </c>
      <c r="BG376" s="5">
        <v>587.79999999999995</v>
      </c>
      <c r="BH376" s="5">
        <v>3.4</v>
      </c>
      <c r="BI376" s="5">
        <v>293.39999999999998</v>
      </c>
      <c r="BJ376" s="5">
        <v>4.8</v>
      </c>
      <c r="BK376" s="5" t="s">
        <v>858</v>
      </c>
      <c r="BL376" s="5" t="s">
        <v>858</v>
      </c>
      <c r="BN376" s="6" t="s">
        <v>600</v>
      </c>
      <c r="BO376" s="6" t="s">
        <v>177</v>
      </c>
      <c r="BP376" s="6">
        <v>66000</v>
      </c>
      <c r="BQ376" s="6">
        <v>5</v>
      </c>
      <c r="BR376" s="6">
        <v>37</v>
      </c>
      <c r="BS376" s="6">
        <v>1.2</v>
      </c>
      <c r="BT376" s="6">
        <v>31.4</v>
      </c>
      <c r="BU376" s="6">
        <v>1.8</v>
      </c>
      <c r="BV376" s="6">
        <v>12.1</v>
      </c>
      <c r="BW376" s="6">
        <v>11</v>
      </c>
      <c r="BX376" s="6">
        <v>41.4</v>
      </c>
      <c r="BY376" s="6">
        <v>8.4</v>
      </c>
      <c r="CA376" s="7" t="s">
        <v>600</v>
      </c>
      <c r="CB376" s="7" t="s">
        <v>177</v>
      </c>
      <c r="CC376" s="7">
        <v>56000</v>
      </c>
      <c r="CD376" s="7">
        <v>6</v>
      </c>
      <c r="CE376" s="7">
        <v>20354</v>
      </c>
      <c r="CF376" s="7">
        <v>7.3</v>
      </c>
      <c r="CG376" s="7">
        <v>23366</v>
      </c>
      <c r="CH376" s="7">
        <v>4.3</v>
      </c>
      <c r="CI376" s="7">
        <v>5948</v>
      </c>
      <c r="CJ376" s="7">
        <v>12</v>
      </c>
      <c r="CK376" s="7" t="s">
        <v>858</v>
      </c>
      <c r="CL376" s="7" t="s">
        <v>858</v>
      </c>
      <c r="CN376" s="8" t="s">
        <v>600</v>
      </c>
      <c r="CO376" s="8" t="s">
        <v>177</v>
      </c>
      <c r="CP376" s="8">
        <v>66000</v>
      </c>
      <c r="CQ376" s="8">
        <v>5</v>
      </c>
      <c r="CR376" s="8">
        <v>11.85</v>
      </c>
      <c r="CS376" s="8">
        <v>5</v>
      </c>
      <c r="CT376" s="8">
        <v>14.38</v>
      </c>
      <c r="CU376" s="8">
        <v>3.1</v>
      </c>
      <c r="CV376" s="8">
        <v>6.75</v>
      </c>
      <c r="CW376" s="8">
        <v>2.1</v>
      </c>
      <c r="CX376" s="8" t="s">
        <v>858</v>
      </c>
      <c r="CY376" s="8" t="s">
        <v>858</v>
      </c>
      <c r="DA376" s="20" t="s">
        <v>600</v>
      </c>
      <c r="DB376" s="20" t="s">
        <v>177</v>
      </c>
      <c r="DC376" s="20">
        <v>66000</v>
      </c>
      <c r="DD376" s="20">
        <v>5</v>
      </c>
      <c r="DE376" s="20">
        <v>390.3</v>
      </c>
      <c r="DF376" s="20">
        <v>6.3</v>
      </c>
      <c r="DG376" s="20">
        <v>451.9</v>
      </c>
      <c r="DH376" s="20">
        <v>3.8</v>
      </c>
      <c r="DI376" s="20">
        <v>107.9</v>
      </c>
      <c r="DJ376" s="20">
        <v>9</v>
      </c>
      <c r="DK376" s="20" t="s">
        <v>858</v>
      </c>
      <c r="DL376" s="20" t="s">
        <v>858</v>
      </c>
      <c r="DN376" s="21" t="s">
        <v>600</v>
      </c>
      <c r="DO376" s="21" t="s">
        <v>177</v>
      </c>
      <c r="DP376" s="21">
        <v>18000</v>
      </c>
      <c r="DQ376" s="21">
        <v>9.1999999999999993</v>
      </c>
      <c r="DR376" s="21">
        <v>37</v>
      </c>
      <c r="DS376" s="21">
        <v>0.4</v>
      </c>
      <c r="DT376" s="21">
        <v>37.4</v>
      </c>
      <c r="DU376" s="21">
        <v>0.8</v>
      </c>
      <c r="DV376" s="21">
        <v>34</v>
      </c>
      <c r="DW376" s="21">
        <v>1.9</v>
      </c>
      <c r="DX376" s="21" t="s">
        <v>858</v>
      </c>
      <c r="DY376" s="21" t="s">
        <v>858</v>
      </c>
      <c r="EA376" s="22" t="s">
        <v>600</v>
      </c>
      <c r="EB376" s="22" t="s">
        <v>177</v>
      </c>
      <c r="EC376" s="22">
        <v>15000</v>
      </c>
      <c r="ED376" s="22">
        <v>11.5</v>
      </c>
      <c r="EE376" s="22">
        <v>24312</v>
      </c>
      <c r="EF376" s="22">
        <v>10</v>
      </c>
      <c r="EG376" s="22">
        <v>26763</v>
      </c>
      <c r="EH376" s="22">
        <v>4.3</v>
      </c>
      <c r="EI376" s="22">
        <v>16393</v>
      </c>
      <c r="EJ376" s="22">
        <v>11</v>
      </c>
      <c r="EK376" s="22" t="s">
        <v>858</v>
      </c>
      <c r="EL376" s="22" t="s">
        <v>858</v>
      </c>
      <c r="EN376" s="23" t="s">
        <v>600</v>
      </c>
      <c r="EO376" s="23" t="s">
        <v>177</v>
      </c>
      <c r="EP376" s="23">
        <v>18000</v>
      </c>
      <c r="EQ376" s="23">
        <v>9.1999999999999993</v>
      </c>
      <c r="ER376" s="23">
        <v>13.13</v>
      </c>
      <c r="ES376" s="23">
        <v>6.8</v>
      </c>
      <c r="ET376" s="23">
        <v>14.29</v>
      </c>
      <c r="EU376" s="23">
        <v>3.8</v>
      </c>
      <c r="EV376" s="23">
        <v>7.81</v>
      </c>
      <c r="EW376" s="23">
        <v>5.0999999999999996</v>
      </c>
      <c r="EX376" s="23" t="s">
        <v>858</v>
      </c>
      <c r="EY376" s="23" t="s">
        <v>858</v>
      </c>
      <c r="FA376" s="24" t="s">
        <v>600</v>
      </c>
      <c r="FB376" s="24" t="s">
        <v>177</v>
      </c>
      <c r="FC376" s="24">
        <v>18000</v>
      </c>
      <c r="FD376" s="24">
        <v>9.1999999999999993</v>
      </c>
      <c r="FE376" s="24">
        <v>477.9</v>
      </c>
      <c r="FF376" s="24">
        <v>7.2</v>
      </c>
      <c r="FG376" s="24">
        <v>534.20000000000005</v>
      </c>
      <c r="FH376" s="24">
        <v>3.8</v>
      </c>
      <c r="FI376" s="24">
        <v>316.2</v>
      </c>
      <c r="FJ376" s="24">
        <v>7.1</v>
      </c>
      <c r="FK376" s="24" t="s">
        <v>858</v>
      </c>
      <c r="FL376" s="24" t="s">
        <v>858</v>
      </c>
      <c r="FN376" s="11" t="s">
        <v>600</v>
      </c>
      <c r="FO376" s="11" t="s">
        <v>177</v>
      </c>
      <c r="FP376" s="11">
        <v>26000</v>
      </c>
      <c r="FQ376" s="11">
        <v>8.1999999999999993</v>
      </c>
      <c r="FR376" s="11">
        <v>37.799999999999997</v>
      </c>
      <c r="FS376" s="11">
        <v>1.8</v>
      </c>
      <c r="FT376" s="11">
        <v>39.5</v>
      </c>
      <c r="FU376" s="11">
        <v>0.9</v>
      </c>
      <c r="FV376" s="11">
        <v>35</v>
      </c>
      <c r="FW376" s="11">
        <v>1.2</v>
      </c>
      <c r="FX376" s="11" t="s">
        <v>858</v>
      </c>
      <c r="FY376" s="11" t="s">
        <v>858</v>
      </c>
      <c r="GA376" s="10" t="s">
        <v>600</v>
      </c>
      <c r="GB376" s="10" t="s">
        <v>177</v>
      </c>
      <c r="GC376" s="10">
        <v>24000</v>
      </c>
      <c r="GD376" s="10">
        <v>9.6999999999999993</v>
      </c>
      <c r="GE376" s="10">
        <v>29099</v>
      </c>
      <c r="GF376" s="10">
        <v>8.4</v>
      </c>
      <c r="GG376" s="10">
        <v>32196</v>
      </c>
      <c r="GH376" s="10">
        <v>5.3</v>
      </c>
      <c r="GI376" s="10">
        <v>15185</v>
      </c>
      <c r="GJ376" s="10">
        <v>6.3</v>
      </c>
      <c r="GK376" s="10" t="s">
        <v>858</v>
      </c>
      <c r="GL376" s="10" t="s">
        <v>858</v>
      </c>
      <c r="GN376" s="9" t="s">
        <v>600</v>
      </c>
      <c r="GO376" s="9" t="s">
        <v>177</v>
      </c>
      <c r="GP376" s="9">
        <v>26000</v>
      </c>
      <c r="GQ376" s="9">
        <v>8.1999999999999993</v>
      </c>
      <c r="GR376" s="9">
        <v>14.11</v>
      </c>
      <c r="GS376" s="9">
        <v>7.3</v>
      </c>
      <c r="GT376" s="9">
        <v>15.85</v>
      </c>
      <c r="GU376" s="9">
        <v>5</v>
      </c>
      <c r="GV376" s="9">
        <v>6.84</v>
      </c>
      <c r="GW376" s="9">
        <v>6.2</v>
      </c>
      <c r="GX376" s="9" t="s">
        <v>858</v>
      </c>
      <c r="GY376" s="9" t="s">
        <v>858</v>
      </c>
    </row>
    <row r="377" spans="1:207" x14ac:dyDescent="0.25">
      <c r="A377" s="1" t="s">
        <v>601</v>
      </c>
      <c r="B377" s="1" t="s">
        <v>178</v>
      </c>
      <c r="C377" s="1">
        <v>33000</v>
      </c>
      <c r="D377" s="1">
        <v>7.4</v>
      </c>
      <c r="E377" s="1">
        <v>529.4</v>
      </c>
      <c r="F377" s="1">
        <v>6</v>
      </c>
      <c r="G377" s="1">
        <v>607.79999999999995</v>
      </c>
      <c r="H377" s="1">
        <v>4.2</v>
      </c>
      <c r="I377" s="1">
        <v>333.2</v>
      </c>
      <c r="J377" s="1">
        <v>3.3</v>
      </c>
      <c r="K377" s="1" t="s">
        <v>858</v>
      </c>
      <c r="L377" s="1" t="s">
        <v>858</v>
      </c>
      <c r="N377" s="2" t="s">
        <v>601</v>
      </c>
      <c r="O377" s="2" t="s">
        <v>178</v>
      </c>
      <c r="P377" s="2">
        <v>54000</v>
      </c>
      <c r="Q377" s="2">
        <v>5.6</v>
      </c>
      <c r="R377" s="2">
        <v>38.9</v>
      </c>
      <c r="S377" s="2">
        <v>1.6</v>
      </c>
      <c r="T377" s="2">
        <v>40.200000000000003</v>
      </c>
      <c r="U377" s="2">
        <v>0.9</v>
      </c>
      <c r="V377" s="2">
        <v>35</v>
      </c>
      <c r="W377" s="2">
        <v>1.4</v>
      </c>
      <c r="X377" s="2" t="s">
        <v>858</v>
      </c>
      <c r="Y377" s="2" t="s">
        <v>858</v>
      </c>
      <c r="AA377" s="3" t="s">
        <v>601</v>
      </c>
      <c r="AB377" s="3" t="s">
        <v>178</v>
      </c>
      <c r="AC377" s="3">
        <v>44000</v>
      </c>
      <c r="AD377" s="3">
        <v>6.9</v>
      </c>
      <c r="AE377" s="3">
        <v>24994</v>
      </c>
      <c r="AF377" s="3">
        <v>5.4</v>
      </c>
      <c r="AG377" s="3">
        <v>29536</v>
      </c>
      <c r="AH377" s="3">
        <v>4.3</v>
      </c>
      <c r="AI377" s="3">
        <v>15863</v>
      </c>
      <c r="AJ377" s="3">
        <v>3.8</v>
      </c>
      <c r="AK377" s="3" t="s">
        <v>858</v>
      </c>
      <c r="AL377" s="3" t="s">
        <v>858</v>
      </c>
      <c r="AN377" s="4" t="s">
        <v>601</v>
      </c>
      <c r="AO377" s="4" t="s">
        <v>178</v>
      </c>
      <c r="AP377" s="4">
        <v>54000</v>
      </c>
      <c r="AQ377" s="4">
        <v>5.6</v>
      </c>
      <c r="AR377" s="4">
        <v>11.86</v>
      </c>
      <c r="AS377" s="4">
        <v>4.8</v>
      </c>
      <c r="AT377" s="4">
        <v>13.85</v>
      </c>
      <c r="AU377" s="4">
        <v>3.3</v>
      </c>
      <c r="AV377" s="4">
        <v>7.26</v>
      </c>
      <c r="AW377" s="4">
        <v>3.4</v>
      </c>
      <c r="AX377" s="4" t="s">
        <v>858</v>
      </c>
      <c r="AY377" s="4" t="s">
        <v>858</v>
      </c>
      <c r="BA377" s="5" t="s">
        <v>601</v>
      </c>
      <c r="BB377" s="5" t="s">
        <v>178</v>
      </c>
      <c r="BC377" s="5">
        <v>54000</v>
      </c>
      <c r="BD377" s="5">
        <v>5.6</v>
      </c>
      <c r="BE377" s="5">
        <v>489.2</v>
      </c>
      <c r="BF377" s="5">
        <v>4.8</v>
      </c>
      <c r="BG377" s="5">
        <v>556.6</v>
      </c>
      <c r="BH377" s="5">
        <v>3.2</v>
      </c>
      <c r="BI377" s="5">
        <v>301.2</v>
      </c>
      <c r="BJ377" s="5">
        <v>2.5</v>
      </c>
      <c r="BK377" s="5" t="s">
        <v>858</v>
      </c>
      <c r="BL377" s="5" t="s">
        <v>858</v>
      </c>
      <c r="BN377" s="6" t="s">
        <v>601</v>
      </c>
      <c r="BO377" s="6" t="s">
        <v>178</v>
      </c>
      <c r="BP377" s="6">
        <v>78000</v>
      </c>
      <c r="BQ377" s="6">
        <v>4.5999999999999996</v>
      </c>
      <c r="BR377" s="6">
        <v>37</v>
      </c>
      <c r="BS377" s="6">
        <v>1</v>
      </c>
      <c r="BT377" s="6">
        <v>33.1</v>
      </c>
      <c r="BU377" s="6">
        <v>1.8</v>
      </c>
      <c r="BV377" s="6">
        <v>13.2</v>
      </c>
      <c r="BW377" s="6">
        <v>12</v>
      </c>
      <c r="BX377" s="6">
        <v>45.2</v>
      </c>
      <c r="BY377" s="6">
        <v>9.1999999999999993</v>
      </c>
      <c r="CA377" s="7" t="s">
        <v>601</v>
      </c>
      <c r="CB377" s="7" t="s">
        <v>178</v>
      </c>
      <c r="CC377" s="7">
        <v>62000</v>
      </c>
      <c r="CD377" s="7">
        <v>6.2</v>
      </c>
      <c r="CE377" s="7">
        <v>20966</v>
      </c>
      <c r="CF377" s="7">
        <v>5.3</v>
      </c>
      <c r="CG377" s="7">
        <v>23844</v>
      </c>
      <c r="CH377" s="7">
        <v>4.8</v>
      </c>
      <c r="CI377" s="7" t="s">
        <v>858</v>
      </c>
      <c r="CJ377" s="7" t="s">
        <v>858</v>
      </c>
      <c r="CK377" s="7" t="s">
        <v>858</v>
      </c>
      <c r="CL377" s="7" t="s">
        <v>858</v>
      </c>
      <c r="CN377" s="8" t="s">
        <v>601</v>
      </c>
      <c r="CO377" s="8" t="s">
        <v>178</v>
      </c>
      <c r="CP377" s="8">
        <v>78000</v>
      </c>
      <c r="CQ377" s="8">
        <v>4.5999999999999996</v>
      </c>
      <c r="CR377" s="8">
        <v>10.49</v>
      </c>
      <c r="CS377" s="8">
        <v>4</v>
      </c>
      <c r="CT377" s="8">
        <v>13.22</v>
      </c>
      <c r="CU377" s="8">
        <v>3</v>
      </c>
      <c r="CV377" s="8">
        <v>6.49</v>
      </c>
      <c r="CW377" s="8">
        <v>1.5</v>
      </c>
      <c r="CX377" s="8" t="s">
        <v>858</v>
      </c>
      <c r="CY377" s="8" t="s">
        <v>858</v>
      </c>
      <c r="DA377" s="20" t="s">
        <v>601</v>
      </c>
      <c r="DB377" s="20" t="s">
        <v>178</v>
      </c>
      <c r="DC377" s="20">
        <v>78000</v>
      </c>
      <c r="DD377" s="20">
        <v>4.5999999999999996</v>
      </c>
      <c r="DE377" s="20">
        <v>384.4</v>
      </c>
      <c r="DF377" s="20">
        <v>4.5999999999999996</v>
      </c>
      <c r="DG377" s="20">
        <v>436.8</v>
      </c>
      <c r="DH377" s="20">
        <v>3.5</v>
      </c>
      <c r="DI377" s="20">
        <v>101.2</v>
      </c>
      <c r="DJ377" s="20">
        <v>15</v>
      </c>
      <c r="DK377" s="20" t="s">
        <v>858</v>
      </c>
      <c r="DL377" s="20" t="s">
        <v>858</v>
      </c>
      <c r="DN377" s="21" t="s">
        <v>601</v>
      </c>
      <c r="DO377" s="21" t="s">
        <v>178</v>
      </c>
      <c r="DP377" s="21">
        <v>21000</v>
      </c>
      <c r="DQ377" s="21">
        <v>8.6999999999999993</v>
      </c>
      <c r="DR377" s="21">
        <v>37.5</v>
      </c>
      <c r="DS377" s="21">
        <v>0.6</v>
      </c>
      <c r="DT377" s="21">
        <v>38.1</v>
      </c>
      <c r="DU377" s="21">
        <v>1.2</v>
      </c>
      <c r="DV377" s="21">
        <v>32.799999999999997</v>
      </c>
      <c r="DW377" s="21">
        <v>3.5</v>
      </c>
      <c r="DX377" s="21" t="s">
        <v>858</v>
      </c>
      <c r="DY377" s="21" t="s">
        <v>858</v>
      </c>
      <c r="EA377" s="22" t="s">
        <v>601</v>
      </c>
      <c r="EB377" s="22" t="s">
        <v>178</v>
      </c>
      <c r="EC377" s="22">
        <v>16000</v>
      </c>
      <c r="ED377" s="22">
        <v>11</v>
      </c>
      <c r="EE377" s="22">
        <v>22715</v>
      </c>
      <c r="EF377" s="22">
        <v>8.6999999999999993</v>
      </c>
      <c r="EG377" s="22">
        <v>25461</v>
      </c>
      <c r="EH377" s="22">
        <v>5.0999999999999996</v>
      </c>
      <c r="EI377" s="22">
        <v>14389</v>
      </c>
      <c r="EJ377" s="22">
        <v>5.6</v>
      </c>
      <c r="EK377" s="22" t="s">
        <v>858</v>
      </c>
      <c r="EL377" s="22" t="s">
        <v>858</v>
      </c>
      <c r="EN377" s="23" t="s">
        <v>601</v>
      </c>
      <c r="EO377" s="23" t="s">
        <v>178</v>
      </c>
      <c r="EP377" s="23">
        <v>21000</v>
      </c>
      <c r="EQ377" s="23">
        <v>8.6999999999999993</v>
      </c>
      <c r="ER377" s="23">
        <v>11.15</v>
      </c>
      <c r="ES377" s="23">
        <v>7.9</v>
      </c>
      <c r="ET377" s="23">
        <v>12.46</v>
      </c>
      <c r="EU377" s="23">
        <v>4.4000000000000004</v>
      </c>
      <c r="EV377" s="23">
        <v>6.72</v>
      </c>
      <c r="EW377" s="23">
        <v>3.8</v>
      </c>
      <c r="EX377" s="23" t="s">
        <v>858</v>
      </c>
      <c r="EY377" s="23" t="s">
        <v>858</v>
      </c>
      <c r="FA377" s="24" t="s">
        <v>601</v>
      </c>
      <c r="FB377" s="24" t="s">
        <v>178</v>
      </c>
      <c r="FC377" s="24">
        <v>21000</v>
      </c>
      <c r="FD377" s="24">
        <v>8.6999999999999993</v>
      </c>
      <c r="FE377" s="24">
        <v>416.7</v>
      </c>
      <c r="FF377" s="24">
        <v>8.3000000000000007</v>
      </c>
      <c r="FG377" s="24">
        <v>474.7</v>
      </c>
      <c r="FH377" s="24">
        <v>4.2</v>
      </c>
      <c r="FI377" s="24">
        <v>268.3</v>
      </c>
      <c r="FJ377" s="24">
        <v>4.5</v>
      </c>
      <c r="FK377" s="24" t="s">
        <v>858</v>
      </c>
      <c r="FL377" s="24" t="s">
        <v>858</v>
      </c>
      <c r="FN377" s="11" t="s">
        <v>601</v>
      </c>
      <c r="FO377" s="11" t="s">
        <v>178</v>
      </c>
      <c r="FP377" s="11">
        <v>33000</v>
      </c>
      <c r="FQ377" s="11">
        <v>7.4</v>
      </c>
      <c r="FR377" s="11">
        <v>40</v>
      </c>
      <c r="FS377" s="11">
        <v>0.5</v>
      </c>
      <c r="FT377" s="11">
        <v>41.5</v>
      </c>
      <c r="FU377" s="11">
        <v>1.1000000000000001</v>
      </c>
      <c r="FV377" s="11">
        <v>36</v>
      </c>
      <c r="FW377" s="11">
        <v>1.3</v>
      </c>
      <c r="FX377" s="11" t="s">
        <v>858</v>
      </c>
      <c r="FY377" s="11" t="s">
        <v>858</v>
      </c>
      <c r="GA377" s="10" t="s">
        <v>601</v>
      </c>
      <c r="GB377" s="10" t="s">
        <v>178</v>
      </c>
      <c r="GC377" s="10">
        <v>27000</v>
      </c>
      <c r="GD377" s="10">
        <v>8.9</v>
      </c>
      <c r="GE377" s="10">
        <v>27086</v>
      </c>
      <c r="GF377" s="10">
        <v>6.6</v>
      </c>
      <c r="GG377" s="10">
        <v>31951</v>
      </c>
      <c r="GH377" s="10">
        <v>5.7</v>
      </c>
      <c r="GI377" s="10">
        <v>16814</v>
      </c>
      <c r="GJ377" s="10">
        <v>6.1</v>
      </c>
      <c r="GK377" s="10" t="s">
        <v>858</v>
      </c>
      <c r="GL377" s="10" t="s">
        <v>858</v>
      </c>
      <c r="GN377" s="9" t="s">
        <v>601</v>
      </c>
      <c r="GO377" s="9" t="s">
        <v>178</v>
      </c>
      <c r="GP377" s="9">
        <v>33000</v>
      </c>
      <c r="GQ377" s="9">
        <v>7.4</v>
      </c>
      <c r="GR377" s="9">
        <v>12.49</v>
      </c>
      <c r="GS377" s="9">
        <v>6.1</v>
      </c>
      <c r="GT377" s="9">
        <v>14.65</v>
      </c>
      <c r="GU377" s="9">
        <v>4.4000000000000004</v>
      </c>
      <c r="GV377" s="9">
        <v>7.85</v>
      </c>
      <c r="GW377" s="9">
        <v>5.5</v>
      </c>
      <c r="GX377" s="9" t="s">
        <v>858</v>
      </c>
      <c r="GY377" s="9" t="s">
        <v>858</v>
      </c>
    </row>
    <row r="378" spans="1:207" x14ac:dyDescent="0.25">
      <c r="A378" s="1" t="s">
        <v>602</v>
      </c>
      <c r="B378" s="1" t="s">
        <v>179</v>
      </c>
      <c r="C378" s="1">
        <v>15000</v>
      </c>
      <c r="D378" s="1">
        <v>10.8</v>
      </c>
      <c r="E378" s="1">
        <v>565.4</v>
      </c>
      <c r="F378" s="1">
        <v>7.3</v>
      </c>
      <c r="G378" s="1">
        <v>655.20000000000005</v>
      </c>
      <c r="H378" s="1">
        <v>7.7</v>
      </c>
      <c r="I378" s="1">
        <v>315.7</v>
      </c>
      <c r="J378" s="1">
        <v>9.9</v>
      </c>
      <c r="K378" s="1" t="s">
        <v>858</v>
      </c>
      <c r="L378" s="1" t="s">
        <v>858</v>
      </c>
      <c r="N378" s="2" t="s">
        <v>602</v>
      </c>
      <c r="O378" s="2" t="s">
        <v>179</v>
      </c>
      <c r="P378" s="2">
        <v>24000</v>
      </c>
      <c r="Q378" s="2">
        <v>8.4</v>
      </c>
      <c r="R378" s="2">
        <v>39.799999999999997</v>
      </c>
      <c r="S378" s="2">
        <v>1.6</v>
      </c>
      <c r="T378" s="2">
        <v>40.4</v>
      </c>
      <c r="U378" s="2">
        <v>1.2</v>
      </c>
      <c r="V378" s="2">
        <v>34.9</v>
      </c>
      <c r="W378" s="2">
        <v>2.2999999999999998</v>
      </c>
      <c r="X378" s="2" t="s">
        <v>858</v>
      </c>
      <c r="Y378" s="2" t="s">
        <v>858</v>
      </c>
      <c r="AA378" s="3" t="s">
        <v>602</v>
      </c>
      <c r="AB378" s="3" t="s">
        <v>179</v>
      </c>
      <c r="AC378" s="3">
        <v>22000</v>
      </c>
      <c r="AD378" s="3">
        <v>9.8000000000000007</v>
      </c>
      <c r="AE378" s="3">
        <v>27939</v>
      </c>
      <c r="AF378" s="3">
        <v>7.2</v>
      </c>
      <c r="AG378" s="3">
        <v>31178</v>
      </c>
      <c r="AH378" s="3">
        <v>6.8</v>
      </c>
      <c r="AI378" s="3">
        <v>14656</v>
      </c>
      <c r="AJ378" s="3">
        <v>9</v>
      </c>
      <c r="AK378" s="3" t="s">
        <v>858</v>
      </c>
      <c r="AL378" s="3" t="s">
        <v>858</v>
      </c>
      <c r="AN378" s="4" t="s">
        <v>602</v>
      </c>
      <c r="AO378" s="4" t="s">
        <v>179</v>
      </c>
      <c r="AP378" s="4">
        <v>24000</v>
      </c>
      <c r="AQ378" s="4">
        <v>8.4</v>
      </c>
      <c r="AR378" s="4">
        <v>12.71</v>
      </c>
      <c r="AS378" s="4">
        <v>6.7</v>
      </c>
      <c r="AT378" s="4">
        <v>14.53</v>
      </c>
      <c r="AU378" s="4">
        <v>5.9</v>
      </c>
      <c r="AV378" s="4">
        <v>7.17</v>
      </c>
      <c r="AW378" s="4">
        <v>3.9</v>
      </c>
      <c r="AX378" s="4" t="s">
        <v>858</v>
      </c>
      <c r="AY378" s="4" t="s">
        <v>858</v>
      </c>
      <c r="BA378" s="5" t="s">
        <v>602</v>
      </c>
      <c r="BB378" s="5" t="s">
        <v>179</v>
      </c>
      <c r="BC378" s="5">
        <v>24000</v>
      </c>
      <c r="BD378" s="5">
        <v>8.4</v>
      </c>
      <c r="BE378" s="5">
        <v>511.6</v>
      </c>
      <c r="BF378" s="5">
        <v>6</v>
      </c>
      <c r="BG378" s="5">
        <v>586.9</v>
      </c>
      <c r="BH378" s="5">
        <v>5.9</v>
      </c>
      <c r="BI378" s="5">
        <v>271.7</v>
      </c>
      <c r="BJ378" s="5">
        <v>4.5999999999999996</v>
      </c>
      <c r="BK378" s="5" t="s">
        <v>858</v>
      </c>
      <c r="BL378" s="5" t="s">
        <v>858</v>
      </c>
      <c r="BN378" s="6" t="s">
        <v>602</v>
      </c>
      <c r="BO378" s="6" t="s">
        <v>179</v>
      </c>
      <c r="BP378" s="6">
        <v>34000</v>
      </c>
      <c r="BQ378" s="6">
        <v>7.1</v>
      </c>
      <c r="BR378" s="6">
        <v>37.5</v>
      </c>
      <c r="BS378" s="6">
        <v>2.1</v>
      </c>
      <c r="BT378" s="6">
        <v>34.4</v>
      </c>
      <c r="BU378" s="6">
        <v>2.4</v>
      </c>
      <c r="BV378" s="6">
        <v>16.100000000000001</v>
      </c>
      <c r="BW378" s="6">
        <v>12</v>
      </c>
      <c r="BX378" s="6" t="s">
        <v>858</v>
      </c>
      <c r="BY378" s="6" t="s">
        <v>858</v>
      </c>
      <c r="CA378" s="7" t="s">
        <v>602</v>
      </c>
      <c r="CB378" s="7" t="s">
        <v>179</v>
      </c>
      <c r="CC378" s="7">
        <v>31000</v>
      </c>
      <c r="CD378" s="7">
        <v>9.4</v>
      </c>
      <c r="CE378" s="7">
        <v>23095</v>
      </c>
      <c r="CF378" s="7">
        <v>12</v>
      </c>
      <c r="CG378" s="7">
        <v>25578</v>
      </c>
      <c r="CH378" s="7">
        <v>7.9</v>
      </c>
      <c r="CI378" s="7" t="s">
        <v>858</v>
      </c>
      <c r="CJ378" s="7" t="s">
        <v>858</v>
      </c>
      <c r="CK378" s="7" t="s">
        <v>858</v>
      </c>
      <c r="CL378" s="7" t="s">
        <v>858</v>
      </c>
      <c r="CN378" s="8" t="s">
        <v>602</v>
      </c>
      <c r="CO378" s="8" t="s">
        <v>179</v>
      </c>
      <c r="CP378" s="8">
        <v>34000</v>
      </c>
      <c r="CQ378" s="8">
        <v>7.1</v>
      </c>
      <c r="CR378" s="8">
        <v>11.51</v>
      </c>
      <c r="CS378" s="8">
        <v>6.7</v>
      </c>
      <c r="CT378" s="8">
        <v>13.85</v>
      </c>
      <c r="CU378" s="8">
        <v>5.3</v>
      </c>
      <c r="CV378" s="8">
        <v>6.4</v>
      </c>
      <c r="CW378" s="8">
        <v>4.0999999999999996</v>
      </c>
      <c r="CX378" s="8" t="s">
        <v>858</v>
      </c>
      <c r="CY378" s="8" t="s">
        <v>858</v>
      </c>
      <c r="DA378" s="20" t="s">
        <v>602</v>
      </c>
      <c r="DB378" s="20" t="s">
        <v>179</v>
      </c>
      <c r="DC378" s="20">
        <v>34000</v>
      </c>
      <c r="DD378" s="20">
        <v>7.1</v>
      </c>
      <c r="DE378" s="20">
        <v>410.9</v>
      </c>
      <c r="DF378" s="20">
        <v>9.5</v>
      </c>
      <c r="DG378" s="20">
        <v>476.8</v>
      </c>
      <c r="DH378" s="20">
        <v>6</v>
      </c>
      <c r="DI378" s="20">
        <v>142.5</v>
      </c>
      <c r="DJ378" s="20">
        <v>12</v>
      </c>
      <c r="DK378" s="20" t="s">
        <v>858</v>
      </c>
      <c r="DL378" s="20" t="s">
        <v>858</v>
      </c>
      <c r="DN378" s="21" t="s">
        <v>602</v>
      </c>
      <c r="DO378" s="21" t="s">
        <v>179</v>
      </c>
      <c r="DP378" s="21">
        <v>9000</v>
      </c>
      <c r="DQ378" s="21">
        <v>13.3</v>
      </c>
      <c r="DR378" s="21">
        <v>37.5</v>
      </c>
      <c r="DS378" s="21" t="s">
        <v>858</v>
      </c>
      <c r="DT378" s="21">
        <v>38.799999999999997</v>
      </c>
      <c r="DU378" s="21">
        <v>2.1</v>
      </c>
      <c r="DV378" s="21">
        <v>32.5</v>
      </c>
      <c r="DW378" s="21">
        <v>2.2999999999999998</v>
      </c>
      <c r="DX378" s="21" t="s">
        <v>858</v>
      </c>
      <c r="DY378" s="21" t="s">
        <v>858</v>
      </c>
      <c r="EA378" s="22" t="s">
        <v>602</v>
      </c>
      <c r="EB378" s="22" t="s">
        <v>179</v>
      </c>
      <c r="EC378" s="22">
        <v>8000</v>
      </c>
      <c r="ED378" s="22">
        <v>15.8</v>
      </c>
      <c r="EE378" s="22">
        <v>20087</v>
      </c>
      <c r="EF378" s="22">
        <v>15</v>
      </c>
      <c r="EG378" s="22">
        <v>24458</v>
      </c>
      <c r="EH378" s="22">
        <v>8.4</v>
      </c>
      <c r="EI378" s="22" t="s">
        <v>858</v>
      </c>
      <c r="EJ378" s="22" t="s">
        <v>858</v>
      </c>
      <c r="EK378" s="22" t="s">
        <v>858</v>
      </c>
      <c r="EL378" s="22" t="s">
        <v>858</v>
      </c>
      <c r="EN378" s="23" t="s">
        <v>602</v>
      </c>
      <c r="EO378" s="23" t="s">
        <v>179</v>
      </c>
      <c r="EP378" s="23">
        <v>9000</v>
      </c>
      <c r="EQ378" s="23">
        <v>13.3</v>
      </c>
      <c r="ER378" s="23">
        <v>10.130000000000001</v>
      </c>
      <c r="ES378" s="23">
        <v>14</v>
      </c>
      <c r="ET378" s="23">
        <v>12.14</v>
      </c>
      <c r="EU378" s="23">
        <v>6.8</v>
      </c>
      <c r="EV378" s="23" t="s">
        <v>858</v>
      </c>
      <c r="EW378" s="23" t="s">
        <v>858</v>
      </c>
      <c r="EX378" s="23" t="s">
        <v>858</v>
      </c>
      <c r="EY378" s="23" t="s">
        <v>858</v>
      </c>
      <c r="FA378" s="24" t="s">
        <v>602</v>
      </c>
      <c r="FB378" s="24" t="s">
        <v>179</v>
      </c>
      <c r="FC378" s="24">
        <v>9000</v>
      </c>
      <c r="FD378" s="24">
        <v>13.3</v>
      </c>
      <c r="FE378" s="24">
        <v>397.9</v>
      </c>
      <c r="FF378" s="24">
        <v>12</v>
      </c>
      <c r="FG378" s="24">
        <v>470.8</v>
      </c>
      <c r="FH378" s="24">
        <v>6.5</v>
      </c>
      <c r="FI378" s="24" t="s">
        <v>858</v>
      </c>
      <c r="FJ378" s="24" t="s">
        <v>858</v>
      </c>
      <c r="FK378" s="24" t="s">
        <v>858</v>
      </c>
      <c r="FL378" s="24" t="s">
        <v>858</v>
      </c>
      <c r="FN378" s="11" t="s">
        <v>602</v>
      </c>
      <c r="FO378" s="11" t="s">
        <v>179</v>
      </c>
      <c r="FP378" s="11">
        <v>15000</v>
      </c>
      <c r="FQ378" s="11">
        <v>10.8</v>
      </c>
      <c r="FR378" s="11">
        <v>40</v>
      </c>
      <c r="FS378" s="11">
        <v>1.7</v>
      </c>
      <c r="FT378" s="11">
        <v>41.4</v>
      </c>
      <c r="FU378" s="11">
        <v>1.3</v>
      </c>
      <c r="FV378" s="11">
        <v>36</v>
      </c>
      <c r="FW378" s="11">
        <v>1.4</v>
      </c>
      <c r="FX378" s="11" t="s">
        <v>858</v>
      </c>
      <c r="FY378" s="11" t="s">
        <v>858</v>
      </c>
      <c r="GA378" s="10" t="s">
        <v>602</v>
      </c>
      <c r="GB378" s="10" t="s">
        <v>179</v>
      </c>
      <c r="GC378" s="10">
        <v>14000</v>
      </c>
      <c r="GD378" s="10">
        <v>12.4</v>
      </c>
      <c r="GE378" s="10">
        <v>29885</v>
      </c>
      <c r="GF378" s="10">
        <v>7.5</v>
      </c>
      <c r="GG378" s="10">
        <v>34854</v>
      </c>
      <c r="GH378" s="10">
        <v>8.6</v>
      </c>
      <c r="GI378" s="10">
        <v>18085</v>
      </c>
      <c r="GJ378" s="10">
        <v>11</v>
      </c>
      <c r="GK378" s="10" t="s">
        <v>858</v>
      </c>
      <c r="GL378" s="10" t="s">
        <v>858</v>
      </c>
      <c r="GN378" s="9" t="s">
        <v>602</v>
      </c>
      <c r="GO378" s="9" t="s">
        <v>179</v>
      </c>
      <c r="GP378" s="9">
        <v>15000</v>
      </c>
      <c r="GQ378" s="9">
        <v>10.8</v>
      </c>
      <c r="GR378" s="9">
        <v>14.04</v>
      </c>
      <c r="GS378" s="9">
        <v>5.7</v>
      </c>
      <c r="GT378" s="9">
        <v>15.84</v>
      </c>
      <c r="GU378" s="9">
        <v>7.7</v>
      </c>
      <c r="GV378" s="9">
        <v>8</v>
      </c>
      <c r="GW378" s="9">
        <v>6.5</v>
      </c>
      <c r="GX378" s="9" t="s">
        <v>858</v>
      </c>
      <c r="GY378" s="9" t="s">
        <v>858</v>
      </c>
    </row>
    <row r="379" spans="1:207" x14ac:dyDescent="0.25">
      <c r="A379" s="1" t="s">
        <v>603</v>
      </c>
      <c r="B379" s="1" t="s">
        <v>180</v>
      </c>
      <c r="C379" s="1">
        <v>16000</v>
      </c>
      <c r="D379" s="1">
        <v>10.6</v>
      </c>
      <c r="E379" s="1">
        <v>563.6</v>
      </c>
      <c r="F379" s="1">
        <v>11</v>
      </c>
      <c r="G379" s="1">
        <v>660.7</v>
      </c>
      <c r="H379" s="1">
        <v>6.4</v>
      </c>
      <c r="I379" s="1">
        <v>262.5</v>
      </c>
      <c r="J379" s="1">
        <v>9.5</v>
      </c>
      <c r="K379" s="1" t="s">
        <v>858</v>
      </c>
      <c r="L379" s="1" t="s">
        <v>858</v>
      </c>
      <c r="N379" s="2" t="s">
        <v>603</v>
      </c>
      <c r="O379" s="2" t="s">
        <v>180</v>
      </c>
      <c r="P379" s="2">
        <v>25000</v>
      </c>
      <c r="Q379" s="2">
        <v>8.4</v>
      </c>
      <c r="R379" s="2">
        <v>37.5</v>
      </c>
      <c r="S379" s="2">
        <v>1.7</v>
      </c>
      <c r="T379" s="2">
        <v>39.4</v>
      </c>
      <c r="U379" s="2">
        <v>1.2</v>
      </c>
      <c r="V379" s="2">
        <v>35</v>
      </c>
      <c r="W379" s="2">
        <v>0.9</v>
      </c>
      <c r="X379" s="2" t="s">
        <v>858</v>
      </c>
      <c r="Y379" s="2" t="s">
        <v>858</v>
      </c>
      <c r="AA379" s="3" t="s">
        <v>603</v>
      </c>
      <c r="AB379" s="3" t="s">
        <v>180</v>
      </c>
      <c r="AC379" s="3">
        <v>21000</v>
      </c>
      <c r="AD379" s="3">
        <v>13.1</v>
      </c>
      <c r="AE379" s="3">
        <v>28640</v>
      </c>
      <c r="AF379" s="3">
        <v>11</v>
      </c>
      <c r="AG379" s="3">
        <v>35235</v>
      </c>
      <c r="AH379" s="3">
        <v>6</v>
      </c>
      <c r="AI379" s="3">
        <v>16368</v>
      </c>
      <c r="AJ379" s="3">
        <v>7.4</v>
      </c>
      <c r="AK379" s="3" t="s">
        <v>858</v>
      </c>
      <c r="AL379" s="3" t="s">
        <v>858</v>
      </c>
      <c r="AN379" s="4" t="s">
        <v>603</v>
      </c>
      <c r="AO379" s="4" t="s">
        <v>180</v>
      </c>
      <c r="AP379" s="4">
        <v>25000</v>
      </c>
      <c r="AQ379" s="4">
        <v>8.4</v>
      </c>
      <c r="AR379" s="4">
        <v>13.55</v>
      </c>
      <c r="AS379" s="4">
        <v>9.1999999999999993</v>
      </c>
      <c r="AT379" s="4">
        <v>15.78</v>
      </c>
      <c r="AU379" s="4">
        <v>5.2</v>
      </c>
      <c r="AV379" s="4">
        <v>7.01</v>
      </c>
      <c r="AW379" s="4">
        <v>6.6</v>
      </c>
      <c r="AX379" s="4" t="s">
        <v>858</v>
      </c>
      <c r="AY379" s="4" t="s">
        <v>858</v>
      </c>
      <c r="BA379" s="5" t="s">
        <v>603</v>
      </c>
      <c r="BB379" s="5" t="s">
        <v>180</v>
      </c>
      <c r="BC379" s="5">
        <v>25000</v>
      </c>
      <c r="BD379" s="5">
        <v>8.4</v>
      </c>
      <c r="BE379" s="5">
        <v>514.1</v>
      </c>
      <c r="BF379" s="5">
        <v>8.8000000000000007</v>
      </c>
      <c r="BG379" s="5">
        <v>622.5</v>
      </c>
      <c r="BH379" s="5">
        <v>4.9000000000000004</v>
      </c>
      <c r="BI379" s="5">
        <v>283.8</v>
      </c>
      <c r="BJ379" s="5">
        <v>5.9</v>
      </c>
      <c r="BK379" s="5" t="s">
        <v>858</v>
      </c>
      <c r="BL379" s="5" t="s">
        <v>858</v>
      </c>
      <c r="BN379" s="6" t="s">
        <v>603</v>
      </c>
      <c r="BO379" s="6" t="s">
        <v>180</v>
      </c>
      <c r="BP379" s="6">
        <v>34000</v>
      </c>
      <c r="BQ379" s="6">
        <v>7</v>
      </c>
      <c r="BR379" s="6">
        <v>37.299999999999997</v>
      </c>
      <c r="BS379" s="6">
        <v>0.9</v>
      </c>
      <c r="BT379" s="6">
        <v>32.9</v>
      </c>
      <c r="BU379" s="6">
        <v>2.6</v>
      </c>
      <c r="BV379" s="6">
        <v>12</v>
      </c>
      <c r="BW379" s="6">
        <v>16</v>
      </c>
      <c r="BX379" s="6" t="s">
        <v>858</v>
      </c>
      <c r="BY379" s="6" t="s">
        <v>858</v>
      </c>
      <c r="CA379" s="7" t="s">
        <v>603</v>
      </c>
      <c r="CB379" s="7" t="s">
        <v>180</v>
      </c>
      <c r="CC379" s="7">
        <v>29000</v>
      </c>
      <c r="CD379" s="7">
        <v>10.3</v>
      </c>
      <c r="CE379" s="7">
        <v>21967</v>
      </c>
      <c r="CF379" s="7">
        <v>11</v>
      </c>
      <c r="CG379" s="7">
        <v>27441</v>
      </c>
      <c r="CH379" s="7">
        <v>6.8</v>
      </c>
      <c r="CI379" s="7">
        <v>5626</v>
      </c>
      <c r="CJ379" s="7">
        <v>18</v>
      </c>
      <c r="CK379" s="7" t="s">
        <v>858</v>
      </c>
      <c r="CL379" s="7" t="s">
        <v>858</v>
      </c>
      <c r="CN379" s="8" t="s">
        <v>603</v>
      </c>
      <c r="CO379" s="8" t="s">
        <v>180</v>
      </c>
      <c r="CP379" s="8">
        <v>34000</v>
      </c>
      <c r="CQ379" s="8">
        <v>7</v>
      </c>
      <c r="CR379" s="8">
        <v>11.14</v>
      </c>
      <c r="CS379" s="8">
        <v>8.5</v>
      </c>
      <c r="CT379" s="8">
        <v>14.9</v>
      </c>
      <c r="CU379" s="8">
        <v>4.9000000000000004</v>
      </c>
      <c r="CV379" s="8">
        <v>6.43</v>
      </c>
      <c r="CW379" s="8">
        <v>2.7</v>
      </c>
      <c r="CX379" s="8" t="s">
        <v>858</v>
      </c>
      <c r="CY379" s="8" t="s">
        <v>858</v>
      </c>
      <c r="DA379" s="20" t="s">
        <v>603</v>
      </c>
      <c r="DB379" s="20" t="s">
        <v>180</v>
      </c>
      <c r="DC379" s="20">
        <v>34000</v>
      </c>
      <c r="DD379" s="20">
        <v>7</v>
      </c>
      <c r="DE379" s="20">
        <v>409.7</v>
      </c>
      <c r="DF379" s="20">
        <v>10</v>
      </c>
      <c r="DG379" s="20">
        <v>490.2</v>
      </c>
      <c r="DH379" s="20">
        <v>5.6</v>
      </c>
      <c r="DI379" s="20">
        <v>92.6</v>
      </c>
      <c r="DJ379" s="20">
        <v>17</v>
      </c>
      <c r="DK379" s="20" t="s">
        <v>858</v>
      </c>
      <c r="DL379" s="20" t="s">
        <v>858</v>
      </c>
      <c r="DN379" s="21" t="s">
        <v>603</v>
      </c>
      <c r="DO379" s="21" t="s">
        <v>180</v>
      </c>
      <c r="DP379" s="21">
        <v>9000</v>
      </c>
      <c r="DQ379" s="21">
        <v>13.6</v>
      </c>
      <c r="DR379" s="21">
        <v>37.5</v>
      </c>
      <c r="DS379" s="21" t="s">
        <v>858</v>
      </c>
      <c r="DT379" s="21">
        <v>37.200000000000003</v>
      </c>
      <c r="DU379" s="21">
        <v>1</v>
      </c>
      <c r="DV379" s="21" t="s">
        <v>858</v>
      </c>
      <c r="DW379" s="21" t="s">
        <v>858</v>
      </c>
      <c r="DX379" s="21" t="s">
        <v>858</v>
      </c>
      <c r="DY379" s="21" t="s">
        <v>858</v>
      </c>
      <c r="EA379" s="22" t="s">
        <v>603</v>
      </c>
      <c r="EB379" s="22" t="s">
        <v>180</v>
      </c>
      <c r="EC379" s="22">
        <v>7000</v>
      </c>
      <c r="ED379" s="22">
        <v>17</v>
      </c>
      <c r="EE379" s="22">
        <v>26273</v>
      </c>
      <c r="EF379" s="22">
        <v>14</v>
      </c>
      <c r="EG379" s="22">
        <v>31800</v>
      </c>
      <c r="EH379" s="22">
        <v>8.4</v>
      </c>
      <c r="EI379" s="22" t="s">
        <v>858</v>
      </c>
      <c r="EJ379" s="22" t="s">
        <v>858</v>
      </c>
      <c r="EK379" s="22" t="s">
        <v>858</v>
      </c>
      <c r="EL379" s="22" t="s">
        <v>858</v>
      </c>
      <c r="EN379" s="23" t="s">
        <v>603</v>
      </c>
      <c r="EO379" s="23" t="s">
        <v>180</v>
      </c>
      <c r="EP379" s="23">
        <v>9000</v>
      </c>
      <c r="EQ379" s="23">
        <v>13.6</v>
      </c>
      <c r="ER379" s="23">
        <v>13.22</v>
      </c>
      <c r="ES379" s="23">
        <v>14</v>
      </c>
      <c r="ET379" s="23">
        <v>14.85</v>
      </c>
      <c r="EU379" s="23">
        <v>6.8</v>
      </c>
      <c r="EV379" s="23" t="s">
        <v>858</v>
      </c>
      <c r="EW379" s="23" t="s">
        <v>858</v>
      </c>
      <c r="EX379" s="23" t="s">
        <v>858</v>
      </c>
      <c r="EY379" s="23" t="s">
        <v>858</v>
      </c>
      <c r="FA379" s="24" t="s">
        <v>603</v>
      </c>
      <c r="FB379" s="24" t="s">
        <v>180</v>
      </c>
      <c r="FC379" s="24">
        <v>9000</v>
      </c>
      <c r="FD379" s="24">
        <v>13.6</v>
      </c>
      <c r="FE379" s="24">
        <v>479.5</v>
      </c>
      <c r="FF379" s="24">
        <v>13</v>
      </c>
      <c r="FG379" s="24">
        <v>551.6</v>
      </c>
      <c r="FH379" s="24">
        <v>6.6</v>
      </c>
      <c r="FI379" s="24" t="s">
        <v>858</v>
      </c>
      <c r="FJ379" s="24" t="s">
        <v>858</v>
      </c>
      <c r="FK379" s="24" t="s">
        <v>858</v>
      </c>
      <c r="FL379" s="24" t="s">
        <v>858</v>
      </c>
      <c r="FN379" s="11" t="s">
        <v>603</v>
      </c>
      <c r="FO379" s="11" t="s">
        <v>180</v>
      </c>
      <c r="FP379" s="11">
        <v>16000</v>
      </c>
      <c r="FQ379" s="11">
        <v>10.6</v>
      </c>
      <c r="FR379" s="11">
        <v>39.200000000000003</v>
      </c>
      <c r="FS379" s="11">
        <v>1.6</v>
      </c>
      <c r="FT379" s="11">
        <v>40.700000000000003</v>
      </c>
      <c r="FU379" s="11">
        <v>1.6</v>
      </c>
      <c r="FV379" s="11">
        <v>36</v>
      </c>
      <c r="FW379" s="11">
        <v>0.9</v>
      </c>
      <c r="FX379" s="11" t="s">
        <v>858</v>
      </c>
      <c r="FY379" s="11" t="s">
        <v>858</v>
      </c>
      <c r="GA379" s="10" t="s">
        <v>603</v>
      </c>
      <c r="GB379" s="10" t="s">
        <v>180</v>
      </c>
      <c r="GC379" s="10">
        <v>14000</v>
      </c>
      <c r="GD379" s="10">
        <v>17.8</v>
      </c>
      <c r="GE379" s="10">
        <v>30726</v>
      </c>
      <c r="GF379" s="10" t="s">
        <v>858</v>
      </c>
      <c r="GG379" s="10">
        <v>36988</v>
      </c>
      <c r="GH379" s="10">
        <v>7.9</v>
      </c>
      <c r="GI379" s="10">
        <v>15234</v>
      </c>
      <c r="GJ379" s="10">
        <v>11</v>
      </c>
      <c r="GK379" s="10" t="s">
        <v>858</v>
      </c>
      <c r="GL379" s="10" t="s">
        <v>858</v>
      </c>
      <c r="GN379" s="9" t="s">
        <v>603</v>
      </c>
      <c r="GO379" s="9" t="s">
        <v>180</v>
      </c>
      <c r="GP379" s="9">
        <v>16000</v>
      </c>
      <c r="GQ379" s="9">
        <v>10.6</v>
      </c>
      <c r="GR379" s="9">
        <v>13.68</v>
      </c>
      <c r="GS379" s="9">
        <v>13</v>
      </c>
      <c r="GT379" s="9">
        <v>16.239999999999998</v>
      </c>
      <c r="GU379" s="9">
        <v>6.9</v>
      </c>
      <c r="GV379" s="9">
        <v>6.55</v>
      </c>
      <c r="GW379" s="9">
        <v>9.6</v>
      </c>
      <c r="GX379" s="9" t="s">
        <v>858</v>
      </c>
      <c r="GY379" s="9" t="s">
        <v>858</v>
      </c>
    </row>
    <row r="380" spans="1:207" x14ac:dyDescent="0.25">
      <c r="A380" s="1" t="s">
        <v>604</v>
      </c>
      <c r="B380" s="1" t="s">
        <v>181</v>
      </c>
      <c r="C380" s="1">
        <v>6000</v>
      </c>
      <c r="D380" s="1">
        <v>16.7</v>
      </c>
      <c r="E380" s="1">
        <v>572.29999999999995</v>
      </c>
      <c r="F380" s="1">
        <v>19</v>
      </c>
      <c r="G380" s="1">
        <v>691.9</v>
      </c>
      <c r="H380" s="1">
        <v>9.1999999999999993</v>
      </c>
      <c r="I380" s="1" t="s">
        <v>858</v>
      </c>
      <c r="J380" s="1" t="s">
        <v>858</v>
      </c>
      <c r="K380" s="1" t="s">
        <v>858</v>
      </c>
      <c r="L380" s="1" t="s">
        <v>858</v>
      </c>
      <c r="N380" s="2" t="s">
        <v>604</v>
      </c>
      <c r="O380" s="2" t="s">
        <v>181</v>
      </c>
      <c r="P380" s="2">
        <v>9000</v>
      </c>
      <c r="Q380" s="2">
        <v>14.2</v>
      </c>
      <c r="R380" s="2">
        <v>39</v>
      </c>
      <c r="S380" s="2">
        <v>1.9</v>
      </c>
      <c r="T380" s="2">
        <v>40</v>
      </c>
      <c r="U380" s="2">
        <v>1.8</v>
      </c>
      <c r="V380" s="2" t="s">
        <v>858</v>
      </c>
      <c r="W380" s="2" t="s">
        <v>858</v>
      </c>
      <c r="X380" s="2" t="s">
        <v>858</v>
      </c>
      <c r="Y380" s="2" t="s">
        <v>858</v>
      </c>
      <c r="AA380" s="3" t="s">
        <v>604</v>
      </c>
      <c r="AB380" s="3" t="s">
        <v>181</v>
      </c>
      <c r="AC380" s="3" t="s">
        <v>858</v>
      </c>
      <c r="AD380" s="3" t="s">
        <v>858</v>
      </c>
      <c r="AE380" s="3">
        <v>25785</v>
      </c>
      <c r="AF380" s="3" t="s">
        <v>858</v>
      </c>
      <c r="AG380" s="3">
        <v>33651</v>
      </c>
      <c r="AH380" s="3">
        <v>13</v>
      </c>
      <c r="AI380" s="3" t="s">
        <v>858</v>
      </c>
      <c r="AJ380" s="3" t="s">
        <v>858</v>
      </c>
      <c r="AK380" s="3" t="s">
        <v>858</v>
      </c>
      <c r="AL380" s="3" t="s">
        <v>858</v>
      </c>
      <c r="AN380" s="4" t="s">
        <v>604</v>
      </c>
      <c r="AO380" s="4" t="s">
        <v>181</v>
      </c>
      <c r="AP380" s="4">
        <v>9000</v>
      </c>
      <c r="AQ380" s="4">
        <v>14.2</v>
      </c>
      <c r="AR380" s="4">
        <v>13.21</v>
      </c>
      <c r="AS380" s="4">
        <v>18</v>
      </c>
      <c r="AT380" s="4">
        <v>16.190000000000001</v>
      </c>
      <c r="AU380" s="4">
        <v>8</v>
      </c>
      <c r="AV380" s="4" t="s">
        <v>858</v>
      </c>
      <c r="AW380" s="4" t="s">
        <v>858</v>
      </c>
      <c r="AX380" s="4" t="s">
        <v>858</v>
      </c>
      <c r="AY380" s="4" t="s">
        <v>858</v>
      </c>
      <c r="BA380" s="5" t="s">
        <v>604</v>
      </c>
      <c r="BB380" s="5" t="s">
        <v>181</v>
      </c>
      <c r="BC380" s="5">
        <v>9000</v>
      </c>
      <c r="BD380" s="5">
        <v>14.2</v>
      </c>
      <c r="BE380" s="5">
        <v>503.7</v>
      </c>
      <c r="BF380" s="5">
        <v>18</v>
      </c>
      <c r="BG380" s="5">
        <v>648.4</v>
      </c>
      <c r="BH380" s="5">
        <v>7.8</v>
      </c>
      <c r="BI380" s="5" t="s">
        <v>858</v>
      </c>
      <c r="BJ380" s="5" t="s">
        <v>858</v>
      </c>
      <c r="BK380" s="5" t="s">
        <v>858</v>
      </c>
      <c r="BL380" s="5" t="s">
        <v>858</v>
      </c>
      <c r="BN380" s="6" t="s">
        <v>604</v>
      </c>
      <c r="BO380" s="6" t="s">
        <v>181</v>
      </c>
      <c r="BP380" s="6">
        <v>14000</v>
      </c>
      <c r="BQ380" s="6">
        <v>10.8</v>
      </c>
      <c r="BR380" s="6">
        <v>36.700000000000003</v>
      </c>
      <c r="BS380" s="6">
        <v>9.8000000000000007</v>
      </c>
      <c r="BT380" s="6">
        <v>30.6</v>
      </c>
      <c r="BU380" s="6">
        <v>4.7</v>
      </c>
      <c r="BV380" s="6" t="s">
        <v>858</v>
      </c>
      <c r="BW380" s="6" t="s">
        <v>858</v>
      </c>
      <c r="BX380" s="6" t="s">
        <v>858</v>
      </c>
      <c r="BY380" s="6" t="s">
        <v>858</v>
      </c>
      <c r="CA380" s="7" t="s">
        <v>604</v>
      </c>
      <c r="CB380" s="7" t="s">
        <v>181</v>
      </c>
      <c r="CC380" s="7">
        <v>13000</v>
      </c>
      <c r="CD380" s="7">
        <v>18.899999999999999</v>
      </c>
      <c r="CE380" s="7">
        <v>19000</v>
      </c>
      <c r="CF380" s="7">
        <v>19</v>
      </c>
      <c r="CG380" s="7">
        <v>25851</v>
      </c>
      <c r="CH380" s="7">
        <v>12</v>
      </c>
      <c r="CI380" s="7" t="s">
        <v>858</v>
      </c>
      <c r="CJ380" s="7" t="s">
        <v>858</v>
      </c>
      <c r="CK380" s="7" t="s">
        <v>858</v>
      </c>
      <c r="CL380" s="7" t="s">
        <v>858</v>
      </c>
      <c r="CN380" s="8" t="s">
        <v>604</v>
      </c>
      <c r="CO380" s="8" t="s">
        <v>181</v>
      </c>
      <c r="CP380" s="8">
        <v>14000</v>
      </c>
      <c r="CQ380" s="8">
        <v>10.8</v>
      </c>
      <c r="CR380" s="8">
        <v>10.8</v>
      </c>
      <c r="CS380" s="8">
        <v>15</v>
      </c>
      <c r="CT380" s="8">
        <v>15.47</v>
      </c>
      <c r="CU380" s="8">
        <v>7.8</v>
      </c>
      <c r="CV380" s="8">
        <v>6.55</v>
      </c>
      <c r="CW380" s="8">
        <v>3.4</v>
      </c>
      <c r="CX380" s="8" t="s">
        <v>858</v>
      </c>
      <c r="CY380" s="8" t="s">
        <v>858</v>
      </c>
      <c r="DA380" s="20" t="s">
        <v>604</v>
      </c>
      <c r="DB380" s="20" t="s">
        <v>181</v>
      </c>
      <c r="DC380" s="20">
        <v>14000</v>
      </c>
      <c r="DD380" s="20">
        <v>10.8</v>
      </c>
      <c r="DE380" s="20">
        <v>351.3</v>
      </c>
      <c r="DF380" s="20">
        <v>17</v>
      </c>
      <c r="DG380" s="20">
        <v>474.2</v>
      </c>
      <c r="DH380" s="20">
        <v>9.1</v>
      </c>
      <c r="DI380" s="20" t="s">
        <v>858</v>
      </c>
      <c r="DJ380" s="20" t="s">
        <v>858</v>
      </c>
      <c r="DK380" s="20" t="s">
        <v>858</v>
      </c>
      <c r="DL380" s="20" t="s">
        <v>858</v>
      </c>
      <c r="DN380" s="21" t="s">
        <v>604</v>
      </c>
      <c r="DO380" s="21" t="s">
        <v>181</v>
      </c>
      <c r="DP380" s="21" t="s">
        <v>858</v>
      </c>
      <c r="DQ380" s="21" t="s">
        <v>858</v>
      </c>
      <c r="DR380" s="21">
        <v>36.9</v>
      </c>
      <c r="DS380" s="21">
        <v>5</v>
      </c>
      <c r="DT380" s="21">
        <v>36.200000000000003</v>
      </c>
      <c r="DU380" s="21">
        <v>2.2999999999999998</v>
      </c>
      <c r="DV380" s="21" t="s">
        <v>858</v>
      </c>
      <c r="DW380" s="21" t="s">
        <v>858</v>
      </c>
      <c r="DX380" s="21" t="s">
        <v>858</v>
      </c>
      <c r="DY380" s="21" t="s">
        <v>858</v>
      </c>
      <c r="EA380" s="22" t="s">
        <v>604</v>
      </c>
      <c r="EB380" s="22" t="s">
        <v>181</v>
      </c>
      <c r="EC380" s="22" t="s">
        <v>858</v>
      </c>
      <c r="ED380" s="22" t="s">
        <v>858</v>
      </c>
      <c r="EE380" s="22" t="s">
        <v>858</v>
      </c>
      <c r="EF380" s="22" t="s">
        <v>858</v>
      </c>
      <c r="EG380" s="22">
        <v>26695</v>
      </c>
      <c r="EH380" s="22">
        <v>15</v>
      </c>
      <c r="EI380" s="22" t="s">
        <v>858</v>
      </c>
      <c r="EJ380" s="22" t="s">
        <v>858</v>
      </c>
      <c r="EK380" s="22" t="s">
        <v>858</v>
      </c>
      <c r="EL380" s="22" t="s">
        <v>858</v>
      </c>
      <c r="EN380" s="23" t="s">
        <v>604</v>
      </c>
      <c r="EO380" s="23" t="s">
        <v>181</v>
      </c>
      <c r="EP380" s="23" t="s">
        <v>858</v>
      </c>
      <c r="EQ380" s="23" t="s">
        <v>858</v>
      </c>
      <c r="ER380" s="23" t="s">
        <v>858</v>
      </c>
      <c r="ES380" s="23" t="s">
        <v>858</v>
      </c>
      <c r="ET380" s="23">
        <v>14.44</v>
      </c>
      <c r="EU380" s="23">
        <v>12</v>
      </c>
      <c r="EV380" s="23" t="s">
        <v>858</v>
      </c>
      <c r="EW380" s="23" t="s">
        <v>858</v>
      </c>
      <c r="EX380" s="23" t="s">
        <v>858</v>
      </c>
      <c r="EY380" s="23" t="s">
        <v>858</v>
      </c>
      <c r="FA380" s="24" t="s">
        <v>604</v>
      </c>
      <c r="FB380" s="24" t="s">
        <v>181</v>
      </c>
      <c r="FC380" s="24" t="s">
        <v>858</v>
      </c>
      <c r="FD380" s="24" t="s">
        <v>858</v>
      </c>
      <c r="FE380" s="24">
        <v>482.4</v>
      </c>
      <c r="FF380" s="24" t="s">
        <v>858</v>
      </c>
      <c r="FG380" s="24">
        <v>523.1</v>
      </c>
      <c r="FH380" s="24">
        <v>12</v>
      </c>
      <c r="FI380" s="24" t="s">
        <v>858</v>
      </c>
      <c r="FJ380" s="24" t="s">
        <v>858</v>
      </c>
      <c r="FK380" s="24" t="s">
        <v>858</v>
      </c>
      <c r="FL380" s="24" t="s">
        <v>858</v>
      </c>
      <c r="FN380" s="11" t="s">
        <v>604</v>
      </c>
      <c r="FO380" s="11" t="s">
        <v>181</v>
      </c>
      <c r="FP380" s="11">
        <v>6000</v>
      </c>
      <c r="FQ380" s="11">
        <v>16.7</v>
      </c>
      <c r="FR380" s="11">
        <v>40</v>
      </c>
      <c r="FS380" s="11">
        <v>3.4</v>
      </c>
      <c r="FT380" s="11">
        <v>41.4</v>
      </c>
      <c r="FU380" s="11">
        <v>2</v>
      </c>
      <c r="FV380" s="11" t="s">
        <v>858</v>
      </c>
      <c r="FW380" s="11" t="s">
        <v>858</v>
      </c>
      <c r="FX380" s="11" t="s">
        <v>858</v>
      </c>
      <c r="FY380" s="11" t="s">
        <v>858</v>
      </c>
      <c r="GA380" s="10" t="s">
        <v>604</v>
      </c>
      <c r="GB380" s="10" t="s">
        <v>181</v>
      </c>
      <c r="GC380" s="10" t="s">
        <v>858</v>
      </c>
      <c r="GD380" s="10" t="s">
        <v>858</v>
      </c>
      <c r="GE380" s="10" t="s">
        <v>858</v>
      </c>
      <c r="GF380" s="10" t="s">
        <v>858</v>
      </c>
      <c r="GG380" s="10">
        <v>35903</v>
      </c>
      <c r="GH380" s="10">
        <v>16</v>
      </c>
      <c r="GI380" s="10" t="s">
        <v>858</v>
      </c>
      <c r="GJ380" s="10" t="s">
        <v>858</v>
      </c>
      <c r="GK380" s="10" t="s">
        <v>858</v>
      </c>
      <c r="GL380" s="10" t="s">
        <v>858</v>
      </c>
      <c r="GN380" s="9" t="s">
        <v>604</v>
      </c>
      <c r="GO380" s="9" t="s">
        <v>181</v>
      </c>
      <c r="GP380" s="9">
        <v>6000</v>
      </c>
      <c r="GQ380" s="9">
        <v>16.7</v>
      </c>
      <c r="GR380" s="9" t="s">
        <v>858</v>
      </c>
      <c r="GS380" s="9" t="s">
        <v>858</v>
      </c>
      <c r="GT380" s="9">
        <v>16.73</v>
      </c>
      <c r="GU380" s="9">
        <v>9.6</v>
      </c>
      <c r="GV380" s="9" t="s">
        <v>858</v>
      </c>
      <c r="GW380" s="9" t="s">
        <v>858</v>
      </c>
      <c r="GX380" s="9" t="s">
        <v>858</v>
      </c>
      <c r="GY380" s="9" t="s">
        <v>858</v>
      </c>
    </row>
    <row r="381" spans="1:207" x14ac:dyDescent="0.25">
      <c r="A381" s="1" t="s">
        <v>605</v>
      </c>
      <c r="B381" s="1" t="s">
        <v>182</v>
      </c>
      <c r="C381" s="1">
        <v>7000</v>
      </c>
      <c r="D381" s="1">
        <v>16.100000000000001</v>
      </c>
      <c r="E381" s="1">
        <v>497.9</v>
      </c>
      <c r="F381" s="1">
        <v>13</v>
      </c>
      <c r="G381" s="1">
        <v>549.20000000000005</v>
      </c>
      <c r="H381" s="1">
        <v>8</v>
      </c>
      <c r="I381" s="1" t="s">
        <v>858</v>
      </c>
      <c r="J381" s="1" t="s">
        <v>858</v>
      </c>
      <c r="K381" s="1" t="s">
        <v>858</v>
      </c>
      <c r="L381" s="1" t="s">
        <v>858</v>
      </c>
      <c r="N381" s="2" t="s">
        <v>605</v>
      </c>
      <c r="O381" s="2" t="s">
        <v>182</v>
      </c>
      <c r="P381" s="2">
        <v>11000</v>
      </c>
      <c r="Q381" s="2">
        <v>12.7</v>
      </c>
      <c r="R381" s="2">
        <v>39.799999999999997</v>
      </c>
      <c r="S381" s="2">
        <v>2.9</v>
      </c>
      <c r="T381" s="2">
        <v>40.5</v>
      </c>
      <c r="U381" s="2">
        <v>2</v>
      </c>
      <c r="V381" s="2">
        <v>32.5</v>
      </c>
      <c r="W381" s="2">
        <v>2.9</v>
      </c>
      <c r="X381" s="2" t="s">
        <v>858</v>
      </c>
      <c r="Y381" s="2" t="s">
        <v>858</v>
      </c>
      <c r="AA381" s="3" t="s">
        <v>605</v>
      </c>
      <c r="AB381" s="3" t="s">
        <v>182</v>
      </c>
      <c r="AC381" s="3" t="s">
        <v>858</v>
      </c>
      <c r="AD381" s="3" t="s">
        <v>858</v>
      </c>
      <c r="AE381" s="3">
        <v>21493</v>
      </c>
      <c r="AF381" s="3">
        <v>13</v>
      </c>
      <c r="AG381" s="3">
        <v>26043</v>
      </c>
      <c r="AH381" s="3">
        <v>11</v>
      </c>
      <c r="AI381" s="3" t="s">
        <v>858</v>
      </c>
      <c r="AJ381" s="3" t="s">
        <v>858</v>
      </c>
      <c r="AK381" s="3" t="s">
        <v>858</v>
      </c>
      <c r="AL381" s="3" t="s">
        <v>858</v>
      </c>
      <c r="AN381" s="4" t="s">
        <v>605</v>
      </c>
      <c r="AO381" s="4" t="s">
        <v>182</v>
      </c>
      <c r="AP381" s="4">
        <v>11000</v>
      </c>
      <c r="AQ381" s="4">
        <v>12.7</v>
      </c>
      <c r="AR381" s="4">
        <v>10.76</v>
      </c>
      <c r="AS381" s="4">
        <v>12</v>
      </c>
      <c r="AT381" s="4">
        <v>12.56</v>
      </c>
      <c r="AU381" s="4">
        <v>6.1</v>
      </c>
      <c r="AV381" s="4">
        <v>6.67</v>
      </c>
      <c r="AW381" s="4">
        <v>13</v>
      </c>
      <c r="AX381" s="4" t="s">
        <v>858</v>
      </c>
      <c r="AY381" s="4" t="s">
        <v>858</v>
      </c>
      <c r="BA381" s="5" t="s">
        <v>605</v>
      </c>
      <c r="BB381" s="5" t="s">
        <v>182</v>
      </c>
      <c r="BC381" s="5">
        <v>11000</v>
      </c>
      <c r="BD381" s="5">
        <v>12.7</v>
      </c>
      <c r="BE381" s="5">
        <v>437.7</v>
      </c>
      <c r="BF381" s="5">
        <v>9.1</v>
      </c>
      <c r="BG381" s="5">
        <v>508.4</v>
      </c>
      <c r="BH381" s="5">
        <v>6.3</v>
      </c>
      <c r="BI381" s="5">
        <v>245.7</v>
      </c>
      <c r="BJ381" s="5">
        <v>16</v>
      </c>
      <c r="BK381" s="5" t="s">
        <v>858</v>
      </c>
      <c r="BL381" s="5" t="s">
        <v>858</v>
      </c>
      <c r="BN381" s="6" t="s">
        <v>605</v>
      </c>
      <c r="BO381" s="6" t="s">
        <v>182</v>
      </c>
      <c r="BP381" s="6">
        <v>18000</v>
      </c>
      <c r="BQ381" s="6">
        <v>9.5</v>
      </c>
      <c r="BR381" s="6">
        <v>34.299999999999997</v>
      </c>
      <c r="BS381" s="6">
        <v>7.5</v>
      </c>
      <c r="BT381" s="6">
        <v>30.3</v>
      </c>
      <c r="BU381" s="6">
        <v>4.4000000000000004</v>
      </c>
      <c r="BV381" s="6" t="s">
        <v>858</v>
      </c>
      <c r="BW381" s="6" t="s">
        <v>858</v>
      </c>
      <c r="BX381" s="6" t="s">
        <v>858</v>
      </c>
      <c r="BY381" s="6" t="s">
        <v>858</v>
      </c>
      <c r="CA381" s="7" t="s">
        <v>605</v>
      </c>
      <c r="CB381" s="7" t="s">
        <v>182</v>
      </c>
      <c r="CC381" s="7">
        <v>15000</v>
      </c>
      <c r="CD381" s="7">
        <v>15.5</v>
      </c>
      <c r="CE381" s="7">
        <v>16924</v>
      </c>
      <c r="CF381" s="7">
        <v>16</v>
      </c>
      <c r="CG381" s="7">
        <v>18997</v>
      </c>
      <c r="CH381" s="7">
        <v>13</v>
      </c>
      <c r="CI381" s="7" t="s">
        <v>858</v>
      </c>
      <c r="CJ381" s="7" t="s">
        <v>858</v>
      </c>
      <c r="CK381" s="7" t="s">
        <v>858</v>
      </c>
      <c r="CL381" s="7" t="s">
        <v>858</v>
      </c>
      <c r="CN381" s="8" t="s">
        <v>605</v>
      </c>
      <c r="CO381" s="8" t="s">
        <v>182</v>
      </c>
      <c r="CP381" s="8">
        <v>18000</v>
      </c>
      <c r="CQ381" s="8">
        <v>9.5</v>
      </c>
      <c r="CR381" s="8">
        <v>9.31</v>
      </c>
      <c r="CS381" s="8">
        <v>6.3</v>
      </c>
      <c r="CT381" s="8">
        <v>11.91</v>
      </c>
      <c r="CU381" s="8">
        <v>5.3</v>
      </c>
      <c r="CV381" s="8">
        <v>6.11</v>
      </c>
      <c r="CW381" s="8">
        <v>2.7</v>
      </c>
      <c r="CX381" s="8" t="s">
        <v>858</v>
      </c>
      <c r="CY381" s="8" t="s">
        <v>858</v>
      </c>
      <c r="DA381" s="20" t="s">
        <v>605</v>
      </c>
      <c r="DB381" s="20" t="s">
        <v>182</v>
      </c>
      <c r="DC381" s="20">
        <v>18000</v>
      </c>
      <c r="DD381" s="20">
        <v>9.5</v>
      </c>
      <c r="DE381" s="20">
        <v>321.39999999999998</v>
      </c>
      <c r="DF381" s="20">
        <v>14</v>
      </c>
      <c r="DG381" s="20">
        <v>360.4</v>
      </c>
      <c r="DH381" s="20">
        <v>7.3</v>
      </c>
      <c r="DI381" s="20" t="s">
        <v>858</v>
      </c>
      <c r="DJ381" s="20" t="s">
        <v>858</v>
      </c>
      <c r="DK381" s="20" t="s">
        <v>858</v>
      </c>
      <c r="DL381" s="20" t="s">
        <v>858</v>
      </c>
      <c r="DN381" s="21" t="s">
        <v>605</v>
      </c>
      <c r="DO381" s="21" t="s">
        <v>182</v>
      </c>
      <c r="DP381" s="21" t="s">
        <v>858</v>
      </c>
      <c r="DQ381" s="21" t="s">
        <v>858</v>
      </c>
      <c r="DR381" s="21">
        <v>37</v>
      </c>
      <c r="DS381" s="21">
        <v>6.5</v>
      </c>
      <c r="DT381" s="21">
        <v>37.6</v>
      </c>
      <c r="DU381" s="21">
        <v>2.9</v>
      </c>
      <c r="DV381" s="21" t="s">
        <v>858</v>
      </c>
      <c r="DW381" s="21" t="s">
        <v>858</v>
      </c>
      <c r="DX381" s="21" t="s">
        <v>858</v>
      </c>
      <c r="DY381" s="21" t="s">
        <v>858</v>
      </c>
      <c r="EA381" s="22" t="s">
        <v>605</v>
      </c>
      <c r="EB381" s="22" t="s">
        <v>182</v>
      </c>
      <c r="EC381" s="22" t="s">
        <v>858</v>
      </c>
      <c r="ED381" s="22" t="s">
        <v>858</v>
      </c>
      <c r="EE381" s="22">
        <v>19757</v>
      </c>
      <c r="EF381" s="22">
        <v>16</v>
      </c>
      <c r="EG381" s="22">
        <v>21160</v>
      </c>
      <c r="EH381" s="22">
        <v>9.6999999999999993</v>
      </c>
      <c r="EI381" s="22" t="s">
        <v>858</v>
      </c>
      <c r="EJ381" s="22" t="s">
        <v>858</v>
      </c>
      <c r="EK381" s="22" t="s">
        <v>858</v>
      </c>
      <c r="EL381" s="22" t="s">
        <v>858</v>
      </c>
      <c r="EN381" s="23" t="s">
        <v>605</v>
      </c>
      <c r="EO381" s="23" t="s">
        <v>182</v>
      </c>
      <c r="EP381" s="23" t="s">
        <v>858</v>
      </c>
      <c r="EQ381" s="23" t="s">
        <v>858</v>
      </c>
      <c r="ER381" s="23">
        <v>9.8800000000000008</v>
      </c>
      <c r="ES381" s="23">
        <v>20</v>
      </c>
      <c r="ET381" s="23">
        <v>11.49</v>
      </c>
      <c r="EU381" s="23">
        <v>9.4</v>
      </c>
      <c r="EV381" s="23" t="s">
        <v>858</v>
      </c>
      <c r="EW381" s="23" t="s">
        <v>858</v>
      </c>
      <c r="EX381" s="23" t="s">
        <v>858</v>
      </c>
      <c r="EY381" s="23" t="s">
        <v>858</v>
      </c>
      <c r="FA381" s="24" t="s">
        <v>605</v>
      </c>
      <c r="FB381" s="24" t="s">
        <v>182</v>
      </c>
      <c r="FC381" s="24" t="s">
        <v>858</v>
      </c>
      <c r="FD381" s="24" t="s">
        <v>858</v>
      </c>
      <c r="FE381" s="24">
        <v>386.1</v>
      </c>
      <c r="FF381" s="24">
        <v>15</v>
      </c>
      <c r="FG381" s="24">
        <v>432</v>
      </c>
      <c r="FH381" s="24">
        <v>8.6</v>
      </c>
      <c r="FI381" s="24" t="s">
        <v>858</v>
      </c>
      <c r="FJ381" s="24" t="s">
        <v>858</v>
      </c>
      <c r="FK381" s="24" t="s">
        <v>858</v>
      </c>
      <c r="FL381" s="24" t="s">
        <v>858</v>
      </c>
      <c r="FN381" s="11" t="s">
        <v>605</v>
      </c>
      <c r="FO381" s="11" t="s">
        <v>182</v>
      </c>
      <c r="FP381" s="11">
        <v>7000</v>
      </c>
      <c r="FQ381" s="11">
        <v>16.100000000000001</v>
      </c>
      <c r="FR381" s="11">
        <v>40</v>
      </c>
      <c r="FS381" s="11">
        <v>3.8</v>
      </c>
      <c r="FT381" s="11">
        <v>42</v>
      </c>
      <c r="FU381" s="11">
        <v>2.4</v>
      </c>
      <c r="FV381" s="11" t="s">
        <v>858</v>
      </c>
      <c r="FW381" s="11" t="s">
        <v>858</v>
      </c>
      <c r="FX381" s="11" t="s">
        <v>858</v>
      </c>
      <c r="FY381" s="11" t="s">
        <v>858</v>
      </c>
      <c r="GA381" s="10" t="s">
        <v>605</v>
      </c>
      <c r="GB381" s="10" t="s">
        <v>182</v>
      </c>
      <c r="GC381" s="10" t="s">
        <v>858</v>
      </c>
      <c r="GD381" s="10" t="s">
        <v>858</v>
      </c>
      <c r="GE381" s="10">
        <v>27111</v>
      </c>
      <c r="GF381" s="10" t="s">
        <v>858</v>
      </c>
      <c r="GG381" s="10">
        <v>28877</v>
      </c>
      <c r="GH381" s="10">
        <v>13</v>
      </c>
      <c r="GI381" s="10" t="s">
        <v>858</v>
      </c>
      <c r="GJ381" s="10" t="s">
        <v>858</v>
      </c>
      <c r="GK381" s="10" t="s">
        <v>858</v>
      </c>
      <c r="GL381" s="10" t="s">
        <v>858</v>
      </c>
      <c r="GN381" s="9" t="s">
        <v>605</v>
      </c>
      <c r="GO381" s="9" t="s">
        <v>182</v>
      </c>
      <c r="GP381" s="9">
        <v>7000</v>
      </c>
      <c r="GQ381" s="9">
        <v>16.100000000000001</v>
      </c>
      <c r="GR381" s="9">
        <v>10.92</v>
      </c>
      <c r="GS381" s="9">
        <v>14</v>
      </c>
      <c r="GT381" s="9">
        <v>13.06</v>
      </c>
      <c r="GU381" s="9">
        <v>7.7</v>
      </c>
      <c r="GV381" s="9" t="s">
        <v>858</v>
      </c>
      <c r="GW381" s="9" t="s">
        <v>858</v>
      </c>
      <c r="GX381" s="9" t="s">
        <v>858</v>
      </c>
      <c r="GY381" s="9" t="s">
        <v>858</v>
      </c>
    </row>
    <row r="382" spans="1:207" x14ac:dyDescent="0.25">
      <c r="A382" s="1" t="s">
        <v>606</v>
      </c>
      <c r="B382" s="1" t="s">
        <v>183</v>
      </c>
      <c r="C382" s="1">
        <v>11000</v>
      </c>
      <c r="D382" s="1">
        <v>12.6</v>
      </c>
      <c r="E382" s="1">
        <v>426.8</v>
      </c>
      <c r="F382" s="1">
        <v>9.8000000000000007</v>
      </c>
      <c r="G382" s="1">
        <v>504.3</v>
      </c>
      <c r="H382" s="1">
        <v>6.2</v>
      </c>
      <c r="I382" s="1">
        <v>252.7</v>
      </c>
      <c r="J382" s="1">
        <v>13</v>
      </c>
      <c r="K382" s="1" t="s">
        <v>858</v>
      </c>
      <c r="L382" s="1" t="s">
        <v>858</v>
      </c>
      <c r="N382" s="2" t="s">
        <v>606</v>
      </c>
      <c r="O382" s="2" t="s">
        <v>183</v>
      </c>
      <c r="P382" s="2">
        <v>18000</v>
      </c>
      <c r="Q382" s="2">
        <v>9.6999999999999993</v>
      </c>
      <c r="R382" s="2">
        <v>37.5</v>
      </c>
      <c r="S382" s="2">
        <v>2.1</v>
      </c>
      <c r="T382" s="2">
        <v>39.9</v>
      </c>
      <c r="U382" s="2">
        <v>2.1</v>
      </c>
      <c r="V382" s="2">
        <v>32</v>
      </c>
      <c r="W382" s="2">
        <v>1.9</v>
      </c>
      <c r="X382" s="2" t="s">
        <v>858</v>
      </c>
      <c r="Y382" s="2" t="s">
        <v>858</v>
      </c>
      <c r="AA382" s="3" t="s">
        <v>606</v>
      </c>
      <c r="AB382" s="3" t="s">
        <v>183</v>
      </c>
      <c r="AC382" s="3">
        <v>15000</v>
      </c>
      <c r="AD382" s="3">
        <v>11.8</v>
      </c>
      <c r="AE382" s="3">
        <v>22299</v>
      </c>
      <c r="AF382" s="3">
        <v>11</v>
      </c>
      <c r="AG382" s="3">
        <v>26876</v>
      </c>
      <c r="AH382" s="3">
        <v>6.6</v>
      </c>
      <c r="AI382" s="3">
        <v>12407</v>
      </c>
      <c r="AJ382" s="3">
        <v>12</v>
      </c>
      <c r="AK382" s="3" t="s">
        <v>858</v>
      </c>
      <c r="AL382" s="3" t="s">
        <v>858</v>
      </c>
      <c r="AN382" s="4" t="s">
        <v>606</v>
      </c>
      <c r="AO382" s="4" t="s">
        <v>183</v>
      </c>
      <c r="AP382" s="4">
        <v>18000</v>
      </c>
      <c r="AQ382" s="4">
        <v>9.6999999999999993</v>
      </c>
      <c r="AR382" s="4">
        <v>10.11</v>
      </c>
      <c r="AS382" s="4">
        <v>7</v>
      </c>
      <c r="AT382" s="4">
        <v>12.4</v>
      </c>
      <c r="AU382" s="4">
        <v>5.2</v>
      </c>
      <c r="AV382" s="4">
        <v>6.42</v>
      </c>
      <c r="AW382" s="4">
        <v>2.9</v>
      </c>
      <c r="AX382" s="4" t="s">
        <v>858</v>
      </c>
      <c r="AY382" s="4" t="s">
        <v>858</v>
      </c>
      <c r="BA382" s="5" t="s">
        <v>606</v>
      </c>
      <c r="BB382" s="5" t="s">
        <v>183</v>
      </c>
      <c r="BC382" s="5">
        <v>18000</v>
      </c>
      <c r="BD382" s="5">
        <v>9.6999999999999993</v>
      </c>
      <c r="BE382" s="5">
        <v>410.1</v>
      </c>
      <c r="BF382" s="5">
        <v>7.8</v>
      </c>
      <c r="BG382" s="5">
        <v>495</v>
      </c>
      <c r="BH382" s="5">
        <v>5.0999999999999996</v>
      </c>
      <c r="BI382" s="5">
        <v>249.6</v>
      </c>
      <c r="BJ382" s="5">
        <v>5.6</v>
      </c>
      <c r="BK382" s="5" t="s">
        <v>858</v>
      </c>
      <c r="BL382" s="5" t="s">
        <v>858</v>
      </c>
      <c r="BN382" s="6" t="s">
        <v>606</v>
      </c>
      <c r="BO382" s="6" t="s">
        <v>183</v>
      </c>
      <c r="BP382" s="6">
        <v>28000</v>
      </c>
      <c r="BQ382" s="6">
        <v>7.5</v>
      </c>
      <c r="BR382" s="6">
        <v>32.700000000000003</v>
      </c>
      <c r="BS382" s="6">
        <v>5</v>
      </c>
      <c r="BT382" s="6">
        <v>31.3</v>
      </c>
      <c r="BU382" s="6">
        <v>3.3</v>
      </c>
      <c r="BV382" s="6">
        <v>10.5</v>
      </c>
      <c r="BW382" s="6">
        <v>14</v>
      </c>
      <c r="BX382" s="6" t="s">
        <v>858</v>
      </c>
      <c r="BY382" s="6" t="s">
        <v>858</v>
      </c>
      <c r="CA382" s="7" t="s">
        <v>606</v>
      </c>
      <c r="CB382" s="7" t="s">
        <v>183</v>
      </c>
      <c r="CC382" s="7">
        <v>24000</v>
      </c>
      <c r="CD382" s="7">
        <v>9.1</v>
      </c>
      <c r="CE382" s="7">
        <v>15188</v>
      </c>
      <c r="CF382" s="7">
        <v>14</v>
      </c>
      <c r="CG382" s="7">
        <v>19886</v>
      </c>
      <c r="CH382" s="7">
        <v>7.1</v>
      </c>
      <c r="CI382" s="7" t="s">
        <v>858</v>
      </c>
      <c r="CJ382" s="7" t="s">
        <v>858</v>
      </c>
      <c r="CK382" s="7" t="s">
        <v>858</v>
      </c>
      <c r="CL382" s="7" t="s">
        <v>858</v>
      </c>
      <c r="CN382" s="8" t="s">
        <v>606</v>
      </c>
      <c r="CO382" s="8" t="s">
        <v>183</v>
      </c>
      <c r="CP382" s="8">
        <v>28000</v>
      </c>
      <c r="CQ382" s="8">
        <v>7.5</v>
      </c>
      <c r="CR382" s="8">
        <v>8.9600000000000009</v>
      </c>
      <c r="CS382" s="8">
        <v>6.3</v>
      </c>
      <c r="CT382" s="8">
        <v>11.68</v>
      </c>
      <c r="CU382" s="8">
        <v>4.5999999999999996</v>
      </c>
      <c r="CV382" s="8">
        <v>6.08</v>
      </c>
      <c r="CW382" s="8">
        <v>1.6</v>
      </c>
      <c r="CX382" s="8" t="s">
        <v>858</v>
      </c>
      <c r="CY382" s="8" t="s">
        <v>858</v>
      </c>
      <c r="DA382" s="20" t="s">
        <v>606</v>
      </c>
      <c r="DB382" s="20" t="s">
        <v>183</v>
      </c>
      <c r="DC382" s="20">
        <v>28000</v>
      </c>
      <c r="DD382" s="20">
        <v>7.5</v>
      </c>
      <c r="DE382" s="20">
        <v>288.8</v>
      </c>
      <c r="DF382" s="20">
        <v>9.6</v>
      </c>
      <c r="DG382" s="20">
        <v>365.1</v>
      </c>
      <c r="DH382" s="20">
        <v>5.6</v>
      </c>
      <c r="DI382" s="20">
        <v>84.5</v>
      </c>
      <c r="DJ382" s="20">
        <v>16</v>
      </c>
      <c r="DK382" s="20" t="s">
        <v>858</v>
      </c>
      <c r="DL382" s="20" t="s">
        <v>858</v>
      </c>
      <c r="DN382" s="21" t="s">
        <v>606</v>
      </c>
      <c r="DO382" s="21" t="s">
        <v>183</v>
      </c>
      <c r="DP382" s="21">
        <v>7000</v>
      </c>
      <c r="DQ382" s="21">
        <v>15.2</v>
      </c>
      <c r="DR382" s="21">
        <v>37</v>
      </c>
      <c r="DS382" s="21" t="s">
        <v>858</v>
      </c>
      <c r="DT382" s="21">
        <v>35.9</v>
      </c>
      <c r="DU382" s="21">
        <v>1.5</v>
      </c>
      <c r="DV382" s="21" t="s">
        <v>858</v>
      </c>
      <c r="DW382" s="21" t="s">
        <v>858</v>
      </c>
      <c r="DX382" s="21" t="s">
        <v>858</v>
      </c>
      <c r="DY382" s="21" t="s">
        <v>858</v>
      </c>
      <c r="EA382" s="22" t="s">
        <v>606</v>
      </c>
      <c r="EB382" s="22" t="s">
        <v>183</v>
      </c>
      <c r="EC382" s="22">
        <v>5000</v>
      </c>
      <c r="ED382" s="22">
        <v>19.399999999999999</v>
      </c>
      <c r="EE382" s="22" t="s">
        <v>858</v>
      </c>
      <c r="EF382" s="22" t="s">
        <v>858</v>
      </c>
      <c r="EG382" s="22">
        <v>25418</v>
      </c>
      <c r="EH382" s="22">
        <v>13</v>
      </c>
      <c r="EI382" s="22" t="s">
        <v>858</v>
      </c>
      <c r="EJ382" s="22" t="s">
        <v>858</v>
      </c>
      <c r="EK382" s="22" t="s">
        <v>858</v>
      </c>
      <c r="EL382" s="22" t="s">
        <v>858</v>
      </c>
      <c r="EN382" s="23" t="s">
        <v>606</v>
      </c>
      <c r="EO382" s="23" t="s">
        <v>183</v>
      </c>
      <c r="EP382" s="23">
        <v>7000</v>
      </c>
      <c r="EQ382" s="23">
        <v>15.2</v>
      </c>
      <c r="ER382" s="23">
        <v>10.31</v>
      </c>
      <c r="ES382" s="23">
        <v>17</v>
      </c>
      <c r="ET382" s="23">
        <v>13.41</v>
      </c>
      <c r="EU382" s="23">
        <v>8.8000000000000007</v>
      </c>
      <c r="EV382" s="23" t="s">
        <v>858</v>
      </c>
      <c r="EW382" s="23" t="s">
        <v>858</v>
      </c>
      <c r="EX382" s="23" t="s">
        <v>858</v>
      </c>
      <c r="EY382" s="23" t="s">
        <v>858</v>
      </c>
      <c r="FA382" s="24" t="s">
        <v>606</v>
      </c>
      <c r="FB382" s="24" t="s">
        <v>183</v>
      </c>
      <c r="FC382" s="24">
        <v>7000</v>
      </c>
      <c r="FD382" s="24">
        <v>15.2</v>
      </c>
      <c r="FE382" s="24">
        <v>375.7</v>
      </c>
      <c r="FF382" s="24">
        <v>14</v>
      </c>
      <c r="FG382" s="24">
        <v>480.6</v>
      </c>
      <c r="FH382" s="24">
        <v>8.6</v>
      </c>
      <c r="FI382" s="24" t="s">
        <v>858</v>
      </c>
      <c r="FJ382" s="24" t="s">
        <v>858</v>
      </c>
      <c r="FK382" s="24" t="s">
        <v>858</v>
      </c>
      <c r="FL382" s="24" t="s">
        <v>858</v>
      </c>
      <c r="FN382" s="11" t="s">
        <v>606</v>
      </c>
      <c r="FO382" s="11" t="s">
        <v>183</v>
      </c>
      <c r="FP382" s="11">
        <v>11000</v>
      </c>
      <c r="FQ382" s="11">
        <v>12.6</v>
      </c>
      <c r="FR382" s="11">
        <v>39.799999999999997</v>
      </c>
      <c r="FS382" s="11">
        <v>3.1</v>
      </c>
      <c r="FT382" s="11">
        <v>42.6</v>
      </c>
      <c r="FU382" s="11">
        <v>3</v>
      </c>
      <c r="FV382" s="11">
        <v>32.5</v>
      </c>
      <c r="FW382" s="11">
        <v>4.7</v>
      </c>
      <c r="FX382" s="11" t="s">
        <v>858</v>
      </c>
      <c r="FY382" s="11" t="s">
        <v>858</v>
      </c>
      <c r="GA382" s="10" t="s">
        <v>606</v>
      </c>
      <c r="GB382" s="10" t="s">
        <v>183</v>
      </c>
      <c r="GC382" s="10">
        <v>10000</v>
      </c>
      <c r="GD382" s="10">
        <v>14.9</v>
      </c>
      <c r="GE382" s="10">
        <v>23036</v>
      </c>
      <c r="GF382" s="10">
        <v>11</v>
      </c>
      <c r="GG382" s="10">
        <v>27688</v>
      </c>
      <c r="GH382" s="10">
        <v>7.4</v>
      </c>
      <c r="GI382" s="10" t="s">
        <v>858</v>
      </c>
      <c r="GJ382" s="10" t="s">
        <v>858</v>
      </c>
      <c r="GK382" s="10" t="s">
        <v>858</v>
      </c>
      <c r="GL382" s="10" t="s">
        <v>858</v>
      </c>
      <c r="GN382" s="9" t="s">
        <v>606</v>
      </c>
      <c r="GO382" s="9" t="s">
        <v>183</v>
      </c>
      <c r="GP382" s="9">
        <v>11000</v>
      </c>
      <c r="GQ382" s="9">
        <v>12.6</v>
      </c>
      <c r="GR382" s="9">
        <v>10.029999999999999</v>
      </c>
      <c r="GS382" s="9">
        <v>7.4</v>
      </c>
      <c r="GT382" s="9">
        <v>11.85</v>
      </c>
      <c r="GU382" s="9">
        <v>6.4</v>
      </c>
      <c r="GV382" s="9">
        <v>6.31</v>
      </c>
      <c r="GW382" s="9">
        <v>11</v>
      </c>
      <c r="GX382" s="9" t="s">
        <v>858</v>
      </c>
      <c r="GY382" s="9" t="s">
        <v>858</v>
      </c>
    </row>
    <row r="383" spans="1:207" x14ac:dyDescent="0.25">
      <c r="A383" s="1" t="s">
        <v>607</v>
      </c>
      <c r="B383" s="1" t="s">
        <v>184</v>
      </c>
      <c r="C383" s="1">
        <v>12000</v>
      </c>
      <c r="D383" s="1">
        <v>11.8</v>
      </c>
      <c r="E383" s="1">
        <v>575.5</v>
      </c>
      <c r="F383" s="1">
        <v>14</v>
      </c>
      <c r="G383" s="1">
        <v>737.6</v>
      </c>
      <c r="H383" s="1">
        <v>7.7</v>
      </c>
      <c r="I383" s="1">
        <v>304</v>
      </c>
      <c r="J383" s="1">
        <v>8.6</v>
      </c>
      <c r="K383" s="1" t="s">
        <v>858</v>
      </c>
      <c r="L383" s="1" t="s">
        <v>858</v>
      </c>
      <c r="N383" s="2" t="s">
        <v>607</v>
      </c>
      <c r="O383" s="2" t="s">
        <v>184</v>
      </c>
      <c r="P383" s="2">
        <v>20000</v>
      </c>
      <c r="Q383" s="2">
        <v>9.1</v>
      </c>
      <c r="R383" s="2">
        <v>38.5</v>
      </c>
      <c r="S383" s="2">
        <v>1.7</v>
      </c>
      <c r="T383" s="2">
        <v>39.5</v>
      </c>
      <c r="U383" s="2">
        <v>1.3</v>
      </c>
      <c r="V383" s="2">
        <v>32.5</v>
      </c>
      <c r="W383" s="2">
        <v>2.1</v>
      </c>
      <c r="X383" s="2" t="s">
        <v>858</v>
      </c>
      <c r="Y383" s="2" t="s">
        <v>858</v>
      </c>
      <c r="AA383" s="3" t="s">
        <v>607</v>
      </c>
      <c r="AB383" s="3" t="s">
        <v>184</v>
      </c>
      <c r="AC383" s="3">
        <v>18000</v>
      </c>
      <c r="AD383" s="3">
        <v>10.9</v>
      </c>
      <c r="AE383" s="3">
        <v>26106</v>
      </c>
      <c r="AF383" s="3">
        <v>12</v>
      </c>
      <c r="AG383" s="3">
        <v>33866</v>
      </c>
      <c r="AH383" s="3">
        <v>7.3</v>
      </c>
      <c r="AI383" s="3">
        <v>14275</v>
      </c>
      <c r="AJ383" s="3">
        <v>10</v>
      </c>
      <c r="AK383" s="3" t="s">
        <v>858</v>
      </c>
      <c r="AL383" s="3" t="s">
        <v>858</v>
      </c>
      <c r="AN383" s="4" t="s">
        <v>607</v>
      </c>
      <c r="AO383" s="4" t="s">
        <v>184</v>
      </c>
      <c r="AP383" s="4">
        <v>20000</v>
      </c>
      <c r="AQ383" s="4">
        <v>9.1</v>
      </c>
      <c r="AR383" s="4">
        <v>12.95</v>
      </c>
      <c r="AS383" s="4">
        <v>7.2</v>
      </c>
      <c r="AT383" s="4">
        <v>16.13</v>
      </c>
      <c r="AU383" s="4">
        <v>6.2</v>
      </c>
      <c r="AV383" s="4">
        <v>7.18</v>
      </c>
      <c r="AW383" s="4">
        <v>5</v>
      </c>
      <c r="AX383" s="4" t="s">
        <v>858</v>
      </c>
      <c r="AY383" s="4" t="s">
        <v>858</v>
      </c>
      <c r="BA383" s="5" t="s">
        <v>607</v>
      </c>
      <c r="BB383" s="5" t="s">
        <v>184</v>
      </c>
      <c r="BC383" s="5">
        <v>20000</v>
      </c>
      <c r="BD383" s="5">
        <v>9.1</v>
      </c>
      <c r="BE383" s="5">
        <v>519.79999999999995</v>
      </c>
      <c r="BF383" s="5">
        <v>7.3</v>
      </c>
      <c r="BG383" s="5">
        <v>637.4</v>
      </c>
      <c r="BH383" s="5">
        <v>6.1</v>
      </c>
      <c r="BI383" s="5">
        <v>276.7</v>
      </c>
      <c r="BJ383" s="5">
        <v>6.3</v>
      </c>
      <c r="BK383" s="5" t="s">
        <v>858</v>
      </c>
      <c r="BL383" s="5" t="s">
        <v>858</v>
      </c>
      <c r="BN383" s="6" t="s">
        <v>607</v>
      </c>
      <c r="BO383" s="6" t="s">
        <v>184</v>
      </c>
      <c r="BP383" s="6">
        <v>29000</v>
      </c>
      <c r="BQ383" s="6">
        <v>7.6</v>
      </c>
      <c r="BR383" s="6">
        <v>37.4</v>
      </c>
      <c r="BS383" s="6">
        <v>1.7</v>
      </c>
      <c r="BT383" s="6">
        <v>32.700000000000003</v>
      </c>
      <c r="BU383" s="6">
        <v>2.9</v>
      </c>
      <c r="BV383" s="6">
        <v>14.6</v>
      </c>
      <c r="BW383" s="6">
        <v>20</v>
      </c>
      <c r="BX383" s="6" t="s">
        <v>858</v>
      </c>
      <c r="BY383" s="6" t="s">
        <v>858</v>
      </c>
      <c r="CA383" s="7" t="s">
        <v>607</v>
      </c>
      <c r="CB383" s="7" t="s">
        <v>184</v>
      </c>
      <c r="CC383" s="7">
        <v>24000</v>
      </c>
      <c r="CD383" s="7">
        <v>9.1999999999999993</v>
      </c>
      <c r="CE383" s="7">
        <v>21488</v>
      </c>
      <c r="CF383" s="7">
        <v>11</v>
      </c>
      <c r="CG383" s="7">
        <v>28426</v>
      </c>
      <c r="CH383" s="7">
        <v>7.6</v>
      </c>
      <c r="CI383" s="7">
        <v>7153</v>
      </c>
      <c r="CJ383" s="7">
        <v>19</v>
      </c>
      <c r="CK383" s="7" t="s">
        <v>858</v>
      </c>
      <c r="CL383" s="7" t="s">
        <v>858</v>
      </c>
      <c r="CN383" s="8" t="s">
        <v>607</v>
      </c>
      <c r="CO383" s="8" t="s">
        <v>184</v>
      </c>
      <c r="CP383" s="8">
        <v>29000</v>
      </c>
      <c r="CQ383" s="8">
        <v>7.6</v>
      </c>
      <c r="CR383" s="8">
        <v>11.46</v>
      </c>
      <c r="CS383" s="8">
        <v>7</v>
      </c>
      <c r="CT383" s="8">
        <v>15.78</v>
      </c>
      <c r="CU383" s="8">
        <v>5.9</v>
      </c>
      <c r="CV383" s="8">
        <v>6.5</v>
      </c>
      <c r="CW383" s="8">
        <v>4.4000000000000004</v>
      </c>
      <c r="CX383" s="8" t="s">
        <v>858</v>
      </c>
      <c r="CY383" s="8" t="s">
        <v>858</v>
      </c>
      <c r="DA383" s="20" t="s">
        <v>607</v>
      </c>
      <c r="DB383" s="20" t="s">
        <v>184</v>
      </c>
      <c r="DC383" s="20">
        <v>29000</v>
      </c>
      <c r="DD383" s="20">
        <v>7.6</v>
      </c>
      <c r="DE383" s="20">
        <v>414</v>
      </c>
      <c r="DF383" s="20">
        <v>8.1999999999999993</v>
      </c>
      <c r="DG383" s="20">
        <v>515.29999999999995</v>
      </c>
      <c r="DH383" s="20">
        <v>6.4</v>
      </c>
      <c r="DI383" s="20">
        <v>120.3</v>
      </c>
      <c r="DJ383" s="20">
        <v>17</v>
      </c>
      <c r="DK383" s="20" t="s">
        <v>858</v>
      </c>
      <c r="DL383" s="20" t="s">
        <v>858</v>
      </c>
      <c r="DN383" s="21" t="s">
        <v>607</v>
      </c>
      <c r="DO383" s="21" t="s">
        <v>184</v>
      </c>
      <c r="DP383" s="21">
        <v>8000</v>
      </c>
      <c r="DQ383" s="21">
        <v>14.1</v>
      </c>
      <c r="DR383" s="21">
        <v>37.4</v>
      </c>
      <c r="DS383" s="21">
        <v>3.2</v>
      </c>
      <c r="DT383" s="21">
        <v>37.6</v>
      </c>
      <c r="DU383" s="21">
        <v>2.4</v>
      </c>
      <c r="DV383" s="21" t="s">
        <v>858</v>
      </c>
      <c r="DW383" s="21" t="s">
        <v>858</v>
      </c>
      <c r="DX383" s="21" t="s">
        <v>858</v>
      </c>
      <c r="DY383" s="21" t="s">
        <v>858</v>
      </c>
      <c r="EA383" s="22" t="s">
        <v>607</v>
      </c>
      <c r="EB383" s="22" t="s">
        <v>184</v>
      </c>
      <c r="EC383" s="22">
        <v>7000</v>
      </c>
      <c r="ED383" s="22">
        <v>16.600000000000001</v>
      </c>
      <c r="EE383" s="22">
        <v>22926</v>
      </c>
      <c r="EF383" s="22">
        <v>12</v>
      </c>
      <c r="EG383" s="22">
        <v>25179</v>
      </c>
      <c r="EH383" s="22">
        <v>8.6</v>
      </c>
      <c r="EI383" s="22" t="s">
        <v>858</v>
      </c>
      <c r="EJ383" s="22" t="s">
        <v>858</v>
      </c>
      <c r="EK383" s="22" t="s">
        <v>858</v>
      </c>
      <c r="EL383" s="22" t="s">
        <v>858</v>
      </c>
      <c r="EN383" s="23" t="s">
        <v>607</v>
      </c>
      <c r="EO383" s="23" t="s">
        <v>184</v>
      </c>
      <c r="EP383" s="23">
        <v>8000</v>
      </c>
      <c r="EQ383" s="23">
        <v>14.1</v>
      </c>
      <c r="ER383" s="23">
        <v>11.46</v>
      </c>
      <c r="ES383" s="23">
        <v>9.6</v>
      </c>
      <c r="ET383" s="23">
        <v>12.82</v>
      </c>
      <c r="EU383" s="23">
        <v>7.1</v>
      </c>
      <c r="EV383" s="23" t="s">
        <v>858</v>
      </c>
      <c r="EW383" s="23" t="s">
        <v>858</v>
      </c>
      <c r="EX383" s="23" t="s">
        <v>858</v>
      </c>
      <c r="EY383" s="23" t="s">
        <v>858</v>
      </c>
      <c r="FA383" s="24" t="s">
        <v>607</v>
      </c>
      <c r="FB383" s="24" t="s">
        <v>184</v>
      </c>
      <c r="FC383" s="24">
        <v>8000</v>
      </c>
      <c r="FD383" s="24">
        <v>14.1</v>
      </c>
      <c r="FE383" s="24">
        <v>441.7</v>
      </c>
      <c r="FF383" s="24">
        <v>9.8000000000000007</v>
      </c>
      <c r="FG383" s="24">
        <v>482.3</v>
      </c>
      <c r="FH383" s="24">
        <v>7.1</v>
      </c>
      <c r="FI383" s="24" t="s">
        <v>858</v>
      </c>
      <c r="FJ383" s="24" t="s">
        <v>858</v>
      </c>
      <c r="FK383" s="24" t="s">
        <v>858</v>
      </c>
      <c r="FL383" s="24" t="s">
        <v>858</v>
      </c>
      <c r="FN383" s="11" t="s">
        <v>607</v>
      </c>
      <c r="FO383" s="11" t="s">
        <v>184</v>
      </c>
      <c r="FP383" s="11">
        <v>12000</v>
      </c>
      <c r="FQ383" s="11">
        <v>11.8</v>
      </c>
      <c r="FR383" s="11">
        <v>40</v>
      </c>
      <c r="FS383" s="11">
        <v>1.9</v>
      </c>
      <c r="FT383" s="11">
        <v>40.700000000000003</v>
      </c>
      <c r="FU383" s="11">
        <v>1.5</v>
      </c>
      <c r="FV383" s="11">
        <v>36.9</v>
      </c>
      <c r="FW383" s="11">
        <v>3.8</v>
      </c>
      <c r="FX383" s="11" t="s">
        <v>858</v>
      </c>
      <c r="FY383" s="11" t="s">
        <v>858</v>
      </c>
      <c r="GA383" s="10" t="s">
        <v>607</v>
      </c>
      <c r="GB383" s="10" t="s">
        <v>184</v>
      </c>
      <c r="GC383" s="10">
        <v>10000</v>
      </c>
      <c r="GD383" s="10">
        <v>14.4</v>
      </c>
      <c r="GE383" s="10">
        <v>32597</v>
      </c>
      <c r="GF383" s="10">
        <v>17</v>
      </c>
      <c r="GG383" s="10">
        <v>39904</v>
      </c>
      <c r="GH383" s="10">
        <v>9.1999999999999993</v>
      </c>
      <c r="GI383" s="10" t="s">
        <v>858</v>
      </c>
      <c r="GJ383" s="10" t="s">
        <v>858</v>
      </c>
      <c r="GK383" s="10" t="s">
        <v>858</v>
      </c>
      <c r="GL383" s="10" t="s">
        <v>858</v>
      </c>
      <c r="GN383" s="9" t="s">
        <v>607</v>
      </c>
      <c r="GO383" s="9" t="s">
        <v>184</v>
      </c>
      <c r="GP383" s="9">
        <v>12000</v>
      </c>
      <c r="GQ383" s="9">
        <v>11.8</v>
      </c>
      <c r="GR383" s="9">
        <v>14.29</v>
      </c>
      <c r="GS383" s="9">
        <v>14</v>
      </c>
      <c r="GT383" s="9">
        <v>18.100000000000001</v>
      </c>
      <c r="GU383" s="9">
        <v>8</v>
      </c>
      <c r="GV383" s="9">
        <v>7.43</v>
      </c>
      <c r="GW383" s="9">
        <v>8.1</v>
      </c>
      <c r="GX383" s="9" t="s">
        <v>858</v>
      </c>
      <c r="GY383" s="9" t="s">
        <v>858</v>
      </c>
    </row>
    <row r="384" spans="1:207" x14ac:dyDescent="0.25">
      <c r="A384" s="1" t="s">
        <v>608</v>
      </c>
      <c r="B384" s="1" t="s">
        <v>185</v>
      </c>
      <c r="C384" s="1">
        <v>14000</v>
      </c>
      <c r="D384" s="1">
        <v>11</v>
      </c>
      <c r="E384" s="1">
        <v>516.5</v>
      </c>
      <c r="F384" s="1">
        <v>7.1</v>
      </c>
      <c r="G384" s="1">
        <v>583.29999999999995</v>
      </c>
      <c r="H384" s="1">
        <v>4.5999999999999996</v>
      </c>
      <c r="I384" s="1">
        <v>321.2</v>
      </c>
      <c r="J384" s="1">
        <v>7.3</v>
      </c>
      <c r="K384" s="1" t="s">
        <v>858</v>
      </c>
      <c r="L384" s="1" t="s">
        <v>858</v>
      </c>
      <c r="N384" s="2" t="s">
        <v>608</v>
      </c>
      <c r="O384" s="2" t="s">
        <v>185</v>
      </c>
      <c r="P384" s="2">
        <v>21000</v>
      </c>
      <c r="Q384" s="2">
        <v>8.9</v>
      </c>
      <c r="R384" s="2">
        <v>40</v>
      </c>
      <c r="S384" s="2">
        <v>1.5</v>
      </c>
      <c r="T384" s="2">
        <v>40.9</v>
      </c>
      <c r="U384" s="2">
        <v>1.6</v>
      </c>
      <c r="V384" s="2">
        <v>32.5</v>
      </c>
      <c r="W384" s="2">
        <v>2.5</v>
      </c>
      <c r="X384" s="2" t="s">
        <v>858</v>
      </c>
      <c r="Y384" s="2" t="s">
        <v>858</v>
      </c>
      <c r="AA384" s="3" t="s">
        <v>608</v>
      </c>
      <c r="AB384" s="3" t="s">
        <v>185</v>
      </c>
      <c r="AC384" s="3">
        <v>18000</v>
      </c>
      <c r="AD384" s="3">
        <v>13</v>
      </c>
      <c r="AE384" s="3">
        <v>25282</v>
      </c>
      <c r="AF384" s="3">
        <v>13</v>
      </c>
      <c r="AG384" s="3">
        <v>28393</v>
      </c>
      <c r="AH384" s="3">
        <v>5.4</v>
      </c>
      <c r="AI384" s="3">
        <v>14000</v>
      </c>
      <c r="AJ384" s="3">
        <v>8.3000000000000007</v>
      </c>
      <c r="AK384" s="3" t="s">
        <v>858</v>
      </c>
      <c r="AL384" s="3" t="s">
        <v>858</v>
      </c>
      <c r="AN384" s="4" t="s">
        <v>608</v>
      </c>
      <c r="AO384" s="4" t="s">
        <v>185</v>
      </c>
      <c r="AP384" s="4">
        <v>21000</v>
      </c>
      <c r="AQ384" s="4">
        <v>8.9</v>
      </c>
      <c r="AR384" s="4">
        <v>12.05</v>
      </c>
      <c r="AS384" s="4">
        <v>5.6</v>
      </c>
      <c r="AT384" s="4">
        <v>13.46</v>
      </c>
      <c r="AU384" s="4">
        <v>3.9</v>
      </c>
      <c r="AV384" s="4">
        <v>7.52</v>
      </c>
      <c r="AW384" s="4">
        <v>3.3</v>
      </c>
      <c r="AX384" s="4" t="s">
        <v>858</v>
      </c>
      <c r="AY384" s="4" t="s">
        <v>858</v>
      </c>
      <c r="BA384" s="5" t="s">
        <v>608</v>
      </c>
      <c r="BB384" s="5" t="s">
        <v>185</v>
      </c>
      <c r="BC384" s="5">
        <v>21000</v>
      </c>
      <c r="BD384" s="5">
        <v>8.9</v>
      </c>
      <c r="BE384" s="5">
        <v>490.7</v>
      </c>
      <c r="BF384" s="5">
        <v>5.8</v>
      </c>
      <c r="BG384" s="5">
        <v>551</v>
      </c>
      <c r="BH384" s="5">
        <v>4</v>
      </c>
      <c r="BI384" s="5">
        <v>287.39999999999998</v>
      </c>
      <c r="BJ384" s="5">
        <v>5.3</v>
      </c>
      <c r="BK384" s="5" t="s">
        <v>858</v>
      </c>
      <c r="BL384" s="5" t="s">
        <v>858</v>
      </c>
      <c r="BN384" s="6" t="s">
        <v>608</v>
      </c>
      <c r="BO384" s="6" t="s">
        <v>185</v>
      </c>
      <c r="BP384" s="6">
        <v>30000</v>
      </c>
      <c r="BQ384" s="6">
        <v>7.4</v>
      </c>
      <c r="BR384" s="6">
        <v>37.5</v>
      </c>
      <c r="BS384" s="6">
        <v>3.1</v>
      </c>
      <c r="BT384" s="6">
        <v>33.700000000000003</v>
      </c>
      <c r="BU384" s="6">
        <v>2.9</v>
      </c>
      <c r="BV384" s="6">
        <v>11.6</v>
      </c>
      <c r="BW384" s="6">
        <v>16</v>
      </c>
      <c r="BX384" s="6" t="s">
        <v>858</v>
      </c>
      <c r="BY384" s="6" t="s">
        <v>858</v>
      </c>
      <c r="CA384" s="7" t="s">
        <v>608</v>
      </c>
      <c r="CB384" s="7" t="s">
        <v>185</v>
      </c>
      <c r="CC384" s="7">
        <v>25000</v>
      </c>
      <c r="CD384" s="7">
        <v>15.3</v>
      </c>
      <c r="CE384" s="7">
        <v>21600</v>
      </c>
      <c r="CF384" s="7">
        <v>20</v>
      </c>
      <c r="CG384" s="7">
        <v>23467</v>
      </c>
      <c r="CH384" s="7">
        <v>6.1</v>
      </c>
      <c r="CI384" s="7" t="s">
        <v>858</v>
      </c>
      <c r="CJ384" s="7" t="s">
        <v>858</v>
      </c>
      <c r="CK384" s="7" t="s">
        <v>858</v>
      </c>
      <c r="CL384" s="7" t="s">
        <v>858</v>
      </c>
      <c r="CN384" s="8" t="s">
        <v>608</v>
      </c>
      <c r="CO384" s="8" t="s">
        <v>185</v>
      </c>
      <c r="CP384" s="8">
        <v>30000</v>
      </c>
      <c r="CQ384" s="8">
        <v>7.4</v>
      </c>
      <c r="CR384" s="8">
        <v>11.5</v>
      </c>
      <c r="CS384" s="8">
        <v>6.2</v>
      </c>
      <c r="CT384" s="8">
        <v>13.09</v>
      </c>
      <c r="CU384" s="8">
        <v>3.6</v>
      </c>
      <c r="CV384" s="8">
        <v>7</v>
      </c>
      <c r="CW384" s="8">
        <v>3.3</v>
      </c>
      <c r="CX384" s="8" t="s">
        <v>858</v>
      </c>
      <c r="CY384" s="8" t="s">
        <v>858</v>
      </c>
      <c r="DA384" s="20" t="s">
        <v>608</v>
      </c>
      <c r="DB384" s="20" t="s">
        <v>185</v>
      </c>
      <c r="DC384" s="20">
        <v>30000</v>
      </c>
      <c r="DD384" s="20">
        <v>7.4</v>
      </c>
      <c r="DE384" s="20">
        <v>400.4</v>
      </c>
      <c r="DF384" s="20">
        <v>7.3</v>
      </c>
      <c r="DG384" s="20">
        <v>441.4</v>
      </c>
      <c r="DH384" s="20">
        <v>4.5999999999999996</v>
      </c>
      <c r="DI384" s="20">
        <v>113.5</v>
      </c>
      <c r="DJ384" s="20">
        <v>19</v>
      </c>
      <c r="DK384" s="20" t="s">
        <v>858</v>
      </c>
      <c r="DL384" s="20" t="s">
        <v>858</v>
      </c>
      <c r="DN384" s="21" t="s">
        <v>608</v>
      </c>
      <c r="DO384" s="21" t="s">
        <v>185</v>
      </c>
      <c r="DP384" s="21">
        <v>7000</v>
      </c>
      <c r="DQ384" s="21">
        <v>15.2</v>
      </c>
      <c r="DR384" s="21">
        <v>37.5</v>
      </c>
      <c r="DS384" s="21">
        <v>3.4</v>
      </c>
      <c r="DT384" s="21">
        <v>38.799999999999997</v>
      </c>
      <c r="DU384" s="21">
        <v>3.8</v>
      </c>
      <c r="DV384" s="21" t="s">
        <v>858</v>
      </c>
      <c r="DW384" s="21" t="s">
        <v>858</v>
      </c>
      <c r="DX384" s="21" t="s">
        <v>858</v>
      </c>
      <c r="DY384" s="21" t="s">
        <v>858</v>
      </c>
      <c r="EA384" s="22" t="s">
        <v>608</v>
      </c>
      <c r="EB384" s="22" t="s">
        <v>185</v>
      </c>
      <c r="EC384" s="22">
        <v>6000</v>
      </c>
      <c r="ED384" s="22">
        <v>17.7</v>
      </c>
      <c r="EE384" s="22">
        <v>21857</v>
      </c>
      <c r="EF384" s="22">
        <v>16</v>
      </c>
      <c r="EG384" s="22">
        <v>24125</v>
      </c>
      <c r="EH384" s="22">
        <v>8.1</v>
      </c>
      <c r="EI384" s="22" t="s">
        <v>858</v>
      </c>
      <c r="EJ384" s="22" t="s">
        <v>858</v>
      </c>
      <c r="EK384" s="22" t="s">
        <v>858</v>
      </c>
      <c r="EL384" s="22" t="s">
        <v>858</v>
      </c>
      <c r="EN384" s="23" t="s">
        <v>608</v>
      </c>
      <c r="EO384" s="23" t="s">
        <v>185</v>
      </c>
      <c r="EP384" s="23">
        <v>7000</v>
      </c>
      <c r="EQ384" s="23">
        <v>15.2</v>
      </c>
      <c r="ER384" s="23">
        <v>10.27</v>
      </c>
      <c r="ES384" s="23">
        <v>12</v>
      </c>
      <c r="ET384" s="23">
        <v>12.45</v>
      </c>
      <c r="EU384" s="23">
        <v>7.8</v>
      </c>
      <c r="EV384" s="23" t="s">
        <v>858</v>
      </c>
      <c r="EW384" s="23" t="s">
        <v>858</v>
      </c>
      <c r="EX384" s="23" t="s">
        <v>858</v>
      </c>
      <c r="EY384" s="23" t="s">
        <v>858</v>
      </c>
      <c r="FA384" s="24" t="s">
        <v>608</v>
      </c>
      <c r="FB384" s="24" t="s">
        <v>185</v>
      </c>
      <c r="FC384" s="24">
        <v>7000</v>
      </c>
      <c r="FD384" s="24">
        <v>15.2</v>
      </c>
      <c r="FE384" s="24">
        <v>404.9</v>
      </c>
      <c r="FF384" s="24">
        <v>11</v>
      </c>
      <c r="FG384" s="24">
        <v>483.6</v>
      </c>
      <c r="FH384" s="24">
        <v>7.4</v>
      </c>
      <c r="FI384" s="24" t="s">
        <v>858</v>
      </c>
      <c r="FJ384" s="24" t="s">
        <v>858</v>
      </c>
      <c r="FK384" s="24" t="s">
        <v>858</v>
      </c>
      <c r="FL384" s="24" t="s">
        <v>858</v>
      </c>
      <c r="FN384" s="11" t="s">
        <v>608</v>
      </c>
      <c r="FO384" s="11" t="s">
        <v>185</v>
      </c>
      <c r="FP384" s="11">
        <v>14000</v>
      </c>
      <c r="FQ384" s="11">
        <v>11</v>
      </c>
      <c r="FR384" s="11">
        <v>40</v>
      </c>
      <c r="FS384" s="11">
        <v>2.6</v>
      </c>
      <c r="FT384" s="11">
        <v>41.9</v>
      </c>
      <c r="FU384" s="11">
        <v>1.6</v>
      </c>
      <c r="FV384" s="11">
        <v>36.1</v>
      </c>
      <c r="FW384" s="11">
        <v>4.3</v>
      </c>
      <c r="FX384" s="11" t="s">
        <v>858</v>
      </c>
      <c r="FY384" s="11" t="s">
        <v>858</v>
      </c>
      <c r="GA384" s="10" t="s">
        <v>608</v>
      </c>
      <c r="GB384" s="10" t="s">
        <v>185</v>
      </c>
      <c r="GC384" s="10">
        <v>12000</v>
      </c>
      <c r="GD384" s="10">
        <v>17.5</v>
      </c>
      <c r="GE384" s="10">
        <v>27862</v>
      </c>
      <c r="GF384" s="10">
        <v>18</v>
      </c>
      <c r="GG384" s="10">
        <v>30571</v>
      </c>
      <c r="GH384" s="10">
        <v>6.9</v>
      </c>
      <c r="GI384" s="10" t="s">
        <v>858</v>
      </c>
      <c r="GJ384" s="10" t="s">
        <v>858</v>
      </c>
      <c r="GK384" s="10" t="s">
        <v>858</v>
      </c>
      <c r="GL384" s="10" t="s">
        <v>858</v>
      </c>
      <c r="GN384" s="9" t="s">
        <v>608</v>
      </c>
      <c r="GO384" s="9" t="s">
        <v>185</v>
      </c>
      <c r="GP384" s="9">
        <v>14000</v>
      </c>
      <c r="GQ384" s="9">
        <v>11</v>
      </c>
      <c r="GR384" s="9">
        <v>12.38</v>
      </c>
      <c r="GS384" s="9">
        <v>6.2</v>
      </c>
      <c r="GT384" s="9">
        <v>13.91</v>
      </c>
      <c r="GU384" s="9">
        <v>4.5</v>
      </c>
      <c r="GV384" s="9">
        <v>7.82</v>
      </c>
      <c r="GW384" s="9">
        <v>4.3</v>
      </c>
      <c r="GX384" s="9" t="s">
        <v>858</v>
      </c>
      <c r="GY384" s="9" t="s">
        <v>858</v>
      </c>
    </row>
    <row r="385" spans="1:207" x14ac:dyDescent="0.25">
      <c r="A385" s="1" t="s">
        <v>609</v>
      </c>
      <c r="B385" s="1" t="s">
        <v>186</v>
      </c>
      <c r="C385" s="1">
        <v>27000</v>
      </c>
      <c r="D385" s="1">
        <v>8</v>
      </c>
      <c r="E385" s="1">
        <v>562.29999999999995</v>
      </c>
      <c r="F385" s="1">
        <v>7.6</v>
      </c>
      <c r="G385" s="1">
        <v>682.1</v>
      </c>
      <c r="H385" s="1">
        <v>5</v>
      </c>
      <c r="I385" s="1">
        <v>307.39999999999998</v>
      </c>
      <c r="J385" s="1">
        <v>6.8</v>
      </c>
      <c r="K385" s="1" t="s">
        <v>858</v>
      </c>
      <c r="L385" s="1" t="s">
        <v>858</v>
      </c>
      <c r="N385" s="2" t="s">
        <v>609</v>
      </c>
      <c r="O385" s="2" t="s">
        <v>186</v>
      </c>
      <c r="P385" s="2">
        <v>44000</v>
      </c>
      <c r="Q385" s="2">
        <v>6.2</v>
      </c>
      <c r="R385" s="2">
        <v>37.5</v>
      </c>
      <c r="S385" s="2">
        <v>1.6</v>
      </c>
      <c r="T385" s="2">
        <v>38.799999999999997</v>
      </c>
      <c r="U385" s="2">
        <v>0.8</v>
      </c>
      <c r="V385" s="2">
        <v>35</v>
      </c>
      <c r="W385" s="2">
        <v>1.9</v>
      </c>
      <c r="X385" s="2" t="s">
        <v>858</v>
      </c>
      <c r="Y385" s="2" t="s">
        <v>858</v>
      </c>
      <c r="AA385" s="3" t="s">
        <v>609</v>
      </c>
      <c r="AB385" s="3" t="s">
        <v>186</v>
      </c>
      <c r="AC385" s="3">
        <v>38000</v>
      </c>
      <c r="AD385" s="3">
        <v>7.4</v>
      </c>
      <c r="AE385" s="3">
        <v>28018</v>
      </c>
      <c r="AF385" s="3">
        <v>6.7</v>
      </c>
      <c r="AG385" s="3">
        <v>33604</v>
      </c>
      <c r="AH385" s="3">
        <v>4.9000000000000004</v>
      </c>
      <c r="AI385" s="3">
        <v>15063</v>
      </c>
      <c r="AJ385" s="3">
        <v>5.9</v>
      </c>
      <c r="AK385" s="3" t="s">
        <v>858</v>
      </c>
      <c r="AL385" s="3" t="s">
        <v>858</v>
      </c>
      <c r="AN385" s="4" t="s">
        <v>609</v>
      </c>
      <c r="AO385" s="4" t="s">
        <v>186</v>
      </c>
      <c r="AP385" s="4">
        <v>44000</v>
      </c>
      <c r="AQ385" s="4">
        <v>6.2</v>
      </c>
      <c r="AR385" s="4">
        <v>13.15</v>
      </c>
      <c r="AS385" s="4">
        <v>6.1</v>
      </c>
      <c r="AT385" s="4">
        <v>16.14</v>
      </c>
      <c r="AU385" s="4">
        <v>4</v>
      </c>
      <c r="AV385" s="4">
        <v>7.33</v>
      </c>
      <c r="AW385" s="4">
        <v>3.1</v>
      </c>
      <c r="AX385" s="4" t="s">
        <v>858</v>
      </c>
      <c r="AY385" s="4" t="s">
        <v>858</v>
      </c>
      <c r="BA385" s="5" t="s">
        <v>609</v>
      </c>
      <c r="BB385" s="5" t="s">
        <v>186</v>
      </c>
      <c r="BC385" s="5">
        <v>44000</v>
      </c>
      <c r="BD385" s="5">
        <v>6.2</v>
      </c>
      <c r="BE385" s="5">
        <v>522.4</v>
      </c>
      <c r="BF385" s="5">
        <v>6.4</v>
      </c>
      <c r="BG385" s="5">
        <v>626.70000000000005</v>
      </c>
      <c r="BH385" s="5">
        <v>3.9</v>
      </c>
      <c r="BI385" s="5">
        <v>287.39999999999998</v>
      </c>
      <c r="BJ385" s="5">
        <v>4.5999999999999996</v>
      </c>
      <c r="BK385" s="5" t="s">
        <v>858</v>
      </c>
      <c r="BL385" s="5" t="s">
        <v>858</v>
      </c>
      <c r="BN385" s="6" t="s">
        <v>609</v>
      </c>
      <c r="BO385" s="6" t="s">
        <v>186</v>
      </c>
      <c r="BP385" s="6">
        <v>62000</v>
      </c>
      <c r="BQ385" s="6">
        <v>5.2</v>
      </c>
      <c r="BR385" s="6">
        <v>37</v>
      </c>
      <c r="BS385" s="6">
        <v>0.8</v>
      </c>
      <c r="BT385" s="6">
        <v>32.6</v>
      </c>
      <c r="BU385" s="6">
        <v>1.9</v>
      </c>
      <c r="BV385" s="6">
        <v>12.6</v>
      </c>
      <c r="BW385" s="6">
        <v>14</v>
      </c>
      <c r="BX385" s="6">
        <v>42</v>
      </c>
      <c r="BY385" s="6">
        <v>12</v>
      </c>
      <c r="CA385" s="7" t="s">
        <v>609</v>
      </c>
      <c r="CB385" s="7" t="s">
        <v>186</v>
      </c>
      <c r="CC385" s="7">
        <v>52000</v>
      </c>
      <c r="CD385" s="7">
        <v>6.3</v>
      </c>
      <c r="CE385" s="7">
        <v>22219</v>
      </c>
      <c r="CF385" s="7">
        <v>7.6</v>
      </c>
      <c r="CG385" s="7">
        <v>27127</v>
      </c>
      <c r="CH385" s="7">
        <v>5.0999999999999996</v>
      </c>
      <c r="CI385" s="7">
        <v>6249</v>
      </c>
      <c r="CJ385" s="7">
        <v>16</v>
      </c>
      <c r="CK385" s="7" t="s">
        <v>858</v>
      </c>
      <c r="CL385" s="7" t="s">
        <v>858</v>
      </c>
      <c r="CN385" s="8" t="s">
        <v>609</v>
      </c>
      <c r="CO385" s="8" t="s">
        <v>186</v>
      </c>
      <c r="CP385" s="8">
        <v>62000</v>
      </c>
      <c r="CQ385" s="8">
        <v>5.2</v>
      </c>
      <c r="CR385" s="8">
        <v>11.49</v>
      </c>
      <c r="CS385" s="8">
        <v>5.0999999999999996</v>
      </c>
      <c r="CT385" s="8">
        <v>15.2</v>
      </c>
      <c r="CU385" s="8">
        <v>3.7</v>
      </c>
      <c r="CV385" s="8">
        <v>6.54</v>
      </c>
      <c r="CW385" s="8">
        <v>2.8</v>
      </c>
      <c r="CX385" s="8" t="s">
        <v>858</v>
      </c>
      <c r="CY385" s="8" t="s">
        <v>858</v>
      </c>
      <c r="DA385" s="20" t="s">
        <v>609</v>
      </c>
      <c r="DB385" s="20" t="s">
        <v>186</v>
      </c>
      <c r="DC385" s="20">
        <v>62000</v>
      </c>
      <c r="DD385" s="20">
        <v>5.2</v>
      </c>
      <c r="DE385" s="20">
        <v>402.9</v>
      </c>
      <c r="DF385" s="20">
        <v>6.2</v>
      </c>
      <c r="DG385" s="20">
        <v>494.9</v>
      </c>
      <c r="DH385" s="20">
        <v>4.2</v>
      </c>
      <c r="DI385" s="20">
        <v>112.7</v>
      </c>
      <c r="DJ385" s="20">
        <v>13</v>
      </c>
      <c r="DK385" s="20" t="s">
        <v>858</v>
      </c>
      <c r="DL385" s="20" t="s">
        <v>858</v>
      </c>
      <c r="DN385" s="21" t="s">
        <v>609</v>
      </c>
      <c r="DO385" s="21" t="s">
        <v>186</v>
      </c>
      <c r="DP385" s="21">
        <v>17000</v>
      </c>
      <c r="DQ385" s="21">
        <v>9.8000000000000007</v>
      </c>
      <c r="DR385" s="21">
        <v>37.4</v>
      </c>
      <c r="DS385" s="21">
        <v>0.3</v>
      </c>
      <c r="DT385" s="21">
        <v>37.700000000000003</v>
      </c>
      <c r="DU385" s="21">
        <v>1.2</v>
      </c>
      <c r="DV385" s="21">
        <v>32.5</v>
      </c>
      <c r="DW385" s="21">
        <v>2.5</v>
      </c>
      <c r="DX385" s="21" t="s">
        <v>858</v>
      </c>
      <c r="DY385" s="21" t="s">
        <v>858</v>
      </c>
      <c r="EA385" s="22" t="s">
        <v>609</v>
      </c>
      <c r="EB385" s="22" t="s">
        <v>186</v>
      </c>
      <c r="EC385" s="22">
        <v>15000</v>
      </c>
      <c r="ED385" s="22">
        <v>11.7</v>
      </c>
      <c r="EE385" s="22">
        <v>23827</v>
      </c>
      <c r="EF385" s="22">
        <v>12</v>
      </c>
      <c r="EG385" s="22">
        <v>27553</v>
      </c>
      <c r="EH385" s="22">
        <v>6.7</v>
      </c>
      <c r="EI385" s="22">
        <v>13016</v>
      </c>
      <c r="EJ385" s="22">
        <v>10</v>
      </c>
      <c r="EK385" s="22" t="s">
        <v>858</v>
      </c>
      <c r="EL385" s="22" t="s">
        <v>858</v>
      </c>
      <c r="EN385" s="23" t="s">
        <v>609</v>
      </c>
      <c r="EO385" s="23" t="s">
        <v>186</v>
      </c>
      <c r="EP385" s="23">
        <v>17000</v>
      </c>
      <c r="EQ385" s="23">
        <v>9.8000000000000007</v>
      </c>
      <c r="ER385" s="23">
        <v>11.79</v>
      </c>
      <c r="ES385" s="23">
        <v>10</v>
      </c>
      <c r="ET385" s="23">
        <v>14.26</v>
      </c>
      <c r="EU385" s="23">
        <v>5.5</v>
      </c>
      <c r="EV385" s="23">
        <v>7.09</v>
      </c>
      <c r="EW385" s="23">
        <v>5.6</v>
      </c>
      <c r="EX385" s="23" t="s">
        <v>858</v>
      </c>
      <c r="EY385" s="23" t="s">
        <v>858</v>
      </c>
      <c r="FA385" s="24" t="s">
        <v>609</v>
      </c>
      <c r="FB385" s="24" t="s">
        <v>186</v>
      </c>
      <c r="FC385" s="24">
        <v>17000</v>
      </c>
      <c r="FD385" s="24">
        <v>9.8000000000000007</v>
      </c>
      <c r="FE385" s="24">
        <v>442.3</v>
      </c>
      <c r="FF385" s="24">
        <v>11</v>
      </c>
      <c r="FG385" s="24">
        <v>537.29999999999995</v>
      </c>
      <c r="FH385" s="24">
        <v>5.2</v>
      </c>
      <c r="FI385" s="24">
        <v>261.8</v>
      </c>
      <c r="FJ385" s="24">
        <v>5.0999999999999996</v>
      </c>
      <c r="FK385" s="24" t="s">
        <v>858</v>
      </c>
      <c r="FL385" s="24" t="s">
        <v>858</v>
      </c>
      <c r="FN385" s="11" t="s">
        <v>609</v>
      </c>
      <c r="FO385" s="11" t="s">
        <v>186</v>
      </c>
      <c r="FP385" s="11">
        <v>27000</v>
      </c>
      <c r="FQ385" s="11">
        <v>8</v>
      </c>
      <c r="FR385" s="11">
        <v>37.5</v>
      </c>
      <c r="FS385" s="11">
        <v>1.6</v>
      </c>
      <c r="FT385" s="11">
        <v>39.6</v>
      </c>
      <c r="FU385" s="11">
        <v>1</v>
      </c>
      <c r="FV385" s="11">
        <v>35</v>
      </c>
      <c r="FW385" s="11">
        <v>1.4</v>
      </c>
      <c r="FX385" s="11" t="s">
        <v>858</v>
      </c>
      <c r="FY385" s="11" t="s">
        <v>858</v>
      </c>
      <c r="GA385" s="10" t="s">
        <v>609</v>
      </c>
      <c r="GB385" s="10" t="s">
        <v>186</v>
      </c>
      <c r="GC385" s="10">
        <v>23000</v>
      </c>
      <c r="GD385" s="10">
        <v>9.6</v>
      </c>
      <c r="GE385" s="10">
        <v>30916</v>
      </c>
      <c r="GF385" s="10">
        <v>8.6</v>
      </c>
      <c r="GG385" s="10">
        <v>37370</v>
      </c>
      <c r="GH385" s="10">
        <v>6.2</v>
      </c>
      <c r="GI385" s="10">
        <v>16500</v>
      </c>
      <c r="GJ385" s="10">
        <v>7.6</v>
      </c>
      <c r="GK385" s="10" t="s">
        <v>858</v>
      </c>
      <c r="GL385" s="10" t="s">
        <v>858</v>
      </c>
      <c r="GN385" s="9" t="s">
        <v>609</v>
      </c>
      <c r="GO385" s="9" t="s">
        <v>186</v>
      </c>
      <c r="GP385" s="9">
        <v>27000</v>
      </c>
      <c r="GQ385" s="9">
        <v>8</v>
      </c>
      <c r="GR385" s="9">
        <v>14.01</v>
      </c>
      <c r="GS385" s="9">
        <v>7.7</v>
      </c>
      <c r="GT385" s="9">
        <v>17.239999999999998</v>
      </c>
      <c r="GU385" s="9">
        <v>5.3</v>
      </c>
      <c r="GV385" s="9">
        <v>7.74</v>
      </c>
      <c r="GW385" s="9">
        <v>4.3</v>
      </c>
      <c r="GX385" s="9" t="s">
        <v>858</v>
      </c>
      <c r="GY385" s="9" t="s">
        <v>858</v>
      </c>
    </row>
    <row r="386" spans="1:207" x14ac:dyDescent="0.25">
      <c r="A386" s="1" t="s">
        <v>610</v>
      </c>
      <c r="B386" s="1" t="s">
        <v>187</v>
      </c>
      <c r="C386" s="1">
        <v>19000</v>
      </c>
      <c r="D386" s="1">
        <v>9.6</v>
      </c>
      <c r="E386" s="1">
        <v>584.5</v>
      </c>
      <c r="F386" s="1">
        <v>7.2</v>
      </c>
      <c r="G386" s="1">
        <v>643.6</v>
      </c>
      <c r="H386" s="1">
        <v>4.9000000000000004</v>
      </c>
      <c r="I386" s="1">
        <v>301.39999999999998</v>
      </c>
      <c r="J386" s="1">
        <v>11</v>
      </c>
      <c r="K386" s="1" t="s">
        <v>858</v>
      </c>
      <c r="L386" s="1" t="s">
        <v>858</v>
      </c>
      <c r="N386" s="2" t="s">
        <v>610</v>
      </c>
      <c r="O386" s="2" t="s">
        <v>187</v>
      </c>
      <c r="P386" s="2">
        <v>33000</v>
      </c>
      <c r="Q386" s="2">
        <v>7.3</v>
      </c>
      <c r="R386" s="2">
        <v>37.5</v>
      </c>
      <c r="S386" s="2" t="s">
        <v>858</v>
      </c>
      <c r="T386" s="2">
        <v>39</v>
      </c>
      <c r="U386" s="2">
        <v>1.1000000000000001</v>
      </c>
      <c r="V386" s="2">
        <v>32.700000000000003</v>
      </c>
      <c r="W386" s="2">
        <v>1.6</v>
      </c>
      <c r="X386" s="2" t="s">
        <v>858</v>
      </c>
      <c r="Y386" s="2" t="s">
        <v>858</v>
      </c>
      <c r="AA386" s="3" t="s">
        <v>610</v>
      </c>
      <c r="AB386" s="3" t="s">
        <v>187</v>
      </c>
      <c r="AC386" s="3">
        <v>30000</v>
      </c>
      <c r="AD386" s="3">
        <v>17</v>
      </c>
      <c r="AE386" s="3" t="s">
        <v>858</v>
      </c>
      <c r="AF386" s="3" t="s">
        <v>858</v>
      </c>
      <c r="AG386" s="3">
        <v>33135</v>
      </c>
      <c r="AH386" s="3">
        <v>12</v>
      </c>
      <c r="AI386" s="3" t="s">
        <v>858</v>
      </c>
      <c r="AJ386" s="3" t="s">
        <v>858</v>
      </c>
      <c r="AK386" s="3" t="s">
        <v>858</v>
      </c>
      <c r="AL386" s="3" t="s">
        <v>858</v>
      </c>
      <c r="AN386" s="4" t="s">
        <v>610</v>
      </c>
      <c r="AO386" s="4" t="s">
        <v>187</v>
      </c>
      <c r="AP386" s="4">
        <v>33000</v>
      </c>
      <c r="AQ386" s="4">
        <v>7.3</v>
      </c>
      <c r="AR386" s="4">
        <v>13.07</v>
      </c>
      <c r="AS386" s="4">
        <v>7.4</v>
      </c>
      <c r="AT386" s="4">
        <v>15.5</v>
      </c>
      <c r="AU386" s="4">
        <v>4.3</v>
      </c>
      <c r="AV386" s="4">
        <v>7.48</v>
      </c>
      <c r="AW386" s="4">
        <v>4.7</v>
      </c>
      <c r="AX386" s="4" t="s">
        <v>858</v>
      </c>
      <c r="AY386" s="4" t="s">
        <v>858</v>
      </c>
      <c r="BA386" s="5" t="s">
        <v>610</v>
      </c>
      <c r="BB386" s="5" t="s">
        <v>187</v>
      </c>
      <c r="BC386" s="5">
        <v>33000</v>
      </c>
      <c r="BD386" s="5">
        <v>7.3</v>
      </c>
      <c r="BE386" s="5">
        <v>518.20000000000005</v>
      </c>
      <c r="BF386" s="5">
        <v>6.9</v>
      </c>
      <c r="BG386" s="5">
        <v>604.1</v>
      </c>
      <c r="BH386" s="5">
        <v>4.0999999999999996</v>
      </c>
      <c r="BI386" s="5">
        <v>283.60000000000002</v>
      </c>
      <c r="BJ386" s="5">
        <v>5.4</v>
      </c>
      <c r="BK386" s="5" t="s">
        <v>858</v>
      </c>
      <c r="BL386" s="5" t="s">
        <v>858</v>
      </c>
      <c r="BN386" s="6" t="s">
        <v>610</v>
      </c>
      <c r="BO386" s="6" t="s">
        <v>187</v>
      </c>
      <c r="BP386" s="6">
        <v>51000</v>
      </c>
      <c r="BQ386" s="6">
        <v>5.7</v>
      </c>
      <c r="BR386" s="6">
        <v>35.5</v>
      </c>
      <c r="BS386" s="6">
        <v>3.2</v>
      </c>
      <c r="BT386" s="6">
        <v>30</v>
      </c>
      <c r="BU386" s="6">
        <v>2.7</v>
      </c>
      <c r="BV386" s="6">
        <v>6.4</v>
      </c>
      <c r="BW386" s="6">
        <v>15</v>
      </c>
      <c r="BX386" s="6" t="s">
        <v>858</v>
      </c>
      <c r="BY386" s="6" t="s">
        <v>858</v>
      </c>
      <c r="CA386" s="7" t="s">
        <v>610</v>
      </c>
      <c r="CB386" s="7" t="s">
        <v>187</v>
      </c>
      <c r="CC386" s="7">
        <v>44000</v>
      </c>
      <c r="CD386" s="7">
        <v>12.1</v>
      </c>
      <c r="CE386" s="7">
        <v>20157</v>
      </c>
      <c r="CF386" s="7">
        <v>20</v>
      </c>
      <c r="CG386" s="7">
        <v>25359</v>
      </c>
      <c r="CH386" s="7">
        <v>8.5</v>
      </c>
      <c r="CI386" s="7" t="s">
        <v>858</v>
      </c>
      <c r="CJ386" s="7" t="s">
        <v>858</v>
      </c>
      <c r="CK386" s="7" t="s">
        <v>858</v>
      </c>
      <c r="CL386" s="7" t="s">
        <v>858</v>
      </c>
      <c r="CN386" s="8" t="s">
        <v>610</v>
      </c>
      <c r="CO386" s="8" t="s">
        <v>187</v>
      </c>
      <c r="CP386" s="8">
        <v>51000</v>
      </c>
      <c r="CQ386" s="8">
        <v>5.7</v>
      </c>
      <c r="CR386" s="8">
        <v>10.71</v>
      </c>
      <c r="CS386" s="8">
        <v>5.4</v>
      </c>
      <c r="CT386" s="8">
        <v>14.66</v>
      </c>
      <c r="CU386" s="8">
        <v>3.9</v>
      </c>
      <c r="CV386" s="8">
        <v>6.33</v>
      </c>
      <c r="CW386" s="8">
        <v>2.7</v>
      </c>
      <c r="CX386" s="8" t="s">
        <v>858</v>
      </c>
      <c r="CY386" s="8" t="s">
        <v>858</v>
      </c>
      <c r="DA386" s="20" t="s">
        <v>610</v>
      </c>
      <c r="DB386" s="20" t="s">
        <v>187</v>
      </c>
      <c r="DC386" s="20">
        <v>51000</v>
      </c>
      <c r="DD386" s="20">
        <v>5.7</v>
      </c>
      <c r="DE386" s="20">
        <v>373.8</v>
      </c>
      <c r="DF386" s="20">
        <v>7.1</v>
      </c>
      <c r="DG386" s="20">
        <v>439.7</v>
      </c>
      <c r="DH386" s="20">
        <v>4.8</v>
      </c>
      <c r="DI386" s="20">
        <v>50.9</v>
      </c>
      <c r="DJ386" s="20">
        <v>19</v>
      </c>
      <c r="DK386" s="20" t="s">
        <v>858</v>
      </c>
      <c r="DL386" s="20" t="s">
        <v>858</v>
      </c>
      <c r="DN386" s="21" t="s">
        <v>610</v>
      </c>
      <c r="DO386" s="21" t="s">
        <v>187</v>
      </c>
      <c r="DP386" s="21">
        <v>13000</v>
      </c>
      <c r="DQ386" s="21">
        <v>11.1</v>
      </c>
      <c r="DR386" s="21">
        <v>37</v>
      </c>
      <c r="DS386" s="21">
        <v>0.7</v>
      </c>
      <c r="DT386" s="21">
        <v>37.299999999999997</v>
      </c>
      <c r="DU386" s="21">
        <v>1.3</v>
      </c>
      <c r="DV386" s="21">
        <v>32.5</v>
      </c>
      <c r="DW386" s="21">
        <v>3.1</v>
      </c>
      <c r="DX386" s="21" t="s">
        <v>858</v>
      </c>
      <c r="DY386" s="21" t="s">
        <v>858</v>
      </c>
      <c r="EA386" s="22" t="s">
        <v>610</v>
      </c>
      <c r="EB386" s="22" t="s">
        <v>187</v>
      </c>
      <c r="EC386" s="22" t="s">
        <v>858</v>
      </c>
      <c r="ED386" s="22" t="s">
        <v>858</v>
      </c>
      <c r="EE386" s="22" t="s">
        <v>858</v>
      </c>
      <c r="EF386" s="22" t="s">
        <v>858</v>
      </c>
      <c r="EG386" s="22" t="s">
        <v>858</v>
      </c>
      <c r="EH386" s="22" t="s">
        <v>858</v>
      </c>
      <c r="EI386" s="22" t="s">
        <v>858</v>
      </c>
      <c r="EJ386" s="22" t="s">
        <v>858</v>
      </c>
      <c r="EK386" s="22" t="s">
        <v>858</v>
      </c>
      <c r="EL386" s="22" t="s">
        <v>858</v>
      </c>
      <c r="EN386" s="23" t="s">
        <v>610</v>
      </c>
      <c r="EO386" s="23" t="s">
        <v>187</v>
      </c>
      <c r="EP386" s="23">
        <v>13000</v>
      </c>
      <c r="EQ386" s="23">
        <v>11.1</v>
      </c>
      <c r="ER386" s="23">
        <v>11.92</v>
      </c>
      <c r="ES386" s="23">
        <v>10</v>
      </c>
      <c r="ET386" s="23">
        <v>14.63</v>
      </c>
      <c r="EU386" s="23">
        <v>7.4</v>
      </c>
      <c r="EV386" s="23" t="s">
        <v>858</v>
      </c>
      <c r="EW386" s="23" t="s">
        <v>858</v>
      </c>
      <c r="EX386" s="23" t="s">
        <v>858</v>
      </c>
      <c r="EY386" s="23" t="s">
        <v>858</v>
      </c>
      <c r="FA386" s="24" t="s">
        <v>610</v>
      </c>
      <c r="FB386" s="24" t="s">
        <v>187</v>
      </c>
      <c r="FC386" s="24">
        <v>13000</v>
      </c>
      <c r="FD386" s="24">
        <v>11.1</v>
      </c>
      <c r="FE386" s="24">
        <v>455.8</v>
      </c>
      <c r="FF386" s="24">
        <v>9.6</v>
      </c>
      <c r="FG386" s="24">
        <v>546.1</v>
      </c>
      <c r="FH386" s="24">
        <v>7.2</v>
      </c>
      <c r="FI386" s="24">
        <v>276.2</v>
      </c>
      <c r="FJ386" s="24">
        <v>6.5</v>
      </c>
      <c r="FK386" s="24" t="s">
        <v>858</v>
      </c>
      <c r="FL386" s="24" t="s">
        <v>858</v>
      </c>
      <c r="FN386" s="11" t="s">
        <v>610</v>
      </c>
      <c r="FO386" s="11" t="s">
        <v>187</v>
      </c>
      <c r="FP386" s="11">
        <v>19000</v>
      </c>
      <c r="FQ386" s="11">
        <v>9.6</v>
      </c>
      <c r="FR386" s="11">
        <v>37.5</v>
      </c>
      <c r="FS386" s="11">
        <v>1.7</v>
      </c>
      <c r="FT386" s="11">
        <v>40.1</v>
      </c>
      <c r="FU386" s="11">
        <v>1.6</v>
      </c>
      <c r="FV386" s="11">
        <v>33.799999999999997</v>
      </c>
      <c r="FW386" s="11">
        <v>2</v>
      </c>
      <c r="FX386" s="11" t="s">
        <v>858</v>
      </c>
      <c r="FY386" s="11" t="s">
        <v>858</v>
      </c>
      <c r="GA386" s="10" t="s">
        <v>610</v>
      </c>
      <c r="GB386" s="10" t="s">
        <v>187</v>
      </c>
      <c r="GC386" s="10">
        <v>17000</v>
      </c>
      <c r="GD386" s="10">
        <v>14.7</v>
      </c>
      <c r="GE386" s="10">
        <v>31715</v>
      </c>
      <c r="GF386" s="10">
        <v>15</v>
      </c>
      <c r="GG386" s="10">
        <v>36568</v>
      </c>
      <c r="GH386" s="10">
        <v>9.6</v>
      </c>
      <c r="GI386" s="10" t="s">
        <v>858</v>
      </c>
      <c r="GJ386" s="10" t="s">
        <v>858</v>
      </c>
      <c r="GK386" s="10" t="s">
        <v>858</v>
      </c>
      <c r="GL386" s="10" t="s">
        <v>858</v>
      </c>
      <c r="GN386" s="9" t="s">
        <v>610</v>
      </c>
      <c r="GO386" s="9" t="s">
        <v>187</v>
      </c>
      <c r="GP386" s="9">
        <v>19000</v>
      </c>
      <c r="GQ386" s="9">
        <v>9.6</v>
      </c>
      <c r="GR386" s="9">
        <v>13.53</v>
      </c>
      <c r="GS386" s="9">
        <v>8.4</v>
      </c>
      <c r="GT386" s="9">
        <v>16.05</v>
      </c>
      <c r="GU386" s="9">
        <v>5.2</v>
      </c>
      <c r="GV386" s="9">
        <v>7.75</v>
      </c>
      <c r="GW386" s="9">
        <v>7.2</v>
      </c>
      <c r="GX386" s="9" t="s">
        <v>858</v>
      </c>
      <c r="GY386" s="9" t="s">
        <v>858</v>
      </c>
    </row>
    <row r="387" spans="1:207" x14ac:dyDescent="0.25">
      <c r="A387" s="1" t="s">
        <v>611</v>
      </c>
      <c r="B387" s="1" t="s">
        <v>188</v>
      </c>
      <c r="C387" s="1">
        <v>16000</v>
      </c>
      <c r="D387" s="1">
        <v>10.5</v>
      </c>
      <c r="E387" s="1">
        <v>670.6</v>
      </c>
      <c r="F387" s="1">
        <v>6.9</v>
      </c>
      <c r="G387" s="1">
        <v>787.5</v>
      </c>
      <c r="H387" s="1">
        <v>7.7</v>
      </c>
      <c r="I387" s="1">
        <v>332.3</v>
      </c>
      <c r="J387" s="1">
        <v>7.2</v>
      </c>
      <c r="K387" s="1" t="s">
        <v>858</v>
      </c>
      <c r="L387" s="1" t="s">
        <v>858</v>
      </c>
      <c r="N387" s="2" t="s">
        <v>611</v>
      </c>
      <c r="O387" s="2" t="s">
        <v>188</v>
      </c>
      <c r="P387" s="2">
        <v>25000</v>
      </c>
      <c r="Q387" s="2">
        <v>8.1999999999999993</v>
      </c>
      <c r="R387" s="2">
        <v>37.799999999999997</v>
      </c>
      <c r="S387" s="2">
        <v>1.7</v>
      </c>
      <c r="T387" s="2">
        <v>39.700000000000003</v>
      </c>
      <c r="U387" s="2">
        <v>1.3</v>
      </c>
      <c r="V387" s="2">
        <v>33.200000000000003</v>
      </c>
      <c r="W387" s="2">
        <v>2.1</v>
      </c>
      <c r="X387" s="2" t="s">
        <v>858</v>
      </c>
      <c r="Y387" s="2" t="s">
        <v>858</v>
      </c>
      <c r="AA387" s="3" t="s">
        <v>611</v>
      </c>
      <c r="AB387" s="3" t="s">
        <v>188</v>
      </c>
      <c r="AC387" s="3">
        <v>22000</v>
      </c>
      <c r="AD387" s="3">
        <v>13.6</v>
      </c>
      <c r="AE387" s="3">
        <v>30298</v>
      </c>
      <c r="AF387" s="3">
        <v>14</v>
      </c>
      <c r="AG387" s="3">
        <v>37496</v>
      </c>
      <c r="AH387" s="3">
        <v>8.3000000000000007</v>
      </c>
      <c r="AI387" s="3">
        <v>15939</v>
      </c>
      <c r="AJ387" s="3">
        <v>6.1</v>
      </c>
      <c r="AK387" s="3" t="s">
        <v>858</v>
      </c>
      <c r="AL387" s="3" t="s">
        <v>858</v>
      </c>
      <c r="AN387" s="4" t="s">
        <v>611</v>
      </c>
      <c r="AO387" s="4" t="s">
        <v>188</v>
      </c>
      <c r="AP387" s="4">
        <v>25000</v>
      </c>
      <c r="AQ387" s="4">
        <v>8.1999999999999993</v>
      </c>
      <c r="AR387" s="4">
        <v>14.96</v>
      </c>
      <c r="AS387" s="4">
        <v>7.2</v>
      </c>
      <c r="AT387" s="4">
        <v>17.739999999999998</v>
      </c>
      <c r="AU387" s="4">
        <v>6.1</v>
      </c>
      <c r="AV387" s="4">
        <v>7.52</v>
      </c>
      <c r="AW387" s="4">
        <v>3.8</v>
      </c>
      <c r="AX387" s="4" t="s">
        <v>858</v>
      </c>
      <c r="AY387" s="4" t="s">
        <v>858</v>
      </c>
      <c r="BA387" s="5" t="s">
        <v>611</v>
      </c>
      <c r="BB387" s="5" t="s">
        <v>188</v>
      </c>
      <c r="BC387" s="5">
        <v>25000</v>
      </c>
      <c r="BD387" s="5">
        <v>8.1999999999999993</v>
      </c>
      <c r="BE387" s="5">
        <v>575.4</v>
      </c>
      <c r="BF387" s="5">
        <v>7.9</v>
      </c>
      <c r="BG387" s="5">
        <v>703.5</v>
      </c>
      <c r="BH387" s="5">
        <v>6</v>
      </c>
      <c r="BI387" s="5">
        <v>299.10000000000002</v>
      </c>
      <c r="BJ387" s="5">
        <v>4.5</v>
      </c>
      <c r="BK387" s="5" t="s">
        <v>858</v>
      </c>
      <c r="BL387" s="5" t="s">
        <v>858</v>
      </c>
      <c r="BN387" s="6" t="s">
        <v>611</v>
      </c>
      <c r="BO387" s="6" t="s">
        <v>188</v>
      </c>
      <c r="BP387" s="6">
        <v>37000</v>
      </c>
      <c r="BQ387" s="6">
        <v>6.7</v>
      </c>
      <c r="BR387" s="6">
        <v>35.299999999999997</v>
      </c>
      <c r="BS387" s="6">
        <v>2.9</v>
      </c>
      <c r="BT387" s="6">
        <v>32.5</v>
      </c>
      <c r="BU387" s="6">
        <v>2.6</v>
      </c>
      <c r="BV387" s="6" t="s">
        <v>858</v>
      </c>
      <c r="BW387" s="6" t="s">
        <v>858</v>
      </c>
      <c r="BX387" s="6" t="s">
        <v>858</v>
      </c>
      <c r="BY387" s="6" t="s">
        <v>858</v>
      </c>
      <c r="CA387" s="7" t="s">
        <v>611</v>
      </c>
      <c r="CB387" s="7" t="s">
        <v>188</v>
      </c>
      <c r="CC387" s="7">
        <v>31000</v>
      </c>
      <c r="CD387" s="7">
        <v>10.5</v>
      </c>
      <c r="CE387" s="7">
        <v>23519</v>
      </c>
      <c r="CF387" s="7">
        <v>14</v>
      </c>
      <c r="CG387" s="7">
        <v>30156</v>
      </c>
      <c r="CH387" s="7">
        <v>7.8</v>
      </c>
      <c r="CI387" s="7">
        <v>7092</v>
      </c>
      <c r="CJ387" s="7">
        <v>18</v>
      </c>
      <c r="CK387" s="7" t="s">
        <v>858</v>
      </c>
      <c r="CL387" s="7" t="s">
        <v>858</v>
      </c>
      <c r="CN387" s="8" t="s">
        <v>611</v>
      </c>
      <c r="CO387" s="8" t="s">
        <v>188</v>
      </c>
      <c r="CP387" s="8">
        <v>37000</v>
      </c>
      <c r="CQ387" s="8">
        <v>6.7</v>
      </c>
      <c r="CR387" s="8">
        <v>12.88</v>
      </c>
      <c r="CS387" s="8">
        <v>7.9</v>
      </c>
      <c r="CT387" s="8">
        <v>16.600000000000001</v>
      </c>
      <c r="CU387" s="8">
        <v>5.6</v>
      </c>
      <c r="CV387" s="8">
        <v>6.6</v>
      </c>
      <c r="CW387" s="8">
        <v>3</v>
      </c>
      <c r="CX387" s="8" t="s">
        <v>858</v>
      </c>
      <c r="CY387" s="8" t="s">
        <v>858</v>
      </c>
      <c r="DA387" s="20" t="s">
        <v>611</v>
      </c>
      <c r="DB387" s="20" t="s">
        <v>188</v>
      </c>
      <c r="DC387" s="20">
        <v>37000</v>
      </c>
      <c r="DD387" s="20">
        <v>6.7</v>
      </c>
      <c r="DE387" s="20">
        <v>431.2</v>
      </c>
      <c r="DF387" s="20">
        <v>9.6</v>
      </c>
      <c r="DG387" s="20">
        <v>540</v>
      </c>
      <c r="DH387" s="20">
        <v>6.2</v>
      </c>
      <c r="DI387" s="20">
        <v>118.8</v>
      </c>
      <c r="DJ387" s="20">
        <v>14</v>
      </c>
      <c r="DK387" s="20" t="s">
        <v>858</v>
      </c>
      <c r="DL387" s="20" t="s">
        <v>858</v>
      </c>
      <c r="DN387" s="21" t="s">
        <v>611</v>
      </c>
      <c r="DO387" s="21" t="s">
        <v>188</v>
      </c>
      <c r="DP387" s="21">
        <v>9000</v>
      </c>
      <c r="DQ387" s="21">
        <v>13.3</v>
      </c>
      <c r="DR387" s="21">
        <v>36.6</v>
      </c>
      <c r="DS387" s="21">
        <v>2.8</v>
      </c>
      <c r="DT387" s="21">
        <v>38</v>
      </c>
      <c r="DU387" s="21">
        <v>2.2999999999999998</v>
      </c>
      <c r="DV387" s="21">
        <v>32.5</v>
      </c>
      <c r="DW387" s="21">
        <v>1.4</v>
      </c>
      <c r="DX387" s="21" t="s">
        <v>858</v>
      </c>
      <c r="DY387" s="21" t="s">
        <v>858</v>
      </c>
      <c r="EA387" s="22" t="s">
        <v>611</v>
      </c>
      <c r="EB387" s="22" t="s">
        <v>188</v>
      </c>
      <c r="EC387" s="22" t="s">
        <v>858</v>
      </c>
      <c r="ED387" s="22" t="s">
        <v>858</v>
      </c>
      <c r="EE387" s="22" t="s">
        <v>858</v>
      </c>
      <c r="EF387" s="22" t="s">
        <v>858</v>
      </c>
      <c r="EG387" s="22">
        <v>28970</v>
      </c>
      <c r="EH387" s="22">
        <v>12</v>
      </c>
      <c r="EI387" s="22" t="s">
        <v>858</v>
      </c>
      <c r="EJ387" s="22" t="s">
        <v>858</v>
      </c>
      <c r="EK387" s="22" t="s">
        <v>858</v>
      </c>
      <c r="EL387" s="22" t="s">
        <v>858</v>
      </c>
      <c r="EN387" s="23" t="s">
        <v>611</v>
      </c>
      <c r="EO387" s="23" t="s">
        <v>188</v>
      </c>
      <c r="EP387" s="23">
        <v>9000</v>
      </c>
      <c r="EQ387" s="23">
        <v>13.3</v>
      </c>
      <c r="ER387" s="23">
        <v>11.46</v>
      </c>
      <c r="ES387" s="23">
        <v>14</v>
      </c>
      <c r="ET387" s="23">
        <v>14.47</v>
      </c>
      <c r="EU387" s="23">
        <v>7.8</v>
      </c>
      <c r="EV387" s="23" t="s">
        <v>858</v>
      </c>
      <c r="EW387" s="23" t="s">
        <v>858</v>
      </c>
      <c r="EX387" s="23" t="s">
        <v>858</v>
      </c>
      <c r="EY387" s="23" t="s">
        <v>858</v>
      </c>
      <c r="FA387" s="24" t="s">
        <v>611</v>
      </c>
      <c r="FB387" s="24" t="s">
        <v>188</v>
      </c>
      <c r="FC387" s="24">
        <v>9000</v>
      </c>
      <c r="FD387" s="24">
        <v>13.3</v>
      </c>
      <c r="FE387" s="24">
        <v>454.4</v>
      </c>
      <c r="FF387" s="24">
        <v>11</v>
      </c>
      <c r="FG387" s="24">
        <v>549.9</v>
      </c>
      <c r="FH387" s="24">
        <v>7.2</v>
      </c>
      <c r="FI387" s="24" t="s">
        <v>858</v>
      </c>
      <c r="FJ387" s="24" t="s">
        <v>858</v>
      </c>
      <c r="FK387" s="24" t="s">
        <v>858</v>
      </c>
      <c r="FL387" s="24" t="s">
        <v>858</v>
      </c>
      <c r="FN387" s="11" t="s">
        <v>611</v>
      </c>
      <c r="FO387" s="11" t="s">
        <v>188</v>
      </c>
      <c r="FP387" s="11">
        <v>16000</v>
      </c>
      <c r="FQ387" s="11">
        <v>10.5</v>
      </c>
      <c r="FR387" s="11">
        <v>39.9</v>
      </c>
      <c r="FS387" s="11">
        <v>1.6</v>
      </c>
      <c r="FT387" s="11">
        <v>40.6</v>
      </c>
      <c r="FU387" s="11">
        <v>1.6</v>
      </c>
      <c r="FV387" s="11">
        <v>35</v>
      </c>
      <c r="FW387" s="11">
        <v>2</v>
      </c>
      <c r="FX387" s="11" t="s">
        <v>858</v>
      </c>
      <c r="FY387" s="11" t="s">
        <v>858</v>
      </c>
      <c r="GA387" s="10" t="s">
        <v>611</v>
      </c>
      <c r="GB387" s="10" t="s">
        <v>188</v>
      </c>
      <c r="GC387" s="10">
        <v>14000</v>
      </c>
      <c r="GD387" s="10">
        <v>16.600000000000001</v>
      </c>
      <c r="GE387" s="10">
        <v>33097</v>
      </c>
      <c r="GF387" s="10" t="s">
        <v>858</v>
      </c>
      <c r="GG387" s="10">
        <v>41919</v>
      </c>
      <c r="GH387" s="10">
        <v>9.6999999999999993</v>
      </c>
      <c r="GI387" s="10">
        <v>17846</v>
      </c>
      <c r="GJ387" s="10">
        <v>7.3</v>
      </c>
      <c r="GK387" s="10" t="s">
        <v>858</v>
      </c>
      <c r="GL387" s="10" t="s">
        <v>858</v>
      </c>
      <c r="GN387" s="9" t="s">
        <v>611</v>
      </c>
      <c r="GO387" s="9" t="s">
        <v>188</v>
      </c>
      <c r="GP387" s="9">
        <v>16000</v>
      </c>
      <c r="GQ387" s="9">
        <v>10.5</v>
      </c>
      <c r="GR387" s="9">
        <v>16.16</v>
      </c>
      <c r="GS387" s="9">
        <v>7.1</v>
      </c>
      <c r="GT387" s="9">
        <v>19.41</v>
      </c>
      <c r="GU387" s="9">
        <v>7.8</v>
      </c>
      <c r="GV387" s="9">
        <v>8.14</v>
      </c>
      <c r="GW387" s="9">
        <v>6.7</v>
      </c>
      <c r="GX387" s="9" t="s">
        <v>858</v>
      </c>
      <c r="GY387" s="9" t="s">
        <v>858</v>
      </c>
    </row>
    <row r="388" spans="1:207" x14ac:dyDescent="0.25">
      <c r="A388" s="1" t="s">
        <v>612</v>
      </c>
      <c r="B388" s="1" t="s">
        <v>189</v>
      </c>
      <c r="C388" s="1">
        <v>17000</v>
      </c>
      <c r="D388" s="1">
        <v>10.199999999999999</v>
      </c>
      <c r="E388" s="1">
        <v>577.1</v>
      </c>
      <c r="F388" s="1">
        <v>9.8000000000000007</v>
      </c>
      <c r="G388" s="1">
        <v>627.79999999999995</v>
      </c>
      <c r="H388" s="1">
        <v>5</v>
      </c>
      <c r="I388" s="1">
        <v>289.3</v>
      </c>
      <c r="J388" s="1">
        <v>11</v>
      </c>
      <c r="K388" s="1" t="s">
        <v>858</v>
      </c>
      <c r="L388" s="1" t="s">
        <v>858</v>
      </c>
      <c r="N388" s="2" t="s">
        <v>612</v>
      </c>
      <c r="O388" s="2" t="s">
        <v>189</v>
      </c>
      <c r="P388" s="2">
        <v>29000</v>
      </c>
      <c r="Q388" s="2">
        <v>7.7</v>
      </c>
      <c r="R388" s="2">
        <v>37.9</v>
      </c>
      <c r="S388" s="2">
        <v>1.6</v>
      </c>
      <c r="T388" s="2">
        <v>39.200000000000003</v>
      </c>
      <c r="U388" s="2">
        <v>1.2</v>
      </c>
      <c r="V388" s="2">
        <v>32.5</v>
      </c>
      <c r="W388" s="2">
        <v>2.8</v>
      </c>
      <c r="X388" s="2" t="s">
        <v>858</v>
      </c>
      <c r="Y388" s="2" t="s">
        <v>858</v>
      </c>
      <c r="AA388" s="3" t="s">
        <v>612</v>
      </c>
      <c r="AB388" s="3" t="s">
        <v>189</v>
      </c>
      <c r="AC388" s="3">
        <v>26000</v>
      </c>
      <c r="AD388" s="3">
        <v>9.1</v>
      </c>
      <c r="AE388" s="3">
        <v>27555</v>
      </c>
      <c r="AF388" s="3">
        <v>9.6999999999999993</v>
      </c>
      <c r="AG388" s="3">
        <v>30724</v>
      </c>
      <c r="AH388" s="3">
        <v>5</v>
      </c>
      <c r="AI388" s="3">
        <v>13559</v>
      </c>
      <c r="AJ388" s="3">
        <v>9.5</v>
      </c>
      <c r="AK388" s="3" t="s">
        <v>858</v>
      </c>
      <c r="AL388" s="3" t="s">
        <v>858</v>
      </c>
      <c r="AN388" s="4" t="s">
        <v>612</v>
      </c>
      <c r="AO388" s="4" t="s">
        <v>189</v>
      </c>
      <c r="AP388" s="4">
        <v>29000</v>
      </c>
      <c r="AQ388" s="4">
        <v>7.7</v>
      </c>
      <c r="AR388" s="4">
        <v>12.4</v>
      </c>
      <c r="AS388" s="4">
        <v>8.6</v>
      </c>
      <c r="AT388" s="4">
        <v>14.77</v>
      </c>
      <c r="AU388" s="4">
        <v>4.0999999999999996</v>
      </c>
      <c r="AV388" s="4">
        <v>6.92</v>
      </c>
      <c r="AW388" s="4">
        <v>4.8</v>
      </c>
      <c r="AX388" s="4" t="s">
        <v>858</v>
      </c>
      <c r="AY388" s="4" t="s">
        <v>858</v>
      </c>
      <c r="BA388" s="5" t="s">
        <v>612</v>
      </c>
      <c r="BB388" s="5" t="s">
        <v>189</v>
      </c>
      <c r="BC388" s="5">
        <v>29000</v>
      </c>
      <c r="BD388" s="5">
        <v>7.7</v>
      </c>
      <c r="BE388" s="5">
        <v>498</v>
      </c>
      <c r="BF388" s="5">
        <v>8</v>
      </c>
      <c r="BG388" s="5">
        <v>579.20000000000005</v>
      </c>
      <c r="BH388" s="5">
        <v>4</v>
      </c>
      <c r="BI388" s="5">
        <v>277.39999999999998</v>
      </c>
      <c r="BJ388" s="5">
        <v>5.3</v>
      </c>
      <c r="BK388" s="5" t="s">
        <v>858</v>
      </c>
      <c r="BL388" s="5" t="s">
        <v>858</v>
      </c>
      <c r="BN388" s="6" t="s">
        <v>612</v>
      </c>
      <c r="BO388" s="6" t="s">
        <v>189</v>
      </c>
      <c r="BP388" s="6">
        <v>43000</v>
      </c>
      <c r="BQ388" s="6">
        <v>6.2</v>
      </c>
      <c r="BR388" s="6">
        <v>36.700000000000003</v>
      </c>
      <c r="BS388" s="6">
        <v>1.7</v>
      </c>
      <c r="BT388" s="6">
        <v>32</v>
      </c>
      <c r="BU388" s="6">
        <v>2.2999999999999998</v>
      </c>
      <c r="BV388" s="6">
        <v>13.3</v>
      </c>
      <c r="BW388" s="6">
        <v>12</v>
      </c>
      <c r="BX388" s="6" t="s">
        <v>858</v>
      </c>
      <c r="BY388" s="6" t="s">
        <v>858</v>
      </c>
      <c r="CA388" s="7" t="s">
        <v>612</v>
      </c>
      <c r="CB388" s="7" t="s">
        <v>189</v>
      </c>
      <c r="CC388" s="7">
        <v>38000</v>
      </c>
      <c r="CD388" s="7">
        <v>8.5</v>
      </c>
      <c r="CE388" s="7">
        <v>19998</v>
      </c>
      <c r="CF388" s="7">
        <v>10</v>
      </c>
      <c r="CG388" s="7">
        <v>24038</v>
      </c>
      <c r="CH388" s="7">
        <v>5.4</v>
      </c>
      <c r="CI388" s="7">
        <v>6356</v>
      </c>
      <c r="CJ388" s="7">
        <v>15</v>
      </c>
      <c r="CK388" s="7" t="s">
        <v>858</v>
      </c>
      <c r="CL388" s="7" t="s">
        <v>858</v>
      </c>
      <c r="CN388" s="8" t="s">
        <v>612</v>
      </c>
      <c r="CO388" s="8" t="s">
        <v>189</v>
      </c>
      <c r="CP388" s="8">
        <v>43000</v>
      </c>
      <c r="CQ388" s="8">
        <v>6.2</v>
      </c>
      <c r="CR388" s="8">
        <v>10.77</v>
      </c>
      <c r="CS388" s="8">
        <v>5.7</v>
      </c>
      <c r="CT388" s="8">
        <v>14.1</v>
      </c>
      <c r="CU388" s="8">
        <v>3.7</v>
      </c>
      <c r="CV388" s="8">
        <v>6.62</v>
      </c>
      <c r="CW388" s="8">
        <v>2.2999999999999998</v>
      </c>
      <c r="CX388" s="8" t="s">
        <v>858</v>
      </c>
      <c r="CY388" s="8" t="s">
        <v>858</v>
      </c>
      <c r="DA388" s="20" t="s">
        <v>612</v>
      </c>
      <c r="DB388" s="20" t="s">
        <v>189</v>
      </c>
      <c r="DC388" s="20">
        <v>43000</v>
      </c>
      <c r="DD388" s="20">
        <v>6.2</v>
      </c>
      <c r="DE388" s="20">
        <v>374.8</v>
      </c>
      <c r="DF388" s="20">
        <v>6.9</v>
      </c>
      <c r="DG388" s="20">
        <v>451.1</v>
      </c>
      <c r="DH388" s="20">
        <v>4.4000000000000004</v>
      </c>
      <c r="DI388" s="20">
        <v>115.3</v>
      </c>
      <c r="DJ388" s="20">
        <v>15</v>
      </c>
      <c r="DK388" s="20" t="s">
        <v>858</v>
      </c>
      <c r="DL388" s="20" t="s">
        <v>858</v>
      </c>
      <c r="DN388" s="21" t="s">
        <v>612</v>
      </c>
      <c r="DO388" s="21" t="s">
        <v>189</v>
      </c>
      <c r="DP388" s="21">
        <v>12000</v>
      </c>
      <c r="DQ388" s="21">
        <v>11.6</v>
      </c>
      <c r="DR388" s="21">
        <v>37.5</v>
      </c>
      <c r="DS388" s="21">
        <v>2.2999999999999998</v>
      </c>
      <c r="DT388" s="21">
        <v>37.200000000000003</v>
      </c>
      <c r="DU388" s="21">
        <v>1.5</v>
      </c>
      <c r="DV388" s="21">
        <v>30.9</v>
      </c>
      <c r="DW388" s="21">
        <v>5.4</v>
      </c>
      <c r="DX388" s="21" t="s">
        <v>858</v>
      </c>
      <c r="DY388" s="21" t="s">
        <v>858</v>
      </c>
      <c r="EA388" s="22" t="s">
        <v>612</v>
      </c>
      <c r="EB388" s="22" t="s">
        <v>189</v>
      </c>
      <c r="EC388" s="22">
        <v>10000</v>
      </c>
      <c r="ED388" s="22">
        <v>13.8</v>
      </c>
      <c r="EE388" s="22">
        <v>20868</v>
      </c>
      <c r="EF388" s="22">
        <v>12</v>
      </c>
      <c r="EG388" s="22">
        <v>26086</v>
      </c>
      <c r="EH388" s="22">
        <v>8.3000000000000007</v>
      </c>
      <c r="EI388" s="22" t="s">
        <v>858</v>
      </c>
      <c r="EJ388" s="22" t="s">
        <v>858</v>
      </c>
      <c r="EK388" s="22" t="s">
        <v>858</v>
      </c>
      <c r="EL388" s="22" t="s">
        <v>858</v>
      </c>
      <c r="EN388" s="23" t="s">
        <v>612</v>
      </c>
      <c r="EO388" s="23" t="s">
        <v>189</v>
      </c>
      <c r="EP388" s="23">
        <v>12000</v>
      </c>
      <c r="EQ388" s="23">
        <v>11.6</v>
      </c>
      <c r="ER388" s="23">
        <v>10.77</v>
      </c>
      <c r="ES388" s="23">
        <v>12</v>
      </c>
      <c r="ET388" s="23">
        <v>13.74</v>
      </c>
      <c r="EU388" s="23">
        <v>6.4</v>
      </c>
      <c r="EV388" s="23">
        <v>6.49</v>
      </c>
      <c r="EW388" s="23">
        <v>6.1</v>
      </c>
      <c r="EX388" s="23" t="s">
        <v>858</v>
      </c>
      <c r="EY388" s="23" t="s">
        <v>858</v>
      </c>
      <c r="FA388" s="24" t="s">
        <v>612</v>
      </c>
      <c r="FB388" s="24" t="s">
        <v>189</v>
      </c>
      <c r="FC388" s="24">
        <v>12000</v>
      </c>
      <c r="FD388" s="24">
        <v>11.6</v>
      </c>
      <c r="FE388" s="24">
        <v>411.3</v>
      </c>
      <c r="FF388" s="24">
        <v>11</v>
      </c>
      <c r="FG388" s="24">
        <v>510.8</v>
      </c>
      <c r="FH388" s="24">
        <v>6.3</v>
      </c>
      <c r="FI388" s="24">
        <v>269</v>
      </c>
      <c r="FJ388" s="24">
        <v>9.6999999999999993</v>
      </c>
      <c r="FK388" s="24" t="s">
        <v>858</v>
      </c>
      <c r="FL388" s="24" t="s">
        <v>858</v>
      </c>
      <c r="FN388" s="11" t="s">
        <v>612</v>
      </c>
      <c r="FO388" s="11" t="s">
        <v>189</v>
      </c>
      <c r="FP388" s="11">
        <v>17000</v>
      </c>
      <c r="FQ388" s="11">
        <v>10.199999999999999</v>
      </c>
      <c r="FR388" s="11">
        <v>39</v>
      </c>
      <c r="FS388" s="11">
        <v>1.6</v>
      </c>
      <c r="FT388" s="11">
        <v>40.700000000000003</v>
      </c>
      <c r="FU388" s="11">
        <v>1.6</v>
      </c>
      <c r="FV388" s="11">
        <v>35</v>
      </c>
      <c r="FW388" s="11">
        <v>2.6</v>
      </c>
      <c r="FX388" s="11" t="s">
        <v>858</v>
      </c>
      <c r="FY388" s="11" t="s">
        <v>858</v>
      </c>
      <c r="GA388" s="10" t="s">
        <v>612</v>
      </c>
      <c r="GB388" s="10" t="s">
        <v>189</v>
      </c>
      <c r="GC388" s="10">
        <v>15000</v>
      </c>
      <c r="GD388" s="10">
        <v>12</v>
      </c>
      <c r="GE388" s="10">
        <v>31011</v>
      </c>
      <c r="GF388" s="10">
        <v>9.6</v>
      </c>
      <c r="GG388" s="10">
        <v>33868</v>
      </c>
      <c r="GH388" s="10">
        <v>6</v>
      </c>
      <c r="GI388" s="10">
        <v>15579</v>
      </c>
      <c r="GJ388" s="10">
        <v>11</v>
      </c>
      <c r="GK388" s="10" t="s">
        <v>858</v>
      </c>
      <c r="GL388" s="10" t="s">
        <v>858</v>
      </c>
      <c r="GN388" s="9" t="s">
        <v>612</v>
      </c>
      <c r="GO388" s="9" t="s">
        <v>189</v>
      </c>
      <c r="GP388" s="9">
        <v>17000</v>
      </c>
      <c r="GQ388" s="9">
        <v>10.199999999999999</v>
      </c>
      <c r="GR388" s="9">
        <v>14.37</v>
      </c>
      <c r="GS388" s="9">
        <v>9.1999999999999993</v>
      </c>
      <c r="GT388" s="9">
        <v>15.44</v>
      </c>
      <c r="GU388" s="9">
        <v>5.2</v>
      </c>
      <c r="GV388" s="9">
        <v>7.01</v>
      </c>
      <c r="GW388" s="9">
        <v>7.9</v>
      </c>
      <c r="GX388" s="9" t="s">
        <v>858</v>
      </c>
      <c r="GY388" s="9" t="s">
        <v>858</v>
      </c>
    </row>
    <row r="389" spans="1:207" x14ac:dyDescent="0.25">
      <c r="A389" s="1" t="s">
        <v>613</v>
      </c>
      <c r="B389" s="1" t="s">
        <v>190</v>
      </c>
      <c r="C389" s="1">
        <v>24000</v>
      </c>
      <c r="D389" s="1">
        <v>8.8000000000000007</v>
      </c>
      <c r="E389" s="1">
        <v>564.29999999999995</v>
      </c>
      <c r="F389" s="1">
        <v>7.4</v>
      </c>
      <c r="G389" s="1">
        <v>643.29999999999995</v>
      </c>
      <c r="H389" s="1">
        <v>4.7</v>
      </c>
      <c r="I389" s="1">
        <v>299.60000000000002</v>
      </c>
      <c r="J389" s="1">
        <v>5.8</v>
      </c>
      <c r="K389" s="1" t="s">
        <v>858</v>
      </c>
      <c r="L389" s="1" t="s">
        <v>858</v>
      </c>
      <c r="N389" s="2" t="s">
        <v>613</v>
      </c>
      <c r="O389" s="2" t="s">
        <v>190</v>
      </c>
      <c r="P389" s="2">
        <v>37000</v>
      </c>
      <c r="Q389" s="2">
        <v>6.9</v>
      </c>
      <c r="R389" s="2">
        <v>37.5</v>
      </c>
      <c r="S389" s="2">
        <v>1</v>
      </c>
      <c r="T389" s="2">
        <v>38.799999999999997</v>
      </c>
      <c r="U389" s="2">
        <v>1</v>
      </c>
      <c r="V389" s="2">
        <v>32.5</v>
      </c>
      <c r="W389" s="2">
        <v>1.9</v>
      </c>
      <c r="X389" s="2" t="s">
        <v>858</v>
      </c>
      <c r="Y389" s="2" t="s">
        <v>858</v>
      </c>
      <c r="AA389" s="3" t="s">
        <v>613</v>
      </c>
      <c r="AB389" s="3" t="s">
        <v>190</v>
      </c>
      <c r="AC389" s="3">
        <v>30000</v>
      </c>
      <c r="AD389" s="3">
        <v>12.6</v>
      </c>
      <c r="AE389" s="3">
        <v>27691</v>
      </c>
      <c r="AF389" s="3">
        <v>11</v>
      </c>
      <c r="AG389" s="3">
        <v>33572</v>
      </c>
      <c r="AH389" s="3">
        <v>6.8</v>
      </c>
      <c r="AI389" s="3">
        <v>16385</v>
      </c>
      <c r="AJ389" s="3">
        <v>6.2</v>
      </c>
      <c r="AK389" s="3" t="s">
        <v>858</v>
      </c>
      <c r="AL389" s="3" t="s">
        <v>858</v>
      </c>
      <c r="AN389" s="4" t="s">
        <v>613</v>
      </c>
      <c r="AO389" s="4" t="s">
        <v>190</v>
      </c>
      <c r="AP389" s="4">
        <v>37000</v>
      </c>
      <c r="AQ389" s="4">
        <v>6.9</v>
      </c>
      <c r="AR389" s="4">
        <v>12.91</v>
      </c>
      <c r="AS389" s="4">
        <v>6.4</v>
      </c>
      <c r="AT389" s="4">
        <v>15.28</v>
      </c>
      <c r="AU389" s="4">
        <v>3.9</v>
      </c>
      <c r="AV389" s="4">
        <v>7.26</v>
      </c>
      <c r="AW389" s="4">
        <v>3.6</v>
      </c>
      <c r="AX389" s="4" t="s">
        <v>858</v>
      </c>
      <c r="AY389" s="4" t="s">
        <v>858</v>
      </c>
      <c r="BA389" s="5" t="s">
        <v>613</v>
      </c>
      <c r="BB389" s="5" t="s">
        <v>190</v>
      </c>
      <c r="BC389" s="5">
        <v>37000</v>
      </c>
      <c r="BD389" s="5">
        <v>6.9</v>
      </c>
      <c r="BE389" s="5">
        <v>509.6</v>
      </c>
      <c r="BF389" s="5">
        <v>5.8</v>
      </c>
      <c r="BG389" s="5">
        <v>593.20000000000005</v>
      </c>
      <c r="BH389" s="5">
        <v>3.7</v>
      </c>
      <c r="BI389" s="5">
        <v>288</v>
      </c>
      <c r="BJ389" s="5">
        <v>4.9000000000000004</v>
      </c>
      <c r="BK389" s="5" t="s">
        <v>858</v>
      </c>
      <c r="BL389" s="5" t="s">
        <v>858</v>
      </c>
      <c r="BN389" s="6" t="s">
        <v>613</v>
      </c>
      <c r="BO389" s="6" t="s">
        <v>190</v>
      </c>
      <c r="BP389" s="6">
        <v>55000</v>
      </c>
      <c r="BQ389" s="6">
        <v>5.6</v>
      </c>
      <c r="BR389" s="6">
        <v>36.200000000000003</v>
      </c>
      <c r="BS389" s="6">
        <v>1.7</v>
      </c>
      <c r="BT389" s="6">
        <v>31.8</v>
      </c>
      <c r="BU389" s="6">
        <v>2.1</v>
      </c>
      <c r="BV389" s="6">
        <v>12.2</v>
      </c>
      <c r="BW389" s="6">
        <v>13</v>
      </c>
      <c r="BX389" s="6" t="s">
        <v>858</v>
      </c>
      <c r="BY389" s="6" t="s">
        <v>858</v>
      </c>
      <c r="CA389" s="7" t="s">
        <v>613</v>
      </c>
      <c r="CB389" s="7" t="s">
        <v>190</v>
      </c>
      <c r="CC389" s="7">
        <v>43000</v>
      </c>
      <c r="CD389" s="7">
        <v>9.5</v>
      </c>
      <c r="CE389" s="7">
        <v>22632</v>
      </c>
      <c r="CF389" s="7">
        <v>10</v>
      </c>
      <c r="CG389" s="7">
        <v>26239</v>
      </c>
      <c r="CH389" s="7">
        <v>6.9</v>
      </c>
      <c r="CI389" s="7">
        <v>6155</v>
      </c>
      <c r="CJ389" s="7">
        <v>13</v>
      </c>
      <c r="CK389" s="7" t="s">
        <v>858</v>
      </c>
      <c r="CL389" s="7" t="s">
        <v>858</v>
      </c>
      <c r="CN389" s="8" t="s">
        <v>613</v>
      </c>
      <c r="CO389" s="8" t="s">
        <v>190</v>
      </c>
      <c r="CP389" s="8">
        <v>55000</v>
      </c>
      <c r="CQ389" s="8">
        <v>5.6</v>
      </c>
      <c r="CR389" s="8">
        <v>11.65</v>
      </c>
      <c r="CS389" s="8">
        <v>5.6</v>
      </c>
      <c r="CT389" s="8">
        <v>14.51</v>
      </c>
      <c r="CU389" s="8">
        <v>3.5</v>
      </c>
      <c r="CV389" s="8">
        <v>6.5</v>
      </c>
      <c r="CW389" s="8">
        <v>2.2000000000000002</v>
      </c>
      <c r="CX389" s="8" t="s">
        <v>858</v>
      </c>
      <c r="CY389" s="8" t="s">
        <v>858</v>
      </c>
      <c r="DA389" s="20" t="s">
        <v>613</v>
      </c>
      <c r="DB389" s="20" t="s">
        <v>190</v>
      </c>
      <c r="DC389" s="20">
        <v>55000</v>
      </c>
      <c r="DD389" s="20">
        <v>5.6</v>
      </c>
      <c r="DE389" s="20">
        <v>403.3</v>
      </c>
      <c r="DF389" s="20">
        <v>6.9</v>
      </c>
      <c r="DG389" s="20">
        <v>462.1</v>
      </c>
      <c r="DH389" s="20">
        <v>4.0999999999999996</v>
      </c>
      <c r="DI389" s="20">
        <v>101.5</v>
      </c>
      <c r="DJ389" s="20">
        <v>15</v>
      </c>
      <c r="DK389" s="20" t="s">
        <v>858</v>
      </c>
      <c r="DL389" s="20" t="s">
        <v>858</v>
      </c>
      <c r="DN389" s="21" t="s">
        <v>613</v>
      </c>
      <c r="DO389" s="21" t="s">
        <v>190</v>
      </c>
      <c r="DP389" s="21">
        <v>14000</v>
      </c>
      <c r="DQ389" s="21">
        <v>10.8</v>
      </c>
      <c r="DR389" s="21">
        <v>37</v>
      </c>
      <c r="DS389" s="21">
        <v>1.7</v>
      </c>
      <c r="DT389" s="21">
        <v>36.6</v>
      </c>
      <c r="DU389" s="21">
        <v>1</v>
      </c>
      <c r="DV389" s="21">
        <v>32.5</v>
      </c>
      <c r="DW389" s="21">
        <v>1.9</v>
      </c>
      <c r="DX389" s="21" t="s">
        <v>858</v>
      </c>
      <c r="DY389" s="21" t="s">
        <v>858</v>
      </c>
      <c r="EA389" s="22" t="s">
        <v>613</v>
      </c>
      <c r="EB389" s="22" t="s">
        <v>190</v>
      </c>
      <c r="EC389" s="22">
        <v>11000</v>
      </c>
      <c r="ED389" s="22">
        <v>13.3</v>
      </c>
      <c r="EE389" s="22">
        <v>25103</v>
      </c>
      <c r="EF389" s="22">
        <v>10</v>
      </c>
      <c r="EG389" s="22">
        <v>28023</v>
      </c>
      <c r="EH389" s="22">
        <v>6.3</v>
      </c>
      <c r="EI389" s="22">
        <v>14560</v>
      </c>
      <c r="EJ389" s="22">
        <v>18</v>
      </c>
      <c r="EK389" s="22" t="s">
        <v>858</v>
      </c>
      <c r="EL389" s="22" t="s">
        <v>858</v>
      </c>
      <c r="EN389" s="23" t="s">
        <v>613</v>
      </c>
      <c r="EO389" s="23" t="s">
        <v>190</v>
      </c>
      <c r="EP389" s="23">
        <v>14000</v>
      </c>
      <c r="EQ389" s="23">
        <v>10.8</v>
      </c>
      <c r="ER389" s="23">
        <v>11.98</v>
      </c>
      <c r="ES389" s="23">
        <v>9.6999999999999993</v>
      </c>
      <c r="ET389" s="23">
        <v>13.85</v>
      </c>
      <c r="EU389" s="23">
        <v>5.6</v>
      </c>
      <c r="EV389" s="23">
        <v>6.98</v>
      </c>
      <c r="EW389" s="23">
        <v>4.9000000000000004</v>
      </c>
      <c r="EX389" s="23" t="s">
        <v>858</v>
      </c>
      <c r="EY389" s="23" t="s">
        <v>858</v>
      </c>
      <c r="FA389" s="24" t="s">
        <v>613</v>
      </c>
      <c r="FB389" s="24" t="s">
        <v>190</v>
      </c>
      <c r="FC389" s="24">
        <v>14000</v>
      </c>
      <c r="FD389" s="24">
        <v>10.8</v>
      </c>
      <c r="FE389" s="24">
        <v>443.6</v>
      </c>
      <c r="FF389" s="24">
        <v>7.1</v>
      </c>
      <c r="FG389" s="24">
        <v>507.5</v>
      </c>
      <c r="FH389" s="24">
        <v>5.3</v>
      </c>
      <c r="FI389" s="24">
        <v>256.5</v>
      </c>
      <c r="FJ389" s="24">
        <v>9.8000000000000007</v>
      </c>
      <c r="FK389" s="24" t="s">
        <v>858</v>
      </c>
      <c r="FL389" s="24" t="s">
        <v>858</v>
      </c>
      <c r="FN389" s="11" t="s">
        <v>613</v>
      </c>
      <c r="FO389" s="11" t="s">
        <v>190</v>
      </c>
      <c r="FP389" s="11">
        <v>24000</v>
      </c>
      <c r="FQ389" s="11">
        <v>8.8000000000000007</v>
      </c>
      <c r="FR389" s="11">
        <v>39</v>
      </c>
      <c r="FS389" s="11">
        <v>1.6</v>
      </c>
      <c r="FT389" s="11">
        <v>40.1</v>
      </c>
      <c r="FU389" s="11">
        <v>1.3</v>
      </c>
      <c r="FV389" s="11">
        <v>35</v>
      </c>
      <c r="FW389" s="11">
        <v>2.1</v>
      </c>
      <c r="FX389" s="11" t="s">
        <v>858</v>
      </c>
      <c r="FY389" s="11" t="s">
        <v>858</v>
      </c>
      <c r="GA389" s="10" t="s">
        <v>613</v>
      </c>
      <c r="GB389" s="10" t="s">
        <v>190</v>
      </c>
      <c r="GC389" s="10">
        <v>19000</v>
      </c>
      <c r="GD389" s="10">
        <v>18.5</v>
      </c>
      <c r="GE389" s="10">
        <v>30048</v>
      </c>
      <c r="GF389" s="10">
        <v>17</v>
      </c>
      <c r="GG389" s="10">
        <v>36893</v>
      </c>
      <c r="GH389" s="10">
        <v>9.6</v>
      </c>
      <c r="GI389" s="10" t="s">
        <v>858</v>
      </c>
      <c r="GJ389" s="10" t="s">
        <v>858</v>
      </c>
      <c r="GK389" s="10" t="s">
        <v>858</v>
      </c>
      <c r="GL389" s="10" t="s">
        <v>858</v>
      </c>
      <c r="GN389" s="9" t="s">
        <v>613</v>
      </c>
      <c r="GO389" s="9" t="s">
        <v>190</v>
      </c>
      <c r="GP389" s="9">
        <v>24000</v>
      </c>
      <c r="GQ389" s="9">
        <v>8.8000000000000007</v>
      </c>
      <c r="GR389" s="9">
        <v>13.34</v>
      </c>
      <c r="GS389" s="9">
        <v>9</v>
      </c>
      <c r="GT389" s="9">
        <v>16.04</v>
      </c>
      <c r="GU389" s="9">
        <v>5.0999999999999996</v>
      </c>
      <c r="GV389" s="9">
        <v>7.54</v>
      </c>
      <c r="GW389" s="9">
        <v>5.0999999999999996</v>
      </c>
      <c r="GX389" s="9" t="s">
        <v>858</v>
      </c>
      <c r="GY389" s="9" t="s">
        <v>858</v>
      </c>
    </row>
    <row r="390" spans="1:207" x14ac:dyDescent="0.25">
      <c r="A390" s="1" t="s">
        <v>614</v>
      </c>
      <c r="B390" s="1" t="s">
        <v>191</v>
      </c>
      <c r="C390" s="1">
        <v>20000</v>
      </c>
      <c r="D390" s="1">
        <v>9.6999999999999993</v>
      </c>
      <c r="E390" s="1">
        <v>670.1</v>
      </c>
      <c r="F390" s="1">
        <v>8.1</v>
      </c>
      <c r="G390" s="1">
        <v>748.2</v>
      </c>
      <c r="H390" s="1">
        <v>5.6</v>
      </c>
      <c r="I390" s="1">
        <v>317.3</v>
      </c>
      <c r="J390" s="1">
        <v>8</v>
      </c>
      <c r="K390" s="1" t="s">
        <v>858</v>
      </c>
      <c r="L390" s="1" t="s">
        <v>858</v>
      </c>
      <c r="N390" s="2" t="s">
        <v>614</v>
      </c>
      <c r="O390" s="2" t="s">
        <v>191</v>
      </c>
      <c r="P390" s="2">
        <v>33000</v>
      </c>
      <c r="Q390" s="2">
        <v>7.3</v>
      </c>
      <c r="R390" s="2">
        <v>37.5</v>
      </c>
      <c r="S390" s="2">
        <v>0.3</v>
      </c>
      <c r="T390" s="2">
        <v>38.1</v>
      </c>
      <c r="U390" s="2">
        <v>0.8</v>
      </c>
      <c r="V390" s="2">
        <v>32.5</v>
      </c>
      <c r="W390" s="2">
        <v>2</v>
      </c>
      <c r="X390" s="2" t="s">
        <v>858</v>
      </c>
      <c r="Y390" s="2" t="s">
        <v>858</v>
      </c>
      <c r="AA390" s="3" t="s">
        <v>614</v>
      </c>
      <c r="AB390" s="3" t="s">
        <v>191</v>
      </c>
      <c r="AC390" s="3">
        <v>28000</v>
      </c>
      <c r="AD390" s="3">
        <v>8.8000000000000007</v>
      </c>
      <c r="AE390" s="3">
        <v>31802</v>
      </c>
      <c r="AF390" s="3">
        <v>9.6</v>
      </c>
      <c r="AG390" s="3">
        <v>37069</v>
      </c>
      <c r="AH390" s="3">
        <v>5.5</v>
      </c>
      <c r="AI390" s="3">
        <v>15582</v>
      </c>
      <c r="AJ390" s="3">
        <v>7.8</v>
      </c>
      <c r="AK390" s="3" t="s">
        <v>858</v>
      </c>
      <c r="AL390" s="3" t="s">
        <v>858</v>
      </c>
      <c r="AN390" s="4" t="s">
        <v>614</v>
      </c>
      <c r="AO390" s="4" t="s">
        <v>191</v>
      </c>
      <c r="AP390" s="4">
        <v>33000</v>
      </c>
      <c r="AQ390" s="4">
        <v>7.3</v>
      </c>
      <c r="AR390" s="4">
        <v>15.56</v>
      </c>
      <c r="AS390" s="4">
        <v>8.3000000000000007</v>
      </c>
      <c r="AT390" s="4">
        <v>17.66</v>
      </c>
      <c r="AU390" s="4">
        <v>4.4000000000000004</v>
      </c>
      <c r="AV390" s="4">
        <v>7.82</v>
      </c>
      <c r="AW390" s="4">
        <v>5.3</v>
      </c>
      <c r="AX390" s="4" t="s">
        <v>858</v>
      </c>
      <c r="AY390" s="4" t="s">
        <v>858</v>
      </c>
      <c r="BA390" s="5" t="s">
        <v>614</v>
      </c>
      <c r="BB390" s="5" t="s">
        <v>191</v>
      </c>
      <c r="BC390" s="5">
        <v>33000</v>
      </c>
      <c r="BD390" s="5">
        <v>7.3</v>
      </c>
      <c r="BE390" s="5">
        <v>606.1</v>
      </c>
      <c r="BF390" s="5">
        <v>7.9</v>
      </c>
      <c r="BG390" s="5">
        <v>672.7</v>
      </c>
      <c r="BH390" s="5">
        <v>4.3</v>
      </c>
      <c r="BI390" s="5">
        <v>302.5</v>
      </c>
      <c r="BJ390" s="5">
        <v>6.4</v>
      </c>
      <c r="BK390" s="5" t="s">
        <v>858</v>
      </c>
      <c r="BL390" s="5" t="s">
        <v>858</v>
      </c>
      <c r="BN390" s="6" t="s">
        <v>614</v>
      </c>
      <c r="BO390" s="6" t="s">
        <v>191</v>
      </c>
      <c r="BP390" s="6">
        <v>45000</v>
      </c>
      <c r="BQ390" s="6">
        <v>6.2</v>
      </c>
      <c r="BR390" s="6">
        <v>37</v>
      </c>
      <c r="BS390" s="6">
        <v>0.4</v>
      </c>
      <c r="BT390" s="6">
        <v>32.6</v>
      </c>
      <c r="BU390" s="6">
        <v>2</v>
      </c>
      <c r="BV390" s="6">
        <v>15.7</v>
      </c>
      <c r="BW390" s="6">
        <v>14</v>
      </c>
      <c r="BX390" s="6" t="s">
        <v>858</v>
      </c>
      <c r="BY390" s="6" t="s">
        <v>858</v>
      </c>
      <c r="CA390" s="7" t="s">
        <v>614</v>
      </c>
      <c r="CB390" s="7" t="s">
        <v>191</v>
      </c>
      <c r="CC390" s="7">
        <v>38000</v>
      </c>
      <c r="CD390" s="7">
        <v>9</v>
      </c>
      <c r="CE390" s="7">
        <v>24464</v>
      </c>
      <c r="CF390" s="7">
        <v>14</v>
      </c>
      <c r="CG390" s="7">
        <v>30267</v>
      </c>
      <c r="CH390" s="7">
        <v>7.5</v>
      </c>
      <c r="CI390" s="7" t="s">
        <v>858</v>
      </c>
      <c r="CJ390" s="7" t="s">
        <v>858</v>
      </c>
      <c r="CK390" s="7" t="s">
        <v>858</v>
      </c>
      <c r="CL390" s="7" t="s">
        <v>858</v>
      </c>
      <c r="CN390" s="8" t="s">
        <v>614</v>
      </c>
      <c r="CO390" s="8" t="s">
        <v>191</v>
      </c>
      <c r="CP390" s="8">
        <v>45000</v>
      </c>
      <c r="CQ390" s="8">
        <v>6.2</v>
      </c>
      <c r="CR390" s="8">
        <v>12.91</v>
      </c>
      <c r="CS390" s="8">
        <v>8.4</v>
      </c>
      <c r="CT390" s="8">
        <v>16.61</v>
      </c>
      <c r="CU390" s="8">
        <v>4.2</v>
      </c>
      <c r="CV390" s="8">
        <v>6.69</v>
      </c>
      <c r="CW390" s="8">
        <v>3.8</v>
      </c>
      <c r="CX390" s="8" t="s">
        <v>858</v>
      </c>
      <c r="CY390" s="8" t="s">
        <v>858</v>
      </c>
      <c r="DA390" s="20" t="s">
        <v>614</v>
      </c>
      <c r="DB390" s="20" t="s">
        <v>191</v>
      </c>
      <c r="DC390" s="20">
        <v>45000</v>
      </c>
      <c r="DD390" s="20">
        <v>6.2</v>
      </c>
      <c r="DE390" s="20">
        <v>442.5</v>
      </c>
      <c r="DF390" s="20">
        <v>7.7</v>
      </c>
      <c r="DG390" s="20">
        <v>540.5</v>
      </c>
      <c r="DH390" s="20">
        <v>4.8</v>
      </c>
      <c r="DI390" s="20">
        <v>111.4</v>
      </c>
      <c r="DJ390" s="20">
        <v>13</v>
      </c>
      <c r="DK390" s="20" t="s">
        <v>858</v>
      </c>
      <c r="DL390" s="20" t="s">
        <v>858</v>
      </c>
      <c r="DN390" s="21" t="s">
        <v>614</v>
      </c>
      <c r="DO390" s="21" t="s">
        <v>191</v>
      </c>
      <c r="DP390" s="21">
        <v>13000</v>
      </c>
      <c r="DQ390" s="21">
        <v>11</v>
      </c>
      <c r="DR390" s="21">
        <v>37</v>
      </c>
      <c r="DS390" s="21">
        <v>0.4</v>
      </c>
      <c r="DT390" s="21">
        <v>36.4</v>
      </c>
      <c r="DU390" s="21">
        <v>1.1000000000000001</v>
      </c>
      <c r="DV390" s="21">
        <v>32</v>
      </c>
      <c r="DW390" s="21">
        <v>1.9</v>
      </c>
      <c r="DX390" s="21" t="s">
        <v>858</v>
      </c>
      <c r="DY390" s="21" t="s">
        <v>858</v>
      </c>
      <c r="EA390" s="22" t="s">
        <v>614</v>
      </c>
      <c r="EB390" s="22" t="s">
        <v>191</v>
      </c>
      <c r="EC390" s="22">
        <v>10000</v>
      </c>
      <c r="ED390" s="22">
        <v>13.8</v>
      </c>
      <c r="EE390" s="22">
        <v>26215</v>
      </c>
      <c r="EF390" s="22">
        <v>13</v>
      </c>
      <c r="EG390" s="22">
        <v>30144</v>
      </c>
      <c r="EH390" s="22">
        <v>6.9</v>
      </c>
      <c r="EI390" s="22" t="s">
        <v>858</v>
      </c>
      <c r="EJ390" s="22" t="s">
        <v>858</v>
      </c>
      <c r="EK390" s="22" t="s">
        <v>858</v>
      </c>
      <c r="EL390" s="22" t="s">
        <v>858</v>
      </c>
      <c r="EN390" s="23" t="s">
        <v>614</v>
      </c>
      <c r="EO390" s="23" t="s">
        <v>191</v>
      </c>
      <c r="EP390" s="23">
        <v>13000</v>
      </c>
      <c r="EQ390" s="23">
        <v>11</v>
      </c>
      <c r="ER390" s="23">
        <v>12.98</v>
      </c>
      <c r="ES390" s="23">
        <v>10</v>
      </c>
      <c r="ET390" s="23">
        <v>15.32</v>
      </c>
      <c r="EU390" s="23">
        <v>5.7</v>
      </c>
      <c r="EV390" s="23">
        <v>8.0299999999999994</v>
      </c>
      <c r="EW390" s="23">
        <v>8.5</v>
      </c>
      <c r="EX390" s="23" t="s">
        <v>858</v>
      </c>
      <c r="EY390" s="23" t="s">
        <v>858</v>
      </c>
      <c r="FA390" s="24" t="s">
        <v>614</v>
      </c>
      <c r="FB390" s="24" t="s">
        <v>191</v>
      </c>
      <c r="FC390" s="24">
        <v>13000</v>
      </c>
      <c r="FD390" s="24">
        <v>11</v>
      </c>
      <c r="FE390" s="24">
        <v>476.5</v>
      </c>
      <c r="FF390" s="24">
        <v>10</v>
      </c>
      <c r="FG390" s="24">
        <v>558.5</v>
      </c>
      <c r="FH390" s="24">
        <v>5.7</v>
      </c>
      <c r="FI390" s="24">
        <v>269.2</v>
      </c>
      <c r="FJ390" s="24">
        <v>8.1</v>
      </c>
      <c r="FK390" s="24" t="s">
        <v>858</v>
      </c>
      <c r="FL390" s="24" t="s">
        <v>858</v>
      </c>
      <c r="FN390" s="11" t="s">
        <v>614</v>
      </c>
      <c r="FO390" s="11" t="s">
        <v>191</v>
      </c>
      <c r="FP390" s="11">
        <v>20000</v>
      </c>
      <c r="FQ390" s="11">
        <v>9.6999999999999993</v>
      </c>
      <c r="FR390" s="11">
        <v>37.5</v>
      </c>
      <c r="FS390" s="11">
        <v>1.7</v>
      </c>
      <c r="FT390" s="11">
        <v>39.200000000000003</v>
      </c>
      <c r="FU390" s="11">
        <v>1.1000000000000001</v>
      </c>
      <c r="FV390" s="11">
        <v>35.6</v>
      </c>
      <c r="FW390" s="11">
        <v>3.1</v>
      </c>
      <c r="FX390" s="11" t="s">
        <v>858</v>
      </c>
      <c r="FY390" s="11" t="s">
        <v>858</v>
      </c>
      <c r="GA390" s="10" t="s">
        <v>614</v>
      </c>
      <c r="GB390" s="10" t="s">
        <v>191</v>
      </c>
      <c r="GC390" s="10">
        <v>18000</v>
      </c>
      <c r="GD390" s="10">
        <v>11.4</v>
      </c>
      <c r="GE390" s="10">
        <v>34916</v>
      </c>
      <c r="GF390" s="10">
        <v>12</v>
      </c>
      <c r="GG390" s="10">
        <v>41097</v>
      </c>
      <c r="GH390" s="10">
        <v>7</v>
      </c>
      <c r="GI390" s="10">
        <v>16582</v>
      </c>
      <c r="GJ390" s="10">
        <v>10</v>
      </c>
      <c r="GK390" s="10" t="s">
        <v>858</v>
      </c>
      <c r="GL390" s="10" t="s">
        <v>858</v>
      </c>
      <c r="GN390" s="9" t="s">
        <v>614</v>
      </c>
      <c r="GO390" s="9" t="s">
        <v>191</v>
      </c>
      <c r="GP390" s="9">
        <v>20000</v>
      </c>
      <c r="GQ390" s="9">
        <v>9.6999999999999993</v>
      </c>
      <c r="GR390" s="9">
        <v>17.21</v>
      </c>
      <c r="GS390" s="9">
        <v>9.8000000000000007</v>
      </c>
      <c r="GT390" s="9">
        <v>19.100000000000001</v>
      </c>
      <c r="GU390" s="9">
        <v>5.8</v>
      </c>
      <c r="GV390" s="9">
        <v>7.58</v>
      </c>
      <c r="GW390" s="9">
        <v>8</v>
      </c>
      <c r="GX390" s="9" t="s">
        <v>858</v>
      </c>
      <c r="GY390" s="9" t="s">
        <v>858</v>
      </c>
    </row>
    <row r="391" spans="1:207" x14ac:dyDescent="0.25">
      <c r="A391" s="1" t="s">
        <v>615</v>
      </c>
      <c r="B391" s="1" t="s">
        <v>192</v>
      </c>
      <c r="C391" s="1">
        <v>12000</v>
      </c>
      <c r="D391" s="1">
        <v>12.2</v>
      </c>
      <c r="E391" s="1">
        <v>637.79999999999995</v>
      </c>
      <c r="F391" s="1">
        <v>12</v>
      </c>
      <c r="G391" s="1">
        <v>717.1</v>
      </c>
      <c r="H391" s="1">
        <v>6.1</v>
      </c>
      <c r="I391" s="1">
        <v>307.39999999999998</v>
      </c>
      <c r="J391" s="1">
        <v>13</v>
      </c>
      <c r="K391" s="1" t="s">
        <v>858</v>
      </c>
      <c r="L391" s="1" t="s">
        <v>858</v>
      </c>
      <c r="N391" s="2" t="s">
        <v>615</v>
      </c>
      <c r="O391" s="2" t="s">
        <v>192</v>
      </c>
      <c r="P391" s="2">
        <v>19000</v>
      </c>
      <c r="Q391" s="2">
        <v>9.5</v>
      </c>
      <c r="R391" s="2">
        <v>37.5</v>
      </c>
      <c r="S391" s="2">
        <v>1.1000000000000001</v>
      </c>
      <c r="T391" s="2">
        <v>38.4</v>
      </c>
      <c r="U391" s="2">
        <v>1.1000000000000001</v>
      </c>
      <c r="V391" s="2">
        <v>33.1</v>
      </c>
      <c r="W391" s="2">
        <v>2.1</v>
      </c>
      <c r="X391" s="2" t="s">
        <v>858</v>
      </c>
      <c r="Y391" s="2" t="s">
        <v>858</v>
      </c>
      <c r="AA391" s="3" t="s">
        <v>615</v>
      </c>
      <c r="AB391" s="3" t="s">
        <v>192</v>
      </c>
      <c r="AC391" s="3">
        <v>16000</v>
      </c>
      <c r="AD391" s="3">
        <v>11.4</v>
      </c>
      <c r="AE391" s="3">
        <v>31492</v>
      </c>
      <c r="AF391" s="3">
        <v>6.9</v>
      </c>
      <c r="AG391" s="3">
        <v>36066</v>
      </c>
      <c r="AH391" s="3">
        <v>6</v>
      </c>
      <c r="AI391" s="3">
        <v>17217</v>
      </c>
      <c r="AJ391" s="3">
        <v>14</v>
      </c>
      <c r="AK391" s="3" t="s">
        <v>858</v>
      </c>
      <c r="AL391" s="3" t="s">
        <v>858</v>
      </c>
      <c r="AN391" s="4" t="s">
        <v>615</v>
      </c>
      <c r="AO391" s="4" t="s">
        <v>192</v>
      </c>
      <c r="AP391" s="4">
        <v>19000</v>
      </c>
      <c r="AQ391" s="4">
        <v>9.5</v>
      </c>
      <c r="AR391" s="4">
        <v>15.77</v>
      </c>
      <c r="AS391" s="4">
        <v>7.2</v>
      </c>
      <c r="AT391" s="4">
        <v>17.52</v>
      </c>
      <c r="AU391" s="4">
        <v>4.7</v>
      </c>
      <c r="AV391" s="4">
        <v>8.18</v>
      </c>
      <c r="AW391" s="4">
        <v>9.6999999999999993</v>
      </c>
      <c r="AX391" s="4" t="s">
        <v>858</v>
      </c>
      <c r="AY391" s="4" t="s">
        <v>858</v>
      </c>
      <c r="BA391" s="5" t="s">
        <v>615</v>
      </c>
      <c r="BB391" s="5" t="s">
        <v>192</v>
      </c>
      <c r="BC391" s="5">
        <v>19000</v>
      </c>
      <c r="BD391" s="5">
        <v>9.5</v>
      </c>
      <c r="BE391" s="5">
        <v>606.9</v>
      </c>
      <c r="BF391" s="5">
        <v>6.1</v>
      </c>
      <c r="BG391" s="5">
        <v>673</v>
      </c>
      <c r="BH391" s="5">
        <v>4.5999999999999996</v>
      </c>
      <c r="BI391" s="5">
        <v>320.39999999999998</v>
      </c>
      <c r="BJ391" s="5">
        <v>9.6999999999999993</v>
      </c>
      <c r="BK391" s="5" t="s">
        <v>858</v>
      </c>
      <c r="BL391" s="5" t="s">
        <v>858</v>
      </c>
      <c r="BN391" s="6" t="s">
        <v>615</v>
      </c>
      <c r="BO391" s="6" t="s">
        <v>192</v>
      </c>
      <c r="BP391" s="6">
        <v>25000</v>
      </c>
      <c r="BQ391" s="6">
        <v>8.1</v>
      </c>
      <c r="BR391" s="6">
        <v>37</v>
      </c>
      <c r="BS391" s="6">
        <v>1.7</v>
      </c>
      <c r="BT391" s="6">
        <v>32.799999999999997</v>
      </c>
      <c r="BU391" s="6">
        <v>2.7</v>
      </c>
      <c r="BV391" s="6">
        <v>14.7</v>
      </c>
      <c r="BW391" s="6">
        <v>16</v>
      </c>
      <c r="BX391" s="6" t="s">
        <v>858</v>
      </c>
      <c r="BY391" s="6" t="s">
        <v>858</v>
      </c>
      <c r="CA391" s="7" t="s">
        <v>615</v>
      </c>
      <c r="CB391" s="7" t="s">
        <v>192</v>
      </c>
      <c r="CC391" s="7">
        <v>21000</v>
      </c>
      <c r="CD391" s="7">
        <v>9.9</v>
      </c>
      <c r="CE391" s="7">
        <v>28075</v>
      </c>
      <c r="CF391" s="7">
        <v>9.1</v>
      </c>
      <c r="CG391" s="7">
        <v>29897</v>
      </c>
      <c r="CH391" s="7">
        <v>6.8</v>
      </c>
      <c r="CI391" s="7" t="s">
        <v>858</v>
      </c>
      <c r="CJ391" s="7" t="s">
        <v>858</v>
      </c>
      <c r="CK391" s="7" t="s">
        <v>858</v>
      </c>
      <c r="CL391" s="7" t="s">
        <v>858</v>
      </c>
      <c r="CN391" s="8" t="s">
        <v>615</v>
      </c>
      <c r="CO391" s="8" t="s">
        <v>192</v>
      </c>
      <c r="CP391" s="8">
        <v>25000</v>
      </c>
      <c r="CQ391" s="8">
        <v>8.1</v>
      </c>
      <c r="CR391" s="8">
        <v>14.15</v>
      </c>
      <c r="CS391" s="8">
        <v>8.1</v>
      </c>
      <c r="CT391" s="8">
        <v>16.68</v>
      </c>
      <c r="CU391" s="8">
        <v>4.5</v>
      </c>
      <c r="CV391" s="8">
        <v>7</v>
      </c>
      <c r="CW391" s="8">
        <v>4</v>
      </c>
      <c r="CX391" s="8" t="s">
        <v>858</v>
      </c>
      <c r="CY391" s="8" t="s">
        <v>858</v>
      </c>
      <c r="DA391" s="20" t="s">
        <v>615</v>
      </c>
      <c r="DB391" s="20" t="s">
        <v>192</v>
      </c>
      <c r="DC391" s="20">
        <v>25000</v>
      </c>
      <c r="DD391" s="20">
        <v>8.1</v>
      </c>
      <c r="DE391" s="20">
        <v>526.5</v>
      </c>
      <c r="DF391" s="20">
        <v>9.1999999999999993</v>
      </c>
      <c r="DG391" s="20">
        <v>547.29999999999995</v>
      </c>
      <c r="DH391" s="20">
        <v>5.4</v>
      </c>
      <c r="DI391" s="20" t="s">
        <v>858</v>
      </c>
      <c r="DJ391" s="20" t="s">
        <v>858</v>
      </c>
      <c r="DK391" s="20" t="s">
        <v>858</v>
      </c>
      <c r="DL391" s="20" t="s">
        <v>858</v>
      </c>
      <c r="DN391" s="21" t="s">
        <v>615</v>
      </c>
      <c r="DO391" s="21" t="s">
        <v>192</v>
      </c>
      <c r="DP391" s="21">
        <v>7000</v>
      </c>
      <c r="DQ391" s="21">
        <v>15</v>
      </c>
      <c r="DR391" s="21">
        <v>37.200000000000003</v>
      </c>
      <c r="DS391" s="21">
        <v>1.3</v>
      </c>
      <c r="DT391" s="21">
        <v>36.799999999999997</v>
      </c>
      <c r="DU391" s="21">
        <v>1.5</v>
      </c>
      <c r="DV391" s="21" t="s">
        <v>858</v>
      </c>
      <c r="DW391" s="21" t="s">
        <v>858</v>
      </c>
      <c r="DX391" s="21" t="s">
        <v>858</v>
      </c>
      <c r="DY391" s="21" t="s">
        <v>858</v>
      </c>
      <c r="EA391" s="22" t="s">
        <v>615</v>
      </c>
      <c r="EB391" s="22" t="s">
        <v>192</v>
      </c>
      <c r="EC391" s="22">
        <v>6000</v>
      </c>
      <c r="ED391" s="22">
        <v>18.2</v>
      </c>
      <c r="EE391" s="22">
        <v>30101</v>
      </c>
      <c r="EF391" s="22">
        <v>9.3000000000000007</v>
      </c>
      <c r="EG391" s="22">
        <v>31340</v>
      </c>
      <c r="EH391" s="22">
        <v>6.6</v>
      </c>
      <c r="EI391" s="22" t="s">
        <v>858</v>
      </c>
      <c r="EJ391" s="22" t="s">
        <v>858</v>
      </c>
      <c r="EK391" s="22" t="s">
        <v>858</v>
      </c>
      <c r="EL391" s="22" t="s">
        <v>858</v>
      </c>
      <c r="EN391" s="23" t="s">
        <v>615</v>
      </c>
      <c r="EO391" s="23" t="s">
        <v>192</v>
      </c>
      <c r="EP391" s="23">
        <v>7000</v>
      </c>
      <c r="EQ391" s="23">
        <v>15</v>
      </c>
      <c r="ER391" s="23">
        <v>15.27</v>
      </c>
      <c r="ES391" s="23">
        <v>9.5</v>
      </c>
      <c r="ET391" s="23">
        <v>16.239999999999998</v>
      </c>
      <c r="EU391" s="23">
        <v>6</v>
      </c>
      <c r="EV391" s="23" t="s">
        <v>858</v>
      </c>
      <c r="EW391" s="23" t="s">
        <v>858</v>
      </c>
      <c r="EX391" s="23" t="s">
        <v>858</v>
      </c>
      <c r="EY391" s="23" t="s">
        <v>858</v>
      </c>
      <c r="FA391" s="24" t="s">
        <v>615</v>
      </c>
      <c r="FB391" s="24" t="s">
        <v>192</v>
      </c>
      <c r="FC391" s="24">
        <v>7000</v>
      </c>
      <c r="FD391" s="24">
        <v>15</v>
      </c>
      <c r="FE391" s="24">
        <v>570.5</v>
      </c>
      <c r="FF391" s="24">
        <v>9.6999999999999993</v>
      </c>
      <c r="FG391" s="24">
        <v>596.9</v>
      </c>
      <c r="FH391" s="24">
        <v>6.1</v>
      </c>
      <c r="FI391" s="24" t="s">
        <v>858</v>
      </c>
      <c r="FJ391" s="24" t="s">
        <v>858</v>
      </c>
      <c r="FK391" s="24" t="s">
        <v>858</v>
      </c>
      <c r="FL391" s="24" t="s">
        <v>858</v>
      </c>
      <c r="FN391" s="11" t="s">
        <v>615</v>
      </c>
      <c r="FO391" s="11" t="s">
        <v>192</v>
      </c>
      <c r="FP391" s="11">
        <v>12000</v>
      </c>
      <c r="FQ391" s="11">
        <v>12.2</v>
      </c>
      <c r="FR391" s="11">
        <v>37.5</v>
      </c>
      <c r="FS391" s="11">
        <v>1.8</v>
      </c>
      <c r="FT391" s="11">
        <v>39.4</v>
      </c>
      <c r="FU391" s="11">
        <v>1.5</v>
      </c>
      <c r="FV391" s="11">
        <v>35</v>
      </c>
      <c r="FW391" s="11">
        <v>2.1</v>
      </c>
      <c r="FX391" s="11" t="s">
        <v>858</v>
      </c>
      <c r="FY391" s="11" t="s">
        <v>858</v>
      </c>
      <c r="GA391" s="10" t="s">
        <v>615</v>
      </c>
      <c r="GB391" s="10" t="s">
        <v>192</v>
      </c>
      <c r="GC391" s="10">
        <v>11000</v>
      </c>
      <c r="GD391" s="10">
        <v>14.6</v>
      </c>
      <c r="GE391" s="10">
        <v>32466</v>
      </c>
      <c r="GF391" s="10">
        <v>14</v>
      </c>
      <c r="GG391" s="10">
        <v>38678</v>
      </c>
      <c r="GH391" s="10">
        <v>8</v>
      </c>
      <c r="GI391" s="10" t="s">
        <v>858</v>
      </c>
      <c r="GJ391" s="10" t="s">
        <v>858</v>
      </c>
      <c r="GK391" s="10" t="s">
        <v>858</v>
      </c>
      <c r="GL391" s="10" t="s">
        <v>858</v>
      </c>
      <c r="GN391" s="9" t="s">
        <v>615</v>
      </c>
      <c r="GO391" s="9" t="s">
        <v>192</v>
      </c>
      <c r="GP391" s="9">
        <v>12000</v>
      </c>
      <c r="GQ391" s="9">
        <v>12.2</v>
      </c>
      <c r="GR391" s="9">
        <v>16.77</v>
      </c>
      <c r="GS391" s="9">
        <v>13</v>
      </c>
      <c r="GT391" s="9">
        <v>18.21</v>
      </c>
      <c r="GU391" s="9">
        <v>6.3</v>
      </c>
      <c r="GV391" s="9">
        <v>7.93</v>
      </c>
      <c r="GW391" s="9">
        <v>11</v>
      </c>
      <c r="GX391" s="9" t="s">
        <v>858</v>
      </c>
      <c r="GY391" s="9" t="s">
        <v>858</v>
      </c>
    </row>
    <row r="392" spans="1:207" x14ac:dyDescent="0.25">
      <c r="A392" s="1" t="s">
        <v>616</v>
      </c>
      <c r="B392" s="1" t="s">
        <v>193</v>
      </c>
      <c r="C392" s="1">
        <v>20000</v>
      </c>
      <c r="D392" s="1">
        <v>9.5</v>
      </c>
      <c r="E392" s="1">
        <v>594.5</v>
      </c>
      <c r="F392" s="1">
        <v>9.4</v>
      </c>
      <c r="G392" s="1">
        <v>725.7</v>
      </c>
      <c r="H392" s="1">
        <v>5.9</v>
      </c>
      <c r="I392" s="1">
        <v>274</v>
      </c>
      <c r="J392" s="1">
        <v>13</v>
      </c>
      <c r="K392" s="1" t="s">
        <v>858</v>
      </c>
      <c r="L392" s="1" t="s">
        <v>858</v>
      </c>
      <c r="N392" s="2" t="s">
        <v>616</v>
      </c>
      <c r="O392" s="2" t="s">
        <v>193</v>
      </c>
      <c r="P392" s="2">
        <v>36000</v>
      </c>
      <c r="Q392" s="2">
        <v>6.9</v>
      </c>
      <c r="R392" s="2">
        <v>37.5</v>
      </c>
      <c r="S392" s="2">
        <v>1.6</v>
      </c>
      <c r="T392" s="2">
        <v>38.799999999999997</v>
      </c>
      <c r="U392" s="2">
        <v>1</v>
      </c>
      <c r="V392" s="2">
        <v>33.299999999999997</v>
      </c>
      <c r="W392" s="2">
        <v>1.9</v>
      </c>
      <c r="X392" s="2" t="s">
        <v>858</v>
      </c>
      <c r="Y392" s="2" t="s">
        <v>858</v>
      </c>
      <c r="AA392" s="3" t="s">
        <v>616</v>
      </c>
      <c r="AB392" s="3" t="s">
        <v>193</v>
      </c>
      <c r="AC392" s="3" t="s">
        <v>858</v>
      </c>
      <c r="AD392" s="3" t="s">
        <v>858</v>
      </c>
      <c r="AE392" s="3" t="s">
        <v>858</v>
      </c>
      <c r="AF392" s="3" t="s">
        <v>858</v>
      </c>
      <c r="AG392" s="3">
        <v>32427</v>
      </c>
      <c r="AH392" s="3">
        <v>8.4</v>
      </c>
      <c r="AI392" s="3" t="s">
        <v>858</v>
      </c>
      <c r="AJ392" s="3" t="s">
        <v>858</v>
      </c>
      <c r="AK392" s="3" t="s">
        <v>858</v>
      </c>
      <c r="AL392" s="3" t="s">
        <v>858</v>
      </c>
      <c r="AN392" s="4" t="s">
        <v>616</v>
      </c>
      <c r="AO392" s="4" t="s">
        <v>193</v>
      </c>
      <c r="AP392" s="4">
        <v>36000</v>
      </c>
      <c r="AQ392" s="4">
        <v>6.9</v>
      </c>
      <c r="AR392" s="4">
        <v>13.59</v>
      </c>
      <c r="AS392" s="4">
        <v>5.9</v>
      </c>
      <c r="AT392" s="4">
        <v>16.29</v>
      </c>
      <c r="AU392" s="4">
        <v>4.3</v>
      </c>
      <c r="AV392" s="4">
        <v>6.9</v>
      </c>
      <c r="AW392" s="4">
        <v>5.2</v>
      </c>
      <c r="AX392" s="4" t="s">
        <v>858</v>
      </c>
      <c r="AY392" s="4" t="s">
        <v>858</v>
      </c>
      <c r="BA392" s="5" t="s">
        <v>616</v>
      </c>
      <c r="BB392" s="5" t="s">
        <v>193</v>
      </c>
      <c r="BC392" s="5">
        <v>36000</v>
      </c>
      <c r="BD392" s="5">
        <v>6.9</v>
      </c>
      <c r="BE392" s="5">
        <v>534.5</v>
      </c>
      <c r="BF392" s="5">
        <v>6</v>
      </c>
      <c r="BG392" s="5">
        <v>632</v>
      </c>
      <c r="BH392" s="5">
        <v>4.3</v>
      </c>
      <c r="BI392" s="5">
        <v>272.7</v>
      </c>
      <c r="BJ392" s="5">
        <v>5.0999999999999996</v>
      </c>
      <c r="BK392" s="5" t="s">
        <v>858</v>
      </c>
      <c r="BL392" s="5" t="s">
        <v>858</v>
      </c>
      <c r="BN392" s="6" t="s">
        <v>616</v>
      </c>
      <c r="BO392" s="6" t="s">
        <v>193</v>
      </c>
      <c r="BP392" s="6">
        <v>66000</v>
      </c>
      <c r="BQ392" s="6">
        <v>5</v>
      </c>
      <c r="BR392" s="6">
        <v>32.6</v>
      </c>
      <c r="BS392" s="6">
        <v>5.5</v>
      </c>
      <c r="BT392" s="6">
        <v>28.1</v>
      </c>
      <c r="BU392" s="6">
        <v>2.4</v>
      </c>
      <c r="BV392" s="6">
        <v>7.8</v>
      </c>
      <c r="BW392" s="6">
        <v>9.8000000000000007</v>
      </c>
      <c r="BX392" s="6">
        <v>40.4</v>
      </c>
      <c r="BY392" s="6">
        <v>13</v>
      </c>
      <c r="CA392" s="7" t="s">
        <v>616</v>
      </c>
      <c r="CB392" s="7" t="s">
        <v>193</v>
      </c>
      <c r="CC392" s="7">
        <v>52000</v>
      </c>
      <c r="CD392" s="7">
        <v>13.4</v>
      </c>
      <c r="CE392" s="7">
        <v>16646</v>
      </c>
      <c r="CF392" s="7">
        <v>16</v>
      </c>
      <c r="CG392" s="7">
        <v>22050</v>
      </c>
      <c r="CH392" s="7">
        <v>6.7</v>
      </c>
      <c r="CI392" s="7">
        <v>3788</v>
      </c>
      <c r="CJ392" s="7">
        <v>13</v>
      </c>
      <c r="CK392" s="7" t="s">
        <v>858</v>
      </c>
      <c r="CL392" s="7" t="s">
        <v>858</v>
      </c>
      <c r="CN392" s="8" t="s">
        <v>616</v>
      </c>
      <c r="CO392" s="8" t="s">
        <v>193</v>
      </c>
      <c r="CP392" s="8">
        <v>66000</v>
      </c>
      <c r="CQ392" s="8">
        <v>5</v>
      </c>
      <c r="CR392" s="8">
        <v>12.07</v>
      </c>
      <c r="CS392" s="8">
        <v>4</v>
      </c>
      <c r="CT392" s="8">
        <v>15.18</v>
      </c>
      <c r="CU392" s="8">
        <v>3.7</v>
      </c>
      <c r="CV392" s="8">
        <v>6.29</v>
      </c>
      <c r="CW392" s="8">
        <v>2.6</v>
      </c>
      <c r="CX392" s="8" t="s">
        <v>858</v>
      </c>
      <c r="CY392" s="8" t="s">
        <v>858</v>
      </c>
      <c r="DA392" s="20" t="s">
        <v>616</v>
      </c>
      <c r="DB392" s="20" t="s">
        <v>193</v>
      </c>
      <c r="DC392" s="20">
        <v>66000</v>
      </c>
      <c r="DD392" s="20">
        <v>5</v>
      </c>
      <c r="DE392" s="20">
        <v>336.8</v>
      </c>
      <c r="DF392" s="20">
        <v>11</v>
      </c>
      <c r="DG392" s="20">
        <v>425.9</v>
      </c>
      <c r="DH392" s="20">
        <v>4.5999999999999996</v>
      </c>
      <c r="DI392" s="20">
        <v>87</v>
      </c>
      <c r="DJ392" s="20">
        <v>9.4</v>
      </c>
      <c r="DK392" s="20" t="s">
        <v>858</v>
      </c>
      <c r="DL392" s="20" t="s">
        <v>858</v>
      </c>
      <c r="DN392" s="21" t="s">
        <v>616</v>
      </c>
      <c r="DO392" s="21" t="s">
        <v>193</v>
      </c>
      <c r="DP392" s="21">
        <v>16000</v>
      </c>
      <c r="DQ392" s="21">
        <v>10.1</v>
      </c>
      <c r="DR392" s="21">
        <v>37.5</v>
      </c>
      <c r="DS392" s="21">
        <v>0.1</v>
      </c>
      <c r="DT392" s="21">
        <v>37.6</v>
      </c>
      <c r="DU392" s="21">
        <v>1.3</v>
      </c>
      <c r="DV392" s="21">
        <v>32.5</v>
      </c>
      <c r="DW392" s="21">
        <v>3.4</v>
      </c>
      <c r="DX392" s="21" t="s">
        <v>858</v>
      </c>
      <c r="DY392" s="21" t="s">
        <v>858</v>
      </c>
      <c r="EA392" s="22" t="s">
        <v>616</v>
      </c>
      <c r="EB392" s="22" t="s">
        <v>193</v>
      </c>
      <c r="EC392" s="22" t="s">
        <v>858</v>
      </c>
      <c r="ED392" s="22" t="s">
        <v>858</v>
      </c>
      <c r="EE392" s="22">
        <v>23870</v>
      </c>
      <c r="EF392" s="22" t="s">
        <v>858</v>
      </c>
      <c r="EG392" s="22">
        <v>26381</v>
      </c>
      <c r="EH392" s="22">
        <v>12</v>
      </c>
      <c r="EI392" s="22" t="s">
        <v>858</v>
      </c>
      <c r="EJ392" s="22" t="s">
        <v>858</v>
      </c>
      <c r="EK392" s="22" t="s">
        <v>858</v>
      </c>
      <c r="EL392" s="22" t="s">
        <v>858</v>
      </c>
      <c r="EN392" s="23" t="s">
        <v>616</v>
      </c>
      <c r="EO392" s="23" t="s">
        <v>193</v>
      </c>
      <c r="EP392" s="23">
        <v>16000</v>
      </c>
      <c r="EQ392" s="23">
        <v>10.1</v>
      </c>
      <c r="ER392" s="23">
        <v>12.74</v>
      </c>
      <c r="ES392" s="23">
        <v>6.6</v>
      </c>
      <c r="ET392" s="23">
        <v>13.62</v>
      </c>
      <c r="EU392" s="23">
        <v>4.7</v>
      </c>
      <c r="EV392" s="23">
        <v>7.18</v>
      </c>
      <c r="EW392" s="23">
        <v>5.3</v>
      </c>
      <c r="EX392" s="23" t="s">
        <v>858</v>
      </c>
      <c r="EY392" s="23" t="s">
        <v>858</v>
      </c>
      <c r="FA392" s="24" t="s">
        <v>616</v>
      </c>
      <c r="FB392" s="24" t="s">
        <v>193</v>
      </c>
      <c r="FC392" s="24">
        <v>16000</v>
      </c>
      <c r="FD392" s="24">
        <v>10.1</v>
      </c>
      <c r="FE392" s="24">
        <v>475.4</v>
      </c>
      <c r="FF392" s="24">
        <v>6.9</v>
      </c>
      <c r="FG392" s="24">
        <v>512.20000000000005</v>
      </c>
      <c r="FH392" s="24">
        <v>4.5</v>
      </c>
      <c r="FI392" s="24">
        <v>264.39999999999998</v>
      </c>
      <c r="FJ392" s="24">
        <v>5.7</v>
      </c>
      <c r="FK392" s="24" t="s">
        <v>858</v>
      </c>
      <c r="FL392" s="24" t="s">
        <v>858</v>
      </c>
      <c r="FN392" s="11" t="s">
        <v>616</v>
      </c>
      <c r="FO392" s="11" t="s">
        <v>193</v>
      </c>
      <c r="FP392" s="11">
        <v>20000</v>
      </c>
      <c r="FQ392" s="11">
        <v>9.5</v>
      </c>
      <c r="FR392" s="11">
        <v>37.5</v>
      </c>
      <c r="FS392" s="11">
        <v>1.7</v>
      </c>
      <c r="FT392" s="11">
        <v>39.700000000000003</v>
      </c>
      <c r="FU392" s="11">
        <v>1.5</v>
      </c>
      <c r="FV392" s="11">
        <v>35</v>
      </c>
      <c r="FW392" s="11">
        <v>1.9</v>
      </c>
      <c r="FX392" s="11" t="s">
        <v>858</v>
      </c>
      <c r="FY392" s="11" t="s">
        <v>858</v>
      </c>
      <c r="GA392" s="10" t="s">
        <v>616</v>
      </c>
      <c r="GB392" s="10" t="s">
        <v>193</v>
      </c>
      <c r="GC392" s="10" t="s">
        <v>858</v>
      </c>
      <c r="GD392" s="10" t="s">
        <v>858</v>
      </c>
      <c r="GE392" s="10">
        <v>30205</v>
      </c>
      <c r="GF392" s="10" t="s">
        <v>858</v>
      </c>
      <c r="GG392" s="10">
        <v>36611</v>
      </c>
      <c r="GH392" s="10">
        <v>12</v>
      </c>
      <c r="GI392" s="10" t="s">
        <v>858</v>
      </c>
      <c r="GJ392" s="10" t="s">
        <v>858</v>
      </c>
      <c r="GK392" s="10" t="s">
        <v>858</v>
      </c>
      <c r="GL392" s="10" t="s">
        <v>858</v>
      </c>
      <c r="GN392" s="9" t="s">
        <v>616</v>
      </c>
      <c r="GO392" s="9" t="s">
        <v>193</v>
      </c>
      <c r="GP392" s="9">
        <v>20000</v>
      </c>
      <c r="GQ392" s="9">
        <v>9.5</v>
      </c>
      <c r="GR392" s="9">
        <v>14.42</v>
      </c>
      <c r="GS392" s="9">
        <v>13</v>
      </c>
      <c r="GT392" s="9">
        <v>18.260000000000002</v>
      </c>
      <c r="GU392" s="9">
        <v>6</v>
      </c>
      <c r="GV392" s="9">
        <v>6.81</v>
      </c>
      <c r="GW392" s="9">
        <v>8.6</v>
      </c>
      <c r="GX392" s="9" t="s">
        <v>858</v>
      </c>
      <c r="GY392" s="9" t="s">
        <v>858</v>
      </c>
    </row>
    <row r="393" spans="1:207" x14ac:dyDescent="0.25">
      <c r="A393" s="1" t="s">
        <v>617</v>
      </c>
      <c r="B393" s="1" t="s">
        <v>194</v>
      </c>
      <c r="C393" s="1">
        <v>30000</v>
      </c>
      <c r="D393" s="1">
        <v>7.8</v>
      </c>
      <c r="E393" s="1">
        <v>580.5</v>
      </c>
      <c r="F393" s="1">
        <v>10</v>
      </c>
      <c r="G393" s="1">
        <v>706</v>
      </c>
      <c r="H393" s="1">
        <v>4.0999999999999996</v>
      </c>
      <c r="I393" s="1">
        <v>323.7</v>
      </c>
      <c r="J393" s="1">
        <v>3.6</v>
      </c>
      <c r="K393" s="1" t="s">
        <v>858</v>
      </c>
      <c r="L393" s="1" t="s">
        <v>858</v>
      </c>
      <c r="N393" s="2" t="s">
        <v>617</v>
      </c>
      <c r="O393" s="2" t="s">
        <v>194</v>
      </c>
      <c r="P393" s="2">
        <v>45000</v>
      </c>
      <c r="Q393" s="2">
        <v>6.2</v>
      </c>
      <c r="R393" s="2">
        <v>37.5</v>
      </c>
      <c r="S393" s="2">
        <v>1.6</v>
      </c>
      <c r="T393" s="2">
        <v>39.1</v>
      </c>
      <c r="U393" s="2">
        <v>0.7</v>
      </c>
      <c r="V393" s="2">
        <v>35</v>
      </c>
      <c r="W393" s="2">
        <v>1.1000000000000001</v>
      </c>
      <c r="X393" s="2" t="s">
        <v>858</v>
      </c>
      <c r="Y393" s="2" t="s">
        <v>858</v>
      </c>
      <c r="AA393" s="3" t="s">
        <v>617</v>
      </c>
      <c r="AB393" s="3" t="s">
        <v>194</v>
      </c>
      <c r="AC393" s="3">
        <v>37000</v>
      </c>
      <c r="AD393" s="3">
        <v>8.8000000000000007</v>
      </c>
      <c r="AE393" s="3">
        <v>28941</v>
      </c>
      <c r="AF393" s="3">
        <v>11</v>
      </c>
      <c r="AG393" s="3">
        <v>35635</v>
      </c>
      <c r="AH393" s="3">
        <v>5.0999999999999996</v>
      </c>
      <c r="AI393" s="3">
        <v>15903</v>
      </c>
      <c r="AJ393" s="3">
        <v>6.2</v>
      </c>
      <c r="AK393" s="3" t="s">
        <v>858</v>
      </c>
      <c r="AL393" s="3" t="s">
        <v>858</v>
      </c>
      <c r="AN393" s="4" t="s">
        <v>617</v>
      </c>
      <c r="AO393" s="4" t="s">
        <v>194</v>
      </c>
      <c r="AP393" s="4">
        <v>45000</v>
      </c>
      <c r="AQ393" s="4">
        <v>6.2</v>
      </c>
      <c r="AR393" s="4">
        <v>14.22</v>
      </c>
      <c r="AS393" s="4">
        <v>7.1</v>
      </c>
      <c r="AT393" s="4">
        <v>17.12</v>
      </c>
      <c r="AU393" s="4">
        <v>3.6</v>
      </c>
      <c r="AV393" s="4">
        <v>8</v>
      </c>
      <c r="AW393" s="4">
        <v>2.9</v>
      </c>
      <c r="AX393" s="4" t="s">
        <v>858</v>
      </c>
      <c r="AY393" s="4" t="s">
        <v>858</v>
      </c>
      <c r="BA393" s="5" t="s">
        <v>617</v>
      </c>
      <c r="BB393" s="5" t="s">
        <v>194</v>
      </c>
      <c r="BC393" s="5">
        <v>45000</v>
      </c>
      <c r="BD393" s="5">
        <v>6.2</v>
      </c>
      <c r="BE393" s="5">
        <v>550.79999999999995</v>
      </c>
      <c r="BF393" s="5">
        <v>7.2</v>
      </c>
      <c r="BG393" s="5">
        <v>669.4</v>
      </c>
      <c r="BH393" s="5">
        <v>3.4</v>
      </c>
      <c r="BI393" s="5">
        <v>313.7</v>
      </c>
      <c r="BJ393" s="5">
        <v>3.3</v>
      </c>
      <c r="BK393" s="5" t="s">
        <v>858</v>
      </c>
      <c r="BL393" s="5" t="s">
        <v>858</v>
      </c>
      <c r="BN393" s="6" t="s">
        <v>617</v>
      </c>
      <c r="BO393" s="6" t="s">
        <v>194</v>
      </c>
      <c r="BP393" s="6">
        <v>61000</v>
      </c>
      <c r="BQ393" s="6">
        <v>5.3</v>
      </c>
      <c r="BR393" s="6">
        <v>37.4</v>
      </c>
      <c r="BS393" s="6">
        <v>0.3</v>
      </c>
      <c r="BT393" s="6">
        <v>33.5</v>
      </c>
      <c r="BU393" s="6">
        <v>1.7</v>
      </c>
      <c r="BV393" s="6">
        <v>15</v>
      </c>
      <c r="BW393" s="6">
        <v>14</v>
      </c>
      <c r="BX393" s="6">
        <v>43.1</v>
      </c>
      <c r="BY393" s="6">
        <v>12</v>
      </c>
      <c r="CA393" s="7" t="s">
        <v>617</v>
      </c>
      <c r="CB393" s="7" t="s">
        <v>194</v>
      </c>
      <c r="CC393" s="7">
        <v>50000</v>
      </c>
      <c r="CD393" s="7">
        <v>7.2</v>
      </c>
      <c r="CE393" s="7">
        <v>23672</v>
      </c>
      <c r="CF393" s="7">
        <v>10</v>
      </c>
      <c r="CG393" s="7">
        <v>29070</v>
      </c>
      <c r="CH393" s="7">
        <v>5.0999999999999996</v>
      </c>
      <c r="CI393" s="7">
        <v>6165</v>
      </c>
      <c r="CJ393" s="7">
        <v>18</v>
      </c>
      <c r="CK393" s="7" t="s">
        <v>858</v>
      </c>
      <c r="CL393" s="7" t="s">
        <v>858</v>
      </c>
      <c r="CN393" s="8" t="s">
        <v>617</v>
      </c>
      <c r="CO393" s="8" t="s">
        <v>194</v>
      </c>
      <c r="CP393" s="8">
        <v>61000</v>
      </c>
      <c r="CQ393" s="8">
        <v>5.3</v>
      </c>
      <c r="CR393" s="8">
        <v>12.03</v>
      </c>
      <c r="CS393" s="8">
        <v>6</v>
      </c>
      <c r="CT393" s="8">
        <v>16.09</v>
      </c>
      <c r="CU393" s="8">
        <v>3.4</v>
      </c>
      <c r="CV393" s="8">
        <v>6.69</v>
      </c>
      <c r="CW393" s="8">
        <v>3.3</v>
      </c>
      <c r="CX393" s="8" t="s">
        <v>858</v>
      </c>
      <c r="CY393" s="8" t="s">
        <v>858</v>
      </c>
      <c r="DA393" s="20" t="s">
        <v>617</v>
      </c>
      <c r="DB393" s="20" t="s">
        <v>194</v>
      </c>
      <c r="DC393" s="20">
        <v>61000</v>
      </c>
      <c r="DD393" s="20">
        <v>5.3</v>
      </c>
      <c r="DE393" s="20">
        <v>450</v>
      </c>
      <c r="DF393" s="20">
        <v>5.5</v>
      </c>
      <c r="DG393" s="20">
        <v>538.29999999999995</v>
      </c>
      <c r="DH393" s="20">
        <v>3.9</v>
      </c>
      <c r="DI393" s="20">
        <v>118.7</v>
      </c>
      <c r="DJ393" s="20">
        <v>16</v>
      </c>
      <c r="DK393" s="20" t="s">
        <v>858</v>
      </c>
      <c r="DL393" s="20" t="s">
        <v>858</v>
      </c>
      <c r="DN393" s="21" t="s">
        <v>617</v>
      </c>
      <c r="DO393" s="21" t="s">
        <v>194</v>
      </c>
      <c r="DP393" s="21">
        <v>15000</v>
      </c>
      <c r="DQ393" s="21">
        <v>10.4</v>
      </c>
      <c r="DR393" s="21">
        <v>37.4</v>
      </c>
      <c r="DS393" s="21">
        <v>0.1</v>
      </c>
      <c r="DT393" s="21">
        <v>38</v>
      </c>
      <c r="DU393" s="21">
        <v>1.1000000000000001</v>
      </c>
      <c r="DV393" s="21">
        <v>33.4</v>
      </c>
      <c r="DW393" s="21">
        <v>3.6</v>
      </c>
      <c r="DX393" s="21" t="s">
        <v>858</v>
      </c>
      <c r="DY393" s="21" t="s">
        <v>858</v>
      </c>
      <c r="EA393" s="22" t="s">
        <v>617</v>
      </c>
      <c r="EB393" s="22" t="s">
        <v>194</v>
      </c>
      <c r="EC393" s="22">
        <v>13000</v>
      </c>
      <c r="ED393" s="22">
        <v>12.5</v>
      </c>
      <c r="EE393" s="22">
        <v>24754</v>
      </c>
      <c r="EF393" s="22">
        <v>12</v>
      </c>
      <c r="EG393" s="22">
        <v>30971</v>
      </c>
      <c r="EH393" s="22">
        <v>8.4</v>
      </c>
      <c r="EI393" s="22" t="s">
        <v>858</v>
      </c>
      <c r="EJ393" s="22" t="s">
        <v>858</v>
      </c>
      <c r="EK393" s="22" t="s">
        <v>858</v>
      </c>
      <c r="EL393" s="22" t="s">
        <v>858</v>
      </c>
      <c r="EN393" s="23" t="s">
        <v>617</v>
      </c>
      <c r="EO393" s="23" t="s">
        <v>194</v>
      </c>
      <c r="EP393" s="23">
        <v>15000</v>
      </c>
      <c r="EQ393" s="23">
        <v>10.4</v>
      </c>
      <c r="ER393" s="23">
        <v>13.35</v>
      </c>
      <c r="ES393" s="23">
        <v>9.9</v>
      </c>
      <c r="ET393" s="23">
        <v>15.72</v>
      </c>
      <c r="EU393" s="23">
        <v>6.1</v>
      </c>
      <c r="EV393" s="23">
        <v>7.6</v>
      </c>
      <c r="EW393" s="23">
        <v>4.2</v>
      </c>
      <c r="EX393" s="23" t="s">
        <v>858</v>
      </c>
      <c r="EY393" s="23" t="s">
        <v>858</v>
      </c>
      <c r="FA393" s="24" t="s">
        <v>617</v>
      </c>
      <c r="FB393" s="24" t="s">
        <v>194</v>
      </c>
      <c r="FC393" s="24">
        <v>15000</v>
      </c>
      <c r="FD393" s="24">
        <v>10.4</v>
      </c>
      <c r="FE393" s="24">
        <v>479.9</v>
      </c>
      <c r="FF393" s="24">
        <v>11</v>
      </c>
      <c r="FG393" s="24">
        <v>596.9</v>
      </c>
      <c r="FH393" s="24">
        <v>6</v>
      </c>
      <c r="FI393" s="24">
        <v>278.8</v>
      </c>
      <c r="FJ393" s="24">
        <v>5</v>
      </c>
      <c r="FK393" s="24" t="s">
        <v>858</v>
      </c>
      <c r="FL393" s="24" t="s">
        <v>858</v>
      </c>
      <c r="FN393" s="11" t="s">
        <v>617</v>
      </c>
      <c r="FO393" s="11" t="s">
        <v>194</v>
      </c>
      <c r="FP393" s="11">
        <v>30000</v>
      </c>
      <c r="FQ393" s="11">
        <v>7.8</v>
      </c>
      <c r="FR393" s="11">
        <v>37.5</v>
      </c>
      <c r="FS393" s="11">
        <v>1.7</v>
      </c>
      <c r="FT393" s="11">
        <v>39.700000000000003</v>
      </c>
      <c r="FU393" s="11">
        <v>0.9</v>
      </c>
      <c r="FV393" s="11">
        <v>36.1</v>
      </c>
      <c r="FW393" s="11">
        <v>1.3</v>
      </c>
      <c r="FX393" s="11" t="s">
        <v>858</v>
      </c>
      <c r="FY393" s="11" t="s">
        <v>858</v>
      </c>
      <c r="GA393" s="10" t="s">
        <v>617</v>
      </c>
      <c r="GB393" s="10" t="s">
        <v>194</v>
      </c>
      <c r="GC393" s="10">
        <v>24000</v>
      </c>
      <c r="GD393" s="10">
        <v>11.6</v>
      </c>
      <c r="GE393" s="10">
        <v>32853</v>
      </c>
      <c r="GF393" s="10">
        <v>15</v>
      </c>
      <c r="GG393" s="10">
        <v>38090</v>
      </c>
      <c r="GH393" s="10">
        <v>6.4</v>
      </c>
      <c r="GI393" s="10">
        <v>17154</v>
      </c>
      <c r="GJ393" s="10">
        <v>4.9000000000000004</v>
      </c>
      <c r="GK393" s="10" t="s">
        <v>858</v>
      </c>
      <c r="GL393" s="10" t="s">
        <v>858</v>
      </c>
      <c r="GN393" s="9" t="s">
        <v>617</v>
      </c>
      <c r="GO393" s="9" t="s">
        <v>194</v>
      </c>
      <c r="GP393" s="9">
        <v>30000</v>
      </c>
      <c r="GQ393" s="9">
        <v>7.8</v>
      </c>
      <c r="GR393" s="9">
        <v>14.88</v>
      </c>
      <c r="GS393" s="9">
        <v>11</v>
      </c>
      <c r="GT393" s="9">
        <v>17.79</v>
      </c>
      <c r="GU393" s="9">
        <v>4.4000000000000004</v>
      </c>
      <c r="GV393" s="9">
        <v>8.33</v>
      </c>
      <c r="GW393" s="9">
        <v>3.9</v>
      </c>
      <c r="GX393" s="9" t="s">
        <v>858</v>
      </c>
      <c r="GY393" s="9" t="s">
        <v>858</v>
      </c>
    </row>
    <row r="394" spans="1:207" x14ac:dyDescent="0.25">
      <c r="A394" s="1" t="s">
        <v>618</v>
      </c>
      <c r="B394" s="1" t="s">
        <v>195</v>
      </c>
      <c r="C394" s="1">
        <v>15000</v>
      </c>
      <c r="D394" s="1">
        <v>10.8</v>
      </c>
      <c r="E394" s="1">
        <v>480.3</v>
      </c>
      <c r="F394" s="1">
        <v>8.1999999999999993</v>
      </c>
      <c r="G394" s="1">
        <v>525</v>
      </c>
      <c r="H394" s="1">
        <v>4.8</v>
      </c>
      <c r="I394" s="1">
        <v>262.5</v>
      </c>
      <c r="J394" s="1">
        <v>9.6</v>
      </c>
      <c r="K394" s="1" t="s">
        <v>858</v>
      </c>
      <c r="L394" s="1" t="s">
        <v>858</v>
      </c>
      <c r="N394" s="2" t="s">
        <v>618</v>
      </c>
      <c r="O394" s="2" t="s">
        <v>195</v>
      </c>
      <c r="P394" s="2">
        <v>23000</v>
      </c>
      <c r="Q394" s="2">
        <v>8.5</v>
      </c>
      <c r="R394" s="2">
        <v>40</v>
      </c>
      <c r="S394" s="2">
        <v>1</v>
      </c>
      <c r="T394" s="2">
        <v>41</v>
      </c>
      <c r="U394" s="2">
        <v>1.5</v>
      </c>
      <c r="V394" s="2">
        <v>32.5</v>
      </c>
      <c r="W394" s="2">
        <v>2.6</v>
      </c>
      <c r="X394" s="2" t="s">
        <v>858</v>
      </c>
      <c r="Y394" s="2" t="s">
        <v>858</v>
      </c>
      <c r="AA394" s="3" t="s">
        <v>618</v>
      </c>
      <c r="AB394" s="3" t="s">
        <v>195</v>
      </c>
      <c r="AC394" s="3">
        <v>20000</v>
      </c>
      <c r="AD394" s="3">
        <v>10.3</v>
      </c>
      <c r="AE394" s="3">
        <v>24474</v>
      </c>
      <c r="AF394" s="3">
        <v>8</v>
      </c>
      <c r="AG394" s="3">
        <v>25780</v>
      </c>
      <c r="AH394" s="3">
        <v>4.9000000000000004</v>
      </c>
      <c r="AI394" s="3">
        <v>13040</v>
      </c>
      <c r="AJ394" s="3">
        <v>6.4</v>
      </c>
      <c r="AK394" s="3" t="s">
        <v>858</v>
      </c>
      <c r="AL394" s="3" t="s">
        <v>858</v>
      </c>
      <c r="AN394" s="4" t="s">
        <v>618</v>
      </c>
      <c r="AO394" s="4" t="s">
        <v>195</v>
      </c>
      <c r="AP394" s="4">
        <v>23000</v>
      </c>
      <c r="AQ394" s="4">
        <v>8.5</v>
      </c>
      <c r="AR394" s="4">
        <v>10.44</v>
      </c>
      <c r="AS394" s="4">
        <v>7</v>
      </c>
      <c r="AT394" s="4">
        <v>11.75</v>
      </c>
      <c r="AU394" s="4">
        <v>4.0999999999999996</v>
      </c>
      <c r="AV394" s="4">
        <v>6.3</v>
      </c>
      <c r="AW394" s="4">
        <v>2.9</v>
      </c>
      <c r="AX394" s="4" t="s">
        <v>858</v>
      </c>
      <c r="AY394" s="4" t="s">
        <v>858</v>
      </c>
      <c r="BA394" s="5" t="s">
        <v>618</v>
      </c>
      <c r="BB394" s="5" t="s">
        <v>195</v>
      </c>
      <c r="BC394" s="5">
        <v>23000</v>
      </c>
      <c r="BD394" s="5">
        <v>8.5</v>
      </c>
      <c r="BE394" s="5">
        <v>437.4</v>
      </c>
      <c r="BF394" s="5">
        <v>7.1</v>
      </c>
      <c r="BG394" s="5">
        <v>482.4</v>
      </c>
      <c r="BH394" s="5">
        <v>4.0999999999999996</v>
      </c>
      <c r="BI394" s="5">
        <v>244.6</v>
      </c>
      <c r="BJ394" s="5">
        <v>3.9</v>
      </c>
      <c r="BK394" s="5" t="s">
        <v>858</v>
      </c>
      <c r="BL394" s="5" t="s">
        <v>858</v>
      </c>
      <c r="BN394" s="6" t="s">
        <v>618</v>
      </c>
      <c r="BO394" s="6" t="s">
        <v>195</v>
      </c>
      <c r="BP394" s="6">
        <v>35000</v>
      </c>
      <c r="BQ394" s="6">
        <v>6.9</v>
      </c>
      <c r="BR394" s="6">
        <v>37</v>
      </c>
      <c r="BS394" s="6">
        <v>4.0999999999999996</v>
      </c>
      <c r="BT394" s="6">
        <v>33.6</v>
      </c>
      <c r="BU394" s="6">
        <v>2.7</v>
      </c>
      <c r="BV394" s="6">
        <v>13.2</v>
      </c>
      <c r="BW394" s="6">
        <v>19</v>
      </c>
      <c r="BX394" s="6" t="s">
        <v>858</v>
      </c>
      <c r="BY394" s="6" t="s">
        <v>858</v>
      </c>
      <c r="CA394" s="7" t="s">
        <v>618</v>
      </c>
      <c r="CB394" s="7" t="s">
        <v>195</v>
      </c>
      <c r="CC394" s="7">
        <v>29000</v>
      </c>
      <c r="CD394" s="7">
        <v>10.4</v>
      </c>
      <c r="CE394" s="7">
        <v>18143</v>
      </c>
      <c r="CF394" s="7">
        <v>16</v>
      </c>
      <c r="CG394" s="7">
        <v>20272</v>
      </c>
      <c r="CH394" s="7">
        <v>8.3000000000000007</v>
      </c>
      <c r="CI394" s="7" t="s">
        <v>858</v>
      </c>
      <c r="CJ394" s="7" t="s">
        <v>858</v>
      </c>
      <c r="CK394" s="7" t="s">
        <v>858</v>
      </c>
      <c r="CL394" s="7" t="s">
        <v>858</v>
      </c>
      <c r="CN394" s="8" t="s">
        <v>618</v>
      </c>
      <c r="CO394" s="8" t="s">
        <v>195</v>
      </c>
      <c r="CP394" s="8">
        <v>35000</v>
      </c>
      <c r="CQ394" s="8">
        <v>6.9</v>
      </c>
      <c r="CR394" s="8">
        <v>9.19</v>
      </c>
      <c r="CS394" s="8">
        <v>5.3</v>
      </c>
      <c r="CT394" s="8">
        <v>11.2</v>
      </c>
      <c r="CU394" s="8">
        <v>3.7</v>
      </c>
      <c r="CV394" s="8">
        <v>6.2</v>
      </c>
      <c r="CW394" s="8">
        <v>1.3</v>
      </c>
      <c r="CX394" s="8" t="s">
        <v>858</v>
      </c>
      <c r="CY394" s="8" t="s">
        <v>858</v>
      </c>
      <c r="DA394" s="20" t="s">
        <v>618</v>
      </c>
      <c r="DB394" s="20" t="s">
        <v>195</v>
      </c>
      <c r="DC394" s="20">
        <v>35000</v>
      </c>
      <c r="DD394" s="20">
        <v>6.9</v>
      </c>
      <c r="DE394" s="20">
        <v>325.7</v>
      </c>
      <c r="DF394" s="20">
        <v>9.1999999999999993</v>
      </c>
      <c r="DG394" s="20">
        <v>376.6</v>
      </c>
      <c r="DH394" s="20">
        <v>4.5999999999999996</v>
      </c>
      <c r="DI394" s="20">
        <v>104.3</v>
      </c>
      <c r="DJ394" s="20">
        <v>17</v>
      </c>
      <c r="DK394" s="20" t="s">
        <v>858</v>
      </c>
      <c r="DL394" s="20" t="s">
        <v>858</v>
      </c>
      <c r="DN394" s="21" t="s">
        <v>618</v>
      </c>
      <c r="DO394" s="21" t="s">
        <v>195</v>
      </c>
      <c r="DP394" s="21">
        <v>8000</v>
      </c>
      <c r="DQ394" s="21">
        <v>14</v>
      </c>
      <c r="DR394" s="21">
        <v>37</v>
      </c>
      <c r="DS394" s="21">
        <v>2.9</v>
      </c>
      <c r="DT394" s="21">
        <v>37.6</v>
      </c>
      <c r="DU394" s="21">
        <v>2.4</v>
      </c>
      <c r="DV394" s="21" t="s">
        <v>858</v>
      </c>
      <c r="DW394" s="21" t="s">
        <v>858</v>
      </c>
      <c r="DX394" s="21" t="s">
        <v>858</v>
      </c>
      <c r="DY394" s="21" t="s">
        <v>858</v>
      </c>
      <c r="EA394" s="22" t="s">
        <v>618</v>
      </c>
      <c r="EB394" s="22" t="s">
        <v>195</v>
      </c>
      <c r="EC394" s="22">
        <v>7000</v>
      </c>
      <c r="ED394" s="22">
        <v>16.600000000000001</v>
      </c>
      <c r="EE394" s="22">
        <v>17950</v>
      </c>
      <c r="EF394" s="22">
        <v>15</v>
      </c>
      <c r="EG394" s="22">
        <v>21300</v>
      </c>
      <c r="EH394" s="22">
        <v>8.3000000000000007</v>
      </c>
      <c r="EI394" s="22" t="s">
        <v>858</v>
      </c>
      <c r="EJ394" s="22" t="s">
        <v>858</v>
      </c>
      <c r="EK394" s="22" t="s">
        <v>858</v>
      </c>
      <c r="EL394" s="22" t="s">
        <v>858</v>
      </c>
      <c r="EN394" s="23" t="s">
        <v>618</v>
      </c>
      <c r="EO394" s="23" t="s">
        <v>195</v>
      </c>
      <c r="EP394" s="23">
        <v>8000</v>
      </c>
      <c r="EQ394" s="23">
        <v>14</v>
      </c>
      <c r="ER394" s="23">
        <v>8.36</v>
      </c>
      <c r="ES394" s="23">
        <v>13</v>
      </c>
      <c r="ET394" s="23">
        <v>10.72</v>
      </c>
      <c r="EU394" s="23">
        <v>7.5</v>
      </c>
      <c r="EV394" s="23" t="s">
        <v>858</v>
      </c>
      <c r="EW394" s="23" t="s">
        <v>858</v>
      </c>
      <c r="EX394" s="23" t="s">
        <v>858</v>
      </c>
      <c r="EY394" s="23" t="s">
        <v>858</v>
      </c>
      <c r="FA394" s="24" t="s">
        <v>618</v>
      </c>
      <c r="FB394" s="24" t="s">
        <v>195</v>
      </c>
      <c r="FC394" s="24">
        <v>8000</v>
      </c>
      <c r="FD394" s="24">
        <v>14</v>
      </c>
      <c r="FE394" s="24">
        <v>336.6</v>
      </c>
      <c r="FF394" s="24">
        <v>13</v>
      </c>
      <c r="FG394" s="24">
        <v>403.4</v>
      </c>
      <c r="FH394" s="24">
        <v>7</v>
      </c>
      <c r="FI394" s="24" t="s">
        <v>858</v>
      </c>
      <c r="FJ394" s="24" t="s">
        <v>858</v>
      </c>
      <c r="FK394" s="24" t="s">
        <v>858</v>
      </c>
      <c r="FL394" s="24" t="s">
        <v>858</v>
      </c>
      <c r="FN394" s="11" t="s">
        <v>618</v>
      </c>
      <c r="FO394" s="11" t="s">
        <v>195</v>
      </c>
      <c r="FP394" s="11">
        <v>15000</v>
      </c>
      <c r="FQ394" s="11">
        <v>10.8</v>
      </c>
      <c r="FR394" s="11">
        <v>40.299999999999997</v>
      </c>
      <c r="FS394" s="11">
        <v>2.5</v>
      </c>
      <c r="FT394" s="11">
        <v>42.9</v>
      </c>
      <c r="FU394" s="11">
        <v>1.8</v>
      </c>
      <c r="FV394" s="11">
        <v>36.5</v>
      </c>
      <c r="FW394" s="11">
        <v>3.6</v>
      </c>
      <c r="FX394" s="11" t="s">
        <v>858</v>
      </c>
      <c r="FY394" s="11" t="s">
        <v>858</v>
      </c>
      <c r="GA394" s="10" t="s">
        <v>618</v>
      </c>
      <c r="GB394" s="10" t="s">
        <v>195</v>
      </c>
      <c r="GC394" s="10">
        <v>13000</v>
      </c>
      <c r="GD394" s="10">
        <v>13.1</v>
      </c>
      <c r="GE394" s="10">
        <v>26543</v>
      </c>
      <c r="GF394" s="10">
        <v>8</v>
      </c>
      <c r="GG394" s="10">
        <v>28318</v>
      </c>
      <c r="GH394" s="10">
        <v>5.8</v>
      </c>
      <c r="GI394" s="10">
        <v>14899</v>
      </c>
      <c r="GJ394" s="10">
        <v>19</v>
      </c>
      <c r="GK394" s="10" t="s">
        <v>858</v>
      </c>
      <c r="GL394" s="10" t="s">
        <v>858</v>
      </c>
      <c r="GN394" s="9" t="s">
        <v>618</v>
      </c>
      <c r="GO394" s="9" t="s">
        <v>195</v>
      </c>
      <c r="GP394" s="9">
        <v>15000</v>
      </c>
      <c r="GQ394" s="9">
        <v>10.8</v>
      </c>
      <c r="GR394" s="9">
        <v>11.1</v>
      </c>
      <c r="GS394" s="9">
        <v>8.1</v>
      </c>
      <c r="GT394" s="9">
        <v>12.24</v>
      </c>
      <c r="GU394" s="9">
        <v>4.9000000000000004</v>
      </c>
      <c r="GV394" s="9">
        <v>6.58</v>
      </c>
      <c r="GW394" s="9">
        <v>4.8</v>
      </c>
      <c r="GX394" s="9" t="s">
        <v>858</v>
      </c>
      <c r="GY394" s="9" t="s">
        <v>858</v>
      </c>
    </row>
    <row r="395" spans="1:207" x14ac:dyDescent="0.25">
      <c r="A395" s="1" t="s">
        <v>619</v>
      </c>
      <c r="B395" s="1" t="s">
        <v>196</v>
      </c>
      <c r="C395" s="1">
        <v>20000</v>
      </c>
      <c r="D395" s="1">
        <v>9.3000000000000007</v>
      </c>
      <c r="E395" s="1">
        <v>508.1</v>
      </c>
      <c r="F395" s="1">
        <v>7.8</v>
      </c>
      <c r="G395" s="1">
        <v>594.9</v>
      </c>
      <c r="H395" s="1">
        <v>5.9</v>
      </c>
      <c r="I395" s="1">
        <v>297.2</v>
      </c>
      <c r="J395" s="1">
        <v>5.5</v>
      </c>
      <c r="K395" s="1" t="s">
        <v>858</v>
      </c>
      <c r="L395" s="1" t="s">
        <v>858</v>
      </c>
      <c r="N395" s="2" t="s">
        <v>619</v>
      </c>
      <c r="O395" s="2" t="s">
        <v>196</v>
      </c>
      <c r="P395" s="2">
        <v>28000</v>
      </c>
      <c r="Q395" s="2">
        <v>7.8</v>
      </c>
      <c r="R395" s="2">
        <v>37.799999999999997</v>
      </c>
      <c r="S395" s="2">
        <v>1.7</v>
      </c>
      <c r="T395" s="2">
        <v>39.9</v>
      </c>
      <c r="U395" s="2">
        <v>1.1000000000000001</v>
      </c>
      <c r="V395" s="2" t="s">
        <v>858</v>
      </c>
      <c r="W395" s="2" t="s">
        <v>858</v>
      </c>
      <c r="X395" s="2" t="s">
        <v>858</v>
      </c>
      <c r="Y395" s="2" t="s">
        <v>858</v>
      </c>
      <c r="AA395" s="3" t="s">
        <v>619</v>
      </c>
      <c r="AB395" s="3" t="s">
        <v>196</v>
      </c>
      <c r="AC395" s="3">
        <v>24000</v>
      </c>
      <c r="AD395" s="3">
        <v>10.7</v>
      </c>
      <c r="AE395" s="3">
        <v>23924</v>
      </c>
      <c r="AF395" s="3">
        <v>11</v>
      </c>
      <c r="AG395" s="3">
        <v>30749</v>
      </c>
      <c r="AH395" s="3">
        <v>7.3</v>
      </c>
      <c r="AI395" s="3" t="s">
        <v>858</v>
      </c>
      <c r="AJ395" s="3" t="s">
        <v>858</v>
      </c>
      <c r="AK395" s="3" t="s">
        <v>858</v>
      </c>
      <c r="AL395" s="3" t="s">
        <v>858</v>
      </c>
      <c r="AN395" s="4" t="s">
        <v>619</v>
      </c>
      <c r="AO395" s="4" t="s">
        <v>196</v>
      </c>
      <c r="AP395" s="4">
        <v>28000</v>
      </c>
      <c r="AQ395" s="4">
        <v>7.8</v>
      </c>
      <c r="AR395" s="4">
        <v>11.6</v>
      </c>
      <c r="AS395" s="4">
        <v>7.1</v>
      </c>
      <c r="AT395" s="4">
        <v>14.06</v>
      </c>
      <c r="AU395" s="4">
        <v>5.3</v>
      </c>
      <c r="AV395" s="4">
        <v>7.17</v>
      </c>
      <c r="AW395" s="4">
        <v>4</v>
      </c>
      <c r="AX395" s="4" t="s">
        <v>858</v>
      </c>
      <c r="AY395" s="4" t="s">
        <v>858</v>
      </c>
      <c r="BA395" s="5" t="s">
        <v>619</v>
      </c>
      <c r="BB395" s="5" t="s">
        <v>196</v>
      </c>
      <c r="BC395" s="5">
        <v>28000</v>
      </c>
      <c r="BD395" s="5">
        <v>7.8</v>
      </c>
      <c r="BE395" s="5">
        <v>455</v>
      </c>
      <c r="BF395" s="5">
        <v>6.3</v>
      </c>
      <c r="BG395" s="5">
        <v>560.5</v>
      </c>
      <c r="BH395" s="5">
        <v>5.0999999999999996</v>
      </c>
      <c r="BI395" s="5">
        <v>290.89999999999998</v>
      </c>
      <c r="BJ395" s="5">
        <v>5</v>
      </c>
      <c r="BK395" s="5" t="s">
        <v>858</v>
      </c>
      <c r="BL395" s="5" t="s">
        <v>858</v>
      </c>
      <c r="BN395" s="6" t="s">
        <v>619</v>
      </c>
      <c r="BO395" s="6" t="s">
        <v>196</v>
      </c>
      <c r="BP395" s="6">
        <v>38000</v>
      </c>
      <c r="BQ395" s="6">
        <v>6.6</v>
      </c>
      <c r="BR395" s="6">
        <v>37</v>
      </c>
      <c r="BS395" s="6">
        <v>1.7</v>
      </c>
      <c r="BT395" s="6">
        <v>33.6</v>
      </c>
      <c r="BU395" s="6">
        <v>2.2999999999999998</v>
      </c>
      <c r="BV395" s="6">
        <v>16.100000000000001</v>
      </c>
      <c r="BW395" s="6">
        <v>10</v>
      </c>
      <c r="BX395" s="6" t="s">
        <v>858</v>
      </c>
      <c r="BY395" s="6" t="s">
        <v>858</v>
      </c>
      <c r="CA395" s="7" t="s">
        <v>619</v>
      </c>
      <c r="CB395" s="7" t="s">
        <v>196</v>
      </c>
      <c r="CC395" s="7">
        <v>33000</v>
      </c>
      <c r="CD395" s="7">
        <v>8.8000000000000007</v>
      </c>
      <c r="CE395" s="7">
        <v>21278</v>
      </c>
      <c r="CF395" s="7">
        <v>8.6</v>
      </c>
      <c r="CG395" s="7">
        <v>25591</v>
      </c>
      <c r="CH395" s="7">
        <v>6.9</v>
      </c>
      <c r="CI395" s="7">
        <v>6860</v>
      </c>
      <c r="CJ395" s="7">
        <v>18</v>
      </c>
      <c r="CK395" s="7" t="s">
        <v>858</v>
      </c>
      <c r="CL395" s="7" t="s">
        <v>858</v>
      </c>
      <c r="CN395" s="8" t="s">
        <v>619</v>
      </c>
      <c r="CO395" s="8" t="s">
        <v>196</v>
      </c>
      <c r="CP395" s="8">
        <v>38000</v>
      </c>
      <c r="CQ395" s="8">
        <v>6.6</v>
      </c>
      <c r="CR395" s="8">
        <v>10.52</v>
      </c>
      <c r="CS395" s="8">
        <v>4.7</v>
      </c>
      <c r="CT395" s="8">
        <v>13.76</v>
      </c>
      <c r="CU395" s="8">
        <v>5</v>
      </c>
      <c r="CV395" s="8">
        <v>6.5</v>
      </c>
      <c r="CW395" s="8">
        <v>3.5</v>
      </c>
      <c r="CX395" s="8" t="s">
        <v>858</v>
      </c>
      <c r="CY395" s="8" t="s">
        <v>858</v>
      </c>
      <c r="DA395" s="20" t="s">
        <v>619</v>
      </c>
      <c r="DB395" s="20" t="s">
        <v>196</v>
      </c>
      <c r="DC395" s="20">
        <v>38000</v>
      </c>
      <c r="DD395" s="20">
        <v>6.6</v>
      </c>
      <c r="DE395" s="20">
        <v>392</v>
      </c>
      <c r="DF395" s="20">
        <v>5.5</v>
      </c>
      <c r="DG395" s="20">
        <v>462.9</v>
      </c>
      <c r="DH395" s="20">
        <v>5.4</v>
      </c>
      <c r="DI395" s="20">
        <v>122.3</v>
      </c>
      <c r="DJ395" s="20">
        <v>11</v>
      </c>
      <c r="DK395" s="20" t="s">
        <v>858</v>
      </c>
      <c r="DL395" s="20" t="s">
        <v>858</v>
      </c>
      <c r="DN395" s="21" t="s">
        <v>619</v>
      </c>
      <c r="DO395" s="21" t="s">
        <v>196</v>
      </c>
      <c r="DP395" s="21">
        <v>7000</v>
      </c>
      <c r="DQ395" s="21">
        <v>14.7</v>
      </c>
      <c r="DR395" s="21">
        <v>37.5</v>
      </c>
      <c r="DS395" s="21">
        <v>1.9</v>
      </c>
      <c r="DT395" s="21">
        <v>38.5</v>
      </c>
      <c r="DU395" s="21">
        <v>2</v>
      </c>
      <c r="DV395" s="21" t="s">
        <v>858</v>
      </c>
      <c r="DW395" s="21" t="s">
        <v>858</v>
      </c>
      <c r="DX395" s="21" t="s">
        <v>858</v>
      </c>
      <c r="DY395" s="21" t="s">
        <v>858</v>
      </c>
      <c r="EA395" s="22" t="s">
        <v>619</v>
      </c>
      <c r="EB395" s="22" t="s">
        <v>196</v>
      </c>
      <c r="EC395" s="22">
        <v>6000</v>
      </c>
      <c r="ED395" s="22">
        <v>17.7</v>
      </c>
      <c r="EE395" s="22">
        <v>21223</v>
      </c>
      <c r="EF395" s="22">
        <v>8.9</v>
      </c>
      <c r="EG395" s="22">
        <v>24999</v>
      </c>
      <c r="EH395" s="22">
        <v>12</v>
      </c>
      <c r="EI395" s="22" t="s">
        <v>858</v>
      </c>
      <c r="EJ395" s="22" t="s">
        <v>858</v>
      </c>
      <c r="EK395" s="22" t="s">
        <v>858</v>
      </c>
      <c r="EL395" s="22" t="s">
        <v>858</v>
      </c>
      <c r="EN395" s="23" t="s">
        <v>619</v>
      </c>
      <c r="EO395" s="23" t="s">
        <v>196</v>
      </c>
      <c r="EP395" s="23">
        <v>7000</v>
      </c>
      <c r="EQ395" s="23">
        <v>14.7</v>
      </c>
      <c r="ER395" s="23">
        <v>10.61</v>
      </c>
      <c r="ES395" s="23">
        <v>8.1</v>
      </c>
      <c r="ET395" s="23">
        <v>12.03</v>
      </c>
      <c r="EU395" s="23">
        <v>8.9</v>
      </c>
      <c r="EV395" s="23" t="s">
        <v>858</v>
      </c>
      <c r="EW395" s="23" t="s">
        <v>858</v>
      </c>
      <c r="EX395" s="23" t="s">
        <v>858</v>
      </c>
      <c r="EY395" s="23" t="s">
        <v>858</v>
      </c>
      <c r="FA395" s="24" t="s">
        <v>619</v>
      </c>
      <c r="FB395" s="24" t="s">
        <v>196</v>
      </c>
      <c r="FC395" s="24">
        <v>7000</v>
      </c>
      <c r="FD395" s="24">
        <v>14.7</v>
      </c>
      <c r="FE395" s="24">
        <v>393.1</v>
      </c>
      <c r="FF395" s="24">
        <v>7.5</v>
      </c>
      <c r="FG395" s="24">
        <v>463.4</v>
      </c>
      <c r="FH395" s="24">
        <v>8.8000000000000007</v>
      </c>
      <c r="FI395" s="24" t="s">
        <v>858</v>
      </c>
      <c r="FJ395" s="24" t="s">
        <v>858</v>
      </c>
      <c r="FK395" s="24" t="s">
        <v>858</v>
      </c>
      <c r="FL395" s="24" t="s">
        <v>858</v>
      </c>
      <c r="FN395" s="11" t="s">
        <v>619</v>
      </c>
      <c r="FO395" s="11" t="s">
        <v>196</v>
      </c>
      <c r="FP395" s="11">
        <v>20000</v>
      </c>
      <c r="FQ395" s="11">
        <v>9.3000000000000007</v>
      </c>
      <c r="FR395" s="11">
        <v>39.1</v>
      </c>
      <c r="FS395" s="11">
        <v>1.6</v>
      </c>
      <c r="FT395" s="11">
        <v>40.299999999999997</v>
      </c>
      <c r="FU395" s="11">
        <v>1.3</v>
      </c>
      <c r="FV395" s="11">
        <v>35</v>
      </c>
      <c r="FW395" s="11">
        <v>1.4</v>
      </c>
      <c r="FX395" s="11" t="s">
        <v>858</v>
      </c>
      <c r="FY395" s="11" t="s">
        <v>858</v>
      </c>
      <c r="GA395" s="10" t="s">
        <v>619</v>
      </c>
      <c r="GB395" s="10" t="s">
        <v>196</v>
      </c>
      <c r="GC395" s="10">
        <v>18000</v>
      </c>
      <c r="GD395" s="10">
        <v>13</v>
      </c>
      <c r="GE395" s="10">
        <v>27594</v>
      </c>
      <c r="GF395" s="10">
        <v>13</v>
      </c>
      <c r="GG395" s="10">
        <v>32695</v>
      </c>
      <c r="GH395" s="10">
        <v>8.8000000000000007</v>
      </c>
      <c r="GI395" s="10" t="s">
        <v>858</v>
      </c>
      <c r="GJ395" s="10" t="s">
        <v>858</v>
      </c>
      <c r="GK395" s="10" t="s">
        <v>858</v>
      </c>
      <c r="GL395" s="10" t="s">
        <v>858</v>
      </c>
      <c r="GN395" s="9" t="s">
        <v>619</v>
      </c>
      <c r="GO395" s="9" t="s">
        <v>196</v>
      </c>
      <c r="GP395" s="9">
        <v>20000</v>
      </c>
      <c r="GQ395" s="9">
        <v>9.3000000000000007</v>
      </c>
      <c r="GR395" s="9">
        <v>12.54</v>
      </c>
      <c r="GS395" s="9">
        <v>8</v>
      </c>
      <c r="GT395" s="9">
        <v>14.75</v>
      </c>
      <c r="GU395" s="9">
        <v>6.3</v>
      </c>
      <c r="GV395" s="9">
        <v>7.21</v>
      </c>
      <c r="GW395" s="9">
        <v>5.5</v>
      </c>
      <c r="GX395" s="9" t="s">
        <v>858</v>
      </c>
      <c r="GY395" s="9" t="s">
        <v>858</v>
      </c>
    </row>
    <row r="396" spans="1:207" x14ac:dyDescent="0.25">
      <c r="A396" s="1" t="s">
        <v>620</v>
      </c>
      <c r="B396" s="1" t="s">
        <v>197</v>
      </c>
      <c r="C396" s="1">
        <v>15000</v>
      </c>
      <c r="D396" s="1">
        <v>10.9</v>
      </c>
      <c r="E396" s="1">
        <v>541.4</v>
      </c>
      <c r="F396" s="1">
        <v>7.1</v>
      </c>
      <c r="G396" s="1">
        <v>611.29999999999995</v>
      </c>
      <c r="H396" s="1">
        <v>6</v>
      </c>
      <c r="I396" s="1">
        <v>314.2</v>
      </c>
      <c r="J396" s="1">
        <v>14</v>
      </c>
      <c r="K396" s="1" t="s">
        <v>858</v>
      </c>
      <c r="L396" s="1" t="s">
        <v>858</v>
      </c>
      <c r="N396" s="2" t="s">
        <v>620</v>
      </c>
      <c r="O396" s="2" t="s">
        <v>197</v>
      </c>
      <c r="P396" s="2">
        <v>23000</v>
      </c>
      <c r="Q396" s="2">
        <v>8.6999999999999993</v>
      </c>
      <c r="R396" s="2">
        <v>39</v>
      </c>
      <c r="S396" s="2">
        <v>1.6</v>
      </c>
      <c r="T396" s="2">
        <v>41.1</v>
      </c>
      <c r="U396" s="2">
        <v>1.7</v>
      </c>
      <c r="V396" s="2">
        <v>33.799999999999997</v>
      </c>
      <c r="W396" s="2">
        <v>1.9</v>
      </c>
      <c r="X396" s="2" t="s">
        <v>858</v>
      </c>
      <c r="Y396" s="2" t="s">
        <v>858</v>
      </c>
      <c r="AA396" s="3" t="s">
        <v>620</v>
      </c>
      <c r="AB396" s="3" t="s">
        <v>197</v>
      </c>
      <c r="AC396" s="3">
        <v>19000</v>
      </c>
      <c r="AD396" s="3">
        <v>10.7</v>
      </c>
      <c r="AE396" s="3">
        <v>26104</v>
      </c>
      <c r="AF396" s="3">
        <v>7.8</v>
      </c>
      <c r="AG396" s="3">
        <v>29308</v>
      </c>
      <c r="AH396" s="3">
        <v>6.1</v>
      </c>
      <c r="AI396" s="3">
        <v>13825</v>
      </c>
      <c r="AJ396" s="3">
        <v>9.8000000000000007</v>
      </c>
      <c r="AK396" s="3" t="s">
        <v>858</v>
      </c>
      <c r="AL396" s="3" t="s">
        <v>858</v>
      </c>
      <c r="AN396" s="4" t="s">
        <v>620</v>
      </c>
      <c r="AO396" s="4" t="s">
        <v>197</v>
      </c>
      <c r="AP396" s="4">
        <v>23000</v>
      </c>
      <c r="AQ396" s="4">
        <v>8.6999999999999993</v>
      </c>
      <c r="AR396" s="4">
        <v>12.32</v>
      </c>
      <c r="AS396" s="4">
        <v>7</v>
      </c>
      <c r="AT396" s="4">
        <v>13.59</v>
      </c>
      <c r="AU396" s="4">
        <v>4.5</v>
      </c>
      <c r="AV396" s="4">
        <v>7.28</v>
      </c>
      <c r="AW396" s="4">
        <v>6.2</v>
      </c>
      <c r="AX396" s="4" t="s">
        <v>858</v>
      </c>
      <c r="AY396" s="4" t="s">
        <v>858</v>
      </c>
      <c r="BA396" s="5" t="s">
        <v>620</v>
      </c>
      <c r="BB396" s="5" t="s">
        <v>197</v>
      </c>
      <c r="BC396" s="5">
        <v>23000</v>
      </c>
      <c r="BD396" s="5">
        <v>8.6999999999999993</v>
      </c>
      <c r="BE396" s="5">
        <v>506.4</v>
      </c>
      <c r="BF396" s="5">
        <v>5.8</v>
      </c>
      <c r="BG396" s="5">
        <v>558.9</v>
      </c>
      <c r="BH396" s="5">
        <v>4.8</v>
      </c>
      <c r="BI396" s="5">
        <v>285</v>
      </c>
      <c r="BJ396" s="5">
        <v>7.7</v>
      </c>
      <c r="BK396" s="5" t="s">
        <v>858</v>
      </c>
      <c r="BL396" s="5" t="s">
        <v>858</v>
      </c>
      <c r="BN396" s="6" t="s">
        <v>620</v>
      </c>
      <c r="BO396" s="6" t="s">
        <v>197</v>
      </c>
      <c r="BP396" s="6">
        <v>36000</v>
      </c>
      <c r="BQ396" s="6">
        <v>6.9</v>
      </c>
      <c r="BR396" s="6">
        <v>37.4</v>
      </c>
      <c r="BS396" s="6">
        <v>2.4</v>
      </c>
      <c r="BT396" s="6">
        <v>32.799999999999997</v>
      </c>
      <c r="BU396" s="6">
        <v>2.9</v>
      </c>
      <c r="BV396" s="6">
        <v>12</v>
      </c>
      <c r="BW396" s="6">
        <v>18</v>
      </c>
      <c r="BX396" s="6" t="s">
        <v>858</v>
      </c>
      <c r="BY396" s="6" t="s">
        <v>858</v>
      </c>
      <c r="CA396" s="7" t="s">
        <v>620</v>
      </c>
      <c r="CB396" s="7" t="s">
        <v>197</v>
      </c>
      <c r="CC396" s="7">
        <v>29000</v>
      </c>
      <c r="CD396" s="7">
        <v>9.3000000000000007</v>
      </c>
      <c r="CE396" s="7">
        <v>20491</v>
      </c>
      <c r="CF396" s="7">
        <v>12</v>
      </c>
      <c r="CG396" s="7">
        <v>22385</v>
      </c>
      <c r="CH396" s="7">
        <v>7.6</v>
      </c>
      <c r="CI396" s="7" t="s">
        <v>858</v>
      </c>
      <c r="CJ396" s="7" t="s">
        <v>858</v>
      </c>
      <c r="CK396" s="7" t="s">
        <v>858</v>
      </c>
      <c r="CL396" s="7" t="s">
        <v>858</v>
      </c>
      <c r="CN396" s="8" t="s">
        <v>620</v>
      </c>
      <c r="CO396" s="8" t="s">
        <v>197</v>
      </c>
      <c r="CP396" s="8">
        <v>36000</v>
      </c>
      <c r="CQ396" s="8">
        <v>6.9</v>
      </c>
      <c r="CR396" s="8">
        <v>10.68</v>
      </c>
      <c r="CS396" s="8">
        <v>6.9</v>
      </c>
      <c r="CT396" s="8">
        <v>12.93</v>
      </c>
      <c r="CU396" s="8">
        <v>4</v>
      </c>
      <c r="CV396" s="8">
        <v>6.14</v>
      </c>
      <c r="CW396" s="8">
        <v>1.1000000000000001</v>
      </c>
      <c r="CX396" s="8" t="s">
        <v>858</v>
      </c>
      <c r="CY396" s="8" t="s">
        <v>858</v>
      </c>
      <c r="DA396" s="20" t="s">
        <v>620</v>
      </c>
      <c r="DB396" s="20" t="s">
        <v>197</v>
      </c>
      <c r="DC396" s="20">
        <v>36000</v>
      </c>
      <c r="DD396" s="20">
        <v>6.9</v>
      </c>
      <c r="DE396" s="20">
        <v>383.7</v>
      </c>
      <c r="DF396" s="20">
        <v>8.1</v>
      </c>
      <c r="DG396" s="20">
        <v>424.6</v>
      </c>
      <c r="DH396" s="20">
        <v>5.2</v>
      </c>
      <c r="DI396" s="20">
        <v>93.8</v>
      </c>
      <c r="DJ396" s="20">
        <v>17</v>
      </c>
      <c r="DK396" s="20" t="s">
        <v>858</v>
      </c>
      <c r="DL396" s="20" t="s">
        <v>858</v>
      </c>
      <c r="DN396" s="21" t="s">
        <v>620</v>
      </c>
      <c r="DO396" s="21" t="s">
        <v>197</v>
      </c>
      <c r="DP396" s="21">
        <v>8000</v>
      </c>
      <c r="DQ396" s="21">
        <v>14.4</v>
      </c>
      <c r="DR396" s="21">
        <v>37.5</v>
      </c>
      <c r="DS396" s="21" t="s">
        <v>858</v>
      </c>
      <c r="DT396" s="21">
        <v>38.200000000000003</v>
      </c>
      <c r="DU396" s="21">
        <v>2.7</v>
      </c>
      <c r="DV396" s="21" t="s">
        <v>858</v>
      </c>
      <c r="DW396" s="21" t="s">
        <v>858</v>
      </c>
      <c r="DX396" s="21" t="s">
        <v>858</v>
      </c>
      <c r="DY396" s="21" t="s">
        <v>858</v>
      </c>
      <c r="EA396" s="22" t="s">
        <v>620</v>
      </c>
      <c r="EB396" s="22" t="s">
        <v>197</v>
      </c>
      <c r="EC396" s="22">
        <v>7000</v>
      </c>
      <c r="ED396" s="22">
        <v>17.3</v>
      </c>
      <c r="EE396" s="22">
        <v>19615</v>
      </c>
      <c r="EF396" s="22">
        <v>13</v>
      </c>
      <c r="EG396" s="22">
        <v>22574</v>
      </c>
      <c r="EH396" s="22">
        <v>6.7</v>
      </c>
      <c r="EI396" s="22" t="s">
        <v>858</v>
      </c>
      <c r="EJ396" s="22" t="s">
        <v>858</v>
      </c>
      <c r="EK396" s="22" t="s">
        <v>858</v>
      </c>
      <c r="EL396" s="22" t="s">
        <v>858</v>
      </c>
      <c r="EN396" s="23" t="s">
        <v>620</v>
      </c>
      <c r="EO396" s="23" t="s">
        <v>197</v>
      </c>
      <c r="EP396" s="23">
        <v>8000</v>
      </c>
      <c r="EQ396" s="23">
        <v>14.4</v>
      </c>
      <c r="ER396" s="23">
        <v>11.21</v>
      </c>
      <c r="ES396" s="23">
        <v>11</v>
      </c>
      <c r="ET396" s="23">
        <v>12.01</v>
      </c>
      <c r="EU396" s="23">
        <v>5.6</v>
      </c>
      <c r="EV396" s="23" t="s">
        <v>858</v>
      </c>
      <c r="EW396" s="23" t="s">
        <v>858</v>
      </c>
      <c r="EX396" s="23" t="s">
        <v>858</v>
      </c>
      <c r="EY396" s="23" t="s">
        <v>858</v>
      </c>
      <c r="FA396" s="24" t="s">
        <v>620</v>
      </c>
      <c r="FB396" s="24" t="s">
        <v>197</v>
      </c>
      <c r="FC396" s="24">
        <v>8000</v>
      </c>
      <c r="FD396" s="24">
        <v>14.4</v>
      </c>
      <c r="FE396" s="24">
        <v>407.5</v>
      </c>
      <c r="FF396" s="24">
        <v>10</v>
      </c>
      <c r="FG396" s="24">
        <v>458.4</v>
      </c>
      <c r="FH396" s="24">
        <v>5.4</v>
      </c>
      <c r="FI396" s="24" t="s">
        <v>858</v>
      </c>
      <c r="FJ396" s="24" t="s">
        <v>858</v>
      </c>
      <c r="FK396" s="24" t="s">
        <v>858</v>
      </c>
      <c r="FL396" s="24" t="s">
        <v>858</v>
      </c>
      <c r="FN396" s="11" t="s">
        <v>620</v>
      </c>
      <c r="FO396" s="11" t="s">
        <v>197</v>
      </c>
      <c r="FP396" s="11">
        <v>15000</v>
      </c>
      <c r="FQ396" s="11">
        <v>10.9</v>
      </c>
      <c r="FR396" s="11">
        <v>40</v>
      </c>
      <c r="FS396" s="11">
        <v>1.6</v>
      </c>
      <c r="FT396" s="11">
        <v>42.7</v>
      </c>
      <c r="FU396" s="11">
        <v>2.1</v>
      </c>
      <c r="FV396" s="11">
        <v>37.1</v>
      </c>
      <c r="FW396" s="11">
        <v>3.3</v>
      </c>
      <c r="FX396" s="11" t="s">
        <v>858</v>
      </c>
      <c r="FY396" s="11" t="s">
        <v>858</v>
      </c>
      <c r="GA396" s="10" t="s">
        <v>620</v>
      </c>
      <c r="GB396" s="10" t="s">
        <v>197</v>
      </c>
      <c r="GC396" s="10">
        <v>12000</v>
      </c>
      <c r="GD396" s="10">
        <v>13.5</v>
      </c>
      <c r="GE396" s="10">
        <v>27954</v>
      </c>
      <c r="GF396" s="10">
        <v>10</v>
      </c>
      <c r="GG396" s="10">
        <v>32969</v>
      </c>
      <c r="GH396" s="10">
        <v>7.6</v>
      </c>
      <c r="GI396" s="10">
        <v>15741</v>
      </c>
      <c r="GJ396" s="10">
        <v>17</v>
      </c>
      <c r="GK396" s="10" t="s">
        <v>858</v>
      </c>
      <c r="GL396" s="10" t="s">
        <v>858</v>
      </c>
      <c r="GN396" s="9" t="s">
        <v>620</v>
      </c>
      <c r="GO396" s="9" t="s">
        <v>197</v>
      </c>
      <c r="GP396" s="9">
        <v>15000</v>
      </c>
      <c r="GQ396" s="9">
        <v>10.9</v>
      </c>
      <c r="GR396" s="9">
        <v>13.55</v>
      </c>
      <c r="GS396" s="9">
        <v>8.6999999999999993</v>
      </c>
      <c r="GT396" s="9">
        <v>14.32</v>
      </c>
      <c r="GU396" s="9">
        <v>5.8</v>
      </c>
      <c r="GV396" s="9">
        <v>7.41</v>
      </c>
      <c r="GW396" s="9">
        <v>7.4</v>
      </c>
      <c r="GX396" s="9" t="s">
        <v>858</v>
      </c>
      <c r="GY396" s="9" t="s">
        <v>858</v>
      </c>
    </row>
    <row r="397" spans="1:207" x14ac:dyDescent="0.25">
      <c r="A397" s="1" t="s">
        <v>857</v>
      </c>
      <c r="B397" s="1" t="s">
        <v>198</v>
      </c>
      <c r="C397" s="1">
        <v>21000</v>
      </c>
      <c r="D397" s="1">
        <v>9</v>
      </c>
      <c r="E397" s="1">
        <v>500.2</v>
      </c>
      <c r="F397" s="1">
        <v>6.5</v>
      </c>
      <c r="G397" s="1">
        <v>536.5</v>
      </c>
      <c r="H397" s="1">
        <v>4.5999999999999996</v>
      </c>
      <c r="I397" s="1">
        <v>266.5</v>
      </c>
      <c r="J397" s="1">
        <v>5</v>
      </c>
      <c r="K397" s="1" t="s">
        <v>858</v>
      </c>
      <c r="L397" s="1" t="s">
        <v>858</v>
      </c>
      <c r="N397" s="2" t="s">
        <v>857</v>
      </c>
      <c r="O397" s="2" t="s">
        <v>198</v>
      </c>
      <c r="P397" s="2">
        <v>34000</v>
      </c>
      <c r="Q397" s="2">
        <v>7.1</v>
      </c>
      <c r="R397" s="2">
        <v>39</v>
      </c>
      <c r="S397" s="2">
        <v>1.6</v>
      </c>
      <c r="T397" s="2">
        <v>40.4</v>
      </c>
      <c r="U397" s="2">
        <v>1.2</v>
      </c>
      <c r="V397" s="2">
        <v>32.9</v>
      </c>
      <c r="W397" s="2">
        <v>2.2000000000000002</v>
      </c>
      <c r="X397" s="2" t="s">
        <v>858</v>
      </c>
      <c r="Y397" s="2" t="s">
        <v>858</v>
      </c>
      <c r="AA397" s="3" t="s">
        <v>857</v>
      </c>
      <c r="AB397" s="3" t="s">
        <v>198</v>
      </c>
      <c r="AC397" s="3">
        <v>28000</v>
      </c>
      <c r="AD397" s="3">
        <v>9.9</v>
      </c>
      <c r="AE397" s="3">
        <v>24807</v>
      </c>
      <c r="AF397" s="3">
        <v>10</v>
      </c>
      <c r="AG397" s="3">
        <v>26760</v>
      </c>
      <c r="AH397" s="3">
        <v>6.1</v>
      </c>
      <c r="AI397" s="3" t="s">
        <v>858</v>
      </c>
      <c r="AJ397" s="3" t="s">
        <v>858</v>
      </c>
      <c r="AK397" s="3" t="s">
        <v>858</v>
      </c>
      <c r="AL397" s="3" t="s">
        <v>858</v>
      </c>
      <c r="AN397" s="4" t="s">
        <v>857</v>
      </c>
      <c r="AO397" s="4" t="s">
        <v>198</v>
      </c>
      <c r="AP397" s="4">
        <v>34000</v>
      </c>
      <c r="AQ397" s="4">
        <v>7.1</v>
      </c>
      <c r="AR397" s="4">
        <v>11.14</v>
      </c>
      <c r="AS397" s="4">
        <v>6.2</v>
      </c>
      <c r="AT397" s="4">
        <v>12.76</v>
      </c>
      <c r="AU397" s="4">
        <v>3.7</v>
      </c>
      <c r="AV397" s="4">
        <v>6.71</v>
      </c>
      <c r="AW397" s="4">
        <v>2.8</v>
      </c>
      <c r="AX397" s="4" t="s">
        <v>858</v>
      </c>
      <c r="AY397" s="4" t="s">
        <v>858</v>
      </c>
      <c r="BA397" s="5" t="s">
        <v>857</v>
      </c>
      <c r="BB397" s="5" t="s">
        <v>198</v>
      </c>
      <c r="BC397" s="5">
        <v>34000</v>
      </c>
      <c r="BD397" s="5">
        <v>7.1</v>
      </c>
      <c r="BE397" s="5">
        <v>480.2</v>
      </c>
      <c r="BF397" s="5">
        <v>6.1</v>
      </c>
      <c r="BG397" s="5">
        <v>515.29999999999995</v>
      </c>
      <c r="BH397" s="5">
        <v>3.6</v>
      </c>
      <c r="BI397" s="5">
        <v>259.3</v>
      </c>
      <c r="BJ397" s="5">
        <v>3.6</v>
      </c>
      <c r="BK397" s="5" t="s">
        <v>858</v>
      </c>
      <c r="BL397" s="5" t="s">
        <v>858</v>
      </c>
      <c r="BN397" s="6" t="s">
        <v>857</v>
      </c>
      <c r="BO397" s="6" t="s">
        <v>198</v>
      </c>
      <c r="BP397" s="6">
        <v>47000</v>
      </c>
      <c r="BQ397" s="6">
        <v>6</v>
      </c>
      <c r="BR397" s="6">
        <v>37</v>
      </c>
      <c r="BS397" s="6">
        <v>1</v>
      </c>
      <c r="BT397" s="6">
        <v>34.200000000000003</v>
      </c>
      <c r="BU397" s="6">
        <v>2.1</v>
      </c>
      <c r="BV397" s="6">
        <v>15</v>
      </c>
      <c r="BW397" s="6">
        <v>13</v>
      </c>
      <c r="BX397" s="6" t="s">
        <v>858</v>
      </c>
      <c r="BY397" s="6" t="s">
        <v>858</v>
      </c>
      <c r="CA397" s="7" t="s">
        <v>857</v>
      </c>
      <c r="CB397" s="7" t="s">
        <v>198</v>
      </c>
      <c r="CC397" s="7">
        <v>39000</v>
      </c>
      <c r="CD397" s="7">
        <v>8</v>
      </c>
      <c r="CE397" s="7">
        <v>18133</v>
      </c>
      <c r="CF397" s="7">
        <v>11</v>
      </c>
      <c r="CG397" s="7">
        <v>21424</v>
      </c>
      <c r="CH397" s="7">
        <v>5.9</v>
      </c>
      <c r="CI397" s="7" t="s">
        <v>858</v>
      </c>
      <c r="CJ397" s="7" t="s">
        <v>858</v>
      </c>
      <c r="CK397" s="7" t="s">
        <v>858</v>
      </c>
      <c r="CL397" s="7" t="s">
        <v>858</v>
      </c>
      <c r="CN397" s="8" t="s">
        <v>857</v>
      </c>
      <c r="CO397" s="8" t="s">
        <v>198</v>
      </c>
      <c r="CP397" s="8">
        <v>47000</v>
      </c>
      <c r="CQ397" s="8">
        <v>6</v>
      </c>
      <c r="CR397" s="8">
        <v>8.8699999999999992</v>
      </c>
      <c r="CS397" s="8">
        <v>5.9</v>
      </c>
      <c r="CT397" s="8">
        <v>11.95</v>
      </c>
      <c r="CU397" s="8">
        <v>3.5</v>
      </c>
      <c r="CV397" s="8">
        <v>6.2</v>
      </c>
      <c r="CW397" s="8">
        <v>1.1000000000000001</v>
      </c>
      <c r="CX397" s="8" t="s">
        <v>858</v>
      </c>
      <c r="CY397" s="8" t="s">
        <v>858</v>
      </c>
      <c r="DA397" s="20" t="s">
        <v>857</v>
      </c>
      <c r="DB397" s="20" t="s">
        <v>198</v>
      </c>
      <c r="DC397" s="20">
        <v>47000</v>
      </c>
      <c r="DD397" s="20">
        <v>6</v>
      </c>
      <c r="DE397" s="20">
        <v>342.8</v>
      </c>
      <c r="DF397" s="20">
        <v>9.3000000000000007</v>
      </c>
      <c r="DG397" s="20">
        <v>409</v>
      </c>
      <c r="DH397" s="20">
        <v>4.2</v>
      </c>
      <c r="DI397" s="20">
        <v>97.4</v>
      </c>
      <c r="DJ397" s="20">
        <v>12</v>
      </c>
      <c r="DK397" s="20" t="s">
        <v>858</v>
      </c>
      <c r="DL397" s="20" t="s">
        <v>858</v>
      </c>
      <c r="DN397" s="21" t="s">
        <v>857</v>
      </c>
      <c r="DO397" s="21" t="s">
        <v>198</v>
      </c>
      <c r="DP397" s="21">
        <v>12000</v>
      </c>
      <c r="DQ397" s="21">
        <v>11.5</v>
      </c>
      <c r="DR397" s="21">
        <v>37.299999999999997</v>
      </c>
      <c r="DS397" s="21">
        <v>0.9</v>
      </c>
      <c r="DT397" s="21">
        <v>37.5</v>
      </c>
      <c r="DU397" s="21">
        <v>1.5</v>
      </c>
      <c r="DV397" s="21">
        <v>32.1</v>
      </c>
      <c r="DW397" s="21">
        <v>5.2</v>
      </c>
      <c r="DX397" s="21" t="s">
        <v>858</v>
      </c>
      <c r="DY397" s="21" t="s">
        <v>858</v>
      </c>
      <c r="EA397" s="22" t="s">
        <v>857</v>
      </c>
      <c r="EB397" s="22" t="s">
        <v>198</v>
      </c>
      <c r="EC397" s="22">
        <v>11000</v>
      </c>
      <c r="ED397" s="22">
        <v>13.7</v>
      </c>
      <c r="EE397" s="22">
        <v>24494</v>
      </c>
      <c r="EF397" s="22">
        <v>12</v>
      </c>
      <c r="EG397" s="22">
        <v>25100</v>
      </c>
      <c r="EH397" s="22">
        <v>6.3</v>
      </c>
      <c r="EI397" s="22">
        <v>11979</v>
      </c>
      <c r="EJ397" s="22">
        <v>16</v>
      </c>
      <c r="EK397" s="22" t="s">
        <v>858</v>
      </c>
      <c r="EL397" s="22" t="s">
        <v>858</v>
      </c>
      <c r="EN397" s="23" t="s">
        <v>857</v>
      </c>
      <c r="EO397" s="23" t="s">
        <v>198</v>
      </c>
      <c r="EP397" s="23">
        <v>12000</v>
      </c>
      <c r="EQ397" s="23">
        <v>11.5</v>
      </c>
      <c r="ER397" s="23">
        <v>11.14</v>
      </c>
      <c r="ES397" s="23">
        <v>13</v>
      </c>
      <c r="ET397" s="23">
        <v>12.76</v>
      </c>
      <c r="EU397" s="23">
        <v>5.5</v>
      </c>
      <c r="EV397" s="23">
        <v>6.7</v>
      </c>
      <c r="EW397" s="23">
        <v>3.5</v>
      </c>
      <c r="EX397" s="23" t="s">
        <v>858</v>
      </c>
      <c r="EY397" s="23" t="s">
        <v>858</v>
      </c>
      <c r="FA397" s="24" t="s">
        <v>857</v>
      </c>
      <c r="FB397" s="24" t="s">
        <v>198</v>
      </c>
      <c r="FC397" s="24">
        <v>12000</v>
      </c>
      <c r="FD397" s="24">
        <v>11.5</v>
      </c>
      <c r="FE397" s="24">
        <v>417.8</v>
      </c>
      <c r="FF397" s="24">
        <v>13</v>
      </c>
      <c r="FG397" s="24">
        <v>478.7</v>
      </c>
      <c r="FH397" s="24">
        <v>5.7</v>
      </c>
      <c r="FI397" s="24">
        <v>242.3</v>
      </c>
      <c r="FJ397" s="24">
        <v>6.3</v>
      </c>
      <c r="FK397" s="24" t="s">
        <v>858</v>
      </c>
      <c r="FL397" s="24" t="s">
        <v>858</v>
      </c>
      <c r="FN397" s="11" t="s">
        <v>857</v>
      </c>
      <c r="FO397" s="11" t="s">
        <v>198</v>
      </c>
      <c r="FP397" s="11">
        <v>21000</v>
      </c>
      <c r="FQ397" s="11">
        <v>9</v>
      </c>
      <c r="FR397" s="11">
        <v>40</v>
      </c>
      <c r="FS397" s="11">
        <v>1</v>
      </c>
      <c r="FT397" s="11">
        <v>42</v>
      </c>
      <c r="FU397" s="11">
        <v>1.6</v>
      </c>
      <c r="FV397" s="11">
        <v>35</v>
      </c>
      <c r="FW397" s="11">
        <v>3.2</v>
      </c>
      <c r="FX397" s="11" t="s">
        <v>858</v>
      </c>
      <c r="FY397" s="11" t="s">
        <v>858</v>
      </c>
      <c r="GA397" s="10" t="s">
        <v>857</v>
      </c>
      <c r="GB397" s="10" t="s">
        <v>198</v>
      </c>
      <c r="GC397" s="10">
        <v>17000</v>
      </c>
      <c r="GD397" s="10">
        <v>13.5</v>
      </c>
      <c r="GE397" s="10">
        <v>24740</v>
      </c>
      <c r="GF397" s="10">
        <v>13</v>
      </c>
      <c r="GG397" s="10">
        <v>27789</v>
      </c>
      <c r="GH397" s="10">
        <v>9.1</v>
      </c>
      <c r="GI397" s="10" t="s">
        <v>858</v>
      </c>
      <c r="GJ397" s="10" t="s">
        <v>858</v>
      </c>
      <c r="GK397" s="10" t="s">
        <v>858</v>
      </c>
      <c r="GL397" s="10" t="s">
        <v>858</v>
      </c>
      <c r="GN397" s="9" t="s">
        <v>857</v>
      </c>
      <c r="GO397" s="9" t="s">
        <v>198</v>
      </c>
      <c r="GP397" s="9">
        <v>21000</v>
      </c>
      <c r="GQ397" s="9">
        <v>9</v>
      </c>
      <c r="GR397" s="9">
        <v>11.06</v>
      </c>
      <c r="GS397" s="9">
        <v>6.9</v>
      </c>
      <c r="GT397" s="9">
        <v>12.76</v>
      </c>
      <c r="GU397" s="9">
        <v>4.8</v>
      </c>
      <c r="GV397" s="9">
        <v>6.71</v>
      </c>
      <c r="GW397" s="9">
        <v>4.4000000000000004</v>
      </c>
      <c r="GX397" s="9" t="s">
        <v>858</v>
      </c>
      <c r="GY397" s="9" t="s">
        <v>858</v>
      </c>
    </row>
    <row r="398" spans="1:207" x14ac:dyDescent="0.25">
      <c r="A398" s="1" t="s">
        <v>621</v>
      </c>
      <c r="B398" s="1" t="s">
        <v>199</v>
      </c>
      <c r="C398" s="1">
        <v>11000</v>
      </c>
      <c r="D398" s="1">
        <v>12.5</v>
      </c>
      <c r="E398" s="1">
        <v>400.9</v>
      </c>
      <c r="F398" s="1">
        <v>13</v>
      </c>
      <c r="G398" s="1">
        <v>531.70000000000005</v>
      </c>
      <c r="H398" s="1">
        <v>7.6</v>
      </c>
      <c r="I398" s="1">
        <v>296.7</v>
      </c>
      <c r="J398" s="1">
        <v>6.1</v>
      </c>
      <c r="K398" s="1" t="s">
        <v>858</v>
      </c>
      <c r="L398" s="1" t="s">
        <v>858</v>
      </c>
      <c r="N398" s="2" t="s">
        <v>621</v>
      </c>
      <c r="O398" s="2" t="s">
        <v>199</v>
      </c>
      <c r="P398" s="2">
        <v>17000</v>
      </c>
      <c r="Q398" s="2">
        <v>10</v>
      </c>
      <c r="R398" s="2">
        <v>39.799999999999997</v>
      </c>
      <c r="S398" s="2">
        <v>1</v>
      </c>
      <c r="T398" s="2">
        <v>40.9</v>
      </c>
      <c r="U398" s="2">
        <v>1.6</v>
      </c>
      <c r="V398" s="2">
        <v>33.4</v>
      </c>
      <c r="W398" s="2">
        <v>1.9</v>
      </c>
      <c r="X398" s="2" t="s">
        <v>858</v>
      </c>
      <c r="Y398" s="2" t="s">
        <v>858</v>
      </c>
      <c r="AA398" s="3" t="s">
        <v>621</v>
      </c>
      <c r="AB398" s="3" t="s">
        <v>199</v>
      </c>
      <c r="AC398" s="3">
        <v>15000</v>
      </c>
      <c r="AD398" s="3">
        <v>11.8</v>
      </c>
      <c r="AE398" s="3">
        <v>20998</v>
      </c>
      <c r="AF398" s="3">
        <v>11</v>
      </c>
      <c r="AG398" s="3">
        <v>26736</v>
      </c>
      <c r="AH398" s="3">
        <v>7.2</v>
      </c>
      <c r="AI398" s="3">
        <v>14825</v>
      </c>
      <c r="AJ398" s="3">
        <v>9.6999999999999993</v>
      </c>
      <c r="AK398" s="3" t="s">
        <v>858</v>
      </c>
      <c r="AL398" s="3" t="s">
        <v>858</v>
      </c>
      <c r="AN398" s="4" t="s">
        <v>621</v>
      </c>
      <c r="AO398" s="4" t="s">
        <v>199</v>
      </c>
      <c r="AP398" s="4">
        <v>17000</v>
      </c>
      <c r="AQ398" s="4">
        <v>10</v>
      </c>
      <c r="AR398" s="4">
        <v>9.49</v>
      </c>
      <c r="AS398" s="4">
        <v>4.0999999999999996</v>
      </c>
      <c r="AT398" s="4">
        <v>12.12</v>
      </c>
      <c r="AU398" s="4">
        <v>6.4</v>
      </c>
      <c r="AV398" s="4">
        <v>6.98</v>
      </c>
      <c r="AW398" s="4">
        <v>4</v>
      </c>
      <c r="AX398" s="4" t="s">
        <v>858</v>
      </c>
      <c r="AY398" s="4" t="s">
        <v>858</v>
      </c>
      <c r="BA398" s="5" t="s">
        <v>621</v>
      </c>
      <c r="BB398" s="5" t="s">
        <v>199</v>
      </c>
      <c r="BC398" s="5">
        <v>17000</v>
      </c>
      <c r="BD398" s="5">
        <v>10</v>
      </c>
      <c r="BE398" s="5">
        <v>389.9</v>
      </c>
      <c r="BF398" s="5">
        <v>8.1999999999999993</v>
      </c>
      <c r="BG398" s="5">
        <v>495.3</v>
      </c>
      <c r="BH398" s="5">
        <v>6.3</v>
      </c>
      <c r="BI398" s="5">
        <v>272.60000000000002</v>
      </c>
      <c r="BJ398" s="5">
        <v>7.3</v>
      </c>
      <c r="BK398" s="5" t="s">
        <v>858</v>
      </c>
      <c r="BL398" s="5" t="s">
        <v>858</v>
      </c>
      <c r="BN398" s="6" t="s">
        <v>621</v>
      </c>
      <c r="BO398" s="6" t="s">
        <v>199</v>
      </c>
      <c r="BP398" s="6">
        <v>23000</v>
      </c>
      <c r="BQ398" s="6">
        <v>8.4</v>
      </c>
      <c r="BR398" s="6">
        <v>37.5</v>
      </c>
      <c r="BS398" s="6">
        <v>2.9</v>
      </c>
      <c r="BT398" s="6">
        <v>34.4</v>
      </c>
      <c r="BU398" s="6">
        <v>3.2</v>
      </c>
      <c r="BV398" s="6" t="s">
        <v>858</v>
      </c>
      <c r="BW398" s="6" t="s">
        <v>858</v>
      </c>
      <c r="BX398" s="6" t="s">
        <v>858</v>
      </c>
      <c r="BY398" s="6" t="s">
        <v>858</v>
      </c>
      <c r="CA398" s="7" t="s">
        <v>621</v>
      </c>
      <c r="CB398" s="7" t="s">
        <v>199</v>
      </c>
      <c r="CC398" s="7">
        <v>21000</v>
      </c>
      <c r="CD398" s="7">
        <v>9.9</v>
      </c>
      <c r="CE398" s="7">
        <v>17967</v>
      </c>
      <c r="CF398" s="7">
        <v>8.1</v>
      </c>
      <c r="CG398" s="7">
        <v>21496</v>
      </c>
      <c r="CH398" s="7">
        <v>7.7</v>
      </c>
      <c r="CI398" s="7" t="s">
        <v>858</v>
      </c>
      <c r="CJ398" s="7" t="s">
        <v>858</v>
      </c>
      <c r="CK398" s="7" t="s">
        <v>858</v>
      </c>
      <c r="CL398" s="7" t="s">
        <v>858</v>
      </c>
      <c r="CN398" s="8" t="s">
        <v>621</v>
      </c>
      <c r="CO398" s="8" t="s">
        <v>199</v>
      </c>
      <c r="CP398" s="8">
        <v>23000</v>
      </c>
      <c r="CQ398" s="8">
        <v>8.4</v>
      </c>
      <c r="CR398" s="8">
        <v>8.9700000000000006</v>
      </c>
      <c r="CS398" s="8">
        <v>5.5</v>
      </c>
      <c r="CT398" s="8">
        <v>11.53</v>
      </c>
      <c r="CU398" s="8">
        <v>5.8</v>
      </c>
      <c r="CV398" s="8">
        <v>6.1</v>
      </c>
      <c r="CW398" s="8">
        <v>1.1000000000000001</v>
      </c>
      <c r="CX398" s="8" t="s">
        <v>858</v>
      </c>
      <c r="CY398" s="8" t="s">
        <v>858</v>
      </c>
      <c r="DA398" s="20" t="s">
        <v>621</v>
      </c>
      <c r="DB398" s="20" t="s">
        <v>199</v>
      </c>
      <c r="DC398" s="20">
        <v>23000</v>
      </c>
      <c r="DD398" s="20">
        <v>8.4</v>
      </c>
      <c r="DE398" s="20">
        <v>338.3</v>
      </c>
      <c r="DF398" s="20">
        <v>6.7</v>
      </c>
      <c r="DG398" s="20">
        <v>396.5</v>
      </c>
      <c r="DH398" s="20">
        <v>6.7</v>
      </c>
      <c r="DI398" s="20" t="s">
        <v>858</v>
      </c>
      <c r="DJ398" s="20" t="s">
        <v>858</v>
      </c>
      <c r="DK398" s="20" t="s">
        <v>858</v>
      </c>
      <c r="DL398" s="20" t="s">
        <v>858</v>
      </c>
      <c r="DN398" s="21" t="s">
        <v>621</v>
      </c>
      <c r="DO398" s="21" t="s">
        <v>199</v>
      </c>
      <c r="DP398" s="21">
        <v>6000</v>
      </c>
      <c r="DQ398" s="21">
        <v>16.8</v>
      </c>
      <c r="DR398" s="21">
        <v>37.5</v>
      </c>
      <c r="DS398" s="21">
        <v>3.5</v>
      </c>
      <c r="DT398" s="21">
        <v>37.6</v>
      </c>
      <c r="DU398" s="21">
        <v>2.1</v>
      </c>
      <c r="DV398" s="21" t="s">
        <v>858</v>
      </c>
      <c r="DW398" s="21" t="s">
        <v>858</v>
      </c>
      <c r="DX398" s="21" t="s">
        <v>858</v>
      </c>
      <c r="DY398" s="21" t="s">
        <v>858</v>
      </c>
      <c r="EA398" s="22" t="s">
        <v>621</v>
      </c>
      <c r="EB398" s="22" t="s">
        <v>199</v>
      </c>
      <c r="EC398" s="22">
        <v>5000</v>
      </c>
      <c r="ED398" s="22">
        <v>19.899999999999999</v>
      </c>
      <c r="EE398" s="22">
        <v>18524</v>
      </c>
      <c r="EF398" s="22">
        <v>14</v>
      </c>
      <c r="EG398" s="22">
        <v>22397</v>
      </c>
      <c r="EH398" s="22">
        <v>12</v>
      </c>
      <c r="EI398" s="22" t="s">
        <v>858</v>
      </c>
      <c r="EJ398" s="22" t="s">
        <v>858</v>
      </c>
      <c r="EK398" s="22" t="s">
        <v>858</v>
      </c>
      <c r="EL398" s="22" t="s">
        <v>858</v>
      </c>
      <c r="EN398" s="23" t="s">
        <v>621</v>
      </c>
      <c r="EO398" s="23" t="s">
        <v>199</v>
      </c>
      <c r="EP398" s="23">
        <v>6000</v>
      </c>
      <c r="EQ398" s="23">
        <v>16.8</v>
      </c>
      <c r="ER398" s="23">
        <v>9.01</v>
      </c>
      <c r="ES398" s="23">
        <v>14</v>
      </c>
      <c r="ET398" s="23">
        <v>11.26</v>
      </c>
      <c r="EU398" s="23">
        <v>11</v>
      </c>
      <c r="EV398" s="23" t="s">
        <v>858</v>
      </c>
      <c r="EW398" s="23" t="s">
        <v>858</v>
      </c>
      <c r="EX398" s="23" t="s">
        <v>858</v>
      </c>
      <c r="EY398" s="23" t="s">
        <v>858</v>
      </c>
      <c r="FA398" s="24" t="s">
        <v>621</v>
      </c>
      <c r="FB398" s="24" t="s">
        <v>199</v>
      </c>
      <c r="FC398" s="24">
        <v>6000</v>
      </c>
      <c r="FD398" s="24">
        <v>16.8</v>
      </c>
      <c r="FE398" s="24">
        <v>336.9</v>
      </c>
      <c r="FF398" s="24">
        <v>13</v>
      </c>
      <c r="FG398" s="24">
        <v>424</v>
      </c>
      <c r="FH398" s="24">
        <v>11</v>
      </c>
      <c r="FI398" s="24" t="s">
        <v>858</v>
      </c>
      <c r="FJ398" s="24" t="s">
        <v>858</v>
      </c>
      <c r="FK398" s="24" t="s">
        <v>858</v>
      </c>
      <c r="FL398" s="24" t="s">
        <v>858</v>
      </c>
      <c r="FN398" s="11" t="s">
        <v>621</v>
      </c>
      <c r="FO398" s="11" t="s">
        <v>199</v>
      </c>
      <c r="FP398" s="11">
        <v>11000</v>
      </c>
      <c r="FQ398" s="11">
        <v>12.5</v>
      </c>
      <c r="FR398" s="11">
        <v>40</v>
      </c>
      <c r="FS398" s="11">
        <v>3.2</v>
      </c>
      <c r="FT398" s="11">
        <v>42.5</v>
      </c>
      <c r="FU398" s="11">
        <v>2</v>
      </c>
      <c r="FV398" s="11" t="s">
        <v>858</v>
      </c>
      <c r="FW398" s="11" t="s">
        <v>858</v>
      </c>
      <c r="FX398" s="11" t="s">
        <v>858</v>
      </c>
      <c r="FY398" s="11" t="s">
        <v>858</v>
      </c>
      <c r="GA398" s="10" t="s">
        <v>621</v>
      </c>
      <c r="GB398" s="10" t="s">
        <v>199</v>
      </c>
      <c r="GC398" s="10">
        <v>10000</v>
      </c>
      <c r="GD398" s="10">
        <v>14.6</v>
      </c>
      <c r="GE398" s="10">
        <v>24416</v>
      </c>
      <c r="GF398" s="10">
        <v>14</v>
      </c>
      <c r="GG398" s="10">
        <v>28847</v>
      </c>
      <c r="GH398" s="10">
        <v>8.6999999999999993</v>
      </c>
      <c r="GI398" s="10" t="s">
        <v>858</v>
      </c>
      <c r="GJ398" s="10" t="s">
        <v>858</v>
      </c>
      <c r="GK398" s="10" t="s">
        <v>858</v>
      </c>
      <c r="GL398" s="10" t="s">
        <v>858</v>
      </c>
      <c r="GN398" s="9" t="s">
        <v>621</v>
      </c>
      <c r="GO398" s="9" t="s">
        <v>199</v>
      </c>
      <c r="GP398" s="9">
        <v>11000</v>
      </c>
      <c r="GQ398" s="9">
        <v>12.5</v>
      </c>
      <c r="GR398" s="9">
        <v>9.5299999999999994</v>
      </c>
      <c r="GS398" s="9">
        <v>8.1</v>
      </c>
      <c r="GT398" s="9">
        <v>12.5</v>
      </c>
      <c r="GU398" s="9">
        <v>7.9</v>
      </c>
      <c r="GV398" s="9">
        <v>7.07</v>
      </c>
      <c r="GW398" s="9">
        <v>5.7</v>
      </c>
      <c r="GX398" s="9" t="s">
        <v>858</v>
      </c>
      <c r="GY398" s="9" t="s">
        <v>858</v>
      </c>
    </row>
    <row r="399" spans="1:207" x14ac:dyDescent="0.25">
      <c r="A399" s="1" t="s">
        <v>622</v>
      </c>
      <c r="B399" s="1" t="s">
        <v>200</v>
      </c>
      <c r="C399" s="1">
        <v>30000</v>
      </c>
      <c r="D399" s="1">
        <v>7.8</v>
      </c>
      <c r="E399" s="1">
        <v>559.20000000000005</v>
      </c>
      <c r="F399" s="1">
        <v>7.9</v>
      </c>
      <c r="G399" s="1">
        <v>588.9</v>
      </c>
      <c r="H399" s="1">
        <v>3.5</v>
      </c>
      <c r="I399" s="1">
        <v>282.3</v>
      </c>
      <c r="J399" s="1">
        <v>5.8</v>
      </c>
      <c r="K399" s="1" t="s">
        <v>858</v>
      </c>
      <c r="L399" s="1" t="s">
        <v>858</v>
      </c>
      <c r="N399" s="2" t="s">
        <v>622</v>
      </c>
      <c r="O399" s="2" t="s">
        <v>200</v>
      </c>
      <c r="P399" s="2">
        <v>48000</v>
      </c>
      <c r="Q399" s="2">
        <v>6</v>
      </c>
      <c r="R399" s="2">
        <v>37.5</v>
      </c>
      <c r="S399" s="2" t="s">
        <v>858</v>
      </c>
      <c r="T399" s="2">
        <v>38.799999999999997</v>
      </c>
      <c r="U399" s="2">
        <v>0.9</v>
      </c>
      <c r="V399" s="2">
        <v>35</v>
      </c>
      <c r="W399" s="2">
        <v>1.9</v>
      </c>
      <c r="X399" s="2" t="s">
        <v>858</v>
      </c>
      <c r="Y399" s="2" t="s">
        <v>858</v>
      </c>
      <c r="AA399" s="3" t="s">
        <v>622</v>
      </c>
      <c r="AB399" s="3" t="s">
        <v>200</v>
      </c>
      <c r="AC399" s="3">
        <v>42000</v>
      </c>
      <c r="AD399" s="3">
        <v>9.3000000000000007</v>
      </c>
      <c r="AE399" s="3">
        <v>24871</v>
      </c>
      <c r="AF399" s="3">
        <v>11</v>
      </c>
      <c r="AG399" s="3">
        <v>28254</v>
      </c>
      <c r="AH399" s="3">
        <v>4.7</v>
      </c>
      <c r="AI399" s="3" t="s">
        <v>858</v>
      </c>
      <c r="AJ399" s="3" t="s">
        <v>858</v>
      </c>
      <c r="AK399" s="3" t="s">
        <v>858</v>
      </c>
      <c r="AL399" s="3" t="s">
        <v>858</v>
      </c>
      <c r="AN399" s="4" t="s">
        <v>622</v>
      </c>
      <c r="AO399" s="4" t="s">
        <v>200</v>
      </c>
      <c r="AP399" s="4">
        <v>48000</v>
      </c>
      <c r="AQ399" s="4">
        <v>6</v>
      </c>
      <c r="AR399" s="4">
        <v>12.16</v>
      </c>
      <c r="AS399" s="4">
        <v>6.3</v>
      </c>
      <c r="AT399" s="4">
        <v>14</v>
      </c>
      <c r="AU399" s="4">
        <v>3</v>
      </c>
      <c r="AV399" s="4">
        <v>6.93</v>
      </c>
      <c r="AW399" s="4">
        <v>2.5</v>
      </c>
      <c r="AX399" s="4" t="s">
        <v>858</v>
      </c>
      <c r="AY399" s="4" t="s">
        <v>858</v>
      </c>
      <c r="BA399" s="5" t="s">
        <v>622</v>
      </c>
      <c r="BB399" s="5" t="s">
        <v>200</v>
      </c>
      <c r="BC399" s="5">
        <v>48000</v>
      </c>
      <c r="BD399" s="5">
        <v>6</v>
      </c>
      <c r="BE399" s="5">
        <v>461.4</v>
      </c>
      <c r="BF399" s="5">
        <v>6.4</v>
      </c>
      <c r="BG399" s="5">
        <v>542.6</v>
      </c>
      <c r="BH399" s="5">
        <v>2.9</v>
      </c>
      <c r="BI399" s="5">
        <v>267.7</v>
      </c>
      <c r="BJ399" s="5">
        <v>3.1</v>
      </c>
      <c r="BK399" s="5" t="s">
        <v>858</v>
      </c>
      <c r="BL399" s="5" t="s">
        <v>858</v>
      </c>
      <c r="BN399" s="6" t="s">
        <v>622</v>
      </c>
      <c r="BO399" s="6" t="s">
        <v>200</v>
      </c>
      <c r="BP399" s="6">
        <v>81000</v>
      </c>
      <c r="BQ399" s="6">
        <v>4.5</v>
      </c>
      <c r="BR399" s="6">
        <v>35</v>
      </c>
      <c r="BS399" s="6">
        <v>2.4</v>
      </c>
      <c r="BT399" s="6">
        <v>30.1</v>
      </c>
      <c r="BU399" s="6">
        <v>1.9</v>
      </c>
      <c r="BV399" s="6">
        <v>10</v>
      </c>
      <c r="BW399" s="6">
        <v>12</v>
      </c>
      <c r="BX399" s="6">
        <v>41.4</v>
      </c>
      <c r="BY399" s="6">
        <v>7.3</v>
      </c>
      <c r="CA399" s="7" t="s">
        <v>622</v>
      </c>
      <c r="CB399" s="7" t="s">
        <v>200</v>
      </c>
      <c r="CC399" s="7">
        <v>64000</v>
      </c>
      <c r="CD399" s="7">
        <v>6.9</v>
      </c>
      <c r="CE399" s="7">
        <v>18274</v>
      </c>
      <c r="CF399" s="7">
        <v>9.4</v>
      </c>
      <c r="CG399" s="7">
        <v>21752</v>
      </c>
      <c r="CH399" s="7">
        <v>4.3</v>
      </c>
      <c r="CI399" s="7">
        <v>5269</v>
      </c>
      <c r="CJ399" s="7">
        <v>13</v>
      </c>
      <c r="CK399" s="7" t="s">
        <v>858</v>
      </c>
      <c r="CL399" s="7" t="s">
        <v>858</v>
      </c>
      <c r="CN399" s="8" t="s">
        <v>622</v>
      </c>
      <c r="CO399" s="8" t="s">
        <v>200</v>
      </c>
      <c r="CP399" s="8">
        <v>81000</v>
      </c>
      <c r="CQ399" s="8">
        <v>4.5</v>
      </c>
      <c r="CR399" s="8">
        <v>9.92</v>
      </c>
      <c r="CS399" s="8">
        <v>3.8</v>
      </c>
      <c r="CT399" s="8">
        <v>13.03</v>
      </c>
      <c r="CU399" s="8">
        <v>2.6</v>
      </c>
      <c r="CV399" s="8">
        <v>6.31</v>
      </c>
      <c r="CW399" s="8">
        <v>0.9</v>
      </c>
      <c r="CX399" s="8">
        <v>22.03</v>
      </c>
      <c r="CY399" s="8">
        <v>16</v>
      </c>
      <c r="DA399" s="20" t="s">
        <v>622</v>
      </c>
      <c r="DB399" s="20" t="s">
        <v>200</v>
      </c>
      <c r="DC399" s="20">
        <v>81000</v>
      </c>
      <c r="DD399" s="20">
        <v>4.5</v>
      </c>
      <c r="DE399" s="20">
        <v>334.3</v>
      </c>
      <c r="DF399" s="20">
        <v>4.3</v>
      </c>
      <c r="DG399" s="20">
        <v>392.5</v>
      </c>
      <c r="DH399" s="20">
        <v>3.4</v>
      </c>
      <c r="DI399" s="20">
        <v>75.2</v>
      </c>
      <c r="DJ399" s="20">
        <v>12</v>
      </c>
      <c r="DK399" s="20">
        <v>798.9</v>
      </c>
      <c r="DL399" s="20">
        <v>17</v>
      </c>
      <c r="DN399" s="21" t="s">
        <v>622</v>
      </c>
      <c r="DO399" s="21" t="s">
        <v>200</v>
      </c>
      <c r="DP399" s="21">
        <v>19000</v>
      </c>
      <c r="DQ399" s="21">
        <v>9.3000000000000007</v>
      </c>
      <c r="DR399" s="21">
        <v>37</v>
      </c>
      <c r="DS399" s="21">
        <v>0.5</v>
      </c>
      <c r="DT399" s="21">
        <v>37.799999999999997</v>
      </c>
      <c r="DU399" s="21">
        <v>1.6</v>
      </c>
      <c r="DV399" s="21">
        <v>32.4</v>
      </c>
      <c r="DW399" s="21">
        <v>3.1</v>
      </c>
      <c r="DX399" s="21" t="s">
        <v>858</v>
      </c>
      <c r="DY399" s="21" t="s">
        <v>858</v>
      </c>
      <c r="EA399" s="22" t="s">
        <v>622</v>
      </c>
      <c r="EB399" s="22" t="s">
        <v>200</v>
      </c>
      <c r="EC399" s="22">
        <v>17000</v>
      </c>
      <c r="ED399" s="22">
        <v>18.7</v>
      </c>
      <c r="EE399" s="22" t="s">
        <v>858</v>
      </c>
      <c r="EF399" s="22" t="s">
        <v>858</v>
      </c>
      <c r="EG399" s="22">
        <v>23244</v>
      </c>
      <c r="EH399" s="22">
        <v>8.3000000000000007</v>
      </c>
      <c r="EI399" s="22" t="s">
        <v>858</v>
      </c>
      <c r="EJ399" s="22" t="s">
        <v>858</v>
      </c>
      <c r="EK399" s="22" t="s">
        <v>858</v>
      </c>
      <c r="EL399" s="22" t="s">
        <v>858</v>
      </c>
      <c r="EN399" s="23" t="s">
        <v>622</v>
      </c>
      <c r="EO399" s="23" t="s">
        <v>200</v>
      </c>
      <c r="EP399" s="23">
        <v>19000</v>
      </c>
      <c r="EQ399" s="23">
        <v>9.3000000000000007</v>
      </c>
      <c r="ER399" s="23">
        <v>10.56</v>
      </c>
      <c r="ES399" s="23">
        <v>7</v>
      </c>
      <c r="ET399" s="23">
        <v>12.41</v>
      </c>
      <c r="EU399" s="23">
        <v>4.5</v>
      </c>
      <c r="EV399" s="23">
        <v>6.97</v>
      </c>
      <c r="EW399" s="23">
        <v>5</v>
      </c>
      <c r="EX399" s="23" t="s">
        <v>858</v>
      </c>
      <c r="EY399" s="23" t="s">
        <v>858</v>
      </c>
      <c r="FA399" s="24" t="s">
        <v>622</v>
      </c>
      <c r="FB399" s="24" t="s">
        <v>200</v>
      </c>
      <c r="FC399" s="24">
        <v>19000</v>
      </c>
      <c r="FD399" s="24">
        <v>9.3000000000000007</v>
      </c>
      <c r="FE399" s="24">
        <v>412.3</v>
      </c>
      <c r="FF399" s="24">
        <v>5.7</v>
      </c>
      <c r="FG399" s="24">
        <v>468.6</v>
      </c>
      <c r="FH399" s="24">
        <v>4.5999999999999996</v>
      </c>
      <c r="FI399" s="24">
        <v>265</v>
      </c>
      <c r="FJ399" s="24">
        <v>5.2</v>
      </c>
      <c r="FK399" s="24" t="s">
        <v>858</v>
      </c>
      <c r="FL399" s="24" t="s">
        <v>858</v>
      </c>
      <c r="FN399" s="11" t="s">
        <v>622</v>
      </c>
      <c r="FO399" s="11" t="s">
        <v>200</v>
      </c>
      <c r="FP399" s="11">
        <v>30000</v>
      </c>
      <c r="FQ399" s="11">
        <v>7.8</v>
      </c>
      <c r="FR399" s="11">
        <v>37.5</v>
      </c>
      <c r="FS399" s="11">
        <v>1.2</v>
      </c>
      <c r="FT399" s="11">
        <v>39.4</v>
      </c>
      <c r="FU399" s="11">
        <v>1</v>
      </c>
      <c r="FV399" s="11">
        <v>35</v>
      </c>
      <c r="FW399" s="11">
        <v>0.8</v>
      </c>
      <c r="FX399" s="11" t="s">
        <v>858</v>
      </c>
      <c r="FY399" s="11" t="s">
        <v>858</v>
      </c>
      <c r="GA399" s="10" t="s">
        <v>622</v>
      </c>
      <c r="GB399" s="10" t="s">
        <v>200</v>
      </c>
      <c r="GC399" s="10">
        <v>25000</v>
      </c>
      <c r="GD399" s="10">
        <v>9.3000000000000007</v>
      </c>
      <c r="GE399" s="10">
        <v>29250</v>
      </c>
      <c r="GF399" s="10">
        <v>8.6999999999999993</v>
      </c>
      <c r="GG399" s="10">
        <v>31523</v>
      </c>
      <c r="GH399" s="10">
        <v>4.3</v>
      </c>
      <c r="GI399" s="10">
        <v>14345</v>
      </c>
      <c r="GJ399" s="10">
        <v>6.5</v>
      </c>
      <c r="GK399" s="10" t="s">
        <v>858</v>
      </c>
      <c r="GL399" s="10" t="s">
        <v>858</v>
      </c>
      <c r="GN399" s="9" t="s">
        <v>622</v>
      </c>
      <c r="GO399" s="9" t="s">
        <v>200</v>
      </c>
      <c r="GP399" s="9">
        <v>30000</v>
      </c>
      <c r="GQ399" s="9">
        <v>7.8</v>
      </c>
      <c r="GR399" s="9">
        <v>13.75</v>
      </c>
      <c r="GS399" s="9">
        <v>8.9</v>
      </c>
      <c r="GT399" s="9">
        <v>14.95</v>
      </c>
      <c r="GU399" s="9">
        <v>3.7</v>
      </c>
      <c r="GV399" s="9">
        <v>6.86</v>
      </c>
      <c r="GW399" s="9">
        <v>3.4</v>
      </c>
      <c r="GX399" s="9" t="s">
        <v>858</v>
      </c>
      <c r="GY399" s="9" t="s">
        <v>858</v>
      </c>
    </row>
    <row r="400" spans="1:207" x14ac:dyDescent="0.25">
      <c r="A400" s="1" t="s">
        <v>623</v>
      </c>
      <c r="B400" s="1" t="s">
        <v>201</v>
      </c>
      <c r="C400" s="1">
        <v>23000</v>
      </c>
      <c r="D400" s="1">
        <v>8.9</v>
      </c>
      <c r="E400" s="1">
        <v>522.4</v>
      </c>
      <c r="F400" s="1">
        <v>8.8000000000000007</v>
      </c>
      <c r="G400" s="1">
        <v>654</v>
      </c>
      <c r="H400" s="1">
        <v>6.1</v>
      </c>
      <c r="I400" s="1">
        <v>300</v>
      </c>
      <c r="J400" s="1">
        <v>6.3</v>
      </c>
      <c r="K400" s="1" t="s">
        <v>858</v>
      </c>
      <c r="L400" s="1" t="s">
        <v>858</v>
      </c>
      <c r="N400" s="2" t="s">
        <v>623</v>
      </c>
      <c r="O400" s="2" t="s">
        <v>201</v>
      </c>
      <c r="P400" s="2">
        <v>34000</v>
      </c>
      <c r="Q400" s="2">
        <v>7.1</v>
      </c>
      <c r="R400" s="2">
        <v>38</v>
      </c>
      <c r="S400" s="2">
        <v>1.4</v>
      </c>
      <c r="T400" s="2">
        <v>40</v>
      </c>
      <c r="U400" s="2">
        <v>1</v>
      </c>
      <c r="V400" s="2">
        <v>36.9</v>
      </c>
      <c r="W400" s="2">
        <v>2.4</v>
      </c>
      <c r="X400" s="2" t="s">
        <v>858</v>
      </c>
      <c r="Y400" s="2" t="s">
        <v>858</v>
      </c>
      <c r="AA400" s="3" t="s">
        <v>623</v>
      </c>
      <c r="AB400" s="3" t="s">
        <v>201</v>
      </c>
      <c r="AC400" s="3">
        <v>31000</v>
      </c>
      <c r="AD400" s="3">
        <v>11.4</v>
      </c>
      <c r="AE400" s="3">
        <v>24965</v>
      </c>
      <c r="AF400" s="3">
        <v>14</v>
      </c>
      <c r="AG400" s="3">
        <v>30694</v>
      </c>
      <c r="AH400" s="3">
        <v>6.7</v>
      </c>
      <c r="AI400" s="3" t="s">
        <v>858</v>
      </c>
      <c r="AJ400" s="3" t="s">
        <v>858</v>
      </c>
      <c r="AK400" s="3" t="s">
        <v>858</v>
      </c>
      <c r="AL400" s="3" t="s">
        <v>858</v>
      </c>
      <c r="AN400" s="4" t="s">
        <v>623</v>
      </c>
      <c r="AO400" s="4" t="s">
        <v>201</v>
      </c>
      <c r="AP400" s="4">
        <v>34000</v>
      </c>
      <c r="AQ400" s="4">
        <v>7.1</v>
      </c>
      <c r="AR400" s="4">
        <v>12.39</v>
      </c>
      <c r="AS400" s="4">
        <v>6.6</v>
      </c>
      <c r="AT400" s="4">
        <v>15.48</v>
      </c>
      <c r="AU400" s="4">
        <v>4.8</v>
      </c>
      <c r="AV400" s="4">
        <v>7.47</v>
      </c>
      <c r="AW400" s="4">
        <v>2.9</v>
      </c>
      <c r="AX400" s="4" t="s">
        <v>858</v>
      </c>
      <c r="AY400" s="4" t="s">
        <v>858</v>
      </c>
      <c r="BA400" s="5" t="s">
        <v>623</v>
      </c>
      <c r="BB400" s="5" t="s">
        <v>201</v>
      </c>
      <c r="BC400" s="5">
        <v>34000</v>
      </c>
      <c r="BD400" s="5">
        <v>7.1</v>
      </c>
      <c r="BE400" s="5">
        <v>497</v>
      </c>
      <c r="BF400" s="5">
        <v>6.3</v>
      </c>
      <c r="BG400" s="5">
        <v>618.5</v>
      </c>
      <c r="BH400" s="5">
        <v>4.7</v>
      </c>
      <c r="BI400" s="5">
        <v>297.7</v>
      </c>
      <c r="BJ400" s="5">
        <v>3.9</v>
      </c>
      <c r="BK400" s="5" t="s">
        <v>858</v>
      </c>
      <c r="BL400" s="5" t="s">
        <v>858</v>
      </c>
      <c r="BN400" s="6" t="s">
        <v>623</v>
      </c>
      <c r="BO400" s="6" t="s">
        <v>201</v>
      </c>
      <c r="BP400" s="6">
        <v>50000</v>
      </c>
      <c r="BQ400" s="6">
        <v>5.8</v>
      </c>
      <c r="BR400" s="6">
        <v>37.299999999999997</v>
      </c>
      <c r="BS400" s="6">
        <v>0.3</v>
      </c>
      <c r="BT400" s="6">
        <v>33.4</v>
      </c>
      <c r="BU400" s="6">
        <v>2.1</v>
      </c>
      <c r="BV400" s="6">
        <v>15.5</v>
      </c>
      <c r="BW400" s="6">
        <v>9.4</v>
      </c>
      <c r="BX400" s="6" t="s">
        <v>858</v>
      </c>
      <c r="BY400" s="6" t="s">
        <v>858</v>
      </c>
      <c r="CA400" s="7" t="s">
        <v>623</v>
      </c>
      <c r="CB400" s="7" t="s">
        <v>201</v>
      </c>
      <c r="CC400" s="7">
        <v>43000</v>
      </c>
      <c r="CD400" s="7">
        <v>8.9</v>
      </c>
      <c r="CE400" s="7">
        <v>21312</v>
      </c>
      <c r="CF400" s="7">
        <v>10</v>
      </c>
      <c r="CG400" s="7">
        <v>25333</v>
      </c>
      <c r="CH400" s="7">
        <v>6.1</v>
      </c>
      <c r="CI400" s="7">
        <v>7189</v>
      </c>
      <c r="CJ400" s="7">
        <v>12</v>
      </c>
      <c r="CK400" s="7" t="s">
        <v>858</v>
      </c>
      <c r="CL400" s="7" t="s">
        <v>858</v>
      </c>
      <c r="CN400" s="8" t="s">
        <v>623</v>
      </c>
      <c r="CO400" s="8" t="s">
        <v>201</v>
      </c>
      <c r="CP400" s="8">
        <v>50000</v>
      </c>
      <c r="CQ400" s="8">
        <v>5.8</v>
      </c>
      <c r="CR400" s="8">
        <v>11.17</v>
      </c>
      <c r="CS400" s="8">
        <v>5.8</v>
      </c>
      <c r="CT400" s="8">
        <v>14.8</v>
      </c>
      <c r="CU400" s="8">
        <v>4.4000000000000004</v>
      </c>
      <c r="CV400" s="8">
        <v>6.99</v>
      </c>
      <c r="CW400" s="8">
        <v>2.7</v>
      </c>
      <c r="CX400" s="8" t="s">
        <v>858</v>
      </c>
      <c r="CY400" s="8" t="s">
        <v>858</v>
      </c>
      <c r="DA400" s="20" t="s">
        <v>623</v>
      </c>
      <c r="DB400" s="20" t="s">
        <v>201</v>
      </c>
      <c r="DC400" s="20">
        <v>50000</v>
      </c>
      <c r="DD400" s="20">
        <v>5.8</v>
      </c>
      <c r="DE400" s="20">
        <v>410.3</v>
      </c>
      <c r="DF400" s="20">
        <v>5.6</v>
      </c>
      <c r="DG400" s="20">
        <v>494.4</v>
      </c>
      <c r="DH400" s="20">
        <v>4.9000000000000004</v>
      </c>
      <c r="DI400" s="20">
        <v>124.2</v>
      </c>
      <c r="DJ400" s="20">
        <v>11</v>
      </c>
      <c r="DK400" s="20" t="s">
        <v>858</v>
      </c>
      <c r="DL400" s="20" t="s">
        <v>858</v>
      </c>
      <c r="DN400" s="21" t="s">
        <v>623</v>
      </c>
      <c r="DO400" s="21" t="s">
        <v>201</v>
      </c>
      <c r="DP400" s="21">
        <v>12000</v>
      </c>
      <c r="DQ400" s="21">
        <v>11.8</v>
      </c>
      <c r="DR400" s="21">
        <v>37.299999999999997</v>
      </c>
      <c r="DS400" s="21">
        <v>0.3</v>
      </c>
      <c r="DT400" s="21">
        <v>37.5</v>
      </c>
      <c r="DU400" s="21">
        <v>0.9</v>
      </c>
      <c r="DV400" s="21">
        <v>32.9</v>
      </c>
      <c r="DW400" s="21">
        <v>3.9</v>
      </c>
      <c r="DX400" s="21" t="s">
        <v>858</v>
      </c>
      <c r="DY400" s="21" t="s">
        <v>858</v>
      </c>
      <c r="EA400" s="22" t="s">
        <v>623</v>
      </c>
      <c r="EB400" s="22" t="s">
        <v>201</v>
      </c>
      <c r="EC400" s="22">
        <v>11000</v>
      </c>
      <c r="ED400" s="22">
        <v>13.7</v>
      </c>
      <c r="EE400" s="22">
        <v>22479</v>
      </c>
      <c r="EF400" s="22">
        <v>10</v>
      </c>
      <c r="EG400" s="22">
        <v>26197</v>
      </c>
      <c r="EH400" s="22">
        <v>7.1</v>
      </c>
      <c r="EI400" s="22" t="s">
        <v>858</v>
      </c>
      <c r="EJ400" s="22" t="s">
        <v>858</v>
      </c>
      <c r="EK400" s="22" t="s">
        <v>858</v>
      </c>
      <c r="EL400" s="22" t="s">
        <v>858</v>
      </c>
      <c r="EN400" s="23" t="s">
        <v>623</v>
      </c>
      <c r="EO400" s="23" t="s">
        <v>201</v>
      </c>
      <c r="EP400" s="23">
        <v>12000</v>
      </c>
      <c r="EQ400" s="23">
        <v>11.8</v>
      </c>
      <c r="ER400" s="23">
        <v>11.75</v>
      </c>
      <c r="ES400" s="23">
        <v>9.9</v>
      </c>
      <c r="ET400" s="23">
        <v>14.64</v>
      </c>
      <c r="EU400" s="23">
        <v>6.2</v>
      </c>
      <c r="EV400" s="23">
        <v>7.24</v>
      </c>
      <c r="EW400" s="23">
        <v>6.6</v>
      </c>
      <c r="EX400" s="23" t="s">
        <v>858</v>
      </c>
      <c r="EY400" s="23" t="s">
        <v>858</v>
      </c>
      <c r="FA400" s="24" t="s">
        <v>623</v>
      </c>
      <c r="FB400" s="24" t="s">
        <v>201</v>
      </c>
      <c r="FC400" s="24">
        <v>12000</v>
      </c>
      <c r="FD400" s="24">
        <v>11.8</v>
      </c>
      <c r="FE400" s="24">
        <v>446.3</v>
      </c>
      <c r="FF400" s="24">
        <v>9</v>
      </c>
      <c r="FG400" s="24">
        <v>549.29999999999995</v>
      </c>
      <c r="FH400" s="24">
        <v>6.4</v>
      </c>
      <c r="FI400" s="24">
        <v>275.60000000000002</v>
      </c>
      <c r="FJ400" s="24">
        <v>9.1999999999999993</v>
      </c>
      <c r="FK400" s="24" t="s">
        <v>858</v>
      </c>
      <c r="FL400" s="24" t="s">
        <v>858</v>
      </c>
      <c r="FN400" s="11" t="s">
        <v>623</v>
      </c>
      <c r="FO400" s="11" t="s">
        <v>201</v>
      </c>
      <c r="FP400" s="11">
        <v>23000</v>
      </c>
      <c r="FQ400" s="11">
        <v>8.9</v>
      </c>
      <c r="FR400" s="11">
        <v>39.6</v>
      </c>
      <c r="FS400" s="11">
        <v>1.3</v>
      </c>
      <c r="FT400" s="11">
        <v>41.2</v>
      </c>
      <c r="FU400" s="11">
        <v>1.3</v>
      </c>
      <c r="FV400" s="11">
        <v>37</v>
      </c>
      <c r="FW400" s="11">
        <v>1.2</v>
      </c>
      <c r="FX400" s="11" t="s">
        <v>858</v>
      </c>
      <c r="FY400" s="11" t="s">
        <v>858</v>
      </c>
      <c r="GA400" s="10" t="s">
        <v>623</v>
      </c>
      <c r="GB400" s="10" t="s">
        <v>201</v>
      </c>
      <c r="GC400" s="10">
        <v>20000</v>
      </c>
      <c r="GD400" s="10">
        <v>15.9</v>
      </c>
      <c r="GE400" s="10">
        <v>27132</v>
      </c>
      <c r="GF400" s="10">
        <v>19</v>
      </c>
      <c r="GG400" s="10">
        <v>33103</v>
      </c>
      <c r="GH400" s="10">
        <v>9.5</v>
      </c>
      <c r="GI400" s="10" t="s">
        <v>858</v>
      </c>
      <c r="GJ400" s="10" t="s">
        <v>858</v>
      </c>
      <c r="GK400" s="10" t="s">
        <v>858</v>
      </c>
      <c r="GL400" s="10" t="s">
        <v>858</v>
      </c>
      <c r="GN400" s="9" t="s">
        <v>623</v>
      </c>
      <c r="GO400" s="9" t="s">
        <v>201</v>
      </c>
      <c r="GP400" s="9">
        <v>23000</v>
      </c>
      <c r="GQ400" s="9">
        <v>8.9</v>
      </c>
      <c r="GR400" s="9">
        <v>12.7</v>
      </c>
      <c r="GS400" s="9">
        <v>9.1</v>
      </c>
      <c r="GT400" s="9">
        <v>15.87</v>
      </c>
      <c r="GU400" s="9">
        <v>6.3</v>
      </c>
      <c r="GV400" s="9">
        <v>7.48</v>
      </c>
      <c r="GW400" s="9">
        <v>3.5</v>
      </c>
      <c r="GX400" s="9" t="s">
        <v>858</v>
      </c>
      <c r="GY400" s="9" t="s">
        <v>858</v>
      </c>
    </row>
    <row r="401" spans="1:207" x14ac:dyDescent="0.25">
      <c r="A401" s="1" t="s">
        <v>624</v>
      </c>
      <c r="B401" s="1" t="s">
        <v>202</v>
      </c>
      <c r="C401" s="1">
        <v>12000</v>
      </c>
      <c r="D401" s="1">
        <v>12.2</v>
      </c>
      <c r="E401" s="1">
        <v>456.3</v>
      </c>
      <c r="F401" s="1">
        <v>10</v>
      </c>
      <c r="G401" s="1">
        <v>504.3</v>
      </c>
      <c r="H401" s="1">
        <v>5.5</v>
      </c>
      <c r="I401" s="1">
        <v>273.60000000000002</v>
      </c>
      <c r="J401" s="1">
        <v>9.1999999999999993</v>
      </c>
      <c r="K401" s="1" t="s">
        <v>858</v>
      </c>
      <c r="L401" s="1" t="s">
        <v>858</v>
      </c>
      <c r="N401" s="2" t="s">
        <v>624</v>
      </c>
      <c r="O401" s="2" t="s">
        <v>202</v>
      </c>
      <c r="P401" s="2">
        <v>18000</v>
      </c>
      <c r="Q401" s="2">
        <v>9.8000000000000007</v>
      </c>
      <c r="R401" s="2">
        <v>39</v>
      </c>
      <c r="S401" s="2">
        <v>1.5</v>
      </c>
      <c r="T401" s="2">
        <v>39.799999999999997</v>
      </c>
      <c r="U401" s="2">
        <v>1.2</v>
      </c>
      <c r="V401" s="2">
        <v>34.1</v>
      </c>
      <c r="W401" s="2">
        <v>3.3</v>
      </c>
      <c r="X401" s="2" t="s">
        <v>858</v>
      </c>
      <c r="Y401" s="2" t="s">
        <v>858</v>
      </c>
      <c r="AA401" s="3" t="s">
        <v>624</v>
      </c>
      <c r="AB401" s="3" t="s">
        <v>202</v>
      </c>
      <c r="AC401" s="3">
        <v>15000</v>
      </c>
      <c r="AD401" s="3">
        <v>11.6</v>
      </c>
      <c r="AE401" s="3">
        <v>23498</v>
      </c>
      <c r="AF401" s="3">
        <v>9.5</v>
      </c>
      <c r="AG401" s="3">
        <v>24970</v>
      </c>
      <c r="AH401" s="3">
        <v>4.7</v>
      </c>
      <c r="AI401" s="3">
        <v>13695</v>
      </c>
      <c r="AJ401" s="3">
        <v>9.5</v>
      </c>
      <c r="AK401" s="3" t="s">
        <v>858</v>
      </c>
      <c r="AL401" s="3" t="s">
        <v>858</v>
      </c>
      <c r="AN401" s="4" t="s">
        <v>624</v>
      </c>
      <c r="AO401" s="4" t="s">
        <v>202</v>
      </c>
      <c r="AP401" s="4">
        <v>18000</v>
      </c>
      <c r="AQ401" s="4">
        <v>9.8000000000000007</v>
      </c>
      <c r="AR401" s="4">
        <v>10.4</v>
      </c>
      <c r="AS401" s="4">
        <v>8</v>
      </c>
      <c r="AT401" s="4">
        <v>11.77</v>
      </c>
      <c r="AU401" s="4">
        <v>4.5</v>
      </c>
      <c r="AV401" s="4">
        <v>6.69</v>
      </c>
      <c r="AW401" s="4">
        <v>3.7</v>
      </c>
      <c r="AX401" s="4" t="s">
        <v>858</v>
      </c>
      <c r="AY401" s="4" t="s">
        <v>858</v>
      </c>
      <c r="BA401" s="5" t="s">
        <v>624</v>
      </c>
      <c r="BB401" s="5" t="s">
        <v>202</v>
      </c>
      <c r="BC401" s="5">
        <v>18000</v>
      </c>
      <c r="BD401" s="5">
        <v>9.8000000000000007</v>
      </c>
      <c r="BE401" s="5">
        <v>438</v>
      </c>
      <c r="BF401" s="5">
        <v>7.2</v>
      </c>
      <c r="BG401" s="5">
        <v>468.9</v>
      </c>
      <c r="BH401" s="5">
        <v>4.4000000000000004</v>
      </c>
      <c r="BI401" s="5">
        <v>260.60000000000002</v>
      </c>
      <c r="BJ401" s="5">
        <v>3.7</v>
      </c>
      <c r="BK401" s="5" t="s">
        <v>858</v>
      </c>
      <c r="BL401" s="5" t="s">
        <v>858</v>
      </c>
      <c r="BN401" s="6" t="s">
        <v>624</v>
      </c>
      <c r="BO401" s="6" t="s">
        <v>202</v>
      </c>
      <c r="BP401" s="6">
        <v>32000</v>
      </c>
      <c r="BQ401" s="6">
        <v>7.1</v>
      </c>
      <c r="BR401" s="6">
        <v>34</v>
      </c>
      <c r="BS401" s="6">
        <v>7</v>
      </c>
      <c r="BT401" s="6">
        <v>29.7</v>
      </c>
      <c r="BU401" s="6">
        <v>3.1</v>
      </c>
      <c r="BV401" s="6" t="s">
        <v>858</v>
      </c>
      <c r="BW401" s="6" t="s">
        <v>858</v>
      </c>
      <c r="BX401" s="6" t="s">
        <v>858</v>
      </c>
      <c r="BY401" s="6" t="s">
        <v>858</v>
      </c>
      <c r="CA401" s="7" t="s">
        <v>624</v>
      </c>
      <c r="CB401" s="7" t="s">
        <v>202</v>
      </c>
      <c r="CC401" s="7">
        <v>27000</v>
      </c>
      <c r="CD401" s="7">
        <v>8.6</v>
      </c>
      <c r="CE401" s="7">
        <v>16010</v>
      </c>
      <c r="CF401" s="7">
        <v>10</v>
      </c>
      <c r="CG401" s="7">
        <v>18236</v>
      </c>
      <c r="CH401" s="7">
        <v>5.8</v>
      </c>
      <c r="CI401" s="7" t="s">
        <v>858</v>
      </c>
      <c r="CJ401" s="7" t="s">
        <v>858</v>
      </c>
      <c r="CK401" s="7" t="s">
        <v>858</v>
      </c>
      <c r="CL401" s="7" t="s">
        <v>858</v>
      </c>
      <c r="CN401" s="8" t="s">
        <v>624</v>
      </c>
      <c r="CO401" s="8" t="s">
        <v>202</v>
      </c>
      <c r="CP401" s="8">
        <v>32000</v>
      </c>
      <c r="CQ401" s="8">
        <v>7.1</v>
      </c>
      <c r="CR401" s="8">
        <v>8.6</v>
      </c>
      <c r="CS401" s="8">
        <v>6.2</v>
      </c>
      <c r="CT401" s="8">
        <v>11.23</v>
      </c>
      <c r="CU401" s="8">
        <v>4.0999999999999996</v>
      </c>
      <c r="CV401" s="8">
        <v>6.25</v>
      </c>
      <c r="CW401" s="8">
        <v>1</v>
      </c>
      <c r="CX401" s="8" t="s">
        <v>858</v>
      </c>
      <c r="CY401" s="8" t="s">
        <v>858</v>
      </c>
      <c r="DA401" s="20" t="s">
        <v>624</v>
      </c>
      <c r="DB401" s="20" t="s">
        <v>202</v>
      </c>
      <c r="DC401" s="20">
        <v>32000</v>
      </c>
      <c r="DD401" s="20">
        <v>7.1</v>
      </c>
      <c r="DE401" s="20">
        <v>284.5</v>
      </c>
      <c r="DF401" s="20">
        <v>11</v>
      </c>
      <c r="DG401" s="20">
        <v>333.8</v>
      </c>
      <c r="DH401" s="20">
        <v>5.2</v>
      </c>
      <c r="DI401" s="20">
        <v>60</v>
      </c>
      <c r="DJ401" s="20">
        <v>19</v>
      </c>
      <c r="DK401" s="20" t="s">
        <v>858</v>
      </c>
      <c r="DL401" s="20" t="s">
        <v>858</v>
      </c>
      <c r="DN401" s="21" t="s">
        <v>624</v>
      </c>
      <c r="DO401" s="21" t="s">
        <v>202</v>
      </c>
      <c r="DP401" s="21">
        <v>6000</v>
      </c>
      <c r="DQ401" s="21">
        <v>16.5</v>
      </c>
      <c r="DR401" s="21">
        <v>38.299999999999997</v>
      </c>
      <c r="DS401" s="21">
        <v>3.3</v>
      </c>
      <c r="DT401" s="21">
        <v>38.4</v>
      </c>
      <c r="DU401" s="21">
        <v>1.8</v>
      </c>
      <c r="DV401" s="21" t="s">
        <v>858</v>
      </c>
      <c r="DW401" s="21" t="s">
        <v>858</v>
      </c>
      <c r="DX401" s="21" t="s">
        <v>858</v>
      </c>
      <c r="DY401" s="21" t="s">
        <v>858</v>
      </c>
      <c r="EA401" s="22" t="s">
        <v>624</v>
      </c>
      <c r="EB401" s="22" t="s">
        <v>202</v>
      </c>
      <c r="EC401" s="22" t="s">
        <v>858</v>
      </c>
      <c r="ED401" s="22" t="s">
        <v>858</v>
      </c>
      <c r="EE401" s="22">
        <v>18532</v>
      </c>
      <c r="EF401" s="22">
        <v>15</v>
      </c>
      <c r="EG401" s="22">
        <v>19779</v>
      </c>
      <c r="EH401" s="22">
        <v>7.3</v>
      </c>
      <c r="EI401" s="22" t="s">
        <v>858</v>
      </c>
      <c r="EJ401" s="22" t="s">
        <v>858</v>
      </c>
      <c r="EK401" s="22" t="s">
        <v>858</v>
      </c>
      <c r="EL401" s="22" t="s">
        <v>858</v>
      </c>
      <c r="EN401" s="23" t="s">
        <v>624</v>
      </c>
      <c r="EO401" s="23" t="s">
        <v>202</v>
      </c>
      <c r="EP401" s="23">
        <v>6000</v>
      </c>
      <c r="EQ401" s="23">
        <v>16.5</v>
      </c>
      <c r="ER401" s="23">
        <v>9.3000000000000007</v>
      </c>
      <c r="ES401" s="23">
        <v>14</v>
      </c>
      <c r="ET401" s="23">
        <v>10.31</v>
      </c>
      <c r="EU401" s="23">
        <v>5.8</v>
      </c>
      <c r="EV401" s="23" t="s">
        <v>858</v>
      </c>
      <c r="EW401" s="23" t="s">
        <v>858</v>
      </c>
      <c r="EX401" s="23" t="s">
        <v>858</v>
      </c>
      <c r="EY401" s="23" t="s">
        <v>858</v>
      </c>
      <c r="FA401" s="24" t="s">
        <v>624</v>
      </c>
      <c r="FB401" s="24" t="s">
        <v>202</v>
      </c>
      <c r="FC401" s="24">
        <v>6000</v>
      </c>
      <c r="FD401" s="24">
        <v>16.5</v>
      </c>
      <c r="FE401" s="24">
        <v>363.6</v>
      </c>
      <c r="FF401" s="24">
        <v>13</v>
      </c>
      <c r="FG401" s="24">
        <v>395.7</v>
      </c>
      <c r="FH401" s="24">
        <v>5.9</v>
      </c>
      <c r="FI401" s="24" t="s">
        <v>858</v>
      </c>
      <c r="FJ401" s="24" t="s">
        <v>858</v>
      </c>
      <c r="FK401" s="24" t="s">
        <v>858</v>
      </c>
      <c r="FL401" s="24" t="s">
        <v>858</v>
      </c>
      <c r="FN401" s="11" t="s">
        <v>624</v>
      </c>
      <c r="FO401" s="11" t="s">
        <v>202</v>
      </c>
      <c r="FP401" s="11">
        <v>12000</v>
      </c>
      <c r="FQ401" s="11">
        <v>12.2</v>
      </c>
      <c r="FR401" s="11">
        <v>39</v>
      </c>
      <c r="FS401" s="11">
        <v>1.4</v>
      </c>
      <c r="FT401" s="11">
        <v>40.5</v>
      </c>
      <c r="FU401" s="11">
        <v>1.4</v>
      </c>
      <c r="FV401" s="11">
        <v>36.299999999999997</v>
      </c>
      <c r="FW401" s="11">
        <v>4.2</v>
      </c>
      <c r="FX401" s="11" t="s">
        <v>858</v>
      </c>
      <c r="FY401" s="11" t="s">
        <v>858</v>
      </c>
      <c r="GA401" s="10" t="s">
        <v>624</v>
      </c>
      <c r="GB401" s="10" t="s">
        <v>202</v>
      </c>
      <c r="GC401" s="10">
        <v>11000</v>
      </c>
      <c r="GD401" s="10">
        <v>14.2</v>
      </c>
      <c r="GE401" s="10">
        <v>26935</v>
      </c>
      <c r="GF401" s="10">
        <v>12</v>
      </c>
      <c r="GG401" s="10">
        <v>27310</v>
      </c>
      <c r="GH401" s="10">
        <v>5.4</v>
      </c>
      <c r="GI401" s="10" t="s">
        <v>858</v>
      </c>
      <c r="GJ401" s="10" t="s">
        <v>858</v>
      </c>
      <c r="GK401" s="10" t="s">
        <v>858</v>
      </c>
      <c r="GL401" s="10" t="s">
        <v>858</v>
      </c>
      <c r="GN401" s="9" t="s">
        <v>624</v>
      </c>
      <c r="GO401" s="9" t="s">
        <v>202</v>
      </c>
      <c r="GP401" s="9">
        <v>12000</v>
      </c>
      <c r="GQ401" s="9">
        <v>12.2</v>
      </c>
      <c r="GR401" s="9">
        <v>11.43</v>
      </c>
      <c r="GS401" s="9">
        <v>9</v>
      </c>
      <c r="GT401" s="9">
        <v>12.44</v>
      </c>
      <c r="GU401" s="9">
        <v>5.7</v>
      </c>
      <c r="GV401" s="9">
        <v>6.89</v>
      </c>
      <c r="GW401" s="9">
        <v>5.7</v>
      </c>
      <c r="GX401" s="9" t="s">
        <v>858</v>
      </c>
      <c r="GY401" s="9" t="s">
        <v>858</v>
      </c>
    </row>
    <row r="402" spans="1:207" x14ac:dyDescent="0.25">
      <c r="A402" s="1" t="s">
        <v>625</v>
      </c>
      <c r="B402" s="1" t="s">
        <v>203</v>
      </c>
      <c r="C402" s="1">
        <v>9000</v>
      </c>
      <c r="D402" s="1">
        <v>14.2</v>
      </c>
      <c r="E402" s="1">
        <v>509.3</v>
      </c>
      <c r="F402" s="1">
        <v>11</v>
      </c>
      <c r="G402" s="1">
        <v>629.79999999999995</v>
      </c>
      <c r="H402" s="1">
        <v>15</v>
      </c>
      <c r="I402" s="1" t="s">
        <v>858</v>
      </c>
      <c r="J402" s="1" t="s">
        <v>858</v>
      </c>
      <c r="K402" s="1" t="s">
        <v>858</v>
      </c>
      <c r="L402" s="1" t="s">
        <v>858</v>
      </c>
      <c r="N402" s="2" t="s">
        <v>625</v>
      </c>
      <c r="O402" s="2" t="s">
        <v>203</v>
      </c>
      <c r="P402" s="2">
        <v>14000</v>
      </c>
      <c r="Q402" s="2">
        <v>10.8</v>
      </c>
      <c r="R402" s="2">
        <v>39.200000000000003</v>
      </c>
      <c r="S402" s="2">
        <v>1.6</v>
      </c>
      <c r="T402" s="2">
        <v>39.9</v>
      </c>
      <c r="U402" s="2">
        <v>1.4</v>
      </c>
      <c r="V402" s="2">
        <v>35</v>
      </c>
      <c r="W402" s="2">
        <v>2.4</v>
      </c>
      <c r="X402" s="2" t="s">
        <v>858</v>
      </c>
      <c r="Y402" s="2" t="s">
        <v>858</v>
      </c>
      <c r="AA402" s="3" t="s">
        <v>625</v>
      </c>
      <c r="AB402" s="3" t="s">
        <v>203</v>
      </c>
      <c r="AC402" s="3">
        <v>12000</v>
      </c>
      <c r="AD402" s="3">
        <v>17.399999999999999</v>
      </c>
      <c r="AE402" s="3" t="s">
        <v>858</v>
      </c>
      <c r="AF402" s="3" t="s">
        <v>858</v>
      </c>
      <c r="AG402" s="3">
        <v>32623</v>
      </c>
      <c r="AH402" s="3">
        <v>20</v>
      </c>
      <c r="AI402" s="3">
        <v>13545</v>
      </c>
      <c r="AJ402" s="3">
        <v>9</v>
      </c>
      <c r="AK402" s="3" t="s">
        <v>858</v>
      </c>
      <c r="AL402" s="3" t="s">
        <v>858</v>
      </c>
      <c r="AN402" s="4" t="s">
        <v>625</v>
      </c>
      <c r="AO402" s="4" t="s">
        <v>203</v>
      </c>
      <c r="AP402" s="4">
        <v>14000</v>
      </c>
      <c r="AQ402" s="4">
        <v>10.8</v>
      </c>
      <c r="AR402" s="4">
        <v>9.9700000000000006</v>
      </c>
      <c r="AS402" s="4">
        <v>12</v>
      </c>
      <c r="AT402" s="4">
        <v>13.79</v>
      </c>
      <c r="AU402" s="4">
        <v>11</v>
      </c>
      <c r="AV402" s="4">
        <v>6.98</v>
      </c>
      <c r="AW402" s="4">
        <v>4.2</v>
      </c>
      <c r="AX402" s="4" t="s">
        <v>858</v>
      </c>
      <c r="AY402" s="4" t="s">
        <v>858</v>
      </c>
      <c r="BA402" s="5" t="s">
        <v>625</v>
      </c>
      <c r="BB402" s="5" t="s">
        <v>203</v>
      </c>
      <c r="BC402" s="5">
        <v>14000</v>
      </c>
      <c r="BD402" s="5">
        <v>10.8</v>
      </c>
      <c r="BE402" s="5">
        <v>417.1</v>
      </c>
      <c r="BF402" s="5">
        <v>11</v>
      </c>
      <c r="BG402" s="5">
        <v>549.4</v>
      </c>
      <c r="BH402" s="5">
        <v>11</v>
      </c>
      <c r="BI402" s="5">
        <v>253.7</v>
      </c>
      <c r="BJ402" s="5">
        <v>3.6</v>
      </c>
      <c r="BK402" s="5" t="s">
        <v>858</v>
      </c>
      <c r="BL402" s="5" t="s">
        <v>858</v>
      </c>
      <c r="BN402" s="6" t="s">
        <v>625</v>
      </c>
      <c r="BO402" s="6" t="s">
        <v>203</v>
      </c>
      <c r="BP402" s="6">
        <v>24000</v>
      </c>
      <c r="BQ402" s="6">
        <v>8.4</v>
      </c>
      <c r="BR402" s="6">
        <v>36.799999999999997</v>
      </c>
      <c r="BS402" s="6">
        <v>6.5</v>
      </c>
      <c r="BT402" s="6">
        <v>30.5</v>
      </c>
      <c r="BU402" s="6">
        <v>3.7</v>
      </c>
      <c r="BV402" s="6">
        <v>9</v>
      </c>
      <c r="BW402" s="6">
        <v>15</v>
      </c>
      <c r="BX402" s="6" t="s">
        <v>858</v>
      </c>
      <c r="BY402" s="6" t="s">
        <v>858</v>
      </c>
      <c r="CA402" s="7" t="s">
        <v>625</v>
      </c>
      <c r="CB402" s="7" t="s">
        <v>203</v>
      </c>
      <c r="CC402" s="7">
        <v>19000</v>
      </c>
      <c r="CD402" s="7">
        <v>14.4</v>
      </c>
      <c r="CE402" s="7" t="s">
        <v>858</v>
      </c>
      <c r="CF402" s="7" t="s">
        <v>858</v>
      </c>
      <c r="CG402" s="7">
        <v>24500</v>
      </c>
      <c r="CH402" s="7">
        <v>18</v>
      </c>
      <c r="CI402" s="7" t="s">
        <v>858</v>
      </c>
      <c r="CJ402" s="7" t="s">
        <v>858</v>
      </c>
      <c r="CK402" s="7" t="s">
        <v>858</v>
      </c>
      <c r="CL402" s="7" t="s">
        <v>858</v>
      </c>
      <c r="CN402" s="8" t="s">
        <v>625</v>
      </c>
      <c r="CO402" s="8" t="s">
        <v>203</v>
      </c>
      <c r="CP402" s="8">
        <v>24000</v>
      </c>
      <c r="CQ402" s="8">
        <v>8.4</v>
      </c>
      <c r="CR402" s="8">
        <v>9.06</v>
      </c>
      <c r="CS402" s="8">
        <v>6.9</v>
      </c>
      <c r="CT402" s="8">
        <v>13.03</v>
      </c>
      <c r="CU402" s="8">
        <v>9.6</v>
      </c>
      <c r="CV402" s="8">
        <v>6.16</v>
      </c>
      <c r="CW402" s="8">
        <v>1</v>
      </c>
      <c r="CX402" s="8" t="s">
        <v>858</v>
      </c>
      <c r="CY402" s="8" t="s">
        <v>858</v>
      </c>
      <c r="DA402" s="20" t="s">
        <v>625</v>
      </c>
      <c r="DB402" s="20" t="s">
        <v>203</v>
      </c>
      <c r="DC402" s="20">
        <v>24000</v>
      </c>
      <c r="DD402" s="20">
        <v>8.4</v>
      </c>
      <c r="DE402" s="20">
        <v>299.39999999999998</v>
      </c>
      <c r="DF402" s="20">
        <v>9.8000000000000007</v>
      </c>
      <c r="DG402" s="20">
        <v>396.7</v>
      </c>
      <c r="DH402" s="20">
        <v>10</v>
      </c>
      <c r="DI402" s="20">
        <v>70.099999999999994</v>
      </c>
      <c r="DJ402" s="20">
        <v>15</v>
      </c>
      <c r="DK402" s="20" t="s">
        <v>858</v>
      </c>
      <c r="DL402" s="20" t="s">
        <v>858</v>
      </c>
      <c r="DN402" s="21" t="s">
        <v>625</v>
      </c>
      <c r="DO402" s="21" t="s">
        <v>203</v>
      </c>
      <c r="DP402" s="21">
        <v>6000</v>
      </c>
      <c r="DQ402" s="21">
        <v>16.7</v>
      </c>
      <c r="DR402" s="21">
        <v>37.5</v>
      </c>
      <c r="DS402" s="21">
        <v>2.5</v>
      </c>
      <c r="DT402" s="21">
        <v>39.299999999999997</v>
      </c>
      <c r="DU402" s="21">
        <v>2.4</v>
      </c>
      <c r="DV402" s="21" t="s">
        <v>858</v>
      </c>
      <c r="DW402" s="21" t="s">
        <v>858</v>
      </c>
      <c r="DX402" s="21" t="s">
        <v>858</v>
      </c>
      <c r="DY402" s="21" t="s">
        <v>858</v>
      </c>
      <c r="EA402" s="22" t="s">
        <v>625</v>
      </c>
      <c r="EB402" s="22" t="s">
        <v>203</v>
      </c>
      <c r="EC402" s="22" t="s">
        <v>858</v>
      </c>
      <c r="ED402" s="22" t="s">
        <v>858</v>
      </c>
      <c r="EE402" s="22">
        <v>19264</v>
      </c>
      <c r="EF402" s="22">
        <v>16</v>
      </c>
      <c r="EG402" s="22">
        <v>22599</v>
      </c>
      <c r="EH402" s="22">
        <v>9.8000000000000007</v>
      </c>
      <c r="EI402" s="22" t="s">
        <v>858</v>
      </c>
      <c r="EJ402" s="22" t="s">
        <v>858</v>
      </c>
      <c r="EK402" s="22" t="s">
        <v>858</v>
      </c>
      <c r="EL402" s="22" t="s">
        <v>858</v>
      </c>
      <c r="EN402" s="23" t="s">
        <v>625</v>
      </c>
      <c r="EO402" s="23" t="s">
        <v>203</v>
      </c>
      <c r="EP402" s="23">
        <v>6000</v>
      </c>
      <c r="EQ402" s="23">
        <v>16.7</v>
      </c>
      <c r="ER402" s="23">
        <v>8.69</v>
      </c>
      <c r="ES402" s="23">
        <v>14</v>
      </c>
      <c r="ET402" s="23">
        <v>10.8</v>
      </c>
      <c r="EU402" s="23">
        <v>7.7</v>
      </c>
      <c r="EV402" s="23" t="s">
        <v>858</v>
      </c>
      <c r="EW402" s="23" t="s">
        <v>858</v>
      </c>
      <c r="EX402" s="23" t="s">
        <v>858</v>
      </c>
      <c r="EY402" s="23" t="s">
        <v>858</v>
      </c>
      <c r="FA402" s="24" t="s">
        <v>625</v>
      </c>
      <c r="FB402" s="24" t="s">
        <v>203</v>
      </c>
      <c r="FC402" s="24">
        <v>6000</v>
      </c>
      <c r="FD402" s="24">
        <v>16.7</v>
      </c>
      <c r="FE402" s="24">
        <v>355.5</v>
      </c>
      <c r="FF402" s="24">
        <v>14</v>
      </c>
      <c r="FG402" s="24">
        <v>424.4</v>
      </c>
      <c r="FH402" s="24">
        <v>7.7</v>
      </c>
      <c r="FI402" s="24" t="s">
        <v>858</v>
      </c>
      <c r="FJ402" s="24" t="s">
        <v>858</v>
      </c>
      <c r="FK402" s="24" t="s">
        <v>858</v>
      </c>
      <c r="FL402" s="24" t="s">
        <v>858</v>
      </c>
      <c r="FN402" s="11" t="s">
        <v>625</v>
      </c>
      <c r="FO402" s="11" t="s">
        <v>203</v>
      </c>
      <c r="FP402" s="11">
        <v>9000</v>
      </c>
      <c r="FQ402" s="11">
        <v>14.2</v>
      </c>
      <c r="FR402" s="11">
        <v>40</v>
      </c>
      <c r="FS402" s="11">
        <v>1.9</v>
      </c>
      <c r="FT402" s="11">
        <v>40.200000000000003</v>
      </c>
      <c r="FU402" s="11">
        <v>1.7</v>
      </c>
      <c r="FV402" s="11" t="s">
        <v>858</v>
      </c>
      <c r="FW402" s="11" t="s">
        <v>858</v>
      </c>
      <c r="FX402" s="11" t="s">
        <v>858</v>
      </c>
      <c r="FY402" s="11" t="s">
        <v>858</v>
      </c>
      <c r="GA402" s="10" t="s">
        <v>625</v>
      </c>
      <c r="GB402" s="10" t="s">
        <v>203</v>
      </c>
      <c r="GC402" s="10" t="s">
        <v>858</v>
      </c>
      <c r="GD402" s="10" t="s">
        <v>858</v>
      </c>
      <c r="GE402" s="10" t="s">
        <v>858</v>
      </c>
      <c r="GF402" s="10" t="s">
        <v>858</v>
      </c>
      <c r="GG402" s="10" t="s">
        <v>858</v>
      </c>
      <c r="GH402" s="10" t="s">
        <v>858</v>
      </c>
      <c r="GI402" s="10" t="s">
        <v>858</v>
      </c>
      <c r="GJ402" s="10" t="s">
        <v>858</v>
      </c>
      <c r="GK402" s="10" t="s">
        <v>858</v>
      </c>
      <c r="GL402" s="10" t="s">
        <v>858</v>
      </c>
      <c r="GN402" s="9" t="s">
        <v>625</v>
      </c>
      <c r="GO402" s="9" t="s">
        <v>203</v>
      </c>
      <c r="GP402" s="9">
        <v>9000</v>
      </c>
      <c r="GQ402" s="9">
        <v>14.2</v>
      </c>
      <c r="GR402" s="9">
        <v>12.35</v>
      </c>
      <c r="GS402" s="9">
        <v>11</v>
      </c>
      <c r="GT402" s="9">
        <v>15.66</v>
      </c>
      <c r="GU402" s="9">
        <v>15</v>
      </c>
      <c r="GV402" s="9" t="s">
        <v>858</v>
      </c>
      <c r="GW402" s="9" t="s">
        <v>858</v>
      </c>
      <c r="GX402" s="9" t="s">
        <v>858</v>
      </c>
      <c r="GY402" s="9" t="s">
        <v>858</v>
      </c>
    </row>
    <row r="403" spans="1:207" x14ac:dyDescent="0.25">
      <c r="A403" s="1" t="s">
        <v>626</v>
      </c>
      <c r="B403" s="1" t="s">
        <v>204</v>
      </c>
      <c r="C403" s="1">
        <v>26000</v>
      </c>
      <c r="D403" s="1">
        <v>8.3000000000000007</v>
      </c>
      <c r="E403" s="1">
        <v>558.79999999999995</v>
      </c>
      <c r="F403" s="1">
        <v>9.6999999999999993</v>
      </c>
      <c r="G403" s="1">
        <v>683.3</v>
      </c>
      <c r="H403" s="1">
        <v>5.6</v>
      </c>
      <c r="I403" s="1">
        <v>317</v>
      </c>
      <c r="J403" s="1">
        <v>6.6</v>
      </c>
      <c r="K403" s="1" t="s">
        <v>858</v>
      </c>
      <c r="L403" s="1" t="s">
        <v>858</v>
      </c>
      <c r="N403" s="2" t="s">
        <v>626</v>
      </c>
      <c r="O403" s="2" t="s">
        <v>204</v>
      </c>
      <c r="P403" s="2">
        <v>42000</v>
      </c>
      <c r="Q403" s="2">
        <v>6.3</v>
      </c>
      <c r="R403" s="2">
        <v>37.5</v>
      </c>
      <c r="S403" s="2">
        <v>0.1</v>
      </c>
      <c r="T403" s="2">
        <v>38.9</v>
      </c>
      <c r="U403" s="2">
        <v>0.8</v>
      </c>
      <c r="V403" s="2">
        <v>35</v>
      </c>
      <c r="W403" s="2">
        <v>0.4</v>
      </c>
      <c r="X403" s="2" t="s">
        <v>858</v>
      </c>
      <c r="Y403" s="2" t="s">
        <v>858</v>
      </c>
      <c r="AA403" s="3" t="s">
        <v>626</v>
      </c>
      <c r="AB403" s="3" t="s">
        <v>204</v>
      </c>
      <c r="AC403" s="3">
        <v>37000</v>
      </c>
      <c r="AD403" s="3">
        <v>9.6999999999999993</v>
      </c>
      <c r="AE403" s="3">
        <v>24633</v>
      </c>
      <c r="AF403" s="3">
        <v>10</v>
      </c>
      <c r="AG403" s="3">
        <v>31517</v>
      </c>
      <c r="AH403" s="3">
        <v>6.7</v>
      </c>
      <c r="AI403" s="3" t="s">
        <v>858</v>
      </c>
      <c r="AJ403" s="3" t="s">
        <v>858</v>
      </c>
      <c r="AK403" s="3" t="s">
        <v>858</v>
      </c>
      <c r="AL403" s="3" t="s">
        <v>858</v>
      </c>
      <c r="AN403" s="4" t="s">
        <v>626</v>
      </c>
      <c r="AO403" s="4" t="s">
        <v>204</v>
      </c>
      <c r="AP403" s="4">
        <v>42000</v>
      </c>
      <c r="AQ403" s="4">
        <v>6.3</v>
      </c>
      <c r="AR403" s="4">
        <v>12.32</v>
      </c>
      <c r="AS403" s="4">
        <v>5.8</v>
      </c>
      <c r="AT403" s="4">
        <v>15.28</v>
      </c>
      <c r="AU403" s="4">
        <v>4.5999999999999996</v>
      </c>
      <c r="AV403" s="4">
        <v>7</v>
      </c>
      <c r="AW403" s="4">
        <v>3.5</v>
      </c>
      <c r="AX403" s="4" t="s">
        <v>858</v>
      </c>
      <c r="AY403" s="4" t="s">
        <v>858</v>
      </c>
      <c r="BA403" s="5" t="s">
        <v>626</v>
      </c>
      <c r="BB403" s="5" t="s">
        <v>204</v>
      </c>
      <c r="BC403" s="5">
        <v>42000</v>
      </c>
      <c r="BD403" s="5">
        <v>6.3</v>
      </c>
      <c r="BE403" s="5">
        <v>470.8</v>
      </c>
      <c r="BF403" s="5">
        <v>5.4</v>
      </c>
      <c r="BG403" s="5">
        <v>594.4</v>
      </c>
      <c r="BH403" s="5">
        <v>4.5</v>
      </c>
      <c r="BI403" s="5">
        <v>269.5</v>
      </c>
      <c r="BJ403" s="5">
        <v>2.9</v>
      </c>
      <c r="BK403" s="5" t="s">
        <v>858</v>
      </c>
      <c r="BL403" s="5" t="s">
        <v>858</v>
      </c>
      <c r="BN403" s="6" t="s">
        <v>626</v>
      </c>
      <c r="BO403" s="6" t="s">
        <v>204</v>
      </c>
      <c r="BP403" s="6">
        <v>67000</v>
      </c>
      <c r="BQ403" s="6">
        <v>5</v>
      </c>
      <c r="BR403" s="6">
        <v>35</v>
      </c>
      <c r="BS403" s="6">
        <v>1.5</v>
      </c>
      <c r="BT403" s="6">
        <v>30.8</v>
      </c>
      <c r="BU403" s="6">
        <v>2</v>
      </c>
      <c r="BV403" s="6">
        <v>11</v>
      </c>
      <c r="BW403" s="6">
        <v>13</v>
      </c>
      <c r="BX403" s="6">
        <v>42.4</v>
      </c>
      <c r="BY403" s="6">
        <v>11</v>
      </c>
      <c r="CA403" s="7" t="s">
        <v>626</v>
      </c>
      <c r="CB403" s="7" t="s">
        <v>204</v>
      </c>
      <c r="CC403" s="7">
        <v>59000</v>
      </c>
      <c r="CD403" s="7">
        <v>7</v>
      </c>
      <c r="CE403" s="7">
        <v>20344</v>
      </c>
      <c r="CF403" s="7">
        <v>8.8000000000000007</v>
      </c>
      <c r="CG403" s="7">
        <v>23914</v>
      </c>
      <c r="CH403" s="7">
        <v>5.8</v>
      </c>
      <c r="CI403" s="7">
        <v>5605</v>
      </c>
      <c r="CJ403" s="7">
        <v>15</v>
      </c>
      <c r="CK403" s="7" t="s">
        <v>858</v>
      </c>
      <c r="CL403" s="7" t="s">
        <v>858</v>
      </c>
      <c r="CN403" s="8" t="s">
        <v>626</v>
      </c>
      <c r="CO403" s="8" t="s">
        <v>204</v>
      </c>
      <c r="CP403" s="8">
        <v>67000</v>
      </c>
      <c r="CQ403" s="8">
        <v>5</v>
      </c>
      <c r="CR403" s="8">
        <v>10.88</v>
      </c>
      <c r="CS403" s="8">
        <v>4.5999999999999996</v>
      </c>
      <c r="CT403" s="8">
        <v>14.66</v>
      </c>
      <c r="CU403" s="8">
        <v>3.9</v>
      </c>
      <c r="CV403" s="8">
        <v>6.42</v>
      </c>
      <c r="CW403" s="8">
        <v>1.7</v>
      </c>
      <c r="CX403" s="8" t="s">
        <v>858</v>
      </c>
      <c r="CY403" s="8" t="s">
        <v>858</v>
      </c>
      <c r="DA403" s="20" t="s">
        <v>626</v>
      </c>
      <c r="DB403" s="20" t="s">
        <v>204</v>
      </c>
      <c r="DC403" s="20">
        <v>67000</v>
      </c>
      <c r="DD403" s="20">
        <v>5</v>
      </c>
      <c r="DE403" s="20">
        <v>383.1</v>
      </c>
      <c r="DF403" s="20">
        <v>5.9</v>
      </c>
      <c r="DG403" s="20">
        <v>451.9</v>
      </c>
      <c r="DH403" s="20">
        <v>4.5</v>
      </c>
      <c r="DI403" s="20">
        <v>93.6</v>
      </c>
      <c r="DJ403" s="20">
        <v>16</v>
      </c>
      <c r="DK403" s="20" t="s">
        <v>858</v>
      </c>
      <c r="DL403" s="20" t="s">
        <v>858</v>
      </c>
      <c r="DN403" s="21" t="s">
        <v>626</v>
      </c>
      <c r="DO403" s="21" t="s">
        <v>204</v>
      </c>
      <c r="DP403" s="21">
        <v>16000</v>
      </c>
      <c r="DQ403" s="21">
        <v>9.6999999999999993</v>
      </c>
      <c r="DR403" s="21">
        <v>37</v>
      </c>
      <c r="DS403" s="21">
        <v>0.4</v>
      </c>
      <c r="DT403" s="21">
        <v>37.4</v>
      </c>
      <c r="DU403" s="21">
        <v>1.3</v>
      </c>
      <c r="DV403" s="21">
        <v>32.6</v>
      </c>
      <c r="DW403" s="21">
        <v>3.2</v>
      </c>
      <c r="DX403" s="21" t="s">
        <v>858</v>
      </c>
      <c r="DY403" s="21" t="s">
        <v>858</v>
      </c>
      <c r="EA403" s="22" t="s">
        <v>626</v>
      </c>
      <c r="EB403" s="22" t="s">
        <v>204</v>
      </c>
      <c r="EC403" s="22">
        <v>14000</v>
      </c>
      <c r="ED403" s="22">
        <v>17.100000000000001</v>
      </c>
      <c r="EE403" s="22">
        <v>20306</v>
      </c>
      <c r="EF403" s="22">
        <v>18</v>
      </c>
      <c r="EG403" s="22">
        <v>24279</v>
      </c>
      <c r="EH403" s="22">
        <v>11</v>
      </c>
      <c r="EI403" s="22" t="s">
        <v>858</v>
      </c>
      <c r="EJ403" s="22" t="s">
        <v>858</v>
      </c>
      <c r="EK403" s="22" t="s">
        <v>858</v>
      </c>
      <c r="EL403" s="22" t="s">
        <v>858</v>
      </c>
      <c r="EN403" s="23" t="s">
        <v>626</v>
      </c>
      <c r="EO403" s="23" t="s">
        <v>204</v>
      </c>
      <c r="EP403" s="23">
        <v>16000</v>
      </c>
      <c r="EQ403" s="23">
        <v>9.6999999999999993</v>
      </c>
      <c r="ER403" s="23">
        <v>10.31</v>
      </c>
      <c r="ES403" s="23">
        <v>7.9</v>
      </c>
      <c r="ET403" s="23">
        <v>12.08</v>
      </c>
      <c r="EU403" s="23">
        <v>5.8</v>
      </c>
      <c r="EV403" s="23">
        <v>6.67</v>
      </c>
      <c r="EW403" s="23">
        <v>3.5</v>
      </c>
      <c r="EX403" s="23" t="s">
        <v>858</v>
      </c>
      <c r="EY403" s="23" t="s">
        <v>858</v>
      </c>
      <c r="FA403" s="24" t="s">
        <v>626</v>
      </c>
      <c r="FB403" s="24" t="s">
        <v>204</v>
      </c>
      <c r="FC403" s="24">
        <v>16000</v>
      </c>
      <c r="FD403" s="24">
        <v>9.6999999999999993</v>
      </c>
      <c r="FE403" s="24">
        <v>387.7</v>
      </c>
      <c r="FF403" s="24">
        <v>7.3</v>
      </c>
      <c r="FG403" s="24">
        <v>452.3</v>
      </c>
      <c r="FH403" s="24">
        <v>5.8</v>
      </c>
      <c r="FI403" s="24">
        <v>249.5</v>
      </c>
      <c r="FJ403" s="24">
        <v>6.5</v>
      </c>
      <c r="FK403" s="24" t="s">
        <v>858</v>
      </c>
      <c r="FL403" s="24" t="s">
        <v>858</v>
      </c>
      <c r="FN403" s="11" t="s">
        <v>626</v>
      </c>
      <c r="FO403" s="11" t="s">
        <v>204</v>
      </c>
      <c r="FP403" s="11">
        <v>26000</v>
      </c>
      <c r="FQ403" s="11">
        <v>8.3000000000000007</v>
      </c>
      <c r="FR403" s="11">
        <v>37.5</v>
      </c>
      <c r="FS403" s="11">
        <v>1.7</v>
      </c>
      <c r="FT403" s="11">
        <v>39.799999999999997</v>
      </c>
      <c r="FU403" s="11">
        <v>1</v>
      </c>
      <c r="FV403" s="11">
        <v>35</v>
      </c>
      <c r="FW403" s="11">
        <v>1.4</v>
      </c>
      <c r="FX403" s="11" t="s">
        <v>858</v>
      </c>
      <c r="FY403" s="11" t="s">
        <v>858</v>
      </c>
      <c r="GA403" s="10" t="s">
        <v>626</v>
      </c>
      <c r="GB403" s="10" t="s">
        <v>204</v>
      </c>
      <c r="GC403" s="10">
        <v>22000</v>
      </c>
      <c r="GD403" s="10">
        <v>11.5</v>
      </c>
      <c r="GE403" s="10">
        <v>28900</v>
      </c>
      <c r="GF403" s="10">
        <v>14</v>
      </c>
      <c r="GG403" s="10">
        <v>36184</v>
      </c>
      <c r="GH403" s="10">
        <v>7.2</v>
      </c>
      <c r="GI403" s="10">
        <v>16467</v>
      </c>
      <c r="GJ403" s="10">
        <v>9.5</v>
      </c>
      <c r="GK403" s="10" t="s">
        <v>858</v>
      </c>
      <c r="GL403" s="10" t="s">
        <v>858</v>
      </c>
      <c r="GN403" s="9" t="s">
        <v>626</v>
      </c>
      <c r="GO403" s="9" t="s">
        <v>204</v>
      </c>
      <c r="GP403" s="9">
        <v>26000</v>
      </c>
      <c r="GQ403" s="9">
        <v>8.3000000000000007</v>
      </c>
      <c r="GR403" s="9">
        <v>14.05</v>
      </c>
      <c r="GS403" s="9">
        <v>10</v>
      </c>
      <c r="GT403" s="9">
        <v>17.16</v>
      </c>
      <c r="GU403" s="9">
        <v>5.8</v>
      </c>
      <c r="GV403" s="9">
        <v>7.62</v>
      </c>
      <c r="GW403" s="9">
        <v>5.4</v>
      </c>
      <c r="GX403" s="9" t="s">
        <v>858</v>
      </c>
      <c r="GY403" s="9" t="s">
        <v>858</v>
      </c>
    </row>
    <row r="404" spans="1:207" x14ac:dyDescent="0.25">
      <c r="A404" s="1" t="s">
        <v>627</v>
      </c>
      <c r="B404" s="1" t="s">
        <v>205</v>
      </c>
      <c r="C404" s="1">
        <v>14000</v>
      </c>
      <c r="D404" s="1">
        <v>11</v>
      </c>
      <c r="E404" s="1">
        <v>433.4</v>
      </c>
      <c r="F404" s="1">
        <v>7.1</v>
      </c>
      <c r="G404" s="1">
        <v>479.2</v>
      </c>
      <c r="H404" s="1">
        <v>4.7</v>
      </c>
      <c r="I404" s="1">
        <v>296.3</v>
      </c>
      <c r="J404" s="1">
        <v>8.3000000000000007</v>
      </c>
      <c r="K404" s="1" t="s">
        <v>858</v>
      </c>
      <c r="L404" s="1" t="s">
        <v>858</v>
      </c>
      <c r="N404" s="2" t="s">
        <v>627</v>
      </c>
      <c r="O404" s="2" t="s">
        <v>205</v>
      </c>
      <c r="P404" s="2">
        <v>19000</v>
      </c>
      <c r="Q404" s="2">
        <v>9.1999999999999993</v>
      </c>
      <c r="R404" s="2">
        <v>40</v>
      </c>
      <c r="S404" s="2">
        <v>2.1</v>
      </c>
      <c r="T404" s="2">
        <v>42.2</v>
      </c>
      <c r="U404" s="2">
        <v>1.5</v>
      </c>
      <c r="V404" s="2">
        <v>36</v>
      </c>
      <c r="W404" s="2">
        <v>1.4</v>
      </c>
      <c r="X404" s="2" t="s">
        <v>858</v>
      </c>
      <c r="Y404" s="2" t="s">
        <v>858</v>
      </c>
      <c r="AA404" s="3" t="s">
        <v>627</v>
      </c>
      <c r="AB404" s="3" t="s">
        <v>205</v>
      </c>
      <c r="AC404" s="3">
        <v>17000</v>
      </c>
      <c r="AD404" s="3">
        <v>15</v>
      </c>
      <c r="AE404" s="3">
        <v>22057</v>
      </c>
      <c r="AF404" s="3">
        <v>11</v>
      </c>
      <c r="AG404" s="3">
        <v>24528</v>
      </c>
      <c r="AH404" s="3">
        <v>5.7</v>
      </c>
      <c r="AI404" s="3">
        <v>13568</v>
      </c>
      <c r="AJ404" s="3">
        <v>8.1</v>
      </c>
      <c r="AK404" s="3" t="s">
        <v>858</v>
      </c>
      <c r="AL404" s="3" t="s">
        <v>858</v>
      </c>
      <c r="AN404" s="4" t="s">
        <v>627</v>
      </c>
      <c r="AO404" s="4" t="s">
        <v>205</v>
      </c>
      <c r="AP404" s="4">
        <v>19000</v>
      </c>
      <c r="AQ404" s="4">
        <v>9.1999999999999993</v>
      </c>
      <c r="AR404" s="4">
        <v>9.6300000000000008</v>
      </c>
      <c r="AS404" s="4">
        <v>5.4</v>
      </c>
      <c r="AT404" s="4">
        <v>10.95</v>
      </c>
      <c r="AU404" s="4">
        <v>4</v>
      </c>
      <c r="AV404" s="4">
        <v>6.98</v>
      </c>
      <c r="AW404" s="4">
        <v>3.7</v>
      </c>
      <c r="AX404" s="4" t="s">
        <v>858</v>
      </c>
      <c r="AY404" s="4" t="s">
        <v>858</v>
      </c>
      <c r="BA404" s="5" t="s">
        <v>627</v>
      </c>
      <c r="BB404" s="5" t="s">
        <v>205</v>
      </c>
      <c r="BC404" s="5">
        <v>19000</v>
      </c>
      <c r="BD404" s="5">
        <v>9.1999999999999993</v>
      </c>
      <c r="BE404" s="5">
        <v>416.4</v>
      </c>
      <c r="BF404" s="5">
        <v>6.3</v>
      </c>
      <c r="BG404" s="5">
        <v>462.5</v>
      </c>
      <c r="BH404" s="5">
        <v>4</v>
      </c>
      <c r="BI404" s="5">
        <v>258.89999999999998</v>
      </c>
      <c r="BJ404" s="5">
        <v>6.9</v>
      </c>
      <c r="BK404" s="5" t="s">
        <v>858</v>
      </c>
      <c r="BL404" s="5" t="s">
        <v>858</v>
      </c>
      <c r="BN404" s="6" t="s">
        <v>627</v>
      </c>
      <c r="BO404" s="6" t="s">
        <v>205</v>
      </c>
      <c r="BP404" s="6">
        <v>30000</v>
      </c>
      <c r="BQ404" s="6">
        <v>7.3</v>
      </c>
      <c r="BR404" s="6">
        <v>37</v>
      </c>
      <c r="BS404" s="6">
        <v>1.7</v>
      </c>
      <c r="BT404" s="6">
        <v>33.5</v>
      </c>
      <c r="BU404" s="6">
        <v>3</v>
      </c>
      <c r="BV404" s="6">
        <v>11.6</v>
      </c>
      <c r="BW404" s="6">
        <v>18</v>
      </c>
      <c r="BX404" s="6" t="s">
        <v>858</v>
      </c>
      <c r="BY404" s="6" t="s">
        <v>858</v>
      </c>
      <c r="CA404" s="7" t="s">
        <v>627</v>
      </c>
      <c r="CB404" s="7" t="s">
        <v>205</v>
      </c>
      <c r="CC404" s="7">
        <v>26000</v>
      </c>
      <c r="CD404" s="7">
        <v>11.1</v>
      </c>
      <c r="CE404" s="7">
        <v>19143</v>
      </c>
      <c r="CF404" s="7">
        <v>8.9</v>
      </c>
      <c r="CG404" s="7">
        <v>20424</v>
      </c>
      <c r="CH404" s="7">
        <v>5.9</v>
      </c>
      <c r="CI404" s="7" t="s">
        <v>858</v>
      </c>
      <c r="CJ404" s="7" t="s">
        <v>858</v>
      </c>
      <c r="CK404" s="7" t="s">
        <v>858</v>
      </c>
      <c r="CL404" s="7" t="s">
        <v>858</v>
      </c>
      <c r="CN404" s="8" t="s">
        <v>627</v>
      </c>
      <c r="CO404" s="8" t="s">
        <v>205</v>
      </c>
      <c r="CP404" s="8">
        <v>30000</v>
      </c>
      <c r="CQ404" s="8">
        <v>7.3</v>
      </c>
      <c r="CR404" s="8">
        <v>8.9600000000000009</v>
      </c>
      <c r="CS404" s="8">
        <v>5.4</v>
      </c>
      <c r="CT404" s="8">
        <v>11.16</v>
      </c>
      <c r="CU404" s="8">
        <v>3.8</v>
      </c>
      <c r="CV404" s="8">
        <v>6.4</v>
      </c>
      <c r="CW404" s="8">
        <v>2.7</v>
      </c>
      <c r="CX404" s="8" t="s">
        <v>858</v>
      </c>
      <c r="CY404" s="8" t="s">
        <v>858</v>
      </c>
      <c r="DA404" s="20" t="s">
        <v>627</v>
      </c>
      <c r="DB404" s="20" t="s">
        <v>205</v>
      </c>
      <c r="DC404" s="20">
        <v>30000</v>
      </c>
      <c r="DD404" s="20">
        <v>7.3</v>
      </c>
      <c r="DE404" s="20">
        <v>338.3</v>
      </c>
      <c r="DF404" s="20">
        <v>6.8</v>
      </c>
      <c r="DG404" s="20">
        <v>373.6</v>
      </c>
      <c r="DH404" s="20">
        <v>4.5999999999999996</v>
      </c>
      <c r="DI404" s="20">
        <v>89.3</v>
      </c>
      <c r="DJ404" s="20">
        <v>20</v>
      </c>
      <c r="DK404" s="20" t="s">
        <v>858</v>
      </c>
      <c r="DL404" s="20" t="s">
        <v>858</v>
      </c>
      <c r="DN404" s="21" t="s">
        <v>627</v>
      </c>
      <c r="DO404" s="21" t="s">
        <v>205</v>
      </c>
      <c r="DP404" s="21">
        <v>5000</v>
      </c>
      <c r="DQ404" s="21">
        <v>17.100000000000001</v>
      </c>
      <c r="DR404" s="21">
        <v>37.299999999999997</v>
      </c>
      <c r="DS404" s="21">
        <v>2.1</v>
      </c>
      <c r="DT404" s="21">
        <v>38.700000000000003</v>
      </c>
      <c r="DU404" s="21">
        <v>2.1</v>
      </c>
      <c r="DV404" s="21" t="s">
        <v>858</v>
      </c>
      <c r="DW404" s="21" t="s">
        <v>858</v>
      </c>
      <c r="DX404" s="21" t="s">
        <v>858</v>
      </c>
      <c r="DY404" s="21" t="s">
        <v>858</v>
      </c>
      <c r="EA404" s="22" t="s">
        <v>627</v>
      </c>
      <c r="EB404" s="22" t="s">
        <v>205</v>
      </c>
      <c r="EC404" s="22">
        <v>5000</v>
      </c>
      <c r="ED404" s="22">
        <v>19.899999999999999</v>
      </c>
      <c r="EE404" s="22">
        <v>18373</v>
      </c>
      <c r="EF404" s="22">
        <v>17</v>
      </c>
      <c r="EG404" s="22">
        <v>20361</v>
      </c>
      <c r="EH404" s="22">
        <v>8.5</v>
      </c>
      <c r="EI404" s="22" t="s">
        <v>858</v>
      </c>
      <c r="EJ404" s="22" t="s">
        <v>858</v>
      </c>
      <c r="EK404" s="22" t="s">
        <v>858</v>
      </c>
      <c r="EL404" s="22" t="s">
        <v>858</v>
      </c>
      <c r="EN404" s="23" t="s">
        <v>627</v>
      </c>
      <c r="EO404" s="23" t="s">
        <v>205</v>
      </c>
      <c r="EP404" s="23">
        <v>5000</v>
      </c>
      <c r="EQ404" s="23">
        <v>17.100000000000001</v>
      </c>
      <c r="ER404" s="23">
        <v>9.7200000000000006</v>
      </c>
      <c r="ES404" s="23">
        <v>13</v>
      </c>
      <c r="ET404" s="23">
        <v>10.81</v>
      </c>
      <c r="EU404" s="23">
        <v>7</v>
      </c>
      <c r="EV404" s="23" t="s">
        <v>858</v>
      </c>
      <c r="EW404" s="23" t="s">
        <v>858</v>
      </c>
      <c r="EX404" s="23" t="s">
        <v>858</v>
      </c>
      <c r="EY404" s="23" t="s">
        <v>858</v>
      </c>
      <c r="FA404" s="24" t="s">
        <v>627</v>
      </c>
      <c r="FB404" s="24" t="s">
        <v>205</v>
      </c>
      <c r="FC404" s="24">
        <v>5000</v>
      </c>
      <c r="FD404" s="24">
        <v>17.100000000000001</v>
      </c>
      <c r="FE404" s="24">
        <v>378</v>
      </c>
      <c r="FF404" s="24">
        <v>14</v>
      </c>
      <c r="FG404" s="24">
        <v>418.2</v>
      </c>
      <c r="FH404" s="24">
        <v>6.9</v>
      </c>
      <c r="FI404" s="24" t="s">
        <v>858</v>
      </c>
      <c r="FJ404" s="24" t="s">
        <v>858</v>
      </c>
      <c r="FK404" s="24" t="s">
        <v>858</v>
      </c>
      <c r="FL404" s="24" t="s">
        <v>858</v>
      </c>
      <c r="FN404" s="11" t="s">
        <v>627</v>
      </c>
      <c r="FO404" s="11" t="s">
        <v>205</v>
      </c>
      <c r="FP404" s="11">
        <v>14000</v>
      </c>
      <c r="FQ404" s="11">
        <v>11</v>
      </c>
      <c r="FR404" s="11">
        <v>40</v>
      </c>
      <c r="FS404" s="11">
        <v>3.8</v>
      </c>
      <c r="FT404" s="11">
        <v>43.6</v>
      </c>
      <c r="FU404" s="11">
        <v>1.9</v>
      </c>
      <c r="FV404" s="11">
        <v>37</v>
      </c>
      <c r="FW404" s="11">
        <v>1.8</v>
      </c>
      <c r="FX404" s="11" t="s">
        <v>858</v>
      </c>
      <c r="FY404" s="11" t="s">
        <v>858</v>
      </c>
      <c r="GA404" s="10" t="s">
        <v>627</v>
      </c>
      <c r="GB404" s="10" t="s">
        <v>205</v>
      </c>
      <c r="GC404" s="10">
        <v>12000</v>
      </c>
      <c r="GD404" s="10">
        <v>19.399999999999999</v>
      </c>
      <c r="GE404" s="10">
        <v>23571</v>
      </c>
      <c r="GF404" s="10">
        <v>14</v>
      </c>
      <c r="GG404" s="10">
        <v>26192</v>
      </c>
      <c r="GH404" s="10">
        <v>6.9</v>
      </c>
      <c r="GI404" s="10" t="s">
        <v>858</v>
      </c>
      <c r="GJ404" s="10" t="s">
        <v>858</v>
      </c>
      <c r="GK404" s="10" t="s">
        <v>858</v>
      </c>
      <c r="GL404" s="10" t="s">
        <v>858</v>
      </c>
      <c r="GN404" s="9" t="s">
        <v>627</v>
      </c>
      <c r="GO404" s="9" t="s">
        <v>205</v>
      </c>
      <c r="GP404" s="9">
        <v>14000</v>
      </c>
      <c r="GQ404" s="9">
        <v>11</v>
      </c>
      <c r="GR404" s="9">
        <v>9.5</v>
      </c>
      <c r="GS404" s="9">
        <v>5.9</v>
      </c>
      <c r="GT404" s="9">
        <v>10.99</v>
      </c>
      <c r="GU404" s="9">
        <v>4.8</v>
      </c>
      <c r="GV404" s="9">
        <v>7.14</v>
      </c>
      <c r="GW404" s="9">
        <v>5.6</v>
      </c>
      <c r="GX404" s="9" t="s">
        <v>858</v>
      </c>
      <c r="GY404" s="9" t="s">
        <v>858</v>
      </c>
    </row>
    <row r="405" spans="1:207" x14ac:dyDescent="0.25">
      <c r="A405" s="1" t="s">
        <v>628</v>
      </c>
      <c r="B405" s="1" t="s">
        <v>206</v>
      </c>
      <c r="C405" s="1">
        <v>22000</v>
      </c>
      <c r="D405" s="1">
        <v>8.9</v>
      </c>
      <c r="E405" s="1">
        <v>492.5</v>
      </c>
      <c r="F405" s="1">
        <v>6</v>
      </c>
      <c r="G405" s="1">
        <v>534</v>
      </c>
      <c r="H405" s="1">
        <v>4.0999999999999996</v>
      </c>
      <c r="I405" s="1">
        <v>289.8</v>
      </c>
      <c r="J405" s="1">
        <v>6.4</v>
      </c>
      <c r="K405" s="1" t="s">
        <v>858</v>
      </c>
      <c r="L405" s="1" t="s">
        <v>858</v>
      </c>
      <c r="N405" s="2" t="s">
        <v>628</v>
      </c>
      <c r="O405" s="2" t="s">
        <v>206</v>
      </c>
      <c r="P405" s="2">
        <v>35000</v>
      </c>
      <c r="Q405" s="2">
        <v>6.9</v>
      </c>
      <c r="R405" s="2">
        <v>37.5</v>
      </c>
      <c r="S405" s="2">
        <v>1.4</v>
      </c>
      <c r="T405" s="2">
        <v>39.299999999999997</v>
      </c>
      <c r="U405" s="2">
        <v>0.9</v>
      </c>
      <c r="V405" s="2">
        <v>34.6</v>
      </c>
      <c r="W405" s="2">
        <v>1.8</v>
      </c>
      <c r="X405" s="2" t="s">
        <v>858</v>
      </c>
      <c r="Y405" s="2" t="s">
        <v>858</v>
      </c>
      <c r="AA405" s="3" t="s">
        <v>628</v>
      </c>
      <c r="AB405" s="3" t="s">
        <v>206</v>
      </c>
      <c r="AC405" s="3">
        <v>32000</v>
      </c>
      <c r="AD405" s="3">
        <v>9.1</v>
      </c>
      <c r="AE405" s="3">
        <v>22828</v>
      </c>
      <c r="AF405" s="3">
        <v>7.5</v>
      </c>
      <c r="AG405" s="3">
        <v>26019</v>
      </c>
      <c r="AH405" s="3">
        <v>4.7</v>
      </c>
      <c r="AI405" s="3">
        <v>13324</v>
      </c>
      <c r="AJ405" s="3">
        <v>6</v>
      </c>
      <c r="AK405" s="3" t="s">
        <v>858</v>
      </c>
      <c r="AL405" s="3" t="s">
        <v>858</v>
      </c>
      <c r="AN405" s="4" t="s">
        <v>628</v>
      </c>
      <c r="AO405" s="4" t="s">
        <v>206</v>
      </c>
      <c r="AP405" s="4">
        <v>35000</v>
      </c>
      <c r="AQ405" s="4">
        <v>6.9</v>
      </c>
      <c r="AR405" s="4">
        <v>11.47</v>
      </c>
      <c r="AS405" s="4">
        <v>3.9</v>
      </c>
      <c r="AT405" s="4">
        <v>13.12</v>
      </c>
      <c r="AU405" s="4">
        <v>3.7</v>
      </c>
      <c r="AV405" s="4">
        <v>7.22</v>
      </c>
      <c r="AW405" s="4">
        <v>3.7</v>
      </c>
      <c r="AX405" s="4" t="s">
        <v>858</v>
      </c>
      <c r="AY405" s="4" t="s">
        <v>858</v>
      </c>
      <c r="BA405" s="5" t="s">
        <v>628</v>
      </c>
      <c r="BB405" s="5" t="s">
        <v>206</v>
      </c>
      <c r="BC405" s="5">
        <v>35000</v>
      </c>
      <c r="BD405" s="5">
        <v>6.9</v>
      </c>
      <c r="BE405" s="5">
        <v>454.7</v>
      </c>
      <c r="BF405" s="5">
        <v>5.3</v>
      </c>
      <c r="BG405" s="5">
        <v>516.4</v>
      </c>
      <c r="BH405" s="5">
        <v>3.6</v>
      </c>
      <c r="BI405" s="5">
        <v>266</v>
      </c>
      <c r="BJ405" s="5">
        <v>4.2</v>
      </c>
      <c r="BK405" s="5" t="s">
        <v>858</v>
      </c>
      <c r="BL405" s="5" t="s">
        <v>858</v>
      </c>
      <c r="BN405" s="6" t="s">
        <v>628</v>
      </c>
      <c r="BO405" s="6" t="s">
        <v>206</v>
      </c>
      <c r="BP405" s="6">
        <v>54000</v>
      </c>
      <c r="BQ405" s="6">
        <v>5.5</v>
      </c>
      <c r="BR405" s="6">
        <v>36.9</v>
      </c>
      <c r="BS405" s="6">
        <v>1.7</v>
      </c>
      <c r="BT405" s="6">
        <v>31.7</v>
      </c>
      <c r="BU405" s="6">
        <v>2.2000000000000002</v>
      </c>
      <c r="BV405" s="6">
        <v>12</v>
      </c>
      <c r="BW405" s="6">
        <v>14</v>
      </c>
      <c r="BX405" s="6" t="s">
        <v>858</v>
      </c>
      <c r="BY405" s="6" t="s">
        <v>858</v>
      </c>
      <c r="CA405" s="7" t="s">
        <v>628</v>
      </c>
      <c r="CB405" s="7" t="s">
        <v>206</v>
      </c>
      <c r="CC405" s="7">
        <v>48000</v>
      </c>
      <c r="CD405" s="7">
        <v>7.7</v>
      </c>
      <c r="CE405" s="7">
        <v>18812</v>
      </c>
      <c r="CF405" s="7">
        <v>9.8000000000000007</v>
      </c>
      <c r="CG405" s="7">
        <v>21147</v>
      </c>
      <c r="CH405" s="7">
        <v>5.3</v>
      </c>
      <c r="CI405" s="7" t="s">
        <v>858</v>
      </c>
      <c r="CJ405" s="7" t="s">
        <v>858</v>
      </c>
      <c r="CK405" s="7" t="s">
        <v>858</v>
      </c>
      <c r="CL405" s="7" t="s">
        <v>858</v>
      </c>
      <c r="CN405" s="8" t="s">
        <v>628</v>
      </c>
      <c r="CO405" s="8" t="s">
        <v>206</v>
      </c>
      <c r="CP405" s="8">
        <v>54000</v>
      </c>
      <c r="CQ405" s="8">
        <v>5.5</v>
      </c>
      <c r="CR405" s="8">
        <v>10.59</v>
      </c>
      <c r="CS405" s="8">
        <v>5.4</v>
      </c>
      <c r="CT405" s="8">
        <v>12.86</v>
      </c>
      <c r="CU405" s="8">
        <v>3.2</v>
      </c>
      <c r="CV405" s="8">
        <v>6.52</v>
      </c>
      <c r="CW405" s="8">
        <v>1.7</v>
      </c>
      <c r="CX405" s="8" t="s">
        <v>858</v>
      </c>
      <c r="CY405" s="8" t="s">
        <v>858</v>
      </c>
      <c r="DA405" s="20" t="s">
        <v>628</v>
      </c>
      <c r="DB405" s="20" t="s">
        <v>206</v>
      </c>
      <c r="DC405" s="20">
        <v>54000</v>
      </c>
      <c r="DD405" s="20">
        <v>5.5</v>
      </c>
      <c r="DE405" s="20">
        <v>358.8</v>
      </c>
      <c r="DF405" s="20">
        <v>7</v>
      </c>
      <c r="DG405" s="20">
        <v>407.8</v>
      </c>
      <c r="DH405" s="20">
        <v>3.9</v>
      </c>
      <c r="DI405" s="20">
        <v>104.4</v>
      </c>
      <c r="DJ405" s="20">
        <v>16</v>
      </c>
      <c r="DK405" s="20" t="s">
        <v>858</v>
      </c>
      <c r="DL405" s="20" t="s">
        <v>858</v>
      </c>
      <c r="DN405" s="21" t="s">
        <v>628</v>
      </c>
      <c r="DO405" s="21" t="s">
        <v>206</v>
      </c>
      <c r="DP405" s="21">
        <v>13000</v>
      </c>
      <c r="DQ405" s="21">
        <v>11.1</v>
      </c>
      <c r="DR405" s="21">
        <v>37</v>
      </c>
      <c r="DS405" s="21">
        <v>1.7</v>
      </c>
      <c r="DT405" s="21">
        <v>37.1</v>
      </c>
      <c r="DU405" s="21">
        <v>1.2</v>
      </c>
      <c r="DV405" s="21">
        <v>32</v>
      </c>
      <c r="DW405" s="21">
        <v>3.1</v>
      </c>
      <c r="DX405" s="21" t="s">
        <v>858</v>
      </c>
      <c r="DY405" s="21" t="s">
        <v>858</v>
      </c>
      <c r="EA405" s="22" t="s">
        <v>628</v>
      </c>
      <c r="EB405" s="22" t="s">
        <v>206</v>
      </c>
      <c r="EC405" s="22">
        <v>12000</v>
      </c>
      <c r="ED405" s="22">
        <v>13.1</v>
      </c>
      <c r="EE405" s="22">
        <v>19760</v>
      </c>
      <c r="EF405" s="22">
        <v>12</v>
      </c>
      <c r="EG405" s="22">
        <v>25043</v>
      </c>
      <c r="EH405" s="22">
        <v>8.6999999999999993</v>
      </c>
      <c r="EI405" s="22">
        <v>11798</v>
      </c>
      <c r="EJ405" s="22">
        <v>18</v>
      </c>
      <c r="EK405" s="22" t="s">
        <v>858</v>
      </c>
      <c r="EL405" s="22" t="s">
        <v>858</v>
      </c>
      <c r="EN405" s="23" t="s">
        <v>628</v>
      </c>
      <c r="EO405" s="23" t="s">
        <v>206</v>
      </c>
      <c r="EP405" s="23">
        <v>13000</v>
      </c>
      <c r="EQ405" s="23">
        <v>11.1</v>
      </c>
      <c r="ER405" s="23">
        <v>10.46</v>
      </c>
      <c r="ES405" s="23">
        <v>7.7</v>
      </c>
      <c r="ET405" s="23">
        <v>13.12</v>
      </c>
      <c r="EU405" s="23">
        <v>6.9</v>
      </c>
      <c r="EV405" s="23">
        <v>7</v>
      </c>
      <c r="EW405" s="23">
        <v>5</v>
      </c>
      <c r="EX405" s="23" t="s">
        <v>858</v>
      </c>
      <c r="EY405" s="23" t="s">
        <v>858</v>
      </c>
      <c r="FA405" s="24" t="s">
        <v>628</v>
      </c>
      <c r="FB405" s="24" t="s">
        <v>206</v>
      </c>
      <c r="FC405" s="24">
        <v>13000</v>
      </c>
      <c r="FD405" s="24">
        <v>11.1</v>
      </c>
      <c r="FE405" s="24">
        <v>401.6</v>
      </c>
      <c r="FF405" s="24">
        <v>10</v>
      </c>
      <c r="FG405" s="24">
        <v>486.7</v>
      </c>
      <c r="FH405" s="24">
        <v>7</v>
      </c>
      <c r="FI405" s="24">
        <v>254.3</v>
      </c>
      <c r="FJ405" s="24">
        <v>4.4000000000000004</v>
      </c>
      <c r="FK405" s="24" t="s">
        <v>858</v>
      </c>
      <c r="FL405" s="24" t="s">
        <v>858</v>
      </c>
      <c r="FN405" s="11" t="s">
        <v>628</v>
      </c>
      <c r="FO405" s="11" t="s">
        <v>206</v>
      </c>
      <c r="FP405" s="11">
        <v>22000</v>
      </c>
      <c r="FQ405" s="11">
        <v>8.9</v>
      </c>
      <c r="FR405" s="11">
        <v>39</v>
      </c>
      <c r="FS405" s="11">
        <v>1.6</v>
      </c>
      <c r="FT405" s="11">
        <v>40.700000000000003</v>
      </c>
      <c r="FU405" s="11">
        <v>1.1000000000000001</v>
      </c>
      <c r="FV405" s="11">
        <v>36.700000000000003</v>
      </c>
      <c r="FW405" s="11">
        <v>1.5</v>
      </c>
      <c r="FX405" s="11" t="s">
        <v>858</v>
      </c>
      <c r="FY405" s="11" t="s">
        <v>858</v>
      </c>
      <c r="GA405" s="10" t="s">
        <v>628</v>
      </c>
      <c r="GB405" s="10" t="s">
        <v>206</v>
      </c>
      <c r="GC405" s="10">
        <v>21000</v>
      </c>
      <c r="GD405" s="10">
        <v>12.3</v>
      </c>
      <c r="GE405" s="10">
        <v>23714</v>
      </c>
      <c r="GF405" s="10">
        <v>10</v>
      </c>
      <c r="GG405" s="10">
        <v>26580</v>
      </c>
      <c r="GH405" s="10">
        <v>5.5</v>
      </c>
      <c r="GI405" s="10">
        <v>14309</v>
      </c>
      <c r="GJ405" s="10">
        <v>7.5</v>
      </c>
      <c r="GK405" s="10" t="s">
        <v>858</v>
      </c>
      <c r="GL405" s="10" t="s">
        <v>858</v>
      </c>
      <c r="GN405" s="9" t="s">
        <v>628</v>
      </c>
      <c r="GO405" s="9" t="s">
        <v>206</v>
      </c>
      <c r="GP405" s="9">
        <v>22000</v>
      </c>
      <c r="GQ405" s="9">
        <v>8.9</v>
      </c>
      <c r="GR405" s="9">
        <v>11.65</v>
      </c>
      <c r="GS405" s="9">
        <v>5.0999999999999996</v>
      </c>
      <c r="GT405" s="9">
        <v>13.13</v>
      </c>
      <c r="GU405" s="9">
        <v>4.2</v>
      </c>
      <c r="GV405" s="9">
        <v>7.23</v>
      </c>
      <c r="GW405" s="9">
        <v>4.9000000000000004</v>
      </c>
      <c r="GX405" s="9" t="s">
        <v>858</v>
      </c>
      <c r="GY405" s="9" t="s">
        <v>858</v>
      </c>
    </row>
    <row r="406" spans="1:207" x14ac:dyDescent="0.25">
      <c r="A406" s="1" t="s">
        <v>629</v>
      </c>
      <c r="B406" s="1" t="s">
        <v>207</v>
      </c>
      <c r="C406" s="1">
        <v>23000</v>
      </c>
      <c r="D406" s="1">
        <v>8.8000000000000007</v>
      </c>
      <c r="E406" s="1">
        <v>549.29999999999995</v>
      </c>
      <c r="F406" s="1">
        <v>5.8</v>
      </c>
      <c r="G406" s="1">
        <v>589.9</v>
      </c>
      <c r="H406" s="1">
        <v>3.7</v>
      </c>
      <c r="I406" s="1">
        <v>317.89999999999998</v>
      </c>
      <c r="J406" s="1">
        <v>6.7</v>
      </c>
      <c r="K406" s="1" t="s">
        <v>858</v>
      </c>
      <c r="L406" s="1" t="s">
        <v>858</v>
      </c>
      <c r="N406" s="2" t="s">
        <v>629</v>
      </c>
      <c r="O406" s="2" t="s">
        <v>207</v>
      </c>
      <c r="P406" s="2">
        <v>31000</v>
      </c>
      <c r="Q406" s="2">
        <v>7.5</v>
      </c>
      <c r="R406" s="2">
        <v>40</v>
      </c>
      <c r="S406" s="2">
        <v>1.4</v>
      </c>
      <c r="T406" s="2">
        <v>41.3</v>
      </c>
      <c r="U406" s="2">
        <v>1.2</v>
      </c>
      <c r="V406" s="2">
        <v>36</v>
      </c>
      <c r="W406" s="2">
        <v>1.3</v>
      </c>
      <c r="X406" s="2" t="s">
        <v>858</v>
      </c>
      <c r="Y406" s="2" t="s">
        <v>858</v>
      </c>
      <c r="AA406" s="3" t="s">
        <v>629</v>
      </c>
      <c r="AB406" s="3" t="s">
        <v>207</v>
      </c>
      <c r="AC406" s="3">
        <v>28000</v>
      </c>
      <c r="AD406" s="3">
        <v>15.3</v>
      </c>
      <c r="AE406" s="3">
        <v>28520</v>
      </c>
      <c r="AF406" s="3">
        <v>17</v>
      </c>
      <c r="AG406" s="3">
        <v>30716</v>
      </c>
      <c r="AH406" s="3">
        <v>4.7</v>
      </c>
      <c r="AI406" s="3">
        <v>15275</v>
      </c>
      <c r="AJ406" s="3">
        <v>7.3</v>
      </c>
      <c r="AK406" s="3" t="s">
        <v>858</v>
      </c>
      <c r="AL406" s="3" t="s">
        <v>858</v>
      </c>
      <c r="AN406" s="4" t="s">
        <v>629</v>
      </c>
      <c r="AO406" s="4" t="s">
        <v>207</v>
      </c>
      <c r="AP406" s="4">
        <v>31000</v>
      </c>
      <c r="AQ406" s="4">
        <v>7.5</v>
      </c>
      <c r="AR406" s="4">
        <v>12.55</v>
      </c>
      <c r="AS406" s="4">
        <v>6</v>
      </c>
      <c r="AT406" s="4">
        <v>13.61</v>
      </c>
      <c r="AU406" s="4">
        <v>3.5</v>
      </c>
      <c r="AV406" s="4">
        <v>6.97</v>
      </c>
      <c r="AW406" s="4">
        <v>3.6</v>
      </c>
      <c r="AX406" s="4" t="s">
        <v>858</v>
      </c>
      <c r="AY406" s="4" t="s">
        <v>858</v>
      </c>
      <c r="BA406" s="5" t="s">
        <v>629</v>
      </c>
      <c r="BB406" s="5" t="s">
        <v>207</v>
      </c>
      <c r="BC406" s="5">
        <v>31000</v>
      </c>
      <c r="BD406" s="5">
        <v>7.5</v>
      </c>
      <c r="BE406" s="5">
        <v>514.79999999999995</v>
      </c>
      <c r="BF406" s="5">
        <v>6.6</v>
      </c>
      <c r="BG406" s="5">
        <v>562.29999999999995</v>
      </c>
      <c r="BH406" s="5">
        <v>3.4</v>
      </c>
      <c r="BI406" s="5">
        <v>284.39999999999998</v>
      </c>
      <c r="BJ406" s="5">
        <v>6.4</v>
      </c>
      <c r="BK406" s="5" t="s">
        <v>858</v>
      </c>
      <c r="BL406" s="5" t="s">
        <v>858</v>
      </c>
      <c r="BN406" s="6" t="s">
        <v>629</v>
      </c>
      <c r="BO406" s="6" t="s">
        <v>207</v>
      </c>
      <c r="BP406" s="6">
        <v>43000</v>
      </c>
      <c r="BQ406" s="6">
        <v>6.3</v>
      </c>
      <c r="BR406" s="6">
        <v>37.5</v>
      </c>
      <c r="BS406" s="6">
        <v>1.8</v>
      </c>
      <c r="BT406" s="6">
        <v>34.9</v>
      </c>
      <c r="BU406" s="6">
        <v>2.2000000000000002</v>
      </c>
      <c r="BV406" s="6">
        <v>15.4</v>
      </c>
      <c r="BW406" s="6">
        <v>18</v>
      </c>
      <c r="BX406" s="6" t="s">
        <v>858</v>
      </c>
      <c r="BY406" s="6" t="s">
        <v>858</v>
      </c>
      <c r="CA406" s="7" t="s">
        <v>629</v>
      </c>
      <c r="CB406" s="7" t="s">
        <v>207</v>
      </c>
      <c r="CC406" s="7">
        <v>38000</v>
      </c>
      <c r="CD406" s="7">
        <v>12.4</v>
      </c>
      <c r="CE406" s="7">
        <v>24000</v>
      </c>
      <c r="CF406" s="7" t="s">
        <v>858</v>
      </c>
      <c r="CG406" s="7">
        <v>27029</v>
      </c>
      <c r="CH406" s="7">
        <v>5.7</v>
      </c>
      <c r="CI406" s="7" t="s">
        <v>858</v>
      </c>
      <c r="CJ406" s="7" t="s">
        <v>858</v>
      </c>
      <c r="CK406" s="7" t="s">
        <v>858</v>
      </c>
      <c r="CL406" s="7" t="s">
        <v>858</v>
      </c>
      <c r="CN406" s="8" t="s">
        <v>629</v>
      </c>
      <c r="CO406" s="8" t="s">
        <v>207</v>
      </c>
      <c r="CP406" s="8">
        <v>43000</v>
      </c>
      <c r="CQ406" s="8">
        <v>6.3</v>
      </c>
      <c r="CR406" s="8">
        <v>11.93</v>
      </c>
      <c r="CS406" s="8">
        <v>6.8</v>
      </c>
      <c r="CT406" s="8">
        <v>13.91</v>
      </c>
      <c r="CU406" s="8">
        <v>3.7</v>
      </c>
      <c r="CV406" s="8">
        <v>6.67</v>
      </c>
      <c r="CW406" s="8">
        <v>2.7</v>
      </c>
      <c r="CX406" s="8" t="s">
        <v>858</v>
      </c>
      <c r="CY406" s="8" t="s">
        <v>858</v>
      </c>
      <c r="DA406" s="20" t="s">
        <v>629</v>
      </c>
      <c r="DB406" s="20" t="s">
        <v>207</v>
      </c>
      <c r="DC406" s="20">
        <v>43000</v>
      </c>
      <c r="DD406" s="20">
        <v>6.3</v>
      </c>
      <c r="DE406" s="20">
        <v>450.2</v>
      </c>
      <c r="DF406" s="20">
        <v>6.9</v>
      </c>
      <c r="DG406" s="20">
        <v>485.7</v>
      </c>
      <c r="DH406" s="20">
        <v>3.9</v>
      </c>
      <c r="DI406" s="20">
        <v>127</v>
      </c>
      <c r="DJ406" s="20">
        <v>16</v>
      </c>
      <c r="DK406" s="20" t="s">
        <v>858</v>
      </c>
      <c r="DL406" s="20" t="s">
        <v>858</v>
      </c>
      <c r="DN406" s="21" t="s">
        <v>629</v>
      </c>
      <c r="DO406" s="21" t="s">
        <v>207</v>
      </c>
      <c r="DP406" s="21">
        <v>8000</v>
      </c>
      <c r="DQ406" s="21">
        <v>14.3</v>
      </c>
      <c r="DR406" s="21">
        <v>37.5</v>
      </c>
      <c r="DS406" s="21">
        <v>2.2999999999999998</v>
      </c>
      <c r="DT406" s="21">
        <v>39</v>
      </c>
      <c r="DU406" s="21">
        <v>2.2000000000000002</v>
      </c>
      <c r="DV406" s="21" t="s">
        <v>858</v>
      </c>
      <c r="DW406" s="21" t="s">
        <v>858</v>
      </c>
      <c r="DX406" s="21" t="s">
        <v>858</v>
      </c>
      <c r="DY406" s="21" t="s">
        <v>858</v>
      </c>
      <c r="EA406" s="22" t="s">
        <v>629</v>
      </c>
      <c r="EB406" s="22" t="s">
        <v>207</v>
      </c>
      <c r="EC406" s="22">
        <v>7000</v>
      </c>
      <c r="ED406" s="22">
        <v>17.100000000000001</v>
      </c>
      <c r="EE406" s="22">
        <v>20935</v>
      </c>
      <c r="EF406" s="22">
        <v>15</v>
      </c>
      <c r="EG406" s="22">
        <v>24931</v>
      </c>
      <c r="EH406" s="22">
        <v>11</v>
      </c>
      <c r="EI406" s="22" t="s">
        <v>858</v>
      </c>
      <c r="EJ406" s="22" t="s">
        <v>858</v>
      </c>
      <c r="EK406" s="22" t="s">
        <v>858</v>
      </c>
      <c r="EL406" s="22" t="s">
        <v>858</v>
      </c>
      <c r="EN406" s="23" t="s">
        <v>629</v>
      </c>
      <c r="EO406" s="23" t="s">
        <v>207</v>
      </c>
      <c r="EP406" s="23">
        <v>8000</v>
      </c>
      <c r="EQ406" s="23">
        <v>14.3</v>
      </c>
      <c r="ER406" s="23">
        <v>10.46</v>
      </c>
      <c r="ES406" s="23">
        <v>12</v>
      </c>
      <c r="ET406" s="23">
        <v>12.36</v>
      </c>
      <c r="EU406" s="23">
        <v>7.6</v>
      </c>
      <c r="EV406" s="23" t="s">
        <v>858</v>
      </c>
      <c r="EW406" s="23" t="s">
        <v>858</v>
      </c>
      <c r="EX406" s="23" t="s">
        <v>858</v>
      </c>
      <c r="EY406" s="23" t="s">
        <v>858</v>
      </c>
      <c r="FA406" s="24" t="s">
        <v>629</v>
      </c>
      <c r="FB406" s="24" t="s">
        <v>207</v>
      </c>
      <c r="FC406" s="24">
        <v>8000</v>
      </c>
      <c r="FD406" s="24">
        <v>14.3</v>
      </c>
      <c r="FE406" s="24">
        <v>402.8</v>
      </c>
      <c r="FF406" s="24">
        <v>8.3000000000000007</v>
      </c>
      <c r="FG406" s="24">
        <v>481.7</v>
      </c>
      <c r="FH406" s="24">
        <v>7.7</v>
      </c>
      <c r="FI406" s="24" t="s">
        <v>858</v>
      </c>
      <c r="FJ406" s="24" t="s">
        <v>858</v>
      </c>
      <c r="FK406" s="24" t="s">
        <v>858</v>
      </c>
      <c r="FL406" s="24" t="s">
        <v>858</v>
      </c>
      <c r="FN406" s="11" t="s">
        <v>629</v>
      </c>
      <c r="FO406" s="11" t="s">
        <v>207</v>
      </c>
      <c r="FP406" s="11">
        <v>23000</v>
      </c>
      <c r="FQ406" s="11">
        <v>8.8000000000000007</v>
      </c>
      <c r="FR406" s="11">
        <v>41</v>
      </c>
      <c r="FS406" s="11" t="s">
        <v>858</v>
      </c>
      <c r="FT406" s="11">
        <v>42.1</v>
      </c>
      <c r="FU406" s="11">
        <v>1.4</v>
      </c>
      <c r="FV406" s="11">
        <v>36.799999999999997</v>
      </c>
      <c r="FW406" s="11">
        <v>0.9</v>
      </c>
      <c r="FX406" s="11" t="s">
        <v>858</v>
      </c>
      <c r="FY406" s="11" t="s">
        <v>858</v>
      </c>
      <c r="GA406" s="10" t="s">
        <v>629</v>
      </c>
      <c r="GB406" s="10" t="s">
        <v>207</v>
      </c>
      <c r="GC406" s="10">
        <v>21000</v>
      </c>
      <c r="GD406" s="10">
        <v>19.5</v>
      </c>
      <c r="GE406" s="10" t="s">
        <v>858</v>
      </c>
      <c r="GF406" s="10" t="s">
        <v>858</v>
      </c>
      <c r="GG406" s="10">
        <v>32572</v>
      </c>
      <c r="GH406" s="10">
        <v>5.6</v>
      </c>
      <c r="GI406" s="10">
        <v>17422</v>
      </c>
      <c r="GJ406" s="10">
        <v>9.1999999999999993</v>
      </c>
      <c r="GK406" s="10" t="s">
        <v>858</v>
      </c>
      <c r="GL406" s="10" t="s">
        <v>858</v>
      </c>
      <c r="GN406" s="9" t="s">
        <v>629</v>
      </c>
      <c r="GO406" s="9" t="s">
        <v>207</v>
      </c>
      <c r="GP406" s="9">
        <v>23000</v>
      </c>
      <c r="GQ406" s="9">
        <v>8.8000000000000007</v>
      </c>
      <c r="GR406" s="9">
        <v>13.2</v>
      </c>
      <c r="GS406" s="9">
        <v>6</v>
      </c>
      <c r="GT406" s="9">
        <v>14</v>
      </c>
      <c r="GU406" s="9">
        <v>4</v>
      </c>
      <c r="GV406" s="9">
        <v>7.07</v>
      </c>
      <c r="GW406" s="9">
        <v>5.4</v>
      </c>
      <c r="GX406" s="9" t="s">
        <v>858</v>
      </c>
      <c r="GY406" s="9" t="s">
        <v>858</v>
      </c>
    </row>
    <row r="407" spans="1:207" x14ac:dyDescent="0.25">
      <c r="A407" s="1" t="s">
        <v>630</v>
      </c>
      <c r="B407" s="1" t="s">
        <v>208</v>
      </c>
      <c r="C407" s="1">
        <v>13000</v>
      </c>
      <c r="D407" s="1">
        <v>11.4</v>
      </c>
      <c r="E407" s="1">
        <v>417.6</v>
      </c>
      <c r="F407" s="1">
        <v>8.6999999999999993</v>
      </c>
      <c r="G407" s="1">
        <v>483.2</v>
      </c>
      <c r="H407" s="1">
        <v>5.7</v>
      </c>
      <c r="I407" s="1">
        <v>265.7</v>
      </c>
      <c r="J407" s="1">
        <v>6.1</v>
      </c>
      <c r="K407" s="1" t="s">
        <v>858</v>
      </c>
      <c r="L407" s="1" t="s">
        <v>858</v>
      </c>
      <c r="N407" s="2" t="s">
        <v>630</v>
      </c>
      <c r="O407" s="2" t="s">
        <v>208</v>
      </c>
      <c r="P407" s="2">
        <v>22000</v>
      </c>
      <c r="Q407" s="2">
        <v>8.6999999999999993</v>
      </c>
      <c r="R407" s="2">
        <v>39</v>
      </c>
      <c r="S407" s="2">
        <v>1.6</v>
      </c>
      <c r="T407" s="2">
        <v>40</v>
      </c>
      <c r="U407" s="2">
        <v>1.2</v>
      </c>
      <c r="V407" s="2">
        <v>34.700000000000003</v>
      </c>
      <c r="W407" s="2">
        <v>2</v>
      </c>
      <c r="X407" s="2" t="s">
        <v>858</v>
      </c>
      <c r="Y407" s="2" t="s">
        <v>858</v>
      </c>
      <c r="AA407" s="3" t="s">
        <v>630</v>
      </c>
      <c r="AB407" s="3" t="s">
        <v>208</v>
      </c>
      <c r="AC407" s="3">
        <v>20000</v>
      </c>
      <c r="AD407" s="3">
        <v>10.3</v>
      </c>
      <c r="AE407" s="3">
        <v>20974</v>
      </c>
      <c r="AF407" s="3">
        <v>7.6</v>
      </c>
      <c r="AG407" s="3">
        <v>23853</v>
      </c>
      <c r="AH407" s="3">
        <v>5.6</v>
      </c>
      <c r="AI407" s="3">
        <v>13310</v>
      </c>
      <c r="AJ407" s="3">
        <v>10</v>
      </c>
      <c r="AK407" s="3" t="s">
        <v>858</v>
      </c>
      <c r="AL407" s="3" t="s">
        <v>858</v>
      </c>
      <c r="AN407" s="4" t="s">
        <v>630</v>
      </c>
      <c r="AO407" s="4" t="s">
        <v>208</v>
      </c>
      <c r="AP407" s="4">
        <v>22000</v>
      </c>
      <c r="AQ407" s="4">
        <v>8.6999999999999993</v>
      </c>
      <c r="AR407" s="4">
        <v>9.89</v>
      </c>
      <c r="AS407" s="4">
        <v>6.6</v>
      </c>
      <c r="AT407" s="4">
        <v>11.36</v>
      </c>
      <c r="AU407" s="4">
        <v>4.2</v>
      </c>
      <c r="AV407" s="4">
        <v>6.66</v>
      </c>
      <c r="AW407" s="4">
        <v>3.6</v>
      </c>
      <c r="AX407" s="4" t="s">
        <v>858</v>
      </c>
      <c r="AY407" s="4" t="s">
        <v>858</v>
      </c>
      <c r="BA407" s="5" t="s">
        <v>630</v>
      </c>
      <c r="BB407" s="5" t="s">
        <v>208</v>
      </c>
      <c r="BC407" s="5">
        <v>22000</v>
      </c>
      <c r="BD407" s="5">
        <v>8.6999999999999993</v>
      </c>
      <c r="BE407" s="5">
        <v>397.4</v>
      </c>
      <c r="BF407" s="5">
        <v>6.5</v>
      </c>
      <c r="BG407" s="5">
        <v>454.7</v>
      </c>
      <c r="BH407" s="5">
        <v>4.2</v>
      </c>
      <c r="BI407" s="5">
        <v>261.7</v>
      </c>
      <c r="BJ407" s="5">
        <v>3.2</v>
      </c>
      <c r="BK407" s="5" t="s">
        <v>858</v>
      </c>
      <c r="BL407" s="5" t="s">
        <v>858</v>
      </c>
      <c r="BN407" s="6" t="s">
        <v>630</v>
      </c>
      <c r="BO407" s="6" t="s">
        <v>208</v>
      </c>
      <c r="BP407" s="6">
        <v>36000</v>
      </c>
      <c r="BQ407" s="6">
        <v>6.7</v>
      </c>
      <c r="BR407" s="6">
        <v>36.299999999999997</v>
      </c>
      <c r="BS407" s="6">
        <v>3.2</v>
      </c>
      <c r="BT407" s="6">
        <v>31.6</v>
      </c>
      <c r="BU407" s="6">
        <v>2.6</v>
      </c>
      <c r="BV407" s="6">
        <v>12.5</v>
      </c>
      <c r="BW407" s="6">
        <v>19</v>
      </c>
      <c r="BX407" s="6" t="s">
        <v>858</v>
      </c>
      <c r="BY407" s="6" t="s">
        <v>858</v>
      </c>
      <c r="CA407" s="7" t="s">
        <v>630</v>
      </c>
      <c r="CB407" s="7" t="s">
        <v>208</v>
      </c>
      <c r="CC407" s="7">
        <v>32000</v>
      </c>
      <c r="CD407" s="7">
        <v>8.6999999999999993</v>
      </c>
      <c r="CE407" s="7">
        <v>16064</v>
      </c>
      <c r="CF407" s="7">
        <v>12</v>
      </c>
      <c r="CG407" s="7">
        <v>18816</v>
      </c>
      <c r="CH407" s="7">
        <v>6.4</v>
      </c>
      <c r="CI407" s="7">
        <v>5403</v>
      </c>
      <c r="CJ407" s="7">
        <v>16</v>
      </c>
      <c r="CK407" s="7" t="s">
        <v>858</v>
      </c>
      <c r="CL407" s="7" t="s">
        <v>858</v>
      </c>
      <c r="CN407" s="8" t="s">
        <v>630</v>
      </c>
      <c r="CO407" s="8" t="s">
        <v>208</v>
      </c>
      <c r="CP407" s="8">
        <v>36000</v>
      </c>
      <c r="CQ407" s="8">
        <v>6.7</v>
      </c>
      <c r="CR407" s="8">
        <v>8.84</v>
      </c>
      <c r="CS407" s="8">
        <v>5.6</v>
      </c>
      <c r="CT407" s="8">
        <v>11.46</v>
      </c>
      <c r="CU407" s="8">
        <v>4</v>
      </c>
      <c r="CV407" s="8">
        <v>6.31</v>
      </c>
      <c r="CW407" s="8">
        <v>1.9</v>
      </c>
      <c r="CX407" s="8" t="s">
        <v>858</v>
      </c>
      <c r="CY407" s="8" t="s">
        <v>858</v>
      </c>
      <c r="DA407" s="20" t="s">
        <v>630</v>
      </c>
      <c r="DB407" s="20" t="s">
        <v>208</v>
      </c>
      <c r="DC407" s="20">
        <v>36000</v>
      </c>
      <c r="DD407" s="20">
        <v>6.7</v>
      </c>
      <c r="DE407" s="20">
        <v>309.5</v>
      </c>
      <c r="DF407" s="20">
        <v>7.6</v>
      </c>
      <c r="DG407" s="20">
        <v>362.6</v>
      </c>
      <c r="DH407" s="20">
        <v>4.7</v>
      </c>
      <c r="DI407" s="20">
        <v>101.9</v>
      </c>
      <c r="DJ407" s="20">
        <v>16</v>
      </c>
      <c r="DK407" s="20" t="s">
        <v>858</v>
      </c>
      <c r="DL407" s="20" t="s">
        <v>858</v>
      </c>
      <c r="DN407" s="21" t="s">
        <v>630</v>
      </c>
      <c r="DO407" s="21" t="s">
        <v>208</v>
      </c>
      <c r="DP407" s="21">
        <v>9000</v>
      </c>
      <c r="DQ407" s="21">
        <v>13.4</v>
      </c>
      <c r="DR407" s="21">
        <v>37.5</v>
      </c>
      <c r="DS407" s="21">
        <v>2.2000000000000002</v>
      </c>
      <c r="DT407" s="21">
        <v>39</v>
      </c>
      <c r="DU407" s="21">
        <v>1.8</v>
      </c>
      <c r="DV407" s="21" t="s">
        <v>858</v>
      </c>
      <c r="DW407" s="21" t="s">
        <v>858</v>
      </c>
      <c r="DX407" s="21" t="s">
        <v>858</v>
      </c>
      <c r="DY407" s="21" t="s">
        <v>858</v>
      </c>
      <c r="EA407" s="22" t="s">
        <v>630</v>
      </c>
      <c r="EB407" s="22" t="s">
        <v>208</v>
      </c>
      <c r="EC407" s="22">
        <v>8000</v>
      </c>
      <c r="ED407" s="22">
        <v>15.8</v>
      </c>
      <c r="EE407" s="22">
        <v>18556</v>
      </c>
      <c r="EF407" s="22">
        <v>12</v>
      </c>
      <c r="EG407" s="22">
        <v>21396</v>
      </c>
      <c r="EH407" s="22">
        <v>7.1</v>
      </c>
      <c r="EI407" s="22" t="s">
        <v>858</v>
      </c>
      <c r="EJ407" s="22" t="s">
        <v>858</v>
      </c>
      <c r="EK407" s="22" t="s">
        <v>858</v>
      </c>
      <c r="EL407" s="22" t="s">
        <v>858</v>
      </c>
      <c r="EN407" s="23" t="s">
        <v>630</v>
      </c>
      <c r="EO407" s="23" t="s">
        <v>208</v>
      </c>
      <c r="EP407" s="23">
        <v>9000</v>
      </c>
      <c r="EQ407" s="23">
        <v>13.4</v>
      </c>
      <c r="ER407" s="23">
        <v>9.58</v>
      </c>
      <c r="ES407" s="23">
        <v>10</v>
      </c>
      <c r="ET407" s="23">
        <v>10.57</v>
      </c>
      <c r="EU407" s="23">
        <v>5.4</v>
      </c>
      <c r="EV407" s="23" t="s">
        <v>858</v>
      </c>
      <c r="EW407" s="23" t="s">
        <v>858</v>
      </c>
      <c r="EX407" s="23" t="s">
        <v>858</v>
      </c>
      <c r="EY407" s="23" t="s">
        <v>858</v>
      </c>
      <c r="FA407" s="24" t="s">
        <v>630</v>
      </c>
      <c r="FB407" s="24" t="s">
        <v>208</v>
      </c>
      <c r="FC407" s="24">
        <v>9000</v>
      </c>
      <c r="FD407" s="24">
        <v>13.4</v>
      </c>
      <c r="FE407" s="24">
        <v>368.3</v>
      </c>
      <c r="FF407" s="24">
        <v>11</v>
      </c>
      <c r="FG407" s="24">
        <v>412.3</v>
      </c>
      <c r="FH407" s="24">
        <v>5.6</v>
      </c>
      <c r="FI407" s="24">
        <v>255.9</v>
      </c>
      <c r="FJ407" s="24">
        <v>13</v>
      </c>
      <c r="FK407" s="24" t="s">
        <v>858</v>
      </c>
      <c r="FL407" s="24" t="s">
        <v>858</v>
      </c>
      <c r="FN407" s="11" t="s">
        <v>630</v>
      </c>
      <c r="FO407" s="11" t="s">
        <v>208</v>
      </c>
      <c r="FP407" s="11">
        <v>13000</v>
      </c>
      <c r="FQ407" s="11">
        <v>11.4</v>
      </c>
      <c r="FR407" s="11">
        <v>39.4</v>
      </c>
      <c r="FS407" s="11">
        <v>1.2</v>
      </c>
      <c r="FT407" s="11">
        <v>40.700000000000003</v>
      </c>
      <c r="FU407" s="11">
        <v>1.5</v>
      </c>
      <c r="FV407" s="11">
        <v>36</v>
      </c>
      <c r="FW407" s="11">
        <v>2.9</v>
      </c>
      <c r="FX407" s="11" t="s">
        <v>858</v>
      </c>
      <c r="FY407" s="11" t="s">
        <v>858</v>
      </c>
      <c r="GA407" s="10" t="s">
        <v>630</v>
      </c>
      <c r="GB407" s="10" t="s">
        <v>208</v>
      </c>
      <c r="GC407" s="10">
        <v>12000</v>
      </c>
      <c r="GD407" s="10">
        <v>13.6</v>
      </c>
      <c r="GE407" s="10">
        <v>21566</v>
      </c>
      <c r="GF407" s="10">
        <v>10</v>
      </c>
      <c r="GG407" s="10">
        <v>25522</v>
      </c>
      <c r="GH407" s="10">
        <v>7.7</v>
      </c>
      <c r="GI407" s="10" t="s">
        <v>858</v>
      </c>
      <c r="GJ407" s="10" t="s">
        <v>858</v>
      </c>
      <c r="GK407" s="10" t="s">
        <v>858</v>
      </c>
      <c r="GL407" s="10" t="s">
        <v>858</v>
      </c>
      <c r="GN407" s="9" t="s">
        <v>630</v>
      </c>
      <c r="GO407" s="9" t="s">
        <v>208</v>
      </c>
      <c r="GP407" s="9">
        <v>13000</v>
      </c>
      <c r="GQ407" s="9">
        <v>11.4</v>
      </c>
      <c r="GR407" s="9">
        <v>10.029999999999999</v>
      </c>
      <c r="GS407" s="9">
        <v>9.3000000000000007</v>
      </c>
      <c r="GT407" s="9">
        <v>11.87</v>
      </c>
      <c r="GU407" s="9">
        <v>5.7</v>
      </c>
      <c r="GV407" s="9">
        <v>6.72</v>
      </c>
      <c r="GW407" s="9">
        <v>5.8</v>
      </c>
      <c r="GX407" s="9" t="s">
        <v>858</v>
      </c>
      <c r="GY407" s="9" t="s">
        <v>858</v>
      </c>
    </row>
    <row r="408" spans="1:207" x14ac:dyDescent="0.25">
      <c r="A408" s="1" t="s">
        <v>631</v>
      </c>
      <c r="B408" s="1" t="s">
        <v>209</v>
      </c>
      <c r="C408" s="1">
        <v>120000</v>
      </c>
      <c r="D408" s="1">
        <v>4</v>
      </c>
      <c r="E408" s="1">
        <v>728.3</v>
      </c>
      <c r="F408" s="1">
        <v>3</v>
      </c>
      <c r="G408" s="1">
        <v>882.5</v>
      </c>
      <c r="H408" s="1">
        <v>3</v>
      </c>
      <c r="I408" s="1">
        <v>383</v>
      </c>
      <c r="J408" s="1">
        <v>3.2</v>
      </c>
      <c r="K408" s="1">
        <v>1495.3</v>
      </c>
      <c r="L408" s="1">
        <v>19</v>
      </c>
      <c r="N408" s="2" t="s">
        <v>631</v>
      </c>
      <c r="O408" s="2" t="s">
        <v>209</v>
      </c>
      <c r="P408" s="2">
        <v>209000</v>
      </c>
      <c r="Q408" s="2">
        <v>2.9</v>
      </c>
      <c r="R408" s="2">
        <v>37.5</v>
      </c>
      <c r="S408" s="2">
        <v>0</v>
      </c>
      <c r="T408" s="2">
        <v>38.1</v>
      </c>
      <c r="U408" s="2">
        <v>0.4</v>
      </c>
      <c r="V408" s="2">
        <v>34.9</v>
      </c>
      <c r="W408" s="2">
        <v>0.4</v>
      </c>
      <c r="X408" s="2">
        <v>42.4</v>
      </c>
      <c r="Y408" s="2">
        <v>4.5999999999999996</v>
      </c>
      <c r="AA408" s="3" t="s">
        <v>631</v>
      </c>
      <c r="AB408" s="3" t="s">
        <v>209</v>
      </c>
      <c r="AC408" s="3">
        <v>165000</v>
      </c>
      <c r="AD408" s="3">
        <v>5.3</v>
      </c>
      <c r="AE408" s="3">
        <v>36951</v>
      </c>
      <c r="AF408" s="3">
        <v>4.5</v>
      </c>
      <c r="AG408" s="3">
        <v>44841</v>
      </c>
      <c r="AH408" s="3">
        <v>5.3</v>
      </c>
      <c r="AI408" s="3">
        <v>19391</v>
      </c>
      <c r="AJ408" s="3">
        <v>11</v>
      </c>
      <c r="AK408" s="3" t="s">
        <v>858</v>
      </c>
      <c r="AL408" s="3" t="s">
        <v>858</v>
      </c>
      <c r="AN408" s="4" t="s">
        <v>631</v>
      </c>
      <c r="AO408" s="4" t="s">
        <v>209</v>
      </c>
      <c r="AP408" s="4">
        <v>209000</v>
      </c>
      <c r="AQ408" s="4">
        <v>2.9</v>
      </c>
      <c r="AR408" s="4">
        <v>18.350000000000001</v>
      </c>
      <c r="AS408" s="4">
        <v>2.6</v>
      </c>
      <c r="AT408" s="4">
        <v>21.29</v>
      </c>
      <c r="AU408" s="4">
        <v>2.1</v>
      </c>
      <c r="AV408" s="4">
        <v>9.5</v>
      </c>
      <c r="AW408" s="4">
        <v>2.8</v>
      </c>
      <c r="AX408" s="4">
        <v>35.61</v>
      </c>
      <c r="AY408" s="4">
        <v>13</v>
      </c>
      <c r="BA408" s="5" t="s">
        <v>631</v>
      </c>
      <c r="BB408" s="5" t="s">
        <v>209</v>
      </c>
      <c r="BC408" s="5">
        <v>209000</v>
      </c>
      <c r="BD408" s="5">
        <v>2.9</v>
      </c>
      <c r="BE408" s="5">
        <v>685.7</v>
      </c>
      <c r="BF408" s="5">
        <v>2.6</v>
      </c>
      <c r="BG408" s="5">
        <v>811.2</v>
      </c>
      <c r="BH408" s="5">
        <v>2.1</v>
      </c>
      <c r="BI408" s="5">
        <v>379.9</v>
      </c>
      <c r="BJ408" s="5">
        <v>2.4</v>
      </c>
      <c r="BK408" s="5">
        <v>1294.2</v>
      </c>
      <c r="BL408" s="5">
        <v>12</v>
      </c>
      <c r="BN408" s="6" t="s">
        <v>631</v>
      </c>
      <c r="BO408" s="6" t="s">
        <v>209</v>
      </c>
      <c r="BP408" s="6">
        <v>245000</v>
      </c>
      <c r="BQ408" s="6">
        <v>2.7</v>
      </c>
      <c r="BR408" s="6">
        <v>36.9</v>
      </c>
      <c r="BS408" s="6">
        <v>0.6</v>
      </c>
      <c r="BT408" s="6">
        <v>35.1</v>
      </c>
      <c r="BU408" s="6">
        <v>0.7</v>
      </c>
      <c r="BV408" s="6">
        <v>22.8</v>
      </c>
      <c r="BW408" s="6">
        <v>5.3</v>
      </c>
      <c r="BX408" s="6">
        <v>41.3</v>
      </c>
      <c r="BY408" s="6">
        <v>3.8</v>
      </c>
      <c r="CA408" s="7" t="s">
        <v>631</v>
      </c>
      <c r="CB408" s="7" t="s">
        <v>209</v>
      </c>
      <c r="CC408" s="7">
        <v>191000</v>
      </c>
      <c r="CD408" s="7">
        <v>5</v>
      </c>
      <c r="CE408" s="7">
        <v>34096</v>
      </c>
      <c r="CF408" s="7">
        <v>4.5</v>
      </c>
      <c r="CG408" s="7">
        <v>41593</v>
      </c>
      <c r="CH408" s="7">
        <v>5.5</v>
      </c>
      <c r="CI408" s="7" t="s">
        <v>858</v>
      </c>
      <c r="CJ408" s="7" t="s">
        <v>858</v>
      </c>
      <c r="CK408" s="7" t="s">
        <v>858</v>
      </c>
      <c r="CL408" s="7" t="s">
        <v>858</v>
      </c>
      <c r="CN408" s="8" t="s">
        <v>631</v>
      </c>
      <c r="CO408" s="8" t="s">
        <v>209</v>
      </c>
      <c r="CP408" s="8">
        <v>245000</v>
      </c>
      <c r="CQ408" s="8">
        <v>2.7</v>
      </c>
      <c r="CR408" s="8">
        <v>17.89</v>
      </c>
      <c r="CS408" s="8">
        <v>2.2000000000000002</v>
      </c>
      <c r="CT408" s="8">
        <v>21.14</v>
      </c>
      <c r="CU408" s="8">
        <v>2.4</v>
      </c>
      <c r="CV408" s="8">
        <v>8.5</v>
      </c>
      <c r="CW408" s="8">
        <v>2.7</v>
      </c>
      <c r="CX408" s="8">
        <v>35.01</v>
      </c>
      <c r="CY408" s="8">
        <v>11</v>
      </c>
      <c r="DA408" s="20" t="s">
        <v>631</v>
      </c>
      <c r="DB408" s="20" t="s">
        <v>209</v>
      </c>
      <c r="DC408" s="20">
        <v>245000</v>
      </c>
      <c r="DD408" s="20">
        <v>2.7</v>
      </c>
      <c r="DE408" s="20">
        <v>630.29999999999995</v>
      </c>
      <c r="DF408" s="20">
        <v>1.9</v>
      </c>
      <c r="DG408" s="20">
        <v>742.7</v>
      </c>
      <c r="DH408" s="20">
        <v>2.5</v>
      </c>
      <c r="DI408" s="20">
        <v>256.3</v>
      </c>
      <c r="DJ408" s="20">
        <v>5.7</v>
      </c>
      <c r="DK408" s="20">
        <v>1245.7</v>
      </c>
      <c r="DL408" s="20">
        <v>12</v>
      </c>
      <c r="DN408" s="21" t="s">
        <v>631</v>
      </c>
      <c r="DO408" s="21" t="s">
        <v>209</v>
      </c>
      <c r="DP408" s="21">
        <v>89000</v>
      </c>
      <c r="DQ408" s="21">
        <v>4.2</v>
      </c>
      <c r="DR408" s="21">
        <v>37.5</v>
      </c>
      <c r="DS408" s="21">
        <v>0</v>
      </c>
      <c r="DT408" s="21">
        <v>37.799999999999997</v>
      </c>
      <c r="DU408" s="21">
        <v>0.6</v>
      </c>
      <c r="DV408" s="21">
        <v>34.5</v>
      </c>
      <c r="DW408" s="21">
        <v>1.2</v>
      </c>
      <c r="DX408" s="21">
        <v>41.3</v>
      </c>
      <c r="DY408" s="21">
        <v>11</v>
      </c>
      <c r="EA408" s="22" t="s">
        <v>631</v>
      </c>
      <c r="EB408" s="22" t="s">
        <v>209</v>
      </c>
      <c r="EC408" s="22">
        <v>69000</v>
      </c>
      <c r="ED408" s="22">
        <v>8.1</v>
      </c>
      <c r="EE408" s="22">
        <v>34192</v>
      </c>
      <c r="EF408" s="22">
        <v>4.8</v>
      </c>
      <c r="EG408" s="22">
        <v>38475</v>
      </c>
      <c r="EH408" s="22">
        <v>4.7</v>
      </c>
      <c r="EI408" s="22">
        <v>19358</v>
      </c>
      <c r="EJ408" s="22">
        <v>8.9</v>
      </c>
      <c r="EK408" s="22" t="s">
        <v>858</v>
      </c>
      <c r="EL408" s="22" t="s">
        <v>858</v>
      </c>
      <c r="EN408" s="23" t="s">
        <v>631</v>
      </c>
      <c r="EO408" s="23" t="s">
        <v>209</v>
      </c>
      <c r="EP408" s="23">
        <v>89000</v>
      </c>
      <c r="EQ408" s="23">
        <v>4.2</v>
      </c>
      <c r="ER408" s="23">
        <v>17.440000000000001</v>
      </c>
      <c r="ES408" s="23">
        <v>3.1</v>
      </c>
      <c r="ET408" s="23">
        <v>18.899999999999999</v>
      </c>
      <c r="EU408" s="23">
        <v>2.2999999999999998</v>
      </c>
      <c r="EV408" s="23">
        <v>9.31</v>
      </c>
      <c r="EW408" s="23">
        <v>4</v>
      </c>
      <c r="EX408" s="23">
        <v>29.91</v>
      </c>
      <c r="EY408" s="23">
        <v>18</v>
      </c>
      <c r="FA408" s="24" t="s">
        <v>631</v>
      </c>
      <c r="FB408" s="24" t="s">
        <v>209</v>
      </c>
      <c r="FC408" s="24">
        <v>89000</v>
      </c>
      <c r="FD408" s="24">
        <v>4.2</v>
      </c>
      <c r="FE408" s="24">
        <v>644.79999999999995</v>
      </c>
      <c r="FF408" s="24">
        <v>2.8</v>
      </c>
      <c r="FG408" s="24">
        <v>715.2</v>
      </c>
      <c r="FH408" s="24">
        <v>2.2999999999999998</v>
      </c>
      <c r="FI408" s="24">
        <v>367</v>
      </c>
      <c r="FJ408" s="24">
        <v>3.6</v>
      </c>
      <c r="FK408" s="24">
        <v>1103.8</v>
      </c>
      <c r="FL408" s="24">
        <v>17</v>
      </c>
      <c r="FN408" s="11" t="s">
        <v>631</v>
      </c>
      <c r="FO408" s="11" t="s">
        <v>209</v>
      </c>
      <c r="FP408" s="11">
        <v>120000</v>
      </c>
      <c r="FQ408" s="11">
        <v>4</v>
      </c>
      <c r="FR408" s="11">
        <v>37.5</v>
      </c>
      <c r="FS408" s="11">
        <v>0.1</v>
      </c>
      <c r="FT408" s="11">
        <v>38.299999999999997</v>
      </c>
      <c r="FU408" s="11">
        <v>0.5</v>
      </c>
      <c r="FV408" s="11">
        <v>35</v>
      </c>
      <c r="FW408" s="11">
        <v>0</v>
      </c>
      <c r="FX408" s="11">
        <v>43.6</v>
      </c>
      <c r="FY408" s="11">
        <v>7</v>
      </c>
      <c r="GA408" s="10" t="s">
        <v>631</v>
      </c>
      <c r="GB408" s="10" t="s">
        <v>209</v>
      </c>
      <c r="GC408" s="10">
        <v>96000</v>
      </c>
      <c r="GD408" s="10">
        <v>7.1</v>
      </c>
      <c r="GE408" s="10">
        <v>39199</v>
      </c>
      <c r="GF408" s="10">
        <v>7</v>
      </c>
      <c r="GG408" s="10">
        <v>49401</v>
      </c>
      <c r="GH408" s="10">
        <v>7.7</v>
      </c>
      <c r="GI408" s="10" t="s">
        <v>858</v>
      </c>
      <c r="GJ408" s="10" t="s">
        <v>858</v>
      </c>
      <c r="GK408" s="10" t="s">
        <v>858</v>
      </c>
      <c r="GL408" s="10" t="s">
        <v>858</v>
      </c>
      <c r="GN408" s="9" t="s">
        <v>631</v>
      </c>
      <c r="GO408" s="9" t="s">
        <v>209</v>
      </c>
      <c r="GP408" s="9">
        <v>120000</v>
      </c>
      <c r="GQ408" s="9">
        <v>4</v>
      </c>
      <c r="GR408" s="9">
        <v>19.079999999999998</v>
      </c>
      <c r="GS408" s="9">
        <v>3.8</v>
      </c>
      <c r="GT408" s="9">
        <v>23.04</v>
      </c>
      <c r="GU408" s="9">
        <v>3.1</v>
      </c>
      <c r="GV408" s="9">
        <v>9.6</v>
      </c>
      <c r="GW408" s="9">
        <v>4.3</v>
      </c>
      <c r="GX408" s="9">
        <v>41.44</v>
      </c>
      <c r="GY408" s="9">
        <v>18</v>
      </c>
    </row>
    <row r="409" spans="1:207" x14ac:dyDescent="0.25">
      <c r="A409" s="1" t="s">
        <v>632</v>
      </c>
      <c r="B409" s="1" t="s">
        <v>210</v>
      </c>
      <c r="C409" s="1">
        <v>193000</v>
      </c>
      <c r="D409" s="1">
        <v>3.1</v>
      </c>
      <c r="E409" s="1">
        <v>1028.8</v>
      </c>
      <c r="F409" s="1">
        <v>4</v>
      </c>
      <c r="G409" s="1">
        <v>1330.2</v>
      </c>
      <c r="H409" s="1">
        <v>2.4</v>
      </c>
      <c r="I409" s="1">
        <v>479.1</v>
      </c>
      <c r="J409" s="1">
        <v>3.4</v>
      </c>
      <c r="K409" s="1">
        <v>2418.5</v>
      </c>
      <c r="L409" s="1">
        <v>14</v>
      </c>
      <c r="N409" s="2" t="s">
        <v>632</v>
      </c>
      <c r="O409" s="2" t="s">
        <v>210</v>
      </c>
      <c r="P409" s="2">
        <v>298000</v>
      </c>
      <c r="Q409" s="2">
        <v>2.4</v>
      </c>
      <c r="R409" s="2">
        <v>35</v>
      </c>
      <c r="S409" s="2">
        <v>1.1000000000000001</v>
      </c>
      <c r="T409" s="2">
        <v>36.9</v>
      </c>
      <c r="U409" s="2">
        <v>0.2</v>
      </c>
      <c r="V409" s="2">
        <v>35</v>
      </c>
      <c r="W409" s="2">
        <v>0</v>
      </c>
      <c r="X409" s="2">
        <v>40</v>
      </c>
      <c r="Y409" s="2">
        <v>1.6</v>
      </c>
      <c r="AA409" s="3" t="s">
        <v>632</v>
      </c>
      <c r="AB409" s="3" t="s">
        <v>210</v>
      </c>
      <c r="AC409" s="3">
        <v>237000</v>
      </c>
      <c r="AD409" s="3">
        <v>3.7</v>
      </c>
      <c r="AE409" s="3">
        <v>53730</v>
      </c>
      <c r="AF409" s="3">
        <v>4.8</v>
      </c>
      <c r="AG409" s="3">
        <v>82996</v>
      </c>
      <c r="AH409" s="3">
        <v>4.3</v>
      </c>
      <c r="AI409" s="3">
        <v>25529</v>
      </c>
      <c r="AJ409" s="3">
        <v>6.7</v>
      </c>
      <c r="AK409" s="3" t="s">
        <v>858</v>
      </c>
      <c r="AL409" s="3" t="s">
        <v>858</v>
      </c>
      <c r="AN409" s="4" t="s">
        <v>632</v>
      </c>
      <c r="AO409" s="4" t="s">
        <v>210</v>
      </c>
      <c r="AP409" s="4">
        <v>298000</v>
      </c>
      <c r="AQ409" s="4">
        <v>2.4</v>
      </c>
      <c r="AR409" s="4">
        <v>24.95</v>
      </c>
      <c r="AS409" s="4">
        <v>2.8</v>
      </c>
      <c r="AT409" s="4">
        <v>32.200000000000003</v>
      </c>
      <c r="AU409" s="4">
        <v>1.9</v>
      </c>
      <c r="AV409" s="4">
        <v>11.91</v>
      </c>
      <c r="AW409" s="4">
        <v>2</v>
      </c>
      <c r="AX409" s="4">
        <v>62.43</v>
      </c>
      <c r="AY409" s="4">
        <v>9.1</v>
      </c>
      <c r="BA409" s="5" t="s">
        <v>632</v>
      </c>
      <c r="BB409" s="5" t="s">
        <v>210</v>
      </c>
      <c r="BC409" s="5">
        <v>298000</v>
      </c>
      <c r="BD409" s="5">
        <v>2.4</v>
      </c>
      <c r="BE409" s="5">
        <v>917.1</v>
      </c>
      <c r="BF409" s="5">
        <v>2.6</v>
      </c>
      <c r="BG409" s="5">
        <v>1189.4000000000001</v>
      </c>
      <c r="BH409" s="5">
        <v>1.9</v>
      </c>
      <c r="BI409" s="5">
        <v>460</v>
      </c>
      <c r="BJ409" s="5">
        <v>2.1</v>
      </c>
      <c r="BK409" s="5">
        <v>2235.3000000000002</v>
      </c>
      <c r="BL409" s="5">
        <v>9.8000000000000007</v>
      </c>
      <c r="BN409" s="6" t="s">
        <v>632</v>
      </c>
      <c r="BO409" s="6" t="s">
        <v>210</v>
      </c>
      <c r="BP409" s="6">
        <v>324000</v>
      </c>
      <c r="BQ409" s="6">
        <v>2.2999999999999998</v>
      </c>
      <c r="BR409" s="6">
        <v>35</v>
      </c>
      <c r="BS409" s="6" t="s">
        <v>858</v>
      </c>
      <c r="BT409" s="6">
        <v>35.5</v>
      </c>
      <c r="BU409" s="6">
        <v>0.4</v>
      </c>
      <c r="BV409" s="6">
        <v>33.799999999999997</v>
      </c>
      <c r="BW409" s="6">
        <v>3.1</v>
      </c>
      <c r="BX409" s="6">
        <v>40</v>
      </c>
      <c r="BY409" s="6">
        <v>1.3</v>
      </c>
      <c r="CA409" s="7" t="s">
        <v>632</v>
      </c>
      <c r="CB409" s="7" t="s">
        <v>210</v>
      </c>
      <c r="CC409" s="7">
        <v>259000</v>
      </c>
      <c r="CD409" s="7">
        <v>3.5</v>
      </c>
      <c r="CE409" s="7">
        <v>50373</v>
      </c>
      <c r="CF409" s="7">
        <v>5.0999999999999996</v>
      </c>
      <c r="CG409" s="7">
        <v>80365</v>
      </c>
      <c r="CH409" s="7">
        <v>5.3</v>
      </c>
      <c r="CI409" s="7">
        <v>20619</v>
      </c>
      <c r="CJ409" s="7">
        <v>7.4</v>
      </c>
      <c r="CK409" s="7" t="s">
        <v>858</v>
      </c>
      <c r="CL409" s="7" t="s">
        <v>858</v>
      </c>
      <c r="CN409" s="8" t="s">
        <v>632</v>
      </c>
      <c r="CO409" s="8" t="s">
        <v>210</v>
      </c>
      <c r="CP409" s="8">
        <v>324000</v>
      </c>
      <c r="CQ409" s="8">
        <v>2.2999999999999998</v>
      </c>
      <c r="CR409" s="8">
        <v>24.24</v>
      </c>
      <c r="CS409" s="8">
        <v>2.7</v>
      </c>
      <c r="CT409" s="8">
        <v>31.72</v>
      </c>
      <c r="CU409" s="8">
        <v>1.9</v>
      </c>
      <c r="CV409" s="8">
        <v>10.94</v>
      </c>
      <c r="CW409" s="8">
        <v>2.9</v>
      </c>
      <c r="CX409" s="8">
        <v>61.03</v>
      </c>
      <c r="CY409" s="8">
        <v>8.5</v>
      </c>
      <c r="DA409" s="20" t="s">
        <v>632</v>
      </c>
      <c r="DB409" s="20" t="s">
        <v>210</v>
      </c>
      <c r="DC409" s="20">
        <v>324000</v>
      </c>
      <c r="DD409" s="20">
        <v>2.2999999999999998</v>
      </c>
      <c r="DE409" s="20">
        <v>862.4</v>
      </c>
      <c r="DF409" s="20">
        <v>2.5</v>
      </c>
      <c r="DG409" s="20">
        <v>1126.2</v>
      </c>
      <c r="DH409" s="20">
        <v>1.9</v>
      </c>
      <c r="DI409" s="20">
        <v>383.3</v>
      </c>
      <c r="DJ409" s="20">
        <v>3.1</v>
      </c>
      <c r="DK409" s="20">
        <v>2135.9</v>
      </c>
      <c r="DL409" s="20">
        <v>8.9</v>
      </c>
      <c r="DN409" s="21" t="s">
        <v>632</v>
      </c>
      <c r="DO409" s="21" t="s">
        <v>210</v>
      </c>
      <c r="DP409" s="21">
        <v>105000</v>
      </c>
      <c r="DQ409" s="21">
        <v>3.8</v>
      </c>
      <c r="DR409" s="21">
        <v>35</v>
      </c>
      <c r="DS409" s="21" t="s">
        <v>858</v>
      </c>
      <c r="DT409" s="21">
        <v>36.5</v>
      </c>
      <c r="DU409" s="21">
        <v>0.3</v>
      </c>
      <c r="DV409" s="21">
        <v>35</v>
      </c>
      <c r="DW409" s="21">
        <v>0.1</v>
      </c>
      <c r="DX409" s="21">
        <v>40</v>
      </c>
      <c r="DY409" s="21">
        <v>4.0999999999999996</v>
      </c>
      <c r="EA409" s="22" t="s">
        <v>632</v>
      </c>
      <c r="EB409" s="22" t="s">
        <v>210</v>
      </c>
      <c r="EC409" s="22">
        <v>83000</v>
      </c>
      <c r="ED409" s="22">
        <v>6.3</v>
      </c>
      <c r="EE409" s="22">
        <v>41559</v>
      </c>
      <c r="EF409" s="22">
        <v>7.2</v>
      </c>
      <c r="EG409" s="22">
        <v>57259</v>
      </c>
      <c r="EH409" s="22">
        <v>5.3</v>
      </c>
      <c r="EI409" s="22">
        <v>23169</v>
      </c>
      <c r="EJ409" s="22">
        <v>11</v>
      </c>
      <c r="EK409" s="22" t="s">
        <v>858</v>
      </c>
      <c r="EL409" s="22" t="s">
        <v>858</v>
      </c>
      <c r="EN409" s="23" t="s">
        <v>632</v>
      </c>
      <c r="EO409" s="23" t="s">
        <v>210</v>
      </c>
      <c r="EP409" s="23">
        <v>105000</v>
      </c>
      <c r="EQ409" s="23">
        <v>3.8</v>
      </c>
      <c r="ER409" s="23">
        <v>20.76</v>
      </c>
      <c r="ES409" s="23">
        <v>2.6</v>
      </c>
      <c r="ET409" s="23">
        <v>25.57</v>
      </c>
      <c r="EU409" s="23">
        <v>2.6</v>
      </c>
      <c r="EV409" s="23">
        <v>11.57</v>
      </c>
      <c r="EW409" s="23">
        <v>2.9</v>
      </c>
      <c r="EX409" s="23">
        <v>45.15</v>
      </c>
      <c r="EY409" s="23">
        <v>18</v>
      </c>
      <c r="FA409" s="24" t="s">
        <v>632</v>
      </c>
      <c r="FB409" s="24" t="s">
        <v>210</v>
      </c>
      <c r="FC409" s="24">
        <v>105000</v>
      </c>
      <c r="FD409" s="24">
        <v>3.8</v>
      </c>
      <c r="FE409" s="24">
        <v>749.1</v>
      </c>
      <c r="FF409" s="24">
        <v>2.9</v>
      </c>
      <c r="FG409" s="24">
        <v>932.3</v>
      </c>
      <c r="FH409" s="24">
        <v>2.5</v>
      </c>
      <c r="FI409" s="24">
        <v>433</v>
      </c>
      <c r="FJ409" s="24">
        <v>3.4</v>
      </c>
      <c r="FK409" s="24">
        <v>1613.8</v>
      </c>
      <c r="FL409" s="24">
        <v>18</v>
      </c>
      <c r="FN409" s="11" t="s">
        <v>632</v>
      </c>
      <c r="FO409" s="11" t="s">
        <v>210</v>
      </c>
      <c r="FP409" s="11">
        <v>193000</v>
      </c>
      <c r="FQ409" s="11">
        <v>3.1</v>
      </c>
      <c r="FR409" s="11">
        <v>35</v>
      </c>
      <c r="FS409" s="11">
        <v>1.4</v>
      </c>
      <c r="FT409" s="11">
        <v>37.200000000000003</v>
      </c>
      <c r="FU409" s="11">
        <v>0.3</v>
      </c>
      <c r="FV409" s="11">
        <v>35</v>
      </c>
      <c r="FW409" s="11">
        <v>0</v>
      </c>
      <c r="FX409" s="11">
        <v>41</v>
      </c>
      <c r="FY409" s="11">
        <v>4.7</v>
      </c>
      <c r="GA409" s="10" t="s">
        <v>632</v>
      </c>
      <c r="GB409" s="10" t="s">
        <v>210</v>
      </c>
      <c r="GC409" s="10">
        <v>153000</v>
      </c>
      <c r="GD409" s="10">
        <v>4.5</v>
      </c>
      <c r="GE409" s="10">
        <v>62258</v>
      </c>
      <c r="GF409" s="10">
        <v>7.2</v>
      </c>
      <c r="GG409" s="10">
        <v>96983</v>
      </c>
      <c r="GH409" s="10">
        <v>5.3</v>
      </c>
      <c r="GI409" s="10">
        <v>27774</v>
      </c>
      <c r="GJ409" s="10">
        <v>8.6999999999999993</v>
      </c>
      <c r="GK409" s="10" t="s">
        <v>858</v>
      </c>
      <c r="GL409" s="10" t="s">
        <v>858</v>
      </c>
      <c r="GN409" s="9" t="s">
        <v>632</v>
      </c>
      <c r="GO409" s="9" t="s">
        <v>210</v>
      </c>
      <c r="GP409" s="9">
        <v>193000</v>
      </c>
      <c r="GQ409" s="9">
        <v>3.1</v>
      </c>
      <c r="GR409" s="9">
        <v>28.45</v>
      </c>
      <c r="GS409" s="9">
        <v>4.3</v>
      </c>
      <c r="GT409" s="9">
        <v>35.770000000000003</v>
      </c>
      <c r="GU409" s="9">
        <v>2.4</v>
      </c>
      <c r="GV409" s="9">
        <v>12.32</v>
      </c>
      <c r="GW409" s="9">
        <v>3.3</v>
      </c>
      <c r="GX409" s="9">
        <v>67.790000000000006</v>
      </c>
      <c r="GY409" s="9">
        <v>13</v>
      </c>
    </row>
    <row r="410" spans="1:207" x14ac:dyDescent="0.25">
      <c r="A410" s="1" t="s">
        <v>633</v>
      </c>
      <c r="B410" s="1" t="s">
        <v>211</v>
      </c>
      <c r="C410" s="1">
        <v>27000</v>
      </c>
      <c r="D410" s="1">
        <v>8.5</v>
      </c>
      <c r="E410" s="1">
        <v>653</v>
      </c>
      <c r="F410" s="1">
        <v>5.7</v>
      </c>
      <c r="G410" s="1">
        <v>771.5</v>
      </c>
      <c r="H410" s="1">
        <v>5.6</v>
      </c>
      <c r="I410" s="1">
        <v>373</v>
      </c>
      <c r="J410" s="1">
        <v>6.4</v>
      </c>
      <c r="K410" s="1" t="s">
        <v>858</v>
      </c>
      <c r="L410" s="1" t="s">
        <v>858</v>
      </c>
      <c r="N410" s="2" t="s">
        <v>633</v>
      </c>
      <c r="O410" s="2" t="s">
        <v>211</v>
      </c>
      <c r="P410" s="2">
        <v>45000</v>
      </c>
      <c r="Q410" s="2">
        <v>6.3</v>
      </c>
      <c r="R410" s="2">
        <v>37.5</v>
      </c>
      <c r="S410" s="2">
        <v>1</v>
      </c>
      <c r="T410" s="2">
        <v>38.6</v>
      </c>
      <c r="U410" s="2">
        <v>0.9</v>
      </c>
      <c r="V410" s="2">
        <v>34.9</v>
      </c>
      <c r="W410" s="2">
        <v>0.9</v>
      </c>
      <c r="X410" s="2" t="s">
        <v>858</v>
      </c>
      <c r="Y410" s="2" t="s">
        <v>858</v>
      </c>
      <c r="AA410" s="3" t="s">
        <v>633</v>
      </c>
      <c r="AB410" s="3" t="s">
        <v>211</v>
      </c>
      <c r="AC410" s="3">
        <v>38000</v>
      </c>
      <c r="AD410" s="3">
        <v>8.9</v>
      </c>
      <c r="AE410" s="3">
        <v>34806</v>
      </c>
      <c r="AF410" s="3">
        <v>7.7</v>
      </c>
      <c r="AG410" s="3">
        <v>41071</v>
      </c>
      <c r="AH410" s="3">
        <v>8.4</v>
      </c>
      <c r="AI410" s="3" t="s">
        <v>858</v>
      </c>
      <c r="AJ410" s="3" t="s">
        <v>858</v>
      </c>
      <c r="AK410" s="3" t="s">
        <v>858</v>
      </c>
      <c r="AL410" s="3" t="s">
        <v>858</v>
      </c>
      <c r="AN410" s="4" t="s">
        <v>633</v>
      </c>
      <c r="AO410" s="4" t="s">
        <v>211</v>
      </c>
      <c r="AP410" s="4">
        <v>45000</v>
      </c>
      <c r="AQ410" s="4">
        <v>6.3</v>
      </c>
      <c r="AR410" s="4">
        <v>15.94</v>
      </c>
      <c r="AS410" s="4">
        <v>4.9000000000000004</v>
      </c>
      <c r="AT410" s="4">
        <v>18.850000000000001</v>
      </c>
      <c r="AU410" s="4">
        <v>4</v>
      </c>
      <c r="AV410" s="4">
        <v>9.2799999999999994</v>
      </c>
      <c r="AW410" s="4">
        <v>5</v>
      </c>
      <c r="AX410" s="4" t="s">
        <v>858</v>
      </c>
      <c r="AY410" s="4" t="s">
        <v>858</v>
      </c>
      <c r="BA410" s="5" t="s">
        <v>633</v>
      </c>
      <c r="BB410" s="5" t="s">
        <v>211</v>
      </c>
      <c r="BC410" s="5">
        <v>45000</v>
      </c>
      <c r="BD410" s="5">
        <v>6.3</v>
      </c>
      <c r="BE410" s="5">
        <v>624.1</v>
      </c>
      <c r="BF410" s="5">
        <v>5.3</v>
      </c>
      <c r="BG410" s="5">
        <v>728.5</v>
      </c>
      <c r="BH410" s="5">
        <v>3.9</v>
      </c>
      <c r="BI410" s="5">
        <v>370.6</v>
      </c>
      <c r="BJ410" s="5">
        <v>3.4</v>
      </c>
      <c r="BK410" s="5" t="s">
        <v>858</v>
      </c>
      <c r="BL410" s="5" t="s">
        <v>858</v>
      </c>
      <c r="BN410" s="6" t="s">
        <v>633</v>
      </c>
      <c r="BO410" s="6" t="s">
        <v>211</v>
      </c>
      <c r="BP410" s="6">
        <v>60000</v>
      </c>
      <c r="BQ410" s="6">
        <v>5.4</v>
      </c>
      <c r="BR410" s="6">
        <v>36.1</v>
      </c>
      <c r="BS410" s="6">
        <v>1.7</v>
      </c>
      <c r="BT410" s="6">
        <v>33.5</v>
      </c>
      <c r="BU410" s="6">
        <v>1.7</v>
      </c>
      <c r="BV410" s="6">
        <v>16.100000000000001</v>
      </c>
      <c r="BW410" s="6">
        <v>12</v>
      </c>
      <c r="BX410" s="6">
        <v>42.5</v>
      </c>
      <c r="BY410" s="6">
        <v>16</v>
      </c>
      <c r="CA410" s="7" t="s">
        <v>633</v>
      </c>
      <c r="CB410" s="7" t="s">
        <v>211</v>
      </c>
      <c r="CC410" s="7">
        <v>49000</v>
      </c>
      <c r="CD410" s="7">
        <v>7.5</v>
      </c>
      <c r="CE410" s="7">
        <v>28263</v>
      </c>
      <c r="CF410" s="7">
        <v>11</v>
      </c>
      <c r="CG410" s="7">
        <v>34217</v>
      </c>
      <c r="CH410" s="7">
        <v>8</v>
      </c>
      <c r="CI410" s="7">
        <v>6500</v>
      </c>
      <c r="CJ410" s="7">
        <v>12</v>
      </c>
      <c r="CK410" s="7" t="s">
        <v>858</v>
      </c>
      <c r="CL410" s="7" t="s">
        <v>858</v>
      </c>
      <c r="CN410" s="8" t="s">
        <v>633</v>
      </c>
      <c r="CO410" s="8" t="s">
        <v>211</v>
      </c>
      <c r="CP410" s="8">
        <v>60000</v>
      </c>
      <c r="CQ410" s="8">
        <v>5.4</v>
      </c>
      <c r="CR410" s="8">
        <v>14.36</v>
      </c>
      <c r="CS410" s="8">
        <v>4.5</v>
      </c>
      <c r="CT410" s="8">
        <v>17.96</v>
      </c>
      <c r="CU410" s="8">
        <v>3.7</v>
      </c>
      <c r="CV410" s="8">
        <v>7</v>
      </c>
      <c r="CW410" s="8">
        <v>4.9000000000000004</v>
      </c>
      <c r="CX410" s="8" t="s">
        <v>858</v>
      </c>
      <c r="CY410" s="8" t="s">
        <v>858</v>
      </c>
      <c r="DA410" s="20" t="s">
        <v>633</v>
      </c>
      <c r="DB410" s="20" t="s">
        <v>211</v>
      </c>
      <c r="DC410" s="20">
        <v>60000</v>
      </c>
      <c r="DD410" s="20">
        <v>5.4</v>
      </c>
      <c r="DE410" s="20">
        <v>533.9</v>
      </c>
      <c r="DF410" s="20">
        <v>5.3</v>
      </c>
      <c r="DG410" s="20">
        <v>602</v>
      </c>
      <c r="DH410" s="20">
        <v>4.0999999999999996</v>
      </c>
      <c r="DI410" s="20">
        <v>133.19999999999999</v>
      </c>
      <c r="DJ410" s="20">
        <v>6.9</v>
      </c>
      <c r="DK410" s="20" t="s">
        <v>858</v>
      </c>
      <c r="DL410" s="20" t="s">
        <v>858</v>
      </c>
      <c r="DN410" s="21" t="s">
        <v>633</v>
      </c>
      <c r="DO410" s="21" t="s">
        <v>211</v>
      </c>
      <c r="DP410" s="21">
        <v>18000</v>
      </c>
      <c r="DQ410" s="21">
        <v>9.5</v>
      </c>
      <c r="DR410" s="21">
        <v>37</v>
      </c>
      <c r="DS410" s="21">
        <v>1</v>
      </c>
      <c r="DT410" s="21">
        <v>37.4</v>
      </c>
      <c r="DU410" s="21">
        <v>1</v>
      </c>
      <c r="DV410" s="21">
        <v>34.799999999999997</v>
      </c>
      <c r="DW410" s="21">
        <v>2.2999999999999998</v>
      </c>
      <c r="DX410" s="21" t="s">
        <v>858</v>
      </c>
      <c r="DY410" s="21" t="s">
        <v>858</v>
      </c>
      <c r="EA410" s="22" t="s">
        <v>633</v>
      </c>
      <c r="EB410" s="22" t="s">
        <v>211</v>
      </c>
      <c r="EC410" s="22">
        <v>16000</v>
      </c>
      <c r="ED410" s="22">
        <v>11.1</v>
      </c>
      <c r="EE410" s="22">
        <v>32216</v>
      </c>
      <c r="EF410" s="22">
        <v>8</v>
      </c>
      <c r="EG410" s="22">
        <v>34465</v>
      </c>
      <c r="EH410" s="22">
        <v>5.4</v>
      </c>
      <c r="EI410" s="22">
        <v>18265</v>
      </c>
      <c r="EJ410" s="22">
        <v>9.9</v>
      </c>
      <c r="EK410" s="22" t="s">
        <v>858</v>
      </c>
      <c r="EL410" s="22" t="s">
        <v>858</v>
      </c>
      <c r="EN410" s="23" t="s">
        <v>633</v>
      </c>
      <c r="EO410" s="23" t="s">
        <v>211</v>
      </c>
      <c r="EP410" s="23">
        <v>18000</v>
      </c>
      <c r="EQ410" s="23">
        <v>9.5</v>
      </c>
      <c r="ER410" s="23">
        <v>15.58</v>
      </c>
      <c r="ES410" s="23">
        <v>6.7</v>
      </c>
      <c r="ET410" s="23">
        <v>17.78</v>
      </c>
      <c r="EU410" s="23">
        <v>4.4000000000000004</v>
      </c>
      <c r="EV410" s="23">
        <v>9.8699999999999992</v>
      </c>
      <c r="EW410" s="23">
        <v>6.5</v>
      </c>
      <c r="EX410" s="23" t="s">
        <v>858</v>
      </c>
      <c r="EY410" s="23" t="s">
        <v>858</v>
      </c>
      <c r="FA410" s="24" t="s">
        <v>633</v>
      </c>
      <c r="FB410" s="24" t="s">
        <v>211</v>
      </c>
      <c r="FC410" s="24">
        <v>18000</v>
      </c>
      <c r="FD410" s="24">
        <v>9.5</v>
      </c>
      <c r="FE410" s="24">
        <v>587</v>
      </c>
      <c r="FF410" s="24">
        <v>6.8</v>
      </c>
      <c r="FG410" s="24">
        <v>665.9</v>
      </c>
      <c r="FH410" s="24">
        <v>4.2</v>
      </c>
      <c r="FI410" s="24">
        <v>368.9</v>
      </c>
      <c r="FJ410" s="24">
        <v>5.5</v>
      </c>
      <c r="FK410" s="24" t="s">
        <v>858</v>
      </c>
      <c r="FL410" s="24" t="s">
        <v>858</v>
      </c>
      <c r="FN410" s="11" t="s">
        <v>633</v>
      </c>
      <c r="FO410" s="11" t="s">
        <v>211</v>
      </c>
      <c r="FP410" s="11">
        <v>27000</v>
      </c>
      <c r="FQ410" s="11">
        <v>8.5</v>
      </c>
      <c r="FR410" s="11">
        <v>38.299999999999997</v>
      </c>
      <c r="FS410" s="11">
        <v>1.7</v>
      </c>
      <c r="FT410" s="11">
        <v>39.5</v>
      </c>
      <c r="FU410" s="11">
        <v>1.2</v>
      </c>
      <c r="FV410" s="11">
        <v>34.9</v>
      </c>
      <c r="FW410" s="11">
        <v>1.2</v>
      </c>
      <c r="FX410" s="11" t="s">
        <v>858</v>
      </c>
      <c r="FY410" s="11" t="s">
        <v>858</v>
      </c>
      <c r="GA410" s="10" t="s">
        <v>633</v>
      </c>
      <c r="GB410" s="10" t="s">
        <v>211</v>
      </c>
      <c r="GC410" s="10">
        <v>22000</v>
      </c>
      <c r="GD410" s="10">
        <v>13.1</v>
      </c>
      <c r="GE410" s="10">
        <v>35514</v>
      </c>
      <c r="GF410" s="10">
        <v>15</v>
      </c>
      <c r="GG410" s="10">
        <v>46026</v>
      </c>
      <c r="GH410" s="10">
        <v>13</v>
      </c>
      <c r="GI410" s="10" t="s">
        <v>858</v>
      </c>
      <c r="GJ410" s="10" t="s">
        <v>858</v>
      </c>
      <c r="GK410" s="10" t="s">
        <v>858</v>
      </c>
      <c r="GL410" s="10" t="s">
        <v>858</v>
      </c>
      <c r="GN410" s="9" t="s">
        <v>633</v>
      </c>
      <c r="GO410" s="9" t="s">
        <v>211</v>
      </c>
      <c r="GP410" s="9">
        <v>27000</v>
      </c>
      <c r="GQ410" s="9">
        <v>8.5</v>
      </c>
      <c r="GR410" s="9">
        <v>16.09</v>
      </c>
      <c r="GS410" s="9">
        <v>7.1</v>
      </c>
      <c r="GT410" s="9">
        <v>19.55</v>
      </c>
      <c r="GU410" s="9">
        <v>5.7</v>
      </c>
      <c r="GV410" s="9">
        <v>8.9600000000000009</v>
      </c>
      <c r="GW410" s="9">
        <v>6.8</v>
      </c>
      <c r="GX410" s="9" t="s">
        <v>858</v>
      </c>
      <c r="GY410" s="9" t="s">
        <v>858</v>
      </c>
    </row>
    <row r="411" spans="1:207" x14ac:dyDescent="0.25">
      <c r="A411" s="1" t="s">
        <v>634</v>
      </c>
      <c r="B411" s="1" t="s">
        <v>212</v>
      </c>
      <c r="C411" s="1">
        <v>41000</v>
      </c>
      <c r="D411" s="1">
        <v>6.7</v>
      </c>
      <c r="E411" s="1">
        <v>718</v>
      </c>
      <c r="F411" s="1">
        <v>6.9</v>
      </c>
      <c r="G411" s="1">
        <v>835.1</v>
      </c>
      <c r="H411" s="1">
        <v>4.4000000000000004</v>
      </c>
      <c r="I411" s="1">
        <v>374.5</v>
      </c>
      <c r="J411" s="1">
        <v>4.9000000000000004</v>
      </c>
      <c r="K411" s="1" t="s">
        <v>858</v>
      </c>
      <c r="L411" s="1" t="s">
        <v>858</v>
      </c>
      <c r="N411" s="2" t="s">
        <v>634</v>
      </c>
      <c r="O411" s="2" t="s">
        <v>212</v>
      </c>
      <c r="P411" s="2">
        <v>80000</v>
      </c>
      <c r="Q411" s="2">
        <v>4.7</v>
      </c>
      <c r="R411" s="2">
        <v>37.5</v>
      </c>
      <c r="S411" s="2">
        <v>1.6</v>
      </c>
      <c r="T411" s="2">
        <v>38.700000000000003</v>
      </c>
      <c r="U411" s="2">
        <v>0.7</v>
      </c>
      <c r="V411" s="2">
        <v>35</v>
      </c>
      <c r="W411" s="2">
        <v>0</v>
      </c>
      <c r="X411" s="2">
        <v>43</v>
      </c>
      <c r="Y411" s="2">
        <v>12</v>
      </c>
      <c r="AA411" s="3" t="s">
        <v>634</v>
      </c>
      <c r="AB411" s="3" t="s">
        <v>212</v>
      </c>
      <c r="AC411" s="3">
        <v>62000</v>
      </c>
      <c r="AD411" s="3">
        <v>6.9</v>
      </c>
      <c r="AE411" s="3">
        <v>34917</v>
      </c>
      <c r="AF411" s="3">
        <v>5.4</v>
      </c>
      <c r="AG411" s="3">
        <v>44007</v>
      </c>
      <c r="AH411" s="3">
        <v>6.6</v>
      </c>
      <c r="AI411" s="3">
        <v>18965</v>
      </c>
      <c r="AJ411" s="3">
        <v>5.7</v>
      </c>
      <c r="AK411" s="3" t="s">
        <v>858</v>
      </c>
      <c r="AL411" s="3" t="s">
        <v>858</v>
      </c>
      <c r="AN411" s="4" t="s">
        <v>634</v>
      </c>
      <c r="AO411" s="4" t="s">
        <v>212</v>
      </c>
      <c r="AP411" s="4">
        <v>80000</v>
      </c>
      <c r="AQ411" s="4">
        <v>4.7</v>
      </c>
      <c r="AR411" s="4">
        <v>17.27</v>
      </c>
      <c r="AS411" s="4">
        <v>3.4</v>
      </c>
      <c r="AT411" s="4">
        <v>19.62</v>
      </c>
      <c r="AU411" s="4">
        <v>3.1</v>
      </c>
      <c r="AV411" s="4">
        <v>8.77</v>
      </c>
      <c r="AW411" s="4">
        <v>3.4</v>
      </c>
      <c r="AX411" s="4">
        <v>30.91</v>
      </c>
      <c r="AY411" s="4">
        <v>20</v>
      </c>
      <c r="BA411" s="5" t="s">
        <v>634</v>
      </c>
      <c r="BB411" s="5" t="s">
        <v>212</v>
      </c>
      <c r="BC411" s="5">
        <v>80000</v>
      </c>
      <c r="BD411" s="5">
        <v>4.7</v>
      </c>
      <c r="BE411" s="5">
        <v>643.9</v>
      </c>
      <c r="BF411" s="5">
        <v>3.1</v>
      </c>
      <c r="BG411" s="5">
        <v>759.7</v>
      </c>
      <c r="BH411" s="5">
        <v>3.2</v>
      </c>
      <c r="BI411" s="5">
        <v>353.6</v>
      </c>
      <c r="BJ411" s="5">
        <v>3.1</v>
      </c>
      <c r="BK411" s="5" t="s">
        <v>858</v>
      </c>
      <c r="BL411" s="5" t="s">
        <v>858</v>
      </c>
      <c r="BN411" s="6" t="s">
        <v>634</v>
      </c>
      <c r="BO411" s="6" t="s">
        <v>212</v>
      </c>
      <c r="BP411" s="6">
        <v>99000</v>
      </c>
      <c r="BQ411" s="6">
        <v>4.0999999999999996</v>
      </c>
      <c r="BR411" s="6">
        <v>37.5</v>
      </c>
      <c r="BS411" s="6">
        <v>0.1</v>
      </c>
      <c r="BT411" s="6">
        <v>34.200000000000003</v>
      </c>
      <c r="BU411" s="6">
        <v>1.3</v>
      </c>
      <c r="BV411" s="6">
        <v>16</v>
      </c>
      <c r="BW411" s="6">
        <v>14</v>
      </c>
      <c r="BX411" s="6">
        <v>41.5</v>
      </c>
      <c r="BY411" s="6">
        <v>5.7</v>
      </c>
      <c r="CA411" s="7" t="s">
        <v>634</v>
      </c>
      <c r="CB411" s="7" t="s">
        <v>212</v>
      </c>
      <c r="CC411" s="7">
        <v>76000</v>
      </c>
      <c r="CD411" s="7">
        <v>6.3</v>
      </c>
      <c r="CE411" s="7">
        <v>31874</v>
      </c>
      <c r="CF411" s="7">
        <v>4.8</v>
      </c>
      <c r="CG411" s="7">
        <v>38257</v>
      </c>
      <c r="CH411" s="7">
        <v>6.7</v>
      </c>
      <c r="CI411" s="7" t="s">
        <v>858</v>
      </c>
      <c r="CJ411" s="7" t="s">
        <v>858</v>
      </c>
      <c r="CK411" s="7" t="s">
        <v>858</v>
      </c>
      <c r="CL411" s="7" t="s">
        <v>858</v>
      </c>
      <c r="CN411" s="8" t="s">
        <v>634</v>
      </c>
      <c r="CO411" s="8" t="s">
        <v>212</v>
      </c>
      <c r="CP411" s="8">
        <v>99000</v>
      </c>
      <c r="CQ411" s="8">
        <v>4.0999999999999996</v>
      </c>
      <c r="CR411" s="8">
        <v>15.76</v>
      </c>
      <c r="CS411" s="8">
        <v>4</v>
      </c>
      <c r="CT411" s="8">
        <v>19.05</v>
      </c>
      <c r="CU411" s="8">
        <v>3</v>
      </c>
      <c r="CV411" s="8">
        <v>7.23</v>
      </c>
      <c r="CW411" s="8">
        <v>2.5</v>
      </c>
      <c r="CX411" s="8">
        <v>29.8</v>
      </c>
      <c r="CY411" s="8">
        <v>16</v>
      </c>
      <c r="DA411" s="20" t="s">
        <v>634</v>
      </c>
      <c r="DB411" s="20" t="s">
        <v>212</v>
      </c>
      <c r="DC411" s="20">
        <v>99000</v>
      </c>
      <c r="DD411" s="20">
        <v>4.0999999999999996</v>
      </c>
      <c r="DE411" s="20">
        <v>582.70000000000005</v>
      </c>
      <c r="DF411" s="20">
        <v>4.2</v>
      </c>
      <c r="DG411" s="20">
        <v>650.79999999999995</v>
      </c>
      <c r="DH411" s="20">
        <v>3.3</v>
      </c>
      <c r="DI411" s="20">
        <v>127.1</v>
      </c>
      <c r="DJ411" s="20">
        <v>16</v>
      </c>
      <c r="DK411" s="20">
        <v>1111</v>
      </c>
      <c r="DL411" s="20">
        <v>17</v>
      </c>
      <c r="DN411" s="21" t="s">
        <v>634</v>
      </c>
      <c r="DO411" s="21" t="s">
        <v>212</v>
      </c>
      <c r="DP411" s="21">
        <v>39000</v>
      </c>
      <c r="DQ411" s="21">
        <v>6.5</v>
      </c>
      <c r="DR411" s="21">
        <v>37.5</v>
      </c>
      <c r="DS411" s="21" t="s">
        <v>858</v>
      </c>
      <c r="DT411" s="21">
        <v>37.700000000000003</v>
      </c>
      <c r="DU411" s="21">
        <v>0.6</v>
      </c>
      <c r="DV411" s="21" t="s">
        <v>858</v>
      </c>
      <c r="DW411" s="21" t="s">
        <v>858</v>
      </c>
      <c r="DX411" s="21" t="s">
        <v>858</v>
      </c>
      <c r="DY411" s="21" t="s">
        <v>858</v>
      </c>
      <c r="EA411" s="22" t="s">
        <v>634</v>
      </c>
      <c r="EB411" s="22" t="s">
        <v>212</v>
      </c>
      <c r="EC411" s="22">
        <v>29000</v>
      </c>
      <c r="ED411" s="22">
        <v>11.3</v>
      </c>
      <c r="EE411" s="22">
        <v>32262</v>
      </c>
      <c r="EF411" s="22">
        <v>4.8</v>
      </c>
      <c r="EG411" s="22">
        <v>38527</v>
      </c>
      <c r="EH411" s="22">
        <v>11</v>
      </c>
      <c r="EI411" s="22">
        <v>16900</v>
      </c>
      <c r="EJ411" s="22">
        <v>7.9</v>
      </c>
      <c r="EK411" s="22" t="s">
        <v>858</v>
      </c>
      <c r="EL411" s="22" t="s">
        <v>858</v>
      </c>
      <c r="EN411" s="23" t="s">
        <v>634</v>
      </c>
      <c r="EO411" s="23" t="s">
        <v>212</v>
      </c>
      <c r="EP411" s="23">
        <v>39000</v>
      </c>
      <c r="EQ411" s="23">
        <v>6.5</v>
      </c>
      <c r="ER411" s="23">
        <v>15.87</v>
      </c>
      <c r="ES411" s="23">
        <v>5.0999999999999996</v>
      </c>
      <c r="ET411" s="23">
        <v>18</v>
      </c>
      <c r="EU411" s="23">
        <v>4.3</v>
      </c>
      <c r="EV411" s="23">
        <v>8.7200000000000006</v>
      </c>
      <c r="EW411" s="23">
        <v>4.3</v>
      </c>
      <c r="EX411" s="23" t="s">
        <v>858</v>
      </c>
      <c r="EY411" s="23" t="s">
        <v>858</v>
      </c>
      <c r="FA411" s="24" t="s">
        <v>634</v>
      </c>
      <c r="FB411" s="24" t="s">
        <v>212</v>
      </c>
      <c r="FC411" s="24">
        <v>39000</v>
      </c>
      <c r="FD411" s="24">
        <v>6.5</v>
      </c>
      <c r="FE411" s="24">
        <v>603.1</v>
      </c>
      <c r="FF411" s="24">
        <v>4.3</v>
      </c>
      <c r="FG411" s="24">
        <v>679</v>
      </c>
      <c r="FH411" s="24">
        <v>4.3</v>
      </c>
      <c r="FI411" s="24">
        <v>345.9</v>
      </c>
      <c r="FJ411" s="24">
        <v>3.9</v>
      </c>
      <c r="FK411" s="24" t="s">
        <v>858</v>
      </c>
      <c r="FL411" s="24" t="s">
        <v>858</v>
      </c>
      <c r="FN411" s="11" t="s">
        <v>634</v>
      </c>
      <c r="FO411" s="11" t="s">
        <v>212</v>
      </c>
      <c r="FP411" s="11">
        <v>41000</v>
      </c>
      <c r="FQ411" s="11">
        <v>6.7</v>
      </c>
      <c r="FR411" s="11">
        <v>37.6</v>
      </c>
      <c r="FS411" s="11">
        <v>1.7</v>
      </c>
      <c r="FT411" s="11">
        <v>39.6</v>
      </c>
      <c r="FU411" s="11">
        <v>1.1000000000000001</v>
      </c>
      <c r="FV411" s="11">
        <v>35</v>
      </c>
      <c r="FW411" s="11">
        <v>0.3</v>
      </c>
      <c r="FX411" s="11" t="s">
        <v>858</v>
      </c>
      <c r="FY411" s="11" t="s">
        <v>858</v>
      </c>
      <c r="GA411" s="10" t="s">
        <v>634</v>
      </c>
      <c r="GB411" s="10" t="s">
        <v>212</v>
      </c>
      <c r="GC411" s="10">
        <v>33000</v>
      </c>
      <c r="GD411" s="10">
        <v>8.3000000000000007</v>
      </c>
      <c r="GE411" s="10">
        <v>41859</v>
      </c>
      <c r="GF411" s="10">
        <v>6.9</v>
      </c>
      <c r="GG411" s="10">
        <v>48827</v>
      </c>
      <c r="GH411" s="10">
        <v>8</v>
      </c>
      <c r="GI411" s="10">
        <v>21139</v>
      </c>
      <c r="GJ411" s="10">
        <v>8.1999999999999993</v>
      </c>
      <c r="GK411" s="10" t="s">
        <v>858</v>
      </c>
      <c r="GL411" s="10" t="s">
        <v>858</v>
      </c>
      <c r="GN411" s="9" t="s">
        <v>634</v>
      </c>
      <c r="GO411" s="9" t="s">
        <v>212</v>
      </c>
      <c r="GP411" s="9">
        <v>41000</v>
      </c>
      <c r="GQ411" s="9">
        <v>6.7</v>
      </c>
      <c r="GR411" s="9">
        <v>19.559999999999999</v>
      </c>
      <c r="GS411" s="9">
        <v>5.9</v>
      </c>
      <c r="GT411" s="9">
        <v>21.06</v>
      </c>
      <c r="GU411" s="9">
        <v>4.4000000000000004</v>
      </c>
      <c r="GV411" s="9">
        <v>8.8699999999999992</v>
      </c>
      <c r="GW411" s="9">
        <v>6.2</v>
      </c>
      <c r="GX411" s="9" t="s">
        <v>858</v>
      </c>
      <c r="GY411" s="9" t="s">
        <v>858</v>
      </c>
    </row>
    <row r="412" spans="1:207" x14ac:dyDescent="0.25">
      <c r="A412" s="1" t="s">
        <v>635</v>
      </c>
      <c r="B412" s="1" t="s">
        <v>213</v>
      </c>
      <c r="C412" s="1">
        <v>18000</v>
      </c>
      <c r="D412" s="1">
        <v>9.9</v>
      </c>
      <c r="E412" s="1">
        <v>568.70000000000005</v>
      </c>
      <c r="F412" s="1">
        <v>6.3</v>
      </c>
      <c r="G412" s="1">
        <v>636.5</v>
      </c>
      <c r="H412" s="1">
        <v>6</v>
      </c>
      <c r="I412" s="1">
        <v>287.10000000000002</v>
      </c>
      <c r="J412" s="1">
        <v>11</v>
      </c>
      <c r="K412" s="1" t="s">
        <v>858</v>
      </c>
      <c r="L412" s="1" t="s">
        <v>858</v>
      </c>
      <c r="N412" s="2" t="s">
        <v>635</v>
      </c>
      <c r="O412" s="2" t="s">
        <v>213</v>
      </c>
      <c r="P412" s="2">
        <v>29000</v>
      </c>
      <c r="Q412" s="2">
        <v>7.6</v>
      </c>
      <c r="R412" s="2">
        <v>37.5</v>
      </c>
      <c r="S412" s="2">
        <v>2.1</v>
      </c>
      <c r="T412" s="2">
        <v>38.799999999999997</v>
      </c>
      <c r="U412" s="2">
        <v>1.1000000000000001</v>
      </c>
      <c r="V412" s="2">
        <v>32.5</v>
      </c>
      <c r="W412" s="2">
        <v>1.7</v>
      </c>
      <c r="X412" s="2" t="s">
        <v>858</v>
      </c>
      <c r="Y412" s="2" t="s">
        <v>858</v>
      </c>
      <c r="AA412" s="3" t="s">
        <v>635</v>
      </c>
      <c r="AB412" s="3" t="s">
        <v>213</v>
      </c>
      <c r="AC412" s="3">
        <v>25000</v>
      </c>
      <c r="AD412" s="3">
        <v>9</v>
      </c>
      <c r="AE412" s="3">
        <v>29309</v>
      </c>
      <c r="AF412" s="3">
        <v>6.4</v>
      </c>
      <c r="AG412" s="3">
        <v>32059</v>
      </c>
      <c r="AH412" s="3">
        <v>5.2</v>
      </c>
      <c r="AI412" s="3">
        <v>14561</v>
      </c>
      <c r="AJ412" s="3">
        <v>10</v>
      </c>
      <c r="AK412" s="3" t="s">
        <v>858</v>
      </c>
      <c r="AL412" s="3" t="s">
        <v>858</v>
      </c>
      <c r="AN412" s="4" t="s">
        <v>635</v>
      </c>
      <c r="AO412" s="4" t="s">
        <v>213</v>
      </c>
      <c r="AP412" s="4">
        <v>29000</v>
      </c>
      <c r="AQ412" s="4">
        <v>7.6</v>
      </c>
      <c r="AR412" s="4">
        <v>14.35</v>
      </c>
      <c r="AS412" s="4">
        <v>6</v>
      </c>
      <c r="AT412" s="4">
        <v>15.87</v>
      </c>
      <c r="AU412" s="4">
        <v>4.2</v>
      </c>
      <c r="AV412" s="4">
        <v>6.98</v>
      </c>
      <c r="AW412" s="4">
        <v>8.1999999999999993</v>
      </c>
      <c r="AX412" s="4" t="s">
        <v>858</v>
      </c>
      <c r="AY412" s="4" t="s">
        <v>858</v>
      </c>
      <c r="BA412" s="5" t="s">
        <v>635</v>
      </c>
      <c r="BB412" s="5" t="s">
        <v>213</v>
      </c>
      <c r="BC412" s="5">
        <v>29000</v>
      </c>
      <c r="BD412" s="5">
        <v>7.6</v>
      </c>
      <c r="BE412" s="5">
        <v>550.9</v>
      </c>
      <c r="BF412" s="5">
        <v>4.7</v>
      </c>
      <c r="BG412" s="5">
        <v>615.29999999999995</v>
      </c>
      <c r="BH412" s="5">
        <v>4.2</v>
      </c>
      <c r="BI412" s="5">
        <v>288</v>
      </c>
      <c r="BJ412" s="5">
        <v>8.8000000000000007</v>
      </c>
      <c r="BK412" s="5" t="s">
        <v>858</v>
      </c>
      <c r="BL412" s="5" t="s">
        <v>858</v>
      </c>
      <c r="BN412" s="6" t="s">
        <v>635</v>
      </c>
      <c r="BO412" s="6" t="s">
        <v>213</v>
      </c>
      <c r="BP412" s="6">
        <v>39000</v>
      </c>
      <c r="BQ412" s="6">
        <v>6.4</v>
      </c>
      <c r="BR412" s="6">
        <v>36</v>
      </c>
      <c r="BS412" s="6">
        <v>1.8</v>
      </c>
      <c r="BT412" s="6">
        <v>33.700000000000003</v>
      </c>
      <c r="BU412" s="6">
        <v>2</v>
      </c>
      <c r="BV412" s="6">
        <v>16</v>
      </c>
      <c r="BW412" s="6">
        <v>11</v>
      </c>
      <c r="BX412" s="6" t="s">
        <v>858</v>
      </c>
      <c r="BY412" s="6" t="s">
        <v>858</v>
      </c>
      <c r="CA412" s="7" t="s">
        <v>635</v>
      </c>
      <c r="CB412" s="7" t="s">
        <v>213</v>
      </c>
      <c r="CC412" s="7">
        <v>34000</v>
      </c>
      <c r="CD412" s="7">
        <v>7.6</v>
      </c>
      <c r="CE412" s="7">
        <v>24727</v>
      </c>
      <c r="CF412" s="7">
        <v>8.3000000000000007</v>
      </c>
      <c r="CG412" s="7">
        <v>26412</v>
      </c>
      <c r="CH412" s="7">
        <v>5.5</v>
      </c>
      <c r="CI412" s="7">
        <v>6485</v>
      </c>
      <c r="CJ412" s="7">
        <v>13</v>
      </c>
      <c r="CK412" s="7" t="s">
        <v>858</v>
      </c>
      <c r="CL412" s="7" t="s">
        <v>858</v>
      </c>
      <c r="CN412" s="8" t="s">
        <v>635</v>
      </c>
      <c r="CO412" s="8" t="s">
        <v>213</v>
      </c>
      <c r="CP412" s="8">
        <v>39000</v>
      </c>
      <c r="CQ412" s="8">
        <v>6.4</v>
      </c>
      <c r="CR412" s="8">
        <v>12.57</v>
      </c>
      <c r="CS412" s="8">
        <v>6.8</v>
      </c>
      <c r="CT412" s="8">
        <v>15.14</v>
      </c>
      <c r="CU412" s="8">
        <v>3.9</v>
      </c>
      <c r="CV412" s="8">
        <v>6.35</v>
      </c>
      <c r="CW412" s="8">
        <v>2.4</v>
      </c>
      <c r="CX412" s="8" t="s">
        <v>858</v>
      </c>
      <c r="CY412" s="8" t="s">
        <v>858</v>
      </c>
      <c r="DA412" s="20" t="s">
        <v>635</v>
      </c>
      <c r="DB412" s="20" t="s">
        <v>213</v>
      </c>
      <c r="DC412" s="20">
        <v>39000</v>
      </c>
      <c r="DD412" s="20">
        <v>6.4</v>
      </c>
      <c r="DE412" s="20">
        <v>469.1</v>
      </c>
      <c r="DF412" s="20">
        <v>8</v>
      </c>
      <c r="DG412" s="20">
        <v>510.1</v>
      </c>
      <c r="DH412" s="20">
        <v>4.5</v>
      </c>
      <c r="DI412" s="20">
        <v>143</v>
      </c>
      <c r="DJ412" s="20">
        <v>11</v>
      </c>
      <c r="DK412" s="20" t="s">
        <v>858</v>
      </c>
      <c r="DL412" s="20" t="s">
        <v>858</v>
      </c>
      <c r="DN412" s="21" t="s">
        <v>635</v>
      </c>
      <c r="DO412" s="21" t="s">
        <v>213</v>
      </c>
      <c r="DP412" s="21">
        <v>11000</v>
      </c>
      <c r="DQ412" s="21">
        <v>11.8</v>
      </c>
      <c r="DR412" s="21">
        <v>36</v>
      </c>
      <c r="DS412" s="21">
        <v>1.8</v>
      </c>
      <c r="DT412" s="21">
        <v>36.6</v>
      </c>
      <c r="DU412" s="21">
        <v>1.5</v>
      </c>
      <c r="DV412" s="21" t="s">
        <v>858</v>
      </c>
      <c r="DW412" s="21" t="s">
        <v>858</v>
      </c>
      <c r="DX412" s="21" t="s">
        <v>858</v>
      </c>
      <c r="DY412" s="21" t="s">
        <v>858</v>
      </c>
      <c r="EA412" s="22" t="s">
        <v>635</v>
      </c>
      <c r="EB412" s="22" t="s">
        <v>213</v>
      </c>
      <c r="EC412" s="22">
        <v>11000</v>
      </c>
      <c r="ED412" s="22">
        <v>13.4</v>
      </c>
      <c r="EE412" s="22">
        <v>27886</v>
      </c>
      <c r="EF412" s="22">
        <v>11</v>
      </c>
      <c r="EG412" s="22">
        <v>30148</v>
      </c>
      <c r="EH412" s="22">
        <v>6.2</v>
      </c>
      <c r="EI412" s="22">
        <v>12911</v>
      </c>
      <c r="EJ412" s="22">
        <v>17</v>
      </c>
      <c r="EK412" s="22" t="s">
        <v>858</v>
      </c>
      <c r="EL412" s="22" t="s">
        <v>858</v>
      </c>
      <c r="EN412" s="23" t="s">
        <v>635</v>
      </c>
      <c r="EO412" s="23" t="s">
        <v>213</v>
      </c>
      <c r="EP412" s="23">
        <v>11000</v>
      </c>
      <c r="EQ412" s="23">
        <v>11.8</v>
      </c>
      <c r="ER412" s="23">
        <v>14.96</v>
      </c>
      <c r="ES412" s="23">
        <v>7.8</v>
      </c>
      <c r="ET412" s="23">
        <v>15.93</v>
      </c>
      <c r="EU412" s="23">
        <v>5.5</v>
      </c>
      <c r="EV412" s="23">
        <v>6.7</v>
      </c>
      <c r="EW412" s="23">
        <v>11</v>
      </c>
      <c r="EX412" s="23" t="s">
        <v>858</v>
      </c>
      <c r="EY412" s="23" t="s">
        <v>858</v>
      </c>
      <c r="FA412" s="24" t="s">
        <v>635</v>
      </c>
      <c r="FB412" s="24" t="s">
        <v>213</v>
      </c>
      <c r="FC412" s="24">
        <v>11000</v>
      </c>
      <c r="FD412" s="24">
        <v>11.8</v>
      </c>
      <c r="FE412" s="24">
        <v>539.70000000000005</v>
      </c>
      <c r="FF412" s="24">
        <v>9.5</v>
      </c>
      <c r="FG412" s="24">
        <v>582.4</v>
      </c>
      <c r="FH412" s="24">
        <v>5.3</v>
      </c>
      <c r="FI412" s="24">
        <v>285.89999999999998</v>
      </c>
      <c r="FJ412" s="24">
        <v>9.5</v>
      </c>
      <c r="FK412" s="24" t="s">
        <v>858</v>
      </c>
      <c r="FL412" s="24" t="s">
        <v>858</v>
      </c>
      <c r="FN412" s="11" t="s">
        <v>635</v>
      </c>
      <c r="FO412" s="11" t="s">
        <v>213</v>
      </c>
      <c r="FP412" s="11">
        <v>18000</v>
      </c>
      <c r="FQ412" s="11">
        <v>9.9</v>
      </c>
      <c r="FR412" s="11">
        <v>39.6</v>
      </c>
      <c r="FS412" s="11">
        <v>1.8</v>
      </c>
      <c r="FT412" s="11">
        <v>40.200000000000003</v>
      </c>
      <c r="FU412" s="11">
        <v>1.5</v>
      </c>
      <c r="FV412" s="11">
        <v>34.5</v>
      </c>
      <c r="FW412" s="11">
        <v>1.9</v>
      </c>
      <c r="FX412" s="11" t="s">
        <v>858</v>
      </c>
      <c r="FY412" s="11" t="s">
        <v>858</v>
      </c>
      <c r="GA412" s="10" t="s">
        <v>635</v>
      </c>
      <c r="GB412" s="10" t="s">
        <v>213</v>
      </c>
      <c r="GC412" s="10">
        <v>14000</v>
      </c>
      <c r="GD412" s="10">
        <v>12.2</v>
      </c>
      <c r="GE412" s="10">
        <v>29855</v>
      </c>
      <c r="GF412" s="10">
        <v>6.9</v>
      </c>
      <c r="GG412" s="10">
        <v>33524</v>
      </c>
      <c r="GH412" s="10">
        <v>7.6</v>
      </c>
      <c r="GI412" s="10">
        <v>16104</v>
      </c>
      <c r="GJ412" s="10">
        <v>15</v>
      </c>
      <c r="GK412" s="10" t="s">
        <v>858</v>
      </c>
      <c r="GL412" s="10" t="s">
        <v>858</v>
      </c>
      <c r="GN412" s="9" t="s">
        <v>635</v>
      </c>
      <c r="GO412" s="9" t="s">
        <v>213</v>
      </c>
      <c r="GP412" s="9">
        <v>18000</v>
      </c>
      <c r="GQ412" s="9">
        <v>9.9</v>
      </c>
      <c r="GR412" s="9">
        <v>13.67</v>
      </c>
      <c r="GS412" s="9">
        <v>7.5</v>
      </c>
      <c r="GT412" s="9">
        <v>15.84</v>
      </c>
      <c r="GU412" s="9">
        <v>5.9</v>
      </c>
      <c r="GV412" s="9">
        <v>6.98</v>
      </c>
      <c r="GW412" s="9">
        <v>11</v>
      </c>
      <c r="GX412" s="9" t="s">
        <v>858</v>
      </c>
      <c r="GY412" s="9" t="s">
        <v>858</v>
      </c>
    </row>
    <row r="413" spans="1:207" x14ac:dyDescent="0.25">
      <c r="A413" s="1" t="s">
        <v>636</v>
      </c>
      <c r="B413" s="1" t="s">
        <v>214</v>
      </c>
      <c r="C413" s="1">
        <v>82000</v>
      </c>
      <c r="D413" s="1">
        <v>4.8</v>
      </c>
      <c r="E413" s="1">
        <v>755.4</v>
      </c>
      <c r="F413" s="1">
        <v>4.5</v>
      </c>
      <c r="G413" s="1">
        <v>1001.1</v>
      </c>
      <c r="H413" s="1">
        <v>3.8</v>
      </c>
      <c r="I413" s="1">
        <v>416.7</v>
      </c>
      <c r="J413" s="1">
        <v>4</v>
      </c>
      <c r="K413" s="1" t="s">
        <v>858</v>
      </c>
      <c r="L413" s="1" t="s">
        <v>858</v>
      </c>
      <c r="N413" s="2" t="s">
        <v>636</v>
      </c>
      <c r="O413" s="2" t="s">
        <v>214</v>
      </c>
      <c r="P413" s="2">
        <v>139000</v>
      </c>
      <c r="Q413" s="2">
        <v>3.6</v>
      </c>
      <c r="R413" s="2">
        <v>37.299999999999997</v>
      </c>
      <c r="S413" s="2">
        <v>1.1000000000000001</v>
      </c>
      <c r="T413" s="2">
        <v>37.799999999999997</v>
      </c>
      <c r="U413" s="2">
        <v>0.4</v>
      </c>
      <c r="V413" s="2">
        <v>35</v>
      </c>
      <c r="W413" s="2">
        <v>0</v>
      </c>
      <c r="X413" s="2">
        <v>42.1</v>
      </c>
      <c r="Y413" s="2">
        <v>6.1</v>
      </c>
      <c r="AA413" s="3" t="s">
        <v>636</v>
      </c>
      <c r="AB413" s="3" t="s">
        <v>214</v>
      </c>
      <c r="AC413" s="3">
        <v>112000</v>
      </c>
      <c r="AD413" s="3">
        <v>5.6</v>
      </c>
      <c r="AE413" s="3">
        <v>36938</v>
      </c>
      <c r="AF413" s="3">
        <v>4.8</v>
      </c>
      <c r="AG413" s="3">
        <v>58366</v>
      </c>
      <c r="AH413" s="3">
        <v>12</v>
      </c>
      <c r="AI413" s="3">
        <v>20192</v>
      </c>
      <c r="AJ413" s="3">
        <v>11</v>
      </c>
      <c r="AK413" s="3" t="s">
        <v>858</v>
      </c>
      <c r="AL413" s="3" t="s">
        <v>858</v>
      </c>
      <c r="AN413" s="4" t="s">
        <v>636</v>
      </c>
      <c r="AO413" s="4" t="s">
        <v>214</v>
      </c>
      <c r="AP413" s="4">
        <v>139000</v>
      </c>
      <c r="AQ413" s="4">
        <v>3.6</v>
      </c>
      <c r="AR413" s="4">
        <v>18.690000000000001</v>
      </c>
      <c r="AS413" s="4">
        <v>3.1</v>
      </c>
      <c r="AT413" s="4">
        <v>23.66</v>
      </c>
      <c r="AU413" s="4">
        <v>2.8</v>
      </c>
      <c r="AV413" s="4">
        <v>10.52</v>
      </c>
      <c r="AW413" s="4">
        <v>2.8</v>
      </c>
      <c r="AX413" s="4" t="s">
        <v>858</v>
      </c>
      <c r="AY413" s="4" t="s">
        <v>858</v>
      </c>
      <c r="BA413" s="5" t="s">
        <v>636</v>
      </c>
      <c r="BB413" s="5" t="s">
        <v>214</v>
      </c>
      <c r="BC413" s="5">
        <v>139000</v>
      </c>
      <c r="BD413" s="5">
        <v>3.6</v>
      </c>
      <c r="BE413" s="5">
        <v>691.1</v>
      </c>
      <c r="BF413" s="5">
        <v>2.7</v>
      </c>
      <c r="BG413" s="5">
        <v>893.2</v>
      </c>
      <c r="BH413" s="5">
        <v>2.8</v>
      </c>
      <c r="BI413" s="5">
        <v>392.4</v>
      </c>
      <c r="BJ413" s="5">
        <v>2.6</v>
      </c>
      <c r="BK413" s="5" t="s">
        <v>858</v>
      </c>
      <c r="BL413" s="5" t="s">
        <v>858</v>
      </c>
      <c r="BN413" s="6" t="s">
        <v>636</v>
      </c>
      <c r="BO413" s="6" t="s">
        <v>214</v>
      </c>
      <c r="BP413" s="6">
        <v>167000</v>
      </c>
      <c r="BQ413" s="6">
        <v>3.2</v>
      </c>
      <c r="BR413" s="6">
        <v>35</v>
      </c>
      <c r="BS413" s="6">
        <v>1.4</v>
      </c>
      <c r="BT413" s="6">
        <v>34.5</v>
      </c>
      <c r="BU413" s="6">
        <v>0.8</v>
      </c>
      <c r="BV413" s="6">
        <v>21</v>
      </c>
      <c r="BW413" s="6">
        <v>4.5999999999999996</v>
      </c>
      <c r="BX413" s="6">
        <v>41</v>
      </c>
      <c r="BY413" s="6">
        <v>5.2</v>
      </c>
      <c r="CA413" s="7" t="s">
        <v>636</v>
      </c>
      <c r="CB413" s="7" t="s">
        <v>214</v>
      </c>
      <c r="CC413" s="7">
        <v>133000</v>
      </c>
      <c r="CD413" s="7">
        <v>5.3</v>
      </c>
      <c r="CE413" s="7">
        <v>34427</v>
      </c>
      <c r="CF413" s="7">
        <v>6</v>
      </c>
      <c r="CG413" s="7">
        <v>51692</v>
      </c>
      <c r="CH413" s="7">
        <v>12</v>
      </c>
      <c r="CI413" s="7" t="s">
        <v>858</v>
      </c>
      <c r="CJ413" s="7" t="s">
        <v>858</v>
      </c>
      <c r="CK413" s="7" t="s">
        <v>858</v>
      </c>
      <c r="CL413" s="7" t="s">
        <v>858</v>
      </c>
      <c r="CN413" s="8" t="s">
        <v>636</v>
      </c>
      <c r="CO413" s="8" t="s">
        <v>214</v>
      </c>
      <c r="CP413" s="8">
        <v>167000</v>
      </c>
      <c r="CQ413" s="8">
        <v>3.2</v>
      </c>
      <c r="CR413" s="8">
        <v>17.72</v>
      </c>
      <c r="CS413" s="8">
        <v>3.2</v>
      </c>
      <c r="CT413" s="8">
        <v>22.93</v>
      </c>
      <c r="CU413" s="8">
        <v>2.7</v>
      </c>
      <c r="CV413" s="8">
        <v>8.34</v>
      </c>
      <c r="CW413" s="8">
        <v>3.5</v>
      </c>
      <c r="CX413" s="8">
        <v>41.07</v>
      </c>
      <c r="CY413" s="8">
        <v>15</v>
      </c>
      <c r="DA413" s="20" t="s">
        <v>636</v>
      </c>
      <c r="DB413" s="20" t="s">
        <v>214</v>
      </c>
      <c r="DC413" s="20">
        <v>167000</v>
      </c>
      <c r="DD413" s="20">
        <v>3.2</v>
      </c>
      <c r="DE413" s="20">
        <v>643.5</v>
      </c>
      <c r="DF413" s="20">
        <v>2.5</v>
      </c>
      <c r="DG413" s="20">
        <v>790.3</v>
      </c>
      <c r="DH413" s="20">
        <v>2.8</v>
      </c>
      <c r="DI413" s="20">
        <v>230</v>
      </c>
      <c r="DJ413" s="20">
        <v>8.5</v>
      </c>
      <c r="DK413" s="20">
        <v>1455.6</v>
      </c>
      <c r="DL413" s="20">
        <v>16</v>
      </c>
      <c r="DN413" s="21" t="s">
        <v>636</v>
      </c>
      <c r="DO413" s="21" t="s">
        <v>214</v>
      </c>
      <c r="DP413" s="21">
        <v>57000</v>
      </c>
      <c r="DQ413" s="21">
        <v>5.3</v>
      </c>
      <c r="DR413" s="21">
        <v>35.5</v>
      </c>
      <c r="DS413" s="21">
        <v>1.7</v>
      </c>
      <c r="DT413" s="21">
        <v>37</v>
      </c>
      <c r="DU413" s="21">
        <v>0.5</v>
      </c>
      <c r="DV413" s="21">
        <v>35</v>
      </c>
      <c r="DW413" s="21">
        <v>0.9</v>
      </c>
      <c r="DX413" s="21">
        <v>40</v>
      </c>
      <c r="DY413" s="21">
        <v>8.1999999999999993</v>
      </c>
      <c r="EA413" s="22" t="s">
        <v>636</v>
      </c>
      <c r="EB413" s="22" t="s">
        <v>214</v>
      </c>
      <c r="EC413" s="22">
        <v>43000</v>
      </c>
      <c r="ED413" s="22">
        <v>7.7</v>
      </c>
      <c r="EE413" s="22">
        <v>33237</v>
      </c>
      <c r="EF413" s="22">
        <v>5.9</v>
      </c>
      <c r="EG413" s="22">
        <v>39715</v>
      </c>
      <c r="EH413" s="22">
        <v>5.0999999999999996</v>
      </c>
      <c r="EI413" s="22">
        <v>18750</v>
      </c>
      <c r="EJ413" s="22">
        <v>4.7</v>
      </c>
      <c r="EK413" s="22" t="s">
        <v>858</v>
      </c>
      <c r="EL413" s="22" t="s">
        <v>858</v>
      </c>
      <c r="EN413" s="23" t="s">
        <v>636</v>
      </c>
      <c r="EO413" s="23" t="s">
        <v>214</v>
      </c>
      <c r="EP413" s="23">
        <v>57000</v>
      </c>
      <c r="EQ413" s="23">
        <v>5.3</v>
      </c>
      <c r="ER413" s="23">
        <v>17.399999999999999</v>
      </c>
      <c r="ES413" s="23">
        <v>3.9</v>
      </c>
      <c r="ET413" s="23">
        <v>20</v>
      </c>
      <c r="EU413" s="23">
        <v>3.1</v>
      </c>
      <c r="EV413" s="23">
        <v>10.39</v>
      </c>
      <c r="EW413" s="23">
        <v>2.9</v>
      </c>
      <c r="EX413" s="23" t="s">
        <v>858</v>
      </c>
      <c r="EY413" s="23" t="s">
        <v>858</v>
      </c>
      <c r="FA413" s="24" t="s">
        <v>636</v>
      </c>
      <c r="FB413" s="24" t="s">
        <v>214</v>
      </c>
      <c r="FC413" s="24">
        <v>57000</v>
      </c>
      <c r="FD413" s="24">
        <v>5.3</v>
      </c>
      <c r="FE413" s="24">
        <v>646.5</v>
      </c>
      <c r="FF413" s="24">
        <v>2.8</v>
      </c>
      <c r="FG413" s="24">
        <v>739.9</v>
      </c>
      <c r="FH413" s="24">
        <v>3.1</v>
      </c>
      <c r="FI413" s="24">
        <v>383.3</v>
      </c>
      <c r="FJ413" s="24">
        <v>3</v>
      </c>
      <c r="FK413" s="24" t="s">
        <v>858</v>
      </c>
      <c r="FL413" s="24" t="s">
        <v>858</v>
      </c>
      <c r="FN413" s="11" t="s">
        <v>636</v>
      </c>
      <c r="FO413" s="11" t="s">
        <v>214</v>
      </c>
      <c r="FP413" s="11">
        <v>82000</v>
      </c>
      <c r="FQ413" s="11">
        <v>4.8</v>
      </c>
      <c r="FR413" s="11">
        <v>37.5</v>
      </c>
      <c r="FS413" s="11">
        <v>0.3</v>
      </c>
      <c r="FT413" s="11">
        <v>38.299999999999997</v>
      </c>
      <c r="FU413" s="11">
        <v>0.6</v>
      </c>
      <c r="FV413" s="11">
        <v>35</v>
      </c>
      <c r="FW413" s="11">
        <v>0</v>
      </c>
      <c r="FX413" s="11">
        <v>44</v>
      </c>
      <c r="FY413" s="11">
        <v>8.8000000000000007</v>
      </c>
      <c r="GA413" s="10" t="s">
        <v>636</v>
      </c>
      <c r="GB413" s="10" t="s">
        <v>214</v>
      </c>
      <c r="GC413" s="10">
        <v>68000</v>
      </c>
      <c r="GD413" s="10">
        <v>7.7</v>
      </c>
      <c r="GE413" s="10">
        <v>40394</v>
      </c>
      <c r="GF413" s="10">
        <v>8.6999999999999993</v>
      </c>
      <c r="GG413" s="10">
        <v>70165</v>
      </c>
      <c r="GH413" s="10">
        <v>16</v>
      </c>
      <c r="GI413" s="10" t="s">
        <v>858</v>
      </c>
      <c r="GJ413" s="10" t="s">
        <v>858</v>
      </c>
      <c r="GK413" s="10" t="s">
        <v>858</v>
      </c>
      <c r="GL413" s="10" t="s">
        <v>858</v>
      </c>
      <c r="GN413" s="9" t="s">
        <v>636</v>
      </c>
      <c r="GO413" s="9" t="s">
        <v>214</v>
      </c>
      <c r="GP413" s="9">
        <v>82000</v>
      </c>
      <c r="GQ413" s="9">
        <v>4.8</v>
      </c>
      <c r="GR413" s="9">
        <v>20.13</v>
      </c>
      <c r="GS413" s="9">
        <v>5.2</v>
      </c>
      <c r="GT413" s="9">
        <v>26.15</v>
      </c>
      <c r="GU413" s="9">
        <v>3.9</v>
      </c>
      <c r="GV413" s="9">
        <v>10.56</v>
      </c>
      <c r="GW413" s="9">
        <v>4</v>
      </c>
      <c r="GX413" s="9" t="s">
        <v>858</v>
      </c>
      <c r="GY413" s="9" t="s">
        <v>858</v>
      </c>
    </row>
    <row r="414" spans="1:207" x14ac:dyDescent="0.25">
      <c r="A414" s="1" t="s">
        <v>637</v>
      </c>
      <c r="B414" s="1" t="s">
        <v>215</v>
      </c>
      <c r="C414" s="1">
        <v>35000</v>
      </c>
      <c r="D414" s="1">
        <v>7.2</v>
      </c>
      <c r="E414" s="1">
        <v>612.20000000000005</v>
      </c>
      <c r="F414" s="1">
        <v>7.8</v>
      </c>
      <c r="G414" s="1">
        <v>718.6</v>
      </c>
      <c r="H414" s="1">
        <v>5</v>
      </c>
      <c r="I414" s="1">
        <v>335.7</v>
      </c>
      <c r="J414" s="1">
        <v>4.8</v>
      </c>
      <c r="K414" s="1" t="s">
        <v>858</v>
      </c>
      <c r="L414" s="1" t="s">
        <v>858</v>
      </c>
      <c r="N414" s="2" t="s">
        <v>637</v>
      </c>
      <c r="O414" s="2" t="s">
        <v>215</v>
      </c>
      <c r="P414" s="2">
        <v>71000</v>
      </c>
      <c r="Q414" s="2">
        <v>4.9000000000000004</v>
      </c>
      <c r="R414" s="2">
        <v>39</v>
      </c>
      <c r="S414" s="2">
        <v>1.6</v>
      </c>
      <c r="T414" s="2">
        <v>39.200000000000003</v>
      </c>
      <c r="U414" s="2">
        <v>0.7</v>
      </c>
      <c r="V414" s="2">
        <v>35</v>
      </c>
      <c r="W414" s="2">
        <v>0.7</v>
      </c>
      <c r="X414" s="2">
        <v>44.6</v>
      </c>
      <c r="Y414" s="2">
        <v>10</v>
      </c>
      <c r="AA414" s="3" t="s">
        <v>637</v>
      </c>
      <c r="AB414" s="3" t="s">
        <v>215</v>
      </c>
      <c r="AC414" s="3">
        <v>54000</v>
      </c>
      <c r="AD414" s="3">
        <v>6.6</v>
      </c>
      <c r="AE414" s="3">
        <v>30791</v>
      </c>
      <c r="AF414" s="3">
        <v>6.7</v>
      </c>
      <c r="AG414" s="3">
        <v>37217</v>
      </c>
      <c r="AH414" s="3">
        <v>5</v>
      </c>
      <c r="AI414" s="3">
        <v>16639</v>
      </c>
      <c r="AJ414" s="3">
        <v>8.9</v>
      </c>
      <c r="AK414" s="3" t="s">
        <v>858</v>
      </c>
      <c r="AL414" s="3" t="s">
        <v>858</v>
      </c>
      <c r="AN414" s="4" t="s">
        <v>637</v>
      </c>
      <c r="AO414" s="4" t="s">
        <v>215</v>
      </c>
      <c r="AP414" s="4">
        <v>71000</v>
      </c>
      <c r="AQ414" s="4">
        <v>4.9000000000000004</v>
      </c>
      <c r="AR414" s="4">
        <v>15.07</v>
      </c>
      <c r="AS414" s="4">
        <v>4.9000000000000004</v>
      </c>
      <c r="AT414" s="4">
        <v>17.78</v>
      </c>
      <c r="AU414" s="4">
        <v>3.3</v>
      </c>
      <c r="AV414" s="4">
        <v>8.17</v>
      </c>
      <c r="AW414" s="4">
        <v>3.5</v>
      </c>
      <c r="AX414" s="4" t="s">
        <v>858</v>
      </c>
      <c r="AY414" s="4" t="s">
        <v>858</v>
      </c>
      <c r="BA414" s="5" t="s">
        <v>637</v>
      </c>
      <c r="BB414" s="5" t="s">
        <v>215</v>
      </c>
      <c r="BC414" s="5">
        <v>71000</v>
      </c>
      <c r="BD414" s="5">
        <v>4.9000000000000004</v>
      </c>
      <c r="BE414" s="5">
        <v>586.29999999999995</v>
      </c>
      <c r="BF414" s="5">
        <v>4</v>
      </c>
      <c r="BG414" s="5">
        <v>696.7</v>
      </c>
      <c r="BH414" s="5">
        <v>3.3</v>
      </c>
      <c r="BI414" s="5">
        <v>333</v>
      </c>
      <c r="BJ414" s="5">
        <v>2.9</v>
      </c>
      <c r="BK414" s="5" t="s">
        <v>858</v>
      </c>
      <c r="BL414" s="5" t="s">
        <v>858</v>
      </c>
      <c r="BN414" s="6" t="s">
        <v>637</v>
      </c>
      <c r="BO414" s="6" t="s">
        <v>215</v>
      </c>
      <c r="BP414" s="6">
        <v>88000</v>
      </c>
      <c r="BQ414" s="6">
        <v>4.3</v>
      </c>
      <c r="BR414" s="6">
        <v>37.5</v>
      </c>
      <c r="BS414" s="6">
        <v>0.3</v>
      </c>
      <c r="BT414" s="6">
        <v>35.200000000000003</v>
      </c>
      <c r="BU414" s="6">
        <v>1.2</v>
      </c>
      <c r="BV414" s="6">
        <v>19.7</v>
      </c>
      <c r="BW414" s="6">
        <v>8.4</v>
      </c>
      <c r="BX414" s="6">
        <v>43.8</v>
      </c>
      <c r="BY414" s="6">
        <v>7</v>
      </c>
      <c r="CA414" s="7" t="s">
        <v>637</v>
      </c>
      <c r="CB414" s="7" t="s">
        <v>215</v>
      </c>
      <c r="CC414" s="7">
        <v>66000</v>
      </c>
      <c r="CD414" s="7">
        <v>5.8</v>
      </c>
      <c r="CE414" s="7">
        <v>27352</v>
      </c>
      <c r="CF414" s="7">
        <v>6.7</v>
      </c>
      <c r="CG414" s="7">
        <v>33327</v>
      </c>
      <c r="CH414" s="7">
        <v>4.7</v>
      </c>
      <c r="CI414" s="7">
        <v>10717</v>
      </c>
      <c r="CJ414" s="7">
        <v>17</v>
      </c>
      <c r="CK414" s="7" t="s">
        <v>858</v>
      </c>
      <c r="CL414" s="7" t="s">
        <v>858</v>
      </c>
      <c r="CN414" s="8" t="s">
        <v>637</v>
      </c>
      <c r="CO414" s="8" t="s">
        <v>215</v>
      </c>
      <c r="CP414" s="8">
        <v>88000</v>
      </c>
      <c r="CQ414" s="8">
        <v>4.3</v>
      </c>
      <c r="CR414" s="8">
        <v>14.17</v>
      </c>
      <c r="CS414" s="8">
        <v>4.7</v>
      </c>
      <c r="CT414" s="8">
        <v>17.47</v>
      </c>
      <c r="CU414" s="8">
        <v>3.1</v>
      </c>
      <c r="CV414" s="8">
        <v>7.41</v>
      </c>
      <c r="CW414" s="8">
        <v>2.5</v>
      </c>
      <c r="CX414" s="8">
        <v>30.74</v>
      </c>
      <c r="CY414" s="8">
        <v>19</v>
      </c>
      <c r="DA414" s="20" t="s">
        <v>637</v>
      </c>
      <c r="DB414" s="20" t="s">
        <v>215</v>
      </c>
      <c r="DC414" s="20">
        <v>88000</v>
      </c>
      <c r="DD414" s="20">
        <v>4.3</v>
      </c>
      <c r="DE414" s="20">
        <v>518.20000000000005</v>
      </c>
      <c r="DF414" s="20">
        <v>4.5999999999999996</v>
      </c>
      <c r="DG414" s="20">
        <v>614.79999999999995</v>
      </c>
      <c r="DH414" s="20">
        <v>3.3</v>
      </c>
      <c r="DI414" s="20">
        <v>198.4</v>
      </c>
      <c r="DJ414" s="20">
        <v>8.8000000000000007</v>
      </c>
      <c r="DK414" s="20" t="s">
        <v>858</v>
      </c>
      <c r="DL414" s="20" t="s">
        <v>858</v>
      </c>
      <c r="DN414" s="21" t="s">
        <v>637</v>
      </c>
      <c r="DO414" s="21" t="s">
        <v>215</v>
      </c>
      <c r="DP414" s="21">
        <v>36000</v>
      </c>
      <c r="DQ414" s="21">
        <v>6.6</v>
      </c>
      <c r="DR414" s="21">
        <v>37.5</v>
      </c>
      <c r="DS414" s="21">
        <v>1.7</v>
      </c>
      <c r="DT414" s="21">
        <v>38.5</v>
      </c>
      <c r="DU414" s="21">
        <v>0.8</v>
      </c>
      <c r="DV414" s="21">
        <v>34.5</v>
      </c>
      <c r="DW414" s="21">
        <v>2.2000000000000002</v>
      </c>
      <c r="DX414" s="21" t="s">
        <v>858</v>
      </c>
      <c r="DY414" s="21" t="s">
        <v>858</v>
      </c>
      <c r="EA414" s="22" t="s">
        <v>637</v>
      </c>
      <c r="EB414" s="22" t="s">
        <v>215</v>
      </c>
      <c r="EC414" s="22">
        <v>27000</v>
      </c>
      <c r="ED414" s="22">
        <v>9.8000000000000007</v>
      </c>
      <c r="EE414" s="22">
        <v>30496</v>
      </c>
      <c r="EF414" s="22">
        <v>9.4</v>
      </c>
      <c r="EG414" s="22">
        <v>36580</v>
      </c>
      <c r="EH414" s="22">
        <v>7.4</v>
      </c>
      <c r="EI414" s="22" t="s">
        <v>858</v>
      </c>
      <c r="EJ414" s="22" t="s">
        <v>858</v>
      </c>
      <c r="EK414" s="22" t="s">
        <v>858</v>
      </c>
      <c r="EL414" s="22" t="s">
        <v>858</v>
      </c>
      <c r="EN414" s="23" t="s">
        <v>637</v>
      </c>
      <c r="EO414" s="23" t="s">
        <v>215</v>
      </c>
      <c r="EP414" s="23">
        <v>36000</v>
      </c>
      <c r="EQ414" s="23">
        <v>6.6</v>
      </c>
      <c r="ER414" s="23">
        <v>15.11</v>
      </c>
      <c r="ES414" s="23">
        <v>4.5999999999999996</v>
      </c>
      <c r="ET414" s="23">
        <v>17.559999999999999</v>
      </c>
      <c r="EU414" s="23">
        <v>4.2</v>
      </c>
      <c r="EV414" s="23">
        <v>8.39</v>
      </c>
      <c r="EW414" s="23">
        <v>5.5</v>
      </c>
      <c r="EX414" s="23" t="s">
        <v>858</v>
      </c>
      <c r="EY414" s="23" t="s">
        <v>858</v>
      </c>
      <c r="FA414" s="24" t="s">
        <v>637</v>
      </c>
      <c r="FB414" s="24" t="s">
        <v>215</v>
      </c>
      <c r="FC414" s="24">
        <v>36000</v>
      </c>
      <c r="FD414" s="24">
        <v>6.6</v>
      </c>
      <c r="FE414" s="24">
        <v>574.9</v>
      </c>
      <c r="FF414" s="24">
        <v>4.5999999999999996</v>
      </c>
      <c r="FG414" s="24">
        <v>675.5</v>
      </c>
      <c r="FH414" s="24">
        <v>4.3</v>
      </c>
      <c r="FI414" s="24">
        <v>332.6</v>
      </c>
      <c r="FJ414" s="24">
        <v>3.2</v>
      </c>
      <c r="FK414" s="24" t="s">
        <v>858</v>
      </c>
      <c r="FL414" s="24" t="s">
        <v>858</v>
      </c>
      <c r="FN414" s="11" t="s">
        <v>637</v>
      </c>
      <c r="FO414" s="11" t="s">
        <v>215</v>
      </c>
      <c r="FP414" s="11">
        <v>35000</v>
      </c>
      <c r="FQ414" s="11">
        <v>7.2</v>
      </c>
      <c r="FR414" s="11">
        <v>39.9</v>
      </c>
      <c r="FS414" s="11">
        <v>1.6</v>
      </c>
      <c r="FT414" s="11">
        <v>39.9</v>
      </c>
      <c r="FU414" s="11">
        <v>1</v>
      </c>
      <c r="FV414" s="11">
        <v>35</v>
      </c>
      <c r="FW414" s="11">
        <v>1.4</v>
      </c>
      <c r="FX414" s="11" t="s">
        <v>858</v>
      </c>
      <c r="FY414" s="11" t="s">
        <v>858</v>
      </c>
      <c r="GA414" s="10" t="s">
        <v>637</v>
      </c>
      <c r="GB414" s="10" t="s">
        <v>215</v>
      </c>
      <c r="GC414" s="10">
        <v>28000</v>
      </c>
      <c r="GD414" s="10">
        <v>8.9</v>
      </c>
      <c r="GE414" s="10">
        <v>31182</v>
      </c>
      <c r="GF414" s="10">
        <v>8.6999999999999993</v>
      </c>
      <c r="GG414" s="10">
        <v>37824</v>
      </c>
      <c r="GH414" s="10">
        <v>6.6</v>
      </c>
      <c r="GI414" s="10">
        <v>16994</v>
      </c>
      <c r="GJ414" s="10">
        <v>10</v>
      </c>
      <c r="GK414" s="10" t="s">
        <v>858</v>
      </c>
      <c r="GL414" s="10" t="s">
        <v>858</v>
      </c>
      <c r="GN414" s="9" t="s">
        <v>637</v>
      </c>
      <c r="GO414" s="9" t="s">
        <v>215</v>
      </c>
      <c r="GP414" s="9">
        <v>35000</v>
      </c>
      <c r="GQ414" s="9">
        <v>7.2</v>
      </c>
      <c r="GR414" s="9">
        <v>14.55</v>
      </c>
      <c r="GS414" s="9">
        <v>9.5</v>
      </c>
      <c r="GT414" s="9">
        <v>17.989999999999998</v>
      </c>
      <c r="GU414" s="9">
        <v>5.0999999999999996</v>
      </c>
      <c r="GV414" s="9">
        <v>7.8</v>
      </c>
      <c r="GW414" s="9">
        <v>5.5</v>
      </c>
      <c r="GX414" s="9" t="s">
        <v>858</v>
      </c>
      <c r="GY414" s="9" t="s">
        <v>858</v>
      </c>
    </row>
    <row r="415" spans="1:207" x14ac:dyDescent="0.25">
      <c r="A415" s="1" t="s">
        <v>638</v>
      </c>
      <c r="B415" s="1" t="s">
        <v>216</v>
      </c>
      <c r="C415" s="1">
        <v>51000</v>
      </c>
      <c r="D415" s="1">
        <v>6</v>
      </c>
      <c r="E415" s="1">
        <v>689.9</v>
      </c>
      <c r="F415" s="1">
        <v>5.2</v>
      </c>
      <c r="G415" s="1">
        <v>886.4</v>
      </c>
      <c r="H415" s="1">
        <v>4.5</v>
      </c>
      <c r="I415" s="1">
        <v>390.5</v>
      </c>
      <c r="J415" s="1">
        <v>5.2</v>
      </c>
      <c r="K415" s="1" t="s">
        <v>858</v>
      </c>
      <c r="L415" s="1" t="s">
        <v>858</v>
      </c>
      <c r="N415" s="2" t="s">
        <v>638</v>
      </c>
      <c r="O415" s="2" t="s">
        <v>216</v>
      </c>
      <c r="P415" s="2">
        <v>91000</v>
      </c>
      <c r="Q415" s="2">
        <v>4.3</v>
      </c>
      <c r="R415" s="2">
        <v>37.5</v>
      </c>
      <c r="S415" s="2">
        <v>0.1</v>
      </c>
      <c r="T415" s="2">
        <v>38.299999999999997</v>
      </c>
      <c r="U415" s="2">
        <v>0.6</v>
      </c>
      <c r="V415" s="2">
        <v>35</v>
      </c>
      <c r="W415" s="2">
        <v>0</v>
      </c>
      <c r="X415" s="2">
        <v>42.5</v>
      </c>
      <c r="Y415" s="2">
        <v>10</v>
      </c>
      <c r="AA415" s="3" t="s">
        <v>638</v>
      </c>
      <c r="AB415" s="3" t="s">
        <v>216</v>
      </c>
      <c r="AC415" s="3">
        <v>79000</v>
      </c>
      <c r="AD415" s="3">
        <v>5.2</v>
      </c>
      <c r="AE415" s="3">
        <v>35196</v>
      </c>
      <c r="AF415" s="3">
        <v>4</v>
      </c>
      <c r="AG415" s="3">
        <v>44335</v>
      </c>
      <c r="AH415" s="3">
        <v>5.7</v>
      </c>
      <c r="AI415" s="3">
        <v>18254</v>
      </c>
      <c r="AJ415" s="3">
        <v>4.9000000000000004</v>
      </c>
      <c r="AK415" s="3" t="s">
        <v>858</v>
      </c>
      <c r="AL415" s="3" t="s">
        <v>858</v>
      </c>
      <c r="AN415" s="4" t="s">
        <v>638</v>
      </c>
      <c r="AO415" s="4" t="s">
        <v>216</v>
      </c>
      <c r="AP415" s="4">
        <v>91000</v>
      </c>
      <c r="AQ415" s="4">
        <v>4.3</v>
      </c>
      <c r="AR415" s="4">
        <v>17.510000000000002</v>
      </c>
      <c r="AS415" s="4">
        <v>3.4</v>
      </c>
      <c r="AT415" s="4">
        <v>20.78</v>
      </c>
      <c r="AU415" s="4">
        <v>3.2</v>
      </c>
      <c r="AV415" s="4">
        <v>9.44</v>
      </c>
      <c r="AW415" s="4">
        <v>3.4</v>
      </c>
      <c r="AX415" s="4" t="s">
        <v>858</v>
      </c>
      <c r="AY415" s="4" t="s">
        <v>858</v>
      </c>
      <c r="BA415" s="5" t="s">
        <v>638</v>
      </c>
      <c r="BB415" s="5" t="s">
        <v>216</v>
      </c>
      <c r="BC415" s="5">
        <v>91000</v>
      </c>
      <c r="BD415" s="5">
        <v>4.3</v>
      </c>
      <c r="BE415" s="5">
        <v>654.9</v>
      </c>
      <c r="BF415" s="5">
        <v>3.2</v>
      </c>
      <c r="BG415" s="5">
        <v>796.5</v>
      </c>
      <c r="BH415" s="5">
        <v>3.1</v>
      </c>
      <c r="BI415" s="5">
        <v>364.1</v>
      </c>
      <c r="BJ415" s="5">
        <v>4.3</v>
      </c>
      <c r="BK415" s="5" t="s">
        <v>858</v>
      </c>
      <c r="BL415" s="5" t="s">
        <v>858</v>
      </c>
      <c r="BN415" s="6" t="s">
        <v>638</v>
      </c>
      <c r="BO415" s="6" t="s">
        <v>216</v>
      </c>
      <c r="BP415" s="6">
        <v>114000</v>
      </c>
      <c r="BQ415" s="6">
        <v>3.8</v>
      </c>
      <c r="BR415" s="6">
        <v>36.799999999999997</v>
      </c>
      <c r="BS415" s="6">
        <v>1</v>
      </c>
      <c r="BT415" s="6">
        <v>34.200000000000003</v>
      </c>
      <c r="BU415" s="6">
        <v>1.1000000000000001</v>
      </c>
      <c r="BV415" s="6">
        <v>18.8</v>
      </c>
      <c r="BW415" s="6">
        <v>8.6999999999999993</v>
      </c>
      <c r="BX415" s="6">
        <v>41.2</v>
      </c>
      <c r="BY415" s="6">
        <v>7.4</v>
      </c>
      <c r="CA415" s="7" t="s">
        <v>638</v>
      </c>
      <c r="CB415" s="7" t="s">
        <v>216</v>
      </c>
      <c r="CC415" s="7">
        <v>99000</v>
      </c>
      <c r="CD415" s="7">
        <v>4.9000000000000004</v>
      </c>
      <c r="CE415" s="7">
        <v>31787</v>
      </c>
      <c r="CF415" s="7">
        <v>5.0999999999999996</v>
      </c>
      <c r="CG415" s="7">
        <v>38936</v>
      </c>
      <c r="CH415" s="7">
        <v>5.7</v>
      </c>
      <c r="CI415" s="7">
        <v>10197</v>
      </c>
      <c r="CJ415" s="7">
        <v>15</v>
      </c>
      <c r="CK415" s="7" t="s">
        <v>858</v>
      </c>
      <c r="CL415" s="7" t="s">
        <v>858</v>
      </c>
      <c r="CN415" s="8" t="s">
        <v>638</v>
      </c>
      <c r="CO415" s="8" t="s">
        <v>216</v>
      </c>
      <c r="CP415" s="8">
        <v>114000</v>
      </c>
      <c r="CQ415" s="8">
        <v>3.8</v>
      </c>
      <c r="CR415" s="8">
        <v>16.920000000000002</v>
      </c>
      <c r="CS415" s="8">
        <v>3.3</v>
      </c>
      <c r="CT415" s="8">
        <v>20.309999999999999</v>
      </c>
      <c r="CU415" s="8">
        <v>3</v>
      </c>
      <c r="CV415" s="8">
        <v>7.77</v>
      </c>
      <c r="CW415" s="8">
        <v>3.2</v>
      </c>
      <c r="CX415" s="8" t="s">
        <v>858</v>
      </c>
      <c r="CY415" s="8" t="s">
        <v>858</v>
      </c>
      <c r="DA415" s="20" t="s">
        <v>638</v>
      </c>
      <c r="DB415" s="20" t="s">
        <v>216</v>
      </c>
      <c r="DC415" s="20">
        <v>114000</v>
      </c>
      <c r="DD415" s="20">
        <v>3.8</v>
      </c>
      <c r="DE415" s="20">
        <v>598.1</v>
      </c>
      <c r="DF415" s="20">
        <v>3.5</v>
      </c>
      <c r="DG415" s="20">
        <v>694.8</v>
      </c>
      <c r="DH415" s="20">
        <v>3.1</v>
      </c>
      <c r="DI415" s="20">
        <v>205.2</v>
      </c>
      <c r="DJ415" s="20">
        <v>9.9</v>
      </c>
      <c r="DK415" s="20" t="s">
        <v>858</v>
      </c>
      <c r="DL415" s="20" t="s">
        <v>858</v>
      </c>
      <c r="DN415" s="21" t="s">
        <v>638</v>
      </c>
      <c r="DO415" s="21" t="s">
        <v>216</v>
      </c>
      <c r="DP415" s="21">
        <v>41000</v>
      </c>
      <c r="DQ415" s="21">
        <v>6.3</v>
      </c>
      <c r="DR415" s="21">
        <v>37.5</v>
      </c>
      <c r="DS415" s="21" t="s">
        <v>858</v>
      </c>
      <c r="DT415" s="21">
        <v>37.1</v>
      </c>
      <c r="DU415" s="21">
        <v>0.6</v>
      </c>
      <c r="DV415" s="21">
        <v>34.5</v>
      </c>
      <c r="DW415" s="21">
        <v>1.8</v>
      </c>
      <c r="DX415" s="21" t="s">
        <v>858</v>
      </c>
      <c r="DY415" s="21" t="s">
        <v>858</v>
      </c>
      <c r="EA415" s="22" t="s">
        <v>638</v>
      </c>
      <c r="EB415" s="22" t="s">
        <v>216</v>
      </c>
      <c r="EC415" s="22">
        <v>36000</v>
      </c>
      <c r="ED415" s="22">
        <v>7.5</v>
      </c>
      <c r="EE415" s="22">
        <v>31989</v>
      </c>
      <c r="EF415" s="22">
        <v>5.8</v>
      </c>
      <c r="EG415" s="22">
        <v>36551</v>
      </c>
      <c r="EH415" s="22">
        <v>5.2</v>
      </c>
      <c r="EI415" s="22">
        <v>16684</v>
      </c>
      <c r="EJ415" s="22">
        <v>8.3000000000000007</v>
      </c>
      <c r="EK415" s="22" t="s">
        <v>858</v>
      </c>
      <c r="EL415" s="22" t="s">
        <v>858</v>
      </c>
      <c r="EN415" s="23" t="s">
        <v>638</v>
      </c>
      <c r="EO415" s="23" t="s">
        <v>216</v>
      </c>
      <c r="EP415" s="23">
        <v>41000</v>
      </c>
      <c r="EQ415" s="23">
        <v>6.3</v>
      </c>
      <c r="ER415" s="23">
        <v>16.809999999999999</v>
      </c>
      <c r="ES415" s="23">
        <v>4.8</v>
      </c>
      <c r="ET415" s="23">
        <v>18.5</v>
      </c>
      <c r="EU415" s="23">
        <v>3.4</v>
      </c>
      <c r="EV415" s="23">
        <v>9.4499999999999993</v>
      </c>
      <c r="EW415" s="23">
        <v>4.8</v>
      </c>
      <c r="EX415" s="23" t="s">
        <v>858</v>
      </c>
      <c r="EY415" s="23" t="s">
        <v>858</v>
      </c>
      <c r="FA415" s="24" t="s">
        <v>638</v>
      </c>
      <c r="FB415" s="24" t="s">
        <v>216</v>
      </c>
      <c r="FC415" s="24">
        <v>41000</v>
      </c>
      <c r="FD415" s="24">
        <v>6.3</v>
      </c>
      <c r="FE415" s="24">
        <v>623.70000000000005</v>
      </c>
      <c r="FF415" s="24">
        <v>3.9</v>
      </c>
      <c r="FG415" s="24">
        <v>685.6</v>
      </c>
      <c r="FH415" s="24">
        <v>3.3</v>
      </c>
      <c r="FI415" s="24">
        <v>352.1</v>
      </c>
      <c r="FJ415" s="24">
        <v>5.9</v>
      </c>
      <c r="FK415" s="24" t="s">
        <v>858</v>
      </c>
      <c r="FL415" s="24" t="s">
        <v>858</v>
      </c>
      <c r="FN415" s="11" t="s">
        <v>638</v>
      </c>
      <c r="FO415" s="11" t="s">
        <v>216</v>
      </c>
      <c r="FP415" s="11">
        <v>51000</v>
      </c>
      <c r="FQ415" s="11">
        <v>6</v>
      </c>
      <c r="FR415" s="11">
        <v>37.5</v>
      </c>
      <c r="FS415" s="11">
        <v>0.6</v>
      </c>
      <c r="FT415" s="11">
        <v>39.299999999999997</v>
      </c>
      <c r="FU415" s="11">
        <v>0.9</v>
      </c>
      <c r="FV415" s="11">
        <v>35</v>
      </c>
      <c r="FW415" s="11">
        <v>0</v>
      </c>
      <c r="FX415" s="11" t="s">
        <v>858</v>
      </c>
      <c r="FY415" s="11" t="s">
        <v>858</v>
      </c>
      <c r="GA415" s="10" t="s">
        <v>638</v>
      </c>
      <c r="GB415" s="10" t="s">
        <v>216</v>
      </c>
      <c r="GC415" s="10">
        <v>43000</v>
      </c>
      <c r="GD415" s="10">
        <v>7.2</v>
      </c>
      <c r="GE415" s="10">
        <v>37545</v>
      </c>
      <c r="GF415" s="10">
        <v>6.6</v>
      </c>
      <c r="GG415" s="10">
        <v>50812</v>
      </c>
      <c r="GH415" s="10">
        <v>8.5</v>
      </c>
      <c r="GI415" s="10">
        <v>19720</v>
      </c>
      <c r="GJ415" s="10">
        <v>4.9000000000000004</v>
      </c>
      <c r="GK415" s="10" t="s">
        <v>858</v>
      </c>
      <c r="GL415" s="10" t="s">
        <v>858</v>
      </c>
      <c r="GN415" s="9" t="s">
        <v>638</v>
      </c>
      <c r="GO415" s="9" t="s">
        <v>216</v>
      </c>
      <c r="GP415" s="9">
        <v>51000</v>
      </c>
      <c r="GQ415" s="9">
        <v>6</v>
      </c>
      <c r="GR415" s="9">
        <v>17.829999999999998</v>
      </c>
      <c r="GS415" s="9">
        <v>4.9000000000000004</v>
      </c>
      <c r="GT415" s="9">
        <v>22.53</v>
      </c>
      <c r="GU415" s="9">
        <v>4.7</v>
      </c>
      <c r="GV415" s="9">
        <v>9.39</v>
      </c>
      <c r="GW415" s="9">
        <v>6.2</v>
      </c>
      <c r="GX415" s="9" t="s">
        <v>858</v>
      </c>
      <c r="GY415" s="9" t="s">
        <v>858</v>
      </c>
    </row>
    <row r="416" spans="1:207" x14ac:dyDescent="0.25">
      <c r="A416" s="1" t="s">
        <v>639</v>
      </c>
      <c r="B416" s="1" t="s">
        <v>217</v>
      </c>
      <c r="C416" s="1">
        <v>12000</v>
      </c>
      <c r="D416" s="1">
        <v>12.2</v>
      </c>
      <c r="E416" s="1">
        <v>586.79999999999995</v>
      </c>
      <c r="F416" s="1">
        <v>8.9</v>
      </c>
      <c r="G416" s="1">
        <v>621.5</v>
      </c>
      <c r="H416" s="1">
        <v>5.2</v>
      </c>
      <c r="I416" s="1">
        <v>291.39999999999998</v>
      </c>
      <c r="J416" s="1">
        <v>12</v>
      </c>
      <c r="K416" s="1" t="s">
        <v>858</v>
      </c>
      <c r="L416" s="1" t="s">
        <v>858</v>
      </c>
      <c r="N416" s="2" t="s">
        <v>639</v>
      </c>
      <c r="O416" s="2" t="s">
        <v>217</v>
      </c>
      <c r="P416" s="2">
        <v>25000</v>
      </c>
      <c r="Q416" s="2">
        <v>8.1999999999999993</v>
      </c>
      <c r="R416" s="2">
        <v>37.5</v>
      </c>
      <c r="S416" s="2">
        <v>2.5</v>
      </c>
      <c r="T416" s="2">
        <v>38.1</v>
      </c>
      <c r="U416" s="2">
        <v>1.4</v>
      </c>
      <c r="V416" s="2">
        <v>29.6</v>
      </c>
      <c r="W416" s="2">
        <v>5.4</v>
      </c>
      <c r="X416" s="2" t="s">
        <v>858</v>
      </c>
      <c r="Y416" s="2" t="s">
        <v>858</v>
      </c>
      <c r="AA416" s="3" t="s">
        <v>639</v>
      </c>
      <c r="AB416" s="3" t="s">
        <v>217</v>
      </c>
      <c r="AC416" s="3">
        <v>21000</v>
      </c>
      <c r="AD416" s="3">
        <v>15</v>
      </c>
      <c r="AE416" s="3">
        <v>30014</v>
      </c>
      <c r="AF416" s="3" t="s">
        <v>858</v>
      </c>
      <c r="AG416" s="3">
        <v>30846</v>
      </c>
      <c r="AH416" s="3">
        <v>4.7</v>
      </c>
      <c r="AI416" s="3">
        <v>13924</v>
      </c>
      <c r="AJ416" s="3">
        <v>11</v>
      </c>
      <c r="AK416" s="3" t="s">
        <v>858</v>
      </c>
      <c r="AL416" s="3" t="s">
        <v>858</v>
      </c>
      <c r="AN416" s="4" t="s">
        <v>639</v>
      </c>
      <c r="AO416" s="4" t="s">
        <v>217</v>
      </c>
      <c r="AP416" s="4">
        <v>25000</v>
      </c>
      <c r="AQ416" s="4">
        <v>8.1999999999999993</v>
      </c>
      <c r="AR416" s="4">
        <v>14.76</v>
      </c>
      <c r="AS416" s="4">
        <v>8</v>
      </c>
      <c r="AT416" s="4">
        <v>15.68</v>
      </c>
      <c r="AU416" s="4">
        <v>3.9</v>
      </c>
      <c r="AV416" s="4">
        <v>7.07</v>
      </c>
      <c r="AW416" s="4">
        <v>4.0999999999999996</v>
      </c>
      <c r="AX416" s="4" t="s">
        <v>858</v>
      </c>
      <c r="AY416" s="4" t="s">
        <v>858</v>
      </c>
      <c r="BA416" s="5" t="s">
        <v>639</v>
      </c>
      <c r="BB416" s="5" t="s">
        <v>217</v>
      </c>
      <c r="BC416" s="5">
        <v>25000</v>
      </c>
      <c r="BD416" s="5">
        <v>8.1999999999999993</v>
      </c>
      <c r="BE416" s="5">
        <v>568.70000000000005</v>
      </c>
      <c r="BF416" s="5">
        <v>6.2</v>
      </c>
      <c r="BG416" s="5">
        <v>597.20000000000005</v>
      </c>
      <c r="BH416" s="5">
        <v>3.4</v>
      </c>
      <c r="BI416" s="5">
        <v>292.2</v>
      </c>
      <c r="BJ416" s="5">
        <v>5.4</v>
      </c>
      <c r="BK416" s="5" t="s">
        <v>858</v>
      </c>
      <c r="BL416" s="5" t="s">
        <v>858</v>
      </c>
      <c r="BN416" s="6" t="s">
        <v>639</v>
      </c>
      <c r="BO416" s="6" t="s">
        <v>217</v>
      </c>
      <c r="BP416" s="6">
        <v>38000</v>
      </c>
      <c r="BQ416" s="6">
        <v>6.6</v>
      </c>
      <c r="BR416" s="6">
        <v>35</v>
      </c>
      <c r="BS416" s="6">
        <v>1.8</v>
      </c>
      <c r="BT416" s="6">
        <v>31.5</v>
      </c>
      <c r="BU416" s="6">
        <v>2.4</v>
      </c>
      <c r="BV416" s="6">
        <v>14.9</v>
      </c>
      <c r="BW416" s="6">
        <v>12</v>
      </c>
      <c r="BX416" s="6" t="s">
        <v>858</v>
      </c>
      <c r="BY416" s="6" t="s">
        <v>858</v>
      </c>
      <c r="CA416" s="7" t="s">
        <v>639</v>
      </c>
      <c r="CB416" s="7" t="s">
        <v>217</v>
      </c>
      <c r="CC416" s="7">
        <v>32000</v>
      </c>
      <c r="CD416" s="7">
        <v>10.7</v>
      </c>
      <c r="CE416" s="7">
        <v>21993</v>
      </c>
      <c r="CF416" s="7">
        <v>11</v>
      </c>
      <c r="CG416" s="7">
        <v>23910</v>
      </c>
      <c r="CH416" s="7">
        <v>6</v>
      </c>
      <c r="CI416" s="7">
        <v>5239</v>
      </c>
      <c r="CJ416" s="7">
        <v>19</v>
      </c>
      <c r="CK416" s="7" t="s">
        <v>858</v>
      </c>
      <c r="CL416" s="7" t="s">
        <v>858</v>
      </c>
      <c r="CN416" s="8" t="s">
        <v>639</v>
      </c>
      <c r="CO416" s="8" t="s">
        <v>217</v>
      </c>
      <c r="CP416" s="8">
        <v>38000</v>
      </c>
      <c r="CQ416" s="8">
        <v>6.6</v>
      </c>
      <c r="CR416" s="8">
        <v>13.13</v>
      </c>
      <c r="CS416" s="8">
        <v>6.5</v>
      </c>
      <c r="CT416" s="8">
        <v>14.87</v>
      </c>
      <c r="CU416" s="8">
        <v>3.5</v>
      </c>
      <c r="CV416" s="8">
        <v>6.55</v>
      </c>
      <c r="CW416" s="8">
        <v>2.4</v>
      </c>
      <c r="CX416" s="8" t="s">
        <v>858</v>
      </c>
      <c r="CY416" s="8" t="s">
        <v>858</v>
      </c>
      <c r="DA416" s="20" t="s">
        <v>639</v>
      </c>
      <c r="DB416" s="20" t="s">
        <v>217</v>
      </c>
      <c r="DC416" s="20">
        <v>38000</v>
      </c>
      <c r="DD416" s="20">
        <v>6.6</v>
      </c>
      <c r="DE416" s="20">
        <v>429.7</v>
      </c>
      <c r="DF416" s="20">
        <v>8.6</v>
      </c>
      <c r="DG416" s="20">
        <v>468.1</v>
      </c>
      <c r="DH416" s="20">
        <v>4.0999999999999996</v>
      </c>
      <c r="DI416" s="20">
        <v>114.9</v>
      </c>
      <c r="DJ416" s="20">
        <v>13</v>
      </c>
      <c r="DK416" s="20" t="s">
        <v>858</v>
      </c>
      <c r="DL416" s="20" t="s">
        <v>858</v>
      </c>
      <c r="DN416" s="21" t="s">
        <v>639</v>
      </c>
      <c r="DO416" s="21" t="s">
        <v>217</v>
      </c>
      <c r="DP416" s="21">
        <v>13000</v>
      </c>
      <c r="DQ416" s="21">
        <v>11</v>
      </c>
      <c r="DR416" s="21">
        <v>35</v>
      </c>
      <c r="DS416" s="21">
        <v>1.8</v>
      </c>
      <c r="DT416" s="21">
        <v>36.6</v>
      </c>
      <c r="DU416" s="21">
        <v>1.9</v>
      </c>
      <c r="DV416" s="21">
        <v>27.6</v>
      </c>
      <c r="DW416" s="21">
        <v>3.1</v>
      </c>
      <c r="DX416" s="21" t="s">
        <v>858</v>
      </c>
      <c r="DY416" s="21" t="s">
        <v>858</v>
      </c>
      <c r="EA416" s="22" t="s">
        <v>639</v>
      </c>
      <c r="EB416" s="22" t="s">
        <v>217</v>
      </c>
      <c r="EC416" s="22">
        <v>11000</v>
      </c>
      <c r="ED416" s="22">
        <v>13</v>
      </c>
      <c r="EE416" s="22">
        <v>28145</v>
      </c>
      <c r="EF416" s="22">
        <v>11</v>
      </c>
      <c r="EG416" s="22">
        <v>28969</v>
      </c>
      <c r="EH416" s="22">
        <v>5.3</v>
      </c>
      <c r="EI416" s="22">
        <v>13930</v>
      </c>
      <c r="EJ416" s="22">
        <v>18</v>
      </c>
      <c r="EK416" s="22" t="s">
        <v>858</v>
      </c>
      <c r="EL416" s="22" t="s">
        <v>858</v>
      </c>
      <c r="EN416" s="23" t="s">
        <v>639</v>
      </c>
      <c r="EO416" s="23" t="s">
        <v>217</v>
      </c>
      <c r="EP416" s="23">
        <v>13000</v>
      </c>
      <c r="EQ416" s="23">
        <v>11</v>
      </c>
      <c r="ER416" s="23">
        <v>14.81</v>
      </c>
      <c r="ES416" s="23">
        <v>13</v>
      </c>
      <c r="ET416" s="23">
        <v>15.67</v>
      </c>
      <c r="EU416" s="23">
        <v>5.0999999999999996</v>
      </c>
      <c r="EV416" s="23">
        <v>7.46</v>
      </c>
      <c r="EW416" s="23">
        <v>4.5999999999999996</v>
      </c>
      <c r="EX416" s="23" t="s">
        <v>858</v>
      </c>
      <c r="EY416" s="23" t="s">
        <v>858</v>
      </c>
      <c r="FA416" s="24" t="s">
        <v>639</v>
      </c>
      <c r="FB416" s="24" t="s">
        <v>217</v>
      </c>
      <c r="FC416" s="24">
        <v>13000</v>
      </c>
      <c r="FD416" s="24">
        <v>11</v>
      </c>
      <c r="FE416" s="24">
        <v>544.20000000000005</v>
      </c>
      <c r="FF416" s="24">
        <v>8.6999999999999993</v>
      </c>
      <c r="FG416" s="24">
        <v>573.1</v>
      </c>
      <c r="FH416" s="24">
        <v>4.4000000000000004</v>
      </c>
      <c r="FI416" s="24">
        <v>293.10000000000002</v>
      </c>
      <c r="FJ416" s="24">
        <v>6.5</v>
      </c>
      <c r="FK416" s="24" t="s">
        <v>858</v>
      </c>
      <c r="FL416" s="24" t="s">
        <v>858</v>
      </c>
      <c r="FN416" s="11" t="s">
        <v>639</v>
      </c>
      <c r="FO416" s="11" t="s">
        <v>217</v>
      </c>
      <c r="FP416" s="11">
        <v>12000</v>
      </c>
      <c r="FQ416" s="11">
        <v>12.2</v>
      </c>
      <c r="FR416" s="11">
        <v>38.6</v>
      </c>
      <c r="FS416" s="11">
        <v>2.5</v>
      </c>
      <c r="FT416" s="11">
        <v>39.6</v>
      </c>
      <c r="FU416" s="11">
        <v>2</v>
      </c>
      <c r="FV416" s="11" t="s">
        <v>858</v>
      </c>
      <c r="FW416" s="11" t="s">
        <v>858</v>
      </c>
      <c r="FX416" s="11" t="s">
        <v>858</v>
      </c>
      <c r="FY416" s="11" t="s">
        <v>858</v>
      </c>
      <c r="GA416" s="10" t="s">
        <v>639</v>
      </c>
      <c r="GB416" s="10" t="s">
        <v>217</v>
      </c>
      <c r="GC416" s="10" t="s">
        <v>858</v>
      </c>
      <c r="GD416" s="10" t="s">
        <v>858</v>
      </c>
      <c r="GE416" s="10" t="s">
        <v>858</v>
      </c>
      <c r="GF416" s="10" t="s">
        <v>858</v>
      </c>
      <c r="GG416" s="10">
        <v>32936</v>
      </c>
      <c r="GH416" s="10">
        <v>7.5</v>
      </c>
      <c r="GI416" s="10" t="s">
        <v>858</v>
      </c>
      <c r="GJ416" s="10" t="s">
        <v>858</v>
      </c>
      <c r="GK416" s="10" t="s">
        <v>858</v>
      </c>
      <c r="GL416" s="10" t="s">
        <v>858</v>
      </c>
      <c r="GN416" s="9" t="s">
        <v>639</v>
      </c>
      <c r="GO416" s="9" t="s">
        <v>217</v>
      </c>
      <c r="GP416" s="9">
        <v>12000</v>
      </c>
      <c r="GQ416" s="9">
        <v>12.2</v>
      </c>
      <c r="GR416" s="9">
        <v>14.42</v>
      </c>
      <c r="GS416" s="9">
        <v>11</v>
      </c>
      <c r="GT416" s="9">
        <v>15.68</v>
      </c>
      <c r="GU416" s="9">
        <v>5.9</v>
      </c>
      <c r="GV416" s="9">
        <v>6.79</v>
      </c>
      <c r="GW416" s="9">
        <v>4.2</v>
      </c>
      <c r="GX416" s="9" t="s">
        <v>858</v>
      </c>
      <c r="GY416" s="9" t="s">
        <v>858</v>
      </c>
    </row>
    <row r="417" spans="1:207" x14ac:dyDescent="0.25">
      <c r="A417" s="1" t="s">
        <v>640</v>
      </c>
      <c r="B417" s="1" t="s">
        <v>218</v>
      </c>
      <c r="C417" s="1">
        <v>28000</v>
      </c>
      <c r="D417" s="1">
        <v>7.9</v>
      </c>
      <c r="E417" s="1">
        <v>589.4</v>
      </c>
      <c r="F417" s="1">
        <v>6.1</v>
      </c>
      <c r="G417" s="1">
        <v>670.3</v>
      </c>
      <c r="H417" s="1">
        <v>6.9</v>
      </c>
      <c r="I417" s="1">
        <v>307.39999999999998</v>
      </c>
      <c r="J417" s="1">
        <v>6.6</v>
      </c>
      <c r="K417" s="1" t="s">
        <v>858</v>
      </c>
      <c r="L417" s="1" t="s">
        <v>858</v>
      </c>
      <c r="N417" s="2" t="s">
        <v>640</v>
      </c>
      <c r="O417" s="2" t="s">
        <v>218</v>
      </c>
      <c r="P417" s="2">
        <v>49000</v>
      </c>
      <c r="Q417" s="2">
        <v>5.8</v>
      </c>
      <c r="R417" s="2">
        <v>37.5</v>
      </c>
      <c r="S417" s="2">
        <v>0.3</v>
      </c>
      <c r="T417" s="2">
        <v>39.1</v>
      </c>
      <c r="U417" s="2">
        <v>1.1000000000000001</v>
      </c>
      <c r="V417" s="2">
        <v>34.1</v>
      </c>
      <c r="W417" s="2">
        <v>1.9</v>
      </c>
      <c r="X417" s="2" t="s">
        <v>858</v>
      </c>
      <c r="Y417" s="2" t="s">
        <v>858</v>
      </c>
      <c r="AA417" s="3" t="s">
        <v>640</v>
      </c>
      <c r="AB417" s="3" t="s">
        <v>218</v>
      </c>
      <c r="AC417" s="3">
        <v>41000</v>
      </c>
      <c r="AD417" s="3">
        <v>7.1</v>
      </c>
      <c r="AE417" s="3">
        <v>30484</v>
      </c>
      <c r="AF417" s="3">
        <v>5</v>
      </c>
      <c r="AG417" s="3">
        <v>35439</v>
      </c>
      <c r="AH417" s="3">
        <v>7.5</v>
      </c>
      <c r="AI417" s="3">
        <v>15437</v>
      </c>
      <c r="AJ417" s="3">
        <v>7.7</v>
      </c>
      <c r="AK417" s="3" t="s">
        <v>858</v>
      </c>
      <c r="AL417" s="3" t="s">
        <v>858</v>
      </c>
      <c r="AN417" s="4" t="s">
        <v>640</v>
      </c>
      <c r="AO417" s="4" t="s">
        <v>218</v>
      </c>
      <c r="AP417" s="4">
        <v>49000</v>
      </c>
      <c r="AQ417" s="4">
        <v>5.8</v>
      </c>
      <c r="AR417" s="4">
        <v>14.97</v>
      </c>
      <c r="AS417" s="4">
        <v>5.2</v>
      </c>
      <c r="AT417" s="4">
        <v>16.21</v>
      </c>
      <c r="AU417" s="4">
        <v>4.4000000000000004</v>
      </c>
      <c r="AV417" s="4">
        <v>7.81</v>
      </c>
      <c r="AW417" s="4">
        <v>4.2</v>
      </c>
      <c r="AX417" s="4" t="s">
        <v>858</v>
      </c>
      <c r="AY417" s="4" t="s">
        <v>858</v>
      </c>
      <c r="BA417" s="5" t="s">
        <v>640</v>
      </c>
      <c r="BB417" s="5" t="s">
        <v>218</v>
      </c>
      <c r="BC417" s="5">
        <v>49000</v>
      </c>
      <c r="BD417" s="5">
        <v>5.8</v>
      </c>
      <c r="BE417" s="5">
        <v>570.79999999999995</v>
      </c>
      <c r="BF417" s="5">
        <v>4</v>
      </c>
      <c r="BG417" s="5">
        <v>634</v>
      </c>
      <c r="BH417" s="5">
        <v>4.4000000000000004</v>
      </c>
      <c r="BI417" s="5">
        <v>293.2</v>
      </c>
      <c r="BJ417" s="5">
        <v>4.7</v>
      </c>
      <c r="BK417" s="5" t="s">
        <v>858</v>
      </c>
      <c r="BL417" s="5" t="s">
        <v>858</v>
      </c>
      <c r="BN417" s="6" t="s">
        <v>640</v>
      </c>
      <c r="BO417" s="6" t="s">
        <v>218</v>
      </c>
      <c r="BP417" s="6">
        <v>68000</v>
      </c>
      <c r="BQ417" s="6">
        <v>4.9000000000000004</v>
      </c>
      <c r="BR417" s="6">
        <v>36</v>
      </c>
      <c r="BS417" s="6">
        <v>1.1000000000000001</v>
      </c>
      <c r="BT417" s="6">
        <v>33</v>
      </c>
      <c r="BU417" s="6">
        <v>1.8</v>
      </c>
      <c r="BV417" s="6">
        <v>12.9</v>
      </c>
      <c r="BW417" s="6">
        <v>15</v>
      </c>
      <c r="BX417" s="6">
        <v>42.8</v>
      </c>
      <c r="BY417" s="6">
        <v>11</v>
      </c>
      <c r="CA417" s="7" t="s">
        <v>640</v>
      </c>
      <c r="CB417" s="7" t="s">
        <v>218</v>
      </c>
      <c r="CC417" s="7">
        <v>56000</v>
      </c>
      <c r="CD417" s="7">
        <v>5.9</v>
      </c>
      <c r="CE417" s="7">
        <v>24851</v>
      </c>
      <c r="CF417" s="7">
        <v>7.2</v>
      </c>
      <c r="CG417" s="7">
        <v>28531</v>
      </c>
      <c r="CH417" s="7">
        <v>7.3</v>
      </c>
      <c r="CI417" s="7">
        <v>6038</v>
      </c>
      <c r="CJ417" s="7">
        <v>9.3000000000000007</v>
      </c>
      <c r="CK417" s="7" t="s">
        <v>858</v>
      </c>
      <c r="CL417" s="7" t="s">
        <v>858</v>
      </c>
      <c r="CN417" s="8" t="s">
        <v>640</v>
      </c>
      <c r="CO417" s="8" t="s">
        <v>218</v>
      </c>
      <c r="CP417" s="8">
        <v>68000</v>
      </c>
      <c r="CQ417" s="8">
        <v>4.9000000000000004</v>
      </c>
      <c r="CR417" s="8">
        <v>12.71</v>
      </c>
      <c r="CS417" s="8">
        <v>5.4</v>
      </c>
      <c r="CT417" s="8">
        <v>15.41</v>
      </c>
      <c r="CU417" s="8">
        <v>4.0999999999999996</v>
      </c>
      <c r="CV417" s="8">
        <v>6.32</v>
      </c>
      <c r="CW417" s="8">
        <v>2.5</v>
      </c>
      <c r="CX417" s="8">
        <v>24.53</v>
      </c>
      <c r="CY417" s="8">
        <v>17</v>
      </c>
      <c r="DA417" s="20" t="s">
        <v>640</v>
      </c>
      <c r="DB417" s="20" t="s">
        <v>218</v>
      </c>
      <c r="DC417" s="20">
        <v>68000</v>
      </c>
      <c r="DD417" s="20">
        <v>4.9000000000000004</v>
      </c>
      <c r="DE417" s="20">
        <v>454.7</v>
      </c>
      <c r="DF417" s="20">
        <v>6.3</v>
      </c>
      <c r="DG417" s="20">
        <v>508.2</v>
      </c>
      <c r="DH417" s="20">
        <v>4.5</v>
      </c>
      <c r="DI417" s="20">
        <v>107.6</v>
      </c>
      <c r="DJ417" s="20">
        <v>10</v>
      </c>
      <c r="DK417" s="20" t="s">
        <v>858</v>
      </c>
      <c r="DL417" s="20" t="s">
        <v>858</v>
      </c>
      <c r="DN417" s="21" t="s">
        <v>640</v>
      </c>
      <c r="DO417" s="21" t="s">
        <v>218</v>
      </c>
      <c r="DP417" s="21">
        <v>22000</v>
      </c>
      <c r="DQ417" s="21">
        <v>8.6</v>
      </c>
      <c r="DR417" s="21">
        <v>36</v>
      </c>
      <c r="DS417" s="21">
        <v>1.1000000000000001</v>
      </c>
      <c r="DT417" s="21">
        <v>36.799999999999997</v>
      </c>
      <c r="DU417" s="21">
        <v>0.8</v>
      </c>
      <c r="DV417" s="21">
        <v>32.5</v>
      </c>
      <c r="DW417" s="21">
        <v>2.9</v>
      </c>
      <c r="DX417" s="21" t="s">
        <v>858</v>
      </c>
      <c r="DY417" s="21" t="s">
        <v>858</v>
      </c>
      <c r="EA417" s="22" t="s">
        <v>640</v>
      </c>
      <c r="EB417" s="22" t="s">
        <v>218</v>
      </c>
      <c r="EC417" s="22">
        <v>18000</v>
      </c>
      <c r="ED417" s="22">
        <v>10.4</v>
      </c>
      <c r="EE417" s="22">
        <v>30009</v>
      </c>
      <c r="EF417" s="22">
        <v>6.6</v>
      </c>
      <c r="EG417" s="22">
        <v>31253</v>
      </c>
      <c r="EH417" s="22">
        <v>4.9000000000000004</v>
      </c>
      <c r="EI417" s="22">
        <v>14931</v>
      </c>
      <c r="EJ417" s="22">
        <v>9.1</v>
      </c>
      <c r="EK417" s="22" t="s">
        <v>858</v>
      </c>
      <c r="EL417" s="22" t="s">
        <v>858</v>
      </c>
      <c r="EN417" s="23" t="s">
        <v>640</v>
      </c>
      <c r="EO417" s="23" t="s">
        <v>218</v>
      </c>
      <c r="EP417" s="23">
        <v>22000</v>
      </c>
      <c r="EQ417" s="23">
        <v>8.6</v>
      </c>
      <c r="ER417" s="23">
        <v>15.32</v>
      </c>
      <c r="ES417" s="23">
        <v>5.2</v>
      </c>
      <c r="ET417" s="23">
        <v>15.97</v>
      </c>
      <c r="EU417" s="23">
        <v>3.8</v>
      </c>
      <c r="EV417" s="23">
        <v>7.69</v>
      </c>
      <c r="EW417" s="23">
        <v>7.1</v>
      </c>
      <c r="EX417" s="23" t="s">
        <v>858</v>
      </c>
      <c r="EY417" s="23" t="s">
        <v>858</v>
      </c>
      <c r="FA417" s="24" t="s">
        <v>640</v>
      </c>
      <c r="FB417" s="24" t="s">
        <v>218</v>
      </c>
      <c r="FC417" s="24">
        <v>22000</v>
      </c>
      <c r="FD417" s="24">
        <v>8.6</v>
      </c>
      <c r="FE417" s="24">
        <v>539.79999999999995</v>
      </c>
      <c r="FF417" s="24">
        <v>5.9</v>
      </c>
      <c r="FG417" s="24">
        <v>587.6</v>
      </c>
      <c r="FH417" s="24">
        <v>3.9</v>
      </c>
      <c r="FI417" s="24">
        <v>277.8</v>
      </c>
      <c r="FJ417" s="24">
        <v>5.2</v>
      </c>
      <c r="FK417" s="24" t="s">
        <v>858</v>
      </c>
      <c r="FL417" s="24" t="s">
        <v>858</v>
      </c>
      <c r="FN417" s="11" t="s">
        <v>640</v>
      </c>
      <c r="FO417" s="11" t="s">
        <v>218</v>
      </c>
      <c r="FP417" s="11">
        <v>28000</v>
      </c>
      <c r="FQ417" s="11">
        <v>7.9</v>
      </c>
      <c r="FR417" s="11">
        <v>39</v>
      </c>
      <c r="FS417" s="11">
        <v>1.6</v>
      </c>
      <c r="FT417" s="11">
        <v>40.9</v>
      </c>
      <c r="FU417" s="11">
        <v>1.7</v>
      </c>
      <c r="FV417" s="11">
        <v>35</v>
      </c>
      <c r="FW417" s="11">
        <v>1.8</v>
      </c>
      <c r="FX417" s="11" t="s">
        <v>858</v>
      </c>
      <c r="FY417" s="11" t="s">
        <v>858</v>
      </c>
      <c r="GA417" s="10" t="s">
        <v>640</v>
      </c>
      <c r="GB417" s="10" t="s">
        <v>218</v>
      </c>
      <c r="GC417" s="10">
        <v>23000</v>
      </c>
      <c r="GD417" s="10">
        <v>9.6</v>
      </c>
      <c r="GE417" s="10">
        <v>30724</v>
      </c>
      <c r="GF417" s="10">
        <v>7.4</v>
      </c>
      <c r="GG417" s="10">
        <v>38792</v>
      </c>
      <c r="GH417" s="10">
        <v>12</v>
      </c>
      <c r="GI417" s="10">
        <v>16580</v>
      </c>
      <c r="GJ417" s="10">
        <v>11</v>
      </c>
      <c r="GK417" s="10" t="s">
        <v>858</v>
      </c>
      <c r="GL417" s="10" t="s">
        <v>858</v>
      </c>
      <c r="GN417" s="9" t="s">
        <v>640</v>
      </c>
      <c r="GO417" s="9" t="s">
        <v>218</v>
      </c>
      <c r="GP417" s="9">
        <v>28000</v>
      </c>
      <c r="GQ417" s="9">
        <v>7.9</v>
      </c>
      <c r="GR417" s="9">
        <v>13.91</v>
      </c>
      <c r="GS417" s="9">
        <v>6.4</v>
      </c>
      <c r="GT417" s="9">
        <v>16.39</v>
      </c>
      <c r="GU417" s="9">
        <v>7</v>
      </c>
      <c r="GV417" s="9">
        <v>7.84</v>
      </c>
      <c r="GW417" s="9">
        <v>5</v>
      </c>
      <c r="GX417" s="9" t="s">
        <v>858</v>
      </c>
      <c r="GY417" s="9" t="s">
        <v>858</v>
      </c>
    </row>
    <row r="418" spans="1:207" x14ac:dyDescent="0.25">
      <c r="A418" s="1" t="s">
        <v>641</v>
      </c>
      <c r="B418" s="1" t="s">
        <v>219</v>
      </c>
      <c r="C418" s="1">
        <v>75000</v>
      </c>
      <c r="D418" s="1">
        <v>5</v>
      </c>
      <c r="E418" s="1">
        <v>728</v>
      </c>
      <c r="F418" s="1">
        <v>4.9000000000000004</v>
      </c>
      <c r="G418" s="1">
        <v>914.2</v>
      </c>
      <c r="H418" s="1">
        <v>4.5999999999999996</v>
      </c>
      <c r="I418" s="1">
        <v>383.2</v>
      </c>
      <c r="J418" s="1">
        <v>4.0999999999999996</v>
      </c>
      <c r="K418" s="1" t="s">
        <v>858</v>
      </c>
      <c r="L418" s="1" t="s">
        <v>858</v>
      </c>
      <c r="N418" s="2" t="s">
        <v>641</v>
      </c>
      <c r="O418" s="2" t="s">
        <v>219</v>
      </c>
      <c r="P418" s="2">
        <v>125000</v>
      </c>
      <c r="Q418" s="2">
        <v>3.8</v>
      </c>
      <c r="R418" s="2">
        <v>36.9</v>
      </c>
      <c r="S418" s="2">
        <v>1</v>
      </c>
      <c r="T418" s="2">
        <v>37.799999999999997</v>
      </c>
      <c r="U418" s="2">
        <v>0.5</v>
      </c>
      <c r="V418" s="2">
        <v>35</v>
      </c>
      <c r="W418" s="2">
        <v>0.1</v>
      </c>
      <c r="X418" s="2">
        <v>42.5</v>
      </c>
      <c r="Y418" s="2">
        <v>5.7</v>
      </c>
      <c r="AA418" s="3" t="s">
        <v>641</v>
      </c>
      <c r="AB418" s="3" t="s">
        <v>219</v>
      </c>
      <c r="AC418" s="3">
        <v>103000</v>
      </c>
      <c r="AD418" s="3">
        <v>5.3</v>
      </c>
      <c r="AE418" s="3">
        <v>36023</v>
      </c>
      <c r="AF418" s="3">
        <v>4.0999999999999996</v>
      </c>
      <c r="AG418" s="3">
        <v>47603</v>
      </c>
      <c r="AH418" s="3">
        <v>7.5</v>
      </c>
      <c r="AI418" s="3">
        <v>19198</v>
      </c>
      <c r="AJ418" s="3">
        <v>4.5</v>
      </c>
      <c r="AK418" s="3" t="s">
        <v>858</v>
      </c>
      <c r="AL418" s="3" t="s">
        <v>858</v>
      </c>
      <c r="AN418" s="4" t="s">
        <v>641</v>
      </c>
      <c r="AO418" s="4" t="s">
        <v>219</v>
      </c>
      <c r="AP418" s="4">
        <v>125000</v>
      </c>
      <c r="AQ418" s="4">
        <v>3.8</v>
      </c>
      <c r="AR418" s="4">
        <v>18.23</v>
      </c>
      <c r="AS418" s="4">
        <v>3.2</v>
      </c>
      <c r="AT418" s="4">
        <v>21.97</v>
      </c>
      <c r="AU418" s="4">
        <v>3.3</v>
      </c>
      <c r="AV418" s="4">
        <v>9.68</v>
      </c>
      <c r="AW418" s="4">
        <v>2.5</v>
      </c>
      <c r="AX418" s="4">
        <v>38.28</v>
      </c>
      <c r="AY418" s="4">
        <v>19</v>
      </c>
      <c r="BA418" s="5" t="s">
        <v>641</v>
      </c>
      <c r="BB418" s="5" t="s">
        <v>219</v>
      </c>
      <c r="BC418" s="5">
        <v>125000</v>
      </c>
      <c r="BD418" s="5">
        <v>3.8</v>
      </c>
      <c r="BE418" s="5">
        <v>682.9</v>
      </c>
      <c r="BF418" s="5">
        <v>3.3</v>
      </c>
      <c r="BG418" s="5">
        <v>830.7</v>
      </c>
      <c r="BH418" s="5">
        <v>3.3</v>
      </c>
      <c r="BI418" s="5">
        <v>379.1</v>
      </c>
      <c r="BJ418" s="5">
        <v>3.1</v>
      </c>
      <c r="BK418" s="5">
        <v>1416.1</v>
      </c>
      <c r="BL418" s="5">
        <v>17</v>
      </c>
      <c r="BN418" s="6" t="s">
        <v>641</v>
      </c>
      <c r="BO418" s="6" t="s">
        <v>219</v>
      </c>
      <c r="BP418" s="6">
        <v>149000</v>
      </c>
      <c r="BQ418" s="6">
        <v>3.4</v>
      </c>
      <c r="BR418" s="6">
        <v>35</v>
      </c>
      <c r="BS418" s="6">
        <v>0.9</v>
      </c>
      <c r="BT418" s="6">
        <v>34.6</v>
      </c>
      <c r="BU418" s="6">
        <v>0.9</v>
      </c>
      <c r="BV418" s="6">
        <v>20.9</v>
      </c>
      <c r="BW418" s="6">
        <v>7.2</v>
      </c>
      <c r="BX418" s="6">
        <v>41.6</v>
      </c>
      <c r="BY418" s="6">
        <v>4.3</v>
      </c>
      <c r="CA418" s="7" t="s">
        <v>641</v>
      </c>
      <c r="CB418" s="7" t="s">
        <v>219</v>
      </c>
      <c r="CC418" s="7">
        <v>122000</v>
      </c>
      <c r="CD418" s="7">
        <v>4.9000000000000004</v>
      </c>
      <c r="CE418" s="7">
        <v>32645</v>
      </c>
      <c r="CF418" s="7">
        <v>4.5</v>
      </c>
      <c r="CG418" s="7">
        <v>42034</v>
      </c>
      <c r="CH418" s="7">
        <v>7.4</v>
      </c>
      <c r="CI418" s="7">
        <v>10144</v>
      </c>
      <c r="CJ418" s="7">
        <v>17</v>
      </c>
      <c r="CK418" s="7" t="s">
        <v>858</v>
      </c>
      <c r="CL418" s="7" t="s">
        <v>858</v>
      </c>
      <c r="CN418" s="8" t="s">
        <v>641</v>
      </c>
      <c r="CO418" s="8" t="s">
        <v>219</v>
      </c>
      <c r="CP418" s="8">
        <v>149000</v>
      </c>
      <c r="CQ418" s="8">
        <v>3.4</v>
      </c>
      <c r="CR418" s="8">
        <v>17.04</v>
      </c>
      <c r="CS418" s="8">
        <v>3.4</v>
      </c>
      <c r="CT418" s="8">
        <v>21.11</v>
      </c>
      <c r="CU418" s="8">
        <v>3.2</v>
      </c>
      <c r="CV418" s="8">
        <v>7.5</v>
      </c>
      <c r="CW418" s="8">
        <v>3.8</v>
      </c>
      <c r="CX418" s="8">
        <v>36.520000000000003</v>
      </c>
      <c r="CY418" s="8">
        <v>18</v>
      </c>
      <c r="DA418" s="20" t="s">
        <v>641</v>
      </c>
      <c r="DB418" s="20" t="s">
        <v>219</v>
      </c>
      <c r="DC418" s="20">
        <v>149000</v>
      </c>
      <c r="DD418" s="20">
        <v>3.4</v>
      </c>
      <c r="DE418" s="20">
        <v>609.5</v>
      </c>
      <c r="DF418" s="20">
        <v>3.2</v>
      </c>
      <c r="DG418" s="20">
        <v>729.6</v>
      </c>
      <c r="DH418" s="20">
        <v>3.3</v>
      </c>
      <c r="DI418" s="20">
        <v>187.7</v>
      </c>
      <c r="DJ418" s="20">
        <v>9.1999999999999993</v>
      </c>
      <c r="DK418" s="20">
        <v>1318.9</v>
      </c>
      <c r="DL418" s="20">
        <v>17</v>
      </c>
      <c r="DN418" s="21" t="s">
        <v>641</v>
      </c>
      <c r="DO418" s="21" t="s">
        <v>219</v>
      </c>
      <c r="DP418" s="21">
        <v>50000</v>
      </c>
      <c r="DQ418" s="21">
        <v>5.8</v>
      </c>
      <c r="DR418" s="21">
        <v>36</v>
      </c>
      <c r="DS418" s="21">
        <v>1.4</v>
      </c>
      <c r="DT418" s="21">
        <v>37</v>
      </c>
      <c r="DU418" s="21">
        <v>0.7</v>
      </c>
      <c r="DV418" s="21">
        <v>34.9</v>
      </c>
      <c r="DW418" s="21">
        <v>0.3</v>
      </c>
      <c r="DX418" s="21" t="s">
        <v>858</v>
      </c>
      <c r="DY418" s="21" t="s">
        <v>858</v>
      </c>
      <c r="EA418" s="22" t="s">
        <v>641</v>
      </c>
      <c r="EB418" s="22" t="s">
        <v>219</v>
      </c>
      <c r="EC418" s="22">
        <v>40000</v>
      </c>
      <c r="ED418" s="22">
        <v>9.6</v>
      </c>
      <c r="EE418" s="22">
        <v>32843</v>
      </c>
      <c r="EF418" s="22">
        <v>5</v>
      </c>
      <c r="EG418" s="22">
        <v>37434</v>
      </c>
      <c r="EH418" s="22">
        <v>3.8</v>
      </c>
      <c r="EI418" s="22">
        <v>18940</v>
      </c>
      <c r="EJ418" s="22">
        <v>7</v>
      </c>
      <c r="EK418" s="22" t="s">
        <v>858</v>
      </c>
      <c r="EL418" s="22" t="s">
        <v>858</v>
      </c>
      <c r="EN418" s="23" t="s">
        <v>641</v>
      </c>
      <c r="EO418" s="23" t="s">
        <v>219</v>
      </c>
      <c r="EP418" s="23">
        <v>50000</v>
      </c>
      <c r="EQ418" s="23">
        <v>5.8</v>
      </c>
      <c r="ER418" s="23">
        <v>17.03</v>
      </c>
      <c r="ES418" s="23">
        <v>4.5</v>
      </c>
      <c r="ET418" s="23">
        <v>19.05</v>
      </c>
      <c r="EU418" s="23">
        <v>2.9</v>
      </c>
      <c r="EV418" s="23">
        <v>9.9600000000000009</v>
      </c>
      <c r="EW418" s="23">
        <v>4.7</v>
      </c>
      <c r="EX418" s="23" t="s">
        <v>858</v>
      </c>
      <c r="EY418" s="23" t="s">
        <v>858</v>
      </c>
      <c r="FA418" s="24" t="s">
        <v>641</v>
      </c>
      <c r="FB418" s="24" t="s">
        <v>219</v>
      </c>
      <c r="FC418" s="24">
        <v>50000</v>
      </c>
      <c r="FD418" s="24">
        <v>5.8</v>
      </c>
      <c r="FE418" s="24">
        <v>618.20000000000005</v>
      </c>
      <c r="FF418" s="24">
        <v>4.2</v>
      </c>
      <c r="FG418" s="24">
        <v>704.2</v>
      </c>
      <c r="FH418" s="24">
        <v>2.8</v>
      </c>
      <c r="FI418" s="24">
        <v>371.3</v>
      </c>
      <c r="FJ418" s="24">
        <v>5.2</v>
      </c>
      <c r="FK418" s="24" t="s">
        <v>858</v>
      </c>
      <c r="FL418" s="24" t="s">
        <v>858</v>
      </c>
      <c r="FN418" s="11" t="s">
        <v>641</v>
      </c>
      <c r="FO418" s="11" t="s">
        <v>219</v>
      </c>
      <c r="FP418" s="11">
        <v>75000</v>
      </c>
      <c r="FQ418" s="11">
        <v>5</v>
      </c>
      <c r="FR418" s="11">
        <v>37.4</v>
      </c>
      <c r="FS418" s="11">
        <v>1</v>
      </c>
      <c r="FT418" s="11">
        <v>38.4</v>
      </c>
      <c r="FU418" s="11">
        <v>0.6</v>
      </c>
      <c r="FV418" s="11">
        <v>35</v>
      </c>
      <c r="FW418" s="11">
        <v>0</v>
      </c>
      <c r="FX418" s="11">
        <v>43.7</v>
      </c>
      <c r="FY418" s="11">
        <v>12</v>
      </c>
      <c r="GA418" s="10" t="s">
        <v>641</v>
      </c>
      <c r="GB418" s="10" t="s">
        <v>219</v>
      </c>
      <c r="GC418" s="10">
        <v>63000</v>
      </c>
      <c r="GD418" s="10">
        <v>6.2</v>
      </c>
      <c r="GE418" s="10">
        <v>39826</v>
      </c>
      <c r="GF418" s="10">
        <v>7.1</v>
      </c>
      <c r="GG418" s="10">
        <v>54012</v>
      </c>
      <c r="GH418" s="10">
        <v>11</v>
      </c>
      <c r="GI418" s="10">
        <v>19509</v>
      </c>
      <c r="GJ418" s="10">
        <v>8.4</v>
      </c>
      <c r="GK418" s="10" t="s">
        <v>858</v>
      </c>
      <c r="GL418" s="10" t="s">
        <v>858</v>
      </c>
      <c r="GN418" s="9" t="s">
        <v>641</v>
      </c>
      <c r="GO418" s="9" t="s">
        <v>219</v>
      </c>
      <c r="GP418" s="9">
        <v>75000</v>
      </c>
      <c r="GQ418" s="9">
        <v>5</v>
      </c>
      <c r="GR418" s="9">
        <v>19.43</v>
      </c>
      <c r="GS418" s="9">
        <v>4.8</v>
      </c>
      <c r="GT418" s="9">
        <v>23.83</v>
      </c>
      <c r="GU418" s="9">
        <v>4.8</v>
      </c>
      <c r="GV418" s="9">
        <v>9.5</v>
      </c>
      <c r="GW418" s="9">
        <v>3.7</v>
      </c>
      <c r="GX418" s="9" t="s">
        <v>858</v>
      </c>
      <c r="GY418" s="9" t="s">
        <v>858</v>
      </c>
    </row>
    <row r="419" spans="1:207" x14ac:dyDescent="0.25">
      <c r="A419" s="1" t="s">
        <v>642</v>
      </c>
      <c r="B419" s="1" t="s">
        <v>220</v>
      </c>
      <c r="C419" s="1">
        <v>128000</v>
      </c>
      <c r="D419" s="1">
        <v>3.8</v>
      </c>
      <c r="E419" s="1">
        <v>929.4</v>
      </c>
      <c r="F419" s="1">
        <v>4.2</v>
      </c>
      <c r="G419" s="1">
        <v>1150.9000000000001</v>
      </c>
      <c r="H419" s="1">
        <v>2.6</v>
      </c>
      <c r="I419" s="1">
        <v>461.8</v>
      </c>
      <c r="J419" s="1">
        <v>4.0999999999999996</v>
      </c>
      <c r="K419" s="1">
        <v>2010.4</v>
      </c>
      <c r="L419" s="1">
        <v>18</v>
      </c>
      <c r="N419" s="2" t="s">
        <v>642</v>
      </c>
      <c r="O419" s="2" t="s">
        <v>220</v>
      </c>
      <c r="P419" s="2">
        <v>200000</v>
      </c>
      <c r="Q419" s="2">
        <v>2.9</v>
      </c>
      <c r="R419" s="2">
        <v>35</v>
      </c>
      <c r="S419" s="2">
        <v>0.2</v>
      </c>
      <c r="T419" s="2">
        <v>37.6</v>
      </c>
      <c r="U419" s="2">
        <v>0.5</v>
      </c>
      <c r="V419" s="2">
        <v>34.9</v>
      </c>
      <c r="W419" s="2">
        <v>0.1</v>
      </c>
      <c r="X419" s="2">
        <v>42</v>
      </c>
      <c r="Y419" s="2">
        <v>5</v>
      </c>
      <c r="AA419" s="3" t="s">
        <v>642</v>
      </c>
      <c r="AB419" s="3" t="s">
        <v>220</v>
      </c>
      <c r="AC419" s="3">
        <v>165000</v>
      </c>
      <c r="AD419" s="3">
        <v>4</v>
      </c>
      <c r="AE419" s="3">
        <v>44928</v>
      </c>
      <c r="AF419" s="3">
        <v>4.7</v>
      </c>
      <c r="AG419" s="3">
        <v>64988</v>
      </c>
      <c r="AH419" s="3">
        <v>4.2</v>
      </c>
      <c r="AI419" s="3">
        <v>22998</v>
      </c>
      <c r="AJ419" s="3">
        <v>5.3</v>
      </c>
      <c r="AK419" s="3" t="s">
        <v>858</v>
      </c>
      <c r="AL419" s="3" t="s">
        <v>858</v>
      </c>
      <c r="AN419" s="4" t="s">
        <v>642</v>
      </c>
      <c r="AO419" s="4" t="s">
        <v>220</v>
      </c>
      <c r="AP419" s="4">
        <v>200000</v>
      </c>
      <c r="AQ419" s="4">
        <v>2.9</v>
      </c>
      <c r="AR419" s="4">
        <v>22.72</v>
      </c>
      <c r="AS419" s="4">
        <v>2.2999999999999998</v>
      </c>
      <c r="AT419" s="4">
        <v>27.94</v>
      </c>
      <c r="AU419" s="4">
        <v>2.2000000000000002</v>
      </c>
      <c r="AV419" s="4">
        <v>11.41</v>
      </c>
      <c r="AW419" s="4">
        <v>2.8</v>
      </c>
      <c r="AX419" s="4">
        <v>51.84</v>
      </c>
      <c r="AY419" s="4">
        <v>12</v>
      </c>
      <c r="BA419" s="5" t="s">
        <v>642</v>
      </c>
      <c r="BB419" s="5" t="s">
        <v>220</v>
      </c>
      <c r="BC419" s="5">
        <v>200000</v>
      </c>
      <c r="BD419" s="5">
        <v>2.9</v>
      </c>
      <c r="BE419" s="5">
        <v>843.2</v>
      </c>
      <c r="BF419" s="5">
        <v>2.9</v>
      </c>
      <c r="BG419" s="5">
        <v>1050.5999999999999</v>
      </c>
      <c r="BH419" s="5">
        <v>2.1</v>
      </c>
      <c r="BI419" s="5">
        <v>438.2</v>
      </c>
      <c r="BJ419" s="5">
        <v>2.9</v>
      </c>
      <c r="BK419" s="5">
        <v>1830.3</v>
      </c>
      <c r="BL419" s="5">
        <v>12</v>
      </c>
      <c r="BN419" s="6" t="s">
        <v>642</v>
      </c>
      <c r="BO419" s="6" t="s">
        <v>220</v>
      </c>
      <c r="BP419" s="6">
        <v>226000</v>
      </c>
      <c r="BQ419" s="6">
        <v>2.8</v>
      </c>
      <c r="BR419" s="6">
        <v>35</v>
      </c>
      <c r="BS419" s="6">
        <v>0.7</v>
      </c>
      <c r="BT419" s="6">
        <v>35.5</v>
      </c>
      <c r="BU419" s="6">
        <v>0.6</v>
      </c>
      <c r="BV419" s="6">
        <v>28</v>
      </c>
      <c r="BW419" s="6">
        <v>6.8</v>
      </c>
      <c r="BX419" s="6">
        <v>41.2</v>
      </c>
      <c r="BY419" s="6">
        <v>3.8</v>
      </c>
      <c r="CA419" s="7" t="s">
        <v>642</v>
      </c>
      <c r="CB419" s="7" t="s">
        <v>220</v>
      </c>
      <c r="CC419" s="7">
        <v>186000</v>
      </c>
      <c r="CD419" s="7">
        <v>3.7</v>
      </c>
      <c r="CE419" s="7">
        <v>41783</v>
      </c>
      <c r="CF419" s="7">
        <v>4.3</v>
      </c>
      <c r="CG419" s="7">
        <v>59764</v>
      </c>
      <c r="CH419" s="7">
        <v>4.0999999999999996</v>
      </c>
      <c r="CI419" s="7">
        <v>16471</v>
      </c>
      <c r="CJ419" s="7">
        <v>8.1</v>
      </c>
      <c r="CK419" s="7" t="s">
        <v>858</v>
      </c>
      <c r="CL419" s="7" t="s">
        <v>858</v>
      </c>
      <c r="CN419" s="8" t="s">
        <v>642</v>
      </c>
      <c r="CO419" s="8" t="s">
        <v>220</v>
      </c>
      <c r="CP419" s="8">
        <v>226000</v>
      </c>
      <c r="CQ419" s="8">
        <v>2.8</v>
      </c>
      <c r="CR419" s="8">
        <v>21.57</v>
      </c>
      <c r="CS419" s="8">
        <v>2.4</v>
      </c>
      <c r="CT419" s="8">
        <v>27.17</v>
      </c>
      <c r="CU419" s="8">
        <v>2.1</v>
      </c>
      <c r="CV419" s="8">
        <v>9.39</v>
      </c>
      <c r="CW419" s="8">
        <v>3.2</v>
      </c>
      <c r="CX419" s="8">
        <v>49.46</v>
      </c>
      <c r="CY419" s="8">
        <v>12</v>
      </c>
      <c r="DA419" s="20" t="s">
        <v>642</v>
      </c>
      <c r="DB419" s="20" t="s">
        <v>220</v>
      </c>
      <c r="DC419" s="20">
        <v>226000</v>
      </c>
      <c r="DD419" s="20">
        <v>2.8</v>
      </c>
      <c r="DE419" s="20">
        <v>775.3</v>
      </c>
      <c r="DF419" s="20">
        <v>2.7</v>
      </c>
      <c r="DG419" s="20">
        <v>964.7</v>
      </c>
      <c r="DH419" s="20">
        <v>2.1</v>
      </c>
      <c r="DI419" s="20">
        <v>308.3</v>
      </c>
      <c r="DJ419" s="20">
        <v>5.3</v>
      </c>
      <c r="DK419" s="20">
        <v>1789.3</v>
      </c>
      <c r="DL419" s="20">
        <v>11</v>
      </c>
      <c r="DN419" s="21" t="s">
        <v>642</v>
      </c>
      <c r="DO419" s="21" t="s">
        <v>220</v>
      </c>
      <c r="DP419" s="21">
        <v>72000</v>
      </c>
      <c r="DQ419" s="21">
        <v>4.7</v>
      </c>
      <c r="DR419" s="21">
        <v>35</v>
      </c>
      <c r="DS419" s="21">
        <v>0.9</v>
      </c>
      <c r="DT419" s="21">
        <v>37.200000000000003</v>
      </c>
      <c r="DU419" s="21">
        <v>0.9</v>
      </c>
      <c r="DV419" s="21">
        <v>34.9</v>
      </c>
      <c r="DW419" s="21">
        <v>0.1</v>
      </c>
      <c r="DX419" s="21">
        <v>40</v>
      </c>
      <c r="DY419" s="21">
        <v>19</v>
      </c>
      <c r="EA419" s="22" t="s">
        <v>642</v>
      </c>
      <c r="EB419" s="22" t="s">
        <v>220</v>
      </c>
      <c r="EC419" s="22">
        <v>59000</v>
      </c>
      <c r="ED419" s="22">
        <v>6.4</v>
      </c>
      <c r="EE419" s="22">
        <v>38489</v>
      </c>
      <c r="EF419" s="22">
        <v>4.7</v>
      </c>
      <c r="EG419" s="22">
        <v>48459</v>
      </c>
      <c r="EH419" s="22">
        <v>5.5</v>
      </c>
      <c r="EI419" s="22">
        <v>20645</v>
      </c>
      <c r="EJ419" s="22">
        <v>12</v>
      </c>
      <c r="EK419" s="22" t="s">
        <v>858</v>
      </c>
      <c r="EL419" s="22" t="s">
        <v>858</v>
      </c>
      <c r="EN419" s="23" t="s">
        <v>642</v>
      </c>
      <c r="EO419" s="23" t="s">
        <v>220</v>
      </c>
      <c r="EP419" s="23">
        <v>72000</v>
      </c>
      <c r="EQ419" s="23">
        <v>4.7</v>
      </c>
      <c r="ER419" s="23">
        <v>20.65</v>
      </c>
      <c r="ES419" s="23">
        <v>4.7</v>
      </c>
      <c r="ET419" s="23">
        <v>23.43</v>
      </c>
      <c r="EU419" s="23">
        <v>3.2</v>
      </c>
      <c r="EV419" s="23">
        <v>10.99</v>
      </c>
      <c r="EW419" s="23">
        <v>4.7</v>
      </c>
      <c r="EX419" s="23" t="s">
        <v>858</v>
      </c>
      <c r="EY419" s="23" t="s">
        <v>858</v>
      </c>
      <c r="FA419" s="24" t="s">
        <v>642</v>
      </c>
      <c r="FB419" s="24" t="s">
        <v>220</v>
      </c>
      <c r="FC419" s="24">
        <v>72000</v>
      </c>
      <c r="FD419" s="24">
        <v>4.7</v>
      </c>
      <c r="FE419" s="24">
        <v>747.5</v>
      </c>
      <c r="FF419" s="24">
        <v>3.2</v>
      </c>
      <c r="FG419" s="24">
        <v>871.6</v>
      </c>
      <c r="FH419" s="24">
        <v>3</v>
      </c>
      <c r="FI419" s="24">
        <v>406.6</v>
      </c>
      <c r="FJ419" s="24">
        <v>4.3</v>
      </c>
      <c r="FK419" s="24" t="s">
        <v>858</v>
      </c>
      <c r="FL419" s="24" t="s">
        <v>858</v>
      </c>
      <c r="FN419" s="11" t="s">
        <v>642</v>
      </c>
      <c r="FO419" s="11" t="s">
        <v>220</v>
      </c>
      <c r="FP419" s="11">
        <v>128000</v>
      </c>
      <c r="FQ419" s="11">
        <v>3.8</v>
      </c>
      <c r="FR419" s="11">
        <v>35</v>
      </c>
      <c r="FS419" s="11">
        <v>0.9</v>
      </c>
      <c r="FT419" s="11">
        <v>37.799999999999997</v>
      </c>
      <c r="FU419" s="11">
        <v>0.5</v>
      </c>
      <c r="FV419" s="11">
        <v>34.9</v>
      </c>
      <c r="FW419" s="11">
        <v>0.1</v>
      </c>
      <c r="FX419" s="11">
        <v>43.6</v>
      </c>
      <c r="FY419" s="11">
        <v>6.5</v>
      </c>
      <c r="GA419" s="10" t="s">
        <v>642</v>
      </c>
      <c r="GB419" s="10" t="s">
        <v>220</v>
      </c>
      <c r="GC419" s="10">
        <v>106000</v>
      </c>
      <c r="GD419" s="10">
        <v>5.0999999999999996</v>
      </c>
      <c r="GE419" s="10">
        <v>51116</v>
      </c>
      <c r="GF419" s="10">
        <v>5.6</v>
      </c>
      <c r="GG419" s="10">
        <v>74181</v>
      </c>
      <c r="GH419" s="10">
        <v>5.3</v>
      </c>
      <c r="GI419" s="10">
        <v>25519</v>
      </c>
      <c r="GJ419" s="10">
        <v>4.8</v>
      </c>
      <c r="GK419" s="10" t="s">
        <v>858</v>
      </c>
      <c r="GL419" s="10" t="s">
        <v>858</v>
      </c>
      <c r="GN419" s="9" t="s">
        <v>642</v>
      </c>
      <c r="GO419" s="9" t="s">
        <v>220</v>
      </c>
      <c r="GP419" s="9">
        <v>128000</v>
      </c>
      <c r="GQ419" s="9">
        <v>3.8</v>
      </c>
      <c r="GR419" s="9">
        <v>24.61</v>
      </c>
      <c r="GS419" s="9">
        <v>4.0999999999999996</v>
      </c>
      <c r="GT419" s="9">
        <v>30.42</v>
      </c>
      <c r="GU419" s="9">
        <v>2.7</v>
      </c>
      <c r="GV419" s="9">
        <v>11.87</v>
      </c>
      <c r="GW419" s="9">
        <v>4</v>
      </c>
      <c r="GX419" s="9">
        <v>56.85</v>
      </c>
      <c r="GY419" s="9">
        <v>18</v>
      </c>
    </row>
    <row r="420" spans="1:207" x14ac:dyDescent="0.25">
      <c r="A420" s="1" t="s">
        <v>643</v>
      </c>
      <c r="B420" s="1" t="s">
        <v>221</v>
      </c>
      <c r="C420" s="1">
        <v>32000</v>
      </c>
      <c r="D420" s="1">
        <v>7.5</v>
      </c>
      <c r="E420" s="1">
        <v>630.79999999999995</v>
      </c>
      <c r="F420" s="1">
        <v>5.2</v>
      </c>
      <c r="G420" s="1">
        <v>693.8</v>
      </c>
      <c r="H420" s="1">
        <v>4.7</v>
      </c>
      <c r="I420" s="1">
        <v>318.89999999999998</v>
      </c>
      <c r="J420" s="1">
        <v>7.4</v>
      </c>
      <c r="K420" s="1" t="s">
        <v>858</v>
      </c>
      <c r="L420" s="1" t="s">
        <v>858</v>
      </c>
      <c r="N420" s="2" t="s">
        <v>643</v>
      </c>
      <c r="O420" s="2" t="s">
        <v>221</v>
      </c>
      <c r="P420" s="2">
        <v>59000</v>
      </c>
      <c r="Q420" s="2">
        <v>5.4</v>
      </c>
      <c r="R420" s="2">
        <v>37.5</v>
      </c>
      <c r="S420" s="2">
        <v>1.6</v>
      </c>
      <c r="T420" s="2">
        <v>39.700000000000003</v>
      </c>
      <c r="U420" s="2">
        <v>0.9</v>
      </c>
      <c r="V420" s="2">
        <v>34.5</v>
      </c>
      <c r="W420" s="2">
        <v>1.7</v>
      </c>
      <c r="X420" s="2" t="s">
        <v>858</v>
      </c>
      <c r="Y420" s="2" t="s">
        <v>858</v>
      </c>
      <c r="AA420" s="3" t="s">
        <v>643</v>
      </c>
      <c r="AB420" s="3" t="s">
        <v>221</v>
      </c>
      <c r="AC420" s="3">
        <v>53000</v>
      </c>
      <c r="AD420" s="3">
        <v>8.3000000000000007</v>
      </c>
      <c r="AE420" s="3">
        <v>31283</v>
      </c>
      <c r="AF420" s="3">
        <v>8</v>
      </c>
      <c r="AG420" s="3">
        <v>35324</v>
      </c>
      <c r="AH420" s="3">
        <v>5.3</v>
      </c>
      <c r="AI420" s="3" t="s">
        <v>858</v>
      </c>
      <c r="AJ420" s="3" t="s">
        <v>858</v>
      </c>
      <c r="AK420" s="3" t="s">
        <v>858</v>
      </c>
      <c r="AL420" s="3" t="s">
        <v>858</v>
      </c>
      <c r="AN420" s="4" t="s">
        <v>643</v>
      </c>
      <c r="AO420" s="4" t="s">
        <v>221</v>
      </c>
      <c r="AP420" s="4">
        <v>59000</v>
      </c>
      <c r="AQ420" s="4">
        <v>5.4</v>
      </c>
      <c r="AR420" s="4">
        <v>14.36</v>
      </c>
      <c r="AS420" s="4">
        <v>5.3</v>
      </c>
      <c r="AT420" s="4">
        <v>16.350000000000001</v>
      </c>
      <c r="AU420" s="4">
        <v>3.3</v>
      </c>
      <c r="AV420" s="4">
        <v>7.65</v>
      </c>
      <c r="AW420" s="4">
        <v>3.5</v>
      </c>
      <c r="AX420" s="4" t="s">
        <v>858</v>
      </c>
      <c r="AY420" s="4" t="s">
        <v>858</v>
      </c>
      <c r="BA420" s="5" t="s">
        <v>643</v>
      </c>
      <c r="BB420" s="5" t="s">
        <v>221</v>
      </c>
      <c r="BC420" s="5">
        <v>59000</v>
      </c>
      <c r="BD420" s="5">
        <v>5.4</v>
      </c>
      <c r="BE420" s="5">
        <v>575</v>
      </c>
      <c r="BF420" s="5">
        <v>4.5999999999999996</v>
      </c>
      <c r="BG420" s="5">
        <v>649.9</v>
      </c>
      <c r="BH420" s="5">
        <v>3.2</v>
      </c>
      <c r="BI420" s="5">
        <v>322</v>
      </c>
      <c r="BJ420" s="5">
        <v>4.5999999999999996</v>
      </c>
      <c r="BK420" s="5" t="s">
        <v>858</v>
      </c>
      <c r="BL420" s="5" t="s">
        <v>858</v>
      </c>
      <c r="BN420" s="6" t="s">
        <v>643</v>
      </c>
      <c r="BO420" s="6" t="s">
        <v>221</v>
      </c>
      <c r="BP420" s="6">
        <v>82000</v>
      </c>
      <c r="BQ420" s="6">
        <v>4.5</v>
      </c>
      <c r="BR420" s="6">
        <v>36.1</v>
      </c>
      <c r="BS420" s="6">
        <v>1.7</v>
      </c>
      <c r="BT420" s="6">
        <v>33.799999999999997</v>
      </c>
      <c r="BU420" s="6">
        <v>1.6</v>
      </c>
      <c r="BV420" s="6">
        <v>16</v>
      </c>
      <c r="BW420" s="6">
        <v>12</v>
      </c>
      <c r="BX420" s="6">
        <v>45</v>
      </c>
      <c r="BY420" s="6">
        <v>11</v>
      </c>
      <c r="CA420" s="7" t="s">
        <v>643</v>
      </c>
      <c r="CB420" s="7" t="s">
        <v>221</v>
      </c>
      <c r="CC420" s="7">
        <v>74000</v>
      </c>
      <c r="CD420" s="7">
        <v>6.8</v>
      </c>
      <c r="CE420" s="7">
        <v>25702</v>
      </c>
      <c r="CF420" s="7">
        <v>8.3000000000000007</v>
      </c>
      <c r="CG420" s="7">
        <v>28665</v>
      </c>
      <c r="CH420" s="7">
        <v>5.2</v>
      </c>
      <c r="CI420" s="7" t="s">
        <v>858</v>
      </c>
      <c r="CJ420" s="7" t="s">
        <v>858</v>
      </c>
      <c r="CK420" s="7" t="s">
        <v>858</v>
      </c>
      <c r="CL420" s="7" t="s">
        <v>858</v>
      </c>
      <c r="CN420" s="8" t="s">
        <v>643</v>
      </c>
      <c r="CO420" s="8" t="s">
        <v>221</v>
      </c>
      <c r="CP420" s="8">
        <v>82000</v>
      </c>
      <c r="CQ420" s="8">
        <v>4.5</v>
      </c>
      <c r="CR420" s="8">
        <v>13.13</v>
      </c>
      <c r="CS420" s="8">
        <v>4.2</v>
      </c>
      <c r="CT420" s="8">
        <v>15.52</v>
      </c>
      <c r="CU420" s="8">
        <v>3</v>
      </c>
      <c r="CV420" s="8">
        <v>6.73</v>
      </c>
      <c r="CW420" s="8">
        <v>2.2000000000000002</v>
      </c>
      <c r="CX420" s="8" t="s">
        <v>858</v>
      </c>
      <c r="CY420" s="8" t="s">
        <v>858</v>
      </c>
      <c r="DA420" s="20" t="s">
        <v>643</v>
      </c>
      <c r="DB420" s="20" t="s">
        <v>221</v>
      </c>
      <c r="DC420" s="20">
        <v>82000</v>
      </c>
      <c r="DD420" s="20">
        <v>4.5</v>
      </c>
      <c r="DE420" s="20">
        <v>464.7</v>
      </c>
      <c r="DF420" s="20">
        <v>4.4000000000000004</v>
      </c>
      <c r="DG420" s="20">
        <v>525.29999999999995</v>
      </c>
      <c r="DH420" s="20">
        <v>3.3</v>
      </c>
      <c r="DI420" s="20">
        <v>140.1</v>
      </c>
      <c r="DJ420" s="20">
        <v>9.1</v>
      </c>
      <c r="DK420" s="20" t="s">
        <v>858</v>
      </c>
      <c r="DL420" s="20" t="s">
        <v>858</v>
      </c>
      <c r="DN420" s="21" t="s">
        <v>643</v>
      </c>
      <c r="DO420" s="21" t="s">
        <v>221</v>
      </c>
      <c r="DP420" s="21">
        <v>27000</v>
      </c>
      <c r="DQ420" s="21">
        <v>7.7</v>
      </c>
      <c r="DR420" s="21">
        <v>37.5</v>
      </c>
      <c r="DS420" s="21">
        <v>1</v>
      </c>
      <c r="DT420" s="21">
        <v>38.5</v>
      </c>
      <c r="DU420" s="21">
        <v>1.2</v>
      </c>
      <c r="DV420" s="21">
        <v>32.799999999999997</v>
      </c>
      <c r="DW420" s="21">
        <v>1.9</v>
      </c>
      <c r="DX420" s="21" t="s">
        <v>858</v>
      </c>
      <c r="DY420" s="21" t="s">
        <v>858</v>
      </c>
      <c r="EA420" s="22" t="s">
        <v>643</v>
      </c>
      <c r="EB420" s="22" t="s">
        <v>221</v>
      </c>
      <c r="EC420" s="22">
        <v>24000</v>
      </c>
      <c r="ED420" s="22">
        <v>13.1</v>
      </c>
      <c r="EE420" s="22">
        <v>28151</v>
      </c>
      <c r="EF420" s="22">
        <v>9.4</v>
      </c>
      <c r="EG420" s="22">
        <v>31351</v>
      </c>
      <c r="EH420" s="22">
        <v>6.4</v>
      </c>
      <c r="EI420" s="22" t="s">
        <v>858</v>
      </c>
      <c r="EJ420" s="22" t="s">
        <v>858</v>
      </c>
      <c r="EK420" s="22" t="s">
        <v>858</v>
      </c>
      <c r="EL420" s="22" t="s">
        <v>858</v>
      </c>
      <c r="EN420" s="23" t="s">
        <v>643</v>
      </c>
      <c r="EO420" s="23" t="s">
        <v>221</v>
      </c>
      <c r="EP420" s="23">
        <v>27000</v>
      </c>
      <c r="EQ420" s="23">
        <v>7.7</v>
      </c>
      <c r="ER420" s="23">
        <v>13.94</v>
      </c>
      <c r="ES420" s="23">
        <v>7.4</v>
      </c>
      <c r="ET420" s="23">
        <v>15.53</v>
      </c>
      <c r="EU420" s="23">
        <v>4</v>
      </c>
      <c r="EV420" s="23">
        <v>7.53</v>
      </c>
      <c r="EW420" s="23">
        <v>3.7</v>
      </c>
      <c r="EX420" s="23" t="s">
        <v>858</v>
      </c>
      <c r="EY420" s="23" t="s">
        <v>858</v>
      </c>
      <c r="FA420" s="24" t="s">
        <v>643</v>
      </c>
      <c r="FB420" s="24" t="s">
        <v>221</v>
      </c>
      <c r="FC420" s="24">
        <v>27000</v>
      </c>
      <c r="FD420" s="24">
        <v>7.7</v>
      </c>
      <c r="FE420" s="24">
        <v>522</v>
      </c>
      <c r="FF420" s="24">
        <v>6.1</v>
      </c>
      <c r="FG420" s="24">
        <v>598.4</v>
      </c>
      <c r="FH420" s="24">
        <v>3.8</v>
      </c>
      <c r="FI420" s="24">
        <v>322.89999999999998</v>
      </c>
      <c r="FJ420" s="24">
        <v>4.9000000000000004</v>
      </c>
      <c r="FK420" s="24" t="s">
        <v>858</v>
      </c>
      <c r="FL420" s="24" t="s">
        <v>858</v>
      </c>
      <c r="FN420" s="11" t="s">
        <v>643</v>
      </c>
      <c r="FO420" s="11" t="s">
        <v>221</v>
      </c>
      <c r="FP420" s="11">
        <v>32000</v>
      </c>
      <c r="FQ420" s="11">
        <v>7.5</v>
      </c>
      <c r="FR420" s="11">
        <v>40</v>
      </c>
      <c r="FS420" s="11">
        <v>1.6</v>
      </c>
      <c r="FT420" s="11">
        <v>40.799999999999997</v>
      </c>
      <c r="FU420" s="11">
        <v>1.2</v>
      </c>
      <c r="FV420" s="11">
        <v>34.5</v>
      </c>
      <c r="FW420" s="11">
        <v>1.9</v>
      </c>
      <c r="FX420" s="11" t="s">
        <v>858</v>
      </c>
      <c r="FY420" s="11" t="s">
        <v>858</v>
      </c>
      <c r="GA420" s="10" t="s">
        <v>643</v>
      </c>
      <c r="GB420" s="10" t="s">
        <v>221</v>
      </c>
      <c r="GC420" s="10">
        <v>29000</v>
      </c>
      <c r="GD420" s="10">
        <v>10.6</v>
      </c>
      <c r="GE420" s="10">
        <v>33617</v>
      </c>
      <c r="GF420" s="10">
        <v>8.8000000000000007</v>
      </c>
      <c r="GG420" s="10">
        <v>38648</v>
      </c>
      <c r="GH420" s="10">
        <v>7.7</v>
      </c>
      <c r="GI420" s="10" t="s">
        <v>858</v>
      </c>
      <c r="GJ420" s="10" t="s">
        <v>858</v>
      </c>
      <c r="GK420" s="10" t="s">
        <v>858</v>
      </c>
      <c r="GL420" s="10" t="s">
        <v>858</v>
      </c>
      <c r="GN420" s="9" t="s">
        <v>643</v>
      </c>
      <c r="GO420" s="9" t="s">
        <v>221</v>
      </c>
      <c r="GP420" s="9">
        <v>32000</v>
      </c>
      <c r="GQ420" s="9">
        <v>7.5</v>
      </c>
      <c r="GR420" s="9">
        <v>14.46</v>
      </c>
      <c r="GS420" s="9">
        <v>6.8</v>
      </c>
      <c r="GT420" s="9">
        <v>17.010000000000002</v>
      </c>
      <c r="GU420" s="9">
        <v>4.8</v>
      </c>
      <c r="GV420" s="9">
        <v>7.84</v>
      </c>
      <c r="GW420" s="9">
        <v>5.8</v>
      </c>
      <c r="GX420" s="9" t="s">
        <v>858</v>
      </c>
      <c r="GY420" s="9" t="s">
        <v>858</v>
      </c>
    </row>
    <row r="421" spans="1:207" x14ac:dyDescent="0.25">
      <c r="A421" s="1" t="s">
        <v>644</v>
      </c>
      <c r="B421" s="1" t="s">
        <v>222</v>
      </c>
      <c r="C421" s="1">
        <v>255000</v>
      </c>
      <c r="D421" s="1">
        <v>2.6</v>
      </c>
      <c r="E421" s="1">
        <v>765.3</v>
      </c>
      <c r="F421" s="1">
        <v>2</v>
      </c>
      <c r="G421" s="1">
        <v>984.9</v>
      </c>
      <c r="H421" s="1">
        <v>2.6</v>
      </c>
      <c r="I421" s="1">
        <v>372.9</v>
      </c>
      <c r="J421" s="1">
        <v>2</v>
      </c>
      <c r="K421" s="1">
        <v>1670</v>
      </c>
      <c r="L421" s="1">
        <v>14</v>
      </c>
      <c r="N421" s="2" t="s">
        <v>644</v>
      </c>
      <c r="O421" s="2" t="s">
        <v>222</v>
      </c>
      <c r="P421" s="2">
        <v>431000</v>
      </c>
      <c r="Q421" s="2">
        <v>2</v>
      </c>
      <c r="R421" s="2">
        <v>37.5</v>
      </c>
      <c r="S421" s="2">
        <v>0</v>
      </c>
      <c r="T421" s="2">
        <v>38.5</v>
      </c>
      <c r="U421" s="2">
        <v>0.3</v>
      </c>
      <c r="V421" s="2">
        <v>35</v>
      </c>
      <c r="W421" s="2">
        <v>0</v>
      </c>
      <c r="X421" s="2">
        <v>42.5</v>
      </c>
      <c r="Y421" s="2">
        <v>2.4</v>
      </c>
      <c r="AA421" s="3" t="s">
        <v>644</v>
      </c>
      <c r="AB421" s="3" t="s">
        <v>222</v>
      </c>
      <c r="AC421" s="3">
        <v>346000</v>
      </c>
      <c r="AD421" s="3">
        <v>2.8</v>
      </c>
      <c r="AE421" s="3">
        <v>37648</v>
      </c>
      <c r="AF421" s="3">
        <v>3.1</v>
      </c>
      <c r="AG421" s="3">
        <v>55503</v>
      </c>
      <c r="AH421" s="3">
        <v>4.3</v>
      </c>
      <c r="AI421" s="3">
        <v>19575</v>
      </c>
      <c r="AJ421" s="3">
        <v>2.9</v>
      </c>
      <c r="AK421" s="3" t="s">
        <v>858</v>
      </c>
      <c r="AL421" s="3" t="s">
        <v>858</v>
      </c>
      <c r="AN421" s="4" t="s">
        <v>644</v>
      </c>
      <c r="AO421" s="4" t="s">
        <v>222</v>
      </c>
      <c r="AP421" s="4">
        <v>431000</v>
      </c>
      <c r="AQ421" s="4">
        <v>2</v>
      </c>
      <c r="AR421" s="4">
        <v>18.03</v>
      </c>
      <c r="AS421" s="4">
        <v>2</v>
      </c>
      <c r="AT421" s="4">
        <v>22.95</v>
      </c>
      <c r="AU421" s="4">
        <v>1.9</v>
      </c>
      <c r="AV421" s="4">
        <v>9.11</v>
      </c>
      <c r="AW421" s="4">
        <v>1.9</v>
      </c>
      <c r="AX421" s="4">
        <v>40.65</v>
      </c>
      <c r="AY421" s="4">
        <v>8.6</v>
      </c>
      <c r="BA421" s="5" t="s">
        <v>644</v>
      </c>
      <c r="BB421" s="5" t="s">
        <v>222</v>
      </c>
      <c r="BC421" s="5">
        <v>431000</v>
      </c>
      <c r="BD421" s="5">
        <v>2</v>
      </c>
      <c r="BE421" s="5">
        <v>686.4</v>
      </c>
      <c r="BF421" s="5">
        <v>2</v>
      </c>
      <c r="BG421" s="5">
        <v>883.1</v>
      </c>
      <c r="BH421" s="5">
        <v>1.9</v>
      </c>
      <c r="BI421" s="5">
        <v>355.2</v>
      </c>
      <c r="BJ421" s="5">
        <v>1.9</v>
      </c>
      <c r="BK421" s="5">
        <v>1519.7</v>
      </c>
      <c r="BL421" s="5">
        <v>8.8000000000000007</v>
      </c>
      <c r="BN421" s="6" t="s">
        <v>644</v>
      </c>
      <c r="BO421" s="6" t="s">
        <v>222</v>
      </c>
      <c r="BP421" s="6">
        <v>506000</v>
      </c>
      <c r="BQ421" s="6">
        <v>1.8</v>
      </c>
      <c r="BR421" s="6">
        <v>37.4</v>
      </c>
      <c r="BS421" s="6">
        <v>0.3</v>
      </c>
      <c r="BT421" s="6">
        <v>35.5</v>
      </c>
      <c r="BU421" s="6">
        <v>0.5</v>
      </c>
      <c r="BV421" s="6">
        <v>22.6</v>
      </c>
      <c r="BW421" s="6">
        <v>3.5</v>
      </c>
      <c r="BX421" s="6">
        <v>42</v>
      </c>
      <c r="BY421" s="6">
        <v>2.4</v>
      </c>
      <c r="CA421" s="7" t="s">
        <v>644</v>
      </c>
      <c r="CB421" s="7" t="s">
        <v>222</v>
      </c>
      <c r="CC421" s="7">
        <v>405000</v>
      </c>
      <c r="CD421" s="7">
        <v>2.6</v>
      </c>
      <c r="CE421" s="7">
        <v>34294</v>
      </c>
      <c r="CF421" s="7">
        <v>2.7</v>
      </c>
      <c r="CG421" s="7">
        <v>50034</v>
      </c>
      <c r="CH421" s="7">
        <v>4.2</v>
      </c>
      <c r="CI421" s="7">
        <v>12000</v>
      </c>
      <c r="CJ421" s="7">
        <v>5.5</v>
      </c>
      <c r="CK421" s="7">
        <v>81259</v>
      </c>
      <c r="CL421" s="7">
        <v>17</v>
      </c>
      <c r="CN421" s="8" t="s">
        <v>644</v>
      </c>
      <c r="CO421" s="8" t="s">
        <v>222</v>
      </c>
      <c r="CP421" s="8">
        <v>506000</v>
      </c>
      <c r="CQ421" s="8">
        <v>1.8</v>
      </c>
      <c r="CR421" s="8">
        <v>16.95</v>
      </c>
      <c r="CS421" s="8">
        <v>1.6</v>
      </c>
      <c r="CT421" s="8">
        <v>22.31</v>
      </c>
      <c r="CU421" s="8">
        <v>1.8</v>
      </c>
      <c r="CV421" s="8">
        <v>7.65</v>
      </c>
      <c r="CW421" s="8">
        <v>1.4</v>
      </c>
      <c r="CX421" s="8">
        <v>39.29</v>
      </c>
      <c r="CY421" s="8">
        <v>7.6</v>
      </c>
      <c r="DA421" s="20" t="s">
        <v>644</v>
      </c>
      <c r="DB421" s="20" t="s">
        <v>222</v>
      </c>
      <c r="DC421" s="20">
        <v>506000</v>
      </c>
      <c r="DD421" s="20">
        <v>1.8</v>
      </c>
      <c r="DE421" s="20">
        <v>618.6</v>
      </c>
      <c r="DF421" s="20">
        <v>1.5</v>
      </c>
      <c r="DG421" s="20">
        <v>792.2</v>
      </c>
      <c r="DH421" s="20">
        <v>1.9</v>
      </c>
      <c r="DI421" s="20">
        <v>230</v>
      </c>
      <c r="DJ421" s="20">
        <v>4.3</v>
      </c>
      <c r="DK421" s="20">
        <v>1438.1</v>
      </c>
      <c r="DL421" s="20">
        <v>7.2</v>
      </c>
      <c r="DN421" s="21" t="s">
        <v>644</v>
      </c>
      <c r="DO421" s="21" t="s">
        <v>222</v>
      </c>
      <c r="DP421" s="21">
        <v>176000</v>
      </c>
      <c r="DQ421" s="21">
        <v>2.9</v>
      </c>
      <c r="DR421" s="21">
        <v>37.5</v>
      </c>
      <c r="DS421" s="21">
        <v>0</v>
      </c>
      <c r="DT421" s="21">
        <v>37.700000000000003</v>
      </c>
      <c r="DU421" s="21">
        <v>0.3</v>
      </c>
      <c r="DV421" s="21">
        <v>35</v>
      </c>
      <c r="DW421" s="21">
        <v>0</v>
      </c>
      <c r="DX421" s="21">
        <v>41</v>
      </c>
      <c r="DY421" s="21">
        <v>3.1</v>
      </c>
      <c r="EA421" s="22" t="s">
        <v>644</v>
      </c>
      <c r="EB421" s="22" t="s">
        <v>222</v>
      </c>
      <c r="EC421" s="22">
        <v>139000</v>
      </c>
      <c r="ED421" s="22">
        <v>4</v>
      </c>
      <c r="EE421" s="22">
        <v>32608</v>
      </c>
      <c r="EF421" s="22">
        <v>3</v>
      </c>
      <c r="EG421" s="22">
        <v>43461</v>
      </c>
      <c r="EH421" s="22">
        <v>6</v>
      </c>
      <c r="EI421" s="22">
        <v>18423</v>
      </c>
      <c r="EJ421" s="22">
        <v>3.6</v>
      </c>
      <c r="EK421" s="22" t="s">
        <v>858</v>
      </c>
      <c r="EL421" s="22" t="s">
        <v>858</v>
      </c>
      <c r="EN421" s="23" t="s">
        <v>644</v>
      </c>
      <c r="EO421" s="23" t="s">
        <v>222</v>
      </c>
      <c r="EP421" s="23">
        <v>176000</v>
      </c>
      <c r="EQ421" s="23">
        <v>2.9</v>
      </c>
      <c r="ER421" s="23">
        <v>16.399999999999999</v>
      </c>
      <c r="ES421" s="23">
        <v>2.1</v>
      </c>
      <c r="ET421" s="23">
        <v>19.510000000000002</v>
      </c>
      <c r="EU421" s="23">
        <v>2</v>
      </c>
      <c r="EV421" s="23">
        <v>8.74</v>
      </c>
      <c r="EW421" s="23">
        <v>2.9</v>
      </c>
      <c r="EX421" s="23">
        <v>33.1</v>
      </c>
      <c r="EY421" s="23">
        <v>15</v>
      </c>
      <c r="FA421" s="24" t="s">
        <v>644</v>
      </c>
      <c r="FB421" s="24" t="s">
        <v>222</v>
      </c>
      <c r="FC421" s="24">
        <v>176000</v>
      </c>
      <c r="FD421" s="24">
        <v>2.9</v>
      </c>
      <c r="FE421" s="24">
        <v>606.4</v>
      </c>
      <c r="FF421" s="24">
        <v>2.1</v>
      </c>
      <c r="FG421" s="24">
        <v>736</v>
      </c>
      <c r="FH421" s="24">
        <v>2</v>
      </c>
      <c r="FI421" s="24">
        <v>345</v>
      </c>
      <c r="FJ421" s="24">
        <v>2.8</v>
      </c>
      <c r="FK421" s="24">
        <v>1210.5999999999999</v>
      </c>
      <c r="FL421" s="24">
        <v>14</v>
      </c>
      <c r="FN421" s="11" t="s">
        <v>644</v>
      </c>
      <c r="FO421" s="11" t="s">
        <v>222</v>
      </c>
      <c r="FP421" s="11">
        <v>255000</v>
      </c>
      <c r="FQ421" s="11">
        <v>2.6</v>
      </c>
      <c r="FR421" s="11">
        <v>37.5</v>
      </c>
      <c r="FS421" s="11">
        <v>1</v>
      </c>
      <c r="FT421" s="11">
        <v>39</v>
      </c>
      <c r="FU421" s="11">
        <v>0.4</v>
      </c>
      <c r="FV421" s="11">
        <v>35</v>
      </c>
      <c r="FW421" s="11">
        <v>0</v>
      </c>
      <c r="FX421" s="11">
        <v>44.8</v>
      </c>
      <c r="FY421" s="11">
        <v>4.0999999999999996</v>
      </c>
      <c r="GA421" s="10" t="s">
        <v>644</v>
      </c>
      <c r="GB421" s="10" t="s">
        <v>222</v>
      </c>
      <c r="GC421" s="10">
        <v>208000</v>
      </c>
      <c r="GD421" s="10">
        <v>3.9</v>
      </c>
      <c r="GE421" s="10">
        <v>42358</v>
      </c>
      <c r="GF421" s="10">
        <v>4.7</v>
      </c>
      <c r="GG421" s="10">
        <v>63562</v>
      </c>
      <c r="GH421" s="10">
        <v>5.6</v>
      </c>
      <c r="GI421" s="10">
        <v>20738</v>
      </c>
      <c r="GJ421" s="10">
        <v>3.6</v>
      </c>
      <c r="GK421" s="10" t="s">
        <v>858</v>
      </c>
      <c r="GL421" s="10" t="s">
        <v>858</v>
      </c>
      <c r="GN421" s="9" t="s">
        <v>644</v>
      </c>
      <c r="GO421" s="9" t="s">
        <v>222</v>
      </c>
      <c r="GP421" s="9">
        <v>255000</v>
      </c>
      <c r="GQ421" s="9">
        <v>2.6</v>
      </c>
      <c r="GR421" s="9">
        <v>20.02</v>
      </c>
      <c r="GS421" s="9">
        <v>2.4</v>
      </c>
      <c r="GT421" s="9">
        <v>25.26</v>
      </c>
      <c r="GU421" s="9">
        <v>2.7</v>
      </c>
      <c r="GV421" s="9">
        <v>9.2799999999999994</v>
      </c>
      <c r="GW421" s="9">
        <v>2.2000000000000002</v>
      </c>
      <c r="GX421" s="9">
        <v>44.95</v>
      </c>
      <c r="GY421" s="9">
        <v>13</v>
      </c>
    </row>
    <row r="422" spans="1:207" x14ac:dyDescent="0.25">
      <c r="A422" s="1" t="s">
        <v>645</v>
      </c>
      <c r="B422" s="1" t="s">
        <v>223</v>
      </c>
      <c r="C422" s="1">
        <v>23000</v>
      </c>
      <c r="D422" s="1">
        <v>8.6</v>
      </c>
      <c r="E422" s="1">
        <v>699.7</v>
      </c>
      <c r="F422" s="1">
        <v>7</v>
      </c>
      <c r="G422" s="1">
        <v>799.4</v>
      </c>
      <c r="H422" s="1">
        <v>5.6</v>
      </c>
      <c r="I422" s="1">
        <v>366</v>
      </c>
      <c r="J422" s="1">
        <v>8.1999999999999993</v>
      </c>
      <c r="K422" s="1" t="s">
        <v>858</v>
      </c>
      <c r="L422" s="1" t="s">
        <v>858</v>
      </c>
      <c r="N422" s="2" t="s">
        <v>645</v>
      </c>
      <c r="O422" s="2" t="s">
        <v>223</v>
      </c>
      <c r="P422" s="2">
        <v>32000</v>
      </c>
      <c r="Q422" s="2">
        <v>7.2</v>
      </c>
      <c r="R422" s="2">
        <v>37.5</v>
      </c>
      <c r="S422" s="2">
        <v>1.7</v>
      </c>
      <c r="T422" s="2">
        <v>40.700000000000003</v>
      </c>
      <c r="U422" s="2">
        <v>1.4</v>
      </c>
      <c r="V422" s="2">
        <v>35</v>
      </c>
      <c r="W422" s="2">
        <v>1.6</v>
      </c>
      <c r="X422" s="2" t="s">
        <v>858</v>
      </c>
      <c r="Y422" s="2" t="s">
        <v>858</v>
      </c>
      <c r="AA422" s="3" t="s">
        <v>645</v>
      </c>
      <c r="AB422" s="3" t="s">
        <v>223</v>
      </c>
      <c r="AC422" s="3">
        <v>29000</v>
      </c>
      <c r="AD422" s="3">
        <v>8.3000000000000007</v>
      </c>
      <c r="AE422" s="3">
        <v>33305</v>
      </c>
      <c r="AF422" s="3">
        <v>6.7</v>
      </c>
      <c r="AG422" s="3">
        <v>37134</v>
      </c>
      <c r="AH422" s="3">
        <v>4.9000000000000004</v>
      </c>
      <c r="AI422" s="3">
        <v>17218</v>
      </c>
      <c r="AJ422" s="3">
        <v>7.4</v>
      </c>
      <c r="AK422" s="3" t="s">
        <v>858</v>
      </c>
      <c r="AL422" s="3" t="s">
        <v>858</v>
      </c>
      <c r="AN422" s="4" t="s">
        <v>645</v>
      </c>
      <c r="AO422" s="4" t="s">
        <v>223</v>
      </c>
      <c r="AP422" s="4">
        <v>32000</v>
      </c>
      <c r="AQ422" s="4">
        <v>7.2</v>
      </c>
      <c r="AR422" s="4">
        <v>15.95</v>
      </c>
      <c r="AS422" s="4">
        <v>6.4</v>
      </c>
      <c r="AT422" s="4">
        <v>17.75</v>
      </c>
      <c r="AU422" s="4">
        <v>4.5</v>
      </c>
      <c r="AV422" s="4">
        <v>8.68</v>
      </c>
      <c r="AW422" s="4">
        <v>10</v>
      </c>
      <c r="AX422" s="4" t="s">
        <v>858</v>
      </c>
      <c r="AY422" s="4" t="s">
        <v>858</v>
      </c>
      <c r="BA422" s="5" t="s">
        <v>645</v>
      </c>
      <c r="BB422" s="5" t="s">
        <v>223</v>
      </c>
      <c r="BC422" s="5">
        <v>32000</v>
      </c>
      <c r="BD422" s="5">
        <v>7.2</v>
      </c>
      <c r="BE422" s="5">
        <v>655.6</v>
      </c>
      <c r="BF422" s="5">
        <v>5</v>
      </c>
      <c r="BG422" s="5">
        <v>722.9</v>
      </c>
      <c r="BH422" s="5">
        <v>4.7</v>
      </c>
      <c r="BI422" s="5">
        <v>322</v>
      </c>
      <c r="BJ422" s="5">
        <v>6.6</v>
      </c>
      <c r="BK422" s="5" t="s">
        <v>858</v>
      </c>
      <c r="BL422" s="5" t="s">
        <v>858</v>
      </c>
      <c r="BN422" s="6" t="s">
        <v>645</v>
      </c>
      <c r="BO422" s="6" t="s">
        <v>223</v>
      </c>
      <c r="BP422" s="6">
        <v>45000</v>
      </c>
      <c r="BQ422" s="6">
        <v>6</v>
      </c>
      <c r="BR422" s="6">
        <v>37.5</v>
      </c>
      <c r="BS422" s="6">
        <v>1</v>
      </c>
      <c r="BT422" s="6">
        <v>34.700000000000003</v>
      </c>
      <c r="BU422" s="6">
        <v>2.2000000000000002</v>
      </c>
      <c r="BV422" s="6">
        <v>18.399999999999999</v>
      </c>
      <c r="BW422" s="6">
        <v>8.1</v>
      </c>
      <c r="BX422" s="6" t="s">
        <v>858</v>
      </c>
      <c r="BY422" s="6" t="s">
        <v>858</v>
      </c>
      <c r="CA422" s="7" t="s">
        <v>645</v>
      </c>
      <c r="CB422" s="7" t="s">
        <v>223</v>
      </c>
      <c r="CC422" s="7">
        <v>41000</v>
      </c>
      <c r="CD422" s="7">
        <v>7</v>
      </c>
      <c r="CE422" s="7">
        <v>28653</v>
      </c>
      <c r="CF422" s="7">
        <v>8.3000000000000007</v>
      </c>
      <c r="CG422" s="7">
        <v>31787</v>
      </c>
      <c r="CH422" s="7">
        <v>4.9000000000000004</v>
      </c>
      <c r="CI422" s="7">
        <v>8676</v>
      </c>
      <c r="CJ422" s="7">
        <v>11</v>
      </c>
      <c r="CK422" s="7" t="s">
        <v>858</v>
      </c>
      <c r="CL422" s="7" t="s">
        <v>858</v>
      </c>
      <c r="CN422" s="8" t="s">
        <v>645</v>
      </c>
      <c r="CO422" s="8" t="s">
        <v>223</v>
      </c>
      <c r="CP422" s="8">
        <v>45000</v>
      </c>
      <c r="CQ422" s="8">
        <v>6</v>
      </c>
      <c r="CR422" s="8">
        <v>14.25</v>
      </c>
      <c r="CS422" s="8">
        <v>6.2</v>
      </c>
      <c r="CT422" s="8">
        <v>17.5</v>
      </c>
      <c r="CU422" s="8">
        <v>4.0999999999999996</v>
      </c>
      <c r="CV422" s="8">
        <v>6.97</v>
      </c>
      <c r="CW422" s="8">
        <v>4.7</v>
      </c>
      <c r="CX422" s="8" t="s">
        <v>858</v>
      </c>
      <c r="CY422" s="8" t="s">
        <v>858</v>
      </c>
      <c r="DA422" s="20" t="s">
        <v>645</v>
      </c>
      <c r="DB422" s="20" t="s">
        <v>223</v>
      </c>
      <c r="DC422" s="20">
        <v>45000</v>
      </c>
      <c r="DD422" s="20">
        <v>6</v>
      </c>
      <c r="DE422" s="20">
        <v>545.5</v>
      </c>
      <c r="DF422" s="20">
        <v>6.1</v>
      </c>
      <c r="DG422" s="20">
        <v>607</v>
      </c>
      <c r="DH422" s="20">
        <v>4.7</v>
      </c>
      <c r="DI422" s="20">
        <v>142.4</v>
      </c>
      <c r="DJ422" s="20">
        <v>7.8</v>
      </c>
      <c r="DK422" s="20" t="s">
        <v>858</v>
      </c>
      <c r="DL422" s="20" t="s">
        <v>858</v>
      </c>
      <c r="DN422" s="21" t="s">
        <v>645</v>
      </c>
      <c r="DO422" s="21" t="s">
        <v>223</v>
      </c>
      <c r="DP422" s="21">
        <v>9000</v>
      </c>
      <c r="DQ422" s="21">
        <v>13.4</v>
      </c>
      <c r="DR422" s="21">
        <v>37.5</v>
      </c>
      <c r="DS422" s="21">
        <v>1.7</v>
      </c>
      <c r="DT422" s="21">
        <v>36.700000000000003</v>
      </c>
      <c r="DU422" s="21">
        <v>1.4</v>
      </c>
      <c r="DV422" s="21" t="s">
        <v>858</v>
      </c>
      <c r="DW422" s="21" t="s">
        <v>858</v>
      </c>
      <c r="DX422" s="21" t="s">
        <v>858</v>
      </c>
      <c r="DY422" s="21" t="s">
        <v>858</v>
      </c>
      <c r="EA422" s="22" t="s">
        <v>645</v>
      </c>
      <c r="EB422" s="22" t="s">
        <v>223</v>
      </c>
      <c r="EC422" s="22">
        <v>8000</v>
      </c>
      <c r="ED422" s="22">
        <v>15.4</v>
      </c>
      <c r="EE422" s="22">
        <v>24511</v>
      </c>
      <c r="EF422" s="22">
        <v>12</v>
      </c>
      <c r="EG422" s="22">
        <v>25921</v>
      </c>
      <c r="EH422" s="22">
        <v>5.4</v>
      </c>
      <c r="EI422" s="22" t="s">
        <v>858</v>
      </c>
      <c r="EJ422" s="22" t="s">
        <v>858</v>
      </c>
      <c r="EK422" s="22" t="s">
        <v>858</v>
      </c>
      <c r="EL422" s="22" t="s">
        <v>858</v>
      </c>
      <c r="EN422" s="23" t="s">
        <v>645</v>
      </c>
      <c r="EO422" s="23" t="s">
        <v>223</v>
      </c>
      <c r="EP422" s="23">
        <v>9000</v>
      </c>
      <c r="EQ422" s="23">
        <v>13.4</v>
      </c>
      <c r="ER422" s="23">
        <v>13.53</v>
      </c>
      <c r="ES422" s="23">
        <v>9.1999999999999993</v>
      </c>
      <c r="ET422" s="23">
        <v>14.45</v>
      </c>
      <c r="EU422" s="23">
        <v>4.8</v>
      </c>
      <c r="EV422" s="23">
        <v>7.88</v>
      </c>
      <c r="EW422" s="23">
        <v>17</v>
      </c>
      <c r="EX422" s="23" t="s">
        <v>858</v>
      </c>
      <c r="EY422" s="23" t="s">
        <v>858</v>
      </c>
      <c r="FA422" s="24" t="s">
        <v>645</v>
      </c>
      <c r="FB422" s="24" t="s">
        <v>223</v>
      </c>
      <c r="FC422" s="24">
        <v>9000</v>
      </c>
      <c r="FD422" s="24">
        <v>13.4</v>
      </c>
      <c r="FE422" s="24">
        <v>505.7</v>
      </c>
      <c r="FF422" s="24">
        <v>11</v>
      </c>
      <c r="FG422" s="24">
        <v>529.9</v>
      </c>
      <c r="FH422" s="24">
        <v>5.0999999999999996</v>
      </c>
      <c r="FI422" s="24" t="s">
        <v>858</v>
      </c>
      <c r="FJ422" s="24" t="s">
        <v>858</v>
      </c>
      <c r="FK422" s="24" t="s">
        <v>858</v>
      </c>
      <c r="FL422" s="24" t="s">
        <v>858</v>
      </c>
      <c r="FN422" s="11" t="s">
        <v>645</v>
      </c>
      <c r="FO422" s="11" t="s">
        <v>223</v>
      </c>
      <c r="FP422" s="11">
        <v>23000</v>
      </c>
      <c r="FQ422" s="11">
        <v>8.6</v>
      </c>
      <c r="FR422" s="11">
        <v>39</v>
      </c>
      <c r="FS422" s="11">
        <v>2.6</v>
      </c>
      <c r="FT422" s="11">
        <v>42.3</v>
      </c>
      <c r="FU422" s="11">
        <v>1.8</v>
      </c>
      <c r="FV422" s="11">
        <v>35</v>
      </c>
      <c r="FW422" s="11">
        <v>1.7</v>
      </c>
      <c r="FX422" s="11" t="s">
        <v>858</v>
      </c>
      <c r="FY422" s="11" t="s">
        <v>858</v>
      </c>
      <c r="GA422" s="10" t="s">
        <v>645</v>
      </c>
      <c r="GB422" s="10" t="s">
        <v>223</v>
      </c>
      <c r="GC422" s="10">
        <v>21000</v>
      </c>
      <c r="GD422" s="10">
        <v>9.8000000000000007</v>
      </c>
      <c r="GE422" s="10">
        <v>37057</v>
      </c>
      <c r="GF422" s="10">
        <v>9.4</v>
      </c>
      <c r="GG422" s="10">
        <v>41483</v>
      </c>
      <c r="GH422" s="10">
        <v>5.6</v>
      </c>
      <c r="GI422" s="10">
        <v>19553</v>
      </c>
      <c r="GJ422" s="10">
        <v>11</v>
      </c>
      <c r="GK422" s="10" t="s">
        <v>858</v>
      </c>
      <c r="GL422" s="10" t="s">
        <v>858</v>
      </c>
      <c r="GN422" s="9" t="s">
        <v>645</v>
      </c>
      <c r="GO422" s="9" t="s">
        <v>223</v>
      </c>
      <c r="GP422" s="9">
        <v>23000</v>
      </c>
      <c r="GQ422" s="9">
        <v>8.6</v>
      </c>
      <c r="GR422" s="9">
        <v>16.86</v>
      </c>
      <c r="GS422" s="9">
        <v>7.2</v>
      </c>
      <c r="GT422" s="9">
        <v>18.88</v>
      </c>
      <c r="GU422" s="9">
        <v>5.5</v>
      </c>
      <c r="GV422" s="9">
        <v>9.65</v>
      </c>
      <c r="GW422" s="9">
        <v>11</v>
      </c>
      <c r="GX422" s="9" t="s">
        <v>858</v>
      </c>
      <c r="GY422" s="9" t="s">
        <v>858</v>
      </c>
    </row>
    <row r="423" spans="1:207" x14ac:dyDescent="0.25">
      <c r="A423" s="1" t="s">
        <v>646</v>
      </c>
      <c r="B423" s="1" t="s">
        <v>224</v>
      </c>
      <c r="C423" s="1">
        <v>27000</v>
      </c>
      <c r="D423" s="1">
        <v>8</v>
      </c>
      <c r="E423" s="1">
        <v>646.29999999999995</v>
      </c>
      <c r="F423" s="1">
        <v>8</v>
      </c>
      <c r="G423" s="1">
        <v>700.1</v>
      </c>
      <c r="H423" s="1">
        <v>4.2</v>
      </c>
      <c r="I423" s="1">
        <v>326.8</v>
      </c>
      <c r="J423" s="1">
        <v>6</v>
      </c>
      <c r="K423" s="1" t="s">
        <v>858</v>
      </c>
      <c r="L423" s="1" t="s">
        <v>858</v>
      </c>
      <c r="N423" s="2" t="s">
        <v>646</v>
      </c>
      <c r="O423" s="2" t="s">
        <v>224</v>
      </c>
      <c r="P423" s="2">
        <v>53000</v>
      </c>
      <c r="Q423" s="2">
        <v>5.6</v>
      </c>
      <c r="R423" s="2">
        <v>37.5</v>
      </c>
      <c r="S423" s="2">
        <v>1</v>
      </c>
      <c r="T423" s="2">
        <v>38.4</v>
      </c>
      <c r="U423" s="2">
        <v>0.8</v>
      </c>
      <c r="V423" s="2">
        <v>33</v>
      </c>
      <c r="W423" s="2">
        <v>3.8</v>
      </c>
      <c r="X423" s="2" t="s">
        <v>858</v>
      </c>
      <c r="Y423" s="2" t="s">
        <v>858</v>
      </c>
      <c r="AA423" s="3" t="s">
        <v>646</v>
      </c>
      <c r="AB423" s="3" t="s">
        <v>224</v>
      </c>
      <c r="AC423" s="3">
        <v>47000</v>
      </c>
      <c r="AD423" s="3">
        <v>7.9</v>
      </c>
      <c r="AE423" s="3">
        <v>29619</v>
      </c>
      <c r="AF423" s="3">
        <v>8.1999999999999993</v>
      </c>
      <c r="AG423" s="3">
        <v>33105</v>
      </c>
      <c r="AH423" s="3">
        <v>5.8</v>
      </c>
      <c r="AI423" s="3" t="s">
        <v>858</v>
      </c>
      <c r="AJ423" s="3" t="s">
        <v>858</v>
      </c>
      <c r="AK423" s="3" t="s">
        <v>858</v>
      </c>
      <c r="AL423" s="3" t="s">
        <v>858</v>
      </c>
      <c r="AN423" s="4" t="s">
        <v>646</v>
      </c>
      <c r="AO423" s="4" t="s">
        <v>224</v>
      </c>
      <c r="AP423" s="4">
        <v>53000</v>
      </c>
      <c r="AQ423" s="4">
        <v>5.6</v>
      </c>
      <c r="AR423" s="4">
        <v>14.14</v>
      </c>
      <c r="AS423" s="4">
        <v>5</v>
      </c>
      <c r="AT423" s="4">
        <v>16.13</v>
      </c>
      <c r="AU423" s="4">
        <v>3</v>
      </c>
      <c r="AV423" s="4">
        <v>7.74</v>
      </c>
      <c r="AW423" s="4">
        <v>2.4</v>
      </c>
      <c r="AX423" s="4" t="s">
        <v>858</v>
      </c>
      <c r="AY423" s="4" t="s">
        <v>858</v>
      </c>
      <c r="BA423" s="5" t="s">
        <v>646</v>
      </c>
      <c r="BB423" s="5" t="s">
        <v>224</v>
      </c>
      <c r="BC423" s="5">
        <v>53000</v>
      </c>
      <c r="BD423" s="5">
        <v>5.6</v>
      </c>
      <c r="BE423" s="5">
        <v>553.70000000000005</v>
      </c>
      <c r="BF423" s="5">
        <v>5</v>
      </c>
      <c r="BG423" s="5">
        <v>620</v>
      </c>
      <c r="BH423" s="5">
        <v>2.9</v>
      </c>
      <c r="BI423" s="5">
        <v>304.10000000000002</v>
      </c>
      <c r="BJ423" s="5">
        <v>3.2</v>
      </c>
      <c r="BK423" s="5" t="s">
        <v>858</v>
      </c>
      <c r="BL423" s="5" t="s">
        <v>858</v>
      </c>
      <c r="BN423" s="6" t="s">
        <v>646</v>
      </c>
      <c r="BO423" s="6" t="s">
        <v>224</v>
      </c>
      <c r="BP423" s="6">
        <v>79000</v>
      </c>
      <c r="BQ423" s="6">
        <v>4.5</v>
      </c>
      <c r="BR423" s="6">
        <v>35.6</v>
      </c>
      <c r="BS423" s="6">
        <v>0.8</v>
      </c>
      <c r="BT423" s="6">
        <v>31.1</v>
      </c>
      <c r="BU423" s="6">
        <v>1.8</v>
      </c>
      <c r="BV423" s="6">
        <v>10.3</v>
      </c>
      <c r="BW423" s="6">
        <v>7.8</v>
      </c>
      <c r="BX423" s="6">
        <v>42</v>
      </c>
      <c r="BY423" s="6">
        <v>8.3000000000000007</v>
      </c>
      <c r="CA423" s="7" t="s">
        <v>646</v>
      </c>
      <c r="CB423" s="7" t="s">
        <v>224</v>
      </c>
      <c r="CC423" s="7">
        <v>69000</v>
      </c>
      <c r="CD423" s="7">
        <v>7.2</v>
      </c>
      <c r="CE423" s="7">
        <v>24719</v>
      </c>
      <c r="CF423" s="7">
        <v>10</v>
      </c>
      <c r="CG423" s="7">
        <v>27743</v>
      </c>
      <c r="CH423" s="7">
        <v>6.3</v>
      </c>
      <c r="CI423" s="7" t="s">
        <v>858</v>
      </c>
      <c r="CJ423" s="7" t="s">
        <v>858</v>
      </c>
      <c r="CK423" s="7" t="s">
        <v>858</v>
      </c>
      <c r="CL423" s="7" t="s">
        <v>858</v>
      </c>
      <c r="CN423" s="8" t="s">
        <v>646</v>
      </c>
      <c r="CO423" s="8" t="s">
        <v>224</v>
      </c>
      <c r="CP423" s="8">
        <v>79000</v>
      </c>
      <c r="CQ423" s="8">
        <v>4.5</v>
      </c>
      <c r="CR423" s="8">
        <v>12.95</v>
      </c>
      <c r="CS423" s="8">
        <v>4.2</v>
      </c>
      <c r="CT423" s="8">
        <v>15.81</v>
      </c>
      <c r="CU423" s="8">
        <v>2.7</v>
      </c>
      <c r="CV423" s="8">
        <v>6.92</v>
      </c>
      <c r="CW423" s="8">
        <v>3</v>
      </c>
      <c r="CX423" s="8">
        <v>27.58</v>
      </c>
      <c r="CY423" s="8">
        <v>17</v>
      </c>
      <c r="DA423" s="20" t="s">
        <v>646</v>
      </c>
      <c r="DB423" s="20" t="s">
        <v>224</v>
      </c>
      <c r="DC423" s="20">
        <v>79000</v>
      </c>
      <c r="DD423" s="20">
        <v>4.5</v>
      </c>
      <c r="DE423" s="20">
        <v>450.4</v>
      </c>
      <c r="DF423" s="20">
        <v>5.2</v>
      </c>
      <c r="DG423" s="20">
        <v>492.1</v>
      </c>
      <c r="DH423" s="20">
        <v>3.2</v>
      </c>
      <c r="DI423" s="20">
        <v>104.2</v>
      </c>
      <c r="DJ423" s="20">
        <v>10</v>
      </c>
      <c r="DK423" s="20">
        <v>894.1</v>
      </c>
      <c r="DL423" s="20">
        <v>15</v>
      </c>
      <c r="DN423" s="21" t="s">
        <v>646</v>
      </c>
      <c r="DO423" s="21" t="s">
        <v>224</v>
      </c>
      <c r="DP423" s="21">
        <v>26000</v>
      </c>
      <c r="DQ423" s="21">
        <v>7.9</v>
      </c>
      <c r="DR423" s="21">
        <v>37</v>
      </c>
      <c r="DS423" s="21">
        <v>1</v>
      </c>
      <c r="DT423" s="21">
        <v>37.299999999999997</v>
      </c>
      <c r="DU423" s="21">
        <v>1.1000000000000001</v>
      </c>
      <c r="DV423" s="21">
        <v>31.4</v>
      </c>
      <c r="DW423" s="21">
        <v>4.3</v>
      </c>
      <c r="DX423" s="21" t="s">
        <v>858</v>
      </c>
      <c r="DY423" s="21" t="s">
        <v>858</v>
      </c>
      <c r="EA423" s="22" t="s">
        <v>646</v>
      </c>
      <c r="EB423" s="22" t="s">
        <v>224</v>
      </c>
      <c r="EC423" s="22">
        <v>22000</v>
      </c>
      <c r="ED423" s="22">
        <v>9.4</v>
      </c>
      <c r="EE423" s="22">
        <v>26525</v>
      </c>
      <c r="EF423" s="22">
        <v>5.8</v>
      </c>
      <c r="EG423" s="22">
        <v>27801</v>
      </c>
      <c r="EH423" s="22">
        <v>3.9</v>
      </c>
      <c r="EI423" s="22">
        <v>13930</v>
      </c>
      <c r="EJ423" s="22">
        <v>7.9</v>
      </c>
      <c r="EK423" s="22" t="s">
        <v>858</v>
      </c>
      <c r="EL423" s="22" t="s">
        <v>858</v>
      </c>
      <c r="EN423" s="23" t="s">
        <v>646</v>
      </c>
      <c r="EO423" s="23" t="s">
        <v>224</v>
      </c>
      <c r="EP423" s="23">
        <v>26000</v>
      </c>
      <c r="EQ423" s="23">
        <v>7.9</v>
      </c>
      <c r="ER423" s="23">
        <v>13.2</v>
      </c>
      <c r="ES423" s="23">
        <v>5.8</v>
      </c>
      <c r="ET423" s="23">
        <v>14.34</v>
      </c>
      <c r="EU423" s="23">
        <v>3.5</v>
      </c>
      <c r="EV423" s="23">
        <v>7.54</v>
      </c>
      <c r="EW423" s="23">
        <v>3.8</v>
      </c>
      <c r="EX423" s="23" t="s">
        <v>858</v>
      </c>
      <c r="EY423" s="23" t="s">
        <v>858</v>
      </c>
      <c r="FA423" s="24" t="s">
        <v>646</v>
      </c>
      <c r="FB423" s="24" t="s">
        <v>224</v>
      </c>
      <c r="FC423" s="24">
        <v>26000</v>
      </c>
      <c r="FD423" s="24">
        <v>7.9</v>
      </c>
      <c r="FE423" s="24">
        <v>503.2</v>
      </c>
      <c r="FF423" s="24">
        <v>5.2</v>
      </c>
      <c r="FG423" s="24">
        <v>535.5</v>
      </c>
      <c r="FH423" s="24">
        <v>3.2</v>
      </c>
      <c r="FI423" s="24">
        <v>288.5</v>
      </c>
      <c r="FJ423" s="24">
        <v>6.1</v>
      </c>
      <c r="FK423" s="24" t="s">
        <v>858</v>
      </c>
      <c r="FL423" s="24" t="s">
        <v>858</v>
      </c>
      <c r="FN423" s="11" t="s">
        <v>646</v>
      </c>
      <c r="FO423" s="11" t="s">
        <v>224</v>
      </c>
      <c r="FP423" s="11">
        <v>27000</v>
      </c>
      <c r="FQ423" s="11">
        <v>8</v>
      </c>
      <c r="FR423" s="11">
        <v>38.6</v>
      </c>
      <c r="FS423" s="11">
        <v>2</v>
      </c>
      <c r="FT423" s="11">
        <v>39.5</v>
      </c>
      <c r="FU423" s="11">
        <v>1.2</v>
      </c>
      <c r="FV423" s="11">
        <v>35</v>
      </c>
      <c r="FW423" s="11">
        <v>1.2</v>
      </c>
      <c r="FX423" s="11" t="s">
        <v>858</v>
      </c>
      <c r="FY423" s="11" t="s">
        <v>858</v>
      </c>
      <c r="GA423" s="10" t="s">
        <v>646</v>
      </c>
      <c r="GB423" s="10" t="s">
        <v>224</v>
      </c>
      <c r="GC423" s="10">
        <v>25000</v>
      </c>
      <c r="GD423" s="10">
        <v>12.3</v>
      </c>
      <c r="GE423" s="10">
        <v>32617</v>
      </c>
      <c r="GF423" s="10">
        <v>15</v>
      </c>
      <c r="GG423" s="10">
        <v>37607</v>
      </c>
      <c r="GH423" s="10">
        <v>9.6999999999999993</v>
      </c>
      <c r="GI423" s="10" t="s">
        <v>858</v>
      </c>
      <c r="GJ423" s="10" t="s">
        <v>858</v>
      </c>
      <c r="GK423" s="10" t="s">
        <v>858</v>
      </c>
      <c r="GL423" s="10" t="s">
        <v>858</v>
      </c>
      <c r="GN423" s="9" t="s">
        <v>646</v>
      </c>
      <c r="GO423" s="9" t="s">
        <v>224</v>
      </c>
      <c r="GP423" s="9">
        <v>27000</v>
      </c>
      <c r="GQ423" s="9">
        <v>8</v>
      </c>
      <c r="GR423" s="9">
        <v>15.49</v>
      </c>
      <c r="GS423" s="9">
        <v>9.1</v>
      </c>
      <c r="GT423" s="9">
        <v>17.72</v>
      </c>
      <c r="GU423" s="9">
        <v>4.4000000000000004</v>
      </c>
      <c r="GV423" s="9">
        <v>8.16</v>
      </c>
      <c r="GW423" s="9">
        <v>6</v>
      </c>
      <c r="GX423" s="9" t="s">
        <v>858</v>
      </c>
      <c r="GY423" s="9" t="s">
        <v>858</v>
      </c>
    </row>
    <row r="424" spans="1:207" x14ac:dyDescent="0.25">
      <c r="A424" s="1" t="s">
        <v>647</v>
      </c>
      <c r="B424" s="1" t="s">
        <v>225</v>
      </c>
      <c r="C424" s="1">
        <v>24000</v>
      </c>
      <c r="D424" s="1">
        <v>8.3000000000000007</v>
      </c>
      <c r="E424" s="1">
        <v>581.70000000000005</v>
      </c>
      <c r="F424" s="1">
        <v>6.6</v>
      </c>
      <c r="G424" s="1">
        <v>660.7</v>
      </c>
      <c r="H424" s="1">
        <v>4.5999999999999996</v>
      </c>
      <c r="I424" s="1">
        <v>303.8</v>
      </c>
      <c r="J424" s="1">
        <v>7.2</v>
      </c>
      <c r="K424" s="1" t="s">
        <v>858</v>
      </c>
      <c r="L424" s="1" t="s">
        <v>858</v>
      </c>
      <c r="N424" s="2" t="s">
        <v>647</v>
      </c>
      <c r="O424" s="2" t="s">
        <v>225</v>
      </c>
      <c r="P424" s="2">
        <v>41000</v>
      </c>
      <c r="Q424" s="2">
        <v>6.4</v>
      </c>
      <c r="R424" s="2">
        <v>37.5</v>
      </c>
      <c r="S424" s="2">
        <v>1.9</v>
      </c>
      <c r="T424" s="2">
        <v>39.4</v>
      </c>
      <c r="U424" s="2">
        <v>1</v>
      </c>
      <c r="V424" s="2">
        <v>32.5</v>
      </c>
      <c r="W424" s="2">
        <v>2</v>
      </c>
      <c r="X424" s="2" t="s">
        <v>858</v>
      </c>
      <c r="Y424" s="2" t="s">
        <v>858</v>
      </c>
      <c r="AA424" s="3" t="s">
        <v>647</v>
      </c>
      <c r="AB424" s="3" t="s">
        <v>225</v>
      </c>
      <c r="AC424" s="3">
        <v>36000</v>
      </c>
      <c r="AD424" s="3">
        <v>13.6</v>
      </c>
      <c r="AE424" s="3">
        <v>27460</v>
      </c>
      <c r="AF424" s="3">
        <v>9.4</v>
      </c>
      <c r="AG424" s="3">
        <v>30733</v>
      </c>
      <c r="AH424" s="3">
        <v>7.3</v>
      </c>
      <c r="AI424" s="3">
        <v>13281</v>
      </c>
      <c r="AJ424" s="3">
        <v>10</v>
      </c>
      <c r="AK424" s="3" t="s">
        <v>858</v>
      </c>
      <c r="AL424" s="3" t="s">
        <v>858</v>
      </c>
      <c r="AN424" s="4" t="s">
        <v>647</v>
      </c>
      <c r="AO424" s="4" t="s">
        <v>225</v>
      </c>
      <c r="AP424" s="4">
        <v>41000</v>
      </c>
      <c r="AQ424" s="4">
        <v>6.4</v>
      </c>
      <c r="AR424" s="4">
        <v>13.96</v>
      </c>
      <c r="AS424" s="4">
        <v>6.8</v>
      </c>
      <c r="AT424" s="4">
        <v>15.29</v>
      </c>
      <c r="AU424" s="4">
        <v>3.6</v>
      </c>
      <c r="AV424" s="4">
        <v>7.12</v>
      </c>
      <c r="AW424" s="4">
        <v>2.8</v>
      </c>
      <c r="AX424" s="4" t="s">
        <v>858</v>
      </c>
      <c r="AY424" s="4" t="s">
        <v>858</v>
      </c>
      <c r="BA424" s="5" t="s">
        <v>647</v>
      </c>
      <c r="BB424" s="5" t="s">
        <v>225</v>
      </c>
      <c r="BC424" s="5">
        <v>41000</v>
      </c>
      <c r="BD424" s="5">
        <v>6.4</v>
      </c>
      <c r="BE424" s="5">
        <v>541.20000000000005</v>
      </c>
      <c r="BF424" s="5">
        <v>5.8</v>
      </c>
      <c r="BG424" s="5">
        <v>602.9</v>
      </c>
      <c r="BH424" s="5">
        <v>3.5</v>
      </c>
      <c r="BI424" s="5">
        <v>266.3</v>
      </c>
      <c r="BJ424" s="5">
        <v>4.8</v>
      </c>
      <c r="BK424" s="5" t="s">
        <v>858</v>
      </c>
      <c r="BL424" s="5" t="s">
        <v>858</v>
      </c>
      <c r="BN424" s="6" t="s">
        <v>647</v>
      </c>
      <c r="BO424" s="6" t="s">
        <v>225</v>
      </c>
      <c r="BP424" s="6">
        <v>59000</v>
      </c>
      <c r="BQ424" s="6">
        <v>5.2</v>
      </c>
      <c r="BR424" s="6">
        <v>36</v>
      </c>
      <c r="BS424" s="6">
        <v>1.4</v>
      </c>
      <c r="BT424" s="6">
        <v>32.6</v>
      </c>
      <c r="BU424" s="6">
        <v>2</v>
      </c>
      <c r="BV424" s="6">
        <v>14.9</v>
      </c>
      <c r="BW424" s="6">
        <v>13</v>
      </c>
      <c r="BX424" s="6">
        <v>45.5</v>
      </c>
      <c r="BY424" s="6">
        <v>10</v>
      </c>
      <c r="CA424" s="7" t="s">
        <v>647</v>
      </c>
      <c r="CB424" s="7" t="s">
        <v>225</v>
      </c>
      <c r="CC424" s="7">
        <v>51000</v>
      </c>
      <c r="CD424" s="7">
        <v>10.1</v>
      </c>
      <c r="CE424" s="7">
        <v>20999</v>
      </c>
      <c r="CF424" s="7">
        <v>8.9</v>
      </c>
      <c r="CG424" s="7">
        <v>24798</v>
      </c>
      <c r="CH424" s="7">
        <v>8.1</v>
      </c>
      <c r="CI424" s="7">
        <v>6014</v>
      </c>
      <c r="CJ424" s="7">
        <v>11</v>
      </c>
      <c r="CK424" s="7" t="s">
        <v>858</v>
      </c>
      <c r="CL424" s="7" t="s">
        <v>858</v>
      </c>
      <c r="CN424" s="8" t="s">
        <v>647</v>
      </c>
      <c r="CO424" s="8" t="s">
        <v>225</v>
      </c>
      <c r="CP424" s="8">
        <v>59000</v>
      </c>
      <c r="CQ424" s="8">
        <v>5.2</v>
      </c>
      <c r="CR424" s="8">
        <v>11.52</v>
      </c>
      <c r="CS424" s="8">
        <v>6</v>
      </c>
      <c r="CT424" s="8">
        <v>14.54</v>
      </c>
      <c r="CU424" s="8">
        <v>3.3</v>
      </c>
      <c r="CV424" s="8">
        <v>6.51</v>
      </c>
      <c r="CW424" s="8">
        <v>2.2999999999999998</v>
      </c>
      <c r="CX424" s="8" t="s">
        <v>858</v>
      </c>
      <c r="CY424" s="8" t="s">
        <v>858</v>
      </c>
      <c r="DA424" s="20" t="s">
        <v>647</v>
      </c>
      <c r="DB424" s="20" t="s">
        <v>225</v>
      </c>
      <c r="DC424" s="20">
        <v>59000</v>
      </c>
      <c r="DD424" s="20">
        <v>5.2</v>
      </c>
      <c r="DE424" s="20">
        <v>402.2</v>
      </c>
      <c r="DF424" s="20">
        <v>8.1999999999999993</v>
      </c>
      <c r="DG424" s="20">
        <v>473.6</v>
      </c>
      <c r="DH424" s="20">
        <v>3.9</v>
      </c>
      <c r="DI424" s="20">
        <v>110</v>
      </c>
      <c r="DJ424" s="20">
        <v>9.5</v>
      </c>
      <c r="DK424" s="20" t="s">
        <v>858</v>
      </c>
      <c r="DL424" s="20" t="s">
        <v>858</v>
      </c>
      <c r="DN424" s="21" t="s">
        <v>647</v>
      </c>
      <c r="DO424" s="21" t="s">
        <v>225</v>
      </c>
      <c r="DP424" s="21">
        <v>17000</v>
      </c>
      <c r="DQ424" s="21">
        <v>9.9</v>
      </c>
      <c r="DR424" s="21">
        <v>36.1</v>
      </c>
      <c r="DS424" s="21">
        <v>1.6</v>
      </c>
      <c r="DT424" s="21">
        <v>36.5</v>
      </c>
      <c r="DU424" s="21">
        <v>1.2</v>
      </c>
      <c r="DV424" s="21">
        <v>32.4</v>
      </c>
      <c r="DW424" s="21">
        <v>2.8</v>
      </c>
      <c r="DX424" s="21" t="s">
        <v>858</v>
      </c>
      <c r="DY424" s="21" t="s">
        <v>858</v>
      </c>
      <c r="EA424" s="22" t="s">
        <v>647</v>
      </c>
      <c r="EB424" s="22" t="s">
        <v>225</v>
      </c>
      <c r="EC424" s="22" t="s">
        <v>858</v>
      </c>
      <c r="ED424" s="22" t="s">
        <v>858</v>
      </c>
      <c r="EE424" s="22" t="s">
        <v>858</v>
      </c>
      <c r="EF424" s="22" t="s">
        <v>858</v>
      </c>
      <c r="EG424" s="22">
        <v>24979</v>
      </c>
      <c r="EH424" s="22">
        <v>13</v>
      </c>
      <c r="EI424" s="22" t="s">
        <v>858</v>
      </c>
      <c r="EJ424" s="22" t="s">
        <v>858</v>
      </c>
      <c r="EK424" s="22" t="s">
        <v>858</v>
      </c>
      <c r="EL424" s="22" t="s">
        <v>858</v>
      </c>
      <c r="EN424" s="23" t="s">
        <v>647</v>
      </c>
      <c r="EO424" s="23" t="s">
        <v>225</v>
      </c>
      <c r="EP424" s="23">
        <v>17000</v>
      </c>
      <c r="EQ424" s="23">
        <v>9.9</v>
      </c>
      <c r="ER424" s="23">
        <v>12.47</v>
      </c>
      <c r="ES424" s="23">
        <v>11</v>
      </c>
      <c r="ET424" s="23">
        <v>14.19</v>
      </c>
      <c r="EU424" s="23">
        <v>4.8</v>
      </c>
      <c r="EV424" s="23">
        <v>6.78</v>
      </c>
      <c r="EW424" s="23">
        <v>5.0999999999999996</v>
      </c>
      <c r="EX424" s="23" t="s">
        <v>858</v>
      </c>
      <c r="EY424" s="23" t="s">
        <v>858</v>
      </c>
      <c r="FA424" s="24" t="s">
        <v>647</v>
      </c>
      <c r="FB424" s="24" t="s">
        <v>225</v>
      </c>
      <c r="FC424" s="24">
        <v>17000</v>
      </c>
      <c r="FD424" s="24">
        <v>9.9</v>
      </c>
      <c r="FE424" s="24">
        <v>478.5</v>
      </c>
      <c r="FF424" s="24">
        <v>10</v>
      </c>
      <c r="FG424" s="24">
        <v>517.4</v>
      </c>
      <c r="FH424" s="24">
        <v>4.5999999999999996</v>
      </c>
      <c r="FI424" s="24">
        <v>249.5</v>
      </c>
      <c r="FJ424" s="24">
        <v>10</v>
      </c>
      <c r="FK424" s="24" t="s">
        <v>858</v>
      </c>
      <c r="FL424" s="24" t="s">
        <v>858</v>
      </c>
      <c r="FN424" s="11" t="s">
        <v>647</v>
      </c>
      <c r="FO424" s="11" t="s">
        <v>225</v>
      </c>
      <c r="FP424" s="11">
        <v>24000</v>
      </c>
      <c r="FQ424" s="11">
        <v>8.3000000000000007</v>
      </c>
      <c r="FR424" s="11">
        <v>40</v>
      </c>
      <c r="FS424" s="11">
        <v>2</v>
      </c>
      <c r="FT424" s="11">
        <v>41.4</v>
      </c>
      <c r="FU424" s="11">
        <v>1.2</v>
      </c>
      <c r="FV424" s="11">
        <v>35</v>
      </c>
      <c r="FW424" s="11">
        <v>2.5</v>
      </c>
      <c r="FX424" s="11" t="s">
        <v>858</v>
      </c>
      <c r="FY424" s="11" t="s">
        <v>858</v>
      </c>
      <c r="GA424" s="10" t="s">
        <v>647</v>
      </c>
      <c r="GB424" s="10" t="s">
        <v>225</v>
      </c>
      <c r="GC424" s="10">
        <v>21000</v>
      </c>
      <c r="GD424" s="10">
        <v>17.7</v>
      </c>
      <c r="GE424" s="10">
        <v>30515</v>
      </c>
      <c r="GF424" s="10">
        <v>7.1</v>
      </c>
      <c r="GG424" s="10">
        <v>35008</v>
      </c>
      <c r="GH424" s="10">
        <v>8.1999999999999993</v>
      </c>
      <c r="GI424" s="10">
        <v>15529</v>
      </c>
      <c r="GJ424" s="10">
        <v>9.8000000000000007</v>
      </c>
      <c r="GK424" s="10" t="s">
        <v>858</v>
      </c>
      <c r="GL424" s="10" t="s">
        <v>858</v>
      </c>
      <c r="GN424" s="9" t="s">
        <v>647</v>
      </c>
      <c r="GO424" s="9" t="s">
        <v>225</v>
      </c>
      <c r="GP424" s="9">
        <v>24000</v>
      </c>
      <c r="GQ424" s="9">
        <v>8.3000000000000007</v>
      </c>
      <c r="GR424" s="9">
        <v>14.36</v>
      </c>
      <c r="GS424" s="9">
        <v>7</v>
      </c>
      <c r="GT424" s="9">
        <v>15.95</v>
      </c>
      <c r="GU424" s="9">
        <v>4.9000000000000004</v>
      </c>
      <c r="GV424" s="9">
        <v>7.17</v>
      </c>
      <c r="GW424" s="9">
        <v>2.5</v>
      </c>
      <c r="GX424" s="9" t="s">
        <v>858</v>
      </c>
      <c r="GY424" s="9" t="s">
        <v>858</v>
      </c>
    </row>
    <row r="425" spans="1:207" x14ac:dyDescent="0.25">
      <c r="A425" s="1" t="s">
        <v>648</v>
      </c>
      <c r="B425" s="1" t="s">
        <v>226</v>
      </c>
      <c r="C425" s="1">
        <v>29000</v>
      </c>
      <c r="D425" s="1">
        <v>7.5</v>
      </c>
      <c r="E425" s="1">
        <v>546.1</v>
      </c>
      <c r="F425" s="1">
        <v>5</v>
      </c>
      <c r="G425" s="1">
        <v>615.6</v>
      </c>
      <c r="H425" s="1">
        <v>4.3</v>
      </c>
      <c r="I425" s="1">
        <v>308.10000000000002</v>
      </c>
      <c r="J425" s="1">
        <v>6.5</v>
      </c>
      <c r="K425" s="1" t="s">
        <v>858</v>
      </c>
      <c r="L425" s="1" t="s">
        <v>858</v>
      </c>
      <c r="N425" s="2" t="s">
        <v>648</v>
      </c>
      <c r="O425" s="2" t="s">
        <v>226</v>
      </c>
      <c r="P425" s="2">
        <v>50000</v>
      </c>
      <c r="Q425" s="2">
        <v>5.7</v>
      </c>
      <c r="R425" s="2">
        <v>38</v>
      </c>
      <c r="S425" s="2">
        <v>1.1000000000000001</v>
      </c>
      <c r="T425" s="2">
        <v>39.9</v>
      </c>
      <c r="U425" s="2">
        <v>0.9</v>
      </c>
      <c r="V425" s="2">
        <v>33.700000000000003</v>
      </c>
      <c r="W425" s="2">
        <v>1.9</v>
      </c>
      <c r="X425" s="2" t="s">
        <v>858</v>
      </c>
      <c r="Y425" s="2" t="s">
        <v>858</v>
      </c>
      <c r="AA425" s="3" t="s">
        <v>648</v>
      </c>
      <c r="AB425" s="3" t="s">
        <v>226</v>
      </c>
      <c r="AC425" s="3">
        <v>42000</v>
      </c>
      <c r="AD425" s="3">
        <v>8</v>
      </c>
      <c r="AE425" s="3">
        <v>27539</v>
      </c>
      <c r="AF425" s="3">
        <v>8.3000000000000007</v>
      </c>
      <c r="AG425" s="3">
        <v>31734</v>
      </c>
      <c r="AH425" s="3">
        <v>5.7</v>
      </c>
      <c r="AI425" s="3">
        <v>15751</v>
      </c>
      <c r="AJ425" s="3">
        <v>13</v>
      </c>
      <c r="AK425" s="3" t="s">
        <v>858</v>
      </c>
      <c r="AL425" s="3" t="s">
        <v>858</v>
      </c>
      <c r="AN425" s="4" t="s">
        <v>648</v>
      </c>
      <c r="AO425" s="4" t="s">
        <v>226</v>
      </c>
      <c r="AP425" s="4">
        <v>50000</v>
      </c>
      <c r="AQ425" s="4">
        <v>5.7</v>
      </c>
      <c r="AR425" s="4">
        <v>13.39</v>
      </c>
      <c r="AS425" s="4">
        <v>4.7</v>
      </c>
      <c r="AT425" s="4">
        <v>14.88</v>
      </c>
      <c r="AU425" s="4">
        <v>3.2</v>
      </c>
      <c r="AV425" s="4">
        <v>7.24</v>
      </c>
      <c r="AW425" s="4">
        <v>2.7</v>
      </c>
      <c r="AX425" s="4" t="s">
        <v>858</v>
      </c>
      <c r="AY425" s="4" t="s">
        <v>858</v>
      </c>
      <c r="BA425" s="5" t="s">
        <v>648</v>
      </c>
      <c r="BB425" s="5" t="s">
        <v>226</v>
      </c>
      <c r="BC425" s="5">
        <v>50000</v>
      </c>
      <c r="BD425" s="5">
        <v>5.7</v>
      </c>
      <c r="BE425" s="5">
        <v>536.79999999999995</v>
      </c>
      <c r="BF425" s="5">
        <v>4.0999999999999996</v>
      </c>
      <c r="BG425" s="5">
        <v>593.6</v>
      </c>
      <c r="BH425" s="5">
        <v>3.2</v>
      </c>
      <c r="BI425" s="5">
        <v>286.89999999999998</v>
      </c>
      <c r="BJ425" s="5">
        <v>4.5</v>
      </c>
      <c r="BK425" s="5" t="s">
        <v>858</v>
      </c>
      <c r="BL425" s="5" t="s">
        <v>858</v>
      </c>
      <c r="BN425" s="6" t="s">
        <v>648</v>
      </c>
      <c r="BO425" s="6" t="s">
        <v>226</v>
      </c>
      <c r="BP425" s="6">
        <v>69000</v>
      </c>
      <c r="BQ425" s="6">
        <v>4.7</v>
      </c>
      <c r="BR425" s="6">
        <v>37.5</v>
      </c>
      <c r="BS425" s="6">
        <v>1</v>
      </c>
      <c r="BT425" s="6">
        <v>33.700000000000003</v>
      </c>
      <c r="BU425" s="6">
        <v>1.7</v>
      </c>
      <c r="BV425" s="6">
        <v>15</v>
      </c>
      <c r="BW425" s="6">
        <v>11</v>
      </c>
      <c r="BX425" s="6">
        <v>45.9</v>
      </c>
      <c r="BY425" s="6">
        <v>9.9</v>
      </c>
      <c r="CA425" s="7" t="s">
        <v>648</v>
      </c>
      <c r="CB425" s="7" t="s">
        <v>226</v>
      </c>
      <c r="CC425" s="7">
        <v>58000</v>
      </c>
      <c r="CD425" s="7">
        <v>6.8</v>
      </c>
      <c r="CE425" s="7">
        <v>21951</v>
      </c>
      <c r="CF425" s="7">
        <v>9.1</v>
      </c>
      <c r="CG425" s="7">
        <v>25974</v>
      </c>
      <c r="CH425" s="7">
        <v>5.5</v>
      </c>
      <c r="CI425" s="7" t="s">
        <v>858</v>
      </c>
      <c r="CJ425" s="7" t="s">
        <v>858</v>
      </c>
      <c r="CK425" s="7" t="s">
        <v>858</v>
      </c>
      <c r="CL425" s="7" t="s">
        <v>858</v>
      </c>
      <c r="CN425" s="8" t="s">
        <v>648</v>
      </c>
      <c r="CO425" s="8" t="s">
        <v>226</v>
      </c>
      <c r="CP425" s="8">
        <v>69000</v>
      </c>
      <c r="CQ425" s="8">
        <v>4.7</v>
      </c>
      <c r="CR425" s="8">
        <v>11.93</v>
      </c>
      <c r="CS425" s="8">
        <v>5.0999999999999996</v>
      </c>
      <c r="CT425" s="8">
        <v>14.27</v>
      </c>
      <c r="CU425" s="8">
        <v>2.9</v>
      </c>
      <c r="CV425" s="8">
        <v>6.66</v>
      </c>
      <c r="CW425" s="8">
        <v>2.5</v>
      </c>
      <c r="CX425" s="8">
        <v>23.99</v>
      </c>
      <c r="CY425" s="8">
        <v>20</v>
      </c>
      <c r="DA425" s="20" t="s">
        <v>648</v>
      </c>
      <c r="DB425" s="20" t="s">
        <v>226</v>
      </c>
      <c r="DC425" s="20">
        <v>69000</v>
      </c>
      <c r="DD425" s="20">
        <v>4.7</v>
      </c>
      <c r="DE425" s="20">
        <v>421.6</v>
      </c>
      <c r="DF425" s="20">
        <v>5.5</v>
      </c>
      <c r="DG425" s="20">
        <v>481</v>
      </c>
      <c r="DH425" s="20">
        <v>3.4</v>
      </c>
      <c r="DI425" s="20">
        <v>133.4</v>
      </c>
      <c r="DJ425" s="20">
        <v>7.8</v>
      </c>
      <c r="DK425" s="20" t="s">
        <v>858</v>
      </c>
      <c r="DL425" s="20" t="s">
        <v>858</v>
      </c>
      <c r="DN425" s="21" t="s">
        <v>648</v>
      </c>
      <c r="DO425" s="21" t="s">
        <v>226</v>
      </c>
      <c r="DP425" s="21">
        <v>20000</v>
      </c>
      <c r="DQ425" s="21">
        <v>8.6999999999999993</v>
      </c>
      <c r="DR425" s="21">
        <v>37.5</v>
      </c>
      <c r="DS425" s="21">
        <v>0</v>
      </c>
      <c r="DT425" s="21">
        <v>38.1</v>
      </c>
      <c r="DU425" s="21">
        <v>1.1000000000000001</v>
      </c>
      <c r="DV425" s="21">
        <v>32.5</v>
      </c>
      <c r="DW425" s="21">
        <v>2.4</v>
      </c>
      <c r="DX425" s="21" t="s">
        <v>858</v>
      </c>
      <c r="DY425" s="21" t="s">
        <v>858</v>
      </c>
      <c r="EA425" s="22" t="s">
        <v>648</v>
      </c>
      <c r="EB425" s="22" t="s">
        <v>226</v>
      </c>
      <c r="EC425" s="22">
        <v>16000</v>
      </c>
      <c r="ED425" s="22">
        <v>10.8</v>
      </c>
      <c r="EE425" s="22">
        <v>25517</v>
      </c>
      <c r="EF425" s="22">
        <v>10</v>
      </c>
      <c r="EG425" s="22">
        <v>29858</v>
      </c>
      <c r="EH425" s="22">
        <v>5.7</v>
      </c>
      <c r="EI425" s="22">
        <v>13489</v>
      </c>
      <c r="EJ425" s="22">
        <v>9.9</v>
      </c>
      <c r="EK425" s="22" t="s">
        <v>858</v>
      </c>
      <c r="EL425" s="22" t="s">
        <v>858</v>
      </c>
      <c r="EN425" s="23" t="s">
        <v>648</v>
      </c>
      <c r="EO425" s="23" t="s">
        <v>226</v>
      </c>
      <c r="EP425" s="23">
        <v>20000</v>
      </c>
      <c r="EQ425" s="23">
        <v>8.6999999999999993</v>
      </c>
      <c r="ER425" s="23">
        <v>13.48</v>
      </c>
      <c r="ES425" s="23">
        <v>7.5</v>
      </c>
      <c r="ET425" s="23">
        <v>14.76</v>
      </c>
      <c r="EU425" s="23">
        <v>4.5</v>
      </c>
      <c r="EV425" s="23">
        <v>7.12</v>
      </c>
      <c r="EW425" s="23">
        <v>4.5999999999999996</v>
      </c>
      <c r="EX425" s="23" t="s">
        <v>858</v>
      </c>
      <c r="EY425" s="23" t="s">
        <v>858</v>
      </c>
      <c r="FA425" s="24" t="s">
        <v>648</v>
      </c>
      <c r="FB425" s="24" t="s">
        <v>226</v>
      </c>
      <c r="FC425" s="24">
        <v>20000</v>
      </c>
      <c r="FD425" s="24">
        <v>8.6999999999999993</v>
      </c>
      <c r="FE425" s="24">
        <v>494.8</v>
      </c>
      <c r="FF425" s="24">
        <v>7.3</v>
      </c>
      <c r="FG425" s="24">
        <v>562</v>
      </c>
      <c r="FH425" s="24">
        <v>4.4000000000000004</v>
      </c>
      <c r="FI425" s="24">
        <v>266.60000000000002</v>
      </c>
      <c r="FJ425" s="24">
        <v>4.5999999999999996</v>
      </c>
      <c r="FK425" s="24" t="s">
        <v>858</v>
      </c>
      <c r="FL425" s="24" t="s">
        <v>858</v>
      </c>
      <c r="FN425" s="11" t="s">
        <v>648</v>
      </c>
      <c r="FO425" s="11" t="s">
        <v>226</v>
      </c>
      <c r="FP425" s="11">
        <v>29000</v>
      </c>
      <c r="FQ425" s="11">
        <v>7.5</v>
      </c>
      <c r="FR425" s="11">
        <v>39.299999999999997</v>
      </c>
      <c r="FS425" s="11">
        <v>1.3</v>
      </c>
      <c r="FT425" s="11">
        <v>41.2</v>
      </c>
      <c r="FU425" s="11">
        <v>1.3</v>
      </c>
      <c r="FV425" s="11">
        <v>35</v>
      </c>
      <c r="FW425" s="11">
        <v>1.7</v>
      </c>
      <c r="FX425" s="11" t="s">
        <v>858</v>
      </c>
      <c r="FY425" s="11" t="s">
        <v>858</v>
      </c>
      <c r="GA425" s="10" t="s">
        <v>648</v>
      </c>
      <c r="GB425" s="10" t="s">
        <v>226</v>
      </c>
      <c r="GC425" s="10">
        <v>26000</v>
      </c>
      <c r="GD425" s="10">
        <v>11.1</v>
      </c>
      <c r="GE425" s="10">
        <v>28482</v>
      </c>
      <c r="GF425" s="10">
        <v>11</v>
      </c>
      <c r="GG425" s="10">
        <v>32913</v>
      </c>
      <c r="GH425" s="10">
        <v>8.4</v>
      </c>
      <c r="GI425" s="10" t="s">
        <v>858</v>
      </c>
      <c r="GJ425" s="10" t="s">
        <v>858</v>
      </c>
      <c r="GK425" s="10" t="s">
        <v>858</v>
      </c>
      <c r="GL425" s="10" t="s">
        <v>858</v>
      </c>
      <c r="GN425" s="9" t="s">
        <v>648</v>
      </c>
      <c r="GO425" s="9" t="s">
        <v>226</v>
      </c>
      <c r="GP425" s="9">
        <v>29000</v>
      </c>
      <c r="GQ425" s="9">
        <v>7.5</v>
      </c>
      <c r="GR425" s="9">
        <v>13.3</v>
      </c>
      <c r="GS425" s="9">
        <v>5.3</v>
      </c>
      <c r="GT425" s="9">
        <v>14.96</v>
      </c>
      <c r="GU425" s="9">
        <v>4.3</v>
      </c>
      <c r="GV425" s="9">
        <v>7.28</v>
      </c>
      <c r="GW425" s="9">
        <v>3.5</v>
      </c>
      <c r="GX425" s="9" t="s">
        <v>858</v>
      </c>
      <c r="GY425" s="9" t="s">
        <v>858</v>
      </c>
    </row>
    <row r="426" spans="1:207" x14ac:dyDescent="0.25">
      <c r="A426" s="1" t="s">
        <v>649</v>
      </c>
      <c r="B426" s="1" t="s">
        <v>227</v>
      </c>
      <c r="C426" s="1">
        <v>28000</v>
      </c>
      <c r="D426" s="1">
        <v>7.9</v>
      </c>
      <c r="E426" s="1">
        <v>598.1</v>
      </c>
      <c r="F426" s="1">
        <v>6.4</v>
      </c>
      <c r="G426" s="1">
        <v>723.4</v>
      </c>
      <c r="H426" s="1">
        <v>4.7</v>
      </c>
      <c r="I426" s="1">
        <v>343.5</v>
      </c>
      <c r="J426" s="1">
        <v>6.6</v>
      </c>
      <c r="K426" s="1" t="s">
        <v>858</v>
      </c>
      <c r="L426" s="1" t="s">
        <v>858</v>
      </c>
      <c r="N426" s="2" t="s">
        <v>649</v>
      </c>
      <c r="O426" s="2" t="s">
        <v>227</v>
      </c>
      <c r="P426" s="2">
        <v>53000</v>
      </c>
      <c r="Q426" s="2">
        <v>5.6</v>
      </c>
      <c r="R426" s="2">
        <v>37.5</v>
      </c>
      <c r="S426" s="2">
        <v>0.3</v>
      </c>
      <c r="T426" s="2">
        <v>38.799999999999997</v>
      </c>
      <c r="U426" s="2">
        <v>0.9</v>
      </c>
      <c r="V426" s="2">
        <v>34.9</v>
      </c>
      <c r="W426" s="2">
        <v>1.8</v>
      </c>
      <c r="X426" s="2" t="s">
        <v>858</v>
      </c>
      <c r="Y426" s="2" t="s">
        <v>858</v>
      </c>
      <c r="AA426" s="3" t="s">
        <v>649</v>
      </c>
      <c r="AB426" s="3" t="s">
        <v>227</v>
      </c>
      <c r="AC426" s="3">
        <v>47000</v>
      </c>
      <c r="AD426" s="3">
        <v>6.7</v>
      </c>
      <c r="AE426" s="3">
        <v>28624</v>
      </c>
      <c r="AF426" s="3">
        <v>6</v>
      </c>
      <c r="AG426" s="3">
        <v>33934</v>
      </c>
      <c r="AH426" s="3">
        <v>4.5999999999999996</v>
      </c>
      <c r="AI426" s="3">
        <v>14757</v>
      </c>
      <c r="AJ426" s="3">
        <v>5.9</v>
      </c>
      <c r="AK426" s="3" t="s">
        <v>858</v>
      </c>
      <c r="AL426" s="3" t="s">
        <v>858</v>
      </c>
      <c r="AN426" s="4" t="s">
        <v>649</v>
      </c>
      <c r="AO426" s="4" t="s">
        <v>227</v>
      </c>
      <c r="AP426" s="4">
        <v>53000</v>
      </c>
      <c r="AQ426" s="4">
        <v>5.6</v>
      </c>
      <c r="AR426" s="4">
        <v>14.14</v>
      </c>
      <c r="AS426" s="4">
        <v>4.3</v>
      </c>
      <c r="AT426" s="4">
        <v>16.690000000000001</v>
      </c>
      <c r="AU426" s="4">
        <v>3.5</v>
      </c>
      <c r="AV426" s="4">
        <v>7.88</v>
      </c>
      <c r="AW426" s="4">
        <v>3.1</v>
      </c>
      <c r="AX426" s="4" t="s">
        <v>858</v>
      </c>
      <c r="AY426" s="4" t="s">
        <v>858</v>
      </c>
      <c r="BA426" s="5" t="s">
        <v>649</v>
      </c>
      <c r="BB426" s="5" t="s">
        <v>227</v>
      </c>
      <c r="BC426" s="5">
        <v>53000</v>
      </c>
      <c r="BD426" s="5">
        <v>5.6</v>
      </c>
      <c r="BE426" s="5">
        <v>546</v>
      </c>
      <c r="BF426" s="5">
        <v>3.9</v>
      </c>
      <c r="BG426" s="5">
        <v>646.9</v>
      </c>
      <c r="BH426" s="5">
        <v>3.4</v>
      </c>
      <c r="BI426" s="5">
        <v>290</v>
      </c>
      <c r="BJ426" s="5">
        <v>5.0999999999999996</v>
      </c>
      <c r="BK426" s="5" t="s">
        <v>858</v>
      </c>
      <c r="BL426" s="5" t="s">
        <v>858</v>
      </c>
      <c r="BN426" s="6" t="s">
        <v>649</v>
      </c>
      <c r="BO426" s="6" t="s">
        <v>227</v>
      </c>
      <c r="BP426" s="6">
        <v>78000</v>
      </c>
      <c r="BQ426" s="6">
        <v>4.5</v>
      </c>
      <c r="BR426" s="6">
        <v>36.1</v>
      </c>
      <c r="BS426" s="6">
        <v>1</v>
      </c>
      <c r="BT426" s="6">
        <v>32</v>
      </c>
      <c r="BU426" s="6">
        <v>1.6</v>
      </c>
      <c r="BV426" s="6">
        <v>14.5</v>
      </c>
      <c r="BW426" s="6">
        <v>8.1999999999999993</v>
      </c>
      <c r="BX426" s="6">
        <v>42.5</v>
      </c>
      <c r="BY426" s="6">
        <v>9</v>
      </c>
      <c r="CA426" s="7" t="s">
        <v>649</v>
      </c>
      <c r="CB426" s="7" t="s">
        <v>227</v>
      </c>
      <c r="CC426" s="7">
        <v>68000</v>
      </c>
      <c r="CD426" s="7">
        <v>5.4</v>
      </c>
      <c r="CE426" s="7">
        <v>21061</v>
      </c>
      <c r="CF426" s="7">
        <v>6.9</v>
      </c>
      <c r="CG426" s="7">
        <v>26474</v>
      </c>
      <c r="CH426" s="7">
        <v>4.8</v>
      </c>
      <c r="CI426" s="7">
        <v>6105</v>
      </c>
      <c r="CJ426" s="7">
        <v>8.8000000000000007</v>
      </c>
      <c r="CK426" s="7" t="s">
        <v>858</v>
      </c>
      <c r="CL426" s="7" t="s">
        <v>858</v>
      </c>
      <c r="CN426" s="8" t="s">
        <v>649</v>
      </c>
      <c r="CO426" s="8" t="s">
        <v>227</v>
      </c>
      <c r="CP426" s="8">
        <v>78000</v>
      </c>
      <c r="CQ426" s="8">
        <v>4.5</v>
      </c>
      <c r="CR426" s="8">
        <v>12.12</v>
      </c>
      <c r="CS426" s="8">
        <v>4.8</v>
      </c>
      <c r="CT426" s="8">
        <v>15.64</v>
      </c>
      <c r="CU426" s="8">
        <v>3.1</v>
      </c>
      <c r="CV426" s="8">
        <v>6.8</v>
      </c>
      <c r="CW426" s="8">
        <v>2.6</v>
      </c>
      <c r="CX426" s="8" t="s">
        <v>858</v>
      </c>
      <c r="CY426" s="8" t="s">
        <v>858</v>
      </c>
      <c r="DA426" s="20" t="s">
        <v>649</v>
      </c>
      <c r="DB426" s="20" t="s">
        <v>227</v>
      </c>
      <c r="DC426" s="20">
        <v>78000</v>
      </c>
      <c r="DD426" s="20">
        <v>4.5</v>
      </c>
      <c r="DE426" s="20">
        <v>417.5</v>
      </c>
      <c r="DF426" s="20">
        <v>6.7</v>
      </c>
      <c r="DG426" s="20">
        <v>501.1</v>
      </c>
      <c r="DH426" s="20">
        <v>3.6</v>
      </c>
      <c r="DI426" s="20">
        <v>116.4</v>
      </c>
      <c r="DJ426" s="20">
        <v>8.1</v>
      </c>
      <c r="DK426" s="20" t="s">
        <v>858</v>
      </c>
      <c r="DL426" s="20" t="s">
        <v>858</v>
      </c>
      <c r="DN426" s="21" t="s">
        <v>649</v>
      </c>
      <c r="DO426" s="21" t="s">
        <v>227</v>
      </c>
      <c r="DP426" s="21">
        <v>25000</v>
      </c>
      <c r="DQ426" s="21">
        <v>8</v>
      </c>
      <c r="DR426" s="21">
        <v>36.299999999999997</v>
      </c>
      <c r="DS426" s="21">
        <v>1</v>
      </c>
      <c r="DT426" s="21">
        <v>36.799999999999997</v>
      </c>
      <c r="DU426" s="21">
        <v>0.9</v>
      </c>
      <c r="DV426" s="21">
        <v>32.1</v>
      </c>
      <c r="DW426" s="21">
        <v>2.4</v>
      </c>
      <c r="DX426" s="21" t="s">
        <v>858</v>
      </c>
      <c r="DY426" s="21" t="s">
        <v>858</v>
      </c>
      <c r="EA426" s="22" t="s">
        <v>649</v>
      </c>
      <c r="EB426" s="22" t="s">
        <v>227</v>
      </c>
      <c r="EC426" s="22">
        <v>22000</v>
      </c>
      <c r="ED426" s="22">
        <v>9.4</v>
      </c>
      <c r="EE426" s="22">
        <v>24362</v>
      </c>
      <c r="EF426" s="22">
        <v>7.9</v>
      </c>
      <c r="EG426" s="22">
        <v>27666</v>
      </c>
      <c r="EH426" s="22">
        <v>5.4</v>
      </c>
      <c r="EI426" s="22">
        <v>13318</v>
      </c>
      <c r="EJ426" s="22">
        <v>6.1</v>
      </c>
      <c r="EK426" s="22" t="s">
        <v>858</v>
      </c>
      <c r="EL426" s="22" t="s">
        <v>858</v>
      </c>
      <c r="EN426" s="23" t="s">
        <v>649</v>
      </c>
      <c r="EO426" s="23" t="s">
        <v>227</v>
      </c>
      <c r="EP426" s="23">
        <v>25000</v>
      </c>
      <c r="EQ426" s="23">
        <v>8</v>
      </c>
      <c r="ER426" s="23">
        <v>13.04</v>
      </c>
      <c r="ES426" s="23">
        <v>7</v>
      </c>
      <c r="ET426" s="23">
        <v>15.22</v>
      </c>
      <c r="EU426" s="23">
        <v>4.5999999999999996</v>
      </c>
      <c r="EV426" s="23">
        <v>7.81</v>
      </c>
      <c r="EW426" s="23">
        <v>3.8</v>
      </c>
      <c r="EX426" s="23" t="s">
        <v>858</v>
      </c>
      <c r="EY426" s="23" t="s">
        <v>858</v>
      </c>
      <c r="FA426" s="24" t="s">
        <v>649</v>
      </c>
      <c r="FB426" s="24" t="s">
        <v>227</v>
      </c>
      <c r="FC426" s="24">
        <v>25000</v>
      </c>
      <c r="FD426" s="24">
        <v>8</v>
      </c>
      <c r="FE426" s="24">
        <v>487.4</v>
      </c>
      <c r="FF426" s="24">
        <v>7.2</v>
      </c>
      <c r="FG426" s="24">
        <v>560.20000000000005</v>
      </c>
      <c r="FH426" s="24">
        <v>4.5999999999999996</v>
      </c>
      <c r="FI426" s="24">
        <v>283</v>
      </c>
      <c r="FJ426" s="24">
        <v>3.8</v>
      </c>
      <c r="FK426" s="24" t="s">
        <v>858</v>
      </c>
      <c r="FL426" s="24" t="s">
        <v>858</v>
      </c>
      <c r="FN426" s="11" t="s">
        <v>649</v>
      </c>
      <c r="FO426" s="11" t="s">
        <v>227</v>
      </c>
      <c r="FP426" s="11">
        <v>28000</v>
      </c>
      <c r="FQ426" s="11">
        <v>7.9</v>
      </c>
      <c r="FR426" s="11">
        <v>39</v>
      </c>
      <c r="FS426" s="11">
        <v>1.6</v>
      </c>
      <c r="FT426" s="11">
        <v>40.5</v>
      </c>
      <c r="FU426" s="11">
        <v>1.3</v>
      </c>
      <c r="FV426" s="11">
        <v>35</v>
      </c>
      <c r="FW426" s="11">
        <v>0.1</v>
      </c>
      <c r="FX426" s="11" t="s">
        <v>858</v>
      </c>
      <c r="FY426" s="11" t="s">
        <v>858</v>
      </c>
      <c r="GA426" s="10" t="s">
        <v>649</v>
      </c>
      <c r="GB426" s="10" t="s">
        <v>227</v>
      </c>
      <c r="GC426" s="10">
        <v>25000</v>
      </c>
      <c r="GD426" s="10">
        <v>9.5</v>
      </c>
      <c r="GE426" s="10">
        <v>32690</v>
      </c>
      <c r="GF426" s="10">
        <v>7.7</v>
      </c>
      <c r="GG426" s="10">
        <v>39551</v>
      </c>
      <c r="GH426" s="10">
        <v>6.4</v>
      </c>
      <c r="GI426" s="10">
        <v>17403</v>
      </c>
      <c r="GJ426" s="10">
        <v>6.6</v>
      </c>
      <c r="GK426" s="10" t="s">
        <v>858</v>
      </c>
      <c r="GL426" s="10" t="s">
        <v>858</v>
      </c>
      <c r="GN426" s="9" t="s">
        <v>649</v>
      </c>
      <c r="GO426" s="9" t="s">
        <v>227</v>
      </c>
      <c r="GP426" s="9">
        <v>28000</v>
      </c>
      <c r="GQ426" s="9">
        <v>7.9</v>
      </c>
      <c r="GR426" s="9">
        <v>15.19</v>
      </c>
      <c r="GS426" s="9">
        <v>5.5</v>
      </c>
      <c r="GT426" s="9">
        <v>17.87</v>
      </c>
      <c r="GU426" s="9">
        <v>4.9000000000000004</v>
      </c>
      <c r="GV426" s="9">
        <v>8.4499999999999993</v>
      </c>
      <c r="GW426" s="9">
        <v>6.1</v>
      </c>
      <c r="GX426" s="9" t="s">
        <v>858</v>
      </c>
      <c r="GY426" s="9" t="s">
        <v>858</v>
      </c>
    </row>
    <row r="427" spans="1:207" x14ac:dyDescent="0.25">
      <c r="A427" s="1" t="s">
        <v>650</v>
      </c>
      <c r="B427" s="1" t="s">
        <v>228</v>
      </c>
      <c r="C427" s="1">
        <v>41000</v>
      </c>
      <c r="D427" s="1">
        <v>6.6</v>
      </c>
      <c r="E427" s="1">
        <v>618.29999999999995</v>
      </c>
      <c r="F427" s="1">
        <v>4</v>
      </c>
      <c r="G427" s="1">
        <v>725.1</v>
      </c>
      <c r="H427" s="1">
        <v>3.9</v>
      </c>
      <c r="I427" s="1">
        <v>340.1</v>
      </c>
      <c r="J427" s="1">
        <v>7.7</v>
      </c>
      <c r="K427" s="1" t="s">
        <v>858</v>
      </c>
      <c r="L427" s="1" t="s">
        <v>858</v>
      </c>
      <c r="N427" s="2" t="s">
        <v>650</v>
      </c>
      <c r="O427" s="2" t="s">
        <v>228</v>
      </c>
      <c r="P427" s="2">
        <v>71000</v>
      </c>
      <c r="Q427" s="2">
        <v>4.9000000000000004</v>
      </c>
      <c r="R427" s="2">
        <v>37.5</v>
      </c>
      <c r="S427" s="2">
        <v>1.6</v>
      </c>
      <c r="T427" s="2">
        <v>38.700000000000003</v>
      </c>
      <c r="U427" s="2">
        <v>0.7</v>
      </c>
      <c r="V427" s="2">
        <v>33</v>
      </c>
      <c r="W427" s="2">
        <v>1.4</v>
      </c>
      <c r="X427" s="2">
        <v>44.3</v>
      </c>
      <c r="Y427" s="2">
        <v>12</v>
      </c>
      <c r="AA427" s="3" t="s">
        <v>650</v>
      </c>
      <c r="AB427" s="3" t="s">
        <v>228</v>
      </c>
      <c r="AC427" s="3">
        <v>63000</v>
      </c>
      <c r="AD427" s="3">
        <v>7.6</v>
      </c>
      <c r="AE427" s="3">
        <v>28964</v>
      </c>
      <c r="AF427" s="3">
        <v>6.5</v>
      </c>
      <c r="AG427" s="3">
        <v>33847</v>
      </c>
      <c r="AH427" s="3">
        <v>5.3</v>
      </c>
      <c r="AI427" s="3" t="s">
        <v>858</v>
      </c>
      <c r="AJ427" s="3" t="s">
        <v>858</v>
      </c>
      <c r="AK427" s="3" t="s">
        <v>858</v>
      </c>
      <c r="AL427" s="3" t="s">
        <v>858</v>
      </c>
      <c r="AN427" s="4" t="s">
        <v>650</v>
      </c>
      <c r="AO427" s="4" t="s">
        <v>228</v>
      </c>
      <c r="AP427" s="4">
        <v>71000</v>
      </c>
      <c r="AQ427" s="4">
        <v>4.9000000000000004</v>
      </c>
      <c r="AR427" s="4">
        <v>14.32</v>
      </c>
      <c r="AS427" s="4">
        <v>3.6</v>
      </c>
      <c r="AT427" s="4">
        <v>16.72</v>
      </c>
      <c r="AU427" s="4">
        <v>3</v>
      </c>
      <c r="AV427" s="4">
        <v>7.65</v>
      </c>
      <c r="AW427" s="4">
        <v>4.9000000000000004</v>
      </c>
      <c r="AX427" s="4" t="s">
        <v>858</v>
      </c>
      <c r="AY427" s="4" t="s">
        <v>858</v>
      </c>
      <c r="BA427" s="5" t="s">
        <v>650</v>
      </c>
      <c r="BB427" s="5" t="s">
        <v>228</v>
      </c>
      <c r="BC427" s="5">
        <v>71000</v>
      </c>
      <c r="BD427" s="5">
        <v>4.9000000000000004</v>
      </c>
      <c r="BE427" s="5">
        <v>572.5</v>
      </c>
      <c r="BF427" s="5">
        <v>3.1</v>
      </c>
      <c r="BG427" s="5">
        <v>646.70000000000005</v>
      </c>
      <c r="BH427" s="5">
        <v>2.9</v>
      </c>
      <c r="BI427" s="5">
        <v>287.7</v>
      </c>
      <c r="BJ427" s="5">
        <v>4.7</v>
      </c>
      <c r="BK427" s="5" t="s">
        <v>858</v>
      </c>
      <c r="BL427" s="5" t="s">
        <v>858</v>
      </c>
      <c r="BN427" s="6" t="s">
        <v>650</v>
      </c>
      <c r="BO427" s="6" t="s">
        <v>228</v>
      </c>
      <c r="BP427" s="6">
        <v>96000</v>
      </c>
      <c r="BQ427" s="6">
        <v>4.0999999999999996</v>
      </c>
      <c r="BR427" s="6">
        <v>36.1</v>
      </c>
      <c r="BS427" s="6">
        <v>1.4</v>
      </c>
      <c r="BT427" s="6">
        <v>33.200000000000003</v>
      </c>
      <c r="BU427" s="6">
        <v>1.3</v>
      </c>
      <c r="BV427" s="6">
        <v>15.8</v>
      </c>
      <c r="BW427" s="6">
        <v>8.5</v>
      </c>
      <c r="BX427" s="6">
        <v>42.5</v>
      </c>
      <c r="BY427" s="6">
        <v>6.3</v>
      </c>
      <c r="CA427" s="7" t="s">
        <v>650</v>
      </c>
      <c r="CB427" s="7" t="s">
        <v>228</v>
      </c>
      <c r="CC427" s="7">
        <v>85000</v>
      </c>
      <c r="CD427" s="7">
        <v>6.2</v>
      </c>
      <c r="CE427" s="7">
        <v>25433</v>
      </c>
      <c r="CF427" s="7">
        <v>7.7</v>
      </c>
      <c r="CG427" s="7">
        <v>28184</v>
      </c>
      <c r="CH427" s="7">
        <v>4.7</v>
      </c>
      <c r="CI427" s="7" t="s">
        <v>858</v>
      </c>
      <c r="CJ427" s="7" t="s">
        <v>858</v>
      </c>
      <c r="CK427" s="7" t="s">
        <v>858</v>
      </c>
      <c r="CL427" s="7" t="s">
        <v>858</v>
      </c>
      <c r="CN427" s="8" t="s">
        <v>650</v>
      </c>
      <c r="CO427" s="8" t="s">
        <v>228</v>
      </c>
      <c r="CP427" s="8">
        <v>96000</v>
      </c>
      <c r="CQ427" s="8">
        <v>4.0999999999999996</v>
      </c>
      <c r="CR427" s="8">
        <v>13.24</v>
      </c>
      <c r="CS427" s="8">
        <v>3.3</v>
      </c>
      <c r="CT427" s="8">
        <v>16.13</v>
      </c>
      <c r="CU427" s="8">
        <v>2.7</v>
      </c>
      <c r="CV427" s="8">
        <v>6.81</v>
      </c>
      <c r="CW427" s="8">
        <v>2.1</v>
      </c>
      <c r="CX427" s="8">
        <v>27.42</v>
      </c>
      <c r="CY427" s="8">
        <v>18</v>
      </c>
      <c r="DA427" s="20" t="s">
        <v>650</v>
      </c>
      <c r="DB427" s="20" t="s">
        <v>228</v>
      </c>
      <c r="DC427" s="20">
        <v>96000</v>
      </c>
      <c r="DD427" s="20">
        <v>4.0999999999999996</v>
      </c>
      <c r="DE427" s="20">
        <v>484.4</v>
      </c>
      <c r="DF427" s="20">
        <v>5.0999999999999996</v>
      </c>
      <c r="DG427" s="20">
        <v>535.79999999999995</v>
      </c>
      <c r="DH427" s="20">
        <v>3.1</v>
      </c>
      <c r="DI427" s="20">
        <v>140.19999999999999</v>
      </c>
      <c r="DJ427" s="20">
        <v>9</v>
      </c>
      <c r="DK427" s="20">
        <v>972</v>
      </c>
      <c r="DL427" s="20">
        <v>17</v>
      </c>
      <c r="DN427" s="21" t="s">
        <v>650</v>
      </c>
      <c r="DO427" s="21" t="s">
        <v>228</v>
      </c>
      <c r="DP427" s="21">
        <v>30000</v>
      </c>
      <c r="DQ427" s="21">
        <v>7.2</v>
      </c>
      <c r="DR427" s="21">
        <v>37.4</v>
      </c>
      <c r="DS427" s="21">
        <v>1</v>
      </c>
      <c r="DT427" s="21">
        <v>37.9</v>
      </c>
      <c r="DU427" s="21">
        <v>1</v>
      </c>
      <c r="DV427" s="21">
        <v>32.5</v>
      </c>
      <c r="DW427" s="21">
        <v>1</v>
      </c>
      <c r="DX427" s="21" t="s">
        <v>858</v>
      </c>
      <c r="DY427" s="21" t="s">
        <v>858</v>
      </c>
      <c r="EA427" s="22" t="s">
        <v>650</v>
      </c>
      <c r="EB427" s="22" t="s">
        <v>228</v>
      </c>
      <c r="EC427" s="22">
        <v>27000</v>
      </c>
      <c r="ED427" s="22">
        <v>8.5</v>
      </c>
      <c r="EE427" s="22">
        <v>25907</v>
      </c>
      <c r="EF427" s="22">
        <v>6</v>
      </c>
      <c r="EG427" s="22">
        <v>27982</v>
      </c>
      <c r="EH427" s="22">
        <v>4.5999999999999996</v>
      </c>
      <c r="EI427" s="22">
        <v>13625</v>
      </c>
      <c r="EJ427" s="22">
        <v>7.1</v>
      </c>
      <c r="EK427" s="22" t="s">
        <v>858</v>
      </c>
      <c r="EL427" s="22" t="s">
        <v>858</v>
      </c>
      <c r="EN427" s="23" t="s">
        <v>650</v>
      </c>
      <c r="EO427" s="23" t="s">
        <v>228</v>
      </c>
      <c r="EP427" s="23">
        <v>30000</v>
      </c>
      <c r="EQ427" s="23">
        <v>7.2</v>
      </c>
      <c r="ER427" s="23">
        <v>12.78</v>
      </c>
      <c r="ES427" s="23">
        <v>4.4000000000000004</v>
      </c>
      <c r="ET427" s="23">
        <v>14.24</v>
      </c>
      <c r="EU427" s="23">
        <v>3.6</v>
      </c>
      <c r="EV427" s="23">
        <v>6.87</v>
      </c>
      <c r="EW427" s="23">
        <v>4.9000000000000004</v>
      </c>
      <c r="EX427" s="23" t="s">
        <v>858</v>
      </c>
      <c r="EY427" s="23" t="s">
        <v>858</v>
      </c>
      <c r="FA427" s="24" t="s">
        <v>650</v>
      </c>
      <c r="FB427" s="24" t="s">
        <v>228</v>
      </c>
      <c r="FC427" s="24">
        <v>30000</v>
      </c>
      <c r="FD427" s="24">
        <v>7.2</v>
      </c>
      <c r="FE427" s="24">
        <v>488.9</v>
      </c>
      <c r="FF427" s="24">
        <v>5.2</v>
      </c>
      <c r="FG427" s="24">
        <v>539.20000000000005</v>
      </c>
      <c r="FH427" s="24">
        <v>3.4</v>
      </c>
      <c r="FI427" s="24">
        <v>271.39999999999998</v>
      </c>
      <c r="FJ427" s="24">
        <v>3.6</v>
      </c>
      <c r="FK427" s="24" t="s">
        <v>858</v>
      </c>
      <c r="FL427" s="24" t="s">
        <v>858</v>
      </c>
      <c r="FN427" s="11" t="s">
        <v>650</v>
      </c>
      <c r="FO427" s="11" t="s">
        <v>228</v>
      </c>
      <c r="FP427" s="11">
        <v>41000</v>
      </c>
      <c r="FQ427" s="11">
        <v>6.6</v>
      </c>
      <c r="FR427" s="11">
        <v>37.5</v>
      </c>
      <c r="FS427" s="11">
        <v>1.7</v>
      </c>
      <c r="FT427" s="11">
        <v>39.299999999999997</v>
      </c>
      <c r="FU427" s="11">
        <v>0.9</v>
      </c>
      <c r="FV427" s="11">
        <v>34.200000000000003</v>
      </c>
      <c r="FW427" s="11">
        <v>1.8</v>
      </c>
      <c r="FX427" s="11" t="s">
        <v>858</v>
      </c>
      <c r="FY427" s="11" t="s">
        <v>858</v>
      </c>
      <c r="GA427" s="10" t="s">
        <v>650</v>
      </c>
      <c r="GB427" s="10" t="s">
        <v>228</v>
      </c>
      <c r="GC427" s="10">
        <v>36000</v>
      </c>
      <c r="GD427" s="10">
        <v>11.5</v>
      </c>
      <c r="GE427" s="10">
        <v>32012</v>
      </c>
      <c r="GF427" s="10">
        <v>11</v>
      </c>
      <c r="GG427" s="10">
        <v>38224</v>
      </c>
      <c r="GH427" s="10">
        <v>8.4</v>
      </c>
      <c r="GI427" s="10" t="s">
        <v>858</v>
      </c>
      <c r="GJ427" s="10" t="s">
        <v>858</v>
      </c>
      <c r="GK427" s="10" t="s">
        <v>858</v>
      </c>
      <c r="GL427" s="10" t="s">
        <v>858</v>
      </c>
      <c r="GN427" s="9" t="s">
        <v>650</v>
      </c>
      <c r="GO427" s="9" t="s">
        <v>228</v>
      </c>
      <c r="GP427" s="9">
        <v>41000</v>
      </c>
      <c r="GQ427" s="9">
        <v>6.6</v>
      </c>
      <c r="GR427" s="9">
        <v>15.84</v>
      </c>
      <c r="GS427" s="9">
        <v>5.2</v>
      </c>
      <c r="GT427" s="9">
        <v>18.46</v>
      </c>
      <c r="GU427" s="9">
        <v>4</v>
      </c>
      <c r="GV427" s="9">
        <v>8.41</v>
      </c>
      <c r="GW427" s="9">
        <v>6.4</v>
      </c>
      <c r="GX427" s="9" t="s">
        <v>858</v>
      </c>
      <c r="GY427" s="9" t="s">
        <v>858</v>
      </c>
    </row>
    <row r="428" spans="1:207" x14ac:dyDescent="0.25">
      <c r="A428" s="1" t="s">
        <v>651</v>
      </c>
      <c r="B428" s="1" t="s">
        <v>229</v>
      </c>
      <c r="C428" s="1">
        <v>40000</v>
      </c>
      <c r="D428" s="1">
        <v>6.5</v>
      </c>
      <c r="E428" s="1">
        <v>622.79999999999995</v>
      </c>
      <c r="F428" s="1">
        <v>6.3</v>
      </c>
      <c r="G428" s="1">
        <v>687.1</v>
      </c>
      <c r="H428" s="1">
        <v>4</v>
      </c>
      <c r="I428" s="1">
        <v>310.39999999999998</v>
      </c>
      <c r="J428" s="1">
        <v>4.3</v>
      </c>
      <c r="K428" s="1" t="s">
        <v>858</v>
      </c>
      <c r="L428" s="1" t="s">
        <v>858</v>
      </c>
      <c r="N428" s="2" t="s">
        <v>651</v>
      </c>
      <c r="O428" s="2" t="s">
        <v>229</v>
      </c>
      <c r="P428" s="2">
        <v>62000</v>
      </c>
      <c r="Q428" s="2">
        <v>5.2</v>
      </c>
      <c r="R428" s="2">
        <v>37.6</v>
      </c>
      <c r="S428" s="2">
        <v>1.5</v>
      </c>
      <c r="T428" s="2">
        <v>39.299999999999997</v>
      </c>
      <c r="U428" s="2">
        <v>0.8</v>
      </c>
      <c r="V428" s="2">
        <v>34.6</v>
      </c>
      <c r="W428" s="2">
        <v>1.9</v>
      </c>
      <c r="X428" s="2">
        <v>47.5</v>
      </c>
      <c r="Y428" s="2">
        <v>11</v>
      </c>
      <c r="AA428" s="3" t="s">
        <v>651</v>
      </c>
      <c r="AB428" s="3" t="s">
        <v>229</v>
      </c>
      <c r="AC428" s="3">
        <v>48000</v>
      </c>
      <c r="AD428" s="3">
        <v>8</v>
      </c>
      <c r="AE428" s="3">
        <v>30471</v>
      </c>
      <c r="AF428" s="3">
        <v>8.8000000000000007</v>
      </c>
      <c r="AG428" s="3">
        <v>34335</v>
      </c>
      <c r="AH428" s="3">
        <v>4.9000000000000004</v>
      </c>
      <c r="AI428" s="3">
        <v>14942</v>
      </c>
      <c r="AJ428" s="3">
        <v>6.3</v>
      </c>
      <c r="AK428" s="3" t="s">
        <v>858</v>
      </c>
      <c r="AL428" s="3" t="s">
        <v>858</v>
      </c>
      <c r="AN428" s="4" t="s">
        <v>651</v>
      </c>
      <c r="AO428" s="4" t="s">
        <v>229</v>
      </c>
      <c r="AP428" s="4">
        <v>62000</v>
      </c>
      <c r="AQ428" s="4">
        <v>5.2</v>
      </c>
      <c r="AR428" s="4">
        <v>14.66</v>
      </c>
      <c r="AS428" s="4">
        <v>5.0999999999999996</v>
      </c>
      <c r="AT428" s="4">
        <v>16.170000000000002</v>
      </c>
      <c r="AU428" s="4">
        <v>3.2</v>
      </c>
      <c r="AV428" s="4">
        <v>7.17</v>
      </c>
      <c r="AW428" s="4">
        <v>3.7</v>
      </c>
      <c r="AX428" s="4" t="s">
        <v>858</v>
      </c>
      <c r="AY428" s="4" t="s">
        <v>858</v>
      </c>
      <c r="BA428" s="5" t="s">
        <v>651</v>
      </c>
      <c r="BB428" s="5" t="s">
        <v>229</v>
      </c>
      <c r="BC428" s="5">
        <v>62000</v>
      </c>
      <c r="BD428" s="5">
        <v>5.2</v>
      </c>
      <c r="BE428" s="5">
        <v>565</v>
      </c>
      <c r="BF428" s="5">
        <v>5</v>
      </c>
      <c r="BG428" s="5">
        <v>634.9</v>
      </c>
      <c r="BH428" s="5">
        <v>3.1</v>
      </c>
      <c r="BI428" s="5">
        <v>288.60000000000002</v>
      </c>
      <c r="BJ428" s="5">
        <v>2.9</v>
      </c>
      <c r="BK428" s="5" t="s">
        <v>858</v>
      </c>
      <c r="BL428" s="5" t="s">
        <v>858</v>
      </c>
      <c r="BN428" s="6" t="s">
        <v>651</v>
      </c>
      <c r="BO428" s="6" t="s">
        <v>229</v>
      </c>
      <c r="BP428" s="6">
        <v>84000</v>
      </c>
      <c r="BQ428" s="6">
        <v>4.4000000000000004</v>
      </c>
      <c r="BR428" s="6">
        <v>37</v>
      </c>
      <c r="BS428" s="6">
        <v>1</v>
      </c>
      <c r="BT428" s="6">
        <v>33.6</v>
      </c>
      <c r="BU428" s="6">
        <v>1.5</v>
      </c>
      <c r="BV428" s="6">
        <v>15</v>
      </c>
      <c r="BW428" s="6">
        <v>8.5</v>
      </c>
      <c r="BX428" s="6">
        <v>45</v>
      </c>
      <c r="BY428" s="6">
        <v>8.1999999999999993</v>
      </c>
      <c r="CA428" s="7" t="s">
        <v>651</v>
      </c>
      <c r="CB428" s="7" t="s">
        <v>229</v>
      </c>
      <c r="CC428" s="7">
        <v>63000</v>
      </c>
      <c r="CD428" s="7">
        <v>7.1</v>
      </c>
      <c r="CE428" s="7">
        <v>25141</v>
      </c>
      <c r="CF428" s="7">
        <v>11</v>
      </c>
      <c r="CG428" s="7">
        <v>29218</v>
      </c>
      <c r="CH428" s="7">
        <v>5.3</v>
      </c>
      <c r="CI428" s="7" t="s">
        <v>858</v>
      </c>
      <c r="CJ428" s="7" t="s">
        <v>858</v>
      </c>
      <c r="CK428" s="7" t="s">
        <v>858</v>
      </c>
      <c r="CL428" s="7" t="s">
        <v>858</v>
      </c>
      <c r="CN428" s="8" t="s">
        <v>651</v>
      </c>
      <c r="CO428" s="8" t="s">
        <v>229</v>
      </c>
      <c r="CP428" s="8">
        <v>84000</v>
      </c>
      <c r="CQ428" s="8">
        <v>4.4000000000000004</v>
      </c>
      <c r="CR428" s="8">
        <v>13.08</v>
      </c>
      <c r="CS428" s="8">
        <v>5.2</v>
      </c>
      <c r="CT428" s="8">
        <v>15.86</v>
      </c>
      <c r="CU428" s="8">
        <v>3</v>
      </c>
      <c r="CV428" s="8">
        <v>6.5</v>
      </c>
      <c r="CW428" s="8">
        <v>2.5</v>
      </c>
      <c r="CX428" s="8">
        <v>27.16</v>
      </c>
      <c r="CY428" s="8">
        <v>16</v>
      </c>
      <c r="DA428" s="20" t="s">
        <v>651</v>
      </c>
      <c r="DB428" s="20" t="s">
        <v>229</v>
      </c>
      <c r="DC428" s="20">
        <v>84000</v>
      </c>
      <c r="DD428" s="20">
        <v>4.4000000000000004</v>
      </c>
      <c r="DE428" s="20">
        <v>490</v>
      </c>
      <c r="DF428" s="20">
        <v>5.2</v>
      </c>
      <c r="DG428" s="20">
        <v>533.29999999999995</v>
      </c>
      <c r="DH428" s="20">
        <v>3.3</v>
      </c>
      <c r="DI428" s="20">
        <v>123.5</v>
      </c>
      <c r="DJ428" s="20">
        <v>9.3000000000000007</v>
      </c>
      <c r="DK428" s="20">
        <v>970.4</v>
      </c>
      <c r="DL428" s="20">
        <v>18</v>
      </c>
      <c r="DN428" s="21" t="s">
        <v>651</v>
      </c>
      <c r="DO428" s="21" t="s">
        <v>229</v>
      </c>
      <c r="DP428" s="21">
        <v>22000</v>
      </c>
      <c r="DQ428" s="21">
        <v>8.4</v>
      </c>
      <c r="DR428" s="21">
        <v>37.5</v>
      </c>
      <c r="DS428" s="21">
        <v>1.5</v>
      </c>
      <c r="DT428" s="21">
        <v>37.299999999999997</v>
      </c>
      <c r="DU428" s="21">
        <v>1.2</v>
      </c>
      <c r="DV428" s="21">
        <v>30.3</v>
      </c>
      <c r="DW428" s="21">
        <v>4.0999999999999996</v>
      </c>
      <c r="DX428" s="21" t="s">
        <v>858</v>
      </c>
      <c r="DY428" s="21" t="s">
        <v>858</v>
      </c>
      <c r="EA428" s="22" t="s">
        <v>651</v>
      </c>
      <c r="EB428" s="22" t="s">
        <v>229</v>
      </c>
      <c r="EC428" s="22">
        <v>14000</v>
      </c>
      <c r="ED428" s="22">
        <v>11.6</v>
      </c>
      <c r="EE428" s="22">
        <v>24059</v>
      </c>
      <c r="EF428" s="22">
        <v>10</v>
      </c>
      <c r="EG428" s="22">
        <v>26661</v>
      </c>
      <c r="EH428" s="22">
        <v>6.2</v>
      </c>
      <c r="EI428" s="22">
        <v>12387</v>
      </c>
      <c r="EJ428" s="22">
        <v>18</v>
      </c>
      <c r="EK428" s="22" t="s">
        <v>858</v>
      </c>
      <c r="EL428" s="22" t="s">
        <v>858</v>
      </c>
      <c r="EN428" s="23" t="s">
        <v>651</v>
      </c>
      <c r="EO428" s="23" t="s">
        <v>229</v>
      </c>
      <c r="EP428" s="23">
        <v>22000</v>
      </c>
      <c r="EQ428" s="23">
        <v>8.4</v>
      </c>
      <c r="ER428" s="23">
        <v>13.85</v>
      </c>
      <c r="ES428" s="23">
        <v>6.8</v>
      </c>
      <c r="ET428" s="23">
        <v>14.46</v>
      </c>
      <c r="EU428" s="23">
        <v>4</v>
      </c>
      <c r="EV428" s="23">
        <v>6.68</v>
      </c>
      <c r="EW428" s="23">
        <v>4.5</v>
      </c>
      <c r="EX428" s="23" t="s">
        <v>858</v>
      </c>
      <c r="EY428" s="23" t="s">
        <v>858</v>
      </c>
      <c r="FA428" s="24" t="s">
        <v>651</v>
      </c>
      <c r="FB428" s="24" t="s">
        <v>229</v>
      </c>
      <c r="FC428" s="24">
        <v>22000</v>
      </c>
      <c r="FD428" s="24">
        <v>8.4</v>
      </c>
      <c r="FE428" s="24">
        <v>508.9</v>
      </c>
      <c r="FF428" s="24">
        <v>6.5</v>
      </c>
      <c r="FG428" s="24">
        <v>539</v>
      </c>
      <c r="FH428" s="24">
        <v>3.7</v>
      </c>
      <c r="FI428" s="24">
        <v>275</v>
      </c>
      <c r="FJ428" s="24">
        <v>3</v>
      </c>
      <c r="FK428" s="24" t="s">
        <v>858</v>
      </c>
      <c r="FL428" s="24" t="s">
        <v>858</v>
      </c>
      <c r="FN428" s="11" t="s">
        <v>651</v>
      </c>
      <c r="FO428" s="11" t="s">
        <v>229</v>
      </c>
      <c r="FP428" s="11">
        <v>40000</v>
      </c>
      <c r="FQ428" s="11">
        <v>6.5</v>
      </c>
      <c r="FR428" s="11">
        <v>39.9</v>
      </c>
      <c r="FS428" s="11">
        <v>1.4</v>
      </c>
      <c r="FT428" s="11">
        <v>40.299999999999997</v>
      </c>
      <c r="FU428" s="11">
        <v>0.9</v>
      </c>
      <c r="FV428" s="11">
        <v>35</v>
      </c>
      <c r="FW428" s="11">
        <v>0.7</v>
      </c>
      <c r="FX428" s="11" t="s">
        <v>858</v>
      </c>
      <c r="FY428" s="11" t="s">
        <v>858</v>
      </c>
      <c r="GA428" s="10" t="s">
        <v>651</v>
      </c>
      <c r="GB428" s="10" t="s">
        <v>229</v>
      </c>
      <c r="GC428" s="10">
        <v>34000</v>
      </c>
      <c r="GD428" s="10">
        <v>10.3</v>
      </c>
      <c r="GE428" s="10">
        <v>33051</v>
      </c>
      <c r="GF428" s="10">
        <v>10</v>
      </c>
      <c r="GG428" s="10">
        <v>37536</v>
      </c>
      <c r="GH428" s="10">
        <v>6.2</v>
      </c>
      <c r="GI428" s="10" t="s">
        <v>858</v>
      </c>
      <c r="GJ428" s="10" t="s">
        <v>858</v>
      </c>
      <c r="GK428" s="10" t="s">
        <v>858</v>
      </c>
      <c r="GL428" s="10" t="s">
        <v>858</v>
      </c>
      <c r="GN428" s="9" t="s">
        <v>651</v>
      </c>
      <c r="GO428" s="9" t="s">
        <v>229</v>
      </c>
      <c r="GP428" s="9">
        <v>40000</v>
      </c>
      <c r="GQ428" s="9">
        <v>6.5</v>
      </c>
      <c r="GR428" s="9">
        <v>15.51</v>
      </c>
      <c r="GS428" s="9">
        <v>7.6</v>
      </c>
      <c r="GT428" s="9">
        <v>17.03</v>
      </c>
      <c r="GU428" s="9">
        <v>4.2</v>
      </c>
      <c r="GV428" s="9">
        <v>7.52</v>
      </c>
      <c r="GW428" s="9">
        <v>4</v>
      </c>
      <c r="GX428" s="9" t="s">
        <v>858</v>
      </c>
      <c r="GY428" s="9" t="s">
        <v>858</v>
      </c>
    </row>
    <row r="429" spans="1:207" x14ac:dyDescent="0.25">
      <c r="A429" s="1" t="s">
        <v>652</v>
      </c>
      <c r="B429" s="1" t="s">
        <v>230</v>
      </c>
      <c r="C429" s="1">
        <v>27000</v>
      </c>
      <c r="D429" s="1">
        <v>8</v>
      </c>
      <c r="E429" s="1">
        <v>585.1</v>
      </c>
      <c r="F429" s="1">
        <v>7</v>
      </c>
      <c r="G429" s="1">
        <v>680.5</v>
      </c>
      <c r="H429" s="1">
        <v>4.5999999999999996</v>
      </c>
      <c r="I429" s="1">
        <v>325.2</v>
      </c>
      <c r="J429" s="1">
        <v>3.4</v>
      </c>
      <c r="K429" s="1" t="s">
        <v>858</v>
      </c>
      <c r="L429" s="1" t="s">
        <v>858</v>
      </c>
      <c r="N429" s="2" t="s">
        <v>652</v>
      </c>
      <c r="O429" s="2" t="s">
        <v>230</v>
      </c>
      <c r="P429" s="2">
        <v>45000</v>
      </c>
      <c r="Q429" s="2">
        <v>6.1</v>
      </c>
      <c r="R429" s="2">
        <v>37.5</v>
      </c>
      <c r="S429" s="2">
        <v>1.7</v>
      </c>
      <c r="T429" s="2">
        <v>40</v>
      </c>
      <c r="U429" s="2">
        <v>0.9</v>
      </c>
      <c r="V429" s="2">
        <v>35</v>
      </c>
      <c r="W429" s="2">
        <v>0.3</v>
      </c>
      <c r="X429" s="2" t="s">
        <v>858</v>
      </c>
      <c r="Y429" s="2" t="s">
        <v>858</v>
      </c>
      <c r="AA429" s="3" t="s">
        <v>652</v>
      </c>
      <c r="AB429" s="3" t="s">
        <v>230</v>
      </c>
      <c r="AC429" s="3">
        <v>41000</v>
      </c>
      <c r="AD429" s="3">
        <v>7.1</v>
      </c>
      <c r="AE429" s="3">
        <v>27150</v>
      </c>
      <c r="AF429" s="3">
        <v>6.6</v>
      </c>
      <c r="AG429" s="3">
        <v>31771</v>
      </c>
      <c r="AH429" s="3">
        <v>4.5</v>
      </c>
      <c r="AI429" s="3">
        <v>14627</v>
      </c>
      <c r="AJ429" s="3">
        <v>4.9000000000000004</v>
      </c>
      <c r="AK429" s="3" t="s">
        <v>858</v>
      </c>
      <c r="AL429" s="3" t="s">
        <v>858</v>
      </c>
      <c r="AN429" s="4" t="s">
        <v>652</v>
      </c>
      <c r="AO429" s="4" t="s">
        <v>230</v>
      </c>
      <c r="AP429" s="4">
        <v>45000</v>
      </c>
      <c r="AQ429" s="4">
        <v>6.1</v>
      </c>
      <c r="AR429" s="4">
        <v>13.34</v>
      </c>
      <c r="AS429" s="4">
        <v>5.2</v>
      </c>
      <c r="AT429" s="4">
        <v>15.96</v>
      </c>
      <c r="AU429" s="4">
        <v>3.6</v>
      </c>
      <c r="AV429" s="4">
        <v>7.62</v>
      </c>
      <c r="AW429" s="4">
        <v>3.3</v>
      </c>
      <c r="AX429" s="4" t="s">
        <v>858</v>
      </c>
      <c r="AY429" s="4" t="s">
        <v>858</v>
      </c>
      <c r="BA429" s="5" t="s">
        <v>652</v>
      </c>
      <c r="BB429" s="5" t="s">
        <v>230</v>
      </c>
      <c r="BC429" s="5">
        <v>45000</v>
      </c>
      <c r="BD429" s="5">
        <v>6.1</v>
      </c>
      <c r="BE429" s="5">
        <v>548.6</v>
      </c>
      <c r="BF429" s="5">
        <v>5.3</v>
      </c>
      <c r="BG429" s="5">
        <v>638.9</v>
      </c>
      <c r="BH429" s="5">
        <v>3.6</v>
      </c>
      <c r="BI429" s="5">
        <v>312</v>
      </c>
      <c r="BJ429" s="5">
        <v>3.7</v>
      </c>
      <c r="BK429" s="5" t="s">
        <v>858</v>
      </c>
      <c r="BL429" s="5" t="s">
        <v>858</v>
      </c>
      <c r="BN429" s="6" t="s">
        <v>652</v>
      </c>
      <c r="BO429" s="6" t="s">
        <v>230</v>
      </c>
      <c r="BP429" s="6">
        <v>70000</v>
      </c>
      <c r="BQ429" s="6">
        <v>4.8</v>
      </c>
      <c r="BR429" s="6">
        <v>36</v>
      </c>
      <c r="BS429" s="6">
        <v>1.1000000000000001</v>
      </c>
      <c r="BT429" s="6">
        <v>32.200000000000003</v>
      </c>
      <c r="BU429" s="6">
        <v>1.9</v>
      </c>
      <c r="BV429" s="6">
        <v>14</v>
      </c>
      <c r="BW429" s="6">
        <v>12</v>
      </c>
      <c r="BX429" s="6">
        <v>45</v>
      </c>
      <c r="BY429" s="6">
        <v>9.4</v>
      </c>
      <c r="CA429" s="7" t="s">
        <v>652</v>
      </c>
      <c r="CB429" s="7" t="s">
        <v>230</v>
      </c>
      <c r="CC429" s="7">
        <v>63000</v>
      </c>
      <c r="CD429" s="7">
        <v>5.9</v>
      </c>
      <c r="CE429" s="7">
        <v>22884</v>
      </c>
      <c r="CF429" s="7">
        <v>6</v>
      </c>
      <c r="CG429" s="7">
        <v>26159</v>
      </c>
      <c r="CH429" s="7">
        <v>4.5999999999999996</v>
      </c>
      <c r="CI429" s="7">
        <v>6896</v>
      </c>
      <c r="CJ429" s="7">
        <v>16</v>
      </c>
      <c r="CK429" s="7" t="s">
        <v>858</v>
      </c>
      <c r="CL429" s="7" t="s">
        <v>858</v>
      </c>
      <c r="CN429" s="8" t="s">
        <v>652</v>
      </c>
      <c r="CO429" s="8" t="s">
        <v>230</v>
      </c>
      <c r="CP429" s="8">
        <v>70000</v>
      </c>
      <c r="CQ429" s="8">
        <v>4.8</v>
      </c>
      <c r="CR429" s="8">
        <v>12.24</v>
      </c>
      <c r="CS429" s="8">
        <v>4.5</v>
      </c>
      <c r="CT429" s="8">
        <v>15.8</v>
      </c>
      <c r="CU429" s="8">
        <v>3.3</v>
      </c>
      <c r="CV429" s="8">
        <v>6.7</v>
      </c>
      <c r="CW429" s="8">
        <v>2.8</v>
      </c>
      <c r="CX429" s="8" t="s">
        <v>858</v>
      </c>
      <c r="CY429" s="8" t="s">
        <v>858</v>
      </c>
      <c r="DA429" s="20" t="s">
        <v>652</v>
      </c>
      <c r="DB429" s="20" t="s">
        <v>230</v>
      </c>
      <c r="DC429" s="20">
        <v>70000</v>
      </c>
      <c r="DD429" s="20">
        <v>4.8</v>
      </c>
      <c r="DE429" s="20">
        <v>430.9</v>
      </c>
      <c r="DF429" s="20">
        <v>5.8</v>
      </c>
      <c r="DG429" s="20">
        <v>508.1</v>
      </c>
      <c r="DH429" s="20">
        <v>3.7</v>
      </c>
      <c r="DI429" s="20">
        <v>121.5</v>
      </c>
      <c r="DJ429" s="20">
        <v>9.6999999999999993</v>
      </c>
      <c r="DK429" s="20" t="s">
        <v>858</v>
      </c>
      <c r="DL429" s="20" t="s">
        <v>858</v>
      </c>
      <c r="DN429" s="21" t="s">
        <v>652</v>
      </c>
      <c r="DO429" s="21" t="s">
        <v>230</v>
      </c>
      <c r="DP429" s="21">
        <v>17000</v>
      </c>
      <c r="DQ429" s="21">
        <v>9.5</v>
      </c>
      <c r="DR429" s="21">
        <v>37.4</v>
      </c>
      <c r="DS429" s="21">
        <v>1</v>
      </c>
      <c r="DT429" s="21">
        <v>37.799999999999997</v>
      </c>
      <c r="DU429" s="21">
        <v>1.1000000000000001</v>
      </c>
      <c r="DV429" s="21">
        <v>33.1</v>
      </c>
      <c r="DW429" s="21">
        <v>2.9</v>
      </c>
      <c r="DX429" s="21" t="s">
        <v>858</v>
      </c>
      <c r="DY429" s="21" t="s">
        <v>858</v>
      </c>
      <c r="EA429" s="22" t="s">
        <v>652</v>
      </c>
      <c r="EB429" s="22" t="s">
        <v>230</v>
      </c>
      <c r="EC429" s="22">
        <v>16000</v>
      </c>
      <c r="ED429" s="22">
        <v>10.9</v>
      </c>
      <c r="EE429" s="22">
        <v>25350</v>
      </c>
      <c r="EF429" s="22">
        <v>7.5</v>
      </c>
      <c r="EG429" s="22">
        <v>29525</v>
      </c>
      <c r="EH429" s="22">
        <v>6.9</v>
      </c>
      <c r="EI429" s="22">
        <v>13380</v>
      </c>
      <c r="EJ429" s="22">
        <v>11</v>
      </c>
      <c r="EK429" s="22" t="s">
        <v>858</v>
      </c>
      <c r="EL429" s="22" t="s">
        <v>858</v>
      </c>
      <c r="EN429" s="23" t="s">
        <v>652</v>
      </c>
      <c r="EO429" s="23" t="s">
        <v>230</v>
      </c>
      <c r="EP429" s="23">
        <v>17000</v>
      </c>
      <c r="EQ429" s="23">
        <v>9.5</v>
      </c>
      <c r="ER429" s="23">
        <v>13.57</v>
      </c>
      <c r="ES429" s="23">
        <v>7.2</v>
      </c>
      <c r="ET429" s="23">
        <v>15.15</v>
      </c>
      <c r="EU429" s="23">
        <v>5.0999999999999996</v>
      </c>
      <c r="EV429" s="23">
        <v>7.62</v>
      </c>
      <c r="EW429" s="23">
        <v>5.6</v>
      </c>
      <c r="EX429" s="23" t="s">
        <v>858</v>
      </c>
      <c r="EY429" s="23" t="s">
        <v>858</v>
      </c>
      <c r="FA429" s="24" t="s">
        <v>652</v>
      </c>
      <c r="FB429" s="24" t="s">
        <v>230</v>
      </c>
      <c r="FC429" s="24">
        <v>17000</v>
      </c>
      <c r="FD429" s="24">
        <v>9.5</v>
      </c>
      <c r="FE429" s="24">
        <v>511.2</v>
      </c>
      <c r="FF429" s="24">
        <v>6.7</v>
      </c>
      <c r="FG429" s="24">
        <v>572.29999999999995</v>
      </c>
      <c r="FH429" s="24">
        <v>5.3</v>
      </c>
      <c r="FI429" s="24">
        <v>275.60000000000002</v>
      </c>
      <c r="FJ429" s="24">
        <v>5.3</v>
      </c>
      <c r="FK429" s="24" t="s">
        <v>858</v>
      </c>
      <c r="FL429" s="24" t="s">
        <v>858</v>
      </c>
      <c r="FN429" s="11" t="s">
        <v>652</v>
      </c>
      <c r="FO429" s="11" t="s">
        <v>230</v>
      </c>
      <c r="FP429" s="11">
        <v>27000</v>
      </c>
      <c r="FQ429" s="11">
        <v>8</v>
      </c>
      <c r="FR429" s="11">
        <v>40</v>
      </c>
      <c r="FS429" s="11">
        <v>1.9</v>
      </c>
      <c r="FT429" s="11">
        <v>41.4</v>
      </c>
      <c r="FU429" s="11">
        <v>1.2</v>
      </c>
      <c r="FV429" s="11">
        <v>35.700000000000003</v>
      </c>
      <c r="FW429" s="11">
        <v>0.7</v>
      </c>
      <c r="FX429" s="11" t="s">
        <v>858</v>
      </c>
      <c r="FY429" s="11" t="s">
        <v>858</v>
      </c>
      <c r="GA429" s="10" t="s">
        <v>652</v>
      </c>
      <c r="GB429" s="10" t="s">
        <v>230</v>
      </c>
      <c r="GC429" s="10">
        <v>25000</v>
      </c>
      <c r="GD429" s="10">
        <v>9.4</v>
      </c>
      <c r="GE429" s="10">
        <v>28735</v>
      </c>
      <c r="GF429" s="10">
        <v>9</v>
      </c>
      <c r="GG429" s="10">
        <v>33217</v>
      </c>
      <c r="GH429" s="10">
        <v>5.8</v>
      </c>
      <c r="GI429" s="10">
        <v>15172</v>
      </c>
      <c r="GJ429" s="10">
        <v>9.1</v>
      </c>
      <c r="GK429" s="10" t="s">
        <v>858</v>
      </c>
      <c r="GL429" s="10" t="s">
        <v>858</v>
      </c>
      <c r="GN429" s="9" t="s">
        <v>652</v>
      </c>
      <c r="GO429" s="9" t="s">
        <v>230</v>
      </c>
      <c r="GP429" s="9">
        <v>27000</v>
      </c>
      <c r="GQ429" s="9">
        <v>8</v>
      </c>
      <c r="GR429" s="9">
        <v>13.12</v>
      </c>
      <c r="GS429" s="9">
        <v>7.6</v>
      </c>
      <c r="GT429" s="9">
        <v>16.43</v>
      </c>
      <c r="GU429" s="9">
        <v>4.8</v>
      </c>
      <c r="GV429" s="9">
        <v>7.53</v>
      </c>
      <c r="GW429" s="9">
        <v>4</v>
      </c>
      <c r="GX429" s="9" t="s">
        <v>858</v>
      </c>
      <c r="GY429" s="9" t="s">
        <v>858</v>
      </c>
    </row>
    <row r="430" spans="1:207" x14ac:dyDescent="0.25">
      <c r="A430" s="1" t="s">
        <v>653</v>
      </c>
      <c r="B430" s="1" t="s">
        <v>231</v>
      </c>
      <c r="C430" s="1">
        <v>24000</v>
      </c>
      <c r="D430" s="1">
        <v>8.5</v>
      </c>
      <c r="E430" s="1">
        <v>594.20000000000005</v>
      </c>
      <c r="F430" s="1">
        <v>6.9</v>
      </c>
      <c r="G430" s="1">
        <v>685.4</v>
      </c>
      <c r="H430" s="1">
        <v>4.7</v>
      </c>
      <c r="I430" s="1">
        <v>337.1</v>
      </c>
      <c r="J430" s="1">
        <v>5.4</v>
      </c>
      <c r="K430" s="1" t="s">
        <v>858</v>
      </c>
      <c r="L430" s="1" t="s">
        <v>858</v>
      </c>
      <c r="N430" s="2" t="s">
        <v>653</v>
      </c>
      <c r="O430" s="2" t="s">
        <v>231</v>
      </c>
      <c r="P430" s="2">
        <v>44000</v>
      </c>
      <c r="Q430" s="2">
        <v>6.2</v>
      </c>
      <c r="R430" s="2">
        <v>37.5</v>
      </c>
      <c r="S430" s="2">
        <v>1.5</v>
      </c>
      <c r="T430" s="2">
        <v>38.4</v>
      </c>
      <c r="U430" s="2">
        <v>1.1000000000000001</v>
      </c>
      <c r="V430" s="2">
        <v>30.6</v>
      </c>
      <c r="W430" s="2">
        <v>6.1</v>
      </c>
      <c r="X430" s="2" t="s">
        <v>858</v>
      </c>
      <c r="Y430" s="2" t="s">
        <v>858</v>
      </c>
      <c r="AA430" s="3" t="s">
        <v>653</v>
      </c>
      <c r="AB430" s="3" t="s">
        <v>231</v>
      </c>
      <c r="AC430" s="3">
        <v>37000</v>
      </c>
      <c r="AD430" s="3">
        <v>9.4</v>
      </c>
      <c r="AE430" s="3">
        <v>30071</v>
      </c>
      <c r="AF430" s="3">
        <v>9.1999999999999993</v>
      </c>
      <c r="AG430" s="3">
        <v>32810</v>
      </c>
      <c r="AH430" s="3">
        <v>6.5</v>
      </c>
      <c r="AI430" s="3" t="s">
        <v>858</v>
      </c>
      <c r="AJ430" s="3" t="s">
        <v>858</v>
      </c>
      <c r="AK430" s="3" t="s">
        <v>858</v>
      </c>
      <c r="AL430" s="3" t="s">
        <v>858</v>
      </c>
      <c r="AN430" s="4" t="s">
        <v>653</v>
      </c>
      <c r="AO430" s="4" t="s">
        <v>231</v>
      </c>
      <c r="AP430" s="4">
        <v>44000</v>
      </c>
      <c r="AQ430" s="4">
        <v>6.2</v>
      </c>
      <c r="AR430" s="4">
        <v>15.42</v>
      </c>
      <c r="AS430" s="4">
        <v>4.5</v>
      </c>
      <c r="AT430" s="4">
        <v>16.72</v>
      </c>
      <c r="AU430" s="4">
        <v>3.3</v>
      </c>
      <c r="AV430" s="4">
        <v>8.1300000000000008</v>
      </c>
      <c r="AW430" s="4">
        <v>5.2</v>
      </c>
      <c r="AX430" s="4" t="s">
        <v>858</v>
      </c>
      <c r="AY430" s="4" t="s">
        <v>858</v>
      </c>
      <c r="BA430" s="5" t="s">
        <v>653</v>
      </c>
      <c r="BB430" s="5" t="s">
        <v>231</v>
      </c>
      <c r="BC430" s="5">
        <v>44000</v>
      </c>
      <c r="BD430" s="5">
        <v>6.2</v>
      </c>
      <c r="BE430" s="5">
        <v>579.1</v>
      </c>
      <c r="BF430" s="5">
        <v>4.8</v>
      </c>
      <c r="BG430" s="5">
        <v>642</v>
      </c>
      <c r="BH430" s="5">
        <v>3.2</v>
      </c>
      <c r="BI430" s="5">
        <v>330</v>
      </c>
      <c r="BJ430" s="5">
        <v>4.0999999999999996</v>
      </c>
      <c r="BK430" s="5" t="s">
        <v>858</v>
      </c>
      <c r="BL430" s="5" t="s">
        <v>858</v>
      </c>
      <c r="BN430" s="6" t="s">
        <v>653</v>
      </c>
      <c r="BO430" s="6" t="s">
        <v>231</v>
      </c>
      <c r="BP430" s="6">
        <v>63000</v>
      </c>
      <c r="BQ430" s="6">
        <v>5</v>
      </c>
      <c r="BR430" s="6">
        <v>35</v>
      </c>
      <c r="BS430" s="6">
        <v>1.7</v>
      </c>
      <c r="BT430" s="6">
        <v>31.7</v>
      </c>
      <c r="BU430" s="6">
        <v>2</v>
      </c>
      <c r="BV430" s="6">
        <v>13.9</v>
      </c>
      <c r="BW430" s="6">
        <v>13</v>
      </c>
      <c r="BX430" s="6" t="s">
        <v>858</v>
      </c>
      <c r="BY430" s="6" t="s">
        <v>858</v>
      </c>
      <c r="CA430" s="7" t="s">
        <v>653</v>
      </c>
      <c r="CB430" s="7" t="s">
        <v>231</v>
      </c>
      <c r="CC430" s="7">
        <v>53000</v>
      </c>
      <c r="CD430" s="7">
        <v>7.3</v>
      </c>
      <c r="CE430" s="7">
        <v>23867</v>
      </c>
      <c r="CF430" s="7">
        <v>11</v>
      </c>
      <c r="CG430" s="7">
        <v>26425</v>
      </c>
      <c r="CH430" s="7">
        <v>5.6</v>
      </c>
      <c r="CI430" s="7" t="s">
        <v>858</v>
      </c>
      <c r="CJ430" s="7" t="s">
        <v>858</v>
      </c>
      <c r="CK430" s="7" t="s">
        <v>858</v>
      </c>
      <c r="CL430" s="7" t="s">
        <v>858</v>
      </c>
      <c r="CN430" s="8" t="s">
        <v>653</v>
      </c>
      <c r="CO430" s="8" t="s">
        <v>231</v>
      </c>
      <c r="CP430" s="8">
        <v>63000</v>
      </c>
      <c r="CQ430" s="8">
        <v>5</v>
      </c>
      <c r="CR430" s="8">
        <v>14</v>
      </c>
      <c r="CS430" s="8">
        <v>4</v>
      </c>
      <c r="CT430" s="8">
        <v>16.149999999999999</v>
      </c>
      <c r="CU430" s="8">
        <v>3</v>
      </c>
      <c r="CV430" s="8">
        <v>7.17</v>
      </c>
      <c r="CW430" s="8">
        <v>3.2</v>
      </c>
      <c r="CX430" s="8" t="s">
        <v>858</v>
      </c>
      <c r="CY430" s="8" t="s">
        <v>858</v>
      </c>
      <c r="DA430" s="20" t="s">
        <v>653</v>
      </c>
      <c r="DB430" s="20" t="s">
        <v>231</v>
      </c>
      <c r="DC430" s="20">
        <v>63000</v>
      </c>
      <c r="DD430" s="20">
        <v>5</v>
      </c>
      <c r="DE430" s="20">
        <v>468.3</v>
      </c>
      <c r="DF430" s="20">
        <v>5.9</v>
      </c>
      <c r="DG430" s="20">
        <v>512.29999999999995</v>
      </c>
      <c r="DH430" s="20">
        <v>3.6</v>
      </c>
      <c r="DI430" s="20">
        <v>124</v>
      </c>
      <c r="DJ430" s="20">
        <v>11</v>
      </c>
      <c r="DK430" s="20">
        <v>900.2</v>
      </c>
      <c r="DL430" s="20">
        <v>20</v>
      </c>
      <c r="DN430" s="21" t="s">
        <v>653</v>
      </c>
      <c r="DO430" s="21" t="s">
        <v>231</v>
      </c>
      <c r="DP430" s="21">
        <v>20000</v>
      </c>
      <c r="DQ430" s="21">
        <v>8.9</v>
      </c>
      <c r="DR430" s="21">
        <v>36.200000000000003</v>
      </c>
      <c r="DS430" s="21">
        <v>1.7</v>
      </c>
      <c r="DT430" s="21">
        <v>36.6</v>
      </c>
      <c r="DU430" s="21">
        <v>1.4</v>
      </c>
      <c r="DV430" s="21">
        <v>27.6</v>
      </c>
      <c r="DW430" s="21">
        <v>6.3</v>
      </c>
      <c r="DX430" s="21" t="s">
        <v>858</v>
      </c>
      <c r="DY430" s="21" t="s">
        <v>858</v>
      </c>
      <c r="EA430" s="22" t="s">
        <v>653</v>
      </c>
      <c r="EB430" s="22" t="s">
        <v>231</v>
      </c>
      <c r="EC430" s="22">
        <v>17000</v>
      </c>
      <c r="ED430" s="22">
        <v>16.399999999999999</v>
      </c>
      <c r="EE430" s="22">
        <v>27886</v>
      </c>
      <c r="EF430" s="22">
        <v>19</v>
      </c>
      <c r="EG430" s="22">
        <v>29496</v>
      </c>
      <c r="EH430" s="22">
        <v>12</v>
      </c>
      <c r="EI430" s="22" t="s">
        <v>858</v>
      </c>
      <c r="EJ430" s="22" t="s">
        <v>858</v>
      </c>
      <c r="EK430" s="22" t="s">
        <v>858</v>
      </c>
      <c r="EL430" s="22" t="s">
        <v>858</v>
      </c>
      <c r="EN430" s="23" t="s">
        <v>653</v>
      </c>
      <c r="EO430" s="23" t="s">
        <v>231</v>
      </c>
      <c r="EP430" s="23">
        <v>20000</v>
      </c>
      <c r="EQ430" s="23">
        <v>8.9</v>
      </c>
      <c r="ER430" s="23">
        <v>15.31</v>
      </c>
      <c r="ES430" s="23">
        <v>8.3000000000000007</v>
      </c>
      <c r="ET430" s="23">
        <v>16.13</v>
      </c>
      <c r="EU430" s="23">
        <v>4.0999999999999996</v>
      </c>
      <c r="EV430" s="23">
        <v>7.78</v>
      </c>
      <c r="EW430" s="23">
        <v>8</v>
      </c>
      <c r="EX430" s="23" t="s">
        <v>858</v>
      </c>
      <c r="EY430" s="23" t="s">
        <v>858</v>
      </c>
      <c r="FA430" s="24" t="s">
        <v>653</v>
      </c>
      <c r="FB430" s="24" t="s">
        <v>231</v>
      </c>
      <c r="FC430" s="24">
        <v>20000</v>
      </c>
      <c r="FD430" s="24">
        <v>8.9</v>
      </c>
      <c r="FE430" s="24">
        <v>557.20000000000005</v>
      </c>
      <c r="FF430" s="24">
        <v>7.6</v>
      </c>
      <c r="FG430" s="24">
        <v>589.9</v>
      </c>
      <c r="FH430" s="24">
        <v>3.9</v>
      </c>
      <c r="FI430" s="24">
        <v>313.3</v>
      </c>
      <c r="FJ430" s="24">
        <v>8.4</v>
      </c>
      <c r="FK430" s="24" t="s">
        <v>858</v>
      </c>
      <c r="FL430" s="24" t="s">
        <v>858</v>
      </c>
      <c r="FN430" s="11" t="s">
        <v>653</v>
      </c>
      <c r="FO430" s="11" t="s">
        <v>231</v>
      </c>
      <c r="FP430" s="11">
        <v>24000</v>
      </c>
      <c r="FQ430" s="11">
        <v>8.5</v>
      </c>
      <c r="FR430" s="11">
        <v>38.1</v>
      </c>
      <c r="FS430" s="11">
        <v>2</v>
      </c>
      <c r="FT430" s="11">
        <v>39.9</v>
      </c>
      <c r="FU430" s="11">
        <v>1.6</v>
      </c>
      <c r="FV430" s="11">
        <v>35</v>
      </c>
      <c r="FW430" s="11">
        <v>3.1</v>
      </c>
      <c r="FX430" s="11" t="s">
        <v>858</v>
      </c>
      <c r="FY430" s="11" t="s">
        <v>858</v>
      </c>
      <c r="GA430" s="10" t="s">
        <v>653</v>
      </c>
      <c r="GB430" s="10" t="s">
        <v>231</v>
      </c>
      <c r="GC430" s="10">
        <v>20000</v>
      </c>
      <c r="GD430" s="10">
        <v>10.3</v>
      </c>
      <c r="GE430" s="10">
        <v>30551</v>
      </c>
      <c r="GF430" s="10">
        <v>9.1</v>
      </c>
      <c r="GG430" s="10">
        <v>35651</v>
      </c>
      <c r="GH430" s="10">
        <v>6.2</v>
      </c>
      <c r="GI430" s="10">
        <v>16932</v>
      </c>
      <c r="GJ430" s="10">
        <v>12</v>
      </c>
      <c r="GK430" s="10" t="s">
        <v>858</v>
      </c>
      <c r="GL430" s="10" t="s">
        <v>858</v>
      </c>
      <c r="GN430" s="9" t="s">
        <v>653</v>
      </c>
      <c r="GO430" s="9" t="s">
        <v>231</v>
      </c>
      <c r="GP430" s="9">
        <v>24000</v>
      </c>
      <c r="GQ430" s="9">
        <v>8.5</v>
      </c>
      <c r="GR430" s="9">
        <v>15.6</v>
      </c>
      <c r="GS430" s="9">
        <v>5.6</v>
      </c>
      <c r="GT430" s="9">
        <v>17.170000000000002</v>
      </c>
      <c r="GU430" s="9">
        <v>4.8</v>
      </c>
      <c r="GV430" s="9">
        <v>8.15</v>
      </c>
      <c r="GW430" s="9">
        <v>7.9</v>
      </c>
      <c r="GX430" s="9" t="s">
        <v>858</v>
      </c>
      <c r="GY430" s="9" t="s">
        <v>858</v>
      </c>
    </row>
    <row r="431" spans="1:207" x14ac:dyDescent="0.25">
      <c r="A431" s="1" t="s">
        <v>654</v>
      </c>
      <c r="B431" s="1" t="s">
        <v>232</v>
      </c>
      <c r="C431" s="1">
        <v>21000</v>
      </c>
      <c r="D431" s="1">
        <v>9.5</v>
      </c>
      <c r="E431" s="1">
        <v>539.5</v>
      </c>
      <c r="F431" s="1">
        <v>8.5</v>
      </c>
      <c r="G431" s="1">
        <v>648.20000000000005</v>
      </c>
      <c r="H431" s="1">
        <v>5.6</v>
      </c>
      <c r="I431" s="1">
        <v>302.2</v>
      </c>
      <c r="J431" s="1">
        <v>7.7</v>
      </c>
      <c r="K431" s="1" t="s">
        <v>858</v>
      </c>
      <c r="L431" s="1" t="s">
        <v>858</v>
      </c>
      <c r="N431" s="2" t="s">
        <v>654</v>
      </c>
      <c r="O431" s="2" t="s">
        <v>232</v>
      </c>
      <c r="P431" s="2">
        <v>38000</v>
      </c>
      <c r="Q431" s="2">
        <v>6.8</v>
      </c>
      <c r="R431" s="2">
        <v>37.5</v>
      </c>
      <c r="S431" s="2">
        <v>1.1000000000000001</v>
      </c>
      <c r="T431" s="2">
        <v>38.5</v>
      </c>
      <c r="U431" s="2">
        <v>1.1000000000000001</v>
      </c>
      <c r="V431" s="2">
        <v>32.5</v>
      </c>
      <c r="W431" s="2">
        <v>5.5</v>
      </c>
      <c r="X431" s="2" t="s">
        <v>858</v>
      </c>
      <c r="Y431" s="2" t="s">
        <v>858</v>
      </c>
      <c r="AA431" s="3" t="s">
        <v>654</v>
      </c>
      <c r="AB431" s="3" t="s">
        <v>232</v>
      </c>
      <c r="AC431" s="3">
        <v>33000</v>
      </c>
      <c r="AD431" s="3">
        <v>9.4</v>
      </c>
      <c r="AE431" s="3">
        <v>26892</v>
      </c>
      <c r="AF431" s="3">
        <v>7.3</v>
      </c>
      <c r="AG431" s="3">
        <v>32028</v>
      </c>
      <c r="AH431" s="3">
        <v>5.8</v>
      </c>
      <c r="AI431" s="3">
        <v>15265</v>
      </c>
      <c r="AJ431" s="3">
        <v>6</v>
      </c>
      <c r="AK431" s="3" t="s">
        <v>858</v>
      </c>
      <c r="AL431" s="3" t="s">
        <v>858</v>
      </c>
      <c r="AN431" s="4" t="s">
        <v>654</v>
      </c>
      <c r="AO431" s="4" t="s">
        <v>232</v>
      </c>
      <c r="AP431" s="4">
        <v>38000</v>
      </c>
      <c r="AQ431" s="4">
        <v>6.8</v>
      </c>
      <c r="AR431" s="4">
        <v>13.66</v>
      </c>
      <c r="AS431" s="4">
        <v>6</v>
      </c>
      <c r="AT431" s="4">
        <v>15.96</v>
      </c>
      <c r="AU431" s="4">
        <v>4.3</v>
      </c>
      <c r="AV431" s="4">
        <v>7.65</v>
      </c>
      <c r="AW431" s="4">
        <v>2.7</v>
      </c>
      <c r="AX431" s="4" t="s">
        <v>858</v>
      </c>
      <c r="AY431" s="4" t="s">
        <v>858</v>
      </c>
      <c r="BA431" s="5" t="s">
        <v>654</v>
      </c>
      <c r="BB431" s="5" t="s">
        <v>232</v>
      </c>
      <c r="BC431" s="5">
        <v>38000</v>
      </c>
      <c r="BD431" s="5">
        <v>6.8</v>
      </c>
      <c r="BE431" s="5">
        <v>519.70000000000005</v>
      </c>
      <c r="BF431" s="5">
        <v>5.0999999999999996</v>
      </c>
      <c r="BG431" s="5">
        <v>614</v>
      </c>
      <c r="BH431" s="5">
        <v>4.0999999999999996</v>
      </c>
      <c r="BI431" s="5">
        <v>300.10000000000002</v>
      </c>
      <c r="BJ431" s="5">
        <v>4.3</v>
      </c>
      <c r="BK431" s="5" t="s">
        <v>858</v>
      </c>
      <c r="BL431" s="5" t="s">
        <v>858</v>
      </c>
      <c r="BN431" s="6" t="s">
        <v>654</v>
      </c>
      <c r="BO431" s="6" t="s">
        <v>232</v>
      </c>
      <c r="BP431" s="6">
        <v>57000</v>
      </c>
      <c r="BQ431" s="6">
        <v>5.4</v>
      </c>
      <c r="BR431" s="6">
        <v>36</v>
      </c>
      <c r="BS431" s="6">
        <v>1.6</v>
      </c>
      <c r="BT431" s="6">
        <v>31.9</v>
      </c>
      <c r="BU431" s="6">
        <v>2</v>
      </c>
      <c r="BV431" s="6">
        <v>13.3</v>
      </c>
      <c r="BW431" s="6">
        <v>13</v>
      </c>
      <c r="BX431" s="6" t="s">
        <v>858</v>
      </c>
      <c r="BY431" s="6" t="s">
        <v>858</v>
      </c>
      <c r="CA431" s="7" t="s">
        <v>654</v>
      </c>
      <c r="CB431" s="7" t="s">
        <v>232</v>
      </c>
      <c r="CC431" s="7">
        <v>50000</v>
      </c>
      <c r="CD431" s="7">
        <v>7.8</v>
      </c>
      <c r="CE431" s="7">
        <v>20613</v>
      </c>
      <c r="CF431" s="7">
        <v>9.8000000000000007</v>
      </c>
      <c r="CG431" s="7">
        <v>24618</v>
      </c>
      <c r="CH431" s="7">
        <v>6.8</v>
      </c>
      <c r="CI431" s="7" t="s">
        <v>858</v>
      </c>
      <c r="CJ431" s="7" t="s">
        <v>858</v>
      </c>
      <c r="CK431" s="7" t="s">
        <v>858</v>
      </c>
      <c r="CL431" s="7" t="s">
        <v>858</v>
      </c>
      <c r="CN431" s="8" t="s">
        <v>654</v>
      </c>
      <c r="CO431" s="8" t="s">
        <v>232</v>
      </c>
      <c r="CP431" s="8">
        <v>57000</v>
      </c>
      <c r="CQ431" s="8">
        <v>5.4</v>
      </c>
      <c r="CR431" s="8">
        <v>11.44</v>
      </c>
      <c r="CS431" s="8">
        <v>6.6</v>
      </c>
      <c r="CT431" s="8">
        <v>14.87</v>
      </c>
      <c r="CU431" s="8">
        <v>3.9</v>
      </c>
      <c r="CV431" s="8">
        <v>6.57</v>
      </c>
      <c r="CW431" s="8">
        <v>3.1</v>
      </c>
      <c r="CX431" s="8" t="s">
        <v>858</v>
      </c>
      <c r="CY431" s="8" t="s">
        <v>858</v>
      </c>
      <c r="DA431" s="20" t="s">
        <v>654</v>
      </c>
      <c r="DB431" s="20" t="s">
        <v>232</v>
      </c>
      <c r="DC431" s="20">
        <v>57000</v>
      </c>
      <c r="DD431" s="20">
        <v>5.4</v>
      </c>
      <c r="DE431" s="20">
        <v>408.8</v>
      </c>
      <c r="DF431" s="20">
        <v>6.7</v>
      </c>
      <c r="DG431" s="20">
        <v>474</v>
      </c>
      <c r="DH431" s="20">
        <v>4.4000000000000004</v>
      </c>
      <c r="DI431" s="20">
        <v>119.3</v>
      </c>
      <c r="DJ431" s="20">
        <v>13</v>
      </c>
      <c r="DK431" s="20" t="s">
        <v>858</v>
      </c>
      <c r="DL431" s="20" t="s">
        <v>858</v>
      </c>
      <c r="DN431" s="21" t="s">
        <v>654</v>
      </c>
      <c r="DO431" s="21" t="s">
        <v>232</v>
      </c>
      <c r="DP431" s="21">
        <v>18000</v>
      </c>
      <c r="DQ431" s="21">
        <v>9.6999999999999993</v>
      </c>
      <c r="DR431" s="21">
        <v>37.299999999999997</v>
      </c>
      <c r="DS431" s="21">
        <v>1</v>
      </c>
      <c r="DT431" s="21">
        <v>37.5</v>
      </c>
      <c r="DU431" s="21">
        <v>2.1</v>
      </c>
      <c r="DV431" s="21">
        <v>30</v>
      </c>
      <c r="DW431" s="21">
        <v>6.3</v>
      </c>
      <c r="DX431" s="21" t="s">
        <v>858</v>
      </c>
      <c r="DY431" s="21" t="s">
        <v>858</v>
      </c>
      <c r="EA431" s="22" t="s">
        <v>654</v>
      </c>
      <c r="EB431" s="22" t="s">
        <v>232</v>
      </c>
      <c r="EC431" s="22">
        <v>15000</v>
      </c>
      <c r="ED431" s="22">
        <v>15.6</v>
      </c>
      <c r="EE431" s="22">
        <v>22873</v>
      </c>
      <c r="EF431" s="22">
        <v>9.6</v>
      </c>
      <c r="EG431" s="22">
        <v>29034</v>
      </c>
      <c r="EH431" s="22">
        <v>11</v>
      </c>
      <c r="EI431" s="22">
        <v>13806</v>
      </c>
      <c r="EJ431" s="22">
        <v>7.8</v>
      </c>
      <c r="EK431" s="22" t="s">
        <v>858</v>
      </c>
      <c r="EL431" s="22" t="s">
        <v>858</v>
      </c>
      <c r="EN431" s="23" t="s">
        <v>654</v>
      </c>
      <c r="EO431" s="23" t="s">
        <v>232</v>
      </c>
      <c r="EP431" s="23">
        <v>18000</v>
      </c>
      <c r="EQ431" s="23">
        <v>9.6999999999999993</v>
      </c>
      <c r="ER431" s="23">
        <v>13.23</v>
      </c>
      <c r="ES431" s="23">
        <v>11</v>
      </c>
      <c r="ET431" s="23">
        <v>15.3</v>
      </c>
      <c r="EU431" s="23">
        <v>6.3</v>
      </c>
      <c r="EV431" s="23">
        <v>7.65</v>
      </c>
      <c r="EW431" s="23">
        <v>5.0999999999999996</v>
      </c>
      <c r="EX431" s="23" t="s">
        <v>858</v>
      </c>
      <c r="EY431" s="23" t="s">
        <v>858</v>
      </c>
      <c r="FA431" s="24" t="s">
        <v>654</v>
      </c>
      <c r="FB431" s="24" t="s">
        <v>232</v>
      </c>
      <c r="FC431" s="24">
        <v>18000</v>
      </c>
      <c r="FD431" s="24">
        <v>9.6999999999999993</v>
      </c>
      <c r="FE431" s="24">
        <v>480.3</v>
      </c>
      <c r="FF431" s="24">
        <v>8</v>
      </c>
      <c r="FG431" s="24">
        <v>573.79999999999995</v>
      </c>
      <c r="FH431" s="24">
        <v>6.1</v>
      </c>
      <c r="FI431" s="24">
        <v>283.2</v>
      </c>
      <c r="FJ431" s="24">
        <v>6</v>
      </c>
      <c r="FK431" s="24" t="s">
        <v>858</v>
      </c>
      <c r="FL431" s="24" t="s">
        <v>858</v>
      </c>
      <c r="FN431" s="11" t="s">
        <v>654</v>
      </c>
      <c r="FO431" s="11" t="s">
        <v>232</v>
      </c>
      <c r="FP431" s="11">
        <v>21000</v>
      </c>
      <c r="FQ431" s="11">
        <v>9.5</v>
      </c>
      <c r="FR431" s="11">
        <v>38.9</v>
      </c>
      <c r="FS431" s="11">
        <v>1.7</v>
      </c>
      <c r="FT431" s="11">
        <v>39.299999999999997</v>
      </c>
      <c r="FU431" s="11">
        <v>1.2</v>
      </c>
      <c r="FV431" s="11">
        <v>35</v>
      </c>
      <c r="FW431" s="11">
        <v>3.8</v>
      </c>
      <c r="FX431" s="11" t="s">
        <v>858</v>
      </c>
      <c r="FY431" s="11" t="s">
        <v>858</v>
      </c>
      <c r="GA431" s="10" t="s">
        <v>654</v>
      </c>
      <c r="GB431" s="10" t="s">
        <v>232</v>
      </c>
      <c r="GC431" s="10">
        <v>18000</v>
      </c>
      <c r="GD431" s="10">
        <v>11.3</v>
      </c>
      <c r="GE431" s="10">
        <v>30854</v>
      </c>
      <c r="GF431" s="10">
        <v>8.4</v>
      </c>
      <c r="GG431" s="10">
        <v>34571</v>
      </c>
      <c r="GH431" s="10">
        <v>6.7</v>
      </c>
      <c r="GI431" s="10">
        <v>16628</v>
      </c>
      <c r="GJ431" s="10">
        <v>11</v>
      </c>
      <c r="GK431" s="10" t="s">
        <v>858</v>
      </c>
      <c r="GL431" s="10" t="s">
        <v>858</v>
      </c>
      <c r="GN431" s="9" t="s">
        <v>654</v>
      </c>
      <c r="GO431" s="9" t="s">
        <v>232</v>
      </c>
      <c r="GP431" s="9">
        <v>21000</v>
      </c>
      <c r="GQ431" s="9">
        <v>9.5</v>
      </c>
      <c r="GR431" s="9">
        <v>13.96</v>
      </c>
      <c r="GS431" s="9">
        <v>7.8</v>
      </c>
      <c r="GT431" s="9">
        <v>16.489999999999998</v>
      </c>
      <c r="GU431" s="9">
        <v>5.9</v>
      </c>
      <c r="GV431" s="9">
        <v>7.65</v>
      </c>
      <c r="GW431" s="9">
        <v>6.9</v>
      </c>
      <c r="GX431" s="9" t="s">
        <v>858</v>
      </c>
      <c r="GY431" s="9" t="s">
        <v>858</v>
      </c>
    </row>
    <row r="432" spans="1:207" x14ac:dyDescent="0.25">
      <c r="A432" s="1" t="s">
        <v>655</v>
      </c>
      <c r="B432" s="1" t="s">
        <v>233</v>
      </c>
      <c r="C432" s="1">
        <v>18000</v>
      </c>
      <c r="D432" s="1">
        <v>9.8000000000000007</v>
      </c>
      <c r="E432" s="1">
        <v>566.79999999999995</v>
      </c>
      <c r="F432" s="1">
        <v>6.5</v>
      </c>
      <c r="G432" s="1">
        <v>616.6</v>
      </c>
      <c r="H432" s="1">
        <v>4.7</v>
      </c>
      <c r="I432" s="1">
        <v>287.5</v>
      </c>
      <c r="J432" s="1">
        <v>8.5</v>
      </c>
      <c r="K432" s="1" t="s">
        <v>858</v>
      </c>
      <c r="L432" s="1" t="s">
        <v>858</v>
      </c>
      <c r="N432" s="2" t="s">
        <v>655</v>
      </c>
      <c r="O432" s="2" t="s">
        <v>233</v>
      </c>
      <c r="P432" s="2">
        <v>39000</v>
      </c>
      <c r="Q432" s="2">
        <v>6.6</v>
      </c>
      <c r="R432" s="2">
        <v>37.5</v>
      </c>
      <c r="S432" s="2">
        <v>1.1000000000000001</v>
      </c>
      <c r="T432" s="2">
        <v>38.799999999999997</v>
      </c>
      <c r="U432" s="2">
        <v>1</v>
      </c>
      <c r="V432" s="2">
        <v>32.5</v>
      </c>
      <c r="W432" s="2">
        <v>1.9</v>
      </c>
      <c r="X432" s="2" t="s">
        <v>858</v>
      </c>
      <c r="Y432" s="2" t="s">
        <v>858</v>
      </c>
      <c r="AA432" s="3" t="s">
        <v>655</v>
      </c>
      <c r="AB432" s="3" t="s">
        <v>233</v>
      </c>
      <c r="AC432" s="3">
        <v>35000</v>
      </c>
      <c r="AD432" s="3">
        <v>7.7</v>
      </c>
      <c r="AE432" s="3">
        <v>28276</v>
      </c>
      <c r="AF432" s="3">
        <v>5.4</v>
      </c>
      <c r="AG432" s="3">
        <v>31671</v>
      </c>
      <c r="AH432" s="3">
        <v>4.2</v>
      </c>
      <c r="AI432" s="3">
        <v>15000</v>
      </c>
      <c r="AJ432" s="3">
        <v>4.5999999999999996</v>
      </c>
      <c r="AK432" s="3" t="s">
        <v>858</v>
      </c>
      <c r="AL432" s="3" t="s">
        <v>858</v>
      </c>
      <c r="AN432" s="4" t="s">
        <v>655</v>
      </c>
      <c r="AO432" s="4" t="s">
        <v>233</v>
      </c>
      <c r="AP432" s="4">
        <v>39000</v>
      </c>
      <c r="AQ432" s="4">
        <v>6.6</v>
      </c>
      <c r="AR432" s="4">
        <v>13.98</v>
      </c>
      <c r="AS432" s="4">
        <v>6.1</v>
      </c>
      <c r="AT432" s="4">
        <v>15.43</v>
      </c>
      <c r="AU432" s="4">
        <v>3.5</v>
      </c>
      <c r="AV432" s="4">
        <v>7.37</v>
      </c>
      <c r="AW432" s="4">
        <v>4.9000000000000004</v>
      </c>
      <c r="AX432" s="4" t="s">
        <v>858</v>
      </c>
      <c r="AY432" s="4" t="s">
        <v>858</v>
      </c>
      <c r="BA432" s="5" t="s">
        <v>655</v>
      </c>
      <c r="BB432" s="5" t="s">
        <v>233</v>
      </c>
      <c r="BC432" s="5">
        <v>39000</v>
      </c>
      <c r="BD432" s="5">
        <v>6.6</v>
      </c>
      <c r="BE432" s="5">
        <v>543.6</v>
      </c>
      <c r="BF432" s="5">
        <v>4.4000000000000004</v>
      </c>
      <c r="BG432" s="5">
        <v>598.29999999999995</v>
      </c>
      <c r="BH432" s="5">
        <v>3.3</v>
      </c>
      <c r="BI432" s="5">
        <v>287.5</v>
      </c>
      <c r="BJ432" s="5">
        <v>4.7</v>
      </c>
      <c r="BK432" s="5" t="s">
        <v>858</v>
      </c>
      <c r="BL432" s="5" t="s">
        <v>858</v>
      </c>
      <c r="BN432" s="6" t="s">
        <v>655</v>
      </c>
      <c r="BO432" s="6" t="s">
        <v>233</v>
      </c>
      <c r="BP432" s="6">
        <v>56000</v>
      </c>
      <c r="BQ432" s="6">
        <v>5.4</v>
      </c>
      <c r="BR432" s="6">
        <v>36</v>
      </c>
      <c r="BS432" s="6">
        <v>1.4</v>
      </c>
      <c r="BT432" s="6">
        <v>32.200000000000003</v>
      </c>
      <c r="BU432" s="6">
        <v>1.9</v>
      </c>
      <c r="BV432" s="6">
        <v>14</v>
      </c>
      <c r="BW432" s="6">
        <v>8.3000000000000007</v>
      </c>
      <c r="BX432" s="6">
        <v>44.4</v>
      </c>
      <c r="BY432" s="6">
        <v>14</v>
      </c>
      <c r="CA432" s="7" t="s">
        <v>655</v>
      </c>
      <c r="CB432" s="7" t="s">
        <v>233</v>
      </c>
      <c r="CC432" s="7">
        <v>49000</v>
      </c>
      <c r="CD432" s="7">
        <v>7.4</v>
      </c>
      <c r="CE432" s="7">
        <v>22060</v>
      </c>
      <c r="CF432" s="7">
        <v>11</v>
      </c>
      <c r="CG432" s="7">
        <v>25352</v>
      </c>
      <c r="CH432" s="7">
        <v>5.5</v>
      </c>
      <c r="CI432" s="7" t="s">
        <v>858</v>
      </c>
      <c r="CJ432" s="7" t="s">
        <v>858</v>
      </c>
      <c r="CK432" s="7" t="s">
        <v>858</v>
      </c>
      <c r="CL432" s="7" t="s">
        <v>858</v>
      </c>
      <c r="CN432" s="8" t="s">
        <v>655</v>
      </c>
      <c r="CO432" s="8" t="s">
        <v>233</v>
      </c>
      <c r="CP432" s="8">
        <v>56000</v>
      </c>
      <c r="CQ432" s="8">
        <v>5.4</v>
      </c>
      <c r="CR432" s="8">
        <v>12.21</v>
      </c>
      <c r="CS432" s="8">
        <v>5.5</v>
      </c>
      <c r="CT432" s="8">
        <v>14.65</v>
      </c>
      <c r="CU432" s="8">
        <v>3.2</v>
      </c>
      <c r="CV432" s="8">
        <v>6.5</v>
      </c>
      <c r="CW432" s="8">
        <v>2.6</v>
      </c>
      <c r="CX432" s="8" t="s">
        <v>858</v>
      </c>
      <c r="CY432" s="8" t="s">
        <v>858</v>
      </c>
      <c r="DA432" s="20" t="s">
        <v>655</v>
      </c>
      <c r="DB432" s="20" t="s">
        <v>233</v>
      </c>
      <c r="DC432" s="20">
        <v>56000</v>
      </c>
      <c r="DD432" s="20">
        <v>5.4</v>
      </c>
      <c r="DE432" s="20">
        <v>420.7</v>
      </c>
      <c r="DF432" s="20">
        <v>7.1</v>
      </c>
      <c r="DG432" s="20">
        <v>472</v>
      </c>
      <c r="DH432" s="20">
        <v>3.7</v>
      </c>
      <c r="DI432" s="20">
        <v>115.9</v>
      </c>
      <c r="DJ432" s="20">
        <v>8.6</v>
      </c>
      <c r="DK432" s="20" t="s">
        <v>858</v>
      </c>
      <c r="DL432" s="20" t="s">
        <v>858</v>
      </c>
      <c r="DN432" s="21" t="s">
        <v>655</v>
      </c>
      <c r="DO432" s="21" t="s">
        <v>233</v>
      </c>
      <c r="DP432" s="21">
        <v>21000</v>
      </c>
      <c r="DQ432" s="21">
        <v>8.8000000000000007</v>
      </c>
      <c r="DR432" s="21">
        <v>37</v>
      </c>
      <c r="DS432" s="21">
        <v>1</v>
      </c>
      <c r="DT432" s="21">
        <v>37.4</v>
      </c>
      <c r="DU432" s="21">
        <v>1.2</v>
      </c>
      <c r="DV432" s="21">
        <v>32.5</v>
      </c>
      <c r="DW432" s="21">
        <v>1.8</v>
      </c>
      <c r="DX432" s="21" t="s">
        <v>858</v>
      </c>
      <c r="DY432" s="21" t="s">
        <v>858</v>
      </c>
      <c r="EA432" s="22" t="s">
        <v>655</v>
      </c>
      <c r="EB432" s="22" t="s">
        <v>233</v>
      </c>
      <c r="EC432" s="22">
        <v>19000</v>
      </c>
      <c r="ED432" s="22">
        <v>10.3</v>
      </c>
      <c r="EE432" s="22">
        <v>28032</v>
      </c>
      <c r="EF432" s="22">
        <v>8</v>
      </c>
      <c r="EG432" s="22">
        <v>30351</v>
      </c>
      <c r="EH432" s="22">
        <v>5.8</v>
      </c>
      <c r="EI432" s="22">
        <v>14630</v>
      </c>
      <c r="EJ432" s="22">
        <v>8.8000000000000007</v>
      </c>
      <c r="EK432" s="22" t="s">
        <v>858</v>
      </c>
      <c r="EL432" s="22" t="s">
        <v>858</v>
      </c>
      <c r="EN432" s="23" t="s">
        <v>655</v>
      </c>
      <c r="EO432" s="23" t="s">
        <v>233</v>
      </c>
      <c r="EP432" s="23">
        <v>21000</v>
      </c>
      <c r="EQ432" s="23">
        <v>8.8000000000000007</v>
      </c>
      <c r="ER432" s="23">
        <v>14.86</v>
      </c>
      <c r="ES432" s="23">
        <v>7.2</v>
      </c>
      <c r="ET432" s="23">
        <v>15.56</v>
      </c>
      <c r="EU432" s="23">
        <v>4.7</v>
      </c>
      <c r="EV432" s="23">
        <v>6.99</v>
      </c>
      <c r="EW432" s="23">
        <v>6.2</v>
      </c>
      <c r="EX432" s="23" t="s">
        <v>858</v>
      </c>
      <c r="EY432" s="23" t="s">
        <v>858</v>
      </c>
      <c r="FA432" s="24" t="s">
        <v>655</v>
      </c>
      <c r="FB432" s="24" t="s">
        <v>233</v>
      </c>
      <c r="FC432" s="24">
        <v>21000</v>
      </c>
      <c r="FD432" s="24">
        <v>8.8000000000000007</v>
      </c>
      <c r="FE432" s="24">
        <v>531.1</v>
      </c>
      <c r="FF432" s="24">
        <v>6.9</v>
      </c>
      <c r="FG432" s="24">
        <v>582</v>
      </c>
      <c r="FH432" s="24">
        <v>4.7</v>
      </c>
      <c r="FI432" s="24">
        <v>287.5</v>
      </c>
      <c r="FJ432" s="24">
        <v>7.3</v>
      </c>
      <c r="FK432" s="24" t="s">
        <v>858</v>
      </c>
      <c r="FL432" s="24" t="s">
        <v>858</v>
      </c>
      <c r="FN432" s="11" t="s">
        <v>655</v>
      </c>
      <c r="FO432" s="11" t="s">
        <v>233</v>
      </c>
      <c r="FP432" s="11">
        <v>18000</v>
      </c>
      <c r="FQ432" s="11">
        <v>9.8000000000000007</v>
      </c>
      <c r="FR432" s="11">
        <v>39.799999999999997</v>
      </c>
      <c r="FS432" s="11">
        <v>1.6</v>
      </c>
      <c r="FT432" s="11">
        <v>40.299999999999997</v>
      </c>
      <c r="FU432" s="11">
        <v>1.4</v>
      </c>
      <c r="FV432" s="11">
        <v>32.9</v>
      </c>
      <c r="FW432" s="11">
        <v>2.2000000000000002</v>
      </c>
      <c r="FX432" s="11" t="s">
        <v>858</v>
      </c>
      <c r="FY432" s="11" t="s">
        <v>858</v>
      </c>
      <c r="GA432" s="10" t="s">
        <v>655</v>
      </c>
      <c r="GB432" s="10" t="s">
        <v>233</v>
      </c>
      <c r="GC432" s="10">
        <v>16000</v>
      </c>
      <c r="GD432" s="10">
        <v>11.7</v>
      </c>
      <c r="GE432" s="10">
        <v>28934</v>
      </c>
      <c r="GF432" s="10">
        <v>8.6999999999999993</v>
      </c>
      <c r="GG432" s="10">
        <v>33212</v>
      </c>
      <c r="GH432" s="10">
        <v>6.2</v>
      </c>
      <c r="GI432" s="10">
        <v>15206</v>
      </c>
      <c r="GJ432" s="10">
        <v>9.3000000000000007</v>
      </c>
      <c r="GK432" s="10" t="s">
        <v>858</v>
      </c>
      <c r="GL432" s="10" t="s">
        <v>858</v>
      </c>
      <c r="GN432" s="9" t="s">
        <v>655</v>
      </c>
      <c r="GO432" s="9" t="s">
        <v>233</v>
      </c>
      <c r="GP432" s="9">
        <v>18000</v>
      </c>
      <c r="GQ432" s="9">
        <v>9.8000000000000007</v>
      </c>
      <c r="GR432" s="9">
        <v>13.11</v>
      </c>
      <c r="GS432" s="9">
        <v>8.5</v>
      </c>
      <c r="GT432" s="9">
        <v>15.29</v>
      </c>
      <c r="GU432" s="9">
        <v>5.0999999999999996</v>
      </c>
      <c r="GV432" s="9">
        <v>7.58</v>
      </c>
      <c r="GW432" s="9">
        <v>7.1</v>
      </c>
      <c r="GX432" s="9" t="s">
        <v>858</v>
      </c>
      <c r="GY432" s="9" t="s">
        <v>858</v>
      </c>
    </row>
    <row r="433" spans="1:207" x14ac:dyDescent="0.25">
      <c r="A433" s="1" t="s">
        <v>656</v>
      </c>
      <c r="B433" s="1" t="s">
        <v>234</v>
      </c>
      <c r="C433" s="1">
        <v>79000</v>
      </c>
      <c r="D433" s="1">
        <v>4.5</v>
      </c>
      <c r="E433" s="1">
        <v>683.6</v>
      </c>
      <c r="F433" s="1">
        <v>3.8</v>
      </c>
      <c r="G433" s="1">
        <v>804</v>
      </c>
      <c r="H433" s="1">
        <v>3.1</v>
      </c>
      <c r="I433" s="1">
        <v>344.6</v>
      </c>
      <c r="J433" s="1">
        <v>2.9</v>
      </c>
      <c r="K433" s="1" t="s">
        <v>858</v>
      </c>
      <c r="L433" s="1" t="s">
        <v>858</v>
      </c>
      <c r="N433" s="2" t="s">
        <v>656</v>
      </c>
      <c r="O433" s="2" t="s">
        <v>234</v>
      </c>
      <c r="P433" s="2">
        <v>121000</v>
      </c>
      <c r="Q433" s="2">
        <v>3.6</v>
      </c>
      <c r="R433" s="2">
        <v>37.5</v>
      </c>
      <c r="S433" s="2">
        <v>1.1000000000000001</v>
      </c>
      <c r="T433" s="2">
        <v>39.1</v>
      </c>
      <c r="U433" s="2">
        <v>0.6</v>
      </c>
      <c r="V433" s="2">
        <v>30</v>
      </c>
      <c r="W433" s="2">
        <v>2.1</v>
      </c>
      <c r="X433" s="2">
        <v>47.1</v>
      </c>
      <c r="Y433" s="2">
        <v>6.4</v>
      </c>
      <c r="AA433" s="3" t="s">
        <v>656</v>
      </c>
      <c r="AB433" s="3" t="s">
        <v>234</v>
      </c>
      <c r="AC433" s="3">
        <v>109000</v>
      </c>
      <c r="AD433" s="3">
        <v>5.7</v>
      </c>
      <c r="AE433" s="3">
        <v>33820</v>
      </c>
      <c r="AF433" s="3">
        <v>5.0999999999999996</v>
      </c>
      <c r="AG433" s="3">
        <v>39828</v>
      </c>
      <c r="AH433" s="3">
        <v>3.5</v>
      </c>
      <c r="AI433" s="3">
        <v>17859</v>
      </c>
      <c r="AJ433" s="3">
        <v>6.6</v>
      </c>
      <c r="AK433" s="3" t="s">
        <v>858</v>
      </c>
      <c r="AL433" s="3" t="s">
        <v>858</v>
      </c>
      <c r="AN433" s="4" t="s">
        <v>656</v>
      </c>
      <c r="AO433" s="4" t="s">
        <v>234</v>
      </c>
      <c r="AP433" s="4">
        <v>121000</v>
      </c>
      <c r="AQ433" s="4">
        <v>3.6</v>
      </c>
      <c r="AR433" s="4">
        <v>15.56</v>
      </c>
      <c r="AS433" s="4">
        <v>2.9</v>
      </c>
      <c r="AT433" s="4">
        <v>18.82</v>
      </c>
      <c r="AU433" s="4">
        <v>2.6</v>
      </c>
      <c r="AV433" s="4">
        <v>7.85</v>
      </c>
      <c r="AW433" s="4">
        <v>2.8</v>
      </c>
      <c r="AX433" s="4">
        <v>34.58</v>
      </c>
      <c r="AY433" s="4">
        <v>19</v>
      </c>
      <c r="BA433" s="5" t="s">
        <v>656</v>
      </c>
      <c r="BB433" s="5" t="s">
        <v>234</v>
      </c>
      <c r="BC433" s="5">
        <v>121000</v>
      </c>
      <c r="BD433" s="5">
        <v>3.6</v>
      </c>
      <c r="BE433" s="5">
        <v>614.70000000000005</v>
      </c>
      <c r="BF433" s="5">
        <v>3.8</v>
      </c>
      <c r="BG433" s="5">
        <v>736.5</v>
      </c>
      <c r="BH433" s="5">
        <v>2.4</v>
      </c>
      <c r="BI433" s="5">
        <v>329.6</v>
      </c>
      <c r="BJ433" s="5">
        <v>2.4</v>
      </c>
      <c r="BK433" s="5">
        <v>1242.9000000000001</v>
      </c>
      <c r="BL433" s="5">
        <v>17</v>
      </c>
      <c r="BN433" s="6" t="s">
        <v>656</v>
      </c>
      <c r="BO433" s="6" t="s">
        <v>234</v>
      </c>
      <c r="BP433" s="6">
        <v>155000</v>
      </c>
      <c r="BQ433" s="6">
        <v>3.1</v>
      </c>
      <c r="BR433" s="6">
        <v>37.4</v>
      </c>
      <c r="BS433" s="6">
        <v>0.1</v>
      </c>
      <c r="BT433" s="6">
        <v>34.799999999999997</v>
      </c>
      <c r="BU433" s="6">
        <v>0.9</v>
      </c>
      <c r="BV433" s="6">
        <v>20</v>
      </c>
      <c r="BW433" s="6">
        <v>4.9000000000000004</v>
      </c>
      <c r="BX433" s="6">
        <v>45.1</v>
      </c>
      <c r="BY433" s="6">
        <v>5.5</v>
      </c>
      <c r="CA433" s="7" t="s">
        <v>656</v>
      </c>
      <c r="CB433" s="7" t="s">
        <v>234</v>
      </c>
      <c r="CC433" s="7">
        <v>138000</v>
      </c>
      <c r="CD433" s="7">
        <v>5.3</v>
      </c>
      <c r="CE433" s="7">
        <v>29961</v>
      </c>
      <c r="CF433" s="7">
        <v>6.3</v>
      </c>
      <c r="CG433" s="7">
        <v>35106</v>
      </c>
      <c r="CH433" s="7">
        <v>3.9</v>
      </c>
      <c r="CI433" s="7" t="s">
        <v>858</v>
      </c>
      <c r="CJ433" s="7" t="s">
        <v>858</v>
      </c>
      <c r="CK433" s="7" t="s">
        <v>858</v>
      </c>
      <c r="CL433" s="7" t="s">
        <v>858</v>
      </c>
      <c r="CN433" s="8" t="s">
        <v>656</v>
      </c>
      <c r="CO433" s="8" t="s">
        <v>234</v>
      </c>
      <c r="CP433" s="8">
        <v>155000</v>
      </c>
      <c r="CQ433" s="8">
        <v>3.1</v>
      </c>
      <c r="CR433" s="8">
        <v>15.05</v>
      </c>
      <c r="CS433" s="8">
        <v>2.5</v>
      </c>
      <c r="CT433" s="8">
        <v>18.45</v>
      </c>
      <c r="CU433" s="8">
        <v>2.2999999999999998</v>
      </c>
      <c r="CV433" s="8">
        <v>7.25</v>
      </c>
      <c r="CW433" s="8">
        <v>1.6</v>
      </c>
      <c r="CX433" s="8">
        <v>33.270000000000003</v>
      </c>
      <c r="CY433" s="8">
        <v>14</v>
      </c>
      <c r="DA433" s="20" t="s">
        <v>656</v>
      </c>
      <c r="DB433" s="20" t="s">
        <v>234</v>
      </c>
      <c r="DC433" s="20">
        <v>155000</v>
      </c>
      <c r="DD433" s="20">
        <v>3.1</v>
      </c>
      <c r="DE433" s="20">
        <v>536.9</v>
      </c>
      <c r="DF433" s="20">
        <v>3.3</v>
      </c>
      <c r="DG433" s="20">
        <v>641.9</v>
      </c>
      <c r="DH433" s="20">
        <v>2.4</v>
      </c>
      <c r="DI433" s="20">
        <v>201.3</v>
      </c>
      <c r="DJ433" s="20">
        <v>6.6</v>
      </c>
      <c r="DK433" s="20">
        <v>1121.5999999999999</v>
      </c>
      <c r="DL433" s="20">
        <v>14</v>
      </c>
      <c r="DN433" s="21" t="s">
        <v>656</v>
      </c>
      <c r="DO433" s="21" t="s">
        <v>234</v>
      </c>
      <c r="DP433" s="21">
        <v>42000</v>
      </c>
      <c r="DQ433" s="21">
        <v>5.9</v>
      </c>
      <c r="DR433" s="21">
        <v>37.4</v>
      </c>
      <c r="DS433" s="21">
        <v>0.1</v>
      </c>
      <c r="DT433" s="21">
        <v>37.4</v>
      </c>
      <c r="DU433" s="21">
        <v>1</v>
      </c>
      <c r="DV433" s="21">
        <v>30</v>
      </c>
      <c r="DW433" s="21">
        <v>1.9</v>
      </c>
      <c r="DX433" s="21" t="s">
        <v>858</v>
      </c>
      <c r="DY433" s="21" t="s">
        <v>858</v>
      </c>
      <c r="EA433" s="22" t="s">
        <v>656</v>
      </c>
      <c r="EB433" s="22" t="s">
        <v>234</v>
      </c>
      <c r="EC433" s="22">
        <v>36000</v>
      </c>
      <c r="ED433" s="22">
        <v>12.7</v>
      </c>
      <c r="EE433" s="22">
        <v>28704</v>
      </c>
      <c r="EF433" s="22">
        <v>11</v>
      </c>
      <c r="EG433" s="22">
        <v>32456</v>
      </c>
      <c r="EH433" s="22">
        <v>7.4</v>
      </c>
      <c r="EI433" s="22" t="s">
        <v>858</v>
      </c>
      <c r="EJ433" s="22" t="s">
        <v>858</v>
      </c>
      <c r="EK433" s="22" t="s">
        <v>858</v>
      </c>
      <c r="EL433" s="22" t="s">
        <v>858</v>
      </c>
      <c r="EN433" s="23" t="s">
        <v>656</v>
      </c>
      <c r="EO433" s="23" t="s">
        <v>234</v>
      </c>
      <c r="EP433" s="23">
        <v>42000</v>
      </c>
      <c r="EQ433" s="23">
        <v>5.9</v>
      </c>
      <c r="ER433" s="23">
        <v>14.76</v>
      </c>
      <c r="ES433" s="23">
        <v>4</v>
      </c>
      <c r="ET433" s="23">
        <v>16.309999999999999</v>
      </c>
      <c r="EU433" s="23">
        <v>3.2</v>
      </c>
      <c r="EV433" s="23">
        <v>7.84</v>
      </c>
      <c r="EW433" s="23">
        <v>5.3</v>
      </c>
      <c r="EX433" s="23" t="s">
        <v>858</v>
      </c>
      <c r="EY433" s="23" t="s">
        <v>858</v>
      </c>
      <c r="FA433" s="24" t="s">
        <v>656</v>
      </c>
      <c r="FB433" s="24" t="s">
        <v>234</v>
      </c>
      <c r="FC433" s="24">
        <v>42000</v>
      </c>
      <c r="FD433" s="24">
        <v>5.9</v>
      </c>
      <c r="FE433" s="24">
        <v>542.29999999999995</v>
      </c>
      <c r="FF433" s="24">
        <v>4.0999999999999996</v>
      </c>
      <c r="FG433" s="24">
        <v>610.9</v>
      </c>
      <c r="FH433" s="24">
        <v>3</v>
      </c>
      <c r="FI433" s="24">
        <v>311.39999999999998</v>
      </c>
      <c r="FJ433" s="24">
        <v>4.0999999999999996</v>
      </c>
      <c r="FK433" s="24" t="s">
        <v>858</v>
      </c>
      <c r="FL433" s="24" t="s">
        <v>858</v>
      </c>
      <c r="FN433" s="11" t="s">
        <v>656</v>
      </c>
      <c r="FO433" s="11" t="s">
        <v>234</v>
      </c>
      <c r="FP433" s="11">
        <v>79000</v>
      </c>
      <c r="FQ433" s="11">
        <v>4.5</v>
      </c>
      <c r="FR433" s="11">
        <v>37.700000000000003</v>
      </c>
      <c r="FS433" s="11">
        <v>1.6</v>
      </c>
      <c r="FT433" s="11">
        <v>40</v>
      </c>
      <c r="FU433" s="11">
        <v>0.7</v>
      </c>
      <c r="FV433" s="11">
        <v>32.299999999999997</v>
      </c>
      <c r="FW433" s="11">
        <v>3.9</v>
      </c>
      <c r="FX433" s="11">
        <v>48.2</v>
      </c>
      <c r="FY433" s="11">
        <v>9.3000000000000007</v>
      </c>
      <c r="GA433" s="10" t="s">
        <v>656</v>
      </c>
      <c r="GB433" s="10" t="s">
        <v>234</v>
      </c>
      <c r="GC433" s="10">
        <v>72000</v>
      </c>
      <c r="GD433" s="10">
        <v>5.7</v>
      </c>
      <c r="GE433" s="10">
        <v>36631</v>
      </c>
      <c r="GF433" s="10">
        <v>3.9</v>
      </c>
      <c r="GG433" s="10">
        <v>43514</v>
      </c>
      <c r="GH433" s="10">
        <v>3.7</v>
      </c>
      <c r="GI433" s="10">
        <v>18492</v>
      </c>
      <c r="GJ433" s="10">
        <v>4</v>
      </c>
      <c r="GK433" s="10" t="s">
        <v>858</v>
      </c>
      <c r="GL433" s="10" t="s">
        <v>858</v>
      </c>
      <c r="GN433" s="9" t="s">
        <v>656</v>
      </c>
      <c r="GO433" s="9" t="s">
        <v>234</v>
      </c>
      <c r="GP433" s="9">
        <v>79000</v>
      </c>
      <c r="GQ433" s="9">
        <v>4.5</v>
      </c>
      <c r="GR433" s="9">
        <v>16.260000000000002</v>
      </c>
      <c r="GS433" s="9">
        <v>4.5</v>
      </c>
      <c r="GT433" s="9">
        <v>20.079999999999998</v>
      </c>
      <c r="GU433" s="9">
        <v>3.3</v>
      </c>
      <c r="GV433" s="9">
        <v>7.82</v>
      </c>
      <c r="GW433" s="9">
        <v>3.3</v>
      </c>
      <c r="GX433" s="9" t="s">
        <v>858</v>
      </c>
      <c r="GY433" s="9" t="s">
        <v>858</v>
      </c>
    </row>
    <row r="434" spans="1:207" x14ac:dyDescent="0.25">
      <c r="A434" s="1" t="s">
        <v>657</v>
      </c>
      <c r="B434" s="1" t="s">
        <v>235</v>
      </c>
      <c r="C434" s="1">
        <v>52000</v>
      </c>
      <c r="D434" s="1">
        <v>5.7</v>
      </c>
      <c r="E434" s="1">
        <v>628.6</v>
      </c>
      <c r="F434" s="1">
        <v>5</v>
      </c>
      <c r="G434" s="1">
        <v>778.3</v>
      </c>
      <c r="H434" s="1">
        <v>3.9</v>
      </c>
      <c r="I434" s="1">
        <v>342.1</v>
      </c>
      <c r="J434" s="1">
        <v>3.9</v>
      </c>
      <c r="K434" s="1" t="s">
        <v>858</v>
      </c>
      <c r="L434" s="1" t="s">
        <v>858</v>
      </c>
      <c r="N434" s="2" t="s">
        <v>657</v>
      </c>
      <c r="O434" s="2" t="s">
        <v>235</v>
      </c>
      <c r="P434" s="2">
        <v>79000</v>
      </c>
      <c r="Q434" s="2">
        <v>4.5999999999999996</v>
      </c>
      <c r="R434" s="2">
        <v>37.5</v>
      </c>
      <c r="S434" s="2">
        <v>1.1000000000000001</v>
      </c>
      <c r="T434" s="2">
        <v>39.6</v>
      </c>
      <c r="U434" s="2">
        <v>0.7</v>
      </c>
      <c r="V434" s="2">
        <v>35</v>
      </c>
      <c r="W434" s="2">
        <v>0</v>
      </c>
      <c r="X434" s="2">
        <v>45.6</v>
      </c>
      <c r="Y434" s="2">
        <v>11</v>
      </c>
      <c r="AA434" s="3" t="s">
        <v>657</v>
      </c>
      <c r="AB434" s="3" t="s">
        <v>235</v>
      </c>
      <c r="AC434" s="3">
        <v>66000</v>
      </c>
      <c r="AD434" s="3">
        <v>6.1</v>
      </c>
      <c r="AE434" s="3">
        <v>31854</v>
      </c>
      <c r="AF434" s="3">
        <v>4.3</v>
      </c>
      <c r="AG434" s="3">
        <v>41810</v>
      </c>
      <c r="AH434" s="3">
        <v>5.3</v>
      </c>
      <c r="AI434" s="3">
        <v>17039</v>
      </c>
      <c r="AJ434" s="3">
        <v>4</v>
      </c>
      <c r="AK434" s="3" t="s">
        <v>858</v>
      </c>
      <c r="AL434" s="3" t="s">
        <v>858</v>
      </c>
      <c r="AN434" s="4" t="s">
        <v>657</v>
      </c>
      <c r="AO434" s="4" t="s">
        <v>235</v>
      </c>
      <c r="AP434" s="4">
        <v>79000</v>
      </c>
      <c r="AQ434" s="4">
        <v>4.5999999999999996</v>
      </c>
      <c r="AR434" s="4">
        <v>14.79</v>
      </c>
      <c r="AS434" s="4">
        <v>4.2</v>
      </c>
      <c r="AT434" s="4">
        <v>18.440000000000001</v>
      </c>
      <c r="AU434" s="4">
        <v>3.5</v>
      </c>
      <c r="AV434" s="4">
        <v>8.01</v>
      </c>
      <c r="AW434" s="4">
        <v>3.4</v>
      </c>
      <c r="AX434" s="4" t="s">
        <v>858</v>
      </c>
      <c r="AY434" s="4" t="s">
        <v>858</v>
      </c>
      <c r="BA434" s="5" t="s">
        <v>657</v>
      </c>
      <c r="BB434" s="5" t="s">
        <v>235</v>
      </c>
      <c r="BC434" s="5">
        <v>79000</v>
      </c>
      <c r="BD434" s="5">
        <v>4.5999999999999996</v>
      </c>
      <c r="BE434" s="5">
        <v>583.4</v>
      </c>
      <c r="BF434" s="5">
        <v>3.8</v>
      </c>
      <c r="BG434" s="5">
        <v>730.6</v>
      </c>
      <c r="BH434" s="5">
        <v>3.4</v>
      </c>
      <c r="BI434" s="5">
        <v>332.7</v>
      </c>
      <c r="BJ434" s="5">
        <v>3.5</v>
      </c>
      <c r="BK434" s="5" t="s">
        <v>858</v>
      </c>
      <c r="BL434" s="5" t="s">
        <v>858</v>
      </c>
      <c r="BN434" s="6" t="s">
        <v>657</v>
      </c>
      <c r="BO434" s="6" t="s">
        <v>235</v>
      </c>
      <c r="BP434" s="6">
        <v>97000</v>
      </c>
      <c r="BQ434" s="6">
        <v>4.0999999999999996</v>
      </c>
      <c r="BR434" s="6">
        <v>37.5</v>
      </c>
      <c r="BS434" s="6" t="s">
        <v>858</v>
      </c>
      <c r="BT434" s="6">
        <v>35.6</v>
      </c>
      <c r="BU434" s="6">
        <v>1.2</v>
      </c>
      <c r="BV434" s="6">
        <v>18.899999999999999</v>
      </c>
      <c r="BW434" s="6">
        <v>6.7</v>
      </c>
      <c r="BX434" s="6">
        <v>44.8</v>
      </c>
      <c r="BY434" s="6">
        <v>8.1999999999999993</v>
      </c>
      <c r="CA434" s="7" t="s">
        <v>657</v>
      </c>
      <c r="CB434" s="7" t="s">
        <v>235</v>
      </c>
      <c r="CC434" s="7">
        <v>81000</v>
      </c>
      <c r="CD434" s="7">
        <v>5.3</v>
      </c>
      <c r="CE434" s="7">
        <v>27574</v>
      </c>
      <c r="CF434" s="7">
        <v>4.7</v>
      </c>
      <c r="CG434" s="7">
        <v>35971</v>
      </c>
      <c r="CH434" s="7">
        <v>5.3</v>
      </c>
      <c r="CI434" s="7">
        <v>8269</v>
      </c>
      <c r="CJ434" s="7">
        <v>14</v>
      </c>
      <c r="CK434" s="7" t="s">
        <v>858</v>
      </c>
      <c r="CL434" s="7" t="s">
        <v>858</v>
      </c>
      <c r="CN434" s="8" t="s">
        <v>657</v>
      </c>
      <c r="CO434" s="8" t="s">
        <v>235</v>
      </c>
      <c r="CP434" s="8">
        <v>97000</v>
      </c>
      <c r="CQ434" s="8">
        <v>4.0999999999999996</v>
      </c>
      <c r="CR434" s="8">
        <v>13.45</v>
      </c>
      <c r="CS434" s="8">
        <v>3.6</v>
      </c>
      <c r="CT434" s="8">
        <v>17.68</v>
      </c>
      <c r="CU434" s="8">
        <v>3.4</v>
      </c>
      <c r="CV434" s="8">
        <v>7.09</v>
      </c>
      <c r="CW434" s="8">
        <v>1.9</v>
      </c>
      <c r="CX434" s="8" t="s">
        <v>858</v>
      </c>
      <c r="CY434" s="8" t="s">
        <v>858</v>
      </c>
      <c r="DA434" s="20" t="s">
        <v>657</v>
      </c>
      <c r="DB434" s="20" t="s">
        <v>235</v>
      </c>
      <c r="DC434" s="20">
        <v>97000</v>
      </c>
      <c r="DD434" s="20">
        <v>4.0999999999999996</v>
      </c>
      <c r="DE434" s="20">
        <v>520.4</v>
      </c>
      <c r="DF434" s="20">
        <v>3.5</v>
      </c>
      <c r="DG434" s="20">
        <v>629.70000000000005</v>
      </c>
      <c r="DH434" s="20">
        <v>3.5</v>
      </c>
      <c r="DI434" s="20">
        <v>160.69999999999999</v>
      </c>
      <c r="DJ434" s="20">
        <v>11</v>
      </c>
      <c r="DK434" s="20" t="s">
        <v>858</v>
      </c>
      <c r="DL434" s="20" t="s">
        <v>858</v>
      </c>
      <c r="DN434" s="21" t="s">
        <v>657</v>
      </c>
      <c r="DO434" s="21" t="s">
        <v>235</v>
      </c>
      <c r="DP434" s="21">
        <v>26000</v>
      </c>
      <c r="DQ434" s="21">
        <v>7.7</v>
      </c>
      <c r="DR434" s="21">
        <v>37.5</v>
      </c>
      <c r="DS434" s="21" t="s">
        <v>858</v>
      </c>
      <c r="DT434" s="21">
        <v>38.299999999999997</v>
      </c>
      <c r="DU434" s="21">
        <v>1</v>
      </c>
      <c r="DV434" s="21">
        <v>33.1</v>
      </c>
      <c r="DW434" s="21">
        <v>2.1</v>
      </c>
      <c r="DX434" s="21" t="s">
        <v>858</v>
      </c>
      <c r="DY434" s="21" t="s">
        <v>858</v>
      </c>
      <c r="EA434" s="22" t="s">
        <v>657</v>
      </c>
      <c r="EB434" s="22" t="s">
        <v>235</v>
      </c>
      <c r="EC434" s="22">
        <v>20000</v>
      </c>
      <c r="ED434" s="22">
        <v>12.4</v>
      </c>
      <c r="EE434" s="22">
        <v>28061</v>
      </c>
      <c r="EF434" s="22">
        <v>7.2</v>
      </c>
      <c r="EG434" s="22">
        <v>36355</v>
      </c>
      <c r="EH434" s="22">
        <v>12</v>
      </c>
      <c r="EI434" s="22">
        <v>15959</v>
      </c>
      <c r="EJ434" s="22">
        <v>8.1</v>
      </c>
      <c r="EK434" s="22" t="s">
        <v>858</v>
      </c>
      <c r="EL434" s="22" t="s">
        <v>858</v>
      </c>
      <c r="EN434" s="23" t="s">
        <v>657</v>
      </c>
      <c r="EO434" s="23" t="s">
        <v>235</v>
      </c>
      <c r="EP434" s="23">
        <v>26000</v>
      </c>
      <c r="EQ434" s="23">
        <v>7.7</v>
      </c>
      <c r="ER434" s="23">
        <v>14.08</v>
      </c>
      <c r="ES434" s="23">
        <v>5.6</v>
      </c>
      <c r="ET434" s="23">
        <v>16.57</v>
      </c>
      <c r="EU434" s="23">
        <v>6.8</v>
      </c>
      <c r="EV434" s="23">
        <v>7.49</v>
      </c>
      <c r="EW434" s="23">
        <v>6</v>
      </c>
      <c r="EX434" s="23" t="s">
        <v>858</v>
      </c>
      <c r="EY434" s="23" t="s">
        <v>858</v>
      </c>
      <c r="FA434" s="24" t="s">
        <v>657</v>
      </c>
      <c r="FB434" s="24" t="s">
        <v>235</v>
      </c>
      <c r="FC434" s="24">
        <v>26000</v>
      </c>
      <c r="FD434" s="24">
        <v>7.7</v>
      </c>
      <c r="FE434" s="24">
        <v>530.79999999999995</v>
      </c>
      <c r="FF434" s="24">
        <v>4.5</v>
      </c>
      <c r="FG434" s="24">
        <v>635.20000000000005</v>
      </c>
      <c r="FH434" s="24">
        <v>6.6</v>
      </c>
      <c r="FI434" s="24">
        <v>315.39999999999998</v>
      </c>
      <c r="FJ434" s="24">
        <v>7.9</v>
      </c>
      <c r="FK434" s="24" t="s">
        <v>858</v>
      </c>
      <c r="FL434" s="24" t="s">
        <v>858</v>
      </c>
      <c r="FN434" s="11" t="s">
        <v>657</v>
      </c>
      <c r="FO434" s="11" t="s">
        <v>235</v>
      </c>
      <c r="FP434" s="11">
        <v>52000</v>
      </c>
      <c r="FQ434" s="11">
        <v>5.7</v>
      </c>
      <c r="FR434" s="11">
        <v>38</v>
      </c>
      <c r="FS434" s="11">
        <v>1.6</v>
      </c>
      <c r="FT434" s="11">
        <v>40.299999999999997</v>
      </c>
      <c r="FU434" s="11">
        <v>0.9</v>
      </c>
      <c r="FV434" s="11">
        <v>35</v>
      </c>
      <c r="FW434" s="11">
        <v>0.5</v>
      </c>
      <c r="FX434" s="11" t="s">
        <v>858</v>
      </c>
      <c r="FY434" s="11" t="s">
        <v>858</v>
      </c>
      <c r="GA434" s="10" t="s">
        <v>657</v>
      </c>
      <c r="GB434" s="10" t="s">
        <v>235</v>
      </c>
      <c r="GC434" s="10">
        <v>45000</v>
      </c>
      <c r="GD434" s="10">
        <v>6.8</v>
      </c>
      <c r="GE434" s="10">
        <v>33097</v>
      </c>
      <c r="GF434" s="10">
        <v>6.8</v>
      </c>
      <c r="GG434" s="10">
        <v>44254</v>
      </c>
      <c r="GH434" s="10">
        <v>5.8</v>
      </c>
      <c r="GI434" s="10">
        <v>17188</v>
      </c>
      <c r="GJ434" s="10">
        <v>4.7</v>
      </c>
      <c r="GK434" s="10" t="s">
        <v>858</v>
      </c>
      <c r="GL434" s="10" t="s">
        <v>858</v>
      </c>
      <c r="GN434" s="9" t="s">
        <v>657</v>
      </c>
      <c r="GO434" s="9" t="s">
        <v>235</v>
      </c>
      <c r="GP434" s="9">
        <v>52000</v>
      </c>
      <c r="GQ434" s="9">
        <v>5.7</v>
      </c>
      <c r="GR434" s="9">
        <v>15.87</v>
      </c>
      <c r="GS434" s="9">
        <v>5.9</v>
      </c>
      <c r="GT434" s="9">
        <v>19.32</v>
      </c>
      <c r="GU434" s="9">
        <v>4.0999999999999996</v>
      </c>
      <c r="GV434" s="9">
        <v>8.25</v>
      </c>
      <c r="GW434" s="9">
        <v>4.5999999999999996</v>
      </c>
      <c r="GX434" s="9" t="s">
        <v>858</v>
      </c>
      <c r="GY434" s="9" t="s">
        <v>858</v>
      </c>
    </row>
    <row r="435" spans="1:207" x14ac:dyDescent="0.25">
      <c r="A435" s="1" t="s">
        <v>658</v>
      </c>
      <c r="B435" s="1" t="s">
        <v>236</v>
      </c>
      <c r="C435" s="1">
        <v>27000</v>
      </c>
      <c r="D435" s="1">
        <v>8.1999999999999993</v>
      </c>
      <c r="E435" s="1">
        <v>576</v>
      </c>
      <c r="F435" s="1">
        <v>5.5</v>
      </c>
      <c r="G435" s="1">
        <v>715.7</v>
      </c>
      <c r="H435" s="1">
        <v>5.6</v>
      </c>
      <c r="I435" s="1">
        <v>321</v>
      </c>
      <c r="J435" s="1">
        <v>7.5</v>
      </c>
      <c r="K435" s="1" t="s">
        <v>858</v>
      </c>
      <c r="L435" s="1" t="s">
        <v>858</v>
      </c>
      <c r="N435" s="2" t="s">
        <v>658</v>
      </c>
      <c r="O435" s="2" t="s">
        <v>236</v>
      </c>
      <c r="P435" s="2">
        <v>46000</v>
      </c>
      <c r="Q435" s="2">
        <v>6.2</v>
      </c>
      <c r="R435" s="2">
        <v>37.5</v>
      </c>
      <c r="S435" s="2">
        <v>1.3</v>
      </c>
      <c r="T435" s="2">
        <v>38.700000000000003</v>
      </c>
      <c r="U435" s="2">
        <v>0.7</v>
      </c>
      <c r="V435" s="2">
        <v>35</v>
      </c>
      <c r="W435" s="2">
        <v>1.6</v>
      </c>
      <c r="X435" s="2" t="s">
        <v>858</v>
      </c>
      <c r="Y435" s="2" t="s">
        <v>858</v>
      </c>
      <c r="AA435" s="3" t="s">
        <v>658</v>
      </c>
      <c r="AB435" s="3" t="s">
        <v>236</v>
      </c>
      <c r="AC435" s="3">
        <v>36000</v>
      </c>
      <c r="AD435" s="3">
        <v>14.8</v>
      </c>
      <c r="AE435" s="3">
        <v>29112</v>
      </c>
      <c r="AF435" s="3">
        <v>13</v>
      </c>
      <c r="AG435" s="3">
        <v>36495</v>
      </c>
      <c r="AH435" s="3">
        <v>14</v>
      </c>
      <c r="AI435" s="3" t="s">
        <v>858</v>
      </c>
      <c r="AJ435" s="3" t="s">
        <v>858</v>
      </c>
      <c r="AK435" s="3" t="s">
        <v>858</v>
      </c>
      <c r="AL435" s="3" t="s">
        <v>858</v>
      </c>
      <c r="AN435" s="4" t="s">
        <v>658</v>
      </c>
      <c r="AO435" s="4" t="s">
        <v>236</v>
      </c>
      <c r="AP435" s="4">
        <v>46000</v>
      </c>
      <c r="AQ435" s="4">
        <v>6.2</v>
      </c>
      <c r="AR435" s="4">
        <v>13.79</v>
      </c>
      <c r="AS435" s="4">
        <v>5</v>
      </c>
      <c r="AT435" s="4">
        <v>16.920000000000002</v>
      </c>
      <c r="AU435" s="4">
        <v>4.3</v>
      </c>
      <c r="AV435" s="4">
        <v>7.66</v>
      </c>
      <c r="AW435" s="4">
        <v>3.6</v>
      </c>
      <c r="AX435" s="4" t="s">
        <v>858</v>
      </c>
      <c r="AY435" s="4" t="s">
        <v>858</v>
      </c>
      <c r="BA435" s="5" t="s">
        <v>658</v>
      </c>
      <c r="BB435" s="5" t="s">
        <v>236</v>
      </c>
      <c r="BC435" s="5">
        <v>46000</v>
      </c>
      <c r="BD435" s="5">
        <v>6.2</v>
      </c>
      <c r="BE435" s="5">
        <v>548.4</v>
      </c>
      <c r="BF435" s="5">
        <v>4.2</v>
      </c>
      <c r="BG435" s="5">
        <v>655</v>
      </c>
      <c r="BH435" s="5">
        <v>4.2</v>
      </c>
      <c r="BI435" s="5">
        <v>305.89999999999998</v>
      </c>
      <c r="BJ435" s="5">
        <v>3.4</v>
      </c>
      <c r="BK435" s="5" t="s">
        <v>858</v>
      </c>
      <c r="BL435" s="5" t="s">
        <v>858</v>
      </c>
      <c r="BN435" s="6" t="s">
        <v>658</v>
      </c>
      <c r="BO435" s="6" t="s">
        <v>236</v>
      </c>
      <c r="BP435" s="6">
        <v>66000</v>
      </c>
      <c r="BQ435" s="6">
        <v>5</v>
      </c>
      <c r="BR435" s="6">
        <v>36.4</v>
      </c>
      <c r="BS435" s="6">
        <v>0.8</v>
      </c>
      <c r="BT435" s="6">
        <v>31.9</v>
      </c>
      <c r="BU435" s="6">
        <v>1.8</v>
      </c>
      <c r="BV435" s="6">
        <v>12</v>
      </c>
      <c r="BW435" s="6">
        <v>15</v>
      </c>
      <c r="BX435" s="6">
        <v>42.5</v>
      </c>
      <c r="BY435" s="6">
        <v>9.9</v>
      </c>
      <c r="CA435" s="7" t="s">
        <v>658</v>
      </c>
      <c r="CB435" s="7" t="s">
        <v>236</v>
      </c>
      <c r="CC435" s="7">
        <v>51000</v>
      </c>
      <c r="CD435" s="7">
        <v>14.6</v>
      </c>
      <c r="CE435" s="7">
        <v>25145</v>
      </c>
      <c r="CF435" s="7">
        <v>20</v>
      </c>
      <c r="CG435" s="7">
        <v>29375</v>
      </c>
      <c r="CH435" s="7">
        <v>15</v>
      </c>
      <c r="CI435" s="7" t="s">
        <v>858</v>
      </c>
      <c r="CJ435" s="7" t="s">
        <v>858</v>
      </c>
      <c r="CK435" s="7" t="s">
        <v>858</v>
      </c>
      <c r="CL435" s="7" t="s">
        <v>858</v>
      </c>
      <c r="CN435" s="8" t="s">
        <v>658</v>
      </c>
      <c r="CO435" s="8" t="s">
        <v>236</v>
      </c>
      <c r="CP435" s="8">
        <v>66000</v>
      </c>
      <c r="CQ435" s="8">
        <v>5</v>
      </c>
      <c r="CR435" s="8">
        <v>12.94</v>
      </c>
      <c r="CS435" s="8">
        <v>4.5999999999999996</v>
      </c>
      <c r="CT435" s="8">
        <v>16.399999999999999</v>
      </c>
      <c r="CU435" s="8">
        <v>3.8</v>
      </c>
      <c r="CV435" s="8">
        <v>6.92</v>
      </c>
      <c r="CW435" s="8">
        <v>3.1</v>
      </c>
      <c r="CX435" s="8" t="s">
        <v>858</v>
      </c>
      <c r="CY435" s="8" t="s">
        <v>858</v>
      </c>
      <c r="DA435" s="20" t="s">
        <v>658</v>
      </c>
      <c r="DB435" s="20" t="s">
        <v>236</v>
      </c>
      <c r="DC435" s="20">
        <v>66000</v>
      </c>
      <c r="DD435" s="20">
        <v>5</v>
      </c>
      <c r="DE435" s="20">
        <v>459.1</v>
      </c>
      <c r="DF435" s="20">
        <v>6.3</v>
      </c>
      <c r="DG435" s="20">
        <v>522.79999999999995</v>
      </c>
      <c r="DH435" s="20">
        <v>4.2</v>
      </c>
      <c r="DI435" s="20">
        <v>113.3</v>
      </c>
      <c r="DJ435" s="20">
        <v>10</v>
      </c>
      <c r="DK435" s="20" t="s">
        <v>858</v>
      </c>
      <c r="DL435" s="20" t="s">
        <v>858</v>
      </c>
      <c r="DN435" s="21" t="s">
        <v>658</v>
      </c>
      <c r="DO435" s="21" t="s">
        <v>236</v>
      </c>
      <c r="DP435" s="21">
        <v>18000</v>
      </c>
      <c r="DQ435" s="21">
        <v>9.3000000000000007</v>
      </c>
      <c r="DR435" s="21">
        <v>37.5</v>
      </c>
      <c r="DS435" s="21">
        <v>0.3</v>
      </c>
      <c r="DT435" s="21">
        <v>37.6</v>
      </c>
      <c r="DU435" s="21">
        <v>1</v>
      </c>
      <c r="DV435" s="21">
        <v>33.200000000000003</v>
      </c>
      <c r="DW435" s="21">
        <v>3.8</v>
      </c>
      <c r="DX435" s="21" t="s">
        <v>858</v>
      </c>
      <c r="DY435" s="21" t="s">
        <v>858</v>
      </c>
      <c r="EA435" s="22" t="s">
        <v>658</v>
      </c>
      <c r="EB435" s="22" t="s">
        <v>236</v>
      </c>
      <c r="EC435" s="22" t="s">
        <v>858</v>
      </c>
      <c r="ED435" s="22" t="s">
        <v>858</v>
      </c>
      <c r="EE435" s="22">
        <v>25900</v>
      </c>
      <c r="EF435" s="22">
        <v>20</v>
      </c>
      <c r="EG435" s="22" t="s">
        <v>858</v>
      </c>
      <c r="EH435" s="22" t="s">
        <v>858</v>
      </c>
      <c r="EI435" s="22" t="s">
        <v>858</v>
      </c>
      <c r="EJ435" s="22" t="s">
        <v>858</v>
      </c>
      <c r="EK435" s="22" t="s">
        <v>858</v>
      </c>
      <c r="EL435" s="22" t="s">
        <v>858</v>
      </c>
      <c r="EN435" s="23" t="s">
        <v>658</v>
      </c>
      <c r="EO435" s="23" t="s">
        <v>236</v>
      </c>
      <c r="EP435" s="23">
        <v>18000</v>
      </c>
      <c r="EQ435" s="23">
        <v>9.3000000000000007</v>
      </c>
      <c r="ER435" s="23">
        <v>12.96</v>
      </c>
      <c r="ES435" s="23">
        <v>8.9</v>
      </c>
      <c r="ET435" s="23">
        <v>15.02</v>
      </c>
      <c r="EU435" s="23">
        <v>5.6</v>
      </c>
      <c r="EV435" s="23">
        <v>7.54</v>
      </c>
      <c r="EW435" s="23">
        <v>4.7</v>
      </c>
      <c r="EX435" s="23" t="s">
        <v>858</v>
      </c>
      <c r="EY435" s="23" t="s">
        <v>858</v>
      </c>
      <c r="FA435" s="24" t="s">
        <v>658</v>
      </c>
      <c r="FB435" s="24" t="s">
        <v>236</v>
      </c>
      <c r="FC435" s="24">
        <v>18000</v>
      </c>
      <c r="FD435" s="24">
        <v>9.3000000000000007</v>
      </c>
      <c r="FE435" s="24">
        <v>493.9</v>
      </c>
      <c r="FF435" s="24">
        <v>8.8000000000000007</v>
      </c>
      <c r="FG435" s="24">
        <v>565.29999999999995</v>
      </c>
      <c r="FH435" s="24">
        <v>5.6</v>
      </c>
      <c r="FI435" s="24">
        <v>287.39999999999998</v>
      </c>
      <c r="FJ435" s="24">
        <v>5</v>
      </c>
      <c r="FK435" s="24" t="s">
        <v>858</v>
      </c>
      <c r="FL435" s="24" t="s">
        <v>858</v>
      </c>
      <c r="FN435" s="11" t="s">
        <v>658</v>
      </c>
      <c r="FO435" s="11" t="s">
        <v>236</v>
      </c>
      <c r="FP435" s="11">
        <v>27000</v>
      </c>
      <c r="FQ435" s="11">
        <v>8.1999999999999993</v>
      </c>
      <c r="FR435" s="11">
        <v>37.9</v>
      </c>
      <c r="FS435" s="11">
        <v>1.7</v>
      </c>
      <c r="FT435" s="11">
        <v>39.4</v>
      </c>
      <c r="FU435" s="11">
        <v>0.9</v>
      </c>
      <c r="FV435" s="11">
        <v>35</v>
      </c>
      <c r="FW435" s="11">
        <v>2.1</v>
      </c>
      <c r="FX435" s="11" t="s">
        <v>858</v>
      </c>
      <c r="FY435" s="11" t="s">
        <v>858</v>
      </c>
      <c r="GA435" s="10" t="s">
        <v>658</v>
      </c>
      <c r="GB435" s="10" t="s">
        <v>236</v>
      </c>
      <c r="GC435" s="10" t="s">
        <v>858</v>
      </c>
      <c r="GD435" s="10" t="s">
        <v>858</v>
      </c>
      <c r="GE435" s="10" t="s">
        <v>858</v>
      </c>
      <c r="GF435" s="10" t="s">
        <v>858</v>
      </c>
      <c r="GG435" s="10">
        <v>39823</v>
      </c>
      <c r="GH435" s="10">
        <v>10</v>
      </c>
      <c r="GI435" s="10" t="s">
        <v>858</v>
      </c>
      <c r="GJ435" s="10" t="s">
        <v>858</v>
      </c>
      <c r="GK435" s="10" t="s">
        <v>858</v>
      </c>
      <c r="GL435" s="10" t="s">
        <v>858</v>
      </c>
      <c r="GN435" s="9" t="s">
        <v>658</v>
      </c>
      <c r="GO435" s="9" t="s">
        <v>236</v>
      </c>
      <c r="GP435" s="9">
        <v>27000</v>
      </c>
      <c r="GQ435" s="9">
        <v>8.1999999999999993</v>
      </c>
      <c r="GR435" s="9">
        <v>14.58</v>
      </c>
      <c r="GS435" s="9">
        <v>6.9</v>
      </c>
      <c r="GT435" s="9">
        <v>18.149999999999999</v>
      </c>
      <c r="GU435" s="9">
        <v>5.7</v>
      </c>
      <c r="GV435" s="9">
        <v>7.97</v>
      </c>
      <c r="GW435" s="9">
        <v>6</v>
      </c>
      <c r="GX435" s="9" t="s">
        <v>858</v>
      </c>
      <c r="GY435" s="9" t="s">
        <v>858</v>
      </c>
    </row>
    <row r="436" spans="1:207" x14ac:dyDescent="0.25">
      <c r="A436" s="1" t="s">
        <v>659</v>
      </c>
      <c r="B436" s="1" t="s">
        <v>237</v>
      </c>
      <c r="C436" s="1">
        <v>21000</v>
      </c>
      <c r="D436" s="1">
        <v>9</v>
      </c>
      <c r="E436" s="1">
        <v>547.20000000000005</v>
      </c>
      <c r="F436" s="1">
        <v>5.7</v>
      </c>
      <c r="G436" s="1">
        <v>659</v>
      </c>
      <c r="H436" s="1">
        <v>5.6</v>
      </c>
      <c r="I436" s="1">
        <v>332.4</v>
      </c>
      <c r="J436" s="1">
        <v>5</v>
      </c>
      <c r="K436" s="1" t="s">
        <v>858</v>
      </c>
      <c r="L436" s="1" t="s">
        <v>858</v>
      </c>
      <c r="N436" s="2" t="s">
        <v>659</v>
      </c>
      <c r="O436" s="2" t="s">
        <v>237</v>
      </c>
      <c r="P436" s="2">
        <v>36000</v>
      </c>
      <c r="Q436" s="2">
        <v>6.9</v>
      </c>
      <c r="R436" s="2">
        <v>37.5</v>
      </c>
      <c r="S436" s="2">
        <v>1.4</v>
      </c>
      <c r="T436" s="2">
        <v>38.799999999999997</v>
      </c>
      <c r="U436" s="2">
        <v>1</v>
      </c>
      <c r="V436" s="2">
        <v>32.5</v>
      </c>
      <c r="W436" s="2">
        <v>3.3</v>
      </c>
      <c r="X436" s="2" t="s">
        <v>858</v>
      </c>
      <c r="Y436" s="2" t="s">
        <v>858</v>
      </c>
      <c r="AA436" s="3" t="s">
        <v>659</v>
      </c>
      <c r="AB436" s="3" t="s">
        <v>237</v>
      </c>
      <c r="AC436" s="3">
        <v>30000</v>
      </c>
      <c r="AD436" s="3">
        <v>11.6</v>
      </c>
      <c r="AE436" s="3">
        <v>28711</v>
      </c>
      <c r="AF436" s="3">
        <v>6.6</v>
      </c>
      <c r="AG436" s="3">
        <v>32978</v>
      </c>
      <c r="AH436" s="3">
        <v>6.2</v>
      </c>
      <c r="AI436" s="3" t="s">
        <v>858</v>
      </c>
      <c r="AJ436" s="3" t="s">
        <v>858</v>
      </c>
      <c r="AK436" s="3" t="s">
        <v>858</v>
      </c>
      <c r="AL436" s="3" t="s">
        <v>858</v>
      </c>
      <c r="AN436" s="4" t="s">
        <v>659</v>
      </c>
      <c r="AO436" s="4" t="s">
        <v>237</v>
      </c>
      <c r="AP436" s="4">
        <v>36000</v>
      </c>
      <c r="AQ436" s="4">
        <v>6.9</v>
      </c>
      <c r="AR436" s="4">
        <v>13.47</v>
      </c>
      <c r="AS436" s="4">
        <v>4</v>
      </c>
      <c r="AT436" s="4">
        <v>15.99</v>
      </c>
      <c r="AU436" s="4">
        <v>4.2</v>
      </c>
      <c r="AV436" s="4">
        <v>8.56</v>
      </c>
      <c r="AW436" s="4">
        <v>4.0999999999999996</v>
      </c>
      <c r="AX436" s="4" t="s">
        <v>858</v>
      </c>
      <c r="AY436" s="4" t="s">
        <v>858</v>
      </c>
      <c r="BA436" s="5" t="s">
        <v>659</v>
      </c>
      <c r="BB436" s="5" t="s">
        <v>237</v>
      </c>
      <c r="BC436" s="5">
        <v>36000</v>
      </c>
      <c r="BD436" s="5">
        <v>6.9</v>
      </c>
      <c r="BE436" s="5">
        <v>535.29999999999995</v>
      </c>
      <c r="BF436" s="5">
        <v>4.3</v>
      </c>
      <c r="BG436" s="5">
        <v>621.1</v>
      </c>
      <c r="BH436" s="5">
        <v>4</v>
      </c>
      <c r="BI436" s="5">
        <v>315.89999999999998</v>
      </c>
      <c r="BJ436" s="5">
        <v>3.8</v>
      </c>
      <c r="BK436" s="5" t="s">
        <v>858</v>
      </c>
      <c r="BL436" s="5" t="s">
        <v>858</v>
      </c>
      <c r="BN436" s="6" t="s">
        <v>659</v>
      </c>
      <c r="BO436" s="6" t="s">
        <v>237</v>
      </c>
      <c r="BP436" s="6">
        <v>48000</v>
      </c>
      <c r="BQ436" s="6">
        <v>5.8</v>
      </c>
      <c r="BR436" s="6">
        <v>36</v>
      </c>
      <c r="BS436" s="6">
        <v>1.8</v>
      </c>
      <c r="BT436" s="6">
        <v>33.4</v>
      </c>
      <c r="BU436" s="6">
        <v>1.9</v>
      </c>
      <c r="BV436" s="6">
        <v>15.2</v>
      </c>
      <c r="BW436" s="6">
        <v>12</v>
      </c>
      <c r="BX436" s="6" t="s">
        <v>858</v>
      </c>
      <c r="BY436" s="6" t="s">
        <v>858</v>
      </c>
      <c r="CA436" s="7" t="s">
        <v>659</v>
      </c>
      <c r="CB436" s="7" t="s">
        <v>237</v>
      </c>
      <c r="CC436" s="7">
        <v>41000</v>
      </c>
      <c r="CD436" s="7">
        <v>9.6</v>
      </c>
      <c r="CE436" s="7">
        <v>23352</v>
      </c>
      <c r="CF436" s="7">
        <v>9.9</v>
      </c>
      <c r="CG436" s="7">
        <v>27011</v>
      </c>
      <c r="CH436" s="7">
        <v>6.5</v>
      </c>
      <c r="CI436" s="7" t="s">
        <v>858</v>
      </c>
      <c r="CJ436" s="7" t="s">
        <v>858</v>
      </c>
      <c r="CK436" s="7" t="s">
        <v>858</v>
      </c>
      <c r="CL436" s="7" t="s">
        <v>858</v>
      </c>
      <c r="CN436" s="8" t="s">
        <v>659</v>
      </c>
      <c r="CO436" s="8" t="s">
        <v>237</v>
      </c>
      <c r="CP436" s="8">
        <v>48000</v>
      </c>
      <c r="CQ436" s="8">
        <v>5.8</v>
      </c>
      <c r="CR436" s="8">
        <v>12.48</v>
      </c>
      <c r="CS436" s="8">
        <v>3.7</v>
      </c>
      <c r="CT436" s="8">
        <v>15.29</v>
      </c>
      <c r="CU436" s="8">
        <v>3.9</v>
      </c>
      <c r="CV436" s="8">
        <v>6.99</v>
      </c>
      <c r="CW436" s="8">
        <v>4.3</v>
      </c>
      <c r="CX436" s="8" t="s">
        <v>858</v>
      </c>
      <c r="CY436" s="8" t="s">
        <v>858</v>
      </c>
      <c r="DA436" s="20" t="s">
        <v>659</v>
      </c>
      <c r="DB436" s="20" t="s">
        <v>237</v>
      </c>
      <c r="DC436" s="20">
        <v>48000</v>
      </c>
      <c r="DD436" s="20">
        <v>5.8</v>
      </c>
      <c r="DE436" s="20">
        <v>460</v>
      </c>
      <c r="DF436" s="20">
        <v>5.0999999999999996</v>
      </c>
      <c r="DG436" s="20">
        <v>510.6</v>
      </c>
      <c r="DH436" s="20">
        <v>4.3</v>
      </c>
      <c r="DI436" s="20">
        <v>124.2</v>
      </c>
      <c r="DJ436" s="20">
        <v>9.9</v>
      </c>
      <c r="DK436" s="20" t="s">
        <v>858</v>
      </c>
      <c r="DL436" s="20" t="s">
        <v>858</v>
      </c>
      <c r="DN436" s="21" t="s">
        <v>659</v>
      </c>
      <c r="DO436" s="21" t="s">
        <v>237</v>
      </c>
      <c r="DP436" s="21">
        <v>14000</v>
      </c>
      <c r="DQ436" s="21">
        <v>10.5</v>
      </c>
      <c r="DR436" s="21">
        <v>37.4</v>
      </c>
      <c r="DS436" s="21">
        <v>1.7</v>
      </c>
      <c r="DT436" s="21">
        <v>37.5</v>
      </c>
      <c r="DU436" s="21">
        <v>1.5</v>
      </c>
      <c r="DV436" s="21">
        <v>31</v>
      </c>
      <c r="DW436" s="21">
        <v>2.1</v>
      </c>
      <c r="DX436" s="21" t="s">
        <v>858</v>
      </c>
      <c r="DY436" s="21" t="s">
        <v>858</v>
      </c>
      <c r="EA436" s="22" t="s">
        <v>659</v>
      </c>
      <c r="EB436" s="22" t="s">
        <v>237</v>
      </c>
      <c r="EC436" s="22">
        <v>12000</v>
      </c>
      <c r="ED436" s="22">
        <v>12.9</v>
      </c>
      <c r="EE436" s="22">
        <v>26895</v>
      </c>
      <c r="EF436" s="22">
        <v>8.8000000000000007</v>
      </c>
      <c r="EG436" s="22">
        <v>30015</v>
      </c>
      <c r="EH436" s="22">
        <v>7.2</v>
      </c>
      <c r="EI436" s="22" t="s">
        <v>858</v>
      </c>
      <c r="EJ436" s="22" t="s">
        <v>858</v>
      </c>
      <c r="EK436" s="22" t="s">
        <v>858</v>
      </c>
      <c r="EL436" s="22" t="s">
        <v>858</v>
      </c>
      <c r="EN436" s="23" t="s">
        <v>659</v>
      </c>
      <c r="EO436" s="23" t="s">
        <v>237</v>
      </c>
      <c r="EP436" s="23">
        <v>14000</v>
      </c>
      <c r="EQ436" s="23">
        <v>10.5</v>
      </c>
      <c r="ER436" s="23">
        <v>13.83</v>
      </c>
      <c r="ES436" s="23">
        <v>7.2</v>
      </c>
      <c r="ET436" s="23">
        <v>15.06</v>
      </c>
      <c r="EU436" s="23">
        <v>4.8</v>
      </c>
      <c r="EV436" s="23">
        <v>8.77</v>
      </c>
      <c r="EW436" s="23">
        <v>6.5</v>
      </c>
      <c r="EX436" s="23" t="s">
        <v>858</v>
      </c>
      <c r="EY436" s="23" t="s">
        <v>858</v>
      </c>
      <c r="FA436" s="24" t="s">
        <v>659</v>
      </c>
      <c r="FB436" s="24" t="s">
        <v>237</v>
      </c>
      <c r="FC436" s="24">
        <v>14000</v>
      </c>
      <c r="FD436" s="24">
        <v>10.5</v>
      </c>
      <c r="FE436" s="24">
        <v>518.29999999999995</v>
      </c>
      <c r="FF436" s="24">
        <v>6.5</v>
      </c>
      <c r="FG436" s="24">
        <v>564.5</v>
      </c>
      <c r="FH436" s="24">
        <v>4.8</v>
      </c>
      <c r="FI436" s="24">
        <v>304.2</v>
      </c>
      <c r="FJ436" s="24">
        <v>4.9000000000000004</v>
      </c>
      <c r="FK436" s="24" t="s">
        <v>858</v>
      </c>
      <c r="FL436" s="24" t="s">
        <v>858</v>
      </c>
      <c r="FN436" s="11" t="s">
        <v>659</v>
      </c>
      <c r="FO436" s="11" t="s">
        <v>237</v>
      </c>
      <c r="FP436" s="11">
        <v>21000</v>
      </c>
      <c r="FQ436" s="11">
        <v>9</v>
      </c>
      <c r="FR436" s="11">
        <v>38.799999999999997</v>
      </c>
      <c r="FS436" s="11">
        <v>1.6</v>
      </c>
      <c r="FT436" s="11">
        <v>39.799999999999997</v>
      </c>
      <c r="FU436" s="11">
        <v>1.4</v>
      </c>
      <c r="FV436" s="11">
        <v>34.700000000000003</v>
      </c>
      <c r="FW436" s="11">
        <v>3.7</v>
      </c>
      <c r="FX436" s="11" t="s">
        <v>858</v>
      </c>
      <c r="FY436" s="11" t="s">
        <v>858</v>
      </c>
      <c r="GA436" s="10" t="s">
        <v>659</v>
      </c>
      <c r="GB436" s="10" t="s">
        <v>237</v>
      </c>
      <c r="GC436" s="10">
        <v>18000</v>
      </c>
      <c r="GD436" s="10">
        <v>17</v>
      </c>
      <c r="GE436" s="10">
        <v>29416</v>
      </c>
      <c r="GF436" s="10" t="s">
        <v>858</v>
      </c>
      <c r="GG436" s="10">
        <v>34864</v>
      </c>
      <c r="GH436" s="10">
        <v>8.9</v>
      </c>
      <c r="GI436" s="10" t="s">
        <v>858</v>
      </c>
      <c r="GJ436" s="10" t="s">
        <v>858</v>
      </c>
      <c r="GK436" s="10" t="s">
        <v>858</v>
      </c>
      <c r="GL436" s="10" t="s">
        <v>858</v>
      </c>
      <c r="GN436" s="9" t="s">
        <v>659</v>
      </c>
      <c r="GO436" s="9" t="s">
        <v>237</v>
      </c>
      <c r="GP436" s="9">
        <v>21000</v>
      </c>
      <c r="GQ436" s="9">
        <v>9</v>
      </c>
      <c r="GR436" s="9">
        <v>13.18</v>
      </c>
      <c r="GS436" s="9">
        <v>6.2</v>
      </c>
      <c r="GT436" s="9">
        <v>16.57</v>
      </c>
      <c r="GU436" s="9">
        <v>5.9</v>
      </c>
      <c r="GV436" s="9">
        <v>8.44</v>
      </c>
      <c r="GW436" s="9">
        <v>5.7</v>
      </c>
      <c r="GX436" s="9" t="s">
        <v>858</v>
      </c>
      <c r="GY436" s="9" t="s">
        <v>858</v>
      </c>
    </row>
    <row r="437" spans="1:207" x14ac:dyDescent="0.25">
      <c r="A437" s="1" t="s">
        <v>660</v>
      </c>
      <c r="B437" s="1" t="s">
        <v>238</v>
      </c>
      <c r="C437" s="1">
        <v>16000</v>
      </c>
      <c r="D437" s="1">
        <v>10.7</v>
      </c>
      <c r="E437" s="1">
        <v>611.70000000000005</v>
      </c>
      <c r="F437" s="1">
        <v>10</v>
      </c>
      <c r="G437" s="1">
        <v>643.70000000000005</v>
      </c>
      <c r="H437" s="1">
        <v>4.5</v>
      </c>
      <c r="I437" s="1">
        <v>322.60000000000002</v>
      </c>
      <c r="J437" s="1">
        <v>7.6</v>
      </c>
      <c r="K437" s="1" t="s">
        <v>858</v>
      </c>
      <c r="L437" s="1" t="s">
        <v>858</v>
      </c>
      <c r="N437" s="2" t="s">
        <v>660</v>
      </c>
      <c r="O437" s="2" t="s">
        <v>238</v>
      </c>
      <c r="P437" s="2">
        <v>28000</v>
      </c>
      <c r="Q437" s="2">
        <v>7.7</v>
      </c>
      <c r="R437" s="2">
        <v>37</v>
      </c>
      <c r="S437" s="2">
        <v>1.1000000000000001</v>
      </c>
      <c r="T437" s="2">
        <v>37.799999999999997</v>
      </c>
      <c r="U437" s="2">
        <v>1.2</v>
      </c>
      <c r="V437" s="2">
        <v>32.299999999999997</v>
      </c>
      <c r="W437" s="2">
        <v>1.9</v>
      </c>
      <c r="X437" s="2" t="s">
        <v>858</v>
      </c>
      <c r="Y437" s="2" t="s">
        <v>858</v>
      </c>
      <c r="AA437" s="3" t="s">
        <v>660</v>
      </c>
      <c r="AB437" s="3" t="s">
        <v>238</v>
      </c>
      <c r="AC437" s="3">
        <v>26000</v>
      </c>
      <c r="AD437" s="3">
        <v>12</v>
      </c>
      <c r="AE437" s="3">
        <v>28106</v>
      </c>
      <c r="AF437" s="3">
        <v>7.6</v>
      </c>
      <c r="AG437" s="3">
        <v>30386</v>
      </c>
      <c r="AH437" s="3">
        <v>4.5</v>
      </c>
      <c r="AI437" s="3">
        <v>13074</v>
      </c>
      <c r="AJ437" s="3">
        <v>6.8</v>
      </c>
      <c r="AK437" s="3" t="s">
        <v>858</v>
      </c>
      <c r="AL437" s="3" t="s">
        <v>858</v>
      </c>
      <c r="AN437" s="4" t="s">
        <v>660</v>
      </c>
      <c r="AO437" s="4" t="s">
        <v>238</v>
      </c>
      <c r="AP437" s="4">
        <v>28000</v>
      </c>
      <c r="AQ437" s="4">
        <v>7.7</v>
      </c>
      <c r="AR437" s="4">
        <v>14.79</v>
      </c>
      <c r="AS437" s="4">
        <v>7.8</v>
      </c>
      <c r="AT437" s="4">
        <v>15.75</v>
      </c>
      <c r="AU437" s="4">
        <v>3.7</v>
      </c>
      <c r="AV437" s="4">
        <v>7.56</v>
      </c>
      <c r="AW437" s="4">
        <v>3.2</v>
      </c>
      <c r="AX437" s="4" t="s">
        <v>858</v>
      </c>
      <c r="AY437" s="4" t="s">
        <v>858</v>
      </c>
      <c r="BA437" s="5" t="s">
        <v>660</v>
      </c>
      <c r="BB437" s="5" t="s">
        <v>238</v>
      </c>
      <c r="BC437" s="5">
        <v>28000</v>
      </c>
      <c r="BD437" s="5">
        <v>7.7</v>
      </c>
      <c r="BE437" s="5">
        <v>554.29999999999995</v>
      </c>
      <c r="BF437" s="5">
        <v>7.1</v>
      </c>
      <c r="BG437" s="5">
        <v>595</v>
      </c>
      <c r="BH437" s="5">
        <v>3.5</v>
      </c>
      <c r="BI437" s="5">
        <v>297</v>
      </c>
      <c r="BJ437" s="5">
        <v>3.4</v>
      </c>
      <c r="BK437" s="5" t="s">
        <v>858</v>
      </c>
      <c r="BL437" s="5" t="s">
        <v>858</v>
      </c>
      <c r="BN437" s="6" t="s">
        <v>660</v>
      </c>
      <c r="BO437" s="6" t="s">
        <v>238</v>
      </c>
      <c r="BP437" s="6">
        <v>42000</v>
      </c>
      <c r="BQ437" s="6">
        <v>6.1</v>
      </c>
      <c r="BR437" s="6">
        <v>35</v>
      </c>
      <c r="BS437" s="6">
        <v>2.5</v>
      </c>
      <c r="BT437" s="6">
        <v>30.9</v>
      </c>
      <c r="BU437" s="6">
        <v>2.2999999999999998</v>
      </c>
      <c r="BV437" s="6">
        <v>11.7</v>
      </c>
      <c r="BW437" s="6">
        <v>15</v>
      </c>
      <c r="BX437" s="6" t="s">
        <v>858</v>
      </c>
      <c r="BY437" s="6" t="s">
        <v>858</v>
      </c>
      <c r="CA437" s="7" t="s">
        <v>660</v>
      </c>
      <c r="CB437" s="7" t="s">
        <v>238</v>
      </c>
      <c r="CC437" s="7">
        <v>39000</v>
      </c>
      <c r="CD437" s="7">
        <v>9</v>
      </c>
      <c r="CE437" s="7">
        <v>21427</v>
      </c>
      <c r="CF437" s="7">
        <v>10</v>
      </c>
      <c r="CG437" s="7">
        <v>23885</v>
      </c>
      <c r="CH437" s="7">
        <v>5.4</v>
      </c>
      <c r="CI437" s="7">
        <v>5370</v>
      </c>
      <c r="CJ437" s="7">
        <v>16</v>
      </c>
      <c r="CK437" s="7" t="s">
        <v>858</v>
      </c>
      <c r="CL437" s="7" t="s">
        <v>858</v>
      </c>
      <c r="CN437" s="8" t="s">
        <v>660</v>
      </c>
      <c r="CO437" s="8" t="s">
        <v>238</v>
      </c>
      <c r="CP437" s="8">
        <v>42000</v>
      </c>
      <c r="CQ437" s="8">
        <v>6.1</v>
      </c>
      <c r="CR437" s="8">
        <v>12.09</v>
      </c>
      <c r="CS437" s="8">
        <v>9.1</v>
      </c>
      <c r="CT437" s="8">
        <v>14.8</v>
      </c>
      <c r="CU437" s="8">
        <v>3.4</v>
      </c>
      <c r="CV437" s="8">
        <v>6.67</v>
      </c>
      <c r="CW437" s="8">
        <v>2.9</v>
      </c>
      <c r="CX437" s="8" t="s">
        <v>858</v>
      </c>
      <c r="CY437" s="8" t="s">
        <v>858</v>
      </c>
      <c r="DA437" s="20" t="s">
        <v>660</v>
      </c>
      <c r="DB437" s="20" t="s">
        <v>238</v>
      </c>
      <c r="DC437" s="20">
        <v>42000</v>
      </c>
      <c r="DD437" s="20">
        <v>6.1</v>
      </c>
      <c r="DE437" s="20">
        <v>394.5</v>
      </c>
      <c r="DF437" s="20">
        <v>8.6</v>
      </c>
      <c r="DG437" s="20">
        <v>458</v>
      </c>
      <c r="DH437" s="20">
        <v>4.0999999999999996</v>
      </c>
      <c r="DI437" s="20">
        <v>107.7</v>
      </c>
      <c r="DJ437" s="20">
        <v>12</v>
      </c>
      <c r="DK437" s="20" t="s">
        <v>858</v>
      </c>
      <c r="DL437" s="20" t="s">
        <v>858</v>
      </c>
      <c r="DN437" s="21" t="s">
        <v>660</v>
      </c>
      <c r="DO437" s="21" t="s">
        <v>238</v>
      </c>
      <c r="DP437" s="21">
        <v>13000</v>
      </c>
      <c r="DQ437" s="21">
        <v>11.1</v>
      </c>
      <c r="DR437" s="21">
        <v>35.9</v>
      </c>
      <c r="DS437" s="21">
        <v>1.8</v>
      </c>
      <c r="DT437" s="21">
        <v>36.700000000000003</v>
      </c>
      <c r="DU437" s="21">
        <v>1.8</v>
      </c>
      <c r="DV437" s="21">
        <v>31.1</v>
      </c>
      <c r="DW437" s="21">
        <v>2.1</v>
      </c>
      <c r="DX437" s="21" t="s">
        <v>858</v>
      </c>
      <c r="DY437" s="21" t="s">
        <v>858</v>
      </c>
      <c r="EA437" s="22" t="s">
        <v>660</v>
      </c>
      <c r="EB437" s="22" t="s">
        <v>238</v>
      </c>
      <c r="EC437" s="22">
        <v>12000</v>
      </c>
      <c r="ED437" s="22">
        <v>12.9</v>
      </c>
      <c r="EE437" s="22">
        <v>23773</v>
      </c>
      <c r="EF437" s="22">
        <v>13</v>
      </c>
      <c r="EG437" s="22">
        <v>27093</v>
      </c>
      <c r="EH437" s="22">
        <v>7</v>
      </c>
      <c r="EI437" s="22" t="s">
        <v>858</v>
      </c>
      <c r="EJ437" s="22" t="s">
        <v>858</v>
      </c>
      <c r="EK437" s="22" t="s">
        <v>858</v>
      </c>
      <c r="EL437" s="22" t="s">
        <v>858</v>
      </c>
      <c r="EN437" s="23" t="s">
        <v>660</v>
      </c>
      <c r="EO437" s="23" t="s">
        <v>238</v>
      </c>
      <c r="EP437" s="23">
        <v>13000</v>
      </c>
      <c r="EQ437" s="23">
        <v>11.1</v>
      </c>
      <c r="ER437" s="23">
        <v>13.01</v>
      </c>
      <c r="ES437" s="23">
        <v>11</v>
      </c>
      <c r="ET437" s="23">
        <v>14.63</v>
      </c>
      <c r="EU437" s="23">
        <v>5.9</v>
      </c>
      <c r="EV437" s="23">
        <v>7.32</v>
      </c>
      <c r="EW437" s="23">
        <v>4.8</v>
      </c>
      <c r="EX437" s="23" t="s">
        <v>858</v>
      </c>
      <c r="EY437" s="23" t="s">
        <v>858</v>
      </c>
      <c r="FA437" s="24" t="s">
        <v>660</v>
      </c>
      <c r="FB437" s="24" t="s">
        <v>238</v>
      </c>
      <c r="FC437" s="24">
        <v>13000</v>
      </c>
      <c r="FD437" s="24">
        <v>11.1</v>
      </c>
      <c r="FE437" s="24">
        <v>496.5</v>
      </c>
      <c r="FF437" s="24">
        <v>9.6</v>
      </c>
      <c r="FG437" s="24">
        <v>536.79999999999995</v>
      </c>
      <c r="FH437" s="24">
        <v>5.3</v>
      </c>
      <c r="FI437" s="24">
        <v>286.89999999999998</v>
      </c>
      <c r="FJ437" s="24">
        <v>5</v>
      </c>
      <c r="FK437" s="24" t="s">
        <v>858</v>
      </c>
      <c r="FL437" s="24" t="s">
        <v>858</v>
      </c>
      <c r="FN437" s="11" t="s">
        <v>660</v>
      </c>
      <c r="FO437" s="11" t="s">
        <v>238</v>
      </c>
      <c r="FP437" s="11">
        <v>16000</v>
      </c>
      <c r="FQ437" s="11">
        <v>10.7</v>
      </c>
      <c r="FR437" s="11">
        <v>37.5</v>
      </c>
      <c r="FS437" s="11">
        <v>2.4</v>
      </c>
      <c r="FT437" s="11">
        <v>38.700000000000003</v>
      </c>
      <c r="FU437" s="11">
        <v>1.5</v>
      </c>
      <c r="FV437" s="11">
        <v>32.5</v>
      </c>
      <c r="FW437" s="11">
        <v>4.5999999999999996</v>
      </c>
      <c r="FX437" s="11" t="s">
        <v>858</v>
      </c>
      <c r="FY437" s="11" t="s">
        <v>858</v>
      </c>
      <c r="GA437" s="10" t="s">
        <v>660</v>
      </c>
      <c r="GB437" s="10" t="s">
        <v>238</v>
      </c>
      <c r="GC437" s="10">
        <v>15000</v>
      </c>
      <c r="GD437" s="10">
        <v>19</v>
      </c>
      <c r="GE437" s="10">
        <v>31611</v>
      </c>
      <c r="GF437" s="10" t="s">
        <v>858</v>
      </c>
      <c r="GG437" s="10">
        <v>33089</v>
      </c>
      <c r="GH437" s="10">
        <v>5.4</v>
      </c>
      <c r="GI437" s="10">
        <v>14888</v>
      </c>
      <c r="GJ437" s="10">
        <v>15</v>
      </c>
      <c r="GK437" s="10" t="s">
        <v>858</v>
      </c>
      <c r="GL437" s="10" t="s">
        <v>858</v>
      </c>
      <c r="GN437" s="9" t="s">
        <v>660</v>
      </c>
      <c r="GO437" s="9" t="s">
        <v>238</v>
      </c>
      <c r="GP437" s="9">
        <v>16000</v>
      </c>
      <c r="GQ437" s="9">
        <v>10.7</v>
      </c>
      <c r="GR437" s="9">
        <v>15.83</v>
      </c>
      <c r="GS437" s="9">
        <v>10</v>
      </c>
      <c r="GT437" s="9">
        <v>16.64</v>
      </c>
      <c r="GU437" s="9">
        <v>4.5</v>
      </c>
      <c r="GV437" s="9">
        <v>7.92</v>
      </c>
      <c r="GW437" s="9">
        <v>7.9</v>
      </c>
      <c r="GX437" s="9" t="s">
        <v>858</v>
      </c>
      <c r="GY437" s="9" t="s">
        <v>858</v>
      </c>
    </row>
    <row r="438" spans="1:207" x14ac:dyDescent="0.25">
      <c r="A438" s="1" t="s">
        <v>661</v>
      </c>
      <c r="B438" s="1" t="s">
        <v>239</v>
      </c>
      <c r="C438" s="1">
        <v>23000</v>
      </c>
      <c r="D438" s="1">
        <v>8.9</v>
      </c>
      <c r="E438" s="1">
        <v>613.29999999999995</v>
      </c>
      <c r="F438" s="1">
        <v>9.1999999999999993</v>
      </c>
      <c r="G438" s="1">
        <v>714</v>
      </c>
      <c r="H438" s="1">
        <v>5.3</v>
      </c>
      <c r="I438" s="1">
        <v>330.1</v>
      </c>
      <c r="J438" s="1">
        <v>5.5</v>
      </c>
      <c r="K438" s="1" t="s">
        <v>858</v>
      </c>
      <c r="L438" s="1" t="s">
        <v>858</v>
      </c>
      <c r="N438" s="2" t="s">
        <v>661</v>
      </c>
      <c r="O438" s="2" t="s">
        <v>239</v>
      </c>
      <c r="P438" s="2">
        <v>39000</v>
      </c>
      <c r="Q438" s="2">
        <v>6.7</v>
      </c>
      <c r="R438" s="2">
        <v>37.5</v>
      </c>
      <c r="S438" s="2">
        <v>1.7</v>
      </c>
      <c r="T438" s="2">
        <v>39.1</v>
      </c>
      <c r="U438" s="2">
        <v>1</v>
      </c>
      <c r="V438" s="2">
        <v>34.700000000000003</v>
      </c>
      <c r="W438" s="2">
        <v>1.9</v>
      </c>
      <c r="X438" s="2" t="s">
        <v>858</v>
      </c>
      <c r="Y438" s="2" t="s">
        <v>858</v>
      </c>
      <c r="AA438" s="3" t="s">
        <v>661</v>
      </c>
      <c r="AB438" s="3" t="s">
        <v>239</v>
      </c>
      <c r="AC438" s="3">
        <v>33000</v>
      </c>
      <c r="AD438" s="3">
        <v>11.8</v>
      </c>
      <c r="AE438" s="3">
        <v>31586</v>
      </c>
      <c r="AF438" s="3">
        <v>14</v>
      </c>
      <c r="AG438" s="3">
        <v>36377</v>
      </c>
      <c r="AH438" s="3">
        <v>6.8</v>
      </c>
      <c r="AI438" s="3" t="s">
        <v>858</v>
      </c>
      <c r="AJ438" s="3" t="s">
        <v>858</v>
      </c>
      <c r="AK438" s="3" t="s">
        <v>858</v>
      </c>
      <c r="AL438" s="3" t="s">
        <v>858</v>
      </c>
      <c r="AN438" s="4" t="s">
        <v>661</v>
      </c>
      <c r="AO438" s="4" t="s">
        <v>239</v>
      </c>
      <c r="AP438" s="4">
        <v>39000</v>
      </c>
      <c r="AQ438" s="4">
        <v>6.7</v>
      </c>
      <c r="AR438" s="4">
        <v>15.79</v>
      </c>
      <c r="AS438" s="4">
        <v>6.6</v>
      </c>
      <c r="AT438" s="4">
        <v>17.739999999999998</v>
      </c>
      <c r="AU438" s="4">
        <v>4.2</v>
      </c>
      <c r="AV438" s="4">
        <v>7.48</v>
      </c>
      <c r="AW438" s="4">
        <v>3.6</v>
      </c>
      <c r="AX438" s="4" t="s">
        <v>858</v>
      </c>
      <c r="AY438" s="4" t="s">
        <v>858</v>
      </c>
      <c r="BA438" s="5" t="s">
        <v>661</v>
      </c>
      <c r="BB438" s="5" t="s">
        <v>239</v>
      </c>
      <c r="BC438" s="5">
        <v>39000</v>
      </c>
      <c r="BD438" s="5">
        <v>6.7</v>
      </c>
      <c r="BE438" s="5">
        <v>586</v>
      </c>
      <c r="BF438" s="5">
        <v>5.7</v>
      </c>
      <c r="BG438" s="5">
        <v>692.9</v>
      </c>
      <c r="BH438" s="5">
        <v>4</v>
      </c>
      <c r="BI438" s="5">
        <v>305.2</v>
      </c>
      <c r="BJ438" s="5">
        <v>5.0999999999999996</v>
      </c>
      <c r="BK438" s="5" t="s">
        <v>858</v>
      </c>
      <c r="BL438" s="5" t="s">
        <v>858</v>
      </c>
      <c r="BN438" s="6" t="s">
        <v>661</v>
      </c>
      <c r="BO438" s="6" t="s">
        <v>239</v>
      </c>
      <c r="BP438" s="6">
        <v>54000</v>
      </c>
      <c r="BQ438" s="6">
        <v>5.6</v>
      </c>
      <c r="BR438" s="6">
        <v>36.1</v>
      </c>
      <c r="BS438" s="6">
        <v>1.1000000000000001</v>
      </c>
      <c r="BT438" s="6">
        <v>33.5</v>
      </c>
      <c r="BU438" s="6">
        <v>1.8</v>
      </c>
      <c r="BV438" s="6">
        <v>16.100000000000001</v>
      </c>
      <c r="BW438" s="6">
        <v>13</v>
      </c>
      <c r="BX438" s="6" t="s">
        <v>858</v>
      </c>
      <c r="BY438" s="6" t="s">
        <v>858</v>
      </c>
      <c r="CA438" s="7" t="s">
        <v>661</v>
      </c>
      <c r="CB438" s="7" t="s">
        <v>239</v>
      </c>
      <c r="CC438" s="7">
        <v>46000</v>
      </c>
      <c r="CD438" s="7">
        <v>9.9</v>
      </c>
      <c r="CE438" s="7">
        <v>24834</v>
      </c>
      <c r="CF438" s="7">
        <v>16</v>
      </c>
      <c r="CG438" s="7">
        <v>29836</v>
      </c>
      <c r="CH438" s="7">
        <v>6.7</v>
      </c>
      <c r="CI438" s="7" t="s">
        <v>858</v>
      </c>
      <c r="CJ438" s="7" t="s">
        <v>858</v>
      </c>
      <c r="CK438" s="7" t="s">
        <v>858</v>
      </c>
      <c r="CL438" s="7" t="s">
        <v>858</v>
      </c>
      <c r="CN438" s="8" t="s">
        <v>661</v>
      </c>
      <c r="CO438" s="8" t="s">
        <v>239</v>
      </c>
      <c r="CP438" s="8">
        <v>54000</v>
      </c>
      <c r="CQ438" s="8">
        <v>5.6</v>
      </c>
      <c r="CR438" s="8">
        <v>13.71</v>
      </c>
      <c r="CS438" s="8">
        <v>6.8</v>
      </c>
      <c r="CT438" s="8">
        <v>16.88</v>
      </c>
      <c r="CU438" s="8">
        <v>3.9</v>
      </c>
      <c r="CV438" s="8">
        <v>6.86</v>
      </c>
      <c r="CW438" s="8">
        <v>2</v>
      </c>
      <c r="CX438" s="8" t="s">
        <v>858</v>
      </c>
      <c r="CY438" s="8" t="s">
        <v>858</v>
      </c>
      <c r="DA438" s="20" t="s">
        <v>661</v>
      </c>
      <c r="DB438" s="20" t="s">
        <v>239</v>
      </c>
      <c r="DC438" s="20">
        <v>54000</v>
      </c>
      <c r="DD438" s="20">
        <v>5.6</v>
      </c>
      <c r="DE438" s="20">
        <v>479.1</v>
      </c>
      <c r="DF438" s="20">
        <v>7.4</v>
      </c>
      <c r="DG438" s="20">
        <v>565.6</v>
      </c>
      <c r="DH438" s="20">
        <v>4.2</v>
      </c>
      <c r="DI438" s="20">
        <v>141.6</v>
      </c>
      <c r="DJ438" s="20">
        <v>10</v>
      </c>
      <c r="DK438" s="20" t="s">
        <v>858</v>
      </c>
      <c r="DL438" s="20" t="s">
        <v>858</v>
      </c>
      <c r="DN438" s="21" t="s">
        <v>661</v>
      </c>
      <c r="DO438" s="21" t="s">
        <v>239</v>
      </c>
      <c r="DP438" s="21">
        <v>16000</v>
      </c>
      <c r="DQ438" s="21">
        <v>10.1</v>
      </c>
      <c r="DR438" s="21">
        <v>37</v>
      </c>
      <c r="DS438" s="21">
        <v>1.1000000000000001</v>
      </c>
      <c r="DT438" s="21">
        <v>37.4</v>
      </c>
      <c r="DU438" s="21">
        <v>1.4</v>
      </c>
      <c r="DV438" s="21">
        <v>32.4</v>
      </c>
      <c r="DW438" s="21">
        <v>3.9</v>
      </c>
      <c r="DX438" s="21" t="s">
        <v>858</v>
      </c>
      <c r="DY438" s="21" t="s">
        <v>858</v>
      </c>
      <c r="EA438" s="22" t="s">
        <v>661</v>
      </c>
      <c r="EB438" s="22" t="s">
        <v>239</v>
      </c>
      <c r="EC438" s="22" t="s">
        <v>858</v>
      </c>
      <c r="ED438" s="22" t="s">
        <v>858</v>
      </c>
      <c r="EE438" s="22" t="s">
        <v>858</v>
      </c>
      <c r="EF438" s="22" t="s">
        <v>858</v>
      </c>
      <c r="EG438" s="22">
        <v>35819</v>
      </c>
      <c r="EH438" s="22">
        <v>9.5</v>
      </c>
      <c r="EI438" s="22" t="s">
        <v>858</v>
      </c>
      <c r="EJ438" s="22" t="s">
        <v>858</v>
      </c>
      <c r="EK438" s="22" t="s">
        <v>858</v>
      </c>
      <c r="EL438" s="22" t="s">
        <v>858</v>
      </c>
      <c r="EN438" s="23" t="s">
        <v>661</v>
      </c>
      <c r="EO438" s="23" t="s">
        <v>239</v>
      </c>
      <c r="EP438" s="23">
        <v>16000</v>
      </c>
      <c r="EQ438" s="23">
        <v>10.1</v>
      </c>
      <c r="ER438" s="23">
        <v>15.98</v>
      </c>
      <c r="ES438" s="23">
        <v>7.7</v>
      </c>
      <c r="ET438" s="23">
        <v>17.7</v>
      </c>
      <c r="EU438" s="23">
        <v>6.2</v>
      </c>
      <c r="EV438" s="23">
        <v>7.35</v>
      </c>
      <c r="EW438" s="23">
        <v>5.0999999999999996</v>
      </c>
      <c r="EX438" s="23" t="s">
        <v>858</v>
      </c>
      <c r="EY438" s="23" t="s">
        <v>858</v>
      </c>
      <c r="FA438" s="24" t="s">
        <v>661</v>
      </c>
      <c r="FB438" s="24" t="s">
        <v>239</v>
      </c>
      <c r="FC438" s="24">
        <v>16000</v>
      </c>
      <c r="FD438" s="24">
        <v>10.1</v>
      </c>
      <c r="FE438" s="24">
        <v>574.9</v>
      </c>
      <c r="FF438" s="24">
        <v>7.8</v>
      </c>
      <c r="FG438" s="24">
        <v>662.5</v>
      </c>
      <c r="FH438" s="24">
        <v>6</v>
      </c>
      <c r="FI438" s="24">
        <v>288.2</v>
      </c>
      <c r="FJ438" s="24">
        <v>8.6</v>
      </c>
      <c r="FK438" s="24" t="s">
        <v>858</v>
      </c>
      <c r="FL438" s="24" t="s">
        <v>858</v>
      </c>
      <c r="FN438" s="11" t="s">
        <v>661</v>
      </c>
      <c r="FO438" s="11" t="s">
        <v>239</v>
      </c>
      <c r="FP438" s="11">
        <v>23000</v>
      </c>
      <c r="FQ438" s="11">
        <v>8.9</v>
      </c>
      <c r="FR438" s="11">
        <v>39.1</v>
      </c>
      <c r="FS438" s="11">
        <v>1.6</v>
      </c>
      <c r="FT438" s="11">
        <v>40.200000000000003</v>
      </c>
      <c r="FU438" s="11">
        <v>1.3</v>
      </c>
      <c r="FV438" s="11">
        <v>35</v>
      </c>
      <c r="FW438" s="11">
        <v>2.7</v>
      </c>
      <c r="FX438" s="11" t="s">
        <v>858</v>
      </c>
      <c r="FY438" s="11" t="s">
        <v>858</v>
      </c>
      <c r="GA438" s="10" t="s">
        <v>661</v>
      </c>
      <c r="GB438" s="10" t="s">
        <v>239</v>
      </c>
      <c r="GC438" s="10">
        <v>21000</v>
      </c>
      <c r="GD438" s="10">
        <v>13.8</v>
      </c>
      <c r="GE438" s="10">
        <v>31634</v>
      </c>
      <c r="GF438" s="10">
        <v>19</v>
      </c>
      <c r="GG438" s="10">
        <v>36701</v>
      </c>
      <c r="GH438" s="10">
        <v>9.1999999999999993</v>
      </c>
      <c r="GI438" s="10" t="s">
        <v>858</v>
      </c>
      <c r="GJ438" s="10" t="s">
        <v>858</v>
      </c>
      <c r="GK438" s="10" t="s">
        <v>858</v>
      </c>
      <c r="GL438" s="10" t="s">
        <v>858</v>
      </c>
      <c r="GN438" s="9" t="s">
        <v>661</v>
      </c>
      <c r="GO438" s="9" t="s">
        <v>239</v>
      </c>
      <c r="GP438" s="9">
        <v>23000</v>
      </c>
      <c r="GQ438" s="9">
        <v>8.9</v>
      </c>
      <c r="GR438" s="9">
        <v>15.78</v>
      </c>
      <c r="GS438" s="9">
        <v>9.1999999999999993</v>
      </c>
      <c r="GT438" s="9">
        <v>17.77</v>
      </c>
      <c r="GU438" s="9">
        <v>5.7</v>
      </c>
      <c r="GV438" s="9">
        <v>7.48</v>
      </c>
      <c r="GW438" s="9">
        <v>3.7</v>
      </c>
      <c r="GX438" s="9" t="s">
        <v>858</v>
      </c>
      <c r="GY438" s="9" t="s">
        <v>858</v>
      </c>
    </row>
    <row r="439" spans="1:207" x14ac:dyDescent="0.25">
      <c r="A439" s="1" t="s">
        <v>662</v>
      </c>
      <c r="B439" s="1" t="s">
        <v>240</v>
      </c>
      <c r="C439" s="1">
        <v>33000</v>
      </c>
      <c r="D439" s="1">
        <v>6.9</v>
      </c>
      <c r="E439" s="1">
        <v>516.70000000000005</v>
      </c>
      <c r="F439" s="1">
        <v>5.8</v>
      </c>
      <c r="G439" s="1">
        <v>601.6</v>
      </c>
      <c r="H439" s="1">
        <v>4.0999999999999996</v>
      </c>
      <c r="I439" s="1">
        <v>302.39999999999998</v>
      </c>
      <c r="J439" s="1">
        <v>3.8</v>
      </c>
      <c r="K439" s="1" t="s">
        <v>858</v>
      </c>
      <c r="L439" s="1" t="s">
        <v>858</v>
      </c>
      <c r="N439" s="2" t="s">
        <v>662</v>
      </c>
      <c r="O439" s="2" t="s">
        <v>240</v>
      </c>
      <c r="P439" s="2">
        <v>52000</v>
      </c>
      <c r="Q439" s="2">
        <v>5.6</v>
      </c>
      <c r="R439" s="2">
        <v>39.700000000000003</v>
      </c>
      <c r="S439" s="2">
        <v>1.6</v>
      </c>
      <c r="T439" s="2">
        <v>41.2</v>
      </c>
      <c r="U439" s="2">
        <v>0.9</v>
      </c>
      <c r="V439" s="2">
        <v>35</v>
      </c>
      <c r="W439" s="2">
        <v>0.1</v>
      </c>
      <c r="X439" s="2" t="s">
        <v>858</v>
      </c>
      <c r="Y439" s="2" t="s">
        <v>858</v>
      </c>
      <c r="AA439" s="3" t="s">
        <v>662</v>
      </c>
      <c r="AB439" s="3" t="s">
        <v>240</v>
      </c>
      <c r="AC439" s="3">
        <v>42000</v>
      </c>
      <c r="AD439" s="3">
        <v>9.1999999999999993</v>
      </c>
      <c r="AE439" s="3">
        <v>25397</v>
      </c>
      <c r="AF439" s="3">
        <v>9.6</v>
      </c>
      <c r="AG439" s="3">
        <v>29319</v>
      </c>
      <c r="AH439" s="3">
        <v>4.3</v>
      </c>
      <c r="AI439" s="3">
        <v>15010</v>
      </c>
      <c r="AJ439" s="3">
        <v>6.6</v>
      </c>
      <c r="AK439" s="3" t="s">
        <v>858</v>
      </c>
      <c r="AL439" s="3" t="s">
        <v>858</v>
      </c>
      <c r="AN439" s="4" t="s">
        <v>662</v>
      </c>
      <c r="AO439" s="4" t="s">
        <v>240</v>
      </c>
      <c r="AP439" s="4">
        <v>52000</v>
      </c>
      <c r="AQ439" s="4">
        <v>5.6</v>
      </c>
      <c r="AR439" s="4">
        <v>12.76</v>
      </c>
      <c r="AS439" s="4">
        <v>4.0999999999999996</v>
      </c>
      <c r="AT439" s="4">
        <v>14.42</v>
      </c>
      <c r="AU439" s="4">
        <v>3.2</v>
      </c>
      <c r="AV439" s="4">
        <v>7.21</v>
      </c>
      <c r="AW439" s="4">
        <v>2.2999999999999998</v>
      </c>
      <c r="AX439" s="4" t="s">
        <v>858</v>
      </c>
      <c r="AY439" s="4" t="s">
        <v>858</v>
      </c>
      <c r="BA439" s="5" t="s">
        <v>662</v>
      </c>
      <c r="BB439" s="5" t="s">
        <v>240</v>
      </c>
      <c r="BC439" s="5">
        <v>52000</v>
      </c>
      <c r="BD439" s="5">
        <v>5.6</v>
      </c>
      <c r="BE439" s="5">
        <v>518.5</v>
      </c>
      <c r="BF439" s="5">
        <v>4.5999999999999996</v>
      </c>
      <c r="BG439" s="5">
        <v>593.29999999999995</v>
      </c>
      <c r="BH439" s="5">
        <v>3</v>
      </c>
      <c r="BI439" s="5">
        <v>305.2</v>
      </c>
      <c r="BJ439" s="5">
        <v>3.7</v>
      </c>
      <c r="BK439" s="5" t="s">
        <v>858</v>
      </c>
      <c r="BL439" s="5" t="s">
        <v>858</v>
      </c>
      <c r="BN439" s="6" t="s">
        <v>662</v>
      </c>
      <c r="BO439" s="6" t="s">
        <v>240</v>
      </c>
      <c r="BP439" s="6">
        <v>71000</v>
      </c>
      <c r="BQ439" s="6">
        <v>4.7</v>
      </c>
      <c r="BR439" s="6">
        <v>37.4</v>
      </c>
      <c r="BS439" s="6">
        <v>1.1000000000000001</v>
      </c>
      <c r="BT439" s="6">
        <v>34.5</v>
      </c>
      <c r="BU439" s="6">
        <v>1.7</v>
      </c>
      <c r="BV439" s="6">
        <v>13.4</v>
      </c>
      <c r="BW439" s="6">
        <v>11</v>
      </c>
      <c r="BX439" s="6">
        <v>49.8</v>
      </c>
      <c r="BY439" s="6">
        <v>8.4</v>
      </c>
      <c r="CA439" s="7" t="s">
        <v>662</v>
      </c>
      <c r="CB439" s="7" t="s">
        <v>240</v>
      </c>
      <c r="CC439" s="7">
        <v>58000</v>
      </c>
      <c r="CD439" s="7">
        <v>7.5</v>
      </c>
      <c r="CE439" s="7">
        <v>21102</v>
      </c>
      <c r="CF439" s="7">
        <v>6.7</v>
      </c>
      <c r="CG439" s="7">
        <v>24224</v>
      </c>
      <c r="CH439" s="7">
        <v>4.3</v>
      </c>
      <c r="CI439" s="7">
        <v>5965</v>
      </c>
      <c r="CJ439" s="7">
        <v>14</v>
      </c>
      <c r="CK439" s="7" t="s">
        <v>858</v>
      </c>
      <c r="CL439" s="7" t="s">
        <v>858</v>
      </c>
      <c r="CN439" s="8" t="s">
        <v>662</v>
      </c>
      <c r="CO439" s="8" t="s">
        <v>240</v>
      </c>
      <c r="CP439" s="8">
        <v>71000</v>
      </c>
      <c r="CQ439" s="8">
        <v>4.7</v>
      </c>
      <c r="CR439" s="8">
        <v>11.63</v>
      </c>
      <c r="CS439" s="8">
        <v>5.2</v>
      </c>
      <c r="CT439" s="8">
        <v>14.1</v>
      </c>
      <c r="CU439" s="8">
        <v>3</v>
      </c>
      <c r="CV439" s="8">
        <v>6.64</v>
      </c>
      <c r="CW439" s="8">
        <v>2.7</v>
      </c>
      <c r="CX439" s="8">
        <v>24.56</v>
      </c>
      <c r="CY439" s="8">
        <v>20</v>
      </c>
      <c r="DA439" s="20" t="s">
        <v>662</v>
      </c>
      <c r="DB439" s="20" t="s">
        <v>240</v>
      </c>
      <c r="DC439" s="20">
        <v>71000</v>
      </c>
      <c r="DD439" s="20">
        <v>4.7</v>
      </c>
      <c r="DE439" s="20">
        <v>422.7</v>
      </c>
      <c r="DF439" s="20">
        <v>5.0999999999999996</v>
      </c>
      <c r="DG439" s="20">
        <v>486</v>
      </c>
      <c r="DH439" s="20">
        <v>3.4</v>
      </c>
      <c r="DI439" s="20">
        <v>110.9</v>
      </c>
      <c r="DJ439" s="20">
        <v>7.9</v>
      </c>
      <c r="DK439" s="20" t="s">
        <v>858</v>
      </c>
      <c r="DL439" s="20" t="s">
        <v>858</v>
      </c>
      <c r="DN439" s="21" t="s">
        <v>662</v>
      </c>
      <c r="DO439" s="21" t="s">
        <v>240</v>
      </c>
      <c r="DP439" s="21">
        <v>19000</v>
      </c>
      <c r="DQ439" s="21">
        <v>9.3000000000000007</v>
      </c>
      <c r="DR439" s="21">
        <v>37.5</v>
      </c>
      <c r="DS439" s="21">
        <v>1.4</v>
      </c>
      <c r="DT439" s="21">
        <v>38</v>
      </c>
      <c r="DU439" s="21">
        <v>1.2</v>
      </c>
      <c r="DV439" s="21">
        <v>32.799999999999997</v>
      </c>
      <c r="DW439" s="21">
        <v>3.6</v>
      </c>
      <c r="DX439" s="21" t="s">
        <v>858</v>
      </c>
      <c r="DY439" s="21" t="s">
        <v>858</v>
      </c>
      <c r="EA439" s="22" t="s">
        <v>662</v>
      </c>
      <c r="EB439" s="22" t="s">
        <v>240</v>
      </c>
      <c r="EC439" s="22">
        <v>16000</v>
      </c>
      <c r="ED439" s="22">
        <v>17</v>
      </c>
      <c r="EE439" s="22">
        <v>25228</v>
      </c>
      <c r="EF439" s="22">
        <v>16</v>
      </c>
      <c r="EG439" s="22">
        <v>27463</v>
      </c>
      <c r="EH439" s="22">
        <v>5.5</v>
      </c>
      <c r="EI439" s="22">
        <v>14786</v>
      </c>
      <c r="EJ439" s="22">
        <v>12</v>
      </c>
      <c r="EK439" s="22" t="s">
        <v>858</v>
      </c>
      <c r="EL439" s="22" t="s">
        <v>858</v>
      </c>
      <c r="EN439" s="23" t="s">
        <v>662</v>
      </c>
      <c r="EO439" s="23" t="s">
        <v>240</v>
      </c>
      <c r="EP439" s="23">
        <v>19000</v>
      </c>
      <c r="EQ439" s="23">
        <v>9.3000000000000007</v>
      </c>
      <c r="ER439" s="23">
        <v>13.6</v>
      </c>
      <c r="ES439" s="23">
        <v>8.1999999999999993</v>
      </c>
      <c r="ET439" s="23">
        <v>15.22</v>
      </c>
      <c r="EU439" s="23">
        <v>4.0999999999999996</v>
      </c>
      <c r="EV439" s="23">
        <v>7.55</v>
      </c>
      <c r="EW439" s="23">
        <v>8.3000000000000007</v>
      </c>
      <c r="EX439" s="23" t="s">
        <v>858</v>
      </c>
      <c r="EY439" s="23" t="s">
        <v>858</v>
      </c>
      <c r="FA439" s="24" t="s">
        <v>662</v>
      </c>
      <c r="FB439" s="24" t="s">
        <v>240</v>
      </c>
      <c r="FC439" s="24">
        <v>19000</v>
      </c>
      <c r="FD439" s="24">
        <v>9.3000000000000007</v>
      </c>
      <c r="FE439" s="24">
        <v>525.79999999999995</v>
      </c>
      <c r="FF439" s="24">
        <v>7.5</v>
      </c>
      <c r="FG439" s="24">
        <v>579.1</v>
      </c>
      <c r="FH439" s="24">
        <v>4.2</v>
      </c>
      <c r="FI439" s="24">
        <v>312.2</v>
      </c>
      <c r="FJ439" s="24">
        <v>6.6</v>
      </c>
      <c r="FK439" s="24" t="s">
        <v>858</v>
      </c>
      <c r="FL439" s="24" t="s">
        <v>858</v>
      </c>
      <c r="FN439" s="11" t="s">
        <v>662</v>
      </c>
      <c r="FO439" s="11" t="s">
        <v>240</v>
      </c>
      <c r="FP439" s="11">
        <v>33000</v>
      </c>
      <c r="FQ439" s="11">
        <v>6.9</v>
      </c>
      <c r="FR439" s="11">
        <v>40.200000000000003</v>
      </c>
      <c r="FS439" s="11">
        <v>2.1</v>
      </c>
      <c r="FT439" s="11">
        <v>43</v>
      </c>
      <c r="FU439" s="11">
        <v>1.2</v>
      </c>
      <c r="FV439" s="11">
        <v>35</v>
      </c>
      <c r="FW439" s="11">
        <v>0.1</v>
      </c>
      <c r="FX439" s="11" t="s">
        <v>858</v>
      </c>
      <c r="FY439" s="11" t="s">
        <v>858</v>
      </c>
      <c r="GA439" s="10" t="s">
        <v>662</v>
      </c>
      <c r="GB439" s="10" t="s">
        <v>240</v>
      </c>
      <c r="GC439" s="10">
        <v>26000</v>
      </c>
      <c r="GD439" s="10">
        <v>10.7</v>
      </c>
      <c r="GE439" s="10">
        <v>25420</v>
      </c>
      <c r="GF439" s="10">
        <v>12</v>
      </c>
      <c r="GG439" s="10">
        <v>30430</v>
      </c>
      <c r="GH439" s="10">
        <v>5.7</v>
      </c>
      <c r="GI439" s="10">
        <v>15410</v>
      </c>
      <c r="GJ439" s="10">
        <v>10</v>
      </c>
      <c r="GK439" s="10" t="s">
        <v>858</v>
      </c>
      <c r="GL439" s="10" t="s">
        <v>858</v>
      </c>
      <c r="GN439" s="9" t="s">
        <v>662</v>
      </c>
      <c r="GO439" s="9" t="s">
        <v>240</v>
      </c>
      <c r="GP439" s="9">
        <v>33000</v>
      </c>
      <c r="GQ439" s="9">
        <v>6.9</v>
      </c>
      <c r="GR439" s="9">
        <v>11.2</v>
      </c>
      <c r="GS439" s="9">
        <v>8</v>
      </c>
      <c r="GT439" s="9">
        <v>14</v>
      </c>
      <c r="GU439" s="9">
        <v>4.4000000000000004</v>
      </c>
      <c r="GV439" s="9">
        <v>7.14</v>
      </c>
      <c r="GW439" s="9">
        <v>2.4</v>
      </c>
      <c r="GX439" s="9" t="s">
        <v>858</v>
      </c>
      <c r="GY439" s="9" t="s">
        <v>858</v>
      </c>
    </row>
    <row r="440" spans="1:207" x14ac:dyDescent="0.25">
      <c r="A440" s="1" t="s">
        <v>663</v>
      </c>
      <c r="B440" s="1" t="s">
        <v>241</v>
      </c>
      <c r="C440" s="1">
        <v>17000</v>
      </c>
      <c r="D440" s="1">
        <v>10.1</v>
      </c>
      <c r="E440" s="1">
        <v>587.20000000000005</v>
      </c>
      <c r="F440" s="1">
        <v>6.5</v>
      </c>
      <c r="G440" s="1">
        <v>619.9</v>
      </c>
      <c r="H440" s="1">
        <v>4.5999999999999996</v>
      </c>
      <c r="I440" s="1">
        <v>324.2</v>
      </c>
      <c r="J440" s="1">
        <v>5.5</v>
      </c>
      <c r="K440" s="1" t="s">
        <v>858</v>
      </c>
      <c r="L440" s="1" t="s">
        <v>858</v>
      </c>
      <c r="N440" s="2" t="s">
        <v>663</v>
      </c>
      <c r="O440" s="2" t="s">
        <v>241</v>
      </c>
      <c r="P440" s="2">
        <v>27000</v>
      </c>
      <c r="Q440" s="2">
        <v>7.9</v>
      </c>
      <c r="R440" s="2">
        <v>37.5</v>
      </c>
      <c r="S440" s="2">
        <v>2.2000000000000002</v>
      </c>
      <c r="T440" s="2">
        <v>39</v>
      </c>
      <c r="U440" s="2">
        <v>1.2</v>
      </c>
      <c r="V440" s="2">
        <v>32.5</v>
      </c>
      <c r="W440" s="2">
        <v>1.8</v>
      </c>
      <c r="X440" s="2" t="s">
        <v>858</v>
      </c>
      <c r="Y440" s="2" t="s">
        <v>858</v>
      </c>
      <c r="AA440" s="3" t="s">
        <v>663</v>
      </c>
      <c r="AB440" s="3" t="s">
        <v>241</v>
      </c>
      <c r="AC440" s="3">
        <v>25000</v>
      </c>
      <c r="AD440" s="3">
        <v>15.8</v>
      </c>
      <c r="AE440" s="3">
        <v>27314</v>
      </c>
      <c r="AF440" s="3">
        <v>13</v>
      </c>
      <c r="AG440" s="3">
        <v>30766</v>
      </c>
      <c r="AH440" s="3">
        <v>8.8000000000000007</v>
      </c>
      <c r="AI440" s="3">
        <v>14595</v>
      </c>
      <c r="AJ440" s="3">
        <v>4.5</v>
      </c>
      <c r="AK440" s="3" t="s">
        <v>858</v>
      </c>
      <c r="AL440" s="3" t="s">
        <v>858</v>
      </c>
      <c r="AN440" s="4" t="s">
        <v>663</v>
      </c>
      <c r="AO440" s="4" t="s">
        <v>241</v>
      </c>
      <c r="AP440" s="4">
        <v>27000</v>
      </c>
      <c r="AQ440" s="4">
        <v>7.9</v>
      </c>
      <c r="AR440" s="4">
        <v>13.77</v>
      </c>
      <c r="AS440" s="4">
        <v>6.3</v>
      </c>
      <c r="AT440" s="4">
        <v>15.19</v>
      </c>
      <c r="AU440" s="4">
        <v>4.0999999999999996</v>
      </c>
      <c r="AV440" s="4">
        <v>6.86</v>
      </c>
      <c r="AW440" s="4">
        <v>5.0999999999999996</v>
      </c>
      <c r="AX440" s="4" t="s">
        <v>858</v>
      </c>
      <c r="AY440" s="4" t="s">
        <v>858</v>
      </c>
      <c r="BA440" s="5" t="s">
        <v>663</v>
      </c>
      <c r="BB440" s="5" t="s">
        <v>241</v>
      </c>
      <c r="BC440" s="5">
        <v>27000</v>
      </c>
      <c r="BD440" s="5">
        <v>7.9</v>
      </c>
      <c r="BE440" s="5">
        <v>523.4</v>
      </c>
      <c r="BF440" s="5">
        <v>6.3</v>
      </c>
      <c r="BG440" s="5">
        <v>592.6</v>
      </c>
      <c r="BH440" s="5">
        <v>3.8</v>
      </c>
      <c r="BI440" s="5">
        <v>281.89999999999998</v>
      </c>
      <c r="BJ440" s="5">
        <v>5</v>
      </c>
      <c r="BK440" s="5" t="s">
        <v>858</v>
      </c>
      <c r="BL440" s="5" t="s">
        <v>858</v>
      </c>
      <c r="BN440" s="6" t="s">
        <v>663</v>
      </c>
      <c r="BO440" s="6" t="s">
        <v>241</v>
      </c>
      <c r="BP440" s="6">
        <v>38000</v>
      </c>
      <c r="BQ440" s="6">
        <v>6.4</v>
      </c>
      <c r="BR440" s="6">
        <v>35.9</v>
      </c>
      <c r="BS440" s="6">
        <v>1.8</v>
      </c>
      <c r="BT440" s="6">
        <v>32.5</v>
      </c>
      <c r="BU440" s="6">
        <v>2.2999999999999998</v>
      </c>
      <c r="BV440" s="6">
        <v>13.7</v>
      </c>
      <c r="BW440" s="6">
        <v>15</v>
      </c>
      <c r="BX440" s="6" t="s">
        <v>858</v>
      </c>
      <c r="BY440" s="6" t="s">
        <v>858</v>
      </c>
      <c r="CA440" s="7" t="s">
        <v>663</v>
      </c>
      <c r="CB440" s="7" t="s">
        <v>241</v>
      </c>
      <c r="CC440" s="7">
        <v>35000</v>
      </c>
      <c r="CD440" s="7">
        <v>11.9</v>
      </c>
      <c r="CE440" s="7">
        <v>23081</v>
      </c>
      <c r="CF440" s="7">
        <v>9.1</v>
      </c>
      <c r="CG440" s="7">
        <v>24993</v>
      </c>
      <c r="CH440" s="7">
        <v>9.3000000000000007</v>
      </c>
      <c r="CI440" s="7">
        <v>6032</v>
      </c>
      <c r="CJ440" s="7">
        <v>14</v>
      </c>
      <c r="CK440" s="7" t="s">
        <v>858</v>
      </c>
      <c r="CL440" s="7" t="s">
        <v>858</v>
      </c>
      <c r="CN440" s="8" t="s">
        <v>663</v>
      </c>
      <c r="CO440" s="8" t="s">
        <v>241</v>
      </c>
      <c r="CP440" s="8">
        <v>38000</v>
      </c>
      <c r="CQ440" s="8">
        <v>6.4</v>
      </c>
      <c r="CR440" s="8">
        <v>11.88</v>
      </c>
      <c r="CS440" s="8">
        <v>7.4</v>
      </c>
      <c r="CT440" s="8">
        <v>14.44</v>
      </c>
      <c r="CU440" s="8">
        <v>3.8</v>
      </c>
      <c r="CV440" s="8">
        <v>6.39</v>
      </c>
      <c r="CW440" s="8">
        <v>2.4</v>
      </c>
      <c r="CX440" s="8" t="s">
        <v>858</v>
      </c>
      <c r="CY440" s="8" t="s">
        <v>858</v>
      </c>
      <c r="DA440" s="20" t="s">
        <v>663</v>
      </c>
      <c r="DB440" s="20" t="s">
        <v>241</v>
      </c>
      <c r="DC440" s="20">
        <v>38000</v>
      </c>
      <c r="DD440" s="20">
        <v>6.4</v>
      </c>
      <c r="DE440" s="20">
        <v>444.6</v>
      </c>
      <c r="DF440" s="20">
        <v>8.8000000000000007</v>
      </c>
      <c r="DG440" s="20">
        <v>469.8</v>
      </c>
      <c r="DH440" s="20">
        <v>4.4000000000000004</v>
      </c>
      <c r="DI440" s="20">
        <v>109</v>
      </c>
      <c r="DJ440" s="20">
        <v>14</v>
      </c>
      <c r="DK440" s="20" t="s">
        <v>858</v>
      </c>
      <c r="DL440" s="20" t="s">
        <v>858</v>
      </c>
      <c r="DN440" s="21" t="s">
        <v>663</v>
      </c>
      <c r="DO440" s="21" t="s">
        <v>241</v>
      </c>
      <c r="DP440" s="21">
        <v>10000</v>
      </c>
      <c r="DQ440" s="21">
        <v>12.5</v>
      </c>
      <c r="DR440" s="21">
        <v>35.9</v>
      </c>
      <c r="DS440" s="21">
        <v>1.8</v>
      </c>
      <c r="DT440" s="21">
        <v>37</v>
      </c>
      <c r="DU440" s="21">
        <v>1.5</v>
      </c>
      <c r="DV440" s="21">
        <v>32.5</v>
      </c>
      <c r="DW440" s="21">
        <v>3</v>
      </c>
      <c r="DX440" s="21" t="s">
        <v>858</v>
      </c>
      <c r="DY440" s="21" t="s">
        <v>858</v>
      </c>
      <c r="EA440" s="22" t="s">
        <v>663</v>
      </c>
      <c r="EB440" s="22" t="s">
        <v>241</v>
      </c>
      <c r="EC440" s="22">
        <v>9000</v>
      </c>
      <c r="ED440" s="22">
        <v>14.3</v>
      </c>
      <c r="EE440" s="22">
        <v>24333</v>
      </c>
      <c r="EF440" s="22">
        <v>17</v>
      </c>
      <c r="EG440" s="22">
        <v>28516</v>
      </c>
      <c r="EH440" s="22">
        <v>7.6</v>
      </c>
      <c r="EI440" s="22" t="s">
        <v>858</v>
      </c>
      <c r="EJ440" s="22" t="s">
        <v>858</v>
      </c>
      <c r="EK440" s="22" t="s">
        <v>858</v>
      </c>
      <c r="EL440" s="22" t="s">
        <v>858</v>
      </c>
      <c r="EN440" s="23" t="s">
        <v>663</v>
      </c>
      <c r="EO440" s="23" t="s">
        <v>241</v>
      </c>
      <c r="EP440" s="23">
        <v>10000</v>
      </c>
      <c r="EQ440" s="23">
        <v>12.5</v>
      </c>
      <c r="ER440" s="23">
        <v>13.59</v>
      </c>
      <c r="ES440" s="23">
        <v>13</v>
      </c>
      <c r="ET440" s="23">
        <v>14.76</v>
      </c>
      <c r="EU440" s="23">
        <v>7</v>
      </c>
      <c r="EV440" s="23">
        <v>6.1</v>
      </c>
      <c r="EW440" s="23">
        <v>4.0999999999999996</v>
      </c>
      <c r="EX440" s="23" t="s">
        <v>858</v>
      </c>
      <c r="EY440" s="23" t="s">
        <v>858</v>
      </c>
      <c r="FA440" s="24" t="s">
        <v>663</v>
      </c>
      <c r="FB440" s="24" t="s">
        <v>241</v>
      </c>
      <c r="FC440" s="24">
        <v>10000</v>
      </c>
      <c r="FD440" s="24">
        <v>12.5</v>
      </c>
      <c r="FE440" s="24">
        <v>473.4</v>
      </c>
      <c r="FF440" s="24">
        <v>14</v>
      </c>
      <c r="FG440" s="24">
        <v>545.5</v>
      </c>
      <c r="FH440" s="24">
        <v>6.5</v>
      </c>
      <c r="FI440" s="24">
        <v>247.7</v>
      </c>
      <c r="FJ440" s="24">
        <v>8.1999999999999993</v>
      </c>
      <c r="FK440" s="24" t="s">
        <v>858</v>
      </c>
      <c r="FL440" s="24" t="s">
        <v>858</v>
      </c>
      <c r="FN440" s="11" t="s">
        <v>663</v>
      </c>
      <c r="FO440" s="11" t="s">
        <v>241</v>
      </c>
      <c r="FP440" s="11">
        <v>17000</v>
      </c>
      <c r="FQ440" s="11">
        <v>10.1</v>
      </c>
      <c r="FR440" s="11">
        <v>39.9</v>
      </c>
      <c r="FS440" s="11">
        <v>2</v>
      </c>
      <c r="FT440" s="11">
        <v>40.200000000000003</v>
      </c>
      <c r="FU440" s="11">
        <v>1.6</v>
      </c>
      <c r="FV440" s="11">
        <v>33.6</v>
      </c>
      <c r="FW440" s="11">
        <v>2</v>
      </c>
      <c r="FX440" s="11" t="s">
        <v>858</v>
      </c>
      <c r="FY440" s="11" t="s">
        <v>858</v>
      </c>
      <c r="GA440" s="10" t="s">
        <v>663</v>
      </c>
      <c r="GB440" s="10" t="s">
        <v>241</v>
      </c>
      <c r="GC440" s="10" t="s">
        <v>858</v>
      </c>
      <c r="GD440" s="10" t="s">
        <v>858</v>
      </c>
      <c r="GE440" s="10">
        <v>29225</v>
      </c>
      <c r="GF440" s="10" t="s">
        <v>858</v>
      </c>
      <c r="GG440" s="10">
        <v>32077</v>
      </c>
      <c r="GH440" s="10">
        <v>13</v>
      </c>
      <c r="GI440" s="10">
        <v>17149</v>
      </c>
      <c r="GJ440" s="10">
        <v>7.4</v>
      </c>
      <c r="GK440" s="10" t="s">
        <v>858</v>
      </c>
      <c r="GL440" s="10" t="s">
        <v>858</v>
      </c>
      <c r="GN440" s="9" t="s">
        <v>663</v>
      </c>
      <c r="GO440" s="9" t="s">
        <v>241</v>
      </c>
      <c r="GP440" s="9">
        <v>17000</v>
      </c>
      <c r="GQ440" s="9">
        <v>10.1</v>
      </c>
      <c r="GR440" s="9">
        <v>14.05</v>
      </c>
      <c r="GS440" s="9">
        <v>7.7</v>
      </c>
      <c r="GT440" s="9">
        <v>15.42</v>
      </c>
      <c r="GU440" s="9">
        <v>5.0999999999999996</v>
      </c>
      <c r="GV440" s="9">
        <v>7.7</v>
      </c>
      <c r="GW440" s="9">
        <v>4.0999999999999996</v>
      </c>
      <c r="GX440" s="9" t="s">
        <v>858</v>
      </c>
      <c r="GY440" s="9" t="s">
        <v>858</v>
      </c>
    </row>
    <row r="441" spans="1:207" x14ac:dyDescent="0.25">
      <c r="A441" s="1" t="s">
        <v>664</v>
      </c>
      <c r="B441" s="1" t="s">
        <v>242</v>
      </c>
      <c r="C441" s="1">
        <v>23000</v>
      </c>
      <c r="D441" s="1">
        <v>9.1</v>
      </c>
      <c r="E441" s="1">
        <v>750.1</v>
      </c>
      <c r="F441" s="1">
        <v>9</v>
      </c>
      <c r="G441" s="1">
        <v>879.1</v>
      </c>
      <c r="H441" s="1">
        <v>5.7</v>
      </c>
      <c r="I441" s="1">
        <v>345</v>
      </c>
      <c r="J441" s="1">
        <v>5.8</v>
      </c>
      <c r="K441" s="1" t="s">
        <v>858</v>
      </c>
      <c r="L441" s="1" t="s">
        <v>858</v>
      </c>
      <c r="N441" s="2" t="s">
        <v>664</v>
      </c>
      <c r="O441" s="2" t="s">
        <v>242</v>
      </c>
      <c r="P441" s="2">
        <v>36000</v>
      </c>
      <c r="Q441" s="2">
        <v>7</v>
      </c>
      <c r="R441" s="2">
        <v>37.5</v>
      </c>
      <c r="S441" s="2">
        <v>0.1</v>
      </c>
      <c r="T441" s="2">
        <v>38.799999999999997</v>
      </c>
      <c r="U441" s="2">
        <v>0.8</v>
      </c>
      <c r="V441" s="2">
        <v>35</v>
      </c>
      <c r="W441" s="2">
        <v>0.8</v>
      </c>
      <c r="X441" s="2" t="s">
        <v>858</v>
      </c>
      <c r="Y441" s="2" t="s">
        <v>858</v>
      </c>
      <c r="AA441" s="3" t="s">
        <v>664</v>
      </c>
      <c r="AB441" s="3" t="s">
        <v>242</v>
      </c>
      <c r="AC441" s="3">
        <v>30000</v>
      </c>
      <c r="AD441" s="3">
        <v>8.5</v>
      </c>
      <c r="AE441" s="3">
        <v>36764</v>
      </c>
      <c r="AF441" s="3">
        <v>8.6</v>
      </c>
      <c r="AG441" s="3">
        <v>42948</v>
      </c>
      <c r="AH441" s="3">
        <v>5.8</v>
      </c>
      <c r="AI441" s="3">
        <v>15082</v>
      </c>
      <c r="AJ441" s="3">
        <v>10</v>
      </c>
      <c r="AK441" s="3" t="s">
        <v>858</v>
      </c>
      <c r="AL441" s="3" t="s">
        <v>858</v>
      </c>
      <c r="AN441" s="4" t="s">
        <v>664</v>
      </c>
      <c r="AO441" s="4" t="s">
        <v>242</v>
      </c>
      <c r="AP441" s="4">
        <v>36000</v>
      </c>
      <c r="AQ441" s="4">
        <v>7</v>
      </c>
      <c r="AR441" s="4">
        <v>16.559999999999999</v>
      </c>
      <c r="AS441" s="4">
        <v>9.1</v>
      </c>
      <c r="AT441" s="4">
        <v>20.61</v>
      </c>
      <c r="AU441" s="4">
        <v>5</v>
      </c>
      <c r="AV441" s="4">
        <v>7.84</v>
      </c>
      <c r="AW441" s="4">
        <v>5.6</v>
      </c>
      <c r="AX441" s="4" t="s">
        <v>858</v>
      </c>
      <c r="AY441" s="4" t="s">
        <v>858</v>
      </c>
      <c r="BA441" s="5" t="s">
        <v>664</v>
      </c>
      <c r="BB441" s="5" t="s">
        <v>242</v>
      </c>
      <c r="BC441" s="5">
        <v>36000</v>
      </c>
      <c r="BD441" s="5">
        <v>7</v>
      </c>
      <c r="BE441" s="5">
        <v>629.20000000000005</v>
      </c>
      <c r="BF441" s="5">
        <v>9.1</v>
      </c>
      <c r="BG441" s="5">
        <v>798.6</v>
      </c>
      <c r="BH441" s="5">
        <v>4.7</v>
      </c>
      <c r="BI441" s="5">
        <v>320.5</v>
      </c>
      <c r="BJ441" s="5">
        <v>4.9000000000000004</v>
      </c>
      <c r="BK441" s="5" t="s">
        <v>858</v>
      </c>
      <c r="BL441" s="5" t="s">
        <v>858</v>
      </c>
      <c r="BN441" s="6" t="s">
        <v>664</v>
      </c>
      <c r="BO441" s="6" t="s">
        <v>242</v>
      </c>
      <c r="BP441" s="6">
        <v>46000</v>
      </c>
      <c r="BQ441" s="6">
        <v>6</v>
      </c>
      <c r="BR441" s="6">
        <v>37.4</v>
      </c>
      <c r="BS441" s="6">
        <v>0.3</v>
      </c>
      <c r="BT441" s="6">
        <v>33.799999999999997</v>
      </c>
      <c r="BU441" s="6">
        <v>1.8</v>
      </c>
      <c r="BV441" s="6">
        <v>15</v>
      </c>
      <c r="BW441" s="6">
        <v>15</v>
      </c>
      <c r="BX441" s="6" t="s">
        <v>858</v>
      </c>
      <c r="BY441" s="6" t="s">
        <v>858</v>
      </c>
      <c r="CA441" s="7" t="s">
        <v>664</v>
      </c>
      <c r="CB441" s="7" t="s">
        <v>242</v>
      </c>
      <c r="CC441" s="7">
        <v>39000</v>
      </c>
      <c r="CD441" s="7">
        <v>7.4</v>
      </c>
      <c r="CE441" s="7">
        <v>27743</v>
      </c>
      <c r="CF441" s="7">
        <v>12</v>
      </c>
      <c r="CG441" s="7">
        <v>35856</v>
      </c>
      <c r="CH441" s="7">
        <v>6.1</v>
      </c>
      <c r="CI441" s="7">
        <v>7085</v>
      </c>
      <c r="CJ441" s="7">
        <v>13</v>
      </c>
      <c r="CK441" s="7" t="s">
        <v>858</v>
      </c>
      <c r="CL441" s="7" t="s">
        <v>858</v>
      </c>
      <c r="CN441" s="8" t="s">
        <v>664</v>
      </c>
      <c r="CO441" s="8" t="s">
        <v>242</v>
      </c>
      <c r="CP441" s="8">
        <v>46000</v>
      </c>
      <c r="CQ441" s="8">
        <v>6</v>
      </c>
      <c r="CR441" s="8">
        <v>14.37</v>
      </c>
      <c r="CS441" s="8">
        <v>7.1</v>
      </c>
      <c r="CT441" s="8">
        <v>19.52</v>
      </c>
      <c r="CU441" s="8">
        <v>4.7</v>
      </c>
      <c r="CV441" s="8">
        <v>6.79</v>
      </c>
      <c r="CW441" s="8">
        <v>3.6</v>
      </c>
      <c r="CX441" s="8" t="s">
        <v>858</v>
      </c>
      <c r="CY441" s="8" t="s">
        <v>858</v>
      </c>
      <c r="DA441" s="20" t="s">
        <v>664</v>
      </c>
      <c r="DB441" s="20" t="s">
        <v>242</v>
      </c>
      <c r="DC441" s="20">
        <v>46000</v>
      </c>
      <c r="DD441" s="20">
        <v>6</v>
      </c>
      <c r="DE441" s="20">
        <v>507.8</v>
      </c>
      <c r="DF441" s="20">
        <v>8.3000000000000007</v>
      </c>
      <c r="DG441" s="20">
        <v>659.5</v>
      </c>
      <c r="DH441" s="20">
        <v>5</v>
      </c>
      <c r="DI441" s="20">
        <v>134.4</v>
      </c>
      <c r="DJ441" s="20">
        <v>11</v>
      </c>
      <c r="DK441" s="20" t="s">
        <v>858</v>
      </c>
      <c r="DL441" s="20" t="s">
        <v>858</v>
      </c>
      <c r="DN441" s="21" t="s">
        <v>664</v>
      </c>
      <c r="DO441" s="21" t="s">
        <v>242</v>
      </c>
      <c r="DP441" s="21">
        <v>13000</v>
      </c>
      <c r="DQ441" s="21">
        <v>11</v>
      </c>
      <c r="DR441" s="21">
        <v>37.4</v>
      </c>
      <c r="DS441" s="21">
        <v>0.3</v>
      </c>
      <c r="DT441" s="21">
        <v>38.1</v>
      </c>
      <c r="DU441" s="21">
        <v>1.6</v>
      </c>
      <c r="DV441" s="21">
        <v>34.799999999999997</v>
      </c>
      <c r="DW441" s="21">
        <v>2.6</v>
      </c>
      <c r="DX441" s="21" t="s">
        <v>858</v>
      </c>
      <c r="DY441" s="21" t="s">
        <v>858</v>
      </c>
      <c r="EA441" s="22" t="s">
        <v>664</v>
      </c>
      <c r="EB441" s="22" t="s">
        <v>242</v>
      </c>
      <c r="EC441" s="22">
        <v>11000</v>
      </c>
      <c r="ED441" s="22">
        <v>13.3</v>
      </c>
      <c r="EE441" s="22">
        <v>27200</v>
      </c>
      <c r="EF441" s="22">
        <v>12</v>
      </c>
      <c r="EG441" s="22">
        <v>35541</v>
      </c>
      <c r="EH441" s="22">
        <v>11</v>
      </c>
      <c r="EI441" s="22" t="s">
        <v>858</v>
      </c>
      <c r="EJ441" s="22" t="s">
        <v>858</v>
      </c>
      <c r="EK441" s="22" t="s">
        <v>858</v>
      </c>
      <c r="EL441" s="22" t="s">
        <v>858</v>
      </c>
      <c r="EN441" s="23" t="s">
        <v>664</v>
      </c>
      <c r="EO441" s="23" t="s">
        <v>242</v>
      </c>
      <c r="EP441" s="23">
        <v>13000</v>
      </c>
      <c r="EQ441" s="23">
        <v>11</v>
      </c>
      <c r="ER441" s="23">
        <v>13.78</v>
      </c>
      <c r="ES441" s="23">
        <v>7.4</v>
      </c>
      <c r="ET441" s="23">
        <v>17.22</v>
      </c>
      <c r="EU441" s="23">
        <v>8.1</v>
      </c>
      <c r="EV441" s="23">
        <v>7.29</v>
      </c>
      <c r="EW441" s="23">
        <v>12</v>
      </c>
      <c r="EX441" s="23" t="s">
        <v>858</v>
      </c>
      <c r="EY441" s="23" t="s">
        <v>858</v>
      </c>
      <c r="FA441" s="24" t="s">
        <v>664</v>
      </c>
      <c r="FB441" s="24" t="s">
        <v>242</v>
      </c>
      <c r="FC441" s="24">
        <v>13000</v>
      </c>
      <c r="FD441" s="24">
        <v>11</v>
      </c>
      <c r="FE441" s="24">
        <v>519.1</v>
      </c>
      <c r="FF441" s="24">
        <v>8</v>
      </c>
      <c r="FG441" s="24">
        <v>655.4</v>
      </c>
      <c r="FH441" s="24">
        <v>7.7</v>
      </c>
      <c r="FI441" s="24">
        <v>294.2</v>
      </c>
      <c r="FJ441" s="24">
        <v>9.5</v>
      </c>
      <c r="FK441" s="24" t="s">
        <v>858</v>
      </c>
      <c r="FL441" s="24" t="s">
        <v>858</v>
      </c>
      <c r="FN441" s="11" t="s">
        <v>664</v>
      </c>
      <c r="FO441" s="11" t="s">
        <v>242</v>
      </c>
      <c r="FP441" s="11">
        <v>23000</v>
      </c>
      <c r="FQ441" s="11">
        <v>9.1</v>
      </c>
      <c r="FR441" s="11">
        <v>37.5</v>
      </c>
      <c r="FS441" s="11">
        <v>1.7</v>
      </c>
      <c r="FT441" s="11">
        <v>39.1</v>
      </c>
      <c r="FU441" s="11">
        <v>0.9</v>
      </c>
      <c r="FV441" s="11">
        <v>35</v>
      </c>
      <c r="FW441" s="11">
        <v>0.8</v>
      </c>
      <c r="FX441" s="11" t="s">
        <v>858</v>
      </c>
      <c r="FY441" s="11" t="s">
        <v>858</v>
      </c>
      <c r="GA441" s="10" t="s">
        <v>664</v>
      </c>
      <c r="GB441" s="10" t="s">
        <v>242</v>
      </c>
      <c r="GC441" s="10">
        <v>19000</v>
      </c>
      <c r="GD441" s="10">
        <v>11.1</v>
      </c>
      <c r="GE441" s="10">
        <v>39499</v>
      </c>
      <c r="GF441" s="10">
        <v>11</v>
      </c>
      <c r="GG441" s="10">
        <v>47225</v>
      </c>
      <c r="GH441" s="10">
        <v>6.7</v>
      </c>
      <c r="GI441" s="10">
        <v>17403</v>
      </c>
      <c r="GJ441" s="10">
        <v>12</v>
      </c>
      <c r="GK441" s="10" t="s">
        <v>858</v>
      </c>
      <c r="GL441" s="10" t="s">
        <v>858</v>
      </c>
      <c r="GN441" s="9" t="s">
        <v>664</v>
      </c>
      <c r="GO441" s="9" t="s">
        <v>242</v>
      </c>
      <c r="GP441" s="9">
        <v>23000</v>
      </c>
      <c r="GQ441" s="9">
        <v>9.1</v>
      </c>
      <c r="GR441" s="9">
        <v>19.64</v>
      </c>
      <c r="GS441" s="9">
        <v>9.6</v>
      </c>
      <c r="GT441" s="9">
        <v>22.46</v>
      </c>
      <c r="GU441" s="9">
        <v>6</v>
      </c>
      <c r="GV441" s="9">
        <v>8.5399999999999991</v>
      </c>
      <c r="GW441" s="9">
        <v>6.5</v>
      </c>
      <c r="GX441" s="9" t="s">
        <v>858</v>
      </c>
      <c r="GY441" s="9" t="s">
        <v>858</v>
      </c>
    </row>
    <row r="442" spans="1:207" x14ac:dyDescent="0.25">
      <c r="A442" s="1" t="s">
        <v>665</v>
      </c>
      <c r="B442" s="1" t="s">
        <v>243</v>
      </c>
      <c r="C442" s="1">
        <v>41000</v>
      </c>
      <c r="D442" s="1">
        <v>6.7</v>
      </c>
      <c r="E442" s="1">
        <v>527.79999999999995</v>
      </c>
      <c r="F442" s="1">
        <v>6.7</v>
      </c>
      <c r="G442" s="1">
        <v>601.6</v>
      </c>
      <c r="H442" s="1">
        <v>4.0999999999999996</v>
      </c>
      <c r="I442" s="1">
        <v>297.7</v>
      </c>
      <c r="J442" s="1">
        <v>5.5</v>
      </c>
      <c r="K442" s="1" t="s">
        <v>858</v>
      </c>
      <c r="L442" s="1" t="s">
        <v>858</v>
      </c>
      <c r="N442" s="2" t="s">
        <v>665</v>
      </c>
      <c r="O442" s="2" t="s">
        <v>243</v>
      </c>
      <c r="P442" s="2">
        <v>71000</v>
      </c>
      <c r="Q442" s="2">
        <v>5</v>
      </c>
      <c r="R442" s="2">
        <v>37.5</v>
      </c>
      <c r="S442" s="2">
        <v>0</v>
      </c>
      <c r="T442" s="2">
        <v>38.4</v>
      </c>
      <c r="U442" s="2">
        <v>0.6</v>
      </c>
      <c r="V442" s="2">
        <v>34.5</v>
      </c>
      <c r="W442" s="2">
        <v>1.8</v>
      </c>
      <c r="X442" s="2">
        <v>42.6</v>
      </c>
      <c r="Y442" s="2">
        <v>13</v>
      </c>
      <c r="AA442" s="3" t="s">
        <v>665</v>
      </c>
      <c r="AB442" s="3" t="s">
        <v>243</v>
      </c>
      <c r="AC442" s="3">
        <v>58000</v>
      </c>
      <c r="AD442" s="3">
        <v>9.4</v>
      </c>
      <c r="AE442" s="3">
        <v>25535</v>
      </c>
      <c r="AF442" s="3">
        <v>9.6</v>
      </c>
      <c r="AG442" s="3">
        <v>29508</v>
      </c>
      <c r="AH442" s="3">
        <v>7.2</v>
      </c>
      <c r="AI442" s="3" t="s">
        <v>858</v>
      </c>
      <c r="AJ442" s="3" t="s">
        <v>858</v>
      </c>
      <c r="AK442" s="3" t="s">
        <v>858</v>
      </c>
      <c r="AL442" s="3" t="s">
        <v>858</v>
      </c>
      <c r="AN442" s="4" t="s">
        <v>665</v>
      </c>
      <c r="AO442" s="4" t="s">
        <v>243</v>
      </c>
      <c r="AP442" s="4">
        <v>71000</v>
      </c>
      <c r="AQ442" s="4">
        <v>5</v>
      </c>
      <c r="AR442" s="4">
        <v>12.46</v>
      </c>
      <c r="AS442" s="4">
        <v>4.8</v>
      </c>
      <c r="AT442" s="4">
        <v>14.72</v>
      </c>
      <c r="AU442" s="4">
        <v>3</v>
      </c>
      <c r="AV442" s="4">
        <v>7.5</v>
      </c>
      <c r="AW442" s="4">
        <v>3.1</v>
      </c>
      <c r="AX442" s="4" t="s">
        <v>858</v>
      </c>
      <c r="AY442" s="4" t="s">
        <v>858</v>
      </c>
      <c r="BA442" s="5" t="s">
        <v>665</v>
      </c>
      <c r="BB442" s="5" t="s">
        <v>243</v>
      </c>
      <c r="BC442" s="5">
        <v>71000</v>
      </c>
      <c r="BD442" s="5">
        <v>5</v>
      </c>
      <c r="BE442" s="5">
        <v>472.3</v>
      </c>
      <c r="BF442" s="5">
        <v>4.5999999999999996</v>
      </c>
      <c r="BG442" s="5">
        <v>564.70000000000005</v>
      </c>
      <c r="BH442" s="5">
        <v>2.9</v>
      </c>
      <c r="BI442" s="5">
        <v>296.7</v>
      </c>
      <c r="BJ442" s="5">
        <v>3.5</v>
      </c>
      <c r="BK442" s="5" t="s">
        <v>858</v>
      </c>
      <c r="BL442" s="5" t="s">
        <v>858</v>
      </c>
      <c r="BN442" s="6" t="s">
        <v>665</v>
      </c>
      <c r="BO442" s="6" t="s">
        <v>243</v>
      </c>
      <c r="BP442" s="6">
        <v>106000</v>
      </c>
      <c r="BQ442" s="6">
        <v>4</v>
      </c>
      <c r="BR442" s="6">
        <v>36.9</v>
      </c>
      <c r="BS442" s="6">
        <v>1.2</v>
      </c>
      <c r="BT442" s="6">
        <v>31.7</v>
      </c>
      <c r="BU442" s="6">
        <v>1.4</v>
      </c>
      <c r="BV442" s="6">
        <v>15</v>
      </c>
      <c r="BW442" s="6">
        <v>8.6999999999999993</v>
      </c>
      <c r="BX442" s="6">
        <v>41.6</v>
      </c>
      <c r="BY442" s="6">
        <v>4.9000000000000004</v>
      </c>
      <c r="CA442" s="7" t="s">
        <v>665</v>
      </c>
      <c r="CB442" s="7" t="s">
        <v>243</v>
      </c>
      <c r="CC442" s="7">
        <v>86000</v>
      </c>
      <c r="CD442" s="7">
        <v>7</v>
      </c>
      <c r="CE442" s="7">
        <v>20803</v>
      </c>
      <c r="CF442" s="7">
        <v>9.5</v>
      </c>
      <c r="CG442" s="7">
        <v>23885</v>
      </c>
      <c r="CH442" s="7">
        <v>5.6</v>
      </c>
      <c r="CI442" s="7" t="s">
        <v>858</v>
      </c>
      <c r="CJ442" s="7" t="s">
        <v>858</v>
      </c>
      <c r="CK442" s="7" t="s">
        <v>858</v>
      </c>
      <c r="CL442" s="7" t="s">
        <v>858</v>
      </c>
      <c r="CN442" s="8" t="s">
        <v>665</v>
      </c>
      <c r="CO442" s="8" t="s">
        <v>243</v>
      </c>
      <c r="CP442" s="8">
        <v>106000</v>
      </c>
      <c r="CQ442" s="8">
        <v>4</v>
      </c>
      <c r="CR442" s="8">
        <v>11.67</v>
      </c>
      <c r="CS442" s="8">
        <v>3</v>
      </c>
      <c r="CT442" s="8">
        <v>14.17</v>
      </c>
      <c r="CU442" s="8">
        <v>2.6</v>
      </c>
      <c r="CV442" s="8">
        <v>6.83</v>
      </c>
      <c r="CW442" s="8">
        <v>2.2999999999999998</v>
      </c>
      <c r="CX442" s="8">
        <v>23.05</v>
      </c>
      <c r="CY442" s="8">
        <v>15</v>
      </c>
      <c r="DA442" s="20" t="s">
        <v>665</v>
      </c>
      <c r="DB442" s="20" t="s">
        <v>243</v>
      </c>
      <c r="DC442" s="20">
        <v>106000</v>
      </c>
      <c r="DD442" s="20">
        <v>4</v>
      </c>
      <c r="DE442" s="20">
        <v>387.7</v>
      </c>
      <c r="DF442" s="20">
        <v>3.2</v>
      </c>
      <c r="DG442" s="20">
        <v>449.3</v>
      </c>
      <c r="DH442" s="20">
        <v>3</v>
      </c>
      <c r="DI442" s="20">
        <v>132.80000000000001</v>
      </c>
      <c r="DJ442" s="20">
        <v>8.6</v>
      </c>
      <c r="DK442" s="20">
        <v>792.6</v>
      </c>
      <c r="DL442" s="20">
        <v>17</v>
      </c>
      <c r="DN442" s="21" t="s">
        <v>665</v>
      </c>
      <c r="DO442" s="21" t="s">
        <v>243</v>
      </c>
      <c r="DP442" s="21">
        <v>30000</v>
      </c>
      <c r="DQ442" s="21">
        <v>7.3</v>
      </c>
      <c r="DR442" s="21">
        <v>37.5</v>
      </c>
      <c r="DS442" s="21">
        <v>0.3</v>
      </c>
      <c r="DT442" s="21">
        <v>37.200000000000003</v>
      </c>
      <c r="DU442" s="21">
        <v>0.7</v>
      </c>
      <c r="DV442" s="21">
        <v>32.4</v>
      </c>
      <c r="DW442" s="21">
        <v>3.4</v>
      </c>
      <c r="DX442" s="21" t="s">
        <v>858</v>
      </c>
      <c r="DY442" s="21" t="s">
        <v>858</v>
      </c>
      <c r="EA442" s="22" t="s">
        <v>665</v>
      </c>
      <c r="EB442" s="22" t="s">
        <v>243</v>
      </c>
      <c r="EC442" s="22">
        <v>25000</v>
      </c>
      <c r="ED442" s="22">
        <v>19.2</v>
      </c>
      <c r="EE442" s="22" t="s">
        <v>858</v>
      </c>
      <c r="EF442" s="22" t="s">
        <v>858</v>
      </c>
      <c r="EG442" s="22">
        <v>25852</v>
      </c>
      <c r="EH442" s="22">
        <v>15</v>
      </c>
      <c r="EI442" s="22" t="s">
        <v>858</v>
      </c>
      <c r="EJ442" s="22" t="s">
        <v>858</v>
      </c>
      <c r="EK442" s="22" t="s">
        <v>858</v>
      </c>
      <c r="EL442" s="22" t="s">
        <v>858</v>
      </c>
      <c r="EN442" s="23" t="s">
        <v>665</v>
      </c>
      <c r="EO442" s="23" t="s">
        <v>243</v>
      </c>
      <c r="EP442" s="23">
        <v>30000</v>
      </c>
      <c r="EQ442" s="23">
        <v>7.3</v>
      </c>
      <c r="ER442" s="23">
        <v>12.28</v>
      </c>
      <c r="ES442" s="23">
        <v>5.5</v>
      </c>
      <c r="ET442" s="23">
        <v>13.83</v>
      </c>
      <c r="EU442" s="23">
        <v>3.7</v>
      </c>
      <c r="EV442" s="23">
        <v>7.55</v>
      </c>
      <c r="EW442" s="23">
        <v>5.7</v>
      </c>
      <c r="EX442" s="23" t="s">
        <v>858</v>
      </c>
      <c r="EY442" s="23" t="s">
        <v>858</v>
      </c>
      <c r="FA442" s="24" t="s">
        <v>665</v>
      </c>
      <c r="FB442" s="24" t="s">
        <v>243</v>
      </c>
      <c r="FC442" s="24">
        <v>30000</v>
      </c>
      <c r="FD442" s="24">
        <v>7.3</v>
      </c>
      <c r="FE442" s="24">
        <v>444.6</v>
      </c>
      <c r="FF442" s="24">
        <v>4.0999999999999996</v>
      </c>
      <c r="FG442" s="24">
        <v>514</v>
      </c>
      <c r="FH442" s="24">
        <v>3.7</v>
      </c>
      <c r="FI442" s="24">
        <v>295.7</v>
      </c>
      <c r="FJ442" s="24">
        <v>4.5</v>
      </c>
      <c r="FK442" s="24" t="s">
        <v>858</v>
      </c>
      <c r="FL442" s="24" t="s">
        <v>858</v>
      </c>
      <c r="FN442" s="11" t="s">
        <v>665</v>
      </c>
      <c r="FO442" s="11" t="s">
        <v>243</v>
      </c>
      <c r="FP442" s="11">
        <v>41000</v>
      </c>
      <c r="FQ442" s="11">
        <v>6.7</v>
      </c>
      <c r="FR442" s="11">
        <v>37.5</v>
      </c>
      <c r="FS442" s="11">
        <v>1.7</v>
      </c>
      <c r="FT442" s="11">
        <v>39.200000000000003</v>
      </c>
      <c r="FU442" s="11">
        <v>0.9</v>
      </c>
      <c r="FV442" s="11">
        <v>35</v>
      </c>
      <c r="FW442" s="11">
        <v>0.7</v>
      </c>
      <c r="FX442" s="11" t="s">
        <v>858</v>
      </c>
      <c r="FY442" s="11" t="s">
        <v>858</v>
      </c>
      <c r="GA442" s="10" t="s">
        <v>665</v>
      </c>
      <c r="GB442" s="10" t="s">
        <v>243</v>
      </c>
      <c r="GC442" s="10">
        <v>33000</v>
      </c>
      <c r="GD442" s="10">
        <v>8.3000000000000007</v>
      </c>
      <c r="GE442" s="10">
        <v>27191</v>
      </c>
      <c r="GF442" s="10">
        <v>7.5</v>
      </c>
      <c r="GG442" s="10">
        <v>32208</v>
      </c>
      <c r="GH442" s="10">
        <v>5.2</v>
      </c>
      <c r="GI442" s="10">
        <v>15847</v>
      </c>
      <c r="GJ442" s="10">
        <v>6.6</v>
      </c>
      <c r="GK442" s="10" t="s">
        <v>858</v>
      </c>
      <c r="GL442" s="10" t="s">
        <v>858</v>
      </c>
      <c r="GN442" s="9" t="s">
        <v>665</v>
      </c>
      <c r="GO442" s="9" t="s">
        <v>243</v>
      </c>
      <c r="GP442" s="9">
        <v>41000</v>
      </c>
      <c r="GQ442" s="9">
        <v>6.7</v>
      </c>
      <c r="GR442" s="9">
        <v>12.63</v>
      </c>
      <c r="GS442" s="9">
        <v>7.3</v>
      </c>
      <c r="GT442" s="9">
        <v>15.33</v>
      </c>
      <c r="GU442" s="9">
        <v>4.2</v>
      </c>
      <c r="GV442" s="9">
        <v>7.49</v>
      </c>
      <c r="GW442" s="9">
        <v>3.7</v>
      </c>
      <c r="GX442" s="9" t="s">
        <v>858</v>
      </c>
      <c r="GY442" s="9" t="s">
        <v>858</v>
      </c>
    </row>
    <row r="443" spans="1:207" x14ac:dyDescent="0.25">
      <c r="A443" s="1" t="s">
        <v>666</v>
      </c>
      <c r="B443" s="1" t="s">
        <v>244</v>
      </c>
      <c r="C443" s="1">
        <v>18000</v>
      </c>
      <c r="D443" s="1">
        <v>10</v>
      </c>
      <c r="E443" s="1">
        <v>526.1</v>
      </c>
      <c r="F443" s="1">
        <v>8.6999999999999993</v>
      </c>
      <c r="G443" s="1">
        <v>583.4</v>
      </c>
      <c r="H443" s="1">
        <v>4.9000000000000004</v>
      </c>
      <c r="I443" s="1">
        <v>262.5</v>
      </c>
      <c r="J443" s="1">
        <v>6.9</v>
      </c>
      <c r="K443" s="1" t="s">
        <v>858</v>
      </c>
      <c r="L443" s="1" t="s">
        <v>858</v>
      </c>
      <c r="N443" s="2" t="s">
        <v>666</v>
      </c>
      <c r="O443" s="2" t="s">
        <v>244</v>
      </c>
      <c r="P443" s="2">
        <v>28000</v>
      </c>
      <c r="Q443" s="2">
        <v>7.8</v>
      </c>
      <c r="R443" s="2">
        <v>37.5</v>
      </c>
      <c r="S443" s="2">
        <v>1.1000000000000001</v>
      </c>
      <c r="T443" s="2">
        <v>38.6</v>
      </c>
      <c r="U443" s="2">
        <v>1</v>
      </c>
      <c r="V443" s="2">
        <v>32.9</v>
      </c>
      <c r="W443" s="2">
        <v>3.2</v>
      </c>
      <c r="X443" s="2" t="s">
        <v>858</v>
      </c>
      <c r="Y443" s="2" t="s">
        <v>858</v>
      </c>
      <c r="AA443" s="3" t="s">
        <v>666</v>
      </c>
      <c r="AB443" s="3" t="s">
        <v>244</v>
      </c>
      <c r="AC443" s="3">
        <v>25000</v>
      </c>
      <c r="AD443" s="3">
        <v>11.2</v>
      </c>
      <c r="AE443" s="3">
        <v>25285</v>
      </c>
      <c r="AF443" s="3">
        <v>13</v>
      </c>
      <c r="AG443" s="3">
        <v>28675</v>
      </c>
      <c r="AH443" s="3">
        <v>5.7</v>
      </c>
      <c r="AI443" s="3" t="s">
        <v>858</v>
      </c>
      <c r="AJ443" s="3" t="s">
        <v>858</v>
      </c>
      <c r="AK443" s="3" t="s">
        <v>858</v>
      </c>
      <c r="AL443" s="3" t="s">
        <v>858</v>
      </c>
      <c r="AN443" s="4" t="s">
        <v>666</v>
      </c>
      <c r="AO443" s="4" t="s">
        <v>244</v>
      </c>
      <c r="AP443" s="4">
        <v>28000</v>
      </c>
      <c r="AQ443" s="4">
        <v>7.8</v>
      </c>
      <c r="AR443" s="4">
        <v>11.5</v>
      </c>
      <c r="AS443" s="4">
        <v>7.4</v>
      </c>
      <c r="AT443" s="4">
        <v>13.79</v>
      </c>
      <c r="AU443" s="4">
        <v>4.2</v>
      </c>
      <c r="AV443" s="4">
        <v>6.53</v>
      </c>
      <c r="AW443" s="4">
        <v>3.4</v>
      </c>
      <c r="AX443" s="4" t="s">
        <v>858</v>
      </c>
      <c r="AY443" s="4" t="s">
        <v>858</v>
      </c>
      <c r="BA443" s="5" t="s">
        <v>666</v>
      </c>
      <c r="BB443" s="5" t="s">
        <v>244</v>
      </c>
      <c r="BC443" s="5">
        <v>28000</v>
      </c>
      <c r="BD443" s="5">
        <v>7.8</v>
      </c>
      <c r="BE443" s="5">
        <v>460</v>
      </c>
      <c r="BF443" s="5">
        <v>7.6</v>
      </c>
      <c r="BG443" s="5">
        <v>532.9</v>
      </c>
      <c r="BH443" s="5">
        <v>4.0999999999999996</v>
      </c>
      <c r="BI443" s="5">
        <v>249.9</v>
      </c>
      <c r="BJ443" s="5">
        <v>4.3</v>
      </c>
      <c r="BK443" s="5" t="s">
        <v>858</v>
      </c>
      <c r="BL443" s="5" t="s">
        <v>858</v>
      </c>
      <c r="BN443" s="6" t="s">
        <v>666</v>
      </c>
      <c r="BO443" s="6" t="s">
        <v>244</v>
      </c>
      <c r="BP443" s="6">
        <v>41000</v>
      </c>
      <c r="BQ443" s="6">
        <v>6.4</v>
      </c>
      <c r="BR443" s="6">
        <v>36.9</v>
      </c>
      <c r="BS443" s="6">
        <v>0.8</v>
      </c>
      <c r="BT443" s="6">
        <v>32.5</v>
      </c>
      <c r="BU443" s="6">
        <v>2.1</v>
      </c>
      <c r="BV443" s="6">
        <v>15</v>
      </c>
      <c r="BW443" s="6">
        <v>15</v>
      </c>
      <c r="BX443" s="6" t="s">
        <v>858</v>
      </c>
      <c r="BY443" s="6" t="s">
        <v>858</v>
      </c>
      <c r="CA443" s="7" t="s">
        <v>666</v>
      </c>
      <c r="CB443" s="7" t="s">
        <v>244</v>
      </c>
      <c r="CC443" s="7">
        <v>36000</v>
      </c>
      <c r="CD443" s="7">
        <v>10.3</v>
      </c>
      <c r="CE443" s="7">
        <v>18850</v>
      </c>
      <c r="CF443" s="7">
        <v>18</v>
      </c>
      <c r="CG443" s="7">
        <v>22800</v>
      </c>
      <c r="CH443" s="7">
        <v>7.4</v>
      </c>
      <c r="CI443" s="7" t="s">
        <v>858</v>
      </c>
      <c r="CJ443" s="7" t="s">
        <v>858</v>
      </c>
      <c r="CK443" s="7" t="s">
        <v>858</v>
      </c>
      <c r="CL443" s="7" t="s">
        <v>858</v>
      </c>
      <c r="CN443" s="8" t="s">
        <v>666</v>
      </c>
      <c r="CO443" s="8" t="s">
        <v>244</v>
      </c>
      <c r="CP443" s="8">
        <v>41000</v>
      </c>
      <c r="CQ443" s="8">
        <v>6.4</v>
      </c>
      <c r="CR443" s="8">
        <v>10.210000000000001</v>
      </c>
      <c r="CS443" s="8">
        <v>5.5</v>
      </c>
      <c r="CT443" s="8">
        <v>13</v>
      </c>
      <c r="CU443" s="8">
        <v>3.8</v>
      </c>
      <c r="CV443" s="8">
        <v>6.31</v>
      </c>
      <c r="CW443" s="8">
        <v>1.8</v>
      </c>
      <c r="CX443" s="8" t="s">
        <v>858</v>
      </c>
      <c r="CY443" s="8" t="s">
        <v>858</v>
      </c>
      <c r="DA443" s="20" t="s">
        <v>666</v>
      </c>
      <c r="DB443" s="20" t="s">
        <v>244</v>
      </c>
      <c r="DC443" s="20">
        <v>41000</v>
      </c>
      <c r="DD443" s="20">
        <v>6.4</v>
      </c>
      <c r="DE443" s="20">
        <v>346.9</v>
      </c>
      <c r="DF443" s="20">
        <v>9.1</v>
      </c>
      <c r="DG443" s="20">
        <v>423</v>
      </c>
      <c r="DH443" s="20">
        <v>4.5</v>
      </c>
      <c r="DI443" s="20">
        <v>125.3</v>
      </c>
      <c r="DJ443" s="20">
        <v>13</v>
      </c>
      <c r="DK443" s="20" t="s">
        <v>858</v>
      </c>
      <c r="DL443" s="20" t="s">
        <v>858</v>
      </c>
      <c r="DN443" s="21" t="s">
        <v>666</v>
      </c>
      <c r="DO443" s="21" t="s">
        <v>244</v>
      </c>
      <c r="DP443" s="21">
        <v>10000</v>
      </c>
      <c r="DQ443" s="21">
        <v>12.5</v>
      </c>
      <c r="DR443" s="21">
        <v>37.299999999999997</v>
      </c>
      <c r="DS443" s="21">
        <v>0.7</v>
      </c>
      <c r="DT443" s="21">
        <v>37.1</v>
      </c>
      <c r="DU443" s="21">
        <v>1.3</v>
      </c>
      <c r="DV443" s="21">
        <v>31.4</v>
      </c>
      <c r="DW443" s="21">
        <v>2.2999999999999998</v>
      </c>
      <c r="DX443" s="21" t="s">
        <v>858</v>
      </c>
      <c r="DY443" s="21" t="s">
        <v>858</v>
      </c>
      <c r="EA443" s="22" t="s">
        <v>666</v>
      </c>
      <c r="EB443" s="22" t="s">
        <v>244</v>
      </c>
      <c r="EC443" s="22">
        <v>9000</v>
      </c>
      <c r="ED443" s="22">
        <v>19.100000000000001</v>
      </c>
      <c r="EE443" s="22" t="s">
        <v>858</v>
      </c>
      <c r="EF443" s="22" t="s">
        <v>858</v>
      </c>
      <c r="EG443" s="22">
        <v>23131</v>
      </c>
      <c r="EH443" s="22">
        <v>8.4</v>
      </c>
      <c r="EI443" s="22">
        <v>12062</v>
      </c>
      <c r="EJ443" s="22">
        <v>14</v>
      </c>
      <c r="EK443" s="22" t="s">
        <v>858</v>
      </c>
      <c r="EL443" s="22" t="s">
        <v>858</v>
      </c>
      <c r="EN443" s="23" t="s">
        <v>666</v>
      </c>
      <c r="EO443" s="23" t="s">
        <v>244</v>
      </c>
      <c r="EP443" s="23">
        <v>10000</v>
      </c>
      <c r="EQ443" s="23">
        <v>12.5</v>
      </c>
      <c r="ER443" s="23">
        <v>9.23</v>
      </c>
      <c r="ES443" s="23">
        <v>11</v>
      </c>
      <c r="ET443" s="23">
        <v>11.85</v>
      </c>
      <c r="EU443" s="23">
        <v>6.7</v>
      </c>
      <c r="EV443" s="23">
        <v>6.34</v>
      </c>
      <c r="EW443" s="23">
        <v>3.9</v>
      </c>
      <c r="EX443" s="23" t="s">
        <v>858</v>
      </c>
      <c r="EY443" s="23" t="s">
        <v>858</v>
      </c>
      <c r="FA443" s="24" t="s">
        <v>666</v>
      </c>
      <c r="FB443" s="24" t="s">
        <v>244</v>
      </c>
      <c r="FC443" s="24">
        <v>10000</v>
      </c>
      <c r="FD443" s="24">
        <v>12.5</v>
      </c>
      <c r="FE443" s="24">
        <v>348</v>
      </c>
      <c r="FF443" s="24">
        <v>10</v>
      </c>
      <c r="FG443" s="24">
        <v>439.7</v>
      </c>
      <c r="FH443" s="24">
        <v>6.8</v>
      </c>
      <c r="FI443" s="24">
        <v>232.8</v>
      </c>
      <c r="FJ443" s="24">
        <v>6.9</v>
      </c>
      <c r="FK443" s="24" t="s">
        <v>858</v>
      </c>
      <c r="FL443" s="24" t="s">
        <v>858</v>
      </c>
      <c r="FN443" s="11" t="s">
        <v>666</v>
      </c>
      <c r="FO443" s="11" t="s">
        <v>244</v>
      </c>
      <c r="FP443" s="11">
        <v>18000</v>
      </c>
      <c r="FQ443" s="11">
        <v>10</v>
      </c>
      <c r="FR443" s="11">
        <v>38.5</v>
      </c>
      <c r="FS443" s="11">
        <v>1.8</v>
      </c>
      <c r="FT443" s="11">
        <v>39.5</v>
      </c>
      <c r="FU443" s="11">
        <v>1.2</v>
      </c>
      <c r="FV443" s="11">
        <v>35</v>
      </c>
      <c r="FW443" s="11">
        <v>4.9000000000000004</v>
      </c>
      <c r="FX443" s="11" t="s">
        <v>858</v>
      </c>
      <c r="FY443" s="11" t="s">
        <v>858</v>
      </c>
      <c r="GA443" s="10" t="s">
        <v>666</v>
      </c>
      <c r="GB443" s="10" t="s">
        <v>244</v>
      </c>
      <c r="GC443" s="10">
        <v>16000</v>
      </c>
      <c r="GD443" s="10">
        <v>13.8</v>
      </c>
      <c r="GE443" s="10">
        <v>28248</v>
      </c>
      <c r="GF443" s="10">
        <v>13</v>
      </c>
      <c r="GG443" s="10">
        <v>31743</v>
      </c>
      <c r="GH443" s="10">
        <v>7</v>
      </c>
      <c r="GI443" s="10" t="s">
        <v>858</v>
      </c>
      <c r="GJ443" s="10" t="s">
        <v>858</v>
      </c>
      <c r="GK443" s="10" t="s">
        <v>858</v>
      </c>
      <c r="GL443" s="10" t="s">
        <v>858</v>
      </c>
      <c r="GN443" s="9" t="s">
        <v>666</v>
      </c>
      <c r="GO443" s="9" t="s">
        <v>244</v>
      </c>
      <c r="GP443" s="9">
        <v>18000</v>
      </c>
      <c r="GQ443" s="9">
        <v>10</v>
      </c>
      <c r="GR443" s="9">
        <v>13.12</v>
      </c>
      <c r="GS443" s="9">
        <v>8.6</v>
      </c>
      <c r="GT443" s="9">
        <v>14.78</v>
      </c>
      <c r="GU443" s="9">
        <v>5.2</v>
      </c>
      <c r="GV443" s="9">
        <v>6.55</v>
      </c>
      <c r="GW443" s="9">
        <v>6.8</v>
      </c>
      <c r="GX443" s="9" t="s">
        <v>858</v>
      </c>
      <c r="GY443" s="9" t="s">
        <v>858</v>
      </c>
    </row>
    <row r="444" spans="1:207" x14ac:dyDescent="0.25">
      <c r="A444" s="1" t="s">
        <v>667</v>
      </c>
      <c r="B444" s="1" t="s">
        <v>245</v>
      </c>
      <c r="C444" s="1">
        <v>28000</v>
      </c>
      <c r="D444" s="1">
        <v>8.1</v>
      </c>
      <c r="E444" s="1">
        <v>553.29999999999995</v>
      </c>
      <c r="F444" s="1">
        <v>7</v>
      </c>
      <c r="G444" s="1">
        <v>596.1</v>
      </c>
      <c r="H444" s="1">
        <v>3.4</v>
      </c>
      <c r="I444" s="1">
        <v>324.10000000000002</v>
      </c>
      <c r="J444" s="1">
        <v>5.7</v>
      </c>
      <c r="K444" s="1" t="s">
        <v>858</v>
      </c>
      <c r="L444" s="1" t="s">
        <v>858</v>
      </c>
      <c r="N444" s="2" t="s">
        <v>667</v>
      </c>
      <c r="O444" s="2" t="s">
        <v>245</v>
      </c>
      <c r="P444" s="2">
        <v>48000</v>
      </c>
      <c r="Q444" s="2">
        <v>6</v>
      </c>
      <c r="R444" s="2">
        <v>37.5</v>
      </c>
      <c r="S444" s="2">
        <v>1.1000000000000001</v>
      </c>
      <c r="T444" s="2">
        <v>39.1</v>
      </c>
      <c r="U444" s="2">
        <v>0.9</v>
      </c>
      <c r="V444" s="2">
        <v>32.5</v>
      </c>
      <c r="W444" s="2">
        <v>0.8</v>
      </c>
      <c r="X444" s="2" t="s">
        <v>858</v>
      </c>
      <c r="Y444" s="2" t="s">
        <v>858</v>
      </c>
      <c r="AA444" s="3" t="s">
        <v>667</v>
      </c>
      <c r="AB444" s="3" t="s">
        <v>245</v>
      </c>
      <c r="AC444" s="3">
        <v>42000</v>
      </c>
      <c r="AD444" s="3">
        <v>8.5</v>
      </c>
      <c r="AE444" s="3">
        <v>26175</v>
      </c>
      <c r="AF444" s="3">
        <v>8.5</v>
      </c>
      <c r="AG444" s="3">
        <v>28379</v>
      </c>
      <c r="AH444" s="3">
        <v>3.7</v>
      </c>
      <c r="AI444" s="3">
        <v>14434</v>
      </c>
      <c r="AJ444" s="3">
        <v>6.4</v>
      </c>
      <c r="AK444" s="3" t="s">
        <v>858</v>
      </c>
      <c r="AL444" s="3" t="s">
        <v>858</v>
      </c>
      <c r="AN444" s="4" t="s">
        <v>667</v>
      </c>
      <c r="AO444" s="4" t="s">
        <v>245</v>
      </c>
      <c r="AP444" s="4">
        <v>48000</v>
      </c>
      <c r="AQ444" s="4">
        <v>6</v>
      </c>
      <c r="AR444" s="4">
        <v>12.26</v>
      </c>
      <c r="AS444" s="4">
        <v>6.1</v>
      </c>
      <c r="AT444" s="4">
        <v>13.92</v>
      </c>
      <c r="AU444" s="4">
        <v>2.9</v>
      </c>
      <c r="AV444" s="4">
        <v>7.19</v>
      </c>
      <c r="AW444" s="4">
        <v>4.5999999999999996</v>
      </c>
      <c r="AX444" s="4" t="s">
        <v>858</v>
      </c>
      <c r="AY444" s="4" t="s">
        <v>858</v>
      </c>
      <c r="BA444" s="5" t="s">
        <v>667</v>
      </c>
      <c r="BB444" s="5" t="s">
        <v>245</v>
      </c>
      <c r="BC444" s="5">
        <v>48000</v>
      </c>
      <c r="BD444" s="5">
        <v>6</v>
      </c>
      <c r="BE444" s="5">
        <v>487.8</v>
      </c>
      <c r="BF444" s="5">
        <v>5.3</v>
      </c>
      <c r="BG444" s="5">
        <v>543.79999999999995</v>
      </c>
      <c r="BH444" s="5">
        <v>2.7</v>
      </c>
      <c r="BI444" s="5">
        <v>272.7</v>
      </c>
      <c r="BJ444" s="5">
        <v>3.9</v>
      </c>
      <c r="BK444" s="5" t="s">
        <v>858</v>
      </c>
      <c r="BL444" s="5" t="s">
        <v>858</v>
      </c>
      <c r="BN444" s="6" t="s">
        <v>667</v>
      </c>
      <c r="BO444" s="6" t="s">
        <v>245</v>
      </c>
      <c r="BP444" s="6">
        <v>70000</v>
      </c>
      <c r="BQ444" s="6">
        <v>4.8</v>
      </c>
      <c r="BR444" s="6">
        <v>36.9</v>
      </c>
      <c r="BS444" s="6">
        <v>1.4</v>
      </c>
      <c r="BT444" s="6">
        <v>32.6</v>
      </c>
      <c r="BU444" s="6">
        <v>1.7</v>
      </c>
      <c r="BV444" s="6">
        <v>14.7</v>
      </c>
      <c r="BW444" s="6">
        <v>9.6</v>
      </c>
      <c r="BX444" s="6">
        <v>43</v>
      </c>
      <c r="BY444" s="6">
        <v>11</v>
      </c>
      <c r="CA444" s="7" t="s">
        <v>667</v>
      </c>
      <c r="CB444" s="7" t="s">
        <v>245</v>
      </c>
      <c r="CC444" s="7">
        <v>60000</v>
      </c>
      <c r="CD444" s="7">
        <v>6.7</v>
      </c>
      <c r="CE444" s="7">
        <v>20215</v>
      </c>
      <c r="CF444" s="7">
        <v>8.8000000000000007</v>
      </c>
      <c r="CG444" s="7">
        <v>22526</v>
      </c>
      <c r="CH444" s="7">
        <v>3.9</v>
      </c>
      <c r="CI444" s="7">
        <v>5705</v>
      </c>
      <c r="CJ444" s="7">
        <v>10</v>
      </c>
      <c r="CK444" s="7" t="s">
        <v>858</v>
      </c>
      <c r="CL444" s="7" t="s">
        <v>858</v>
      </c>
      <c r="CN444" s="8" t="s">
        <v>667</v>
      </c>
      <c r="CO444" s="8" t="s">
        <v>245</v>
      </c>
      <c r="CP444" s="8">
        <v>70000</v>
      </c>
      <c r="CQ444" s="8">
        <v>4.8</v>
      </c>
      <c r="CR444" s="8">
        <v>10.78</v>
      </c>
      <c r="CS444" s="8">
        <v>4.3</v>
      </c>
      <c r="CT444" s="8">
        <v>13.18</v>
      </c>
      <c r="CU444" s="8">
        <v>2.7</v>
      </c>
      <c r="CV444" s="8">
        <v>6.3</v>
      </c>
      <c r="CW444" s="8">
        <v>1.6</v>
      </c>
      <c r="CX444" s="8">
        <v>21.99</v>
      </c>
      <c r="CY444" s="8">
        <v>19</v>
      </c>
      <c r="DA444" s="20" t="s">
        <v>667</v>
      </c>
      <c r="DB444" s="20" t="s">
        <v>245</v>
      </c>
      <c r="DC444" s="20">
        <v>70000</v>
      </c>
      <c r="DD444" s="20">
        <v>4.8</v>
      </c>
      <c r="DE444" s="20">
        <v>378.1</v>
      </c>
      <c r="DF444" s="20">
        <v>5</v>
      </c>
      <c r="DG444" s="20">
        <v>429.1</v>
      </c>
      <c r="DH444" s="20">
        <v>3.2</v>
      </c>
      <c r="DI444" s="20">
        <v>103.3</v>
      </c>
      <c r="DJ444" s="20">
        <v>11</v>
      </c>
      <c r="DK444" s="20">
        <v>813.9</v>
      </c>
      <c r="DL444" s="20">
        <v>16</v>
      </c>
      <c r="DN444" s="21" t="s">
        <v>667</v>
      </c>
      <c r="DO444" s="21" t="s">
        <v>245</v>
      </c>
      <c r="DP444" s="21">
        <v>20000</v>
      </c>
      <c r="DQ444" s="21">
        <v>8.9</v>
      </c>
      <c r="DR444" s="21">
        <v>37.1</v>
      </c>
      <c r="DS444" s="21">
        <v>0.8</v>
      </c>
      <c r="DT444" s="21">
        <v>37.4</v>
      </c>
      <c r="DU444" s="21">
        <v>1.3</v>
      </c>
      <c r="DV444" s="21">
        <v>32.5</v>
      </c>
      <c r="DW444" s="21">
        <v>1.5</v>
      </c>
      <c r="DX444" s="21" t="s">
        <v>858</v>
      </c>
      <c r="DY444" s="21" t="s">
        <v>858</v>
      </c>
      <c r="EA444" s="22" t="s">
        <v>667</v>
      </c>
      <c r="EB444" s="22" t="s">
        <v>245</v>
      </c>
      <c r="EC444" s="22">
        <v>17000</v>
      </c>
      <c r="ED444" s="22">
        <v>10.6</v>
      </c>
      <c r="EE444" s="22">
        <v>22149</v>
      </c>
      <c r="EF444" s="22">
        <v>9.5</v>
      </c>
      <c r="EG444" s="22">
        <v>24690</v>
      </c>
      <c r="EH444" s="22">
        <v>4.7</v>
      </c>
      <c r="EI444" s="22">
        <v>12096</v>
      </c>
      <c r="EJ444" s="22">
        <v>6.5</v>
      </c>
      <c r="EK444" s="22" t="s">
        <v>858</v>
      </c>
      <c r="EL444" s="22" t="s">
        <v>858</v>
      </c>
      <c r="EN444" s="23" t="s">
        <v>667</v>
      </c>
      <c r="EO444" s="23" t="s">
        <v>245</v>
      </c>
      <c r="EP444" s="23">
        <v>20000</v>
      </c>
      <c r="EQ444" s="23">
        <v>8.9</v>
      </c>
      <c r="ER444" s="23">
        <v>11.19</v>
      </c>
      <c r="ES444" s="23">
        <v>8</v>
      </c>
      <c r="ET444" s="23">
        <v>12.54</v>
      </c>
      <c r="EU444" s="23">
        <v>4.4000000000000004</v>
      </c>
      <c r="EV444" s="23">
        <v>6.33</v>
      </c>
      <c r="EW444" s="23">
        <v>3.8</v>
      </c>
      <c r="EX444" s="23" t="s">
        <v>858</v>
      </c>
      <c r="EY444" s="23" t="s">
        <v>858</v>
      </c>
      <c r="FA444" s="24" t="s">
        <v>667</v>
      </c>
      <c r="FB444" s="24" t="s">
        <v>245</v>
      </c>
      <c r="FC444" s="24">
        <v>20000</v>
      </c>
      <c r="FD444" s="24">
        <v>8.9</v>
      </c>
      <c r="FE444" s="24">
        <v>415.7</v>
      </c>
      <c r="FF444" s="24">
        <v>8.5</v>
      </c>
      <c r="FG444" s="24">
        <v>468.6</v>
      </c>
      <c r="FH444" s="24">
        <v>4</v>
      </c>
      <c r="FI444" s="24">
        <v>250</v>
      </c>
      <c r="FJ444" s="24">
        <v>5.7</v>
      </c>
      <c r="FK444" s="24" t="s">
        <v>858</v>
      </c>
      <c r="FL444" s="24" t="s">
        <v>858</v>
      </c>
      <c r="FN444" s="11" t="s">
        <v>667</v>
      </c>
      <c r="FO444" s="11" t="s">
        <v>245</v>
      </c>
      <c r="FP444" s="11">
        <v>28000</v>
      </c>
      <c r="FQ444" s="11">
        <v>8.1</v>
      </c>
      <c r="FR444" s="11">
        <v>39</v>
      </c>
      <c r="FS444" s="11">
        <v>1.6</v>
      </c>
      <c r="FT444" s="11">
        <v>40.299999999999997</v>
      </c>
      <c r="FU444" s="11">
        <v>1.2</v>
      </c>
      <c r="FV444" s="11">
        <v>35</v>
      </c>
      <c r="FW444" s="11">
        <v>2.7</v>
      </c>
      <c r="FX444" s="11" t="s">
        <v>858</v>
      </c>
      <c r="FY444" s="11" t="s">
        <v>858</v>
      </c>
      <c r="GA444" s="10" t="s">
        <v>667</v>
      </c>
      <c r="GB444" s="10" t="s">
        <v>245</v>
      </c>
      <c r="GC444" s="10">
        <v>25000</v>
      </c>
      <c r="GD444" s="10">
        <v>12.5</v>
      </c>
      <c r="GE444" s="10">
        <v>29529</v>
      </c>
      <c r="GF444" s="10">
        <v>11</v>
      </c>
      <c r="GG444" s="10">
        <v>30983</v>
      </c>
      <c r="GH444" s="10">
        <v>5.4</v>
      </c>
      <c r="GI444" s="10" t="s">
        <v>858</v>
      </c>
      <c r="GJ444" s="10" t="s">
        <v>858</v>
      </c>
      <c r="GK444" s="10" t="s">
        <v>858</v>
      </c>
      <c r="GL444" s="10" t="s">
        <v>858</v>
      </c>
      <c r="GN444" s="9" t="s">
        <v>667</v>
      </c>
      <c r="GO444" s="9" t="s">
        <v>245</v>
      </c>
      <c r="GP444" s="9">
        <v>28000</v>
      </c>
      <c r="GQ444" s="9">
        <v>8.1</v>
      </c>
      <c r="GR444" s="9">
        <v>13.63</v>
      </c>
      <c r="GS444" s="9">
        <v>7.9</v>
      </c>
      <c r="GT444" s="9">
        <v>14.81</v>
      </c>
      <c r="GU444" s="9">
        <v>3.6</v>
      </c>
      <c r="GV444" s="9">
        <v>8.2100000000000009</v>
      </c>
      <c r="GW444" s="9">
        <v>4.7</v>
      </c>
      <c r="GX444" s="9" t="s">
        <v>858</v>
      </c>
      <c r="GY444" s="9" t="s">
        <v>858</v>
      </c>
    </row>
    <row r="445" spans="1:207" x14ac:dyDescent="0.25">
      <c r="A445" s="1" t="s">
        <v>668</v>
      </c>
      <c r="B445" s="1" t="s">
        <v>246</v>
      </c>
      <c r="C445" s="1">
        <v>60000</v>
      </c>
      <c r="D445" s="1">
        <v>5.4</v>
      </c>
      <c r="E445" s="1">
        <v>608.1</v>
      </c>
      <c r="F445" s="1">
        <v>5.4</v>
      </c>
      <c r="G445" s="1">
        <v>718.6</v>
      </c>
      <c r="H445" s="1">
        <v>3.7</v>
      </c>
      <c r="I445" s="1">
        <v>329.3</v>
      </c>
      <c r="J445" s="1">
        <v>3</v>
      </c>
      <c r="K445" s="1" t="s">
        <v>858</v>
      </c>
      <c r="L445" s="1" t="s">
        <v>858</v>
      </c>
      <c r="N445" s="2" t="s">
        <v>668</v>
      </c>
      <c r="O445" s="2" t="s">
        <v>246</v>
      </c>
      <c r="P445" s="2">
        <v>100000</v>
      </c>
      <c r="Q445" s="2">
        <v>4.0999999999999996</v>
      </c>
      <c r="R445" s="2">
        <v>37.5</v>
      </c>
      <c r="S445" s="2">
        <v>0</v>
      </c>
      <c r="T445" s="2">
        <v>38.5</v>
      </c>
      <c r="U445" s="2">
        <v>0.5</v>
      </c>
      <c r="V445" s="2">
        <v>34.9</v>
      </c>
      <c r="W445" s="2">
        <v>1.4</v>
      </c>
      <c r="X445" s="2">
        <v>44.3</v>
      </c>
      <c r="Y445" s="2">
        <v>5.9</v>
      </c>
      <c r="AA445" s="3" t="s">
        <v>668</v>
      </c>
      <c r="AB445" s="3" t="s">
        <v>246</v>
      </c>
      <c r="AC445" s="3">
        <v>91000</v>
      </c>
      <c r="AD445" s="3">
        <v>6.2</v>
      </c>
      <c r="AE445" s="3">
        <v>27442</v>
      </c>
      <c r="AF445" s="3">
        <v>5.0999999999999996</v>
      </c>
      <c r="AG445" s="3">
        <v>34949</v>
      </c>
      <c r="AH445" s="3">
        <v>4.7</v>
      </c>
      <c r="AI445" s="3">
        <v>15781</v>
      </c>
      <c r="AJ445" s="3">
        <v>3.5</v>
      </c>
      <c r="AK445" s="3" t="s">
        <v>858</v>
      </c>
      <c r="AL445" s="3" t="s">
        <v>858</v>
      </c>
      <c r="AN445" s="4" t="s">
        <v>668</v>
      </c>
      <c r="AO445" s="4" t="s">
        <v>246</v>
      </c>
      <c r="AP445" s="4">
        <v>100000</v>
      </c>
      <c r="AQ445" s="4">
        <v>4.0999999999999996</v>
      </c>
      <c r="AR445" s="4">
        <v>13.75</v>
      </c>
      <c r="AS445" s="4">
        <v>3.7</v>
      </c>
      <c r="AT445" s="4">
        <v>16.739999999999998</v>
      </c>
      <c r="AU445" s="4">
        <v>2.8</v>
      </c>
      <c r="AV445" s="4">
        <v>8.01</v>
      </c>
      <c r="AW445" s="4">
        <v>2.4</v>
      </c>
      <c r="AX445" s="4">
        <v>29.63</v>
      </c>
      <c r="AY445" s="4">
        <v>17</v>
      </c>
      <c r="BA445" s="5" t="s">
        <v>668</v>
      </c>
      <c r="BB445" s="5" t="s">
        <v>246</v>
      </c>
      <c r="BC445" s="5">
        <v>100000</v>
      </c>
      <c r="BD445" s="5">
        <v>4.0999999999999996</v>
      </c>
      <c r="BE445" s="5">
        <v>535.5</v>
      </c>
      <c r="BF445" s="5">
        <v>3.7</v>
      </c>
      <c r="BG445" s="5">
        <v>644.70000000000005</v>
      </c>
      <c r="BH445" s="5">
        <v>2.7</v>
      </c>
      <c r="BI445" s="5">
        <v>308.2</v>
      </c>
      <c r="BJ445" s="5">
        <v>1.8</v>
      </c>
      <c r="BK445" s="5">
        <v>1088.2</v>
      </c>
      <c r="BL445" s="5">
        <v>17</v>
      </c>
      <c r="BN445" s="6" t="s">
        <v>668</v>
      </c>
      <c r="BO445" s="6" t="s">
        <v>246</v>
      </c>
      <c r="BP445" s="6">
        <v>131000</v>
      </c>
      <c r="BQ445" s="6">
        <v>3.5</v>
      </c>
      <c r="BR445" s="6">
        <v>37</v>
      </c>
      <c r="BS445" s="6">
        <v>0.4</v>
      </c>
      <c r="BT445" s="6">
        <v>33.799999999999997</v>
      </c>
      <c r="BU445" s="6">
        <v>1</v>
      </c>
      <c r="BV445" s="6">
        <v>17.8</v>
      </c>
      <c r="BW445" s="6">
        <v>7.1</v>
      </c>
      <c r="BX445" s="6">
        <v>42.5</v>
      </c>
      <c r="BY445" s="6">
        <v>5.4</v>
      </c>
      <c r="CA445" s="7" t="s">
        <v>668</v>
      </c>
      <c r="CB445" s="7" t="s">
        <v>246</v>
      </c>
      <c r="CC445" s="7">
        <v>117000</v>
      </c>
      <c r="CD445" s="7">
        <v>5.4</v>
      </c>
      <c r="CE445" s="7">
        <v>24117</v>
      </c>
      <c r="CF445" s="7">
        <v>3.6</v>
      </c>
      <c r="CG445" s="7">
        <v>30152</v>
      </c>
      <c r="CH445" s="7">
        <v>4.8</v>
      </c>
      <c r="CI445" s="7">
        <v>8086</v>
      </c>
      <c r="CJ445" s="7">
        <v>9.6</v>
      </c>
      <c r="CK445" s="7" t="s">
        <v>858</v>
      </c>
      <c r="CL445" s="7" t="s">
        <v>858</v>
      </c>
      <c r="CN445" s="8" t="s">
        <v>668</v>
      </c>
      <c r="CO445" s="8" t="s">
        <v>246</v>
      </c>
      <c r="CP445" s="8">
        <v>131000</v>
      </c>
      <c r="CQ445" s="8">
        <v>3.5</v>
      </c>
      <c r="CR445" s="8">
        <v>12.62</v>
      </c>
      <c r="CS445" s="8">
        <v>3.3</v>
      </c>
      <c r="CT445" s="8">
        <v>16.399999999999999</v>
      </c>
      <c r="CU445" s="8">
        <v>2.8</v>
      </c>
      <c r="CV445" s="8">
        <v>7.11</v>
      </c>
      <c r="CW445" s="8">
        <v>2.2999999999999998</v>
      </c>
      <c r="CX445" s="8">
        <v>28.17</v>
      </c>
      <c r="CY445" s="8">
        <v>14</v>
      </c>
      <c r="DA445" s="20" t="s">
        <v>668</v>
      </c>
      <c r="DB445" s="20" t="s">
        <v>246</v>
      </c>
      <c r="DC445" s="20">
        <v>131000</v>
      </c>
      <c r="DD445" s="20">
        <v>3.5</v>
      </c>
      <c r="DE445" s="20">
        <v>460.2</v>
      </c>
      <c r="DF445" s="20">
        <v>3.5</v>
      </c>
      <c r="DG445" s="20">
        <v>554.79999999999995</v>
      </c>
      <c r="DH445" s="20">
        <v>2.9</v>
      </c>
      <c r="DI445" s="20">
        <v>154.80000000000001</v>
      </c>
      <c r="DJ445" s="20">
        <v>8.9</v>
      </c>
      <c r="DK445" s="20">
        <v>1001</v>
      </c>
      <c r="DL445" s="20">
        <v>15</v>
      </c>
      <c r="DN445" s="21" t="s">
        <v>668</v>
      </c>
      <c r="DO445" s="21" t="s">
        <v>246</v>
      </c>
      <c r="DP445" s="21">
        <v>40000</v>
      </c>
      <c r="DQ445" s="21">
        <v>6.2</v>
      </c>
      <c r="DR445" s="21">
        <v>37.299999999999997</v>
      </c>
      <c r="DS445" s="21">
        <v>0.3</v>
      </c>
      <c r="DT445" s="21">
        <v>36.9</v>
      </c>
      <c r="DU445" s="21">
        <v>0.7</v>
      </c>
      <c r="DV445" s="21">
        <v>32</v>
      </c>
      <c r="DW445" s="21">
        <v>2.5</v>
      </c>
      <c r="DX445" s="21" t="s">
        <v>858</v>
      </c>
      <c r="DY445" s="21" t="s">
        <v>858</v>
      </c>
      <c r="EA445" s="22" t="s">
        <v>668</v>
      </c>
      <c r="EB445" s="22" t="s">
        <v>246</v>
      </c>
      <c r="EC445" s="22">
        <v>37000</v>
      </c>
      <c r="ED445" s="22">
        <v>9.1999999999999993</v>
      </c>
      <c r="EE445" s="22">
        <v>23800</v>
      </c>
      <c r="EF445" s="22">
        <v>4.9000000000000004</v>
      </c>
      <c r="EG445" s="22">
        <v>27749</v>
      </c>
      <c r="EH445" s="22">
        <v>11</v>
      </c>
      <c r="EI445" s="22">
        <v>14196</v>
      </c>
      <c r="EJ445" s="22">
        <v>6.1</v>
      </c>
      <c r="EK445" s="22" t="s">
        <v>858</v>
      </c>
      <c r="EL445" s="22" t="s">
        <v>858</v>
      </c>
      <c r="EN445" s="23" t="s">
        <v>668</v>
      </c>
      <c r="EO445" s="23" t="s">
        <v>246</v>
      </c>
      <c r="EP445" s="23">
        <v>40000</v>
      </c>
      <c r="EQ445" s="23">
        <v>6.2</v>
      </c>
      <c r="ER445" s="23">
        <v>12.3</v>
      </c>
      <c r="ES445" s="23">
        <v>4.3</v>
      </c>
      <c r="ET445" s="23">
        <v>14.51</v>
      </c>
      <c r="EU445" s="23">
        <v>3.2</v>
      </c>
      <c r="EV445" s="23">
        <v>7.66</v>
      </c>
      <c r="EW445" s="23">
        <v>3.3</v>
      </c>
      <c r="EX445" s="23" t="s">
        <v>858</v>
      </c>
      <c r="EY445" s="23" t="s">
        <v>858</v>
      </c>
      <c r="FA445" s="24" t="s">
        <v>668</v>
      </c>
      <c r="FB445" s="24" t="s">
        <v>246</v>
      </c>
      <c r="FC445" s="24">
        <v>40000</v>
      </c>
      <c r="FD445" s="24">
        <v>6.2</v>
      </c>
      <c r="FE445" s="24">
        <v>470.6</v>
      </c>
      <c r="FF445" s="24">
        <v>3.6</v>
      </c>
      <c r="FG445" s="24">
        <v>535</v>
      </c>
      <c r="FH445" s="24">
        <v>3.1</v>
      </c>
      <c r="FI445" s="24">
        <v>280.5</v>
      </c>
      <c r="FJ445" s="24">
        <v>4.3</v>
      </c>
      <c r="FK445" s="24" t="s">
        <v>858</v>
      </c>
      <c r="FL445" s="24" t="s">
        <v>858</v>
      </c>
      <c r="FN445" s="11" t="s">
        <v>668</v>
      </c>
      <c r="FO445" s="11" t="s">
        <v>246</v>
      </c>
      <c r="FP445" s="11">
        <v>60000</v>
      </c>
      <c r="FQ445" s="11">
        <v>5.4</v>
      </c>
      <c r="FR445" s="11">
        <v>37.5</v>
      </c>
      <c r="FS445" s="11">
        <v>1.4</v>
      </c>
      <c r="FT445" s="11">
        <v>39.6</v>
      </c>
      <c r="FU445" s="11">
        <v>0.7</v>
      </c>
      <c r="FV445" s="11">
        <v>35</v>
      </c>
      <c r="FW445" s="11">
        <v>0.1</v>
      </c>
      <c r="FX445" s="11" t="s">
        <v>858</v>
      </c>
      <c r="FY445" s="11" t="s">
        <v>858</v>
      </c>
      <c r="GA445" s="10" t="s">
        <v>668</v>
      </c>
      <c r="GB445" s="10" t="s">
        <v>246</v>
      </c>
      <c r="GC445" s="10">
        <v>54000</v>
      </c>
      <c r="GD445" s="10">
        <v>8.4</v>
      </c>
      <c r="GE445" s="10">
        <v>33104</v>
      </c>
      <c r="GF445" s="10">
        <v>7</v>
      </c>
      <c r="GG445" s="10">
        <v>39948</v>
      </c>
      <c r="GH445" s="10">
        <v>4.8</v>
      </c>
      <c r="GI445" s="10">
        <v>17448</v>
      </c>
      <c r="GJ445" s="10">
        <v>3.3</v>
      </c>
      <c r="GK445" s="10" t="s">
        <v>858</v>
      </c>
      <c r="GL445" s="10" t="s">
        <v>858</v>
      </c>
      <c r="GN445" s="9" t="s">
        <v>668</v>
      </c>
      <c r="GO445" s="9" t="s">
        <v>246</v>
      </c>
      <c r="GP445" s="9">
        <v>60000</v>
      </c>
      <c r="GQ445" s="9">
        <v>5.4</v>
      </c>
      <c r="GR445" s="9">
        <v>14.93</v>
      </c>
      <c r="GS445" s="9">
        <v>6.4</v>
      </c>
      <c r="GT445" s="9">
        <v>18.13</v>
      </c>
      <c r="GU445" s="9">
        <v>3.8</v>
      </c>
      <c r="GV445" s="9">
        <v>8.17</v>
      </c>
      <c r="GW445" s="9">
        <v>3.1</v>
      </c>
      <c r="GX445" s="9" t="s">
        <v>858</v>
      </c>
      <c r="GY445" s="9" t="s">
        <v>858</v>
      </c>
    </row>
    <row r="446" spans="1:207" x14ac:dyDescent="0.25">
      <c r="A446" s="1" t="s">
        <v>669</v>
      </c>
      <c r="B446" s="1" t="s">
        <v>247</v>
      </c>
      <c r="C446" s="1">
        <v>43000</v>
      </c>
      <c r="D446" s="1">
        <v>6.5</v>
      </c>
      <c r="E446" s="1">
        <v>574.9</v>
      </c>
      <c r="F446" s="1">
        <v>4.5999999999999996</v>
      </c>
      <c r="G446" s="1">
        <v>707.8</v>
      </c>
      <c r="H446" s="1">
        <v>6.6</v>
      </c>
      <c r="I446" s="1">
        <v>294.10000000000002</v>
      </c>
      <c r="J446" s="1">
        <v>6</v>
      </c>
      <c r="K446" s="1" t="s">
        <v>858</v>
      </c>
      <c r="L446" s="1" t="s">
        <v>858</v>
      </c>
      <c r="N446" s="2" t="s">
        <v>669</v>
      </c>
      <c r="O446" s="2" t="s">
        <v>247</v>
      </c>
      <c r="P446" s="2">
        <v>64000</v>
      </c>
      <c r="Q446" s="2">
        <v>5.3</v>
      </c>
      <c r="R446" s="2">
        <v>37</v>
      </c>
      <c r="S446" s="2">
        <v>0.4</v>
      </c>
      <c r="T446" s="2">
        <v>38.4</v>
      </c>
      <c r="U446" s="2">
        <v>0.7</v>
      </c>
      <c r="V446" s="2">
        <v>33</v>
      </c>
      <c r="W446" s="2">
        <v>1.8</v>
      </c>
      <c r="X446" s="2" t="s">
        <v>858</v>
      </c>
      <c r="Y446" s="2" t="s">
        <v>858</v>
      </c>
      <c r="AA446" s="3" t="s">
        <v>669</v>
      </c>
      <c r="AB446" s="3" t="s">
        <v>247</v>
      </c>
      <c r="AC446" s="3">
        <v>56000</v>
      </c>
      <c r="AD446" s="3">
        <v>7.8</v>
      </c>
      <c r="AE446" s="3">
        <v>27070</v>
      </c>
      <c r="AF446" s="3">
        <v>6.4</v>
      </c>
      <c r="AG446" s="3">
        <v>32350</v>
      </c>
      <c r="AH446" s="3">
        <v>6.2</v>
      </c>
      <c r="AI446" s="3">
        <v>13787</v>
      </c>
      <c r="AJ446" s="3">
        <v>8.6999999999999993</v>
      </c>
      <c r="AK446" s="3" t="s">
        <v>858</v>
      </c>
      <c r="AL446" s="3" t="s">
        <v>858</v>
      </c>
      <c r="AN446" s="4" t="s">
        <v>669</v>
      </c>
      <c r="AO446" s="4" t="s">
        <v>247</v>
      </c>
      <c r="AP446" s="4">
        <v>64000</v>
      </c>
      <c r="AQ446" s="4">
        <v>5.3</v>
      </c>
      <c r="AR446" s="4">
        <v>13.61</v>
      </c>
      <c r="AS446" s="4">
        <v>3.6</v>
      </c>
      <c r="AT446" s="4">
        <v>16.440000000000001</v>
      </c>
      <c r="AU446" s="4">
        <v>5.2</v>
      </c>
      <c r="AV446" s="4">
        <v>7.33</v>
      </c>
      <c r="AW446" s="4">
        <v>3.6</v>
      </c>
      <c r="AX446" s="4" t="s">
        <v>858</v>
      </c>
      <c r="AY446" s="4" t="s">
        <v>858</v>
      </c>
      <c r="BA446" s="5" t="s">
        <v>669</v>
      </c>
      <c r="BB446" s="5" t="s">
        <v>247</v>
      </c>
      <c r="BC446" s="5">
        <v>64000</v>
      </c>
      <c r="BD446" s="5">
        <v>5.3</v>
      </c>
      <c r="BE446" s="5">
        <v>520.1</v>
      </c>
      <c r="BF446" s="5">
        <v>3.7</v>
      </c>
      <c r="BG446" s="5">
        <v>631.1</v>
      </c>
      <c r="BH446" s="5">
        <v>5.2</v>
      </c>
      <c r="BI446" s="5">
        <v>291.39999999999998</v>
      </c>
      <c r="BJ446" s="5">
        <v>3.2</v>
      </c>
      <c r="BK446" s="5" t="s">
        <v>858</v>
      </c>
      <c r="BL446" s="5" t="s">
        <v>858</v>
      </c>
      <c r="BN446" s="6" t="s">
        <v>669</v>
      </c>
      <c r="BO446" s="6" t="s">
        <v>247</v>
      </c>
      <c r="BP446" s="6">
        <v>86000</v>
      </c>
      <c r="BQ446" s="6">
        <v>4.4000000000000004</v>
      </c>
      <c r="BR446" s="6">
        <v>37</v>
      </c>
      <c r="BS446" s="6">
        <v>0.1</v>
      </c>
      <c r="BT446" s="6">
        <v>33.299999999999997</v>
      </c>
      <c r="BU446" s="6">
        <v>1.3</v>
      </c>
      <c r="BV446" s="6">
        <v>16.8</v>
      </c>
      <c r="BW446" s="6">
        <v>5.9</v>
      </c>
      <c r="BX446" s="6">
        <v>42.3</v>
      </c>
      <c r="BY446" s="6">
        <v>6</v>
      </c>
      <c r="CA446" s="7" t="s">
        <v>669</v>
      </c>
      <c r="CB446" s="7" t="s">
        <v>247</v>
      </c>
      <c r="CC446" s="7">
        <v>74000</v>
      </c>
      <c r="CD446" s="7">
        <v>6.6</v>
      </c>
      <c r="CE446" s="7">
        <v>24000</v>
      </c>
      <c r="CF446" s="7">
        <v>8.4</v>
      </c>
      <c r="CG446" s="7">
        <v>27546</v>
      </c>
      <c r="CH446" s="7">
        <v>5.7</v>
      </c>
      <c r="CI446" s="7">
        <v>7724</v>
      </c>
      <c r="CJ446" s="7">
        <v>13</v>
      </c>
      <c r="CK446" s="7" t="s">
        <v>858</v>
      </c>
      <c r="CL446" s="7" t="s">
        <v>858</v>
      </c>
      <c r="CN446" s="8" t="s">
        <v>669</v>
      </c>
      <c r="CO446" s="8" t="s">
        <v>247</v>
      </c>
      <c r="CP446" s="8">
        <v>86000</v>
      </c>
      <c r="CQ446" s="8">
        <v>4.4000000000000004</v>
      </c>
      <c r="CR446" s="8">
        <v>12.47</v>
      </c>
      <c r="CS446" s="8">
        <v>3.9</v>
      </c>
      <c r="CT446" s="8">
        <v>15.86</v>
      </c>
      <c r="CU446" s="8">
        <v>4.7</v>
      </c>
      <c r="CV446" s="8">
        <v>6.74</v>
      </c>
      <c r="CW446" s="8">
        <v>2.2000000000000002</v>
      </c>
      <c r="CX446" s="8" t="s">
        <v>858</v>
      </c>
      <c r="CY446" s="8" t="s">
        <v>858</v>
      </c>
      <c r="DA446" s="20" t="s">
        <v>669</v>
      </c>
      <c r="DB446" s="20" t="s">
        <v>247</v>
      </c>
      <c r="DC446" s="20">
        <v>86000</v>
      </c>
      <c r="DD446" s="20">
        <v>4.4000000000000004</v>
      </c>
      <c r="DE446" s="20">
        <v>448.9</v>
      </c>
      <c r="DF446" s="20">
        <v>4.5</v>
      </c>
      <c r="DG446" s="20">
        <v>528.29999999999995</v>
      </c>
      <c r="DH446" s="20">
        <v>4.9000000000000004</v>
      </c>
      <c r="DI446" s="20">
        <v>144.1</v>
      </c>
      <c r="DJ446" s="20">
        <v>9.8000000000000007</v>
      </c>
      <c r="DK446" s="20" t="s">
        <v>858</v>
      </c>
      <c r="DL446" s="20" t="s">
        <v>858</v>
      </c>
      <c r="DN446" s="21" t="s">
        <v>669</v>
      </c>
      <c r="DO446" s="21" t="s">
        <v>247</v>
      </c>
      <c r="DP446" s="21">
        <v>21000</v>
      </c>
      <c r="DQ446" s="21">
        <v>8.9</v>
      </c>
      <c r="DR446" s="21">
        <v>37</v>
      </c>
      <c r="DS446" s="21">
        <v>0</v>
      </c>
      <c r="DT446" s="21">
        <v>36.700000000000003</v>
      </c>
      <c r="DU446" s="21">
        <v>0.9</v>
      </c>
      <c r="DV446" s="21">
        <v>32.4</v>
      </c>
      <c r="DW446" s="21">
        <v>2</v>
      </c>
      <c r="DX446" s="21" t="s">
        <v>858</v>
      </c>
      <c r="DY446" s="21" t="s">
        <v>858</v>
      </c>
      <c r="EA446" s="22" t="s">
        <v>669</v>
      </c>
      <c r="EB446" s="22" t="s">
        <v>247</v>
      </c>
      <c r="EC446" s="22">
        <v>17000</v>
      </c>
      <c r="ED446" s="22">
        <v>12.8</v>
      </c>
      <c r="EE446" s="22">
        <v>20733</v>
      </c>
      <c r="EF446" s="22">
        <v>9.5</v>
      </c>
      <c r="EG446" s="22">
        <v>23467</v>
      </c>
      <c r="EH446" s="22">
        <v>5.7</v>
      </c>
      <c r="EI446" s="22" t="s">
        <v>858</v>
      </c>
      <c r="EJ446" s="22" t="s">
        <v>858</v>
      </c>
      <c r="EK446" s="22" t="s">
        <v>858</v>
      </c>
      <c r="EL446" s="22" t="s">
        <v>858</v>
      </c>
      <c r="EN446" s="23" t="s">
        <v>669</v>
      </c>
      <c r="EO446" s="23" t="s">
        <v>247</v>
      </c>
      <c r="EP446" s="23">
        <v>21000</v>
      </c>
      <c r="EQ446" s="23">
        <v>8.9</v>
      </c>
      <c r="ER446" s="23">
        <v>11.78</v>
      </c>
      <c r="ES446" s="23">
        <v>6.5</v>
      </c>
      <c r="ET446" s="23">
        <v>12.83</v>
      </c>
      <c r="EU446" s="23">
        <v>3.9</v>
      </c>
      <c r="EV446" s="23">
        <v>7.26</v>
      </c>
      <c r="EW446" s="23">
        <v>5.4</v>
      </c>
      <c r="EX446" s="23" t="s">
        <v>858</v>
      </c>
      <c r="EY446" s="23" t="s">
        <v>858</v>
      </c>
      <c r="FA446" s="24" t="s">
        <v>669</v>
      </c>
      <c r="FB446" s="24" t="s">
        <v>247</v>
      </c>
      <c r="FC446" s="24">
        <v>21000</v>
      </c>
      <c r="FD446" s="24">
        <v>8.9</v>
      </c>
      <c r="FE446" s="24">
        <v>421.4</v>
      </c>
      <c r="FF446" s="24">
        <v>5.3</v>
      </c>
      <c r="FG446" s="24">
        <v>471.1</v>
      </c>
      <c r="FH446" s="24">
        <v>3.7</v>
      </c>
      <c r="FI446" s="24">
        <v>272.89999999999998</v>
      </c>
      <c r="FJ446" s="24">
        <v>5.7</v>
      </c>
      <c r="FK446" s="24" t="s">
        <v>858</v>
      </c>
      <c r="FL446" s="24" t="s">
        <v>858</v>
      </c>
      <c r="FN446" s="11" t="s">
        <v>669</v>
      </c>
      <c r="FO446" s="11" t="s">
        <v>247</v>
      </c>
      <c r="FP446" s="11">
        <v>43000</v>
      </c>
      <c r="FQ446" s="11">
        <v>6.5</v>
      </c>
      <c r="FR446" s="11">
        <v>37.4</v>
      </c>
      <c r="FS446" s="11">
        <v>0.7</v>
      </c>
      <c r="FT446" s="11">
        <v>39.200000000000003</v>
      </c>
      <c r="FU446" s="11">
        <v>0.9</v>
      </c>
      <c r="FV446" s="11">
        <v>34.9</v>
      </c>
      <c r="FW446" s="11">
        <v>2.8</v>
      </c>
      <c r="FX446" s="11" t="s">
        <v>858</v>
      </c>
      <c r="FY446" s="11" t="s">
        <v>858</v>
      </c>
      <c r="GA446" s="10" t="s">
        <v>669</v>
      </c>
      <c r="GB446" s="10" t="s">
        <v>247</v>
      </c>
      <c r="GC446" s="10">
        <v>38000</v>
      </c>
      <c r="GD446" s="10">
        <v>9.8000000000000007</v>
      </c>
      <c r="GE446" s="10">
        <v>29681</v>
      </c>
      <c r="GF446" s="10">
        <v>7.9</v>
      </c>
      <c r="GG446" s="10">
        <v>36374</v>
      </c>
      <c r="GH446" s="10">
        <v>7.7</v>
      </c>
      <c r="GI446" s="10">
        <v>15294</v>
      </c>
      <c r="GJ446" s="10">
        <v>8.1</v>
      </c>
      <c r="GK446" s="10" t="s">
        <v>858</v>
      </c>
      <c r="GL446" s="10" t="s">
        <v>858</v>
      </c>
      <c r="GN446" s="9" t="s">
        <v>669</v>
      </c>
      <c r="GO446" s="9" t="s">
        <v>247</v>
      </c>
      <c r="GP446" s="9">
        <v>43000</v>
      </c>
      <c r="GQ446" s="9">
        <v>6.5</v>
      </c>
      <c r="GR446" s="9">
        <v>14.44</v>
      </c>
      <c r="GS446" s="9">
        <v>5.4</v>
      </c>
      <c r="GT446" s="9">
        <v>18.059999999999999</v>
      </c>
      <c r="GU446" s="9">
        <v>6.7</v>
      </c>
      <c r="GV446" s="9">
        <v>7.37</v>
      </c>
      <c r="GW446" s="9">
        <v>5.4</v>
      </c>
      <c r="GX446" s="9" t="s">
        <v>858</v>
      </c>
      <c r="GY446" s="9" t="s">
        <v>858</v>
      </c>
    </row>
    <row r="447" spans="1:207" x14ac:dyDescent="0.25">
      <c r="A447" s="1" t="s">
        <v>670</v>
      </c>
      <c r="B447" s="1" t="s">
        <v>248</v>
      </c>
      <c r="C447" s="1">
        <v>35000</v>
      </c>
      <c r="D447" s="1">
        <v>7.3</v>
      </c>
      <c r="E447" s="1">
        <v>670</v>
      </c>
      <c r="F447" s="1">
        <v>8.6</v>
      </c>
      <c r="G447" s="1">
        <v>780.8</v>
      </c>
      <c r="H447" s="1">
        <v>4.7</v>
      </c>
      <c r="I447" s="1">
        <v>345</v>
      </c>
      <c r="J447" s="1">
        <v>4.9000000000000004</v>
      </c>
      <c r="K447" s="1" t="s">
        <v>858</v>
      </c>
      <c r="L447" s="1" t="s">
        <v>858</v>
      </c>
      <c r="N447" s="2" t="s">
        <v>670</v>
      </c>
      <c r="O447" s="2" t="s">
        <v>248</v>
      </c>
      <c r="P447" s="2">
        <v>58000</v>
      </c>
      <c r="Q447" s="2">
        <v>5.5</v>
      </c>
      <c r="R447" s="2">
        <v>37.5</v>
      </c>
      <c r="S447" s="2" t="s">
        <v>858</v>
      </c>
      <c r="T447" s="2">
        <v>38.6</v>
      </c>
      <c r="U447" s="2">
        <v>0.7</v>
      </c>
      <c r="V447" s="2">
        <v>35</v>
      </c>
      <c r="W447" s="2">
        <v>1.6</v>
      </c>
      <c r="X447" s="2" t="s">
        <v>858</v>
      </c>
      <c r="Y447" s="2" t="s">
        <v>858</v>
      </c>
      <c r="AA447" s="3" t="s">
        <v>670</v>
      </c>
      <c r="AB447" s="3" t="s">
        <v>248</v>
      </c>
      <c r="AC447" s="3">
        <v>50000</v>
      </c>
      <c r="AD447" s="3">
        <v>6.5</v>
      </c>
      <c r="AE447" s="3">
        <v>31640</v>
      </c>
      <c r="AF447" s="3">
        <v>4.9000000000000004</v>
      </c>
      <c r="AG447" s="3">
        <v>37650</v>
      </c>
      <c r="AH447" s="3">
        <v>4.3</v>
      </c>
      <c r="AI447" s="3">
        <v>16124</v>
      </c>
      <c r="AJ447" s="3">
        <v>6.7</v>
      </c>
      <c r="AK447" s="3" t="s">
        <v>858</v>
      </c>
      <c r="AL447" s="3" t="s">
        <v>858</v>
      </c>
      <c r="AN447" s="4" t="s">
        <v>670</v>
      </c>
      <c r="AO447" s="4" t="s">
        <v>248</v>
      </c>
      <c r="AP447" s="4">
        <v>58000</v>
      </c>
      <c r="AQ447" s="4">
        <v>5.5</v>
      </c>
      <c r="AR447" s="4">
        <v>15.16</v>
      </c>
      <c r="AS447" s="4">
        <v>4.5999999999999996</v>
      </c>
      <c r="AT447" s="4">
        <v>18.2</v>
      </c>
      <c r="AU447" s="4">
        <v>3.7</v>
      </c>
      <c r="AV447" s="4">
        <v>7.61</v>
      </c>
      <c r="AW447" s="4">
        <v>5.0999999999999996</v>
      </c>
      <c r="AX447" s="4" t="s">
        <v>858</v>
      </c>
      <c r="AY447" s="4" t="s">
        <v>858</v>
      </c>
      <c r="BA447" s="5" t="s">
        <v>670</v>
      </c>
      <c r="BB447" s="5" t="s">
        <v>248</v>
      </c>
      <c r="BC447" s="5">
        <v>58000</v>
      </c>
      <c r="BD447" s="5">
        <v>5.5</v>
      </c>
      <c r="BE447" s="5">
        <v>586.29999999999995</v>
      </c>
      <c r="BF447" s="5">
        <v>4.8</v>
      </c>
      <c r="BG447" s="5">
        <v>701.5</v>
      </c>
      <c r="BH447" s="5">
        <v>3.6</v>
      </c>
      <c r="BI447" s="5">
        <v>299.2</v>
      </c>
      <c r="BJ447" s="5">
        <v>4.5999999999999996</v>
      </c>
      <c r="BK447" s="5" t="s">
        <v>858</v>
      </c>
      <c r="BL447" s="5" t="s">
        <v>858</v>
      </c>
      <c r="BN447" s="6" t="s">
        <v>670</v>
      </c>
      <c r="BO447" s="6" t="s">
        <v>248</v>
      </c>
      <c r="BP447" s="6">
        <v>78000</v>
      </c>
      <c r="BQ447" s="6">
        <v>4.5999999999999996</v>
      </c>
      <c r="BR447" s="6">
        <v>37</v>
      </c>
      <c r="BS447" s="6">
        <v>0.4</v>
      </c>
      <c r="BT447" s="6">
        <v>33.6</v>
      </c>
      <c r="BU447" s="6">
        <v>1.4</v>
      </c>
      <c r="BV447" s="6">
        <v>18</v>
      </c>
      <c r="BW447" s="6">
        <v>7.4</v>
      </c>
      <c r="BX447" s="6">
        <v>41.6</v>
      </c>
      <c r="BY447" s="6">
        <v>9.4</v>
      </c>
      <c r="CA447" s="7" t="s">
        <v>670</v>
      </c>
      <c r="CB447" s="7" t="s">
        <v>248</v>
      </c>
      <c r="CC447" s="7">
        <v>69000</v>
      </c>
      <c r="CD447" s="7">
        <v>5.5</v>
      </c>
      <c r="CE447" s="7">
        <v>26390</v>
      </c>
      <c r="CF447" s="7">
        <v>5.8</v>
      </c>
      <c r="CG447" s="7">
        <v>31265</v>
      </c>
      <c r="CH447" s="7">
        <v>4.4000000000000004</v>
      </c>
      <c r="CI447" s="7">
        <v>7741</v>
      </c>
      <c r="CJ447" s="7">
        <v>8.6999999999999993</v>
      </c>
      <c r="CK447" s="7" t="s">
        <v>858</v>
      </c>
      <c r="CL447" s="7" t="s">
        <v>858</v>
      </c>
      <c r="CN447" s="8" t="s">
        <v>670</v>
      </c>
      <c r="CO447" s="8" t="s">
        <v>248</v>
      </c>
      <c r="CP447" s="8">
        <v>78000</v>
      </c>
      <c r="CQ447" s="8">
        <v>4.5999999999999996</v>
      </c>
      <c r="CR447" s="8">
        <v>13.69</v>
      </c>
      <c r="CS447" s="8">
        <v>4.8</v>
      </c>
      <c r="CT447" s="8">
        <v>17.260000000000002</v>
      </c>
      <c r="CU447" s="8">
        <v>3.4</v>
      </c>
      <c r="CV447" s="8">
        <v>6.81</v>
      </c>
      <c r="CW447" s="8">
        <v>2.2999999999999998</v>
      </c>
      <c r="CX447" s="8" t="s">
        <v>858</v>
      </c>
      <c r="CY447" s="8" t="s">
        <v>858</v>
      </c>
      <c r="DA447" s="20" t="s">
        <v>670</v>
      </c>
      <c r="DB447" s="20" t="s">
        <v>248</v>
      </c>
      <c r="DC447" s="20">
        <v>78000</v>
      </c>
      <c r="DD447" s="20">
        <v>4.5999999999999996</v>
      </c>
      <c r="DE447" s="20">
        <v>479.1</v>
      </c>
      <c r="DF447" s="20">
        <v>5.6</v>
      </c>
      <c r="DG447" s="20">
        <v>580.20000000000005</v>
      </c>
      <c r="DH447" s="20">
        <v>3.7</v>
      </c>
      <c r="DI447" s="20">
        <v>149</v>
      </c>
      <c r="DJ447" s="20">
        <v>8.3000000000000007</v>
      </c>
      <c r="DK447" s="20" t="s">
        <v>858</v>
      </c>
      <c r="DL447" s="20" t="s">
        <v>858</v>
      </c>
      <c r="DN447" s="21" t="s">
        <v>670</v>
      </c>
      <c r="DO447" s="21" t="s">
        <v>248</v>
      </c>
      <c r="DP447" s="21">
        <v>24000</v>
      </c>
      <c r="DQ447" s="21">
        <v>8.3000000000000007</v>
      </c>
      <c r="DR447" s="21">
        <v>37.5</v>
      </c>
      <c r="DS447" s="21">
        <v>0.3</v>
      </c>
      <c r="DT447" s="21">
        <v>37.200000000000003</v>
      </c>
      <c r="DU447" s="21">
        <v>0.9</v>
      </c>
      <c r="DV447" s="21">
        <v>32.9</v>
      </c>
      <c r="DW447" s="21">
        <v>3.8</v>
      </c>
      <c r="DX447" s="21" t="s">
        <v>858</v>
      </c>
      <c r="DY447" s="21" t="s">
        <v>858</v>
      </c>
      <c r="EA447" s="22" t="s">
        <v>670</v>
      </c>
      <c r="EB447" s="22" t="s">
        <v>248</v>
      </c>
      <c r="EC447" s="22">
        <v>20000</v>
      </c>
      <c r="ED447" s="22">
        <v>9.8000000000000007</v>
      </c>
      <c r="EE447" s="22">
        <v>26739</v>
      </c>
      <c r="EF447" s="22">
        <v>7.6</v>
      </c>
      <c r="EG447" s="22">
        <v>30625</v>
      </c>
      <c r="EH447" s="22">
        <v>6.3</v>
      </c>
      <c r="EI447" s="22">
        <v>14213</v>
      </c>
      <c r="EJ447" s="22">
        <v>9.4</v>
      </c>
      <c r="EK447" s="22" t="s">
        <v>858</v>
      </c>
      <c r="EL447" s="22" t="s">
        <v>858</v>
      </c>
      <c r="EN447" s="23" t="s">
        <v>670</v>
      </c>
      <c r="EO447" s="23" t="s">
        <v>248</v>
      </c>
      <c r="EP447" s="23">
        <v>24000</v>
      </c>
      <c r="EQ447" s="23">
        <v>8.3000000000000007</v>
      </c>
      <c r="ER447" s="23">
        <v>13.69</v>
      </c>
      <c r="ES447" s="23">
        <v>7.4</v>
      </c>
      <c r="ET447" s="23">
        <v>15.7</v>
      </c>
      <c r="EU447" s="23">
        <v>5.0999999999999996</v>
      </c>
      <c r="EV447" s="23">
        <v>7.23</v>
      </c>
      <c r="EW447" s="23">
        <v>6.4</v>
      </c>
      <c r="EX447" s="23" t="s">
        <v>858</v>
      </c>
      <c r="EY447" s="23" t="s">
        <v>858</v>
      </c>
      <c r="FA447" s="24" t="s">
        <v>670</v>
      </c>
      <c r="FB447" s="24" t="s">
        <v>248</v>
      </c>
      <c r="FC447" s="24">
        <v>24000</v>
      </c>
      <c r="FD447" s="24">
        <v>8.3000000000000007</v>
      </c>
      <c r="FE447" s="24">
        <v>510.6</v>
      </c>
      <c r="FF447" s="24">
        <v>6.8</v>
      </c>
      <c r="FG447" s="24">
        <v>584.6</v>
      </c>
      <c r="FH447" s="24">
        <v>5.0999999999999996</v>
      </c>
      <c r="FI447" s="24">
        <v>272.7</v>
      </c>
      <c r="FJ447" s="24">
        <v>4.5999999999999996</v>
      </c>
      <c r="FK447" s="24" t="s">
        <v>858</v>
      </c>
      <c r="FL447" s="24" t="s">
        <v>858</v>
      </c>
      <c r="FN447" s="11" t="s">
        <v>670</v>
      </c>
      <c r="FO447" s="11" t="s">
        <v>248</v>
      </c>
      <c r="FP447" s="11">
        <v>35000</v>
      </c>
      <c r="FQ447" s="11">
        <v>7.3</v>
      </c>
      <c r="FR447" s="11">
        <v>37.5</v>
      </c>
      <c r="FS447" s="11">
        <v>1.7</v>
      </c>
      <c r="FT447" s="11">
        <v>39.4</v>
      </c>
      <c r="FU447" s="11">
        <v>0.9</v>
      </c>
      <c r="FV447" s="11">
        <v>35.200000000000003</v>
      </c>
      <c r="FW447" s="11">
        <v>1.6</v>
      </c>
      <c r="FX447" s="11" t="s">
        <v>858</v>
      </c>
      <c r="FY447" s="11" t="s">
        <v>858</v>
      </c>
      <c r="GA447" s="10" t="s">
        <v>670</v>
      </c>
      <c r="GB447" s="10" t="s">
        <v>248</v>
      </c>
      <c r="GC447" s="10">
        <v>30000</v>
      </c>
      <c r="GD447" s="10">
        <v>8.6999999999999993</v>
      </c>
      <c r="GE447" s="10">
        <v>36251</v>
      </c>
      <c r="GF447" s="10">
        <v>6.7</v>
      </c>
      <c r="GG447" s="10">
        <v>42349</v>
      </c>
      <c r="GH447" s="10">
        <v>5.3</v>
      </c>
      <c r="GI447" s="10">
        <v>19425</v>
      </c>
      <c r="GJ447" s="10">
        <v>7.3</v>
      </c>
      <c r="GK447" s="10" t="s">
        <v>858</v>
      </c>
      <c r="GL447" s="10" t="s">
        <v>858</v>
      </c>
      <c r="GN447" s="9" t="s">
        <v>670</v>
      </c>
      <c r="GO447" s="9" t="s">
        <v>248</v>
      </c>
      <c r="GP447" s="9">
        <v>35000</v>
      </c>
      <c r="GQ447" s="9">
        <v>7.3</v>
      </c>
      <c r="GR447" s="9">
        <v>16.690000000000001</v>
      </c>
      <c r="GS447" s="9">
        <v>8.3000000000000007</v>
      </c>
      <c r="GT447" s="9">
        <v>19.79</v>
      </c>
      <c r="GU447" s="9">
        <v>4.9000000000000004</v>
      </c>
      <c r="GV447" s="9">
        <v>8.4499999999999993</v>
      </c>
      <c r="GW447" s="9">
        <v>6.1</v>
      </c>
      <c r="GX447" s="9" t="s">
        <v>858</v>
      </c>
      <c r="GY447" s="9" t="s">
        <v>858</v>
      </c>
    </row>
    <row r="448" spans="1:207" x14ac:dyDescent="0.25">
      <c r="A448" s="1" t="s">
        <v>671</v>
      </c>
      <c r="B448" s="1" t="s">
        <v>249</v>
      </c>
      <c r="C448" s="1">
        <v>37000</v>
      </c>
      <c r="D448" s="1">
        <v>7</v>
      </c>
      <c r="E448" s="1">
        <v>675.8</v>
      </c>
      <c r="F448" s="1">
        <v>5.9</v>
      </c>
      <c r="G448" s="1">
        <v>791.6</v>
      </c>
      <c r="H448" s="1">
        <v>4.9000000000000004</v>
      </c>
      <c r="I448" s="1">
        <v>325.8</v>
      </c>
      <c r="J448" s="1">
        <v>4.3</v>
      </c>
      <c r="K448" s="1" t="s">
        <v>858</v>
      </c>
      <c r="L448" s="1" t="s">
        <v>858</v>
      </c>
      <c r="N448" s="2" t="s">
        <v>671</v>
      </c>
      <c r="O448" s="2" t="s">
        <v>249</v>
      </c>
      <c r="P448" s="2">
        <v>55000</v>
      </c>
      <c r="Q448" s="2">
        <v>5.6</v>
      </c>
      <c r="R448" s="2">
        <v>37.5</v>
      </c>
      <c r="S448" s="2">
        <v>1</v>
      </c>
      <c r="T448" s="2">
        <v>39.700000000000003</v>
      </c>
      <c r="U448" s="2">
        <v>0.8</v>
      </c>
      <c r="V448" s="2">
        <v>35</v>
      </c>
      <c r="W448" s="2">
        <v>1.8</v>
      </c>
      <c r="X448" s="2" t="s">
        <v>858</v>
      </c>
      <c r="Y448" s="2" t="s">
        <v>858</v>
      </c>
      <c r="AA448" s="3" t="s">
        <v>671</v>
      </c>
      <c r="AB448" s="3" t="s">
        <v>249</v>
      </c>
      <c r="AC448" s="3">
        <v>49000</v>
      </c>
      <c r="AD448" s="3">
        <v>8.1</v>
      </c>
      <c r="AE448" s="3">
        <v>30980</v>
      </c>
      <c r="AF448" s="3">
        <v>6.7</v>
      </c>
      <c r="AG448" s="3">
        <v>38892</v>
      </c>
      <c r="AH448" s="3">
        <v>6.6</v>
      </c>
      <c r="AI448" s="3">
        <v>16866</v>
      </c>
      <c r="AJ448" s="3">
        <v>6.6</v>
      </c>
      <c r="AK448" s="3" t="s">
        <v>858</v>
      </c>
      <c r="AL448" s="3" t="s">
        <v>858</v>
      </c>
      <c r="AN448" s="4" t="s">
        <v>671</v>
      </c>
      <c r="AO448" s="4" t="s">
        <v>249</v>
      </c>
      <c r="AP448" s="4">
        <v>55000</v>
      </c>
      <c r="AQ448" s="4">
        <v>5.6</v>
      </c>
      <c r="AR448" s="4">
        <v>15.15</v>
      </c>
      <c r="AS448" s="4">
        <v>4.9000000000000004</v>
      </c>
      <c r="AT448" s="4">
        <v>18.149999999999999</v>
      </c>
      <c r="AU448" s="4">
        <v>4.0999999999999996</v>
      </c>
      <c r="AV448" s="4">
        <v>7.78</v>
      </c>
      <c r="AW448" s="4">
        <v>4.3</v>
      </c>
      <c r="AX448" s="4" t="s">
        <v>858</v>
      </c>
      <c r="AY448" s="4" t="s">
        <v>858</v>
      </c>
      <c r="BA448" s="5" t="s">
        <v>671</v>
      </c>
      <c r="BB448" s="5" t="s">
        <v>249</v>
      </c>
      <c r="BC448" s="5">
        <v>55000</v>
      </c>
      <c r="BD448" s="5">
        <v>5.6</v>
      </c>
      <c r="BE448" s="5">
        <v>593.79999999999995</v>
      </c>
      <c r="BF448" s="5">
        <v>5.2</v>
      </c>
      <c r="BG448" s="5">
        <v>719.9</v>
      </c>
      <c r="BH448" s="5">
        <v>4</v>
      </c>
      <c r="BI448" s="5">
        <v>320.3</v>
      </c>
      <c r="BJ448" s="5">
        <v>2.5</v>
      </c>
      <c r="BK448" s="5" t="s">
        <v>858</v>
      </c>
      <c r="BL448" s="5" t="s">
        <v>858</v>
      </c>
      <c r="BN448" s="6" t="s">
        <v>671</v>
      </c>
      <c r="BO448" s="6" t="s">
        <v>249</v>
      </c>
      <c r="BP448" s="6">
        <v>66000</v>
      </c>
      <c r="BQ448" s="6">
        <v>5</v>
      </c>
      <c r="BR448" s="6">
        <v>37.5</v>
      </c>
      <c r="BS448" s="6">
        <v>0.1</v>
      </c>
      <c r="BT448" s="6">
        <v>36.200000000000003</v>
      </c>
      <c r="BU448" s="6">
        <v>1.3</v>
      </c>
      <c r="BV448" s="6">
        <v>20.100000000000001</v>
      </c>
      <c r="BW448" s="6">
        <v>12</v>
      </c>
      <c r="BX448" s="6">
        <v>46.2</v>
      </c>
      <c r="BY448" s="6">
        <v>12</v>
      </c>
      <c r="CA448" s="7" t="s">
        <v>671</v>
      </c>
      <c r="CB448" s="7" t="s">
        <v>249</v>
      </c>
      <c r="CC448" s="7">
        <v>59000</v>
      </c>
      <c r="CD448" s="7">
        <v>7.1</v>
      </c>
      <c r="CE448" s="7">
        <v>28304</v>
      </c>
      <c r="CF448" s="7">
        <v>5.7</v>
      </c>
      <c r="CG448" s="7">
        <v>34222</v>
      </c>
      <c r="CH448" s="7">
        <v>6.8</v>
      </c>
      <c r="CI448" s="7">
        <v>9306</v>
      </c>
      <c r="CJ448" s="7">
        <v>13</v>
      </c>
      <c r="CK448" s="7" t="s">
        <v>858</v>
      </c>
      <c r="CL448" s="7" t="s">
        <v>858</v>
      </c>
      <c r="CN448" s="8" t="s">
        <v>671</v>
      </c>
      <c r="CO448" s="8" t="s">
        <v>249</v>
      </c>
      <c r="CP448" s="8">
        <v>66000</v>
      </c>
      <c r="CQ448" s="8">
        <v>5</v>
      </c>
      <c r="CR448" s="8">
        <v>13.81</v>
      </c>
      <c r="CS448" s="8">
        <v>4.5</v>
      </c>
      <c r="CT448" s="8">
        <v>17.559999999999999</v>
      </c>
      <c r="CU448" s="8">
        <v>3.9</v>
      </c>
      <c r="CV448" s="8">
        <v>6.95</v>
      </c>
      <c r="CW448" s="8">
        <v>2.1</v>
      </c>
      <c r="CX448" s="8" t="s">
        <v>858</v>
      </c>
      <c r="CY448" s="8" t="s">
        <v>858</v>
      </c>
      <c r="DA448" s="20" t="s">
        <v>671</v>
      </c>
      <c r="DB448" s="20" t="s">
        <v>249</v>
      </c>
      <c r="DC448" s="20">
        <v>66000</v>
      </c>
      <c r="DD448" s="20">
        <v>5</v>
      </c>
      <c r="DE448" s="20">
        <v>540.70000000000005</v>
      </c>
      <c r="DF448" s="20">
        <v>3.9</v>
      </c>
      <c r="DG448" s="20">
        <v>635.20000000000005</v>
      </c>
      <c r="DH448" s="20">
        <v>4.0999999999999996</v>
      </c>
      <c r="DI448" s="20">
        <v>183.9</v>
      </c>
      <c r="DJ448" s="20">
        <v>13</v>
      </c>
      <c r="DK448" s="20" t="s">
        <v>858</v>
      </c>
      <c r="DL448" s="20" t="s">
        <v>858</v>
      </c>
      <c r="DN448" s="21" t="s">
        <v>671</v>
      </c>
      <c r="DO448" s="21" t="s">
        <v>249</v>
      </c>
      <c r="DP448" s="21">
        <v>18000</v>
      </c>
      <c r="DQ448" s="21">
        <v>9.3000000000000007</v>
      </c>
      <c r="DR448" s="21">
        <v>37.5</v>
      </c>
      <c r="DS448" s="21">
        <v>0.3</v>
      </c>
      <c r="DT448" s="21">
        <v>37.799999999999997</v>
      </c>
      <c r="DU448" s="21">
        <v>1.4</v>
      </c>
      <c r="DV448" s="21">
        <v>32.5</v>
      </c>
      <c r="DW448" s="21">
        <v>1.7</v>
      </c>
      <c r="DX448" s="21" t="s">
        <v>858</v>
      </c>
      <c r="DY448" s="21" t="s">
        <v>858</v>
      </c>
      <c r="EA448" s="22" t="s">
        <v>671</v>
      </c>
      <c r="EB448" s="22" t="s">
        <v>249</v>
      </c>
      <c r="EC448" s="22">
        <v>17000</v>
      </c>
      <c r="ED448" s="22">
        <v>14.7</v>
      </c>
      <c r="EE448" s="22">
        <v>26680</v>
      </c>
      <c r="EF448" s="22">
        <v>7.9</v>
      </c>
      <c r="EG448" s="22">
        <v>31456</v>
      </c>
      <c r="EH448" s="22">
        <v>8.3000000000000007</v>
      </c>
      <c r="EI448" s="22">
        <v>14314</v>
      </c>
      <c r="EJ448" s="22">
        <v>11</v>
      </c>
      <c r="EK448" s="22" t="s">
        <v>858</v>
      </c>
      <c r="EL448" s="22" t="s">
        <v>858</v>
      </c>
      <c r="EN448" s="23" t="s">
        <v>671</v>
      </c>
      <c r="EO448" s="23" t="s">
        <v>249</v>
      </c>
      <c r="EP448" s="23">
        <v>18000</v>
      </c>
      <c r="EQ448" s="23">
        <v>9.3000000000000007</v>
      </c>
      <c r="ER448" s="23">
        <v>13.68</v>
      </c>
      <c r="ES448" s="23">
        <v>4.9000000000000004</v>
      </c>
      <c r="ET448" s="23">
        <v>15.23</v>
      </c>
      <c r="EU448" s="23">
        <v>5.0999999999999996</v>
      </c>
      <c r="EV448" s="23">
        <v>7.12</v>
      </c>
      <c r="EW448" s="23">
        <v>7.3</v>
      </c>
      <c r="EX448" s="23" t="s">
        <v>858</v>
      </c>
      <c r="EY448" s="23" t="s">
        <v>858</v>
      </c>
      <c r="FA448" s="24" t="s">
        <v>671</v>
      </c>
      <c r="FB448" s="24" t="s">
        <v>249</v>
      </c>
      <c r="FC448" s="24">
        <v>18000</v>
      </c>
      <c r="FD448" s="24">
        <v>9.3000000000000007</v>
      </c>
      <c r="FE448" s="24">
        <v>512.1</v>
      </c>
      <c r="FF448" s="24">
        <v>3.8</v>
      </c>
      <c r="FG448" s="24">
        <v>576.4</v>
      </c>
      <c r="FH448" s="24">
        <v>5.2</v>
      </c>
      <c r="FI448" s="24">
        <v>295.89999999999998</v>
      </c>
      <c r="FJ448" s="24">
        <v>7.8</v>
      </c>
      <c r="FK448" s="24" t="s">
        <v>858</v>
      </c>
      <c r="FL448" s="24" t="s">
        <v>858</v>
      </c>
      <c r="FN448" s="11" t="s">
        <v>671</v>
      </c>
      <c r="FO448" s="11" t="s">
        <v>249</v>
      </c>
      <c r="FP448" s="11">
        <v>37000</v>
      </c>
      <c r="FQ448" s="11">
        <v>7</v>
      </c>
      <c r="FR448" s="11">
        <v>38.9</v>
      </c>
      <c r="FS448" s="11">
        <v>1.6</v>
      </c>
      <c r="FT448" s="11">
        <v>40.6</v>
      </c>
      <c r="FU448" s="11">
        <v>1</v>
      </c>
      <c r="FV448" s="11">
        <v>35.299999999999997</v>
      </c>
      <c r="FW448" s="11">
        <v>0.9</v>
      </c>
      <c r="FX448" s="11" t="s">
        <v>858</v>
      </c>
      <c r="FY448" s="11" t="s">
        <v>858</v>
      </c>
      <c r="GA448" s="10" t="s">
        <v>671</v>
      </c>
      <c r="GB448" s="10" t="s">
        <v>249</v>
      </c>
      <c r="GC448" s="10">
        <v>33000</v>
      </c>
      <c r="GD448" s="10">
        <v>9.6</v>
      </c>
      <c r="GE448" s="10">
        <v>36368</v>
      </c>
      <c r="GF448" s="10">
        <v>6.7</v>
      </c>
      <c r="GG448" s="10">
        <v>42691</v>
      </c>
      <c r="GH448" s="10">
        <v>8.1</v>
      </c>
      <c r="GI448" s="10">
        <v>17763</v>
      </c>
      <c r="GJ448" s="10">
        <v>8.3000000000000007</v>
      </c>
      <c r="GK448" s="10" t="s">
        <v>858</v>
      </c>
      <c r="GL448" s="10" t="s">
        <v>858</v>
      </c>
      <c r="GN448" s="9" t="s">
        <v>671</v>
      </c>
      <c r="GO448" s="9" t="s">
        <v>249</v>
      </c>
      <c r="GP448" s="9">
        <v>37000</v>
      </c>
      <c r="GQ448" s="9">
        <v>7</v>
      </c>
      <c r="GR448" s="9">
        <v>16.46</v>
      </c>
      <c r="GS448" s="9">
        <v>6.4</v>
      </c>
      <c r="GT448" s="9">
        <v>19.5</v>
      </c>
      <c r="GU448" s="9">
        <v>5.2</v>
      </c>
      <c r="GV448" s="9">
        <v>8.09</v>
      </c>
      <c r="GW448" s="9">
        <v>4.7</v>
      </c>
      <c r="GX448" s="9" t="s">
        <v>858</v>
      </c>
      <c r="GY448" s="9" t="s">
        <v>858</v>
      </c>
    </row>
    <row r="449" spans="1:207" x14ac:dyDescent="0.25">
      <c r="A449" s="1" t="s">
        <v>672</v>
      </c>
      <c r="B449" s="1" t="s">
        <v>250</v>
      </c>
      <c r="C449" s="1">
        <v>41000</v>
      </c>
      <c r="D449" s="1">
        <v>6.7</v>
      </c>
      <c r="E449" s="1">
        <v>594.9</v>
      </c>
      <c r="F449" s="1">
        <v>3.7</v>
      </c>
      <c r="G449" s="1">
        <v>641.29999999999995</v>
      </c>
      <c r="H449" s="1">
        <v>3.2</v>
      </c>
      <c r="I449" s="1">
        <v>312</v>
      </c>
      <c r="J449" s="1">
        <v>3.9</v>
      </c>
      <c r="K449" s="1" t="s">
        <v>858</v>
      </c>
      <c r="L449" s="1" t="s">
        <v>858</v>
      </c>
      <c r="N449" s="2" t="s">
        <v>672</v>
      </c>
      <c r="O449" s="2" t="s">
        <v>250</v>
      </c>
      <c r="P449" s="2">
        <v>65000</v>
      </c>
      <c r="Q449" s="2">
        <v>5.2</v>
      </c>
      <c r="R449" s="2">
        <v>37.5</v>
      </c>
      <c r="S449" s="2">
        <v>0.3</v>
      </c>
      <c r="T449" s="2">
        <v>38.6</v>
      </c>
      <c r="U449" s="2">
        <v>0.7</v>
      </c>
      <c r="V449" s="2">
        <v>34.5</v>
      </c>
      <c r="W449" s="2">
        <v>1.8</v>
      </c>
      <c r="X449" s="2">
        <v>44.9</v>
      </c>
      <c r="Y449" s="2">
        <v>11</v>
      </c>
      <c r="AA449" s="3" t="s">
        <v>672</v>
      </c>
      <c r="AB449" s="3" t="s">
        <v>250</v>
      </c>
      <c r="AC449" s="3">
        <v>54000</v>
      </c>
      <c r="AD449" s="3">
        <v>7.6</v>
      </c>
      <c r="AE449" s="3">
        <v>27784</v>
      </c>
      <c r="AF449" s="3">
        <v>7.1</v>
      </c>
      <c r="AG449" s="3">
        <v>31586</v>
      </c>
      <c r="AH449" s="3">
        <v>4.5</v>
      </c>
      <c r="AI449" s="3" t="s">
        <v>858</v>
      </c>
      <c r="AJ449" s="3" t="s">
        <v>858</v>
      </c>
      <c r="AK449" s="3" t="s">
        <v>858</v>
      </c>
      <c r="AL449" s="3" t="s">
        <v>858</v>
      </c>
      <c r="AN449" s="4" t="s">
        <v>672</v>
      </c>
      <c r="AO449" s="4" t="s">
        <v>250</v>
      </c>
      <c r="AP449" s="4">
        <v>65000</v>
      </c>
      <c r="AQ449" s="4">
        <v>5.2</v>
      </c>
      <c r="AR449" s="4">
        <v>13.67</v>
      </c>
      <c r="AS449" s="4">
        <v>3.6</v>
      </c>
      <c r="AT449" s="4">
        <v>15.37</v>
      </c>
      <c r="AU449" s="4">
        <v>2.7</v>
      </c>
      <c r="AV449" s="4">
        <v>7.67</v>
      </c>
      <c r="AW449" s="4">
        <v>2.8</v>
      </c>
      <c r="AX449" s="4" t="s">
        <v>858</v>
      </c>
      <c r="AY449" s="4" t="s">
        <v>858</v>
      </c>
      <c r="BA449" s="5" t="s">
        <v>672</v>
      </c>
      <c r="BB449" s="5" t="s">
        <v>250</v>
      </c>
      <c r="BC449" s="5">
        <v>65000</v>
      </c>
      <c r="BD449" s="5">
        <v>5.2</v>
      </c>
      <c r="BE449" s="5">
        <v>528.5</v>
      </c>
      <c r="BF449" s="5">
        <v>3.9</v>
      </c>
      <c r="BG449" s="5">
        <v>593.1</v>
      </c>
      <c r="BH449" s="5">
        <v>2.6</v>
      </c>
      <c r="BI449" s="5">
        <v>299</v>
      </c>
      <c r="BJ449" s="5">
        <v>2.1</v>
      </c>
      <c r="BK449" s="5" t="s">
        <v>858</v>
      </c>
      <c r="BL449" s="5" t="s">
        <v>858</v>
      </c>
      <c r="BN449" s="6" t="s">
        <v>672</v>
      </c>
      <c r="BO449" s="6" t="s">
        <v>250</v>
      </c>
      <c r="BP449" s="6">
        <v>90000</v>
      </c>
      <c r="BQ449" s="6">
        <v>4.3</v>
      </c>
      <c r="BR449" s="6">
        <v>36.299999999999997</v>
      </c>
      <c r="BS449" s="6">
        <v>1.4</v>
      </c>
      <c r="BT449" s="6">
        <v>32.799999999999997</v>
      </c>
      <c r="BU449" s="6">
        <v>1.4</v>
      </c>
      <c r="BV449" s="6">
        <v>15</v>
      </c>
      <c r="BW449" s="6">
        <v>11</v>
      </c>
      <c r="BX449" s="6">
        <v>42.5</v>
      </c>
      <c r="BY449" s="6">
        <v>7.5</v>
      </c>
      <c r="CA449" s="7" t="s">
        <v>672</v>
      </c>
      <c r="CB449" s="7" t="s">
        <v>250</v>
      </c>
      <c r="CC449" s="7">
        <v>76000</v>
      </c>
      <c r="CD449" s="7">
        <v>6.9</v>
      </c>
      <c r="CE449" s="7">
        <v>22677</v>
      </c>
      <c r="CF449" s="7">
        <v>8.9</v>
      </c>
      <c r="CG449" s="7">
        <v>25446</v>
      </c>
      <c r="CH449" s="7">
        <v>4.5</v>
      </c>
      <c r="CI449" s="7">
        <v>5685</v>
      </c>
      <c r="CJ449" s="7">
        <v>14</v>
      </c>
      <c r="CK449" s="7" t="s">
        <v>858</v>
      </c>
      <c r="CL449" s="7" t="s">
        <v>858</v>
      </c>
      <c r="CN449" s="8" t="s">
        <v>672</v>
      </c>
      <c r="CO449" s="8" t="s">
        <v>250</v>
      </c>
      <c r="CP449" s="8">
        <v>90000</v>
      </c>
      <c r="CQ449" s="8">
        <v>4.3</v>
      </c>
      <c r="CR449" s="8">
        <v>12.2</v>
      </c>
      <c r="CS449" s="8">
        <v>4.3</v>
      </c>
      <c r="CT449" s="8">
        <v>14.61</v>
      </c>
      <c r="CU449" s="8">
        <v>2.5</v>
      </c>
      <c r="CV449" s="8">
        <v>6.64</v>
      </c>
      <c r="CW449" s="8">
        <v>1.8</v>
      </c>
      <c r="CX449" s="8">
        <v>25.14</v>
      </c>
      <c r="CY449" s="8">
        <v>17</v>
      </c>
      <c r="DA449" s="20" t="s">
        <v>672</v>
      </c>
      <c r="DB449" s="20" t="s">
        <v>250</v>
      </c>
      <c r="DC449" s="20">
        <v>90000</v>
      </c>
      <c r="DD449" s="20">
        <v>4.3</v>
      </c>
      <c r="DE449" s="20">
        <v>428.8</v>
      </c>
      <c r="DF449" s="20">
        <v>5.3</v>
      </c>
      <c r="DG449" s="20">
        <v>479.5</v>
      </c>
      <c r="DH449" s="20">
        <v>2.9</v>
      </c>
      <c r="DI449" s="20">
        <v>110.7</v>
      </c>
      <c r="DJ449" s="20">
        <v>9.6</v>
      </c>
      <c r="DK449" s="20">
        <v>901.3</v>
      </c>
      <c r="DL449" s="20">
        <v>17</v>
      </c>
      <c r="DN449" s="21" t="s">
        <v>672</v>
      </c>
      <c r="DO449" s="21" t="s">
        <v>250</v>
      </c>
      <c r="DP449" s="21">
        <v>24000</v>
      </c>
      <c r="DQ449" s="21">
        <v>8.1999999999999993</v>
      </c>
      <c r="DR449" s="21">
        <v>37</v>
      </c>
      <c r="DS449" s="21">
        <v>0.5</v>
      </c>
      <c r="DT449" s="21">
        <v>36.799999999999997</v>
      </c>
      <c r="DU449" s="21">
        <v>0.9</v>
      </c>
      <c r="DV449" s="21">
        <v>32.5</v>
      </c>
      <c r="DW449" s="21">
        <v>2.8</v>
      </c>
      <c r="DX449" s="21" t="s">
        <v>858</v>
      </c>
      <c r="DY449" s="21" t="s">
        <v>858</v>
      </c>
      <c r="EA449" s="22" t="s">
        <v>672</v>
      </c>
      <c r="EB449" s="22" t="s">
        <v>250</v>
      </c>
      <c r="EC449" s="22">
        <v>20000</v>
      </c>
      <c r="ED449" s="22">
        <v>15.3</v>
      </c>
      <c r="EE449" s="22">
        <v>24185</v>
      </c>
      <c r="EF449" s="22">
        <v>14</v>
      </c>
      <c r="EG449" s="22">
        <v>26793</v>
      </c>
      <c r="EH449" s="22">
        <v>9</v>
      </c>
      <c r="EI449" s="22" t="s">
        <v>858</v>
      </c>
      <c r="EJ449" s="22" t="s">
        <v>858</v>
      </c>
      <c r="EK449" s="22" t="s">
        <v>858</v>
      </c>
      <c r="EL449" s="22" t="s">
        <v>858</v>
      </c>
      <c r="EN449" s="23" t="s">
        <v>672</v>
      </c>
      <c r="EO449" s="23" t="s">
        <v>250</v>
      </c>
      <c r="EP449" s="23">
        <v>24000</v>
      </c>
      <c r="EQ449" s="23">
        <v>8.1999999999999993</v>
      </c>
      <c r="ER449" s="23">
        <v>12.7</v>
      </c>
      <c r="ES449" s="23">
        <v>6.4</v>
      </c>
      <c r="ET449" s="23">
        <v>13.9</v>
      </c>
      <c r="EU449" s="23">
        <v>4.2</v>
      </c>
      <c r="EV449" s="23">
        <v>7.53</v>
      </c>
      <c r="EW449" s="23">
        <v>4.5999999999999996</v>
      </c>
      <c r="EX449" s="23" t="s">
        <v>858</v>
      </c>
      <c r="EY449" s="23" t="s">
        <v>858</v>
      </c>
      <c r="FA449" s="24" t="s">
        <v>672</v>
      </c>
      <c r="FB449" s="24" t="s">
        <v>250</v>
      </c>
      <c r="FC449" s="24">
        <v>24000</v>
      </c>
      <c r="FD449" s="24">
        <v>8.1999999999999993</v>
      </c>
      <c r="FE449" s="24">
        <v>454.8</v>
      </c>
      <c r="FF449" s="24">
        <v>6.3</v>
      </c>
      <c r="FG449" s="24">
        <v>512.1</v>
      </c>
      <c r="FH449" s="24">
        <v>4.0999999999999996</v>
      </c>
      <c r="FI449" s="24">
        <v>287.8</v>
      </c>
      <c r="FJ449" s="24">
        <v>3.8</v>
      </c>
      <c r="FK449" s="24" t="s">
        <v>858</v>
      </c>
      <c r="FL449" s="24" t="s">
        <v>858</v>
      </c>
      <c r="FN449" s="11" t="s">
        <v>672</v>
      </c>
      <c r="FO449" s="11" t="s">
        <v>250</v>
      </c>
      <c r="FP449" s="11">
        <v>41000</v>
      </c>
      <c r="FQ449" s="11">
        <v>6.7</v>
      </c>
      <c r="FR449" s="11">
        <v>37.5</v>
      </c>
      <c r="FS449" s="11">
        <v>1.8</v>
      </c>
      <c r="FT449" s="11">
        <v>39.6</v>
      </c>
      <c r="FU449" s="11">
        <v>1</v>
      </c>
      <c r="FV449" s="11">
        <v>35</v>
      </c>
      <c r="FW449" s="11">
        <v>0.4</v>
      </c>
      <c r="FX449" s="11" t="s">
        <v>858</v>
      </c>
      <c r="FY449" s="11" t="s">
        <v>858</v>
      </c>
      <c r="GA449" s="10" t="s">
        <v>672</v>
      </c>
      <c r="GB449" s="10" t="s">
        <v>250</v>
      </c>
      <c r="GC449" s="10">
        <v>35000</v>
      </c>
      <c r="GD449" s="10">
        <v>8.1</v>
      </c>
      <c r="GE449" s="10">
        <v>31129</v>
      </c>
      <c r="GF449" s="10">
        <v>4.8</v>
      </c>
      <c r="GG449" s="10">
        <v>34273</v>
      </c>
      <c r="GH449" s="10">
        <v>4.4000000000000004</v>
      </c>
      <c r="GI449" s="10">
        <v>16301</v>
      </c>
      <c r="GJ449" s="10">
        <v>7.9</v>
      </c>
      <c r="GK449" s="10" t="s">
        <v>858</v>
      </c>
      <c r="GL449" s="10" t="s">
        <v>858</v>
      </c>
      <c r="GN449" s="9" t="s">
        <v>672</v>
      </c>
      <c r="GO449" s="9" t="s">
        <v>250</v>
      </c>
      <c r="GP449" s="9">
        <v>41000</v>
      </c>
      <c r="GQ449" s="9">
        <v>6.7</v>
      </c>
      <c r="GR449" s="9">
        <v>14.45</v>
      </c>
      <c r="GS449" s="9">
        <v>5.6</v>
      </c>
      <c r="GT449" s="9">
        <v>16.18</v>
      </c>
      <c r="GU449" s="9">
        <v>3.5</v>
      </c>
      <c r="GV449" s="9">
        <v>7.78</v>
      </c>
      <c r="GW449" s="9">
        <v>4.5999999999999996</v>
      </c>
      <c r="GX449" s="9" t="s">
        <v>858</v>
      </c>
      <c r="GY449" s="9" t="s">
        <v>858</v>
      </c>
    </row>
    <row r="450" spans="1:207" x14ac:dyDescent="0.25">
      <c r="A450" s="1" t="s">
        <v>673</v>
      </c>
      <c r="B450" s="1" t="s">
        <v>251</v>
      </c>
      <c r="C450" s="1">
        <v>45000</v>
      </c>
      <c r="D450" s="1">
        <v>6.4</v>
      </c>
      <c r="E450" s="1">
        <v>668.5</v>
      </c>
      <c r="F450" s="1">
        <v>6.5</v>
      </c>
      <c r="G450" s="1">
        <v>742.5</v>
      </c>
      <c r="H450" s="1">
        <v>3.4</v>
      </c>
      <c r="I450" s="1">
        <v>330.6</v>
      </c>
      <c r="J450" s="1">
        <v>3.9</v>
      </c>
      <c r="K450" s="1" t="s">
        <v>858</v>
      </c>
      <c r="L450" s="1" t="s">
        <v>858</v>
      </c>
      <c r="N450" s="2" t="s">
        <v>673</v>
      </c>
      <c r="O450" s="2" t="s">
        <v>251</v>
      </c>
      <c r="P450" s="2">
        <v>69000</v>
      </c>
      <c r="Q450" s="2">
        <v>5.0999999999999996</v>
      </c>
      <c r="R450" s="2">
        <v>37.5</v>
      </c>
      <c r="S450" s="2" t="s">
        <v>858</v>
      </c>
      <c r="T450" s="2">
        <v>38.9</v>
      </c>
      <c r="U450" s="2">
        <v>0.7</v>
      </c>
      <c r="V450" s="2">
        <v>34.9</v>
      </c>
      <c r="W450" s="2">
        <v>1.8</v>
      </c>
      <c r="X450" s="2">
        <v>45</v>
      </c>
      <c r="Y450" s="2">
        <v>13</v>
      </c>
      <c r="AA450" s="3" t="s">
        <v>673</v>
      </c>
      <c r="AB450" s="3" t="s">
        <v>251</v>
      </c>
      <c r="AC450" s="3">
        <v>59000</v>
      </c>
      <c r="AD450" s="3">
        <v>7.1</v>
      </c>
      <c r="AE450" s="3">
        <v>30450</v>
      </c>
      <c r="AF450" s="3">
        <v>6.1</v>
      </c>
      <c r="AG450" s="3">
        <v>36407</v>
      </c>
      <c r="AH450" s="3">
        <v>3.7</v>
      </c>
      <c r="AI450" s="3">
        <v>15547</v>
      </c>
      <c r="AJ450" s="3">
        <v>5.3</v>
      </c>
      <c r="AK450" s="3" t="s">
        <v>858</v>
      </c>
      <c r="AL450" s="3" t="s">
        <v>858</v>
      </c>
      <c r="AN450" s="4" t="s">
        <v>673</v>
      </c>
      <c r="AO450" s="4" t="s">
        <v>251</v>
      </c>
      <c r="AP450" s="4">
        <v>69000</v>
      </c>
      <c r="AQ450" s="4">
        <v>5.0999999999999996</v>
      </c>
      <c r="AR450" s="4">
        <v>15.14</v>
      </c>
      <c r="AS450" s="4">
        <v>5.0999999999999996</v>
      </c>
      <c r="AT450" s="4">
        <v>17.36</v>
      </c>
      <c r="AU450" s="4">
        <v>3</v>
      </c>
      <c r="AV450" s="4">
        <v>7.67</v>
      </c>
      <c r="AW450" s="4">
        <v>3.6</v>
      </c>
      <c r="AX450" s="4" t="s">
        <v>858</v>
      </c>
      <c r="AY450" s="4" t="s">
        <v>858</v>
      </c>
      <c r="BA450" s="5" t="s">
        <v>673</v>
      </c>
      <c r="BB450" s="5" t="s">
        <v>251</v>
      </c>
      <c r="BC450" s="5">
        <v>69000</v>
      </c>
      <c r="BD450" s="5">
        <v>5.0999999999999996</v>
      </c>
      <c r="BE450" s="5">
        <v>584.5</v>
      </c>
      <c r="BF450" s="5">
        <v>4.8</v>
      </c>
      <c r="BG450" s="5">
        <v>675.8</v>
      </c>
      <c r="BH450" s="5">
        <v>2.9</v>
      </c>
      <c r="BI450" s="5">
        <v>306.60000000000002</v>
      </c>
      <c r="BJ450" s="5">
        <v>2.6</v>
      </c>
      <c r="BK450" s="5" t="s">
        <v>858</v>
      </c>
      <c r="BL450" s="5" t="s">
        <v>858</v>
      </c>
      <c r="BN450" s="6" t="s">
        <v>673</v>
      </c>
      <c r="BO450" s="6" t="s">
        <v>251</v>
      </c>
      <c r="BP450" s="6">
        <v>87000</v>
      </c>
      <c r="BQ450" s="6">
        <v>4.5</v>
      </c>
      <c r="BR450" s="6">
        <v>37.4</v>
      </c>
      <c r="BS450" s="6">
        <v>0.3</v>
      </c>
      <c r="BT450" s="6">
        <v>34.5</v>
      </c>
      <c r="BU450" s="6">
        <v>1.3</v>
      </c>
      <c r="BV450" s="6">
        <v>17</v>
      </c>
      <c r="BW450" s="6">
        <v>9.3000000000000007</v>
      </c>
      <c r="BX450" s="6">
        <v>44.8</v>
      </c>
      <c r="BY450" s="6">
        <v>7.3</v>
      </c>
      <c r="CA450" s="7" t="s">
        <v>673</v>
      </c>
      <c r="CB450" s="7" t="s">
        <v>251</v>
      </c>
      <c r="CC450" s="7">
        <v>73000</v>
      </c>
      <c r="CD450" s="7">
        <v>6.1</v>
      </c>
      <c r="CE450" s="7">
        <v>26251</v>
      </c>
      <c r="CF450" s="7">
        <v>5.5</v>
      </c>
      <c r="CG450" s="7">
        <v>31564</v>
      </c>
      <c r="CH450" s="7">
        <v>4</v>
      </c>
      <c r="CI450" s="7">
        <v>9046</v>
      </c>
      <c r="CJ450" s="7">
        <v>13</v>
      </c>
      <c r="CK450" s="7" t="s">
        <v>858</v>
      </c>
      <c r="CL450" s="7" t="s">
        <v>858</v>
      </c>
      <c r="CN450" s="8" t="s">
        <v>673</v>
      </c>
      <c r="CO450" s="8" t="s">
        <v>251</v>
      </c>
      <c r="CP450" s="8">
        <v>87000</v>
      </c>
      <c r="CQ450" s="8">
        <v>4.5</v>
      </c>
      <c r="CR450" s="8">
        <v>13.56</v>
      </c>
      <c r="CS450" s="8">
        <v>5.5</v>
      </c>
      <c r="CT450" s="8">
        <v>16.760000000000002</v>
      </c>
      <c r="CU450" s="8">
        <v>2.9</v>
      </c>
      <c r="CV450" s="8">
        <v>6.84</v>
      </c>
      <c r="CW450" s="8">
        <v>1.7</v>
      </c>
      <c r="CX450" s="8">
        <v>28.87</v>
      </c>
      <c r="CY450" s="8">
        <v>19</v>
      </c>
      <c r="DA450" s="20" t="s">
        <v>673</v>
      </c>
      <c r="DB450" s="20" t="s">
        <v>251</v>
      </c>
      <c r="DC450" s="20">
        <v>87000</v>
      </c>
      <c r="DD450" s="20">
        <v>4.5</v>
      </c>
      <c r="DE450" s="20">
        <v>495.5</v>
      </c>
      <c r="DF450" s="20">
        <v>5.7</v>
      </c>
      <c r="DG450" s="20">
        <v>578</v>
      </c>
      <c r="DH450" s="20">
        <v>3.1</v>
      </c>
      <c r="DI450" s="20">
        <v>150.30000000000001</v>
      </c>
      <c r="DJ450" s="20">
        <v>11</v>
      </c>
      <c r="DK450" s="20">
        <v>1075.5999999999999</v>
      </c>
      <c r="DL450" s="20">
        <v>19</v>
      </c>
      <c r="DN450" s="21" t="s">
        <v>673</v>
      </c>
      <c r="DO450" s="21" t="s">
        <v>251</v>
      </c>
      <c r="DP450" s="21">
        <v>24000</v>
      </c>
      <c r="DQ450" s="21">
        <v>8.4</v>
      </c>
      <c r="DR450" s="21">
        <v>37.5</v>
      </c>
      <c r="DS450" s="21">
        <v>0.1</v>
      </c>
      <c r="DT450" s="21">
        <v>37.9</v>
      </c>
      <c r="DU450" s="21">
        <v>1.3</v>
      </c>
      <c r="DV450" s="21">
        <v>32</v>
      </c>
      <c r="DW450" s="21">
        <v>2</v>
      </c>
      <c r="DX450" s="21" t="s">
        <v>858</v>
      </c>
      <c r="DY450" s="21" t="s">
        <v>858</v>
      </c>
      <c r="EA450" s="22" t="s">
        <v>673</v>
      </c>
      <c r="EB450" s="22" t="s">
        <v>251</v>
      </c>
      <c r="EC450" s="22">
        <v>19000</v>
      </c>
      <c r="ED450" s="22">
        <v>10.199999999999999</v>
      </c>
      <c r="EE450" s="22">
        <v>25004</v>
      </c>
      <c r="EF450" s="22">
        <v>7.4</v>
      </c>
      <c r="EG450" s="22">
        <v>30239</v>
      </c>
      <c r="EH450" s="22">
        <v>5.9</v>
      </c>
      <c r="EI450" s="22">
        <v>13869</v>
      </c>
      <c r="EJ450" s="22">
        <v>8.1999999999999993</v>
      </c>
      <c r="EK450" s="22" t="s">
        <v>858</v>
      </c>
      <c r="EL450" s="22" t="s">
        <v>858</v>
      </c>
      <c r="EN450" s="23" t="s">
        <v>673</v>
      </c>
      <c r="EO450" s="23" t="s">
        <v>251</v>
      </c>
      <c r="EP450" s="23">
        <v>24000</v>
      </c>
      <c r="EQ450" s="23">
        <v>8.4</v>
      </c>
      <c r="ER450" s="23">
        <v>11.95</v>
      </c>
      <c r="ES450" s="23">
        <v>6.6</v>
      </c>
      <c r="ET450" s="23">
        <v>14.47</v>
      </c>
      <c r="EU450" s="23">
        <v>4.9000000000000004</v>
      </c>
      <c r="EV450" s="23">
        <v>6.83</v>
      </c>
      <c r="EW450" s="23">
        <v>4.7</v>
      </c>
      <c r="EX450" s="23" t="s">
        <v>858</v>
      </c>
      <c r="EY450" s="23" t="s">
        <v>858</v>
      </c>
      <c r="FA450" s="24" t="s">
        <v>673</v>
      </c>
      <c r="FB450" s="24" t="s">
        <v>251</v>
      </c>
      <c r="FC450" s="24">
        <v>24000</v>
      </c>
      <c r="FD450" s="24">
        <v>8.4</v>
      </c>
      <c r="FE450" s="24">
        <v>448.9</v>
      </c>
      <c r="FF450" s="24">
        <v>6.9</v>
      </c>
      <c r="FG450" s="24">
        <v>548</v>
      </c>
      <c r="FH450" s="24">
        <v>4.5999999999999996</v>
      </c>
      <c r="FI450" s="24">
        <v>264.2</v>
      </c>
      <c r="FJ450" s="24">
        <v>5.4</v>
      </c>
      <c r="FK450" s="24" t="s">
        <v>858</v>
      </c>
      <c r="FL450" s="24" t="s">
        <v>858</v>
      </c>
      <c r="FN450" s="11" t="s">
        <v>673</v>
      </c>
      <c r="FO450" s="11" t="s">
        <v>251</v>
      </c>
      <c r="FP450" s="11">
        <v>45000</v>
      </c>
      <c r="FQ450" s="11">
        <v>6.4</v>
      </c>
      <c r="FR450" s="11">
        <v>37.5</v>
      </c>
      <c r="FS450" s="11">
        <v>1.7</v>
      </c>
      <c r="FT450" s="11">
        <v>39.5</v>
      </c>
      <c r="FU450" s="11">
        <v>0.8</v>
      </c>
      <c r="FV450" s="11">
        <v>35.1</v>
      </c>
      <c r="FW450" s="11">
        <v>0.9</v>
      </c>
      <c r="FX450" s="11" t="s">
        <v>858</v>
      </c>
      <c r="FY450" s="11" t="s">
        <v>858</v>
      </c>
      <c r="GA450" s="10" t="s">
        <v>673</v>
      </c>
      <c r="GB450" s="10" t="s">
        <v>251</v>
      </c>
      <c r="GC450" s="10">
        <v>40000</v>
      </c>
      <c r="GD450" s="10">
        <v>9.1999999999999993</v>
      </c>
      <c r="GE450" s="10">
        <v>34705</v>
      </c>
      <c r="GF450" s="10">
        <v>8</v>
      </c>
      <c r="GG450" s="10">
        <v>39315</v>
      </c>
      <c r="GH450" s="10">
        <v>4.4000000000000004</v>
      </c>
      <c r="GI450" s="10">
        <v>16978</v>
      </c>
      <c r="GJ450" s="10">
        <v>5.2</v>
      </c>
      <c r="GK450" s="10" t="s">
        <v>858</v>
      </c>
      <c r="GL450" s="10" t="s">
        <v>858</v>
      </c>
      <c r="GN450" s="9" t="s">
        <v>673</v>
      </c>
      <c r="GO450" s="9" t="s">
        <v>251</v>
      </c>
      <c r="GP450" s="9">
        <v>45000</v>
      </c>
      <c r="GQ450" s="9">
        <v>6.4</v>
      </c>
      <c r="GR450" s="9">
        <v>16.41</v>
      </c>
      <c r="GS450" s="9">
        <v>7.2</v>
      </c>
      <c r="GT450" s="9">
        <v>18.809999999999999</v>
      </c>
      <c r="GU450" s="9">
        <v>3.6</v>
      </c>
      <c r="GV450" s="9">
        <v>8.2200000000000006</v>
      </c>
      <c r="GW450" s="9">
        <v>4.3</v>
      </c>
      <c r="GX450" s="9" t="s">
        <v>858</v>
      </c>
      <c r="GY450" s="9" t="s">
        <v>858</v>
      </c>
    </row>
    <row r="451" spans="1:207" x14ac:dyDescent="0.25">
      <c r="A451" s="1" t="s">
        <v>674</v>
      </c>
      <c r="B451" s="1" t="s">
        <v>252</v>
      </c>
      <c r="C451" s="1">
        <v>30000</v>
      </c>
      <c r="D451" s="1">
        <v>8.1</v>
      </c>
      <c r="E451" s="1">
        <v>724.5</v>
      </c>
      <c r="F451" s="1">
        <v>10</v>
      </c>
      <c r="G451" s="1">
        <v>974.9</v>
      </c>
      <c r="H451" s="1">
        <v>7.3</v>
      </c>
      <c r="I451" s="1">
        <v>345</v>
      </c>
      <c r="J451" s="1">
        <v>9.9</v>
      </c>
      <c r="K451" s="1" t="s">
        <v>858</v>
      </c>
      <c r="L451" s="1" t="s">
        <v>858</v>
      </c>
      <c r="N451" s="2" t="s">
        <v>674</v>
      </c>
      <c r="O451" s="2" t="s">
        <v>252</v>
      </c>
      <c r="P451" s="2">
        <v>48000</v>
      </c>
      <c r="Q451" s="2">
        <v>6.1</v>
      </c>
      <c r="R451" s="2">
        <v>37.5</v>
      </c>
      <c r="S451" s="2">
        <v>1.3</v>
      </c>
      <c r="T451" s="2">
        <v>38.700000000000003</v>
      </c>
      <c r="U451" s="2">
        <v>0.8</v>
      </c>
      <c r="V451" s="2">
        <v>35</v>
      </c>
      <c r="W451" s="2">
        <v>0.9</v>
      </c>
      <c r="X451" s="2" t="s">
        <v>858</v>
      </c>
      <c r="Y451" s="2" t="s">
        <v>858</v>
      </c>
      <c r="AA451" s="3" t="s">
        <v>674</v>
      </c>
      <c r="AB451" s="3" t="s">
        <v>252</v>
      </c>
      <c r="AC451" s="3">
        <v>39000</v>
      </c>
      <c r="AD451" s="3">
        <v>11.1</v>
      </c>
      <c r="AE451" s="3">
        <v>32810</v>
      </c>
      <c r="AF451" s="3">
        <v>11</v>
      </c>
      <c r="AG451" s="3">
        <v>48410</v>
      </c>
      <c r="AH451" s="3">
        <v>12</v>
      </c>
      <c r="AI451" s="3" t="s">
        <v>858</v>
      </c>
      <c r="AJ451" s="3" t="s">
        <v>858</v>
      </c>
      <c r="AK451" s="3" t="s">
        <v>858</v>
      </c>
      <c r="AL451" s="3" t="s">
        <v>858</v>
      </c>
      <c r="AN451" s="4" t="s">
        <v>674</v>
      </c>
      <c r="AO451" s="4" t="s">
        <v>252</v>
      </c>
      <c r="AP451" s="4">
        <v>48000</v>
      </c>
      <c r="AQ451" s="4">
        <v>6.1</v>
      </c>
      <c r="AR451" s="4">
        <v>16.350000000000001</v>
      </c>
      <c r="AS451" s="4">
        <v>6.2</v>
      </c>
      <c r="AT451" s="4">
        <v>21.9</v>
      </c>
      <c r="AU451" s="4">
        <v>5.7</v>
      </c>
      <c r="AV451" s="4">
        <v>8.1999999999999993</v>
      </c>
      <c r="AW451" s="4">
        <v>5.0999999999999996</v>
      </c>
      <c r="AX451" s="4" t="s">
        <v>858</v>
      </c>
      <c r="AY451" s="4" t="s">
        <v>858</v>
      </c>
      <c r="BA451" s="5" t="s">
        <v>674</v>
      </c>
      <c r="BB451" s="5" t="s">
        <v>252</v>
      </c>
      <c r="BC451" s="5">
        <v>48000</v>
      </c>
      <c r="BD451" s="5">
        <v>6.1</v>
      </c>
      <c r="BE451" s="5">
        <v>618.1</v>
      </c>
      <c r="BF451" s="5">
        <v>6.1</v>
      </c>
      <c r="BG451" s="5">
        <v>848.1</v>
      </c>
      <c r="BH451" s="5">
        <v>5.6</v>
      </c>
      <c r="BI451" s="5">
        <v>326.7</v>
      </c>
      <c r="BJ451" s="5">
        <v>5.4</v>
      </c>
      <c r="BK451" s="5" t="s">
        <v>858</v>
      </c>
      <c r="BL451" s="5" t="s">
        <v>858</v>
      </c>
      <c r="BN451" s="6" t="s">
        <v>674</v>
      </c>
      <c r="BO451" s="6" t="s">
        <v>252</v>
      </c>
      <c r="BP451" s="6">
        <v>63000</v>
      </c>
      <c r="BQ451" s="6">
        <v>5.2</v>
      </c>
      <c r="BR451" s="6">
        <v>37.5</v>
      </c>
      <c r="BS451" s="6">
        <v>0.3</v>
      </c>
      <c r="BT451" s="6">
        <v>33.799999999999997</v>
      </c>
      <c r="BU451" s="6">
        <v>1.6</v>
      </c>
      <c r="BV451" s="6">
        <v>16.3</v>
      </c>
      <c r="BW451" s="6">
        <v>13</v>
      </c>
      <c r="BX451" s="6">
        <v>41.1</v>
      </c>
      <c r="BY451" s="6">
        <v>16</v>
      </c>
      <c r="CA451" s="7" t="s">
        <v>674</v>
      </c>
      <c r="CB451" s="7" t="s">
        <v>252</v>
      </c>
      <c r="CC451" s="7">
        <v>50000</v>
      </c>
      <c r="CD451" s="7">
        <v>9.1</v>
      </c>
      <c r="CE451" s="7">
        <v>27892</v>
      </c>
      <c r="CF451" s="7">
        <v>10</v>
      </c>
      <c r="CG451" s="7">
        <v>40269</v>
      </c>
      <c r="CH451" s="7">
        <v>12</v>
      </c>
      <c r="CI451" s="7">
        <v>7050</v>
      </c>
      <c r="CJ451" s="7">
        <v>12</v>
      </c>
      <c r="CK451" s="7" t="s">
        <v>858</v>
      </c>
      <c r="CL451" s="7" t="s">
        <v>858</v>
      </c>
      <c r="CN451" s="8" t="s">
        <v>674</v>
      </c>
      <c r="CO451" s="8" t="s">
        <v>252</v>
      </c>
      <c r="CP451" s="8">
        <v>63000</v>
      </c>
      <c r="CQ451" s="8">
        <v>5.2</v>
      </c>
      <c r="CR451" s="8">
        <v>14.7</v>
      </c>
      <c r="CS451" s="8">
        <v>5.2</v>
      </c>
      <c r="CT451" s="8">
        <v>20.79</v>
      </c>
      <c r="CU451" s="8">
        <v>5.4</v>
      </c>
      <c r="CV451" s="8">
        <v>7.02</v>
      </c>
      <c r="CW451" s="8">
        <v>3.8</v>
      </c>
      <c r="CX451" s="8" t="s">
        <v>858</v>
      </c>
      <c r="CY451" s="8" t="s">
        <v>858</v>
      </c>
      <c r="DA451" s="20" t="s">
        <v>674</v>
      </c>
      <c r="DB451" s="20" t="s">
        <v>252</v>
      </c>
      <c r="DC451" s="20">
        <v>63000</v>
      </c>
      <c r="DD451" s="20">
        <v>5.2</v>
      </c>
      <c r="DE451" s="20">
        <v>527.6</v>
      </c>
      <c r="DF451" s="20">
        <v>6.5</v>
      </c>
      <c r="DG451" s="20">
        <v>702</v>
      </c>
      <c r="DH451" s="20">
        <v>5.6</v>
      </c>
      <c r="DI451" s="20">
        <v>143.6</v>
      </c>
      <c r="DJ451" s="20">
        <v>13</v>
      </c>
      <c r="DK451" s="20" t="s">
        <v>858</v>
      </c>
      <c r="DL451" s="20" t="s">
        <v>858</v>
      </c>
      <c r="DN451" s="21" t="s">
        <v>674</v>
      </c>
      <c r="DO451" s="21" t="s">
        <v>252</v>
      </c>
      <c r="DP451" s="21">
        <v>19000</v>
      </c>
      <c r="DQ451" s="21">
        <v>9.1999999999999993</v>
      </c>
      <c r="DR451" s="21">
        <v>37.5</v>
      </c>
      <c r="DS451" s="21">
        <v>0</v>
      </c>
      <c r="DT451" s="21">
        <v>37.5</v>
      </c>
      <c r="DU451" s="21">
        <v>1</v>
      </c>
      <c r="DV451" s="21">
        <v>33.200000000000003</v>
      </c>
      <c r="DW451" s="21">
        <v>3.6</v>
      </c>
      <c r="DX451" s="21" t="s">
        <v>858</v>
      </c>
      <c r="DY451" s="21" t="s">
        <v>858</v>
      </c>
      <c r="EA451" s="22" t="s">
        <v>674</v>
      </c>
      <c r="EB451" s="22" t="s">
        <v>252</v>
      </c>
      <c r="EC451" s="22">
        <v>16000</v>
      </c>
      <c r="ED451" s="22">
        <v>11</v>
      </c>
      <c r="EE451" s="22">
        <v>27871</v>
      </c>
      <c r="EF451" s="22">
        <v>7.8</v>
      </c>
      <c r="EG451" s="22">
        <v>33574</v>
      </c>
      <c r="EH451" s="22">
        <v>9.3000000000000007</v>
      </c>
      <c r="EI451" s="22">
        <v>15455</v>
      </c>
      <c r="EJ451" s="22">
        <v>7.4</v>
      </c>
      <c r="EK451" s="22" t="s">
        <v>858</v>
      </c>
      <c r="EL451" s="22" t="s">
        <v>858</v>
      </c>
      <c r="EN451" s="23" t="s">
        <v>674</v>
      </c>
      <c r="EO451" s="23" t="s">
        <v>252</v>
      </c>
      <c r="EP451" s="23">
        <v>19000</v>
      </c>
      <c r="EQ451" s="23">
        <v>9.1999999999999993</v>
      </c>
      <c r="ER451" s="23">
        <v>14.45</v>
      </c>
      <c r="ES451" s="23">
        <v>6.2</v>
      </c>
      <c r="ET451" s="23">
        <v>17.32</v>
      </c>
      <c r="EU451" s="23">
        <v>6.4</v>
      </c>
      <c r="EV451" s="23">
        <v>8.2100000000000009</v>
      </c>
      <c r="EW451" s="23">
        <v>6.3</v>
      </c>
      <c r="EX451" s="23" t="s">
        <v>858</v>
      </c>
      <c r="EY451" s="23" t="s">
        <v>858</v>
      </c>
      <c r="FA451" s="24" t="s">
        <v>674</v>
      </c>
      <c r="FB451" s="24" t="s">
        <v>252</v>
      </c>
      <c r="FC451" s="24">
        <v>19000</v>
      </c>
      <c r="FD451" s="24">
        <v>9.1999999999999993</v>
      </c>
      <c r="FE451" s="24">
        <v>541.70000000000005</v>
      </c>
      <c r="FF451" s="24">
        <v>6.5</v>
      </c>
      <c r="FG451" s="24">
        <v>649.5</v>
      </c>
      <c r="FH451" s="24">
        <v>6.4</v>
      </c>
      <c r="FI451" s="24">
        <v>311.60000000000002</v>
      </c>
      <c r="FJ451" s="24">
        <v>7.4</v>
      </c>
      <c r="FK451" s="24" t="s">
        <v>858</v>
      </c>
      <c r="FL451" s="24" t="s">
        <v>858</v>
      </c>
      <c r="FN451" s="11" t="s">
        <v>674</v>
      </c>
      <c r="FO451" s="11" t="s">
        <v>252</v>
      </c>
      <c r="FP451" s="11">
        <v>30000</v>
      </c>
      <c r="FQ451" s="11">
        <v>8.1</v>
      </c>
      <c r="FR451" s="11">
        <v>37.5</v>
      </c>
      <c r="FS451" s="11">
        <v>1.6</v>
      </c>
      <c r="FT451" s="11">
        <v>39.5</v>
      </c>
      <c r="FU451" s="11">
        <v>1.1000000000000001</v>
      </c>
      <c r="FV451" s="11">
        <v>35</v>
      </c>
      <c r="FW451" s="11">
        <v>1.3</v>
      </c>
      <c r="FX451" s="11" t="s">
        <v>858</v>
      </c>
      <c r="FY451" s="11" t="s">
        <v>858</v>
      </c>
      <c r="GA451" s="10" t="s">
        <v>674</v>
      </c>
      <c r="GB451" s="10" t="s">
        <v>252</v>
      </c>
      <c r="GC451" s="10">
        <v>23000</v>
      </c>
      <c r="GD451" s="10">
        <v>17.3</v>
      </c>
      <c r="GE451" s="10" t="s">
        <v>858</v>
      </c>
      <c r="GF451" s="10" t="s">
        <v>858</v>
      </c>
      <c r="GG451" s="10">
        <v>59027</v>
      </c>
      <c r="GH451" s="10">
        <v>17</v>
      </c>
      <c r="GI451" s="10" t="s">
        <v>858</v>
      </c>
      <c r="GJ451" s="10" t="s">
        <v>858</v>
      </c>
      <c r="GK451" s="10" t="s">
        <v>858</v>
      </c>
      <c r="GL451" s="10" t="s">
        <v>858</v>
      </c>
      <c r="GN451" s="9" t="s">
        <v>674</v>
      </c>
      <c r="GO451" s="9" t="s">
        <v>252</v>
      </c>
      <c r="GP451" s="9">
        <v>30000</v>
      </c>
      <c r="GQ451" s="9">
        <v>8.1</v>
      </c>
      <c r="GR451" s="9">
        <v>18.62</v>
      </c>
      <c r="GS451" s="9">
        <v>11</v>
      </c>
      <c r="GT451" s="9">
        <v>24.68</v>
      </c>
      <c r="GU451" s="9">
        <v>7.6</v>
      </c>
      <c r="GV451" s="9">
        <v>8.14</v>
      </c>
      <c r="GW451" s="9">
        <v>8.3000000000000007</v>
      </c>
      <c r="GX451" s="9" t="s">
        <v>858</v>
      </c>
      <c r="GY451" s="9" t="s">
        <v>858</v>
      </c>
    </row>
    <row r="452" spans="1:207" x14ac:dyDescent="0.25">
      <c r="A452" s="1" t="s">
        <v>675</v>
      </c>
      <c r="B452" s="1" t="s">
        <v>253</v>
      </c>
      <c r="C452" s="1">
        <v>29000</v>
      </c>
      <c r="D452" s="1">
        <v>8.1999999999999993</v>
      </c>
      <c r="E452" s="1">
        <v>728.9</v>
      </c>
      <c r="F452" s="1">
        <v>11</v>
      </c>
      <c r="G452" s="1">
        <v>925.9</v>
      </c>
      <c r="H452" s="1">
        <v>6.1</v>
      </c>
      <c r="I452" s="1">
        <v>329.8</v>
      </c>
      <c r="J452" s="1">
        <v>5.6</v>
      </c>
      <c r="K452" s="1" t="s">
        <v>858</v>
      </c>
      <c r="L452" s="1" t="s">
        <v>858</v>
      </c>
      <c r="N452" s="2" t="s">
        <v>675</v>
      </c>
      <c r="O452" s="2" t="s">
        <v>253</v>
      </c>
      <c r="P452" s="2">
        <v>44000</v>
      </c>
      <c r="Q452" s="2">
        <v>6.4</v>
      </c>
      <c r="R452" s="2">
        <v>37.5</v>
      </c>
      <c r="S452" s="2" t="s">
        <v>858</v>
      </c>
      <c r="T452" s="2">
        <v>38.299999999999997</v>
      </c>
      <c r="U452" s="2">
        <v>0.7</v>
      </c>
      <c r="V452" s="2">
        <v>35</v>
      </c>
      <c r="W452" s="2">
        <v>0.7</v>
      </c>
      <c r="X452" s="2" t="s">
        <v>858</v>
      </c>
      <c r="Y452" s="2" t="s">
        <v>858</v>
      </c>
      <c r="AA452" s="3" t="s">
        <v>675</v>
      </c>
      <c r="AB452" s="3" t="s">
        <v>253</v>
      </c>
      <c r="AC452" s="3">
        <v>37000</v>
      </c>
      <c r="AD452" s="3">
        <v>9.8000000000000007</v>
      </c>
      <c r="AE452" s="3">
        <v>38848</v>
      </c>
      <c r="AF452" s="3">
        <v>8.4</v>
      </c>
      <c r="AG452" s="3">
        <v>48354</v>
      </c>
      <c r="AH452" s="3">
        <v>7.3</v>
      </c>
      <c r="AI452" s="3">
        <v>15770</v>
      </c>
      <c r="AJ452" s="3">
        <v>7.8</v>
      </c>
      <c r="AK452" s="3" t="s">
        <v>858</v>
      </c>
      <c r="AL452" s="3" t="s">
        <v>858</v>
      </c>
      <c r="AN452" s="4" t="s">
        <v>675</v>
      </c>
      <c r="AO452" s="4" t="s">
        <v>253</v>
      </c>
      <c r="AP452" s="4">
        <v>44000</v>
      </c>
      <c r="AQ452" s="4">
        <v>6.4</v>
      </c>
      <c r="AR452" s="4">
        <v>17.260000000000002</v>
      </c>
      <c r="AS452" s="4">
        <v>7.7</v>
      </c>
      <c r="AT452" s="4">
        <v>21.52</v>
      </c>
      <c r="AU452" s="4">
        <v>4.9000000000000004</v>
      </c>
      <c r="AV452" s="4">
        <v>8.0500000000000007</v>
      </c>
      <c r="AW452" s="4">
        <v>5.0999999999999996</v>
      </c>
      <c r="AX452" s="4" t="s">
        <v>858</v>
      </c>
      <c r="AY452" s="4" t="s">
        <v>858</v>
      </c>
      <c r="BA452" s="5" t="s">
        <v>675</v>
      </c>
      <c r="BB452" s="5" t="s">
        <v>253</v>
      </c>
      <c r="BC452" s="5">
        <v>44000</v>
      </c>
      <c r="BD452" s="5">
        <v>6.4</v>
      </c>
      <c r="BE452" s="5">
        <v>644.5</v>
      </c>
      <c r="BF452" s="5">
        <v>7.7</v>
      </c>
      <c r="BG452" s="5">
        <v>823.4</v>
      </c>
      <c r="BH452" s="5">
        <v>4.8</v>
      </c>
      <c r="BI452" s="5">
        <v>322.7</v>
      </c>
      <c r="BJ452" s="5">
        <v>4.4000000000000004</v>
      </c>
      <c r="BK452" s="5" t="s">
        <v>858</v>
      </c>
      <c r="BL452" s="5" t="s">
        <v>858</v>
      </c>
      <c r="BN452" s="6" t="s">
        <v>675</v>
      </c>
      <c r="BO452" s="6" t="s">
        <v>253</v>
      </c>
      <c r="BP452" s="6">
        <v>58000</v>
      </c>
      <c r="BQ452" s="6">
        <v>5.5</v>
      </c>
      <c r="BR452" s="6">
        <v>37</v>
      </c>
      <c r="BS452" s="6">
        <v>0.4</v>
      </c>
      <c r="BT452" s="6">
        <v>33.299999999999997</v>
      </c>
      <c r="BU452" s="6">
        <v>1.6</v>
      </c>
      <c r="BV452" s="6">
        <v>16.100000000000001</v>
      </c>
      <c r="BW452" s="6">
        <v>14</v>
      </c>
      <c r="BX452" s="6" t="s">
        <v>858</v>
      </c>
      <c r="BY452" s="6" t="s">
        <v>858</v>
      </c>
      <c r="CA452" s="7" t="s">
        <v>675</v>
      </c>
      <c r="CB452" s="7" t="s">
        <v>253</v>
      </c>
      <c r="CC452" s="7">
        <v>49000</v>
      </c>
      <c r="CD452" s="7">
        <v>11.3</v>
      </c>
      <c r="CE452" s="7" t="s">
        <v>858</v>
      </c>
      <c r="CF452" s="7" t="s">
        <v>858</v>
      </c>
      <c r="CG452" s="7">
        <v>39043</v>
      </c>
      <c r="CH452" s="7">
        <v>11</v>
      </c>
      <c r="CI452" s="7" t="s">
        <v>858</v>
      </c>
      <c r="CJ452" s="7" t="s">
        <v>858</v>
      </c>
      <c r="CK452" s="7" t="s">
        <v>858</v>
      </c>
      <c r="CL452" s="7" t="s">
        <v>858</v>
      </c>
      <c r="CN452" s="8" t="s">
        <v>675</v>
      </c>
      <c r="CO452" s="8" t="s">
        <v>253</v>
      </c>
      <c r="CP452" s="8">
        <v>58000</v>
      </c>
      <c r="CQ452" s="8">
        <v>5.5</v>
      </c>
      <c r="CR452" s="8">
        <v>13.82</v>
      </c>
      <c r="CS452" s="8">
        <v>7.2</v>
      </c>
      <c r="CT452" s="8">
        <v>20.25</v>
      </c>
      <c r="CU452" s="8">
        <v>4.7</v>
      </c>
      <c r="CV452" s="8">
        <v>6.92</v>
      </c>
      <c r="CW452" s="8">
        <v>2.1</v>
      </c>
      <c r="CX452" s="8" t="s">
        <v>858</v>
      </c>
      <c r="CY452" s="8" t="s">
        <v>858</v>
      </c>
      <c r="DA452" s="20" t="s">
        <v>675</v>
      </c>
      <c r="DB452" s="20" t="s">
        <v>253</v>
      </c>
      <c r="DC452" s="20">
        <v>58000</v>
      </c>
      <c r="DD452" s="20">
        <v>5.5</v>
      </c>
      <c r="DE452" s="20">
        <v>521.70000000000005</v>
      </c>
      <c r="DF452" s="20">
        <v>6.8</v>
      </c>
      <c r="DG452" s="20">
        <v>674.4</v>
      </c>
      <c r="DH452" s="20">
        <v>5</v>
      </c>
      <c r="DI452" s="20">
        <v>139.4</v>
      </c>
      <c r="DJ452" s="20">
        <v>9.6999999999999993</v>
      </c>
      <c r="DK452" s="20" t="s">
        <v>858</v>
      </c>
      <c r="DL452" s="20" t="s">
        <v>858</v>
      </c>
      <c r="DN452" s="21" t="s">
        <v>675</v>
      </c>
      <c r="DO452" s="21" t="s">
        <v>253</v>
      </c>
      <c r="DP452" s="21">
        <v>16000</v>
      </c>
      <c r="DQ452" s="21">
        <v>10.3</v>
      </c>
      <c r="DR452" s="21">
        <v>37.5</v>
      </c>
      <c r="DS452" s="21">
        <v>0.4</v>
      </c>
      <c r="DT452" s="21">
        <v>37.200000000000003</v>
      </c>
      <c r="DU452" s="21">
        <v>1.5</v>
      </c>
      <c r="DV452" s="21">
        <v>32.5</v>
      </c>
      <c r="DW452" s="21">
        <v>5.6</v>
      </c>
      <c r="DX452" s="21" t="s">
        <v>858</v>
      </c>
      <c r="DY452" s="21" t="s">
        <v>858</v>
      </c>
      <c r="EA452" s="22" t="s">
        <v>675</v>
      </c>
      <c r="EB452" s="22" t="s">
        <v>253</v>
      </c>
      <c r="EC452" s="22">
        <v>13000</v>
      </c>
      <c r="ED452" s="22">
        <v>12.6</v>
      </c>
      <c r="EE452" s="22">
        <v>29388</v>
      </c>
      <c r="EF452" s="22">
        <v>15</v>
      </c>
      <c r="EG452" s="22">
        <v>31839</v>
      </c>
      <c r="EH452" s="22">
        <v>7.1</v>
      </c>
      <c r="EI452" s="22">
        <v>13300</v>
      </c>
      <c r="EJ452" s="22">
        <v>20</v>
      </c>
      <c r="EK452" s="22" t="s">
        <v>858</v>
      </c>
      <c r="EL452" s="22" t="s">
        <v>858</v>
      </c>
      <c r="EN452" s="23" t="s">
        <v>675</v>
      </c>
      <c r="EO452" s="23" t="s">
        <v>253</v>
      </c>
      <c r="EP452" s="23">
        <v>16000</v>
      </c>
      <c r="EQ452" s="23">
        <v>10.3</v>
      </c>
      <c r="ER452" s="23">
        <v>15.38</v>
      </c>
      <c r="ES452" s="23">
        <v>9.3000000000000007</v>
      </c>
      <c r="ET452" s="23">
        <v>17.02</v>
      </c>
      <c r="EU452" s="23">
        <v>5.2</v>
      </c>
      <c r="EV452" s="23">
        <v>7.6</v>
      </c>
      <c r="EW452" s="23">
        <v>8.9</v>
      </c>
      <c r="EX452" s="23" t="s">
        <v>858</v>
      </c>
      <c r="EY452" s="23" t="s">
        <v>858</v>
      </c>
      <c r="FA452" s="24" t="s">
        <v>675</v>
      </c>
      <c r="FB452" s="24" t="s">
        <v>253</v>
      </c>
      <c r="FC452" s="24">
        <v>16000</v>
      </c>
      <c r="FD452" s="24">
        <v>10.3</v>
      </c>
      <c r="FE452" s="24">
        <v>576.29999999999995</v>
      </c>
      <c r="FF452" s="24">
        <v>7.3</v>
      </c>
      <c r="FG452" s="24">
        <v>633.9</v>
      </c>
      <c r="FH452" s="24">
        <v>4.9000000000000004</v>
      </c>
      <c r="FI452" s="24">
        <v>304.39999999999998</v>
      </c>
      <c r="FJ452" s="24">
        <v>6.5</v>
      </c>
      <c r="FK452" s="24" t="s">
        <v>858</v>
      </c>
      <c r="FL452" s="24" t="s">
        <v>858</v>
      </c>
      <c r="FN452" s="11" t="s">
        <v>675</v>
      </c>
      <c r="FO452" s="11" t="s">
        <v>253</v>
      </c>
      <c r="FP452" s="11">
        <v>29000</v>
      </c>
      <c r="FQ452" s="11">
        <v>8.1999999999999993</v>
      </c>
      <c r="FR452" s="11">
        <v>37.5</v>
      </c>
      <c r="FS452" s="11">
        <v>1.7</v>
      </c>
      <c r="FT452" s="11">
        <v>38.799999999999997</v>
      </c>
      <c r="FU452" s="11">
        <v>0.8</v>
      </c>
      <c r="FV452" s="11">
        <v>36.1</v>
      </c>
      <c r="FW452" s="11">
        <v>1.4</v>
      </c>
      <c r="FX452" s="11" t="s">
        <v>858</v>
      </c>
      <c r="FY452" s="11" t="s">
        <v>858</v>
      </c>
      <c r="GA452" s="10" t="s">
        <v>675</v>
      </c>
      <c r="GB452" s="10" t="s">
        <v>253</v>
      </c>
      <c r="GC452" s="10">
        <v>24000</v>
      </c>
      <c r="GD452" s="10">
        <v>13.4</v>
      </c>
      <c r="GE452" s="10">
        <v>42896</v>
      </c>
      <c r="GF452" s="10">
        <v>11</v>
      </c>
      <c r="GG452" s="10">
        <v>57353</v>
      </c>
      <c r="GH452" s="10">
        <v>9.1</v>
      </c>
      <c r="GI452" s="10">
        <v>17948</v>
      </c>
      <c r="GJ452" s="10">
        <v>11</v>
      </c>
      <c r="GK452" s="10" t="s">
        <v>858</v>
      </c>
      <c r="GL452" s="10" t="s">
        <v>858</v>
      </c>
      <c r="GN452" s="9" t="s">
        <v>675</v>
      </c>
      <c r="GO452" s="9" t="s">
        <v>253</v>
      </c>
      <c r="GP452" s="9">
        <v>29000</v>
      </c>
      <c r="GQ452" s="9">
        <v>8.1999999999999993</v>
      </c>
      <c r="GR452" s="9">
        <v>19.29</v>
      </c>
      <c r="GS452" s="9">
        <v>11</v>
      </c>
      <c r="GT452" s="9">
        <v>23.86</v>
      </c>
      <c r="GU452" s="9">
        <v>6.3</v>
      </c>
      <c r="GV452" s="9">
        <v>8.49</v>
      </c>
      <c r="GW452" s="9">
        <v>6.6</v>
      </c>
      <c r="GX452" s="9" t="s">
        <v>858</v>
      </c>
      <c r="GY452" s="9" t="s">
        <v>858</v>
      </c>
    </row>
    <row r="453" spans="1:207" x14ac:dyDescent="0.25">
      <c r="A453" s="1" t="s">
        <v>676</v>
      </c>
      <c r="B453" s="1" t="s">
        <v>254</v>
      </c>
      <c r="C453" s="1">
        <v>19000</v>
      </c>
      <c r="D453" s="1">
        <v>9.6</v>
      </c>
      <c r="E453" s="1">
        <v>603.70000000000005</v>
      </c>
      <c r="F453" s="1">
        <v>8.5</v>
      </c>
      <c r="G453" s="1">
        <v>709.8</v>
      </c>
      <c r="H453" s="1">
        <v>5.8</v>
      </c>
      <c r="I453" s="1">
        <v>345.3</v>
      </c>
      <c r="J453" s="1">
        <v>7.2</v>
      </c>
      <c r="K453" s="1" t="s">
        <v>858</v>
      </c>
      <c r="L453" s="1" t="s">
        <v>858</v>
      </c>
      <c r="N453" s="2" t="s">
        <v>676</v>
      </c>
      <c r="O453" s="2" t="s">
        <v>254</v>
      </c>
      <c r="P453" s="2">
        <v>36000</v>
      </c>
      <c r="Q453" s="2">
        <v>6.8</v>
      </c>
      <c r="R453" s="2">
        <v>37.5</v>
      </c>
      <c r="S453" s="2">
        <v>0.9</v>
      </c>
      <c r="T453" s="2">
        <v>39.299999999999997</v>
      </c>
      <c r="U453" s="2">
        <v>1</v>
      </c>
      <c r="V453" s="2">
        <v>34.5</v>
      </c>
      <c r="W453" s="2">
        <v>1.9</v>
      </c>
      <c r="X453" s="2" t="s">
        <v>858</v>
      </c>
      <c r="Y453" s="2" t="s">
        <v>858</v>
      </c>
      <c r="AA453" s="3" t="s">
        <v>676</v>
      </c>
      <c r="AB453" s="3" t="s">
        <v>254</v>
      </c>
      <c r="AC453" s="3">
        <v>33000</v>
      </c>
      <c r="AD453" s="3">
        <v>10</v>
      </c>
      <c r="AE453" s="3">
        <v>27820</v>
      </c>
      <c r="AF453" s="3">
        <v>13</v>
      </c>
      <c r="AG453" s="3">
        <v>35456</v>
      </c>
      <c r="AH453" s="3">
        <v>7.2</v>
      </c>
      <c r="AI453" s="3" t="s">
        <v>858</v>
      </c>
      <c r="AJ453" s="3" t="s">
        <v>858</v>
      </c>
      <c r="AK453" s="3" t="s">
        <v>858</v>
      </c>
      <c r="AL453" s="3" t="s">
        <v>858</v>
      </c>
      <c r="AN453" s="4" t="s">
        <v>676</v>
      </c>
      <c r="AO453" s="4" t="s">
        <v>254</v>
      </c>
      <c r="AP453" s="4">
        <v>36000</v>
      </c>
      <c r="AQ453" s="4">
        <v>6.8</v>
      </c>
      <c r="AR453" s="4">
        <v>13.14</v>
      </c>
      <c r="AS453" s="4">
        <v>6.3</v>
      </c>
      <c r="AT453" s="4">
        <v>16.32</v>
      </c>
      <c r="AU453" s="4">
        <v>4.4000000000000004</v>
      </c>
      <c r="AV453" s="4">
        <v>7.5</v>
      </c>
      <c r="AW453" s="4">
        <v>4.7</v>
      </c>
      <c r="AX453" s="4" t="s">
        <v>858</v>
      </c>
      <c r="AY453" s="4" t="s">
        <v>858</v>
      </c>
      <c r="BA453" s="5" t="s">
        <v>676</v>
      </c>
      <c r="BB453" s="5" t="s">
        <v>254</v>
      </c>
      <c r="BC453" s="5">
        <v>36000</v>
      </c>
      <c r="BD453" s="5">
        <v>6.8</v>
      </c>
      <c r="BE453" s="5">
        <v>514.20000000000005</v>
      </c>
      <c r="BF453" s="5">
        <v>7.4</v>
      </c>
      <c r="BG453" s="5">
        <v>641.20000000000005</v>
      </c>
      <c r="BH453" s="5">
        <v>4.3</v>
      </c>
      <c r="BI453" s="5">
        <v>293</v>
      </c>
      <c r="BJ453" s="5">
        <v>5.6</v>
      </c>
      <c r="BK453" s="5" t="s">
        <v>858</v>
      </c>
      <c r="BL453" s="5" t="s">
        <v>858</v>
      </c>
      <c r="BN453" s="6" t="s">
        <v>676</v>
      </c>
      <c r="BO453" s="6" t="s">
        <v>254</v>
      </c>
      <c r="BP453" s="6">
        <v>56000</v>
      </c>
      <c r="BQ453" s="6">
        <v>5.4</v>
      </c>
      <c r="BR453" s="6">
        <v>36.4</v>
      </c>
      <c r="BS453" s="6">
        <v>1.4</v>
      </c>
      <c r="BT453" s="6">
        <v>32.200000000000003</v>
      </c>
      <c r="BU453" s="6">
        <v>2</v>
      </c>
      <c r="BV453" s="6">
        <v>12.4</v>
      </c>
      <c r="BW453" s="6">
        <v>16</v>
      </c>
      <c r="BX453" s="6">
        <v>44.4</v>
      </c>
      <c r="BY453" s="6">
        <v>20</v>
      </c>
      <c r="CA453" s="7" t="s">
        <v>676</v>
      </c>
      <c r="CB453" s="7" t="s">
        <v>254</v>
      </c>
      <c r="CC453" s="7">
        <v>49000</v>
      </c>
      <c r="CD453" s="7">
        <v>7.9</v>
      </c>
      <c r="CE453" s="7">
        <v>21906</v>
      </c>
      <c r="CF453" s="7">
        <v>11</v>
      </c>
      <c r="CG453" s="7">
        <v>28262</v>
      </c>
      <c r="CH453" s="7">
        <v>6.5</v>
      </c>
      <c r="CI453" s="7">
        <v>7423</v>
      </c>
      <c r="CJ453" s="7">
        <v>11</v>
      </c>
      <c r="CK453" s="7" t="s">
        <v>858</v>
      </c>
      <c r="CL453" s="7" t="s">
        <v>858</v>
      </c>
      <c r="CN453" s="8" t="s">
        <v>676</v>
      </c>
      <c r="CO453" s="8" t="s">
        <v>254</v>
      </c>
      <c r="CP453" s="8">
        <v>56000</v>
      </c>
      <c r="CQ453" s="8">
        <v>5.4</v>
      </c>
      <c r="CR453" s="8">
        <v>11.94</v>
      </c>
      <c r="CS453" s="8">
        <v>5.0999999999999996</v>
      </c>
      <c r="CT453" s="8">
        <v>15.73</v>
      </c>
      <c r="CU453" s="8">
        <v>3.9</v>
      </c>
      <c r="CV453" s="8">
        <v>7</v>
      </c>
      <c r="CW453" s="8">
        <v>2.8</v>
      </c>
      <c r="CX453" s="8" t="s">
        <v>858</v>
      </c>
      <c r="CY453" s="8" t="s">
        <v>858</v>
      </c>
      <c r="DA453" s="20" t="s">
        <v>676</v>
      </c>
      <c r="DB453" s="20" t="s">
        <v>254</v>
      </c>
      <c r="DC453" s="20">
        <v>56000</v>
      </c>
      <c r="DD453" s="20">
        <v>5.4</v>
      </c>
      <c r="DE453" s="20">
        <v>425.1</v>
      </c>
      <c r="DF453" s="20">
        <v>6</v>
      </c>
      <c r="DG453" s="20">
        <v>506.1</v>
      </c>
      <c r="DH453" s="20">
        <v>4.4000000000000004</v>
      </c>
      <c r="DI453" s="20">
        <v>115.6</v>
      </c>
      <c r="DJ453" s="20">
        <v>13</v>
      </c>
      <c r="DK453" s="20" t="s">
        <v>858</v>
      </c>
      <c r="DL453" s="20" t="s">
        <v>858</v>
      </c>
      <c r="DN453" s="21" t="s">
        <v>676</v>
      </c>
      <c r="DO453" s="21" t="s">
        <v>254</v>
      </c>
      <c r="DP453" s="21">
        <v>17000</v>
      </c>
      <c r="DQ453" s="21">
        <v>9.6</v>
      </c>
      <c r="DR453" s="21">
        <v>36.9</v>
      </c>
      <c r="DS453" s="21">
        <v>0.4</v>
      </c>
      <c r="DT453" s="21">
        <v>36.9</v>
      </c>
      <c r="DU453" s="21">
        <v>0.8</v>
      </c>
      <c r="DV453" s="21">
        <v>32.5</v>
      </c>
      <c r="DW453" s="21">
        <v>2.6</v>
      </c>
      <c r="DX453" s="21" t="s">
        <v>858</v>
      </c>
      <c r="DY453" s="21" t="s">
        <v>858</v>
      </c>
      <c r="EA453" s="22" t="s">
        <v>676</v>
      </c>
      <c r="EB453" s="22" t="s">
        <v>254</v>
      </c>
      <c r="EC453" s="22">
        <v>15000</v>
      </c>
      <c r="ED453" s="22">
        <v>17.7</v>
      </c>
      <c r="EE453" s="22" t="s">
        <v>858</v>
      </c>
      <c r="EF453" s="22" t="s">
        <v>858</v>
      </c>
      <c r="EG453" s="22">
        <v>30126</v>
      </c>
      <c r="EH453" s="22">
        <v>11</v>
      </c>
      <c r="EI453" s="22" t="s">
        <v>858</v>
      </c>
      <c r="EJ453" s="22" t="s">
        <v>858</v>
      </c>
      <c r="EK453" s="22" t="s">
        <v>858</v>
      </c>
      <c r="EL453" s="22" t="s">
        <v>858</v>
      </c>
      <c r="EN453" s="23" t="s">
        <v>676</v>
      </c>
      <c r="EO453" s="23" t="s">
        <v>254</v>
      </c>
      <c r="EP453" s="23">
        <v>17000</v>
      </c>
      <c r="EQ453" s="23">
        <v>9.6</v>
      </c>
      <c r="ER453" s="23">
        <v>11.99</v>
      </c>
      <c r="ES453" s="23">
        <v>8.5</v>
      </c>
      <c r="ET453" s="23">
        <v>15.25</v>
      </c>
      <c r="EU453" s="23">
        <v>6.2</v>
      </c>
      <c r="EV453" s="23">
        <v>6.88</v>
      </c>
      <c r="EW453" s="23">
        <v>4.2</v>
      </c>
      <c r="EX453" s="23" t="s">
        <v>858</v>
      </c>
      <c r="EY453" s="23" t="s">
        <v>858</v>
      </c>
      <c r="FA453" s="24" t="s">
        <v>676</v>
      </c>
      <c r="FB453" s="24" t="s">
        <v>254</v>
      </c>
      <c r="FC453" s="24">
        <v>17000</v>
      </c>
      <c r="FD453" s="24">
        <v>9.6</v>
      </c>
      <c r="FE453" s="24">
        <v>457.7</v>
      </c>
      <c r="FF453" s="24">
        <v>7.7</v>
      </c>
      <c r="FG453" s="24">
        <v>562.6</v>
      </c>
      <c r="FH453" s="24">
        <v>6.2</v>
      </c>
      <c r="FI453" s="24">
        <v>248.6</v>
      </c>
      <c r="FJ453" s="24">
        <v>6.8</v>
      </c>
      <c r="FK453" s="24" t="s">
        <v>858</v>
      </c>
      <c r="FL453" s="24" t="s">
        <v>858</v>
      </c>
      <c r="FN453" s="11" t="s">
        <v>676</v>
      </c>
      <c r="FO453" s="11" t="s">
        <v>254</v>
      </c>
      <c r="FP453" s="11">
        <v>19000</v>
      </c>
      <c r="FQ453" s="11">
        <v>9.6</v>
      </c>
      <c r="FR453" s="11">
        <v>40</v>
      </c>
      <c r="FS453" s="11">
        <v>1.7</v>
      </c>
      <c r="FT453" s="11">
        <v>41.4</v>
      </c>
      <c r="FU453" s="11">
        <v>1.6</v>
      </c>
      <c r="FV453" s="11">
        <v>35</v>
      </c>
      <c r="FW453" s="11">
        <v>2.4</v>
      </c>
      <c r="FX453" s="11" t="s">
        <v>858</v>
      </c>
      <c r="FY453" s="11" t="s">
        <v>858</v>
      </c>
      <c r="GA453" s="10" t="s">
        <v>676</v>
      </c>
      <c r="GB453" s="10" t="s">
        <v>254</v>
      </c>
      <c r="GC453" s="10">
        <v>18000</v>
      </c>
      <c r="GD453" s="10">
        <v>11.1</v>
      </c>
      <c r="GE453" s="10">
        <v>31435</v>
      </c>
      <c r="GF453" s="10">
        <v>12</v>
      </c>
      <c r="GG453" s="10">
        <v>39821</v>
      </c>
      <c r="GH453" s="10">
        <v>8.3000000000000007</v>
      </c>
      <c r="GI453" s="10">
        <v>17403</v>
      </c>
      <c r="GJ453" s="10">
        <v>12</v>
      </c>
      <c r="GK453" s="10" t="s">
        <v>858</v>
      </c>
      <c r="GL453" s="10" t="s">
        <v>858</v>
      </c>
      <c r="GN453" s="9" t="s">
        <v>676</v>
      </c>
      <c r="GO453" s="9" t="s">
        <v>254</v>
      </c>
      <c r="GP453" s="9">
        <v>19000</v>
      </c>
      <c r="GQ453" s="9">
        <v>9.6</v>
      </c>
      <c r="GR453" s="9">
        <v>14.35</v>
      </c>
      <c r="GS453" s="9">
        <v>9.1999999999999993</v>
      </c>
      <c r="GT453" s="9">
        <v>17.149999999999999</v>
      </c>
      <c r="GU453" s="9">
        <v>6.1</v>
      </c>
      <c r="GV453" s="9">
        <v>7.89</v>
      </c>
      <c r="GW453" s="9">
        <v>5.8</v>
      </c>
      <c r="GX453" s="9" t="s">
        <v>858</v>
      </c>
      <c r="GY453" s="9" t="s">
        <v>858</v>
      </c>
    </row>
    <row r="454" spans="1:207" x14ac:dyDescent="0.25">
      <c r="A454" s="1" t="s">
        <v>677</v>
      </c>
      <c r="B454" s="1" t="s">
        <v>255</v>
      </c>
      <c r="C454" s="1">
        <v>11000</v>
      </c>
      <c r="D454" s="1">
        <v>13.2</v>
      </c>
      <c r="E454" s="1">
        <v>609.70000000000005</v>
      </c>
      <c r="F454" s="1">
        <v>13</v>
      </c>
      <c r="G454" s="1">
        <v>823</v>
      </c>
      <c r="H454" s="1">
        <v>14</v>
      </c>
      <c r="I454" s="1" t="s">
        <v>858</v>
      </c>
      <c r="J454" s="1" t="s">
        <v>858</v>
      </c>
      <c r="K454" s="1" t="s">
        <v>858</v>
      </c>
      <c r="L454" s="1" t="s">
        <v>858</v>
      </c>
      <c r="N454" s="2" t="s">
        <v>677</v>
      </c>
      <c r="O454" s="2" t="s">
        <v>255</v>
      </c>
      <c r="P454" s="2">
        <v>18000</v>
      </c>
      <c r="Q454" s="2">
        <v>9.9</v>
      </c>
      <c r="R454" s="2">
        <v>37.5</v>
      </c>
      <c r="S454" s="2">
        <v>1</v>
      </c>
      <c r="T454" s="2">
        <v>38.1</v>
      </c>
      <c r="U454" s="2">
        <v>1.1000000000000001</v>
      </c>
      <c r="V454" s="2">
        <v>32.4</v>
      </c>
      <c r="W454" s="2">
        <v>0.8</v>
      </c>
      <c r="X454" s="2" t="s">
        <v>858</v>
      </c>
      <c r="Y454" s="2" t="s">
        <v>858</v>
      </c>
      <c r="AA454" s="3" t="s">
        <v>677</v>
      </c>
      <c r="AB454" s="3" t="s">
        <v>255</v>
      </c>
      <c r="AC454" s="3" t="s">
        <v>858</v>
      </c>
      <c r="AD454" s="3" t="s">
        <v>858</v>
      </c>
      <c r="AE454" s="3" t="s">
        <v>858</v>
      </c>
      <c r="AF454" s="3" t="s">
        <v>858</v>
      </c>
      <c r="AG454" s="3" t="s">
        <v>858</v>
      </c>
      <c r="AH454" s="3" t="s">
        <v>858</v>
      </c>
      <c r="AI454" s="3" t="s">
        <v>858</v>
      </c>
      <c r="AJ454" s="3" t="s">
        <v>858</v>
      </c>
      <c r="AK454" s="3" t="s">
        <v>858</v>
      </c>
      <c r="AL454" s="3" t="s">
        <v>858</v>
      </c>
      <c r="AN454" s="4" t="s">
        <v>677</v>
      </c>
      <c r="AO454" s="4" t="s">
        <v>255</v>
      </c>
      <c r="AP454" s="4">
        <v>18000</v>
      </c>
      <c r="AQ454" s="4">
        <v>9.9</v>
      </c>
      <c r="AR454" s="4">
        <v>14.75</v>
      </c>
      <c r="AS454" s="4">
        <v>9.6999999999999993</v>
      </c>
      <c r="AT454" s="4">
        <v>18.64</v>
      </c>
      <c r="AU454" s="4">
        <v>10</v>
      </c>
      <c r="AV454" s="4">
        <v>7.67</v>
      </c>
      <c r="AW454" s="4">
        <v>7.2</v>
      </c>
      <c r="AX454" s="4" t="s">
        <v>858</v>
      </c>
      <c r="AY454" s="4" t="s">
        <v>858</v>
      </c>
      <c r="BA454" s="5" t="s">
        <v>677</v>
      </c>
      <c r="BB454" s="5" t="s">
        <v>255</v>
      </c>
      <c r="BC454" s="5">
        <v>18000</v>
      </c>
      <c r="BD454" s="5">
        <v>9.9</v>
      </c>
      <c r="BE454" s="5">
        <v>546.4</v>
      </c>
      <c r="BF454" s="5">
        <v>11</v>
      </c>
      <c r="BG454" s="5">
        <v>710.5</v>
      </c>
      <c r="BH454" s="5">
        <v>10</v>
      </c>
      <c r="BI454" s="5">
        <v>288.2</v>
      </c>
      <c r="BJ454" s="5">
        <v>8.6</v>
      </c>
      <c r="BK454" s="5" t="s">
        <v>858</v>
      </c>
      <c r="BL454" s="5" t="s">
        <v>858</v>
      </c>
      <c r="BN454" s="6" t="s">
        <v>677</v>
      </c>
      <c r="BO454" s="6" t="s">
        <v>255</v>
      </c>
      <c r="BP454" s="6">
        <v>26000</v>
      </c>
      <c r="BQ454" s="6">
        <v>8.1</v>
      </c>
      <c r="BR454" s="6">
        <v>37</v>
      </c>
      <c r="BS454" s="6">
        <v>3.5</v>
      </c>
      <c r="BT454" s="6">
        <v>32.1</v>
      </c>
      <c r="BU454" s="6">
        <v>2.6</v>
      </c>
      <c r="BV454" s="6">
        <v>12.8</v>
      </c>
      <c r="BW454" s="6">
        <v>20</v>
      </c>
      <c r="BX454" s="6" t="s">
        <v>858</v>
      </c>
      <c r="BY454" s="6" t="s">
        <v>858</v>
      </c>
      <c r="CA454" s="7" t="s">
        <v>677</v>
      </c>
      <c r="CB454" s="7" t="s">
        <v>255</v>
      </c>
      <c r="CC454" s="7" t="s">
        <v>858</v>
      </c>
      <c r="CD454" s="7" t="s">
        <v>858</v>
      </c>
      <c r="CE454" s="7" t="s">
        <v>858</v>
      </c>
      <c r="CF454" s="7" t="s">
        <v>858</v>
      </c>
      <c r="CG454" s="7">
        <v>33163</v>
      </c>
      <c r="CH454" s="7">
        <v>20</v>
      </c>
      <c r="CI454" s="7" t="s">
        <v>858</v>
      </c>
      <c r="CJ454" s="7" t="s">
        <v>858</v>
      </c>
      <c r="CK454" s="7" t="s">
        <v>858</v>
      </c>
      <c r="CL454" s="7" t="s">
        <v>858</v>
      </c>
      <c r="CN454" s="8" t="s">
        <v>677</v>
      </c>
      <c r="CO454" s="8" t="s">
        <v>255</v>
      </c>
      <c r="CP454" s="8">
        <v>26000</v>
      </c>
      <c r="CQ454" s="8">
        <v>8.1</v>
      </c>
      <c r="CR454" s="8">
        <v>13.19</v>
      </c>
      <c r="CS454" s="8">
        <v>9.1999999999999993</v>
      </c>
      <c r="CT454" s="8">
        <v>18.07</v>
      </c>
      <c r="CU454" s="8">
        <v>9.1</v>
      </c>
      <c r="CV454" s="8">
        <v>6.8</v>
      </c>
      <c r="CW454" s="8">
        <v>5.3</v>
      </c>
      <c r="CX454" s="8" t="s">
        <v>858</v>
      </c>
      <c r="CY454" s="8" t="s">
        <v>858</v>
      </c>
      <c r="DA454" s="20" t="s">
        <v>677</v>
      </c>
      <c r="DB454" s="20" t="s">
        <v>255</v>
      </c>
      <c r="DC454" s="20">
        <v>26000</v>
      </c>
      <c r="DD454" s="20">
        <v>8.1</v>
      </c>
      <c r="DE454" s="20">
        <v>446.5</v>
      </c>
      <c r="DF454" s="20">
        <v>9.4</v>
      </c>
      <c r="DG454" s="20">
        <v>580.1</v>
      </c>
      <c r="DH454" s="20">
        <v>9.4</v>
      </c>
      <c r="DI454" s="20">
        <v>129.19999999999999</v>
      </c>
      <c r="DJ454" s="20">
        <v>10</v>
      </c>
      <c r="DK454" s="20" t="s">
        <v>858</v>
      </c>
      <c r="DL454" s="20" t="s">
        <v>858</v>
      </c>
      <c r="DN454" s="21" t="s">
        <v>677</v>
      </c>
      <c r="DO454" s="21" t="s">
        <v>255</v>
      </c>
      <c r="DP454" s="21">
        <v>7000</v>
      </c>
      <c r="DQ454" s="21">
        <v>14.8</v>
      </c>
      <c r="DR454" s="21">
        <v>37.5</v>
      </c>
      <c r="DS454" s="21">
        <v>1.7</v>
      </c>
      <c r="DT454" s="21">
        <v>37.200000000000003</v>
      </c>
      <c r="DU454" s="21">
        <v>1.5</v>
      </c>
      <c r="DV454" s="21">
        <v>32.4</v>
      </c>
      <c r="DW454" s="21">
        <v>3.9</v>
      </c>
      <c r="DX454" s="21" t="s">
        <v>858</v>
      </c>
      <c r="DY454" s="21" t="s">
        <v>858</v>
      </c>
      <c r="EA454" s="22" t="s">
        <v>677</v>
      </c>
      <c r="EB454" s="22" t="s">
        <v>255</v>
      </c>
      <c r="EC454" s="22" t="s">
        <v>858</v>
      </c>
      <c r="ED454" s="22" t="s">
        <v>858</v>
      </c>
      <c r="EE454" s="22" t="s">
        <v>858</v>
      </c>
      <c r="EF454" s="22" t="s">
        <v>858</v>
      </c>
      <c r="EG454" s="22">
        <v>27263</v>
      </c>
      <c r="EH454" s="22">
        <v>14</v>
      </c>
      <c r="EI454" s="22" t="s">
        <v>858</v>
      </c>
      <c r="EJ454" s="22" t="s">
        <v>858</v>
      </c>
      <c r="EK454" s="22" t="s">
        <v>858</v>
      </c>
      <c r="EL454" s="22" t="s">
        <v>858</v>
      </c>
      <c r="EN454" s="23" t="s">
        <v>677</v>
      </c>
      <c r="EO454" s="23" t="s">
        <v>255</v>
      </c>
      <c r="EP454" s="23">
        <v>7000</v>
      </c>
      <c r="EQ454" s="23">
        <v>14.8</v>
      </c>
      <c r="ER454" s="23">
        <v>11.89</v>
      </c>
      <c r="ES454" s="23">
        <v>14</v>
      </c>
      <c r="ET454" s="23">
        <v>14.45</v>
      </c>
      <c r="EU454" s="23">
        <v>9.9</v>
      </c>
      <c r="EV454" s="23" t="s">
        <v>858</v>
      </c>
      <c r="EW454" s="23" t="s">
        <v>858</v>
      </c>
      <c r="EX454" s="23" t="s">
        <v>858</v>
      </c>
      <c r="EY454" s="23" t="s">
        <v>858</v>
      </c>
      <c r="FA454" s="24" t="s">
        <v>677</v>
      </c>
      <c r="FB454" s="24" t="s">
        <v>255</v>
      </c>
      <c r="FC454" s="24">
        <v>7000</v>
      </c>
      <c r="FD454" s="24">
        <v>14.8</v>
      </c>
      <c r="FE454" s="24">
        <v>441.7</v>
      </c>
      <c r="FF454" s="24">
        <v>12</v>
      </c>
      <c r="FG454" s="24">
        <v>537.1</v>
      </c>
      <c r="FH454" s="24">
        <v>9.9</v>
      </c>
      <c r="FI454" s="24" t="s">
        <v>858</v>
      </c>
      <c r="FJ454" s="24" t="s">
        <v>858</v>
      </c>
      <c r="FK454" s="24" t="s">
        <v>858</v>
      </c>
      <c r="FL454" s="24" t="s">
        <v>858</v>
      </c>
      <c r="FN454" s="11" t="s">
        <v>677</v>
      </c>
      <c r="FO454" s="11" t="s">
        <v>255</v>
      </c>
      <c r="FP454" s="11">
        <v>11000</v>
      </c>
      <c r="FQ454" s="11">
        <v>13.2</v>
      </c>
      <c r="FR454" s="11">
        <v>37.5</v>
      </c>
      <c r="FS454" s="11">
        <v>1.7</v>
      </c>
      <c r="FT454" s="11">
        <v>38.700000000000003</v>
      </c>
      <c r="FU454" s="11">
        <v>1.5</v>
      </c>
      <c r="FV454" s="11" t="s">
        <v>858</v>
      </c>
      <c r="FW454" s="11" t="s">
        <v>858</v>
      </c>
      <c r="FX454" s="11" t="s">
        <v>858</v>
      </c>
      <c r="FY454" s="11" t="s">
        <v>858</v>
      </c>
      <c r="GA454" s="10" t="s">
        <v>677</v>
      </c>
      <c r="GB454" s="10" t="s">
        <v>255</v>
      </c>
      <c r="GC454" s="10" t="s">
        <v>858</v>
      </c>
      <c r="GD454" s="10" t="s">
        <v>858</v>
      </c>
      <c r="GE454" s="10" t="s">
        <v>858</v>
      </c>
      <c r="GF454" s="10" t="s">
        <v>858</v>
      </c>
      <c r="GG454" s="10" t="s">
        <v>858</v>
      </c>
      <c r="GH454" s="10" t="s">
        <v>858</v>
      </c>
      <c r="GI454" s="10" t="s">
        <v>858</v>
      </c>
      <c r="GJ454" s="10" t="s">
        <v>858</v>
      </c>
      <c r="GK454" s="10" t="s">
        <v>858</v>
      </c>
      <c r="GL454" s="10" t="s">
        <v>858</v>
      </c>
      <c r="GN454" s="9" t="s">
        <v>677</v>
      </c>
      <c r="GO454" s="9" t="s">
        <v>255</v>
      </c>
      <c r="GP454" s="9">
        <v>11000</v>
      </c>
      <c r="GQ454" s="9">
        <v>13.2</v>
      </c>
      <c r="GR454" s="9">
        <v>15.68</v>
      </c>
      <c r="GS454" s="9">
        <v>15</v>
      </c>
      <c r="GT454" s="9">
        <v>21.25</v>
      </c>
      <c r="GU454" s="9">
        <v>14</v>
      </c>
      <c r="GV454" s="9" t="s">
        <v>858</v>
      </c>
      <c r="GW454" s="9" t="s">
        <v>858</v>
      </c>
      <c r="GX454" s="9" t="s">
        <v>858</v>
      </c>
      <c r="GY454" s="9" t="s">
        <v>858</v>
      </c>
    </row>
    <row r="455" spans="1:207" x14ac:dyDescent="0.25">
      <c r="A455" s="1" t="s">
        <v>678</v>
      </c>
      <c r="B455" s="1" t="s">
        <v>256</v>
      </c>
      <c r="C455" s="1">
        <v>12000</v>
      </c>
      <c r="D455" s="1">
        <v>12.4</v>
      </c>
      <c r="E455" s="1">
        <v>678.5</v>
      </c>
      <c r="F455" s="1">
        <v>11</v>
      </c>
      <c r="G455" s="1">
        <v>808.4</v>
      </c>
      <c r="H455" s="1">
        <v>9.3000000000000007</v>
      </c>
      <c r="I455" s="1">
        <v>322.2</v>
      </c>
      <c r="J455" s="1">
        <v>11</v>
      </c>
      <c r="K455" s="1" t="s">
        <v>858</v>
      </c>
      <c r="L455" s="1" t="s">
        <v>858</v>
      </c>
      <c r="N455" s="2" t="s">
        <v>678</v>
      </c>
      <c r="O455" s="2" t="s">
        <v>256</v>
      </c>
      <c r="P455" s="2">
        <v>20000</v>
      </c>
      <c r="Q455" s="2">
        <v>9.4</v>
      </c>
      <c r="R455" s="2">
        <v>37.5</v>
      </c>
      <c r="S455" s="2">
        <v>1.7</v>
      </c>
      <c r="T455" s="2">
        <v>39.299999999999997</v>
      </c>
      <c r="U455" s="2">
        <v>1.5</v>
      </c>
      <c r="V455" s="2">
        <v>34.9</v>
      </c>
      <c r="W455" s="2">
        <v>2.4</v>
      </c>
      <c r="X455" s="2" t="s">
        <v>858</v>
      </c>
      <c r="Y455" s="2" t="s">
        <v>858</v>
      </c>
      <c r="AA455" s="3" t="s">
        <v>678</v>
      </c>
      <c r="AB455" s="3" t="s">
        <v>256</v>
      </c>
      <c r="AC455" s="3">
        <v>18000</v>
      </c>
      <c r="AD455" s="3">
        <v>16.5</v>
      </c>
      <c r="AE455" s="3">
        <v>31990</v>
      </c>
      <c r="AF455" s="3">
        <v>12</v>
      </c>
      <c r="AG455" s="3" t="s">
        <v>858</v>
      </c>
      <c r="AH455" s="3" t="s">
        <v>858</v>
      </c>
      <c r="AI455" s="3">
        <v>16279</v>
      </c>
      <c r="AJ455" s="3">
        <v>11</v>
      </c>
      <c r="AK455" s="3" t="s">
        <v>858</v>
      </c>
      <c r="AL455" s="3" t="s">
        <v>858</v>
      </c>
      <c r="AN455" s="4" t="s">
        <v>678</v>
      </c>
      <c r="AO455" s="4" t="s">
        <v>256</v>
      </c>
      <c r="AP455" s="4">
        <v>20000</v>
      </c>
      <c r="AQ455" s="4">
        <v>9.4</v>
      </c>
      <c r="AR455" s="4">
        <v>14.82</v>
      </c>
      <c r="AS455" s="4">
        <v>10</v>
      </c>
      <c r="AT455" s="4">
        <v>18</v>
      </c>
      <c r="AU455" s="4">
        <v>7.2</v>
      </c>
      <c r="AV455" s="4">
        <v>7.76</v>
      </c>
      <c r="AW455" s="4">
        <v>6.5</v>
      </c>
      <c r="AX455" s="4" t="s">
        <v>858</v>
      </c>
      <c r="AY455" s="4" t="s">
        <v>858</v>
      </c>
      <c r="BA455" s="5" t="s">
        <v>678</v>
      </c>
      <c r="BB455" s="5" t="s">
        <v>256</v>
      </c>
      <c r="BC455" s="5">
        <v>20000</v>
      </c>
      <c r="BD455" s="5">
        <v>9.4</v>
      </c>
      <c r="BE455" s="5">
        <v>613.79999999999995</v>
      </c>
      <c r="BF455" s="5">
        <v>9.1999999999999993</v>
      </c>
      <c r="BG455" s="5">
        <v>707.6</v>
      </c>
      <c r="BH455" s="5">
        <v>7.2</v>
      </c>
      <c r="BI455" s="5">
        <v>286.2</v>
      </c>
      <c r="BJ455" s="5">
        <v>7.6</v>
      </c>
      <c r="BK455" s="5" t="s">
        <v>858</v>
      </c>
      <c r="BL455" s="5" t="s">
        <v>858</v>
      </c>
      <c r="BN455" s="6" t="s">
        <v>678</v>
      </c>
      <c r="BO455" s="6" t="s">
        <v>256</v>
      </c>
      <c r="BP455" s="6">
        <v>26000</v>
      </c>
      <c r="BQ455" s="6">
        <v>8.1999999999999993</v>
      </c>
      <c r="BR455" s="6">
        <v>37.4</v>
      </c>
      <c r="BS455" s="6">
        <v>1.1000000000000001</v>
      </c>
      <c r="BT455" s="6">
        <v>34.6</v>
      </c>
      <c r="BU455" s="6">
        <v>2.5</v>
      </c>
      <c r="BV455" s="6">
        <v>17.899999999999999</v>
      </c>
      <c r="BW455" s="6">
        <v>8.6999999999999993</v>
      </c>
      <c r="BX455" s="6" t="s">
        <v>858</v>
      </c>
      <c r="BY455" s="6" t="s">
        <v>858</v>
      </c>
      <c r="CA455" s="7" t="s">
        <v>678</v>
      </c>
      <c r="CB455" s="7" t="s">
        <v>256</v>
      </c>
      <c r="CC455" s="7">
        <v>23000</v>
      </c>
      <c r="CD455" s="7">
        <v>13.5</v>
      </c>
      <c r="CE455" s="7">
        <v>26328</v>
      </c>
      <c r="CF455" s="7">
        <v>12</v>
      </c>
      <c r="CG455" s="7" t="s">
        <v>858</v>
      </c>
      <c r="CH455" s="7" t="s">
        <v>858</v>
      </c>
      <c r="CI455" s="7">
        <v>8161</v>
      </c>
      <c r="CJ455" s="7">
        <v>16</v>
      </c>
      <c r="CK455" s="7" t="s">
        <v>858</v>
      </c>
      <c r="CL455" s="7" t="s">
        <v>858</v>
      </c>
      <c r="CN455" s="8" t="s">
        <v>678</v>
      </c>
      <c r="CO455" s="8" t="s">
        <v>256</v>
      </c>
      <c r="CP455" s="8">
        <v>26000</v>
      </c>
      <c r="CQ455" s="8">
        <v>8.1999999999999993</v>
      </c>
      <c r="CR455" s="8">
        <v>12.72</v>
      </c>
      <c r="CS455" s="8">
        <v>8.4</v>
      </c>
      <c r="CT455" s="8">
        <v>17.149999999999999</v>
      </c>
      <c r="CU455" s="8">
        <v>6.8</v>
      </c>
      <c r="CV455" s="8">
        <v>6.69</v>
      </c>
      <c r="CW455" s="8">
        <v>4</v>
      </c>
      <c r="CX455" s="8" t="s">
        <v>858</v>
      </c>
      <c r="CY455" s="8" t="s">
        <v>858</v>
      </c>
      <c r="DA455" s="20" t="s">
        <v>678</v>
      </c>
      <c r="DB455" s="20" t="s">
        <v>256</v>
      </c>
      <c r="DC455" s="20">
        <v>26000</v>
      </c>
      <c r="DD455" s="20">
        <v>8.1999999999999993</v>
      </c>
      <c r="DE455" s="20">
        <v>487.1</v>
      </c>
      <c r="DF455" s="20">
        <v>12</v>
      </c>
      <c r="DG455" s="20">
        <v>593</v>
      </c>
      <c r="DH455" s="20">
        <v>7.4</v>
      </c>
      <c r="DI455" s="20">
        <v>155.9</v>
      </c>
      <c r="DJ455" s="20">
        <v>14</v>
      </c>
      <c r="DK455" s="20" t="s">
        <v>858</v>
      </c>
      <c r="DL455" s="20" t="s">
        <v>858</v>
      </c>
      <c r="DN455" s="21" t="s">
        <v>678</v>
      </c>
      <c r="DO455" s="21" t="s">
        <v>256</v>
      </c>
      <c r="DP455" s="21">
        <v>8000</v>
      </c>
      <c r="DQ455" s="21">
        <v>14.5</v>
      </c>
      <c r="DR455" s="21">
        <v>37.5</v>
      </c>
      <c r="DS455" s="21">
        <v>1.5</v>
      </c>
      <c r="DT455" s="21">
        <v>38.4</v>
      </c>
      <c r="DU455" s="21">
        <v>2.7</v>
      </c>
      <c r="DV455" s="21" t="s">
        <v>858</v>
      </c>
      <c r="DW455" s="21" t="s">
        <v>858</v>
      </c>
      <c r="DX455" s="21" t="s">
        <v>858</v>
      </c>
      <c r="DY455" s="21" t="s">
        <v>858</v>
      </c>
      <c r="EA455" s="22" t="s">
        <v>678</v>
      </c>
      <c r="EB455" s="22" t="s">
        <v>256</v>
      </c>
      <c r="EC455" s="22">
        <v>6000</v>
      </c>
      <c r="ED455" s="22">
        <v>17.899999999999999</v>
      </c>
      <c r="EE455" s="22">
        <v>24499</v>
      </c>
      <c r="EF455" s="22">
        <v>17</v>
      </c>
      <c r="EG455" s="22">
        <v>27635</v>
      </c>
      <c r="EH455" s="22">
        <v>8.4</v>
      </c>
      <c r="EI455" s="22" t="s">
        <v>858</v>
      </c>
      <c r="EJ455" s="22" t="s">
        <v>858</v>
      </c>
      <c r="EK455" s="22" t="s">
        <v>858</v>
      </c>
      <c r="EL455" s="22" t="s">
        <v>858</v>
      </c>
      <c r="EN455" s="23" t="s">
        <v>678</v>
      </c>
      <c r="EO455" s="23" t="s">
        <v>256</v>
      </c>
      <c r="EP455" s="23">
        <v>8000</v>
      </c>
      <c r="EQ455" s="23">
        <v>14.5</v>
      </c>
      <c r="ER455" s="23">
        <v>11.83</v>
      </c>
      <c r="ES455" s="23">
        <v>12</v>
      </c>
      <c r="ET455" s="23">
        <v>14.15</v>
      </c>
      <c r="EU455" s="23">
        <v>7.2</v>
      </c>
      <c r="EV455" s="23">
        <v>7.29</v>
      </c>
      <c r="EW455" s="23">
        <v>6.4</v>
      </c>
      <c r="EX455" s="23" t="s">
        <v>858</v>
      </c>
      <c r="EY455" s="23" t="s">
        <v>858</v>
      </c>
      <c r="FA455" s="24" t="s">
        <v>678</v>
      </c>
      <c r="FB455" s="24" t="s">
        <v>256</v>
      </c>
      <c r="FC455" s="24">
        <v>8000</v>
      </c>
      <c r="FD455" s="24">
        <v>14.5</v>
      </c>
      <c r="FE455" s="24">
        <v>472</v>
      </c>
      <c r="FF455" s="24">
        <v>12</v>
      </c>
      <c r="FG455" s="24">
        <v>543.70000000000005</v>
      </c>
      <c r="FH455" s="24">
        <v>7</v>
      </c>
      <c r="FI455" s="24" t="s">
        <v>858</v>
      </c>
      <c r="FJ455" s="24" t="s">
        <v>858</v>
      </c>
      <c r="FK455" s="24" t="s">
        <v>858</v>
      </c>
      <c r="FL455" s="24" t="s">
        <v>858</v>
      </c>
      <c r="FN455" s="11" t="s">
        <v>678</v>
      </c>
      <c r="FO455" s="11" t="s">
        <v>256</v>
      </c>
      <c r="FP455" s="11">
        <v>12000</v>
      </c>
      <c r="FQ455" s="11">
        <v>12.4</v>
      </c>
      <c r="FR455" s="11">
        <v>38</v>
      </c>
      <c r="FS455" s="11">
        <v>1.7</v>
      </c>
      <c r="FT455" s="11">
        <v>39.9</v>
      </c>
      <c r="FU455" s="11">
        <v>1.9</v>
      </c>
      <c r="FV455" s="11">
        <v>35</v>
      </c>
      <c r="FW455" s="11">
        <v>3.1</v>
      </c>
      <c r="FX455" s="11" t="s">
        <v>858</v>
      </c>
      <c r="FY455" s="11" t="s">
        <v>858</v>
      </c>
      <c r="GA455" s="10" t="s">
        <v>678</v>
      </c>
      <c r="GB455" s="10" t="s">
        <v>256</v>
      </c>
      <c r="GC455" s="10" t="s">
        <v>858</v>
      </c>
      <c r="GD455" s="10" t="s">
        <v>858</v>
      </c>
      <c r="GE455" s="10">
        <v>36351</v>
      </c>
      <c r="GF455" s="10">
        <v>12</v>
      </c>
      <c r="GG455" s="10" t="s">
        <v>858</v>
      </c>
      <c r="GH455" s="10" t="s">
        <v>858</v>
      </c>
      <c r="GI455" s="10">
        <v>17833</v>
      </c>
      <c r="GJ455" s="10">
        <v>17</v>
      </c>
      <c r="GK455" s="10" t="s">
        <v>858</v>
      </c>
      <c r="GL455" s="10" t="s">
        <v>858</v>
      </c>
      <c r="GN455" s="9" t="s">
        <v>678</v>
      </c>
      <c r="GO455" s="9" t="s">
        <v>256</v>
      </c>
      <c r="GP455" s="9">
        <v>12000</v>
      </c>
      <c r="GQ455" s="9">
        <v>12.4</v>
      </c>
      <c r="GR455" s="9">
        <v>16.46</v>
      </c>
      <c r="GS455" s="9">
        <v>14</v>
      </c>
      <c r="GT455" s="9">
        <v>20.27</v>
      </c>
      <c r="GU455" s="9">
        <v>9.4</v>
      </c>
      <c r="GV455" s="9">
        <v>8.0500000000000007</v>
      </c>
      <c r="GW455" s="9">
        <v>8.1</v>
      </c>
      <c r="GX455" s="9" t="s">
        <v>858</v>
      </c>
      <c r="GY455" s="9" t="s">
        <v>858</v>
      </c>
    </row>
    <row r="456" spans="1:207" x14ac:dyDescent="0.25">
      <c r="A456" s="1" t="s">
        <v>679</v>
      </c>
      <c r="B456" s="1" t="s">
        <v>257</v>
      </c>
      <c r="C456" s="1">
        <v>30000</v>
      </c>
      <c r="D456" s="1">
        <v>7.9</v>
      </c>
      <c r="E456" s="1">
        <v>604.70000000000005</v>
      </c>
      <c r="F456" s="1">
        <v>7.8</v>
      </c>
      <c r="G456" s="1">
        <v>729</v>
      </c>
      <c r="H456" s="1">
        <v>4.7</v>
      </c>
      <c r="I456" s="1">
        <v>341.5</v>
      </c>
      <c r="J456" s="1">
        <v>4.7</v>
      </c>
      <c r="K456" s="1" t="s">
        <v>858</v>
      </c>
      <c r="L456" s="1" t="s">
        <v>858</v>
      </c>
      <c r="N456" s="2" t="s">
        <v>679</v>
      </c>
      <c r="O456" s="2" t="s">
        <v>257</v>
      </c>
      <c r="P456" s="2">
        <v>49000</v>
      </c>
      <c r="Q456" s="2">
        <v>6</v>
      </c>
      <c r="R456" s="2">
        <v>37.5</v>
      </c>
      <c r="S456" s="2">
        <v>1.5</v>
      </c>
      <c r="T456" s="2">
        <v>39.1</v>
      </c>
      <c r="U456" s="2">
        <v>0.7</v>
      </c>
      <c r="V456" s="2">
        <v>35</v>
      </c>
      <c r="W456" s="2">
        <v>0.8</v>
      </c>
      <c r="X456" s="2" t="s">
        <v>858</v>
      </c>
      <c r="Y456" s="2" t="s">
        <v>858</v>
      </c>
      <c r="AA456" s="3" t="s">
        <v>679</v>
      </c>
      <c r="AB456" s="3" t="s">
        <v>257</v>
      </c>
      <c r="AC456" s="3">
        <v>43000</v>
      </c>
      <c r="AD456" s="3">
        <v>10.7</v>
      </c>
      <c r="AE456" s="3">
        <v>28864</v>
      </c>
      <c r="AF456" s="3">
        <v>9.5</v>
      </c>
      <c r="AG456" s="3">
        <v>36170</v>
      </c>
      <c r="AH456" s="3">
        <v>7.3</v>
      </c>
      <c r="AI456" s="3" t="s">
        <v>858</v>
      </c>
      <c r="AJ456" s="3" t="s">
        <v>858</v>
      </c>
      <c r="AK456" s="3" t="s">
        <v>858</v>
      </c>
      <c r="AL456" s="3" t="s">
        <v>858</v>
      </c>
      <c r="AN456" s="4" t="s">
        <v>679</v>
      </c>
      <c r="AO456" s="4" t="s">
        <v>257</v>
      </c>
      <c r="AP456" s="4">
        <v>49000</v>
      </c>
      <c r="AQ456" s="4">
        <v>6</v>
      </c>
      <c r="AR456" s="4">
        <v>14.78</v>
      </c>
      <c r="AS456" s="4">
        <v>5.9</v>
      </c>
      <c r="AT456" s="4">
        <v>17.41</v>
      </c>
      <c r="AU456" s="4">
        <v>3.8</v>
      </c>
      <c r="AV456" s="4">
        <v>8.0399999999999991</v>
      </c>
      <c r="AW456" s="4">
        <v>3.6</v>
      </c>
      <c r="AX456" s="4" t="s">
        <v>858</v>
      </c>
      <c r="AY456" s="4" t="s">
        <v>858</v>
      </c>
      <c r="BA456" s="5" t="s">
        <v>679</v>
      </c>
      <c r="BB456" s="5" t="s">
        <v>257</v>
      </c>
      <c r="BC456" s="5">
        <v>49000</v>
      </c>
      <c r="BD456" s="5">
        <v>6</v>
      </c>
      <c r="BE456" s="5">
        <v>577</v>
      </c>
      <c r="BF456" s="5">
        <v>5.2</v>
      </c>
      <c r="BG456" s="5">
        <v>680.5</v>
      </c>
      <c r="BH456" s="5">
        <v>3.7</v>
      </c>
      <c r="BI456" s="5">
        <v>320</v>
      </c>
      <c r="BJ456" s="5">
        <v>3.3</v>
      </c>
      <c r="BK456" s="5" t="s">
        <v>858</v>
      </c>
      <c r="BL456" s="5" t="s">
        <v>858</v>
      </c>
      <c r="BN456" s="6" t="s">
        <v>679</v>
      </c>
      <c r="BO456" s="6" t="s">
        <v>257</v>
      </c>
      <c r="BP456" s="6">
        <v>65000</v>
      </c>
      <c r="BQ456" s="6">
        <v>5.0999999999999996</v>
      </c>
      <c r="BR456" s="6">
        <v>37.4</v>
      </c>
      <c r="BS456" s="6">
        <v>0.3</v>
      </c>
      <c r="BT456" s="6">
        <v>33.5</v>
      </c>
      <c r="BU456" s="6">
        <v>1.6</v>
      </c>
      <c r="BV456" s="6">
        <v>15.1</v>
      </c>
      <c r="BW456" s="6">
        <v>13</v>
      </c>
      <c r="BX456" s="6">
        <v>43</v>
      </c>
      <c r="BY456" s="6">
        <v>16</v>
      </c>
      <c r="CA456" s="7" t="s">
        <v>679</v>
      </c>
      <c r="CB456" s="7" t="s">
        <v>257</v>
      </c>
      <c r="CC456" s="7">
        <v>56000</v>
      </c>
      <c r="CD456" s="7">
        <v>8.6</v>
      </c>
      <c r="CE456" s="7">
        <v>24563</v>
      </c>
      <c r="CF456" s="7">
        <v>11</v>
      </c>
      <c r="CG456" s="7">
        <v>29774</v>
      </c>
      <c r="CH456" s="7">
        <v>6.5</v>
      </c>
      <c r="CI456" s="7">
        <v>5994</v>
      </c>
      <c r="CJ456" s="7">
        <v>18</v>
      </c>
      <c r="CK456" s="7" t="s">
        <v>858</v>
      </c>
      <c r="CL456" s="7" t="s">
        <v>858</v>
      </c>
      <c r="CN456" s="8" t="s">
        <v>679</v>
      </c>
      <c r="CO456" s="8" t="s">
        <v>257</v>
      </c>
      <c r="CP456" s="8">
        <v>65000</v>
      </c>
      <c r="CQ456" s="8">
        <v>5.0999999999999996</v>
      </c>
      <c r="CR456" s="8">
        <v>12.82</v>
      </c>
      <c r="CS456" s="8">
        <v>5</v>
      </c>
      <c r="CT456" s="8">
        <v>16.510000000000002</v>
      </c>
      <c r="CU456" s="8">
        <v>3.6</v>
      </c>
      <c r="CV456" s="8">
        <v>6.5</v>
      </c>
      <c r="CW456" s="8">
        <v>2.9</v>
      </c>
      <c r="CX456" s="8" t="s">
        <v>858</v>
      </c>
      <c r="CY456" s="8" t="s">
        <v>858</v>
      </c>
      <c r="DA456" s="20" t="s">
        <v>679</v>
      </c>
      <c r="DB456" s="20" t="s">
        <v>257</v>
      </c>
      <c r="DC456" s="20">
        <v>65000</v>
      </c>
      <c r="DD456" s="20">
        <v>5.0999999999999996</v>
      </c>
      <c r="DE456" s="20">
        <v>479.1</v>
      </c>
      <c r="DF456" s="20">
        <v>4.8</v>
      </c>
      <c r="DG456" s="20">
        <v>553.20000000000005</v>
      </c>
      <c r="DH456" s="20">
        <v>4</v>
      </c>
      <c r="DI456" s="20">
        <v>107.9</v>
      </c>
      <c r="DJ456" s="20">
        <v>13</v>
      </c>
      <c r="DK456" s="20" t="s">
        <v>858</v>
      </c>
      <c r="DL456" s="20" t="s">
        <v>858</v>
      </c>
      <c r="DN456" s="21" t="s">
        <v>679</v>
      </c>
      <c r="DO456" s="21" t="s">
        <v>257</v>
      </c>
      <c r="DP456" s="21">
        <v>19000</v>
      </c>
      <c r="DQ456" s="21">
        <v>9.1999999999999993</v>
      </c>
      <c r="DR456" s="21">
        <v>37.4</v>
      </c>
      <c r="DS456" s="21">
        <v>0.4</v>
      </c>
      <c r="DT456" s="21">
        <v>37.299999999999997</v>
      </c>
      <c r="DU456" s="21">
        <v>0.8</v>
      </c>
      <c r="DV456" s="21">
        <v>32.5</v>
      </c>
      <c r="DW456" s="21">
        <v>2</v>
      </c>
      <c r="DX456" s="21" t="s">
        <v>858</v>
      </c>
      <c r="DY456" s="21" t="s">
        <v>858</v>
      </c>
      <c r="EA456" s="22" t="s">
        <v>679</v>
      </c>
      <c r="EB456" s="22" t="s">
        <v>257</v>
      </c>
      <c r="EC456" s="22">
        <v>16000</v>
      </c>
      <c r="ED456" s="22">
        <v>11.3</v>
      </c>
      <c r="EE456" s="22">
        <v>24922</v>
      </c>
      <c r="EF456" s="22">
        <v>9.9</v>
      </c>
      <c r="EG456" s="22">
        <v>31083</v>
      </c>
      <c r="EH456" s="22">
        <v>7.9</v>
      </c>
      <c r="EI456" s="22">
        <v>15156</v>
      </c>
      <c r="EJ456" s="22">
        <v>8.4</v>
      </c>
      <c r="EK456" s="22" t="s">
        <v>858</v>
      </c>
      <c r="EL456" s="22" t="s">
        <v>858</v>
      </c>
      <c r="EN456" s="23" t="s">
        <v>679</v>
      </c>
      <c r="EO456" s="23" t="s">
        <v>257</v>
      </c>
      <c r="EP456" s="23">
        <v>19000</v>
      </c>
      <c r="EQ456" s="23">
        <v>9.1999999999999993</v>
      </c>
      <c r="ER456" s="23">
        <v>14.29</v>
      </c>
      <c r="ES456" s="23">
        <v>8.1999999999999993</v>
      </c>
      <c r="ET456" s="23">
        <v>16.2</v>
      </c>
      <c r="EU456" s="23">
        <v>5.7</v>
      </c>
      <c r="EV456" s="23">
        <v>8.01</v>
      </c>
      <c r="EW456" s="23">
        <v>5.3</v>
      </c>
      <c r="EX456" s="23" t="s">
        <v>858</v>
      </c>
      <c r="EY456" s="23" t="s">
        <v>858</v>
      </c>
      <c r="FA456" s="24" t="s">
        <v>679</v>
      </c>
      <c r="FB456" s="24" t="s">
        <v>257</v>
      </c>
      <c r="FC456" s="24">
        <v>19000</v>
      </c>
      <c r="FD456" s="24">
        <v>9.1999999999999993</v>
      </c>
      <c r="FE456" s="24">
        <v>520</v>
      </c>
      <c r="FF456" s="24">
        <v>8.4</v>
      </c>
      <c r="FG456" s="24">
        <v>603.6</v>
      </c>
      <c r="FH456" s="24">
        <v>5.6</v>
      </c>
      <c r="FI456" s="24">
        <v>297.39999999999998</v>
      </c>
      <c r="FJ456" s="24">
        <v>6.1</v>
      </c>
      <c r="FK456" s="24" t="s">
        <v>858</v>
      </c>
      <c r="FL456" s="24" t="s">
        <v>858</v>
      </c>
      <c r="FN456" s="11" t="s">
        <v>679</v>
      </c>
      <c r="FO456" s="11" t="s">
        <v>257</v>
      </c>
      <c r="FP456" s="11">
        <v>30000</v>
      </c>
      <c r="FQ456" s="11">
        <v>7.9</v>
      </c>
      <c r="FR456" s="11">
        <v>39</v>
      </c>
      <c r="FS456" s="11">
        <v>1.6</v>
      </c>
      <c r="FT456" s="11">
        <v>40.200000000000003</v>
      </c>
      <c r="FU456" s="11">
        <v>1</v>
      </c>
      <c r="FV456" s="11">
        <v>36.1</v>
      </c>
      <c r="FW456" s="11">
        <v>1.5</v>
      </c>
      <c r="FX456" s="11" t="s">
        <v>858</v>
      </c>
      <c r="FY456" s="11" t="s">
        <v>858</v>
      </c>
      <c r="GA456" s="10" t="s">
        <v>679</v>
      </c>
      <c r="GB456" s="10" t="s">
        <v>257</v>
      </c>
      <c r="GC456" s="10">
        <v>27000</v>
      </c>
      <c r="GD456" s="10">
        <v>15.5</v>
      </c>
      <c r="GE456" s="10" t="s">
        <v>858</v>
      </c>
      <c r="GF456" s="10" t="s">
        <v>858</v>
      </c>
      <c r="GG456" s="10">
        <v>39092</v>
      </c>
      <c r="GH456" s="10">
        <v>11</v>
      </c>
      <c r="GI456" s="10" t="s">
        <v>858</v>
      </c>
      <c r="GJ456" s="10" t="s">
        <v>858</v>
      </c>
      <c r="GK456" s="10" t="s">
        <v>858</v>
      </c>
      <c r="GL456" s="10" t="s">
        <v>858</v>
      </c>
      <c r="GN456" s="9" t="s">
        <v>679</v>
      </c>
      <c r="GO456" s="9" t="s">
        <v>257</v>
      </c>
      <c r="GP456" s="9">
        <v>30000</v>
      </c>
      <c r="GQ456" s="9">
        <v>7.9</v>
      </c>
      <c r="GR456" s="9">
        <v>15.31</v>
      </c>
      <c r="GS456" s="9">
        <v>6.8</v>
      </c>
      <c r="GT456" s="9">
        <v>18.12</v>
      </c>
      <c r="GU456" s="9">
        <v>4.9000000000000004</v>
      </c>
      <c r="GV456" s="9">
        <v>8.0399999999999991</v>
      </c>
      <c r="GW456" s="9">
        <v>5.8</v>
      </c>
      <c r="GX456" s="9" t="s">
        <v>858</v>
      </c>
      <c r="GY456" s="9" t="s">
        <v>858</v>
      </c>
    </row>
    <row r="457" spans="1:207" x14ac:dyDescent="0.25">
      <c r="A457" s="1" t="s">
        <v>680</v>
      </c>
      <c r="B457" s="1" t="s">
        <v>258</v>
      </c>
      <c r="C457" s="1">
        <v>13000</v>
      </c>
      <c r="D457" s="1">
        <v>11.8</v>
      </c>
      <c r="E457" s="1">
        <v>521.79999999999995</v>
      </c>
      <c r="F457" s="1">
        <v>13</v>
      </c>
      <c r="G457" s="1">
        <v>621.9</v>
      </c>
      <c r="H457" s="1">
        <v>8.3000000000000007</v>
      </c>
      <c r="I457" s="1">
        <v>273.7</v>
      </c>
      <c r="J457" s="1">
        <v>7.7</v>
      </c>
      <c r="K457" s="1" t="s">
        <v>858</v>
      </c>
      <c r="L457" s="1" t="s">
        <v>858</v>
      </c>
      <c r="N457" s="2" t="s">
        <v>680</v>
      </c>
      <c r="O457" s="2" t="s">
        <v>258</v>
      </c>
      <c r="P457" s="2">
        <v>23000</v>
      </c>
      <c r="Q457" s="2">
        <v>8.6</v>
      </c>
      <c r="R457" s="2">
        <v>37.5</v>
      </c>
      <c r="S457" s="2">
        <v>0.7</v>
      </c>
      <c r="T457" s="2">
        <v>38.4</v>
      </c>
      <c r="U457" s="2">
        <v>1</v>
      </c>
      <c r="V457" s="2">
        <v>33.9</v>
      </c>
      <c r="W457" s="2">
        <v>2</v>
      </c>
      <c r="X457" s="2" t="s">
        <v>858</v>
      </c>
      <c r="Y457" s="2" t="s">
        <v>858</v>
      </c>
      <c r="AA457" s="3" t="s">
        <v>680</v>
      </c>
      <c r="AB457" s="3" t="s">
        <v>258</v>
      </c>
      <c r="AC457" s="3">
        <v>21000</v>
      </c>
      <c r="AD457" s="3">
        <v>10</v>
      </c>
      <c r="AE457" s="3">
        <v>23119</v>
      </c>
      <c r="AF457" s="3">
        <v>10</v>
      </c>
      <c r="AG457" s="3">
        <v>27601</v>
      </c>
      <c r="AH457" s="3">
        <v>6.5</v>
      </c>
      <c r="AI457" s="3">
        <v>12704</v>
      </c>
      <c r="AJ457" s="3">
        <v>7.9</v>
      </c>
      <c r="AK457" s="3" t="s">
        <v>858</v>
      </c>
      <c r="AL457" s="3" t="s">
        <v>858</v>
      </c>
      <c r="AN457" s="4" t="s">
        <v>680</v>
      </c>
      <c r="AO457" s="4" t="s">
        <v>258</v>
      </c>
      <c r="AP457" s="4">
        <v>23000</v>
      </c>
      <c r="AQ457" s="4">
        <v>8.6</v>
      </c>
      <c r="AR457" s="4">
        <v>12.53</v>
      </c>
      <c r="AS457" s="4">
        <v>9.8000000000000007</v>
      </c>
      <c r="AT457" s="4">
        <v>14.81</v>
      </c>
      <c r="AU457" s="4">
        <v>5.7</v>
      </c>
      <c r="AV457" s="4">
        <v>6.78</v>
      </c>
      <c r="AW457" s="4">
        <v>4</v>
      </c>
      <c r="AX457" s="4" t="s">
        <v>858</v>
      </c>
      <c r="AY457" s="4" t="s">
        <v>858</v>
      </c>
      <c r="BA457" s="5" t="s">
        <v>680</v>
      </c>
      <c r="BB457" s="5" t="s">
        <v>258</v>
      </c>
      <c r="BC457" s="5">
        <v>23000</v>
      </c>
      <c r="BD457" s="5">
        <v>8.6</v>
      </c>
      <c r="BE457" s="5">
        <v>485.3</v>
      </c>
      <c r="BF457" s="5">
        <v>9.3000000000000007</v>
      </c>
      <c r="BG457" s="5">
        <v>568.1</v>
      </c>
      <c r="BH457" s="5">
        <v>5.6</v>
      </c>
      <c r="BI457" s="5">
        <v>276</v>
      </c>
      <c r="BJ457" s="5">
        <v>6.3</v>
      </c>
      <c r="BK457" s="5" t="s">
        <v>858</v>
      </c>
      <c r="BL457" s="5" t="s">
        <v>858</v>
      </c>
      <c r="BN457" s="6" t="s">
        <v>680</v>
      </c>
      <c r="BO457" s="6" t="s">
        <v>258</v>
      </c>
      <c r="BP457" s="6">
        <v>34000</v>
      </c>
      <c r="BQ457" s="6">
        <v>6.9</v>
      </c>
      <c r="BR457" s="6">
        <v>36.4</v>
      </c>
      <c r="BS457" s="6">
        <v>2.2999999999999998</v>
      </c>
      <c r="BT457" s="6">
        <v>31.1</v>
      </c>
      <c r="BU457" s="6">
        <v>2.5</v>
      </c>
      <c r="BV457" s="6">
        <v>12.5</v>
      </c>
      <c r="BW457" s="6">
        <v>13</v>
      </c>
      <c r="BX457" s="6" t="s">
        <v>858</v>
      </c>
      <c r="BY457" s="6" t="s">
        <v>858</v>
      </c>
      <c r="CA457" s="7" t="s">
        <v>680</v>
      </c>
      <c r="CB457" s="7" t="s">
        <v>258</v>
      </c>
      <c r="CC457" s="7">
        <v>30000</v>
      </c>
      <c r="CD457" s="7">
        <v>8.1</v>
      </c>
      <c r="CE457" s="7">
        <v>18328</v>
      </c>
      <c r="CF457" s="7">
        <v>8.9</v>
      </c>
      <c r="CG457" s="7">
        <v>22277</v>
      </c>
      <c r="CH457" s="7">
        <v>6.6</v>
      </c>
      <c r="CI457" s="7">
        <v>4958</v>
      </c>
      <c r="CJ457" s="7">
        <v>16</v>
      </c>
      <c r="CK457" s="7" t="s">
        <v>858</v>
      </c>
      <c r="CL457" s="7" t="s">
        <v>858</v>
      </c>
      <c r="CN457" s="8" t="s">
        <v>680</v>
      </c>
      <c r="CO457" s="8" t="s">
        <v>258</v>
      </c>
      <c r="CP457" s="8">
        <v>34000</v>
      </c>
      <c r="CQ457" s="8">
        <v>6.9</v>
      </c>
      <c r="CR457" s="8">
        <v>10.49</v>
      </c>
      <c r="CS457" s="8">
        <v>7.3</v>
      </c>
      <c r="CT457" s="8">
        <v>13.97</v>
      </c>
      <c r="CU457" s="8">
        <v>5</v>
      </c>
      <c r="CV457" s="8">
        <v>6.34</v>
      </c>
      <c r="CW457" s="8">
        <v>2.2000000000000002</v>
      </c>
      <c r="CX457" s="8" t="s">
        <v>858</v>
      </c>
      <c r="CY457" s="8" t="s">
        <v>858</v>
      </c>
      <c r="DA457" s="20" t="s">
        <v>680</v>
      </c>
      <c r="DB457" s="20" t="s">
        <v>258</v>
      </c>
      <c r="DC457" s="20">
        <v>34000</v>
      </c>
      <c r="DD457" s="20">
        <v>6.9</v>
      </c>
      <c r="DE457" s="20">
        <v>352.3</v>
      </c>
      <c r="DF457" s="20">
        <v>8.3000000000000007</v>
      </c>
      <c r="DG457" s="20">
        <v>434.8</v>
      </c>
      <c r="DH457" s="20">
        <v>5.8</v>
      </c>
      <c r="DI457" s="20">
        <v>97.1</v>
      </c>
      <c r="DJ457" s="20">
        <v>12</v>
      </c>
      <c r="DK457" s="20" t="s">
        <v>858</v>
      </c>
      <c r="DL457" s="20" t="s">
        <v>858</v>
      </c>
      <c r="DN457" s="21" t="s">
        <v>680</v>
      </c>
      <c r="DO457" s="21" t="s">
        <v>258</v>
      </c>
      <c r="DP457" s="21">
        <v>10000</v>
      </c>
      <c r="DQ457" s="21">
        <v>12.7</v>
      </c>
      <c r="DR457" s="21">
        <v>37.5</v>
      </c>
      <c r="DS457" s="21">
        <v>0.4</v>
      </c>
      <c r="DT457" s="21">
        <v>37</v>
      </c>
      <c r="DU457" s="21">
        <v>1.2</v>
      </c>
      <c r="DV457" s="21" t="s">
        <v>858</v>
      </c>
      <c r="DW457" s="21" t="s">
        <v>858</v>
      </c>
      <c r="DX457" s="21" t="s">
        <v>858</v>
      </c>
      <c r="DY457" s="21" t="s">
        <v>858</v>
      </c>
      <c r="EA457" s="22" t="s">
        <v>680</v>
      </c>
      <c r="EB457" s="22" t="s">
        <v>258</v>
      </c>
      <c r="EC457" s="22">
        <v>9000</v>
      </c>
      <c r="ED457" s="22">
        <v>15</v>
      </c>
      <c r="EE457" s="22">
        <v>23270</v>
      </c>
      <c r="EF457" s="22">
        <v>13</v>
      </c>
      <c r="EG457" s="22">
        <v>25000</v>
      </c>
      <c r="EH457" s="22">
        <v>6.5</v>
      </c>
      <c r="EI457" s="22" t="s">
        <v>858</v>
      </c>
      <c r="EJ457" s="22" t="s">
        <v>858</v>
      </c>
      <c r="EK457" s="22" t="s">
        <v>858</v>
      </c>
      <c r="EL457" s="22" t="s">
        <v>858</v>
      </c>
      <c r="EN457" s="23" t="s">
        <v>680</v>
      </c>
      <c r="EO457" s="23" t="s">
        <v>258</v>
      </c>
      <c r="EP457" s="23">
        <v>10000</v>
      </c>
      <c r="EQ457" s="23">
        <v>12.7</v>
      </c>
      <c r="ER457" s="23">
        <v>13.68</v>
      </c>
      <c r="ES457" s="23">
        <v>12</v>
      </c>
      <c r="ET457" s="23">
        <v>13.46</v>
      </c>
      <c r="EU457" s="23">
        <v>5.4</v>
      </c>
      <c r="EV457" s="23">
        <v>6.77</v>
      </c>
      <c r="EW457" s="23">
        <v>4.5999999999999996</v>
      </c>
      <c r="EX457" s="23" t="s">
        <v>858</v>
      </c>
      <c r="EY457" s="23" t="s">
        <v>858</v>
      </c>
      <c r="FA457" s="24" t="s">
        <v>680</v>
      </c>
      <c r="FB457" s="24" t="s">
        <v>258</v>
      </c>
      <c r="FC457" s="24">
        <v>10000</v>
      </c>
      <c r="FD457" s="24">
        <v>12.7</v>
      </c>
      <c r="FE457" s="24">
        <v>458.6</v>
      </c>
      <c r="FF457" s="24">
        <v>12</v>
      </c>
      <c r="FG457" s="24">
        <v>498.5</v>
      </c>
      <c r="FH457" s="24">
        <v>5.3</v>
      </c>
      <c r="FI457" s="24">
        <v>279.5</v>
      </c>
      <c r="FJ457" s="24">
        <v>9.1999999999999993</v>
      </c>
      <c r="FK457" s="24" t="s">
        <v>858</v>
      </c>
      <c r="FL457" s="24" t="s">
        <v>858</v>
      </c>
      <c r="FN457" s="11" t="s">
        <v>680</v>
      </c>
      <c r="FO457" s="11" t="s">
        <v>258</v>
      </c>
      <c r="FP457" s="11">
        <v>13000</v>
      </c>
      <c r="FQ457" s="11">
        <v>11.8</v>
      </c>
      <c r="FR457" s="11">
        <v>37.700000000000003</v>
      </c>
      <c r="FS457" s="11">
        <v>2</v>
      </c>
      <c r="FT457" s="11">
        <v>39.4</v>
      </c>
      <c r="FU457" s="11">
        <v>1.3</v>
      </c>
      <c r="FV457" s="11">
        <v>35</v>
      </c>
      <c r="FW457" s="11">
        <v>1.4</v>
      </c>
      <c r="FX457" s="11" t="s">
        <v>858</v>
      </c>
      <c r="FY457" s="11" t="s">
        <v>858</v>
      </c>
      <c r="GA457" s="10" t="s">
        <v>680</v>
      </c>
      <c r="GB457" s="10" t="s">
        <v>258</v>
      </c>
      <c r="GC457" s="10">
        <v>12000</v>
      </c>
      <c r="GD457" s="10">
        <v>13.3</v>
      </c>
      <c r="GE457" s="10">
        <v>22648</v>
      </c>
      <c r="GF457" s="10">
        <v>19</v>
      </c>
      <c r="GG457" s="10">
        <v>29526</v>
      </c>
      <c r="GH457" s="10">
        <v>9.6999999999999993</v>
      </c>
      <c r="GI457" s="10">
        <v>12542</v>
      </c>
      <c r="GJ457" s="10">
        <v>9.5</v>
      </c>
      <c r="GK457" s="10" t="s">
        <v>858</v>
      </c>
      <c r="GL457" s="10" t="s">
        <v>858</v>
      </c>
      <c r="GN457" s="9" t="s">
        <v>680</v>
      </c>
      <c r="GO457" s="9" t="s">
        <v>258</v>
      </c>
      <c r="GP457" s="9">
        <v>13000</v>
      </c>
      <c r="GQ457" s="9">
        <v>11.8</v>
      </c>
      <c r="GR457" s="9">
        <v>11.99</v>
      </c>
      <c r="GS457" s="9">
        <v>14</v>
      </c>
      <c r="GT457" s="9">
        <v>15.79</v>
      </c>
      <c r="GU457" s="9">
        <v>8.4</v>
      </c>
      <c r="GV457" s="9">
        <v>6.73</v>
      </c>
      <c r="GW457" s="9">
        <v>5.6</v>
      </c>
      <c r="GX457" s="9" t="s">
        <v>858</v>
      </c>
      <c r="GY457" s="9" t="s">
        <v>858</v>
      </c>
    </row>
    <row r="458" spans="1:207" x14ac:dyDescent="0.25">
      <c r="A458" s="1" t="s">
        <v>681</v>
      </c>
      <c r="B458" s="1" t="s">
        <v>259</v>
      </c>
      <c r="C458" s="1">
        <v>11000</v>
      </c>
      <c r="D458" s="1">
        <v>13.1</v>
      </c>
      <c r="E458" s="1">
        <v>490.5</v>
      </c>
      <c r="F458" s="1">
        <v>11</v>
      </c>
      <c r="G458" s="1">
        <v>561.5</v>
      </c>
      <c r="H458" s="1">
        <v>7.4</v>
      </c>
      <c r="I458" s="1" t="s">
        <v>858</v>
      </c>
      <c r="J458" s="1" t="s">
        <v>858</v>
      </c>
      <c r="K458" s="1" t="s">
        <v>858</v>
      </c>
      <c r="L458" s="1" t="s">
        <v>858</v>
      </c>
      <c r="N458" s="2" t="s">
        <v>681</v>
      </c>
      <c r="O458" s="2" t="s">
        <v>259</v>
      </c>
      <c r="P458" s="2">
        <v>19000</v>
      </c>
      <c r="Q458" s="2">
        <v>9.6</v>
      </c>
      <c r="R458" s="2">
        <v>37.5</v>
      </c>
      <c r="S458" s="2">
        <v>0.4</v>
      </c>
      <c r="T458" s="2">
        <v>38.200000000000003</v>
      </c>
      <c r="U458" s="2">
        <v>1.2</v>
      </c>
      <c r="V458" s="2">
        <v>32.5</v>
      </c>
      <c r="W458" s="2">
        <v>4.7</v>
      </c>
      <c r="X458" s="2" t="s">
        <v>858</v>
      </c>
      <c r="Y458" s="2" t="s">
        <v>858</v>
      </c>
      <c r="AA458" s="3" t="s">
        <v>681</v>
      </c>
      <c r="AB458" s="3" t="s">
        <v>259</v>
      </c>
      <c r="AC458" s="3">
        <v>17000</v>
      </c>
      <c r="AD458" s="3">
        <v>12.5</v>
      </c>
      <c r="AE458" s="3">
        <v>22515</v>
      </c>
      <c r="AF458" s="3">
        <v>6.8</v>
      </c>
      <c r="AG458" s="3">
        <v>26647</v>
      </c>
      <c r="AH458" s="3">
        <v>6.6</v>
      </c>
      <c r="AI458" s="3">
        <v>14243</v>
      </c>
      <c r="AJ458" s="3">
        <v>8.4</v>
      </c>
      <c r="AK458" s="3" t="s">
        <v>858</v>
      </c>
      <c r="AL458" s="3" t="s">
        <v>858</v>
      </c>
      <c r="AN458" s="4" t="s">
        <v>681</v>
      </c>
      <c r="AO458" s="4" t="s">
        <v>259</v>
      </c>
      <c r="AP458" s="4">
        <v>19000</v>
      </c>
      <c r="AQ458" s="4">
        <v>9.6</v>
      </c>
      <c r="AR458" s="4">
        <v>11.77</v>
      </c>
      <c r="AS458" s="4">
        <v>8.5</v>
      </c>
      <c r="AT458" s="4">
        <v>13.77</v>
      </c>
      <c r="AU458" s="4">
        <v>5.5</v>
      </c>
      <c r="AV458" s="4">
        <v>7.21</v>
      </c>
      <c r="AW458" s="4">
        <v>4.0999999999999996</v>
      </c>
      <c r="AX458" s="4" t="s">
        <v>858</v>
      </c>
      <c r="AY458" s="4" t="s">
        <v>858</v>
      </c>
      <c r="BA458" s="5" t="s">
        <v>681</v>
      </c>
      <c r="BB458" s="5" t="s">
        <v>259</v>
      </c>
      <c r="BC458" s="5">
        <v>19000</v>
      </c>
      <c r="BD458" s="5">
        <v>9.6</v>
      </c>
      <c r="BE458" s="5">
        <v>450.9</v>
      </c>
      <c r="BF458" s="5">
        <v>7.5</v>
      </c>
      <c r="BG458" s="5">
        <v>526.20000000000005</v>
      </c>
      <c r="BH458" s="5">
        <v>5.3</v>
      </c>
      <c r="BI458" s="5">
        <v>280.89999999999998</v>
      </c>
      <c r="BJ458" s="5">
        <v>4.0999999999999996</v>
      </c>
      <c r="BK458" s="5" t="s">
        <v>858</v>
      </c>
      <c r="BL458" s="5" t="s">
        <v>858</v>
      </c>
      <c r="BN458" s="6" t="s">
        <v>681</v>
      </c>
      <c r="BO458" s="6" t="s">
        <v>259</v>
      </c>
      <c r="BP458" s="6">
        <v>26000</v>
      </c>
      <c r="BQ458" s="6">
        <v>7.9</v>
      </c>
      <c r="BR458" s="6">
        <v>37</v>
      </c>
      <c r="BS458" s="6">
        <v>0.6</v>
      </c>
      <c r="BT458" s="6">
        <v>32.5</v>
      </c>
      <c r="BU458" s="6">
        <v>2.5</v>
      </c>
      <c r="BV458" s="6">
        <v>14.9</v>
      </c>
      <c r="BW458" s="6">
        <v>11</v>
      </c>
      <c r="BX458" s="6" t="s">
        <v>858</v>
      </c>
      <c r="BY458" s="6" t="s">
        <v>858</v>
      </c>
      <c r="CA458" s="7" t="s">
        <v>681</v>
      </c>
      <c r="CB458" s="7" t="s">
        <v>259</v>
      </c>
      <c r="CC458" s="7">
        <v>23000</v>
      </c>
      <c r="CD458" s="7">
        <v>10.1</v>
      </c>
      <c r="CE458" s="7">
        <v>19140</v>
      </c>
      <c r="CF458" s="7">
        <v>8.3000000000000007</v>
      </c>
      <c r="CG458" s="7">
        <v>21806</v>
      </c>
      <c r="CH458" s="7">
        <v>7.1</v>
      </c>
      <c r="CI458" s="7">
        <v>5946</v>
      </c>
      <c r="CJ458" s="7">
        <v>16</v>
      </c>
      <c r="CK458" s="7" t="s">
        <v>858</v>
      </c>
      <c r="CL458" s="7" t="s">
        <v>858</v>
      </c>
      <c r="CN458" s="8" t="s">
        <v>681</v>
      </c>
      <c r="CO458" s="8" t="s">
        <v>259</v>
      </c>
      <c r="CP458" s="8">
        <v>26000</v>
      </c>
      <c r="CQ458" s="8">
        <v>7.9</v>
      </c>
      <c r="CR458" s="8">
        <v>9.6999999999999993</v>
      </c>
      <c r="CS458" s="8">
        <v>6.8</v>
      </c>
      <c r="CT458" s="8">
        <v>12.88</v>
      </c>
      <c r="CU458" s="8">
        <v>5.0999999999999996</v>
      </c>
      <c r="CV458" s="8">
        <v>6.27</v>
      </c>
      <c r="CW458" s="8">
        <v>1.9</v>
      </c>
      <c r="CX458" s="8" t="s">
        <v>858</v>
      </c>
      <c r="CY458" s="8" t="s">
        <v>858</v>
      </c>
      <c r="DA458" s="20" t="s">
        <v>681</v>
      </c>
      <c r="DB458" s="20" t="s">
        <v>259</v>
      </c>
      <c r="DC458" s="20">
        <v>26000</v>
      </c>
      <c r="DD458" s="20">
        <v>7.9</v>
      </c>
      <c r="DE458" s="20">
        <v>368.1</v>
      </c>
      <c r="DF458" s="20">
        <v>8.4</v>
      </c>
      <c r="DG458" s="20">
        <v>418.8</v>
      </c>
      <c r="DH458" s="20">
        <v>5.8</v>
      </c>
      <c r="DI458" s="20">
        <v>100.8</v>
      </c>
      <c r="DJ458" s="20">
        <v>11</v>
      </c>
      <c r="DK458" s="20" t="s">
        <v>858</v>
      </c>
      <c r="DL458" s="20" t="s">
        <v>858</v>
      </c>
      <c r="DN458" s="21" t="s">
        <v>681</v>
      </c>
      <c r="DO458" s="21" t="s">
        <v>259</v>
      </c>
      <c r="DP458" s="21">
        <v>8000</v>
      </c>
      <c r="DQ458" s="21">
        <v>13.9</v>
      </c>
      <c r="DR458" s="21">
        <v>37</v>
      </c>
      <c r="DS458" s="21">
        <v>0.4</v>
      </c>
      <c r="DT458" s="21">
        <v>37.200000000000003</v>
      </c>
      <c r="DU458" s="21">
        <v>1.1000000000000001</v>
      </c>
      <c r="DV458" s="21" t="s">
        <v>858</v>
      </c>
      <c r="DW458" s="21" t="s">
        <v>858</v>
      </c>
      <c r="DX458" s="21" t="s">
        <v>858</v>
      </c>
      <c r="DY458" s="21" t="s">
        <v>858</v>
      </c>
      <c r="EA458" s="22" t="s">
        <v>681</v>
      </c>
      <c r="EB458" s="22" t="s">
        <v>259</v>
      </c>
      <c r="EC458" s="22">
        <v>7000</v>
      </c>
      <c r="ED458" s="22">
        <v>16.5</v>
      </c>
      <c r="EE458" s="22">
        <v>21561</v>
      </c>
      <c r="EF458" s="22">
        <v>12</v>
      </c>
      <c r="EG458" s="22">
        <v>24916</v>
      </c>
      <c r="EH458" s="22">
        <v>8.6999999999999993</v>
      </c>
      <c r="EI458" s="22" t="s">
        <v>858</v>
      </c>
      <c r="EJ458" s="22" t="s">
        <v>858</v>
      </c>
      <c r="EK458" s="22" t="s">
        <v>858</v>
      </c>
      <c r="EL458" s="22" t="s">
        <v>858</v>
      </c>
      <c r="EN458" s="23" t="s">
        <v>681</v>
      </c>
      <c r="EO458" s="23" t="s">
        <v>259</v>
      </c>
      <c r="EP458" s="23">
        <v>8000</v>
      </c>
      <c r="EQ458" s="23">
        <v>13.9</v>
      </c>
      <c r="ER458" s="23">
        <v>11.24</v>
      </c>
      <c r="ES458" s="23">
        <v>10</v>
      </c>
      <c r="ET458" s="23">
        <v>12.88</v>
      </c>
      <c r="EU458" s="23">
        <v>6.9</v>
      </c>
      <c r="EV458" s="23">
        <v>6.77</v>
      </c>
      <c r="EW458" s="23">
        <v>4.5</v>
      </c>
      <c r="EX458" s="23" t="s">
        <v>858</v>
      </c>
      <c r="EY458" s="23" t="s">
        <v>858</v>
      </c>
      <c r="FA458" s="24" t="s">
        <v>681</v>
      </c>
      <c r="FB458" s="24" t="s">
        <v>259</v>
      </c>
      <c r="FC458" s="24">
        <v>8000</v>
      </c>
      <c r="FD458" s="24">
        <v>13.9</v>
      </c>
      <c r="FE458" s="24">
        <v>414.5</v>
      </c>
      <c r="FF458" s="24">
        <v>9.1999999999999993</v>
      </c>
      <c r="FG458" s="24">
        <v>479.3</v>
      </c>
      <c r="FH458" s="24">
        <v>6.7</v>
      </c>
      <c r="FI458" s="24">
        <v>263.2</v>
      </c>
      <c r="FJ458" s="24">
        <v>4.7</v>
      </c>
      <c r="FK458" s="24" t="s">
        <v>858</v>
      </c>
      <c r="FL458" s="24" t="s">
        <v>858</v>
      </c>
      <c r="FN458" s="11" t="s">
        <v>681</v>
      </c>
      <c r="FO458" s="11" t="s">
        <v>259</v>
      </c>
      <c r="FP458" s="11">
        <v>11000</v>
      </c>
      <c r="FQ458" s="11">
        <v>13.1</v>
      </c>
      <c r="FR458" s="11">
        <v>37.5</v>
      </c>
      <c r="FS458" s="11">
        <v>1.6</v>
      </c>
      <c r="FT458" s="11">
        <v>39</v>
      </c>
      <c r="FU458" s="11">
        <v>1.8</v>
      </c>
      <c r="FV458" s="11" t="s">
        <v>858</v>
      </c>
      <c r="FW458" s="11" t="s">
        <v>858</v>
      </c>
      <c r="FX458" s="11" t="s">
        <v>858</v>
      </c>
      <c r="FY458" s="11" t="s">
        <v>858</v>
      </c>
      <c r="GA458" s="10" t="s">
        <v>681</v>
      </c>
      <c r="GB458" s="10" t="s">
        <v>259</v>
      </c>
      <c r="GC458" s="10">
        <v>10000</v>
      </c>
      <c r="GD458" s="10">
        <v>17.600000000000001</v>
      </c>
      <c r="GE458" s="10">
        <v>23309</v>
      </c>
      <c r="GF458" s="10">
        <v>13</v>
      </c>
      <c r="GG458" s="10">
        <v>27817</v>
      </c>
      <c r="GH458" s="10">
        <v>9.1</v>
      </c>
      <c r="GI458" s="10" t="s">
        <v>858</v>
      </c>
      <c r="GJ458" s="10" t="s">
        <v>858</v>
      </c>
      <c r="GK458" s="10" t="s">
        <v>858</v>
      </c>
      <c r="GL458" s="10" t="s">
        <v>858</v>
      </c>
      <c r="GN458" s="9" t="s">
        <v>681</v>
      </c>
      <c r="GO458" s="9" t="s">
        <v>259</v>
      </c>
      <c r="GP458" s="9">
        <v>11000</v>
      </c>
      <c r="GQ458" s="9">
        <v>13.1</v>
      </c>
      <c r="GR458" s="9">
        <v>12.24</v>
      </c>
      <c r="GS458" s="9">
        <v>16</v>
      </c>
      <c r="GT458" s="9">
        <v>14.42</v>
      </c>
      <c r="GU458" s="9">
        <v>7.8</v>
      </c>
      <c r="GV458" s="9">
        <v>7.63</v>
      </c>
      <c r="GW458" s="9">
        <v>8.1999999999999993</v>
      </c>
      <c r="GX458" s="9" t="s">
        <v>858</v>
      </c>
      <c r="GY458" s="9" t="s">
        <v>858</v>
      </c>
    </row>
    <row r="459" spans="1:207" x14ac:dyDescent="0.25">
      <c r="A459" s="1" t="s">
        <v>682</v>
      </c>
      <c r="B459" s="1" t="s">
        <v>260</v>
      </c>
      <c r="C459" s="1">
        <v>10000</v>
      </c>
      <c r="D459" s="1">
        <v>13.8</v>
      </c>
      <c r="E459" s="1">
        <v>528.6</v>
      </c>
      <c r="F459" s="1">
        <v>13</v>
      </c>
      <c r="G459" s="1">
        <v>583.9</v>
      </c>
      <c r="H459" s="1">
        <v>7.4</v>
      </c>
      <c r="I459" s="1" t="s">
        <v>858</v>
      </c>
      <c r="J459" s="1" t="s">
        <v>858</v>
      </c>
      <c r="K459" s="1" t="s">
        <v>858</v>
      </c>
      <c r="L459" s="1" t="s">
        <v>858</v>
      </c>
      <c r="N459" s="2" t="s">
        <v>682</v>
      </c>
      <c r="O459" s="2" t="s">
        <v>260</v>
      </c>
      <c r="P459" s="2">
        <v>19000</v>
      </c>
      <c r="Q459" s="2">
        <v>9.6999999999999993</v>
      </c>
      <c r="R459" s="2">
        <v>37.5</v>
      </c>
      <c r="S459" s="2">
        <v>1.4</v>
      </c>
      <c r="T459" s="2">
        <v>39</v>
      </c>
      <c r="U459" s="2">
        <v>1.5</v>
      </c>
      <c r="V459" s="2">
        <v>32.5</v>
      </c>
      <c r="W459" s="2">
        <v>2.4</v>
      </c>
      <c r="X459" s="2" t="s">
        <v>858</v>
      </c>
      <c r="Y459" s="2" t="s">
        <v>858</v>
      </c>
      <c r="AA459" s="3" t="s">
        <v>682</v>
      </c>
      <c r="AB459" s="3" t="s">
        <v>260</v>
      </c>
      <c r="AC459" s="3">
        <v>16000</v>
      </c>
      <c r="AD459" s="3">
        <v>11.6</v>
      </c>
      <c r="AE459" s="3">
        <v>25149</v>
      </c>
      <c r="AF459" s="3">
        <v>8.3000000000000007</v>
      </c>
      <c r="AG459" s="3">
        <v>27713</v>
      </c>
      <c r="AH459" s="3">
        <v>6.2</v>
      </c>
      <c r="AI459" s="3">
        <v>14206</v>
      </c>
      <c r="AJ459" s="3">
        <v>8.3000000000000007</v>
      </c>
      <c r="AK459" s="3" t="s">
        <v>858</v>
      </c>
      <c r="AL459" s="3" t="s">
        <v>858</v>
      </c>
      <c r="AN459" s="4" t="s">
        <v>682</v>
      </c>
      <c r="AO459" s="4" t="s">
        <v>260</v>
      </c>
      <c r="AP459" s="4">
        <v>19000</v>
      </c>
      <c r="AQ459" s="4">
        <v>9.6999999999999993</v>
      </c>
      <c r="AR459" s="4">
        <v>13.41</v>
      </c>
      <c r="AS459" s="4">
        <v>8.1999999999999993</v>
      </c>
      <c r="AT459" s="4">
        <v>13.82</v>
      </c>
      <c r="AU459" s="4">
        <v>4.9000000000000004</v>
      </c>
      <c r="AV459" s="4">
        <v>7.12</v>
      </c>
      <c r="AW459" s="4">
        <v>5.8</v>
      </c>
      <c r="AX459" s="4" t="s">
        <v>858</v>
      </c>
      <c r="AY459" s="4" t="s">
        <v>858</v>
      </c>
      <c r="BA459" s="5" t="s">
        <v>682</v>
      </c>
      <c r="BB459" s="5" t="s">
        <v>260</v>
      </c>
      <c r="BC459" s="5">
        <v>19000</v>
      </c>
      <c r="BD459" s="5">
        <v>9.6999999999999993</v>
      </c>
      <c r="BE459" s="5">
        <v>492.1</v>
      </c>
      <c r="BF459" s="5">
        <v>6.4</v>
      </c>
      <c r="BG459" s="5">
        <v>538.29999999999995</v>
      </c>
      <c r="BH459" s="5">
        <v>5</v>
      </c>
      <c r="BI459" s="5">
        <v>283.5</v>
      </c>
      <c r="BJ459" s="5">
        <v>8.4</v>
      </c>
      <c r="BK459" s="5" t="s">
        <v>858</v>
      </c>
      <c r="BL459" s="5" t="s">
        <v>858</v>
      </c>
      <c r="BN459" s="6" t="s">
        <v>682</v>
      </c>
      <c r="BO459" s="6" t="s">
        <v>260</v>
      </c>
      <c r="BP459" s="6">
        <v>26000</v>
      </c>
      <c r="BQ459" s="6">
        <v>8</v>
      </c>
      <c r="BR459" s="6">
        <v>37</v>
      </c>
      <c r="BS459" s="6">
        <v>1.4</v>
      </c>
      <c r="BT459" s="6">
        <v>32.700000000000003</v>
      </c>
      <c r="BU459" s="6">
        <v>2.8</v>
      </c>
      <c r="BV459" s="6">
        <v>14.7</v>
      </c>
      <c r="BW459" s="6">
        <v>14</v>
      </c>
      <c r="BX459" s="6" t="s">
        <v>858</v>
      </c>
      <c r="BY459" s="6" t="s">
        <v>858</v>
      </c>
      <c r="CA459" s="7" t="s">
        <v>682</v>
      </c>
      <c r="CB459" s="7" t="s">
        <v>260</v>
      </c>
      <c r="CC459" s="7">
        <v>23000</v>
      </c>
      <c r="CD459" s="7">
        <v>9.6</v>
      </c>
      <c r="CE459" s="7">
        <v>21917</v>
      </c>
      <c r="CF459" s="7">
        <v>9.8000000000000007</v>
      </c>
      <c r="CG459" s="7">
        <v>22959</v>
      </c>
      <c r="CH459" s="7">
        <v>6.5</v>
      </c>
      <c r="CI459" s="7" t="s">
        <v>858</v>
      </c>
      <c r="CJ459" s="7" t="s">
        <v>858</v>
      </c>
      <c r="CK459" s="7" t="s">
        <v>858</v>
      </c>
      <c r="CL459" s="7" t="s">
        <v>858</v>
      </c>
      <c r="CN459" s="8" t="s">
        <v>682</v>
      </c>
      <c r="CO459" s="8" t="s">
        <v>260</v>
      </c>
      <c r="CP459" s="8">
        <v>26000</v>
      </c>
      <c r="CQ459" s="8">
        <v>8</v>
      </c>
      <c r="CR459" s="8">
        <v>11.48</v>
      </c>
      <c r="CS459" s="8">
        <v>9</v>
      </c>
      <c r="CT459" s="8">
        <v>13.35</v>
      </c>
      <c r="CU459" s="8">
        <v>4.4000000000000004</v>
      </c>
      <c r="CV459" s="8">
        <v>6.72</v>
      </c>
      <c r="CW459" s="8">
        <v>3.1</v>
      </c>
      <c r="CX459" s="8" t="s">
        <v>858</v>
      </c>
      <c r="CY459" s="8" t="s">
        <v>858</v>
      </c>
      <c r="DA459" s="20" t="s">
        <v>682</v>
      </c>
      <c r="DB459" s="20" t="s">
        <v>260</v>
      </c>
      <c r="DC459" s="20">
        <v>26000</v>
      </c>
      <c r="DD459" s="20">
        <v>8</v>
      </c>
      <c r="DE459" s="20">
        <v>381.8</v>
      </c>
      <c r="DF459" s="20">
        <v>10</v>
      </c>
      <c r="DG459" s="20">
        <v>437.3</v>
      </c>
      <c r="DH459" s="20">
        <v>5.4</v>
      </c>
      <c r="DI459" s="20">
        <v>128.6</v>
      </c>
      <c r="DJ459" s="20">
        <v>13</v>
      </c>
      <c r="DK459" s="20" t="s">
        <v>858</v>
      </c>
      <c r="DL459" s="20" t="s">
        <v>858</v>
      </c>
      <c r="DN459" s="21" t="s">
        <v>682</v>
      </c>
      <c r="DO459" s="21" t="s">
        <v>260</v>
      </c>
      <c r="DP459" s="21">
        <v>9000</v>
      </c>
      <c r="DQ459" s="21">
        <v>13.7</v>
      </c>
      <c r="DR459" s="21">
        <v>37</v>
      </c>
      <c r="DS459" s="21">
        <v>1.7</v>
      </c>
      <c r="DT459" s="21">
        <v>37.299999999999997</v>
      </c>
      <c r="DU459" s="21">
        <v>2.7</v>
      </c>
      <c r="DV459" s="21" t="s">
        <v>858</v>
      </c>
      <c r="DW459" s="21" t="s">
        <v>858</v>
      </c>
      <c r="DX459" s="21" t="s">
        <v>858</v>
      </c>
      <c r="DY459" s="21" t="s">
        <v>858</v>
      </c>
      <c r="EA459" s="22" t="s">
        <v>682</v>
      </c>
      <c r="EB459" s="22" t="s">
        <v>260</v>
      </c>
      <c r="EC459" s="22">
        <v>8000</v>
      </c>
      <c r="ED459" s="22">
        <v>15.8</v>
      </c>
      <c r="EE459" s="22">
        <v>22611</v>
      </c>
      <c r="EF459" s="22">
        <v>11</v>
      </c>
      <c r="EG459" s="22">
        <v>23688</v>
      </c>
      <c r="EH459" s="22">
        <v>6.3</v>
      </c>
      <c r="EI459" s="22" t="s">
        <v>858</v>
      </c>
      <c r="EJ459" s="22" t="s">
        <v>858</v>
      </c>
      <c r="EK459" s="22" t="s">
        <v>858</v>
      </c>
      <c r="EL459" s="22" t="s">
        <v>858</v>
      </c>
      <c r="EN459" s="23" t="s">
        <v>682</v>
      </c>
      <c r="EO459" s="23" t="s">
        <v>260</v>
      </c>
      <c r="EP459" s="23">
        <v>9000</v>
      </c>
      <c r="EQ459" s="23">
        <v>13.7</v>
      </c>
      <c r="ER459" s="23">
        <v>13.15</v>
      </c>
      <c r="ES459" s="23">
        <v>11</v>
      </c>
      <c r="ET459" s="23">
        <v>13.05</v>
      </c>
      <c r="EU459" s="23">
        <v>5.2</v>
      </c>
      <c r="EV459" s="23">
        <v>7.16</v>
      </c>
      <c r="EW459" s="23">
        <v>13</v>
      </c>
      <c r="EX459" s="23" t="s">
        <v>858</v>
      </c>
      <c r="EY459" s="23" t="s">
        <v>858</v>
      </c>
      <c r="FA459" s="24" t="s">
        <v>682</v>
      </c>
      <c r="FB459" s="24" t="s">
        <v>260</v>
      </c>
      <c r="FC459" s="24">
        <v>9000</v>
      </c>
      <c r="FD459" s="24">
        <v>13.7</v>
      </c>
      <c r="FE459" s="24">
        <v>469.8</v>
      </c>
      <c r="FF459" s="24">
        <v>11</v>
      </c>
      <c r="FG459" s="24">
        <v>486.2</v>
      </c>
      <c r="FH459" s="24">
        <v>6.1</v>
      </c>
      <c r="FI459" s="24">
        <v>245.7</v>
      </c>
      <c r="FJ459" s="24">
        <v>20</v>
      </c>
      <c r="FK459" s="24" t="s">
        <v>858</v>
      </c>
      <c r="FL459" s="24" t="s">
        <v>858</v>
      </c>
      <c r="FN459" s="11" t="s">
        <v>682</v>
      </c>
      <c r="FO459" s="11" t="s">
        <v>260</v>
      </c>
      <c r="FP459" s="11">
        <v>10000</v>
      </c>
      <c r="FQ459" s="11">
        <v>13.8</v>
      </c>
      <c r="FR459" s="11">
        <v>39</v>
      </c>
      <c r="FS459" s="11">
        <v>2.2000000000000002</v>
      </c>
      <c r="FT459" s="11">
        <v>40.4</v>
      </c>
      <c r="FU459" s="11">
        <v>1.6</v>
      </c>
      <c r="FV459" s="11" t="s">
        <v>858</v>
      </c>
      <c r="FW459" s="11" t="s">
        <v>858</v>
      </c>
      <c r="FX459" s="11" t="s">
        <v>858</v>
      </c>
      <c r="FY459" s="11" t="s">
        <v>858</v>
      </c>
      <c r="GA459" s="10" t="s">
        <v>682</v>
      </c>
      <c r="GB459" s="10" t="s">
        <v>260</v>
      </c>
      <c r="GC459" s="10">
        <v>8000</v>
      </c>
      <c r="GD459" s="10">
        <v>16.8</v>
      </c>
      <c r="GE459" s="10">
        <v>28136</v>
      </c>
      <c r="GF459" s="10">
        <v>13</v>
      </c>
      <c r="GG459" s="10">
        <v>31438</v>
      </c>
      <c r="GH459" s="10">
        <v>9.3000000000000007</v>
      </c>
      <c r="GI459" s="10" t="s">
        <v>858</v>
      </c>
      <c r="GJ459" s="10" t="s">
        <v>858</v>
      </c>
      <c r="GK459" s="10" t="s">
        <v>858</v>
      </c>
      <c r="GL459" s="10" t="s">
        <v>858</v>
      </c>
      <c r="GN459" s="9" t="s">
        <v>682</v>
      </c>
      <c r="GO459" s="9" t="s">
        <v>260</v>
      </c>
      <c r="GP459" s="9">
        <v>10000</v>
      </c>
      <c r="GQ459" s="9">
        <v>13.8</v>
      </c>
      <c r="GR459" s="9">
        <v>13.55</v>
      </c>
      <c r="GS459" s="9">
        <v>14</v>
      </c>
      <c r="GT459" s="9">
        <v>14.44</v>
      </c>
      <c r="GU459" s="9">
        <v>7.5</v>
      </c>
      <c r="GV459" s="9" t="s">
        <v>858</v>
      </c>
      <c r="GW459" s="9" t="s">
        <v>858</v>
      </c>
      <c r="GX459" s="9" t="s">
        <v>858</v>
      </c>
      <c r="GY459" s="9" t="s">
        <v>858</v>
      </c>
    </row>
    <row r="460" spans="1:207" x14ac:dyDescent="0.25">
      <c r="A460" s="1" t="s">
        <v>683</v>
      </c>
      <c r="B460" s="1" t="s">
        <v>261</v>
      </c>
      <c r="C460" s="1">
        <v>7000</v>
      </c>
      <c r="D460" s="1">
        <v>16.100000000000001</v>
      </c>
      <c r="E460" s="1">
        <v>447.2</v>
      </c>
      <c r="F460" s="1">
        <v>13</v>
      </c>
      <c r="G460" s="1">
        <v>559.29999999999995</v>
      </c>
      <c r="H460" s="1">
        <v>11</v>
      </c>
      <c r="I460" s="1" t="s">
        <v>858</v>
      </c>
      <c r="J460" s="1" t="s">
        <v>858</v>
      </c>
      <c r="K460" s="1" t="s">
        <v>858</v>
      </c>
      <c r="L460" s="1" t="s">
        <v>858</v>
      </c>
      <c r="N460" s="2" t="s">
        <v>683</v>
      </c>
      <c r="O460" s="2" t="s">
        <v>261</v>
      </c>
      <c r="P460" s="2">
        <v>11000</v>
      </c>
      <c r="Q460" s="2">
        <v>12.8</v>
      </c>
      <c r="R460" s="2">
        <v>37.5</v>
      </c>
      <c r="S460" s="2">
        <v>2.2000000000000002</v>
      </c>
      <c r="T460" s="2">
        <v>38.700000000000003</v>
      </c>
      <c r="U460" s="2">
        <v>2.1</v>
      </c>
      <c r="V460" s="2">
        <v>32.5</v>
      </c>
      <c r="W460" s="2">
        <v>3.3</v>
      </c>
      <c r="X460" s="2" t="s">
        <v>858</v>
      </c>
      <c r="Y460" s="2" t="s">
        <v>858</v>
      </c>
      <c r="AA460" s="3" t="s">
        <v>683</v>
      </c>
      <c r="AB460" s="3" t="s">
        <v>261</v>
      </c>
      <c r="AC460" s="3">
        <v>9000</v>
      </c>
      <c r="AD460" s="3">
        <v>15.5</v>
      </c>
      <c r="AE460" s="3">
        <v>21494</v>
      </c>
      <c r="AF460" s="3">
        <v>14</v>
      </c>
      <c r="AG460" s="3">
        <v>27116</v>
      </c>
      <c r="AH460" s="3">
        <v>11</v>
      </c>
      <c r="AI460" s="3" t="s">
        <v>858</v>
      </c>
      <c r="AJ460" s="3" t="s">
        <v>858</v>
      </c>
      <c r="AK460" s="3" t="s">
        <v>858</v>
      </c>
      <c r="AL460" s="3" t="s">
        <v>858</v>
      </c>
      <c r="AN460" s="4" t="s">
        <v>683</v>
      </c>
      <c r="AO460" s="4" t="s">
        <v>261</v>
      </c>
      <c r="AP460" s="4">
        <v>11000</v>
      </c>
      <c r="AQ460" s="4">
        <v>12.8</v>
      </c>
      <c r="AR460" s="4">
        <v>10.97</v>
      </c>
      <c r="AS460" s="4">
        <v>7.1</v>
      </c>
      <c r="AT460" s="4">
        <v>13.54</v>
      </c>
      <c r="AU460" s="4">
        <v>9.1</v>
      </c>
      <c r="AV460" s="4">
        <v>6.82</v>
      </c>
      <c r="AW460" s="4">
        <v>8.8000000000000007</v>
      </c>
      <c r="AX460" s="4" t="s">
        <v>858</v>
      </c>
      <c r="AY460" s="4" t="s">
        <v>858</v>
      </c>
      <c r="BA460" s="5" t="s">
        <v>683</v>
      </c>
      <c r="BB460" s="5" t="s">
        <v>261</v>
      </c>
      <c r="BC460" s="5">
        <v>11000</v>
      </c>
      <c r="BD460" s="5">
        <v>12.8</v>
      </c>
      <c r="BE460" s="5">
        <v>428.1</v>
      </c>
      <c r="BF460" s="5">
        <v>7.9</v>
      </c>
      <c r="BG460" s="5">
        <v>524.1</v>
      </c>
      <c r="BH460" s="5">
        <v>8.6999999999999993</v>
      </c>
      <c r="BI460" s="5">
        <v>262.39999999999998</v>
      </c>
      <c r="BJ460" s="5">
        <v>7</v>
      </c>
      <c r="BK460" s="5" t="s">
        <v>858</v>
      </c>
      <c r="BL460" s="5" t="s">
        <v>858</v>
      </c>
      <c r="BN460" s="6" t="s">
        <v>683</v>
      </c>
      <c r="BO460" s="6" t="s">
        <v>261</v>
      </c>
      <c r="BP460" s="6">
        <v>17000</v>
      </c>
      <c r="BQ460" s="6">
        <v>9.9</v>
      </c>
      <c r="BR460" s="6">
        <v>35</v>
      </c>
      <c r="BS460" s="6">
        <v>5.5</v>
      </c>
      <c r="BT460" s="6">
        <v>30.8</v>
      </c>
      <c r="BU460" s="6">
        <v>3.9</v>
      </c>
      <c r="BV460" s="6">
        <v>12.6</v>
      </c>
      <c r="BW460" s="6">
        <v>19</v>
      </c>
      <c r="BX460" s="6" t="s">
        <v>858</v>
      </c>
      <c r="BY460" s="6" t="s">
        <v>858</v>
      </c>
      <c r="CA460" s="7" t="s">
        <v>683</v>
      </c>
      <c r="CB460" s="7" t="s">
        <v>261</v>
      </c>
      <c r="CC460" s="7">
        <v>14000</v>
      </c>
      <c r="CD460" s="7">
        <v>12.2</v>
      </c>
      <c r="CE460" s="7">
        <v>15526</v>
      </c>
      <c r="CF460" s="7">
        <v>17</v>
      </c>
      <c r="CG460" s="7">
        <v>20292</v>
      </c>
      <c r="CH460" s="7">
        <v>11</v>
      </c>
      <c r="CI460" s="7" t="s">
        <v>858</v>
      </c>
      <c r="CJ460" s="7" t="s">
        <v>858</v>
      </c>
      <c r="CK460" s="7" t="s">
        <v>858</v>
      </c>
      <c r="CL460" s="7" t="s">
        <v>858</v>
      </c>
      <c r="CN460" s="8" t="s">
        <v>683</v>
      </c>
      <c r="CO460" s="8" t="s">
        <v>261</v>
      </c>
      <c r="CP460" s="8">
        <v>17000</v>
      </c>
      <c r="CQ460" s="8">
        <v>9.9</v>
      </c>
      <c r="CR460" s="8">
        <v>9.48</v>
      </c>
      <c r="CS460" s="8">
        <v>7.9</v>
      </c>
      <c r="CT460" s="8">
        <v>12.52</v>
      </c>
      <c r="CU460" s="8">
        <v>8</v>
      </c>
      <c r="CV460" s="8">
        <v>6.16</v>
      </c>
      <c r="CW460" s="8">
        <v>5.0999999999999996</v>
      </c>
      <c r="CX460" s="8" t="s">
        <v>858</v>
      </c>
      <c r="CY460" s="8" t="s">
        <v>858</v>
      </c>
      <c r="DA460" s="20" t="s">
        <v>683</v>
      </c>
      <c r="DB460" s="20" t="s">
        <v>261</v>
      </c>
      <c r="DC460" s="20">
        <v>17000</v>
      </c>
      <c r="DD460" s="20">
        <v>9.9</v>
      </c>
      <c r="DE460" s="20">
        <v>307.7</v>
      </c>
      <c r="DF460" s="20">
        <v>11</v>
      </c>
      <c r="DG460" s="20">
        <v>385.5</v>
      </c>
      <c r="DH460" s="20">
        <v>9</v>
      </c>
      <c r="DI460" s="20">
        <v>96.7</v>
      </c>
      <c r="DJ460" s="20">
        <v>18</v>
      </c>
      <c r="DK460" s="20" t="s">
        <v>858</v>
      </c>
      <c r="DL460" s="20" t="s">
        <v>858</v>
      </c>
      <c r="DN460" s="21" t="s">
        <v>683</v>
      </c>
      <c r="DO460" s="21" t="s">
        <v>261</v>
      </c>
      <c r="DP460" s="21" t="s">
        <v>858</v>
      </c>
      <c r="DQ460" s="21" t="s">
        <v>858</v>
      </c>
      <c r="DR460" s="21">
        <v>37</v>
      </c>
      <c r="DS460" s="21">
        <v>4.8</v>
      </c>
      <c r="DT460" s="21">
        <v>36.799999999999997</v>
      </c>
      <c r="DU460" s="21">
        <v>2.2999999999999998</v>
      </c>
      <c r="DV460" s="21" t="s">
        <v>858</v>
      </c>
      <c r="DW460" s="21" t="s">
        <v>858</v>
      </c>
      <c r="DX460" s="21" t="s">
        <v>858</v>
      </c>
      <c r="DY460" s="21" t="s">
        <v>858</v>
      </c>
      <c r="EA460" s="22" t="s">
        <v>683</v>
      </c>
      <c r="EB460" s="22" t="s">
        <v>261</v>
      </c>
      <c r="EC460" s="22" t="s">
        <v>858</v>
      </c>
      <c r="ED460" s="22" t="s">
        <v>858</v>
      </c>
      <c r="EE460" s="22">
        <v>19277</v>
      </c>
      <c r="EF460" s="22">
        <v>15</v>
      </c>
      <c r="EG460" s="22">
        <v>22712</v>
      </c>
      <c r="EH460" s="22">
        <v>12</v>
      </c>
      <c r="EI460" s="22" t="s">
        <v>858</v>
      </c>
      <c r="EJ460" s="22" t="s">
        <v>858</v>
      </c>
      <c r="EK460" s="22" t="s">
        <v>858</v>
      </c>
      <c r="EL460" s="22" t="s">
        <v>858</v>
      </c>
      <c r="EN460" s="23" t="s">
        <v>683</v>
      </c>
      <c r="EO460" s="23" t="s">
        <v>261</v>
      </c>
      <c r="EP460" s="23" t="s">
        <v>858</v>
      </c>
      <c r="EQ460" s="23" t="s">
        <v>858</v>
      </c>
      <c r="ER460" s="23">
        <v>10.61</v>
      </c>
      <c r="ES460" s="23">
        <v>10</v>
      </c>
      <c r="ET460" s="23">
        <v>12.25</v>
      </c>
      <c r="EU460" s="23">
        <v>12</v>
      </c>
      <c r="EV460" s="23" t="s">
        <v>858</v>
      </c>
      <c r="EW460" s="23" t="s">
        <v>858</v>
      </c>
      <c r="EX460" s="23" t="s">
        <v>858</v>
      </c>
      <c r="EY460" s="23" t="s">
        <v>858</v>
      </c>
      <c r="FA460" s="24" t="s">
        <v>683</v>
      </c>
      <c r="FB460" s="24" t="s">
        <v>261</v>
      </c>
      <c r="FC460" s="24" t="s">
        <v>858</v>
      </c>
      <c r="FD460" s="24" t="s">
        <v>858</v>
      </c>
      <c r="FE460" s="24">
        <v>374.4</v>
      </c>
      <c r="FF460" s="24">
        <v>11</v>
      </c>
      <c r="FG460" s="24">
        <v>450.7</v>
      </c>
      <c r="FH460" s="24">
        <v>12</v>
      </c>
      <c r="FI460" s="24" t="s">
        <v>858</v>
      </c>
      <c r="FJ460" s="24" t="s">
        <v>858</v>
      </c>
      <c r="FK460" s="24" t="s">
        <v>858</v>
      </c>
      <c r="FL460" s="24" t="s">
        <v>858</v>
      </c>
      <c r="FN460" s="11" t="s">
        <v>683</v>
      </c>
      <c r="FO460" s="11" t="s">
        <v>261</v>
      </c>
      <c r="FP460" s="11">
        <v>7000</v>
      </c>
      <c r="FQ460" s="11">
        <v>16.100000000000001</v>
      </c>
      <c r="FR460" s="11">
        <v>38.200000000000003</v>
      </c>
      <c r="FS460" s="11">
        <v>2.9</v>
      </c>
      <c r="FT460" s="11">
        <v>39.6</v>
      </c>
      <c r="FU460" s="11">
        <v>2.8</v>
      </c>
      <c r="FV460" s="11" t="s">
        <v>858</v>
      </c>
      <c r="FW460" s="11" t="s">
        <v>858</v>
      </c>
      <c r="FX460" s="11" t="s">
        <v>858</v>
      </c>
      <c r="FY460" s="11" t="s">
        <v>858</v>
      </c>
      <c r="GA460" s="10" t="s">
        <v>683</v>
      </c>
      <c r="GB460" s="10" t="s">
        <v>261</v>
      </c>
      <c r="GC460" s="10">
        <v>6000</v>
      </c>
      <c r="GD460" s="10">
        <v>20</v>
      </c>
      <c r="GE460" s="10">
        <v>22912</v>
      </c>
      <c r="GF460" s="10">
        <v>18</v>
      </c>
      <c r="GG460" s="10">
        <v>29597</v>
      </c>
      <c r="GH460" s="10">
        <v>15</v>
      </c>
      <c r="GI460" s="10" t="s">
        <v>858</v>
      </c>
      <c r="GJ460" s="10" t="s">
        <v>858</v>
      </c>
      <c r="GK460" s="10" t="s">
        <v>858</v>
      </c>
      <c r="GL460" s="10" t="s">
        <v>858</v>
      </c>
      <c r="GN460" s="9" t="s">
        <v>683</v>
      </c>
      <c r="GO460" s="9" t="s">
        <v>261</v>
      </c>
      <c r="GP460" s="9">
        <v>7000</v>
      </c>
      <c r="GQ460" s="9">
        <v>16.100000000000001</v>
      </c>
      <c r="GR460" s="9">
        <v>11.08</v>
      </c>
      <c r="GS460" s="9">
        <v>12</v>
      </c>
      <c r="GT460" s="9">
        <v>14.12</v>
      </c>
      <c r="GU460" s="9">
        <v>12</v>
      </c>
      <c r="GV460" s="9" t="s">
        <v>858</v>
      </c>
      <c r="GW460" s="9" t="s">
        <v>858</v>
      </c>
      <c r="GX460" s="9" t="s">
        <v>858</v>
      </c>
      <c r="GY460" s="9" t="s">
        <v>858</v>
      </c>
    </row>
    <row r="461" spans="1:207" x14ac:dyDescent="0.25">
      <c r="A461" s="1" t="s">
        <v>684</v>
      </c>
      <c r="B461" s="1" t="s">
        <v>262</v>
      </c>
      <c r="C461" s="1">
        <v>10000</v>
      </c>
      <c r="D461" s="1">
        <v>13.2</v>
      </c>
      <c r="E461" s="1">
        <v>478</v>
      </c>
      <c r="F461" s="1">
        <v>13</v>
      </c>
      <c r="G461" s="1">
        <v>518.6</v>
      </c>
      <c r="H461" s="1">
        <v>6.5</v>
      </c>
      <c r="I461" s="1" t="s">
        <v>858</v>
      </c>
      <c r="J461" s="1" t="s">
        <v>858</v>
      </c>
      <c r="K461" s="1" t="s">
        <v>858</v>
      </c>
      <c r="L461" s="1" t="s">
        <v>858</v>
      </c>
      <c r="N461" s="2" t="s">
        <v>684</v>
      </c>
      <c r="O461" s="2" t="s">
        <v>262</v>
      </c>
      <c r="P461" s="2">
        <v>15000</v>
      </c>
      <c r="Q461" s="2">
        <v>10.7</v>
      </c>
      <c r="R461" s="2">
        <v>39.9</v>
      </c>
      <c r="S461" s="2">
        <v>1.6</v>
      </c>
      <c r="T461" s="2">
        <v>40.1</v>
      </c>
      <c r="U461" s="2">
        <v>1.3</v>
      </c>
      <c r="V461" s="2">
        <v>35</v>
      </c>
      <c r="W461" s="2">
        <v>3.3</v>
      </c>
      <c r="X461" s="2" t="s">
        <v>858</v>
      </c>
      <c r="Y461" s="2" t="s">
        <v>858</v>
      </c>
      <c r="AA461" s="3" t="s">
        <v>684</v>
      </c>
      <c r="AB461" s="3" t="s">
        <v>262</v>
      </c>
      <c r="AC461" s="3">
        <v>12000</v>
      </c>
      <c r="AD461" s="3">
        <v>13</v>
      </c>
      <c r="AE461" s="3">
        <v>23212</v>
      </c>
      <c r="AF461" s="3">
        <v>10</v>
      </c>
      <c r="AG461" s="3">
        <v>26012</v>
      </c>
      <c r="AH461" s="3">
        <v>6.3</v>
      </c>
      <c r="AI461" s="3">
        <v>13658</v>
      </c>
      <c r="AJ461" s="3">
        <v>6.9</v>
      </c>
      <c r="AK461" s="3" t="s">
        <v>858</v>
      </c>
      <c r="AL461" s="3" t="s">
        <v>858</v>
      </c>
      <c r="AN461" s="4" t="s">
        <v>684</v>
      </c>
      <c r="AO461" s="4" t="s">
        <v>262</v>
      </c>
      <c r="AP461" s="4">
        <v>15000</v>
      </c>
      <c r="AQ461" s="4">
        <v>10.7</v>
      </c>
      <c r="AR461" s="4">
        <v>10.42</v>
      </c>
      <c r="AS461" s="4">
        <v>11</v>
      </c>
      <c r="AT461" s="4">
        <v>12.24</v>
      </c>
      <c r="AU461" s="4">
        <v>5.4</v>
      </c>
      <c r="AV461" s="4">
        <v>6.56</v>
      </c>
      <c r="AW461" s="4">
        <v>2.2999999999999998</v>
      </c>
      <c r="AX461" s="4" t="s">
        <v>858</v>
      </c>
      <c r="AY461" s="4" t="s">
        <v>858</v>
      </c>
      <c r="BA461" s="5" t="s">
        <v>684</v>
      </c>
      <c r="BB461" s="5" t="s">
        <v>262</v>
      </c>
      <c r="BC461" s="5">
        <v>15000</v>
      </c>
      <c r="BD461" s="5">
        <v>10.7</v>
      </c>
      <c r="BE461" s="5">
        <v>441.3</v>
      </c>
      <c r="BF461" s="5">
        <v>11</v>
      </c>
      <c r="BG461" s="5">
        <v>490.6</v>
      </c>
      <c r="BH461" s="5">
        <v>5.2</v>
      </c>
      <c r="BI461" s="5">
        <v>264.89999999999998</v>
      </c>
      <c r="BJ461" s="5">
        <v>3.6</v>
      </c>
      <c r="BK461" s="5" t="s">
        <v>858</v>
      </c>
      <c r="BL461" s="5" t="s">
        <v>858</v>
      </c>
      <c r="BN461" s="6" t="s">
        <v>684</v>
      </c>
      <c r="BO461" s="6" t="s">
        <v>262</v>
      </c>
      <c r="BP461" s="6">
        <v>27000</v>
      </c>
      <c r="BQ461" s="6">
        <v>7.8</v>
      </c>
      <c r="BR461" s="6">
        <v>34.4</v>
      </c>
      <c r="BS461" s="6">
        <v>8.6999999999999993</v>
      </c>
      <c r="BT461" s="6">
        <v>29.1</v>
      </c>
      <c r="BU461" s="6">
        <v>3.7</v>
      </c>
      <c r="BV461" s="6">
        <v>8</v>
      </c>
      <c r="BW461" s="6">
        <v>14</v>
      </c>
      <c r="BX461" s="6" t="s">
        <v>858</v>
      </c>
      <c r="BY461" s="6" t="s">
        <v>858</v>
      </c>
      <c r="CA461" s="7" t="s">
        <v>684</v>
      </c>
      <c r="CB461" s="7" t="s">
        <v>262</v>
      </c>
      <c r="CC461" s="7">
        <v>22000</v>
      </c>
      <c r="CD461" s="7">
        <v>9.5</v>
      </c>
      <c r="CE461" s="7">
        <v>15398</v>
      </c>
      <c r="CF461" s="7">
        <v>16</v>
      </c>
      <c r="CG461" s="7">
        <v>18305</v>
      </c>
      <c r="CH461" s="7">
        <v>7.3</v>
      </c>
      <c r="CI461" s="7">
        <v>4669</v>
      </c>
      <c r="CJ461" s="7">
        <v>18</v>
      </c>
      <c r="CK461" s="7" t="s">
        <v>858</v>
      </c>
      <c r="CL461" s="7" t="s">
        <v>858</v>
      </c>
      <c r="CN461" s="8" t="s">
        <v>684</v>
      </c>
      <c r="CO461" s="8" t="s">
        <v>262</v>
      </c>
      <c r="CP461" s="8">
        <v>27000</v>
      </c>
      <c r="CQ461" s="8">
        <v>7.8</v>
      </c>
      <c r="CR461" s="8">
        <v>9.31</v>
      </c>
      <c r="CS461" s="8">
        <v>6.5</v>
      </c>
      <c r="CT461" s="8">
        <v>11.71</v>
      </c>
      <c r="CU461" s="8">
        <v>4.5</v>
      </c>
      <c r="CV461" s="8">
        <v>6.37</v>
      </c>
      <c r="CW461" s="8">
        <v>1.9</v>
      </c>
      <c r="CX461" s="8" t="s">
        <v>858</v>
      </c>
      <c r="CY461" s="8" t="s">
        <v>858</v>
      </c>
      <c r="DA461" s="20" t="s">
        <v>684</v>
      </c>
      <c r="DB461" s="20" t="s">
        <v>262</v>
      </c>
      <c r="DC461" s="20">
        <v>27000</v>
      </c>
      <c r="DD461" s="20">
        <v>7.8</v>
      </c>
      <c r="DE461" s="20">
        <v>283.5</v>
      </c>
      <c r="DF461" s="20">
        <v>8.1999999999999993</v>
      </c>
      <c r="DG461" s="20">
        <v>340.4</v>
      </c>
      <c r="DH461" s="20">
        <v>5.9</v>
      </c>
      <c r="DI461" s="20">
        <v>81.7</v>
      </c>
      <c r="DJ461" s="20">
        <v>18</v>
      </c>
      <c r="DK461" s="20" t="s">
        <v>858</v>
      </c>
      <c r="DL461" s="20" t="s">
        <v>858</v>
      </c>
      <c r="DN461" s="21" t="s">
        <v>684</v>
      </c>
      <c r="DO461" s="21" t="s">
        <v>262</v>
      </c>
      <c r="DP461" s="21">
        <v>5000</v>
      </c>
      <c r="DQ461" s="21">
        <v>18.3</v>
      </c>
      <c r="DR461" s="21">
        <v>37.5</v>
      </c>
      <c r="DS461" s="21">
        <v>3.3</v>
      </c>
      <c r="DT461" s="21">
        <v>38.299999999999997</v>
      </c>
      <c r="DU461" s="21">
        <v>2.1</v>
      </c>
      <c r="DV461" s="21" t="s">
        <v>858</v>
      </c>
      <c r="DW461" s="21" t="s">
        <v>858</v>
      </c>
      <c r="DX461" s="21" t="s">
        <v>858</v>
      </c>
      <c r="DY461" s="21" t="s">
        <v>858</v>
      </c>
      <c r="EA461" s="22" t="s">
        <v>684</v>
      </c>
      <c r="EB461" s="22" t="s">
        <v>262</v>
      </c>
      <c r="EC461" s="22" t="s">
        <v>858</v>
      </c>
      <c r="ED461" s="22" t="s">
        <v>858</v>
      </c>
      <c r="EE461" s="22">
        <v>22236</v>
      </c>
      <c r="EF461" s="22">
        <v>16</v>
      </c>
      <c r="EG461" s="22">
        <v>23617</v>
      </c>
      <c r="EH461" s="22">
        <v>9.4</v>
      </c>
      <c r="EI461" s="22" t="s">
        <v>858</v>
      </c>
      <c r="EJ461" s="22" t="s">
        <v>858</v>
      </c>
      <c r="EK461" s="22" t="s">
        <v>858</v>
      </c>
      <c r="EL461" s="22" t="s">
        <v>858</v>
      </c>
      <c r="EN461" s="23" t="s">
        <v>684</v>
      </c>
      <c r="EO461" s="23" t="s">
        <v>262</v>
      </c>
      <c r="EP461" s="23">
        <v>5000</v>
      </c>
      <c r="EQ461" s="23">
        <v>18.3</v>
      </c>
      <c r="ER461" s="23">
        <v>9.82</v>
      </c>
      <c r="ES461" s="23">
        <v>18</v>
      </c>
      <c r="ET461" s="23">
        <v>11.25</v>
      </c>
      <c r="EU461" s="23">
        <v>7.9</v>
      </c>
      <c r="EV461" s="23" t="s">
        <v>858</v>
      </c>
      <c r="EW461" s="23" t="s">
        <v>858</v>
      </c>
      <c r="EX461" s="23" t="s">
        <v>858</v>
      </c>
      <c r="EY461" s="23" t="s">
        <v>858</v>
      </c>
      <c r="FA461" s="24" t="s">
        <v>684</v>
      </c>
      <c r="FB461" s="24" t="s">
        <v>262</v>
      </c>
      <c r="FC461" s="24">
        <v>5000</v>
      </c>
      <c r="FD461" s="24">
        <v>18.3</v>
      </c>
      <c r="FE461" s="24">
        <v>392.7</v>
      </c>
      <c r="FF461" s="24">
        <v>16</v>
      </c>
      <c r="FG461" s="24">
        <v>430.4</v>
      </c>
      <c r="FH461" s="24">
        <v>7</v>
      </c>
      <c r="FI461" s="24" t="s">
        <v>858</v>
      </c>
      <c r="FJ461" s="24" t="s">
        <v>858</v>
      </c>
      <c r="FK461" s="24" t="s">
        <v>858</v>
      </c>
      <c r="FL461" s="24" t="s">
        <v>858</v>
      </c>
      <c r="FN461" s="11" t="s">
        <v>684</v>
      </c>
      <c r="FO461" s="11" t="s">
        <v>262</v>
      </c>
      <c r="FP461" s="11">
        <v>10000</v>
      </c>
      <c r="FQ461" s="11">
        <v>13.2</v>
      </c>
      <c r="FR461" s="11">
        <v>40</v>
      </c>
      <c r="FS461" s="11">
        <v>2.5</v>
      </c>
      <c r="FT461" s="11">
        <v>40.9</v>
      </c>
      <c r="FU461" s="11">
        <v>1.5</v>
      </c>
      <c r="FV461" s="11">
        <v>35</v>
      </c>
      <c r="FW461" s="11">
        <v>4.3</v>
      </c>
      <c r="FX461" s="11" t="s">
        <v>858</v>
      </c>
      <c r="FY461" s="11" t="s">
        <v>858</v>
      </c>
      <c r="GA461" s="10" t="s">
        <v>684</v>
      </c>
      <c r="GB461" s="10" t="s">
        <v>262</v>
      </c>
      <c r="GC461" s="10">
        <v>9000</v>
      </c>
      <c r="GD461" s="10">
        <v>15.3</v>
      </c>
      <c r="GE461" s="10">
        <v>24014</v>
      </c>
      <c r="GF461" s="10">
        <v>13</v>
      </c>
      <c r="GG461" s="10">
        <v>26862</v>
      </c>
      <c r="GH461" s="10">
        <v>7.6</v>
      </c>
      <c r="GI461" s="10" t="s">
        <v>858</v>
      </c>
      <c r="GJ461" s="10" t="s">
        <v>858</v>
      </c>
      <c r="GK461" s="10" t="s">
        <v>858</v>
      </c>
      <c r="GL461" s="10" t="s">
        <v>858</v>
      </c>
      <c r="GN461" s="9" t="s">
        <v>684</v>
      </c>
      <c r="GO461" s="9" t="s">
        <v>262</v>
      </c>
      <c r="GP461" s="9">
        <v>10000</v>
      </c>
      <c r="GQ461" s="9">
        <v>13.2</v>
      </c>
      <c r="GR461" s="9">
        <v>10.55</v>
      </c>
      <c r="GS461" s="9">
        <v>13</v>
      </c>
      <c r="GT461" s="9">
        <v>12.67</v>
      </c>
      <c r="GU461" s="9">
        <v>6.7</v>
      </c>
      <c r="GV461" s="9">
        <v>6.63</v>
      </c>
      <c r="GW461" s="9">
        <v>4.3</v>
      </c>
      <c r="GX461" s="9" t="s">
        <v>858</v>
      </c>
      <c r="GY461" s="9" t="s">
        <v>858</v>
      </c>
    </row>
    <row r="462" spans="1:207" x14ac:dyDescent="0.25">
      <c r="A462" s="1" t="s">
        <v>685</v>
      </c>
      <c r="B462" s="1" t="s">
        <v>263</v>
      </c>
      <c r="C462" s="1">
        <v>38000</v>
      </c>
      <c r="D462" s="1">
        <v>6.8</v>
      </c>
      <c r="E462" s="1">
        <v>586.5</v>
      </c>
      <c r="F462" s="1">
        <v>6</v>
      </c>
      <c r="G462" s="1">
        <v>774.8</v>
      </c>
      <c r="H462" s="1">
        <v>5.2</v>
      </c>
      <c r="I462" s="1">
        <v>314.89999999999998</v>
      </c>
      <c r="J462" s="1">
        <v>4.2</v>
      </c>
      <c r="K462" s="1" t="s">
        <v>858</v>
      </c>
      <c r="L462" s="1" t="s">
        <v>858</v>
      </c>
      <c r="N462" s="2" t="s">
        <v>685</v>
      </c>
      <c r="O462" s="2" t="s">
        <v>263</v>
      </c>
      <c r="P462" s="2">
        <v>58000</v>
      </c>
      <c r="Q462" s="2">
        <v>5.4</v>
      </c>
      <c r="R462" s="2">
        <v>37.5</v>
      </c>
      <c r="S462" s="2">
        <v>0</v>
      </c>
      <c r="T462" s="2">
        <v>39</v>
      </c>
      <c r="U462" s="2">
        <v>0.7</v>
      </c>
      <c r="V462" s="2">
        <v>35</v>
      </c>
      <c r="W462" s="2">
        <v>0.5</v>
      </c>
      <c r="X462" s="2" t="s">
        <v>858</v>
      </c>
      <c r="Y462" s="2" t="s">
        <v>858</v>
      </c>
      <c r="AA462" s="3" t="s">
        <v>685</v>
      </c>
      <c r="AB462" s="3" t="s">
        <v>263</v>
      </c>
      <c r="AC462" s="3">
        <v>48000</v>
      </c>
      <c r="AD462" s="3">
        <v>7.5</v>
      </c>
      <c r="AE462" s="3">
        <v>28853</v>
      </c>
      <c r="AF462" s="3">
        <v>6.7</v>
      </c>
      <c r="AG462" s="3">
        <v>37715</v>
      </c>
      <c r="AH462" s="3">
        <v>10</v>
      </c>
      <c r="AI462" s="3">
        <v>16255</v>
      </c>
      <c r="AJ462" s="3">
        <v>3.8</v>
      </c>
      <c r="AK462" s="3" t="s">
        <v>858</v>
      </c>
      <c r="AL462" s="3" t="s">
        <v>858</v>
      </c>
      <c r="AN462" s="4" t="s">
        <v>685</v>
      </c>
      <c r="AO462" s="4" t="s">
        <v>263</v>
      </c>
      <c r="AP462" s="4">
        <v>58000</v>
      </c>
      <c r="AQ462" s="4">
        <v>5.4</v>
      </c>
      <c r="AR462" s="4">
        <v>13.74</v>
      </c>
      <c r="AS462" s="4">
        <v>4.2</v>
      </c>
      <c r="AT462" s="4">
        <v>17.66</v>
      </c>
      <c r="AU462" s="4">
        <v>4.3</v>
      </c>
      <c r="AV462" s="4">
        <v>7.74</v>
      </c>
      <c r="AW462" s="4">
        <v>2.5</v>
      </c>
      <c r="AX462" s="4" t="s">
        <v>858</v>
      </c>
      <c r="AY462" s="4" t="s">
        <v>858</v>
      </c>
      <c r="BA462" s="5" t="s">
        <v>685</v>
      </c>
      <c r="BB462" s="5" t="s">
        <v>263</v>
      </c>
      <c r="BC462" s="5">
        <v>58000</v>
      </c>
      <c r="BD462" s="5">
        <v>5.4</v>
      </c>
      <c r="BE462" s="5">
        <v>543.9</v>
      </c>
      <c r="BF462" s="5">
        <v>3.9</v>
      </c>
      <c r="BG462" s="5">
        <v>688.5</v>
      </c>
      <c r="BH462" s="5">
        <v>4.2</v>
      </c>
      <c r="BI462" s="5">
        <v>303.89999999999998</v>
      </c>
      <c r="BJ462" s="5">
        <v>2.7</v>
      </c>
      <c r="BK462" s="5" t="s">
        <v>858</v>
      </c>
      <c r="BL462" s="5" t="s">
        <v>858</v>
      </c>
      <c r="BN462" s="6" t="s">
        <v>685</v>
      </c>
      <c r="BO462" s="6" t="s">
        <v>263</v>
      </c>
      <c r="BP462" s="6">
        <v>76000</v>
      </c>
      <c r="BQ462" s="6">
        <v>4.5999999999999996</v>
      </c>
      <c r="BR462" s="6">
        <v>37</v>
      </c>
      <c r="BS462" s="6">
        <v>0.4</v>
      </c>
      <c r="BT462" s="6">
        <v>34.1</v>
      </c>
      <c r="BU462" s="6">
        <v>1.4</v>
      </c>
      <c r="BV462" s="6">
        <v>17.7</v>
      </c>
      <c r="BW462" s="6">
        <v>8.1</v>
      </c>
      <c r="BX462" s="6">
        <v>43.8</v>
      </c>
      <c r="BY462" s="6">
        <v>8.6999999999999993</v>
      </c>
      <c r="CA462" s="7" t="s">
        <v>685</v>
      </c>
      <c r="CB462" s="7" t="s">
        <v>263</v>
      </c>
      <c r="CC462" s="7">
        <v>64000</v>
      </c>
      <c r="CD462" s="7">
        <v>6.2</v>
      </c>
      <c r="CE462" s="7">
        <v>24627</v>
      </c>
      <c r="CF462" s="7">
        <v>6</v>
      </c>
      <c r="CG462" s="7">
        <v>31972</v>
      </c>
      <c r="CH462" s="7">
        <v>9.8000000000000007</v>
      </c>
      <c r="CI462" s="7">
        <v>7745</v>
      </c>
      <c r="CJ462" s="7">
        <v>15</v>
      </c>
      <c r="CK462" s="7" t="s">
        <v>858</v>
      </c>
      <c r="CL462" s="7" t="s">
        <v>858</v>
      </c>
      <c r="CN462" s="8" t="s">
        <v>685</v>
      </c>
      <c r="CO462" s="8" t="s">
        <v>263</v>
      </c>
      <c r="CP462" s="8">
        <v>76000</v>
      </c>
      <c r="CQ462" s="8">
        <v>4.5999999999999996</v>
      </c>
      <c r="CR462" s="8">
        <v>12.69</v>
      </c>
      <c r="CS462" s="8">
        <v>4.3</v>
      </c>
      <c r="CT462" s="8">
        <v>17.079999999999998</v>
      </c>
      <c r="CU462" s="8">
        <v>3.9</v>
      </c>
      <c r="CV462" s="8">
        <v>7.02</v>
      </c>
      <c r="CW462" s="8">
        <v>2.4</v>
      </c>
      <c r="CX462" s="8" t="s">
        <v>858</v>
      </c>
      <c r="CY462" s="8" t="s">
        <v>858</v>
      </c>
      <c r="DA462" s="20" t="s">
        <v>685</v>
      </c>
      <c r="DB462" s="20" t="s">
        <v>263</v>
      </c>
      <c r="DC462" s="20">
        <v>76000</v>
      </c>
      <c r="DD462" s="20">
        <v>4.5999999999999996</v>
      </c>
      <c r="DE462" s="20">
        <v>472.1</v>
      </c>
      <c r="DF462" s="20">
        <v>5.4</v>
      </c>
      <c r="DG462" s="20">
        <v>582.20000000000005</v>
      </c>
      <c r="DH462" s="20">
        <v>4.2</v>
      </c>
      <c r="DI462" s="20">
        <v>151.4</v>
      </c>
      <c r="DJ462" s="20">
        <v>13</v>
      </c>
      <c r="DK462" s="20" t="s">
        <v>858</v>
      </c>
      <c r="DL462" s="20" t="s">
        <v>858</v>
      </c>
      <c r="DN462" s="21" t="s">
        <v>685</v>
      </c>
      <c r="DO462" s="21" t="s">
        <v>263</v>
      </c>
      <c r="DP462" s="21">
        <v>20000</v>
      </c>
      <c r="DQ462" s="21">
        <v>9</v>
      </c>
      <c r="DR462" s="21">
        <v>37.4</v>
      </c>
      <c r="DS462" s="21">
        <v>0.4</v>
      </c>
      <c r="DT462" s="21">
        <v>37.700000000000003</v>
      </c>
      <c r="DU462" s="21">
        <v>0.8</v>
      </c>
      <c r="DV462" s="21">
        <v>34.5</v>
      </c>
      <c r="DW462" s="21">
        <v>1.8</v>
      </c>
      <c r="DX462" s="21" t="s">
        <v>858</v>
      </c>
      <c r="DY462" s="21" t="s">
        <v>858</v>
      </c>
      <c r="EA462" s="22" t="s">
        <v>685</v>
      </c>
      <c r="EB462" s="22" t="s">
        <v>263</v>
      </c>
      <c r="EC462" s="22">
        <v>16000</v>
      </c>
      <c r="ED462" s="22">
        <v>10.9</v>
      </c>
      <c r="EE462" s="22">
        <v>22596</v>
      </c>
      <c r="EF462" s="22">
        <v>8.5</v>
      </c>
      <c r="EG462" s="22">
        <v>27315</v>
      </c>
      <c r="EH462" s="22">
        <v>9.8000000000000007</v>
      </c>
      <c r="EI462" s="22">
        <v>13232</v>
      </c>
      <c r="EJ462" s="22">
        <v>10</v>
      </c>
      <c r="EK462" s="22" t="s">
        <v>858</v>
      </c>
      <c r="EL462" s="22" t="s">
        <v>858</v>
      </c>
      <c r="EN462" s="23" t="s">
        <v>685</v>
      </c>
      <c r="EO462" s="23" t="s">
        <v>263</v>
      </c>
      <c r="EP462" s="23">
        <v>20000</v>
      </c>
      <c r="EQ462" s="23">
        <v>9</v>
      </c>
      <c r="ER462" s="23">
        <v>11.83</v>
      </c>
      <c r="ES462" s="23">
        <v>8.1</v>
      </c>
      <c r="ET462" s="23">
        <v>13.89</v>
      </c>
      <c r="EU462" s="23">
        <v>5.0999999999999996</v>
      </c>
      <c r="EV462" s="23">
        <v>7.73</v>
      </c>
      <c r="EW462" s="23">
        <v>3.7</v>
      </c>
      <c r="EX462" s="23" t="s">
        <v>858</v>
      </c>
      <c r="EY462" s="23" t="s">
        <v>858</v>
      </c>
      <c r="FA462" s="24" t="s">
        <v>685</v>
      </c>
      <c r="FB462" s="24" t="s">
        <v>263</v>
      </c>
      <c r="FC462" s="24">
        <v>20000</v>
      </c>
      <c r="FD462" s="24">
        <v>9</v>
      </c>
      <c r="FE462" s="24">
        <v>447.9</v>
      </c>
      <c r="FF462" s="24">
        <v>8.6</v>
      </c>
      <c r="FG462" s="24">
        <v>524.1</v>
      </c>
      <c r="FH462" s="24">
        <v>5.0999999999999996</v>
      </c>
      <c r="FI462" s="24">
        <v>283.5</v>
      </c>
      <c r="FJ462" s="24">
        <v>4.4000000000000004</v>
      </c>
      <c r="FK462" s="24" t="s">
        <v>858</v>
      </c>
      <c r="FL462" s="24" t="s">
        <v>858</v>
      </c>
      <c r="FN462" s="11" t="s">
        <v>685</v>
      </c>
      <c r="FO462" s="11" t="s">
        <v>263</v>
      </c>
      <c r="FP462" s="11">
        <v>38000</v>
      </c>
      <c r="FQ462" s="11">
        <v>6.8</v>
      </c>
      <c r="FR462" s="11">
        <v>37.5</v>
      </c>
      <c r="FS462" s="11">
        <v>1.5</v>
      </c>
      <c r="FT462" s="11">
        <v>39.700000000000003</v>
      </c>
      <c r="FU462" s="11">
        <v>0.9</v>
      </c>
      <c r="FV462" s="11">
        <v>36.1</v>
      </c>
      <c r="FW462" s="11">
        <v>0.6</v>
      </c>
      <c r="FX462" s="11" t="s">
        <v>858</v>
      </c>
      <c r="FY462" s="11" t="s">
        <v>858</v>
      </c>
      <c r="GA462" s="10" t="s">
        <v>685</v>
      </c>
      <c r="GB462" s="10" t="s">
        <v>263</v>
      </c>
      <c r="GC462" s="10">
        <v>32000</v>
      </c>
      <c r="GD462" s="10">
        <v>9.8000000000000007</v>
      </c>
      <c r="GE462" s="10">
        <v>32952</v>
      </c>
      <c r="GF462" s="10">
        <v>6.1</v>
      </c>
      <c r="GG462" s="10">
        <v>42978</v>
      </c>
      <c r="GH462" s="10">
        <v>13</v>
      </c>
      <c r="GI462" s="10">
        <v>17298</v>
      </c>
      <c r="GJ462" s="10">
        <v>5.8</v>
      </c>
      <c r="GK462" s="10" t="s">
        <v>858</v>
      </c>
      <c r="GL462" s="10" t="s">
        <v>858</v>
      </c>
      <c r="GN462" s="9" t="s">
        <v>685</v>
      </c>
      <c r="GO462" s="9" t="s">
        <v>263</v>
      </c>
      <c r="GP462" s="9">
        <v>38000</v>
      </c>
      <c r="GQ462" s="9">
        <v>6.8</v>
      </c>
      <c r="GR462" s="9">
        <v>14.39</v>
      </c>
      <c r="GS462" s="9">
        <v>6.2</v>
      </c>
      <c r="GT462" s="9">
        <v>19.54</v>
      </c>
      <c r="GU462" s="9">
        <v>5.4</v>
      </c>
      <c r="GV462" s="9">
        <v>7.79</v>
      </c>
      <c r="GW462" s="9">
        <v>4.5</v>
      </c>
      <c r="GX462" s="9" t="s">
        <v>858</v>
      </c>
      <c r="GY462" s="9" t="s">
        <v>858</v>
      </c>
    </row>
    <row r="463" spans="1:207" x14ac:dyDescent="0.25">
      <c r="A463" s="1" t="s">
        <v>686</v>
      </c>
      <c r="B463" s="1" t="s">
        <v>264</v>
      </c>
      <c r="C463" s="1">
        <v>12000</v>
      </c>
      <c r="D463" s="1">
        <v>12.5</v>
      </c>
      <c r="E463" s="1">
        <v>513</v>
      </c>
      <c r="F463" s="1">
        <v>11</v>
      </c>
      <c r="G463" s="1">
        <v>592.1</v>
      </c>
      <c r="H463" s="1">
        <v>6.6</v>
      </c>
      <c r="I463" s="1">
        <v>271.7</v>
      </c>
      <c r="J463" s="1">
        <v>8.4</v>
      </c>
      <c r="K463" s="1" t="s">
        <v>858</v>
      </c>
      <c r="L463" s="1" t="s">
        <v>858</v>
      </c>
      <c r="N463" s="2" t="s">
        <v>686</v>
      </c>
      <c r="O463" s="2" t="s">
        <v>264</v>
      </c>
      <c r="P463" s="2">
        <v>20000</v>
      </c>
      <c r="Q463" s="2">
        <v>9.1999999999999993</v>
      </c>
      <c r="R463" s="2">
        <v>38.5</v>
      </c>
      <c r="S463" s="2">
        <v>2</v>
      </c>
      <c r="T463" s="2">
        <v>39.299999999999997</v>
      </c>
      <c r="U463" s="2">
        <v>1.4</v>
      </c>
      <c r="V463" s="2">
        <v>32.4</v>
      </c>
      <c r="W463" s="2">
        <v>3.8</v>
      </c>
      <c r="X463" s="2" t="s">
        <v>858</v>
      </c>
      <c r="Y463" s="2" t="s">
        <v>858</v>
      </c>
      <c r="AA463" s="3" t="s">
        <v>686</v>
      </c>
      <c r="AB463" s="3" t="s">
        <v>264</v>
      </c>
      <c r="AC463" s="3">
        <v>18000</v>
      </c>
      <c r="AD463" s="3">
        <v>10.9</v>
      </c>
      <c r="AE463" s="3">
        <v>24751</v>
      </c>
      <c r="AF463" s="3">
        <v>9.5</v>
      </c>
      <c r="AG463" s="3">
        <v>29524</v>
      </c>
      <c r="AH463" s="3">
        <v>6.7</v>
      </c>
      <c r="AI463" s="3">
        <v>13255</v>
      </c>
      <c r="AJ463" s="3">
        <v>7.1</v>
      </c>
      <c r="AK463" s="3" t="s">
        <v>858</v>
      </c>
      <c r="AL463" s="3" t="s">
        <v>858</v>
      </c>
      <c r="AN463" s="4" t="s">
        <v>686</v>
      </c>
      <c r="AO463" s="4" t="s">
        <v>264</v>
      </c>
      <c r="AP463" s="4">
        <v>20000</v>
      </c>
      <c r="AQ463" s="4">
        <v>9.1999999999999993</v>
      </c>
      <c r="AR463" s="4">
        <v>12.18</v>
      </c>
      <c r="AS463" s="4">
        <v>10</v>
      </c>
      <c r="AT463" s="4">
        <v>14.3</v>
      </c>
      <c r="AU463" s="4">
        <v>5.5</v>
      </c>
      <c r="AV463" s="4">
        <v>6.91</v>
      </c>
      <c r="AW463" s="4">
        <v>3.9</v>
      </c>
      <c r="AX463" s="4" t="s">
        <v>858</v>
      </c>
      <c r="AY463" s="4" t="s">
        <v>858</v>
      </c>
      <c r="BA463" s="5" t="s">
        <v>686</v>
      </c>
      <c r="BB463" s="5" t="s">
        <v>264</v>
      </c>
      <c r="BC463" s="5">
        <v>20000</v>
      </c>
      <c r="BD463" s="5">
        <v>9.1999999999999993</v>
      </c>
      <c r="BE463" s="5">
        <v>479.3</v>
      </c>
      <c r="BF463" s="5">
        <v>7.1</v>
      </c>
      <c r="BG463" s="5">
        <v>561.70000000000005</v>
      </c>
      <c r="BH463" s="5">
        <v>5.3</v>
      </c>
      <c r="BI463" s="5">
        <v>258.7</v>
      </c>
      <c r="BJ463" s="5">
        <v>5.0999999999999996</v>
      </c>
      <c r="BK463" s="5" t="s">
        <v>858</v>
      </c>
      <c r="BL463" s="5" t="s">
        <v>858</v>
      </c>
      <c r="BN463" s="6" t="s">
        <v>686</v>
      </c>
      <c r="BO463" s="6" t="s">
        <v>264</v>
      </c>
      <c r="BP463" s="6">
        <v>32000</v>
      </c>
      <c r="BQ463" s="6">
        <v>7</v>
      </c>
      <c r="BR463" s="6">
        <v>35</v>
      </c>
      <c r="BS463" s="6">
        <v>4.0999999999999996</v>
      </c>
      <c r="BT463" s="6">
        <v>30.7</v>
      </c>
      <c r="BU463" s="6">
        <v>2.8</v>
      </c>
      <c r="BV463" s="6">
        <v>10.1</v>
      </c>
      <c r="BW463" s="6">
        <v>12</v>
      </c>
      <c r="BX463" s="6" t="s">
        <v>858</v>
      </c>
      <c r="BY463" s="6" t="s">
        <v>858</v>
      </c>
      <c r="CA463" s="7" t="s">
        <v>686</v>
      </c>
      <c r="CB463" s="7" t="s">
        <v>264</v>
      </c>
      <c r="CC463" s="7">
        <v>28000</v>
      </c>
      <c r="CD463" s="7">
        <v>8.9</v>
      </c>
      <c r="CE463" s="7">
        <v>17651</v>
      </c>
      <c r="CF463" s="7">
        <v>14</v>
      </c>
      <c r="CG463" s="7">
        <v>21979</v>
      </c>
      <c r="CH463" s="7">
        <v>7.9</v>
      </c>
      <c r="CI463" s="7" t="s">
        <v>858</v>
      </c>
      <c r="CJ463" s="7" t="s">
        <v>858</v>
      </c>
      <c r="CK463" s="7" t="s">
        <v>858</v>
      </c>
      <c r="CL463" s="7" t="s">
        <v>858</v>
      </c>
      <c r="CN463" s="8" t="s">
        <v>686</v>
      </c>
      <c r="CO463" s="8" t="s">
        <v>264</v>
      </c>
      <c r="CP463" s="8">
        <v>32000</v>
      </c>
      <c r="CQ463" s="8">
        <v>7</v>
      </c>
      <c r="CR463" s="8">
        <v>9.99</v>
      </c>
      <c r="CS463" s="8">
        <v>6.8</v>
      </c>
      <c r="CT463" s="8">
        <v>13.72</v>
      </c>
      <c r="CU463" s="8">
        <v>4.9000000000000004</v>
      </c>
      <c r="CV463" s="8">
        <v>6.18</v>
      </c>
      <c r="CW463" s="8">
        <v>1.6</v>
      </c>
      <c r="CX463" s="8" t="s">
        <v>858</v>
      </c>
      <c r="CY463" s="8" t="s">
        <v>858</v>
      </c>
      <c r="DA463" s="20" t="s">
        <v>686</v>
      </c>
      <c r="DB463" s="20" t="s">
        <v>264</v>
      </c>
      <c r="DC463" s="20">
        <v>32000</v>
      </c>
      <c r="DD463" s="20">
        <v>7</v>
      </c>
      <c r="DE463" s="20">
        <v>368.6</v>
      </c>
      <c r="DF463" s="20">
        <v>10</v>
      </c>
      <c r="DG463" s="20">
        <v>421.8</v>
      </c>
      <c r="DH463" s="20">
        <v>5.8</v>
      </c>
      <c r="DI463" s="20">
        <v>80.900000000000006</v>
      </c>
      <c r="DJ463" s="20">
        <v>15</v>
      </c>
      <c r="DK463" s="20" t="s">
        <v>858</v>
      </c>
      <c r="DL463" s="20" t="s">
        <v>858</v>
      </c>
      <c r="DN463" s="21" t="s">
        <v>686</v>
      </c>
      <c r="DO463" s="21" t="s">
        <v>264</v>
      </c>
      <c r="DP463" s="21">
        <v>8000</v>
      </c>
      <c r="DQ463" s="21">
        <v>13.6</v>
      </c>
      <c r="DR463" s="21">
        <v>37.200000000000003</v>
      </c>
      <c r="DS463" s="21">
        <v>3.4</v>
      </c>
      <c r="DT463" s="21">
        <v>38.299999999999997</v>
      </c>
      <c r="DU463" s="21">
        <v>2.1</v>
      </c>
      <c r="DV463" s="21" t="s">
        <v>858</v>
      </c>
      <c r="DW463" s="21" t="s">
        <v>858</v>
      </c>
      <c r="DX463" s="21" t="s">
        <v>858</v>
      </c>
      <c r="DY463" s="21" t="s">
        <v>858</v>
      </c>
      <c r="EA463" s="22" t="s">
        <v>686</v>
      </c>
      <c r="EB463" s="22" t="s">
        <v>264</v>
      </c>
      <c r="EC463" s="22">
        <v>7000</v>
      </c>
      <c r="ED463" s="22">
        <v>16.3</v>
      </c>
      <c r="EE463" s="22">
        <v>20921</v>
      </c>
      <c r="EF463" s="22">
        <v>16</v>
      </c>
      <c r="EG463" s="22">
        <v>25494</v>
      </c>
      <c r="EH463" s="22">
        <v>9.9</v>
      </c>
      <c r="EI463" s="22" t="s">
        <v>858</v>
      </c>
      <c r="EJ463" s="22" t="s">
        <v>858</v>
      </c>
      <c r="EK463" s="22" t="s">
        <v>858</v>
      </c>
      <c r="EL463" s="22" t="s">
        <v>858</v>
      </c>
      <c r="EN463" s="23" t="s">
        <v>686</v>
      </c>
      <c r="EO463" s="23" t="s">
        <v>264</v>
      </c>
      <c r="EP463" s="23">
        <v>8000</v>
      </c>
      <c r="EQ463" s="23">
        <v>13.6</v>
      </c>
      <c r="ER463" s="23">
        <v>11.56</v>
      </c>
      <c r="ES463" s="23">
        <v>13</v>
      </c>
      <c r="ET463" s="23">
        <v>13.58</v>
      </c>
      <c r="EU463" s="23">
        <v>8.9</v>
      </c>
      <c r="EV463" s="23">
        <v>6.36</v>
      </c>
      <c r="EW463" s="23">
        <v>5.2</v>
      </c>
      <c r="EX463" s="23" t="s">
        <v>858</v>
      </c>
      <c r="EY463" s="23" t="s">
        <v>858</v>
      </c>
      <c r="FA463" s="24" t="s">
        <v>686</v>
      </c>
      <c r="FB463" s="24" t="s">
        <v>264</v>
      </c>
      <c r="FC463" s="24">
        <v>8000</v>
      </c>
      <c r="FD463" s="24">
        <v>13.6</v>
      </c>
      <c r="FE463" s="24">
        <v>435.7</v>
      </c>
      <c r="FF463" s="24">
        <v>10</v>
      </c>
      <c r="FG463" s="24">
        <v>520.1</v>
      </c>
      <c r="FH463" s="24">
        <v>8.6</v>
      </c>
      <c r="FI463" s="24">
        <v>255.7</v>
      </c>
      <c r="FJ463" s="24">
        <v>6.6</v>
      </c>
      <c r="FK463" s="24" t="s">
        <v>858</v>
      </c>
      <c r="FL463" s="24" t="s">
        <v>858</v>
      </c>
      <c r="FN463" s="11" t="s">
        <v>686</v>
      </c>
      <c r="FO463" s="11" t="s">
        <v>264</v>
      </c>
      <c r="FP463" s="11">
        <v>12000</v>
      </c>
      <c r="FQ463" s="11">
        <v>12.5</v>
      </c>
      <c r="FR463" s="11">
        <v>39.4</v>
      </c>
      <c r="FS463" s="11">
        <v>1.6</v>
      </c>
      <c r="FT463" s="11">
        <v>40</v>
      </c>
      <c r="FU463" s="11">
        <v>1.7</v>
      </c>
      <c r="FV463" s="11">
        <v>34.799999999999997</v>
      </c>
      <c r="FW463" s="11">
        <v>5</v>
      </c>
      <c r="FX463" s="11" t="s">
        <v>858</v>
      </c>
      <c r="FY463" s="11" t="s">
        <v>858</v>
      </c>
      <c r="GA463" s="10" t="s">
        <v>686</v>
      </c>
      <c r="GB463" s="10" t="s">
        <v>264</v>
      </c>
      <c r="GC463" s="10">
        <v>10000</v>
      </c>
      <c r="GD463" s="10">
        <v>14.6</v>
      </c>
      <c r="GE463" s="10">
        <v>27306</v>
      </c>
      <c r="GF463" s="10">
        <v>13</v>
      </c>
      <c r="GG463" s="10">
        <v>32314</v>
      </c>
      <c r="GH463" s="10">
        <v>8.5</v>
      </c>
      <c r="GI463" s="10" t="s">
        <v>858</v>
      </c>
      <c r="GJ463" s="10" t="s">
        <v>858</v>
      </c>
      <c r="GK463" s="10" t="s">
        <v>858</v>
      </c>
      <c r="GL463" s="10" t="s">
        <v>858</v>
      </c>
      <c r="GN463" s="9" t="s">
        <v>686</v>
      </c>
      <c r="GO463" s="9" t="s">
        <v>264</v>
      </c>
      <c r="GP463" s="9">
        <v>12000</v>
      </c>
      <c r="GQ463" s="9">
        <v>12.5</v>
      </c>
      <c r="GR463" s="9">
        <v>13.3</v>
      </c>
      <c r="GS463" s="9">
        <v>14</v>
      </c>
      <c r="GT463" s="9">
        <v>14.81</v>
      </c>
      <c r="GU463" s="9">
        <v>6.8</v>
      </c>
      <c r="GV463" s="9">
        <v>7</v>
      </c>
      <c r="GW463" s="9">
        <v>6</v>
      </c>
      <c r="GX463" s="9" t="s">
        <v>858</v>
      </c>
      <c r="GY463" s="9" t="s">
        <v>858</v>
      </c>
    </row>
    <row r="464" spans="1:207" x14ac:dyDescent="0.25">
      <c r="A464" s="1" t="s">
        <v>687</v>
      </c>
      <c r="B464" s="1" t="s">
        <v>265</v>
      </c>
      <c r="C464" s="1">
        <v>25000</v>
      </c>
      <c r="D464" s="1">
        <v>8.3000000000000007</v>
      </c>
      <c r="E464" s="1">
        <v>505.3</v>
      </c>
      <c r="F464" s="1">
        <v>6.5</v>
      </c>
      <c r="G464" s="1">
        <v>615</v>
      </c>
      <c r="H464" s="1">
        <v>5.7</v>
      </c>
      <c r="I464" s="1">
        <v>310.2</v>
      </c>
      <c r="J464" s="1">
        <v>3.5</v>
      </c>
      <c r="K464" s="1" t="s">
        <v>858</v>
      </c>
      <c r="L464" s="1" t="s">
        <v>858</v>
      </c>
      <c r="N464" s="2" t="s">
        <v>687</v>
      </c>
      <c r="O464" s="2" t="s">
        <v>265</v>
      </c>
      <c r="P464" s="2">
        <v>42000</v>
      </c>
      <c r="Q464" s="2">
        <v>6.3</v>
      </c>
      <c r="R464" s="2">
        <v>37.5</v>
      </c>
      <c r="S464" s="2">
        <v>1</v>
      </c>
      <c r="T464" s="2">
        <v>38.9</v>
      </c>
      <c r="U464" s="2">
        <v>0.7</v>
      </c>
      <c r="V464" s="2">
        <v>35</v>
      </c>
      <c r="W464" s="2">
        <v>0.5</v>
      </c>
      <c r="X464" s="2" t="s">
        <v>858</v>
      </c>
      <c r="Y464" s="2" t="s">
        <v>858</v>
      </c>
      <c r="AA464" s="3" t="s">
        <v>687</v>
      </c>
      <c r="AB464" s="3" t="s">
        <v>265</v>
      </c>
      <c r="AC464" s="3">
        <v>38000</v>
      </c>
      <c r="AD464" s="3">
        <v>7.4</v>
      </c>
      <c r="AE464" s="3">
        <v>25142</v>
      </c>
      <c r="AF464" s="3">
        <v>5.2</v>
      </c>
      <c r="AG464" s="3">
        <v>29122</v>
      </c>
      <c r="AH464" s="3">
        <v>3.9</v>
      </c>
      <c r="AI464" s="3">
        <v>15774</v>
      </c>
      <c r="AJ464" s="3">
        <v>4.0999999999999996</v>
      </c>
      <c r="AK464" s="3" t="s">
        <v>858</v>
      </c>
      <c r="AL464" s="3" t="s">
        <v>858</v>
      </c>
      <c r="AN464" s="4" t="s">
        <v>687</v>
      </c>
      <c r="AO464" s="4" t="s">
        <v>265</v>
      </c>
      <c r="AP464" s="4">
        <v>42000</v>
      </c>
      <c r="AQ464" s="4">
        <v>6.3</v>
      </c>
      <c r="AR464" s="4">
        <v>12.25</v>
      </c>
      <c r="AS464" s="4">
        <v>5.3</v>
      </c>
      <c r="AT464" s="4">
        <v>14.53</v>
      </c>
      <c r="AU464" s="4">
        <v>4</v>
      </c>
      <c r="AV464" s="4">
        <v>7.62</v>
      </c>
      <c r="AW464" s="4">
        <v>3.5</v>
      </c>
      <c r="AX464" s="4" t="s">
        <v>858</v>
      </c>
      <c r="AY464" s="4" t="s">
        <v>858</v>
      </c>
      <c r="BA464" s="5" t="s">
        <v>687</v>
      </c>
      <c r="BB464" s="5" t="s">
        <v>265</v>
      </c>
      <c r="BC464" s="5">
        <v>42000</v>
      </c>
      <c r="BD464" s="5">
        <v>6.3</v>
      </c>
      <c r="BE464" s="5">
        <v>492.6</v>
      </c>
      <c r="BF464" s="5">
        <v>4.5</v>
      </c>
      <c r="BG464" s="5">
        <v>565.79999999999995</v>
      </c>
      <c r="BH464" s="5">
        <v>4</v>
      </c>
      <c r="BI464" s="5">
        <v>296.8</v>
      </c>
      <c r="BJ464" s="5">
        <v>3.6</v>
      </c>
      <c r="BK464" s="5" t="s">
        <v>858</v>
      </c>
      <c r="BL464" s="5" t="s">
        <v>858</v>
      </c>
      <c r="BN464" s="6" t="s">
        <v>687</v>
      </c>
      <c r="BO464" s="6" t="s">
        <v>265</v>
      </c>
      <c r="BP464" s="6">
        <v>64000</v>
      </c>
      <c r="BQ464" s="6">
        <v>4.9000000000000004</v>
      </c>
      <c r="BR464" s="6">
        <v>37</v>
      </c>
      <c r="BS464" s="6">
        <v>0.9</v>
      </c>
      <c r="BT464" s="6">
        <v>31.5</v>
      </c>
      <c r="BU464" s="6">
        <v>1.8</v>
      </c>
      <c r="BV464" s="6">
        <v>12.9</v>
      </c>
      <c r="BW464" s="6">
        <v>10</v>
      </c>
      <c r="BX464" s="6">
        <v>42.1</v>
      </c>
      <c r="BY464" s="6">
        <v>7.6</v>
      </c>
      <c r="CA464" s="7" t="s">
        <v>687</v>
      </c>
      <c r="CB464" s="7" t="s">
        <v>265</v>
      </c>
      <c r="CC464" s="7">
        <v>55000</v>
      </c>
      <c r="CD464" s="7">
        <v>6.6</v>
      </c>
      <c r="CE464" s="7">
        <v>20387</v>
      </c>
      <c r="CF464" s="7">
        <v>8.1</v>
      </c>
      <c r="CG464" s="7">
        <v>22810</v>
      </c>
      <c r="CH464" s="7">
        <v>5.0999999999999996</v>
      </c>
      <c r="CI464" s="7" t="s">
        <v>858</v>
      </c>
      <c r="CJ464" s="7" t="s">
        <v>858</v>
      </c>
      <c r="CK464" s="7" t="s">
        <v>858</v>
      </c>
      <c r="CL464" s="7" t="s">
        <v>858</v>
      </c>
      <c r="CN464" s="8" t="s">
        <v>687</v>
      </c>
      <c r="CO464" s="8" t="s">
        <v>265</v>
      </c>
      <c r="CP464" s="8">
        <v>64000</v>
      </c>
      <c r="CQ464" s="8">
        <v>4.9000000000000004</v>
      </c>
      <c r="CR464" s="8">
        <v>10.87</v>
      </c>
      <c r="CS464" s="8">
        <v>4.5</v>
      </c>
      <c r="CT464" s="8">
        <v>13.77</v>
      </c>
      <c r="CU464" s="8">
        <v>3.6</v>
      </c>
      <c r="CV464" s="8">
        <v>6.51</v>
      </c>
      <c r="CW464" s="8">
        <v>1.9</v>
      </c>
      <c r="CX464" s="8" t="s">
        <v>858</v>
      </c>
      <c r="CY464" s="8" t="s">
        <v>858</v>
      </c>
      <c r="DA464" s="20" t="s">
        <v>687</v>
      </c>
      <c r="DB464" s="20" t="s">
        <v>265</v>
      </c>
      <c r="DC464" s="20">
        <v>64000</v>
      </c>
      <c r="DD464" s="20">
        <v>4.9000000000000004</v>
      </c>
      <c r="DE464" s="20">
        <v>380.3</v>
      </c>
      <c r="DF464" s="20">
        <v>5.7</v>
      </c>
      <c r="DG464" s="20">
        <v>433.8</v>
      </c>
      <c r="DH464" s="20">
        <v>4.2</v>
      </c>
      <c r="DI464" s="20">
        <v>102.9</v>
      </c>
      <c r="DJ464" s="20">
        <v>10</v>
      </c>
      <c r="DK464" s="20" t="s">
        <v>858</v>
      </c>
      <c r="DL464" s="20" t="s">
        <v>858</v>
      </c>
      <c r="DN464" s="21" t="s">
        <v>687</v>
      </c>
      <c r="DO464" s="21" t="s">
        <v>265</v>
      </c>
      <c r="DP464" s="21">
        <v>17000</v>
      </c>
      <c r="DQ464" s="21">
        <v>9.6</v>
      </c>
      <c r="DR464" s="21">
        <v>37.4</v>
      </c>
      <c r="DS464" s="21">
        <v>0.4</v>
      </c>
      <c r="DT464" s="21">
        <v>37.1</v>
      </c>
      <c r="DU464" s="21">
        <v>1</v>
      </c>
      <c r="DV464" s="21">
        <v>32.299999999999997</v>
      </c>
      <c r="DW464" s="21">
        <v>3.5</v>
      </c>
      <c r="DX464" s="21" t="s">
        <v>858</v>
      </c>
      <c r="DY464" s="21" t="s">
        <v>858</v>
      </c>
      <c r="EA464" s="22" t="s">
        <v>687</v>
      </c>
      <c r="EB464" s="22" t="s">
        <v>265</v>
      </c>
      <c r="EC464" s="22">
        <v>15000</v>
      </c>
      <c r="ED464" s="22">
        <v>11.4</v>
      </c>
      <c r="EE464" s="22">
        <v>23894</v>
      </c>
      <c r="EF464" s="22">
        <v>8.5</v>
      </c>
      <c r="EG464" s="22">
        <v>26530</v>
      </c>
      <c r="EH464" s="22">
        <v>5.4</v>
      </c>
      <c r="EI464" s="22">
        <v>14703</v>
      </c>
      <c r="EJ464" s="22">
        <v>10</v>
      </c>
      <c r="EK464" s="22" t="s">
        <v>858</v>
      </c>
      <c r="EL464" s="22" t="s">
        <v>858</v>
      </c>
      <c r="EN464" s="23" t="s">
        <v>687</v>
      </c>
      <c r="EO464" s="23" t="s">
        <v>265</v>
      </c>
      <c r="EP464" s="23">
        <v>17000</v>
      </c>
      <c r="EQ464" s="23">
        <v>9.6</v>
      </c>
      <c r="ER464" s="23">
        <v>12.66</v>
      </c>
      <c r="ES464" s="23">
        <v>7.6</v>
      </c>
      <c r="ET464" s="23">
        <v>13.27</v>
      </c>
      <c r="EU464" s="23">
        <v>3.9</v>
      </c>
      <c r="EV464" s="23">
        <v>7.52</v>
      </c>
      <c r="EW464" s="23">
        <v>6.3</v>
      </c>
      <c r="EX464" s="23" t="s">
        <v>858</v>
      </c>
      <c r="EY464" s="23" t="s">
        <v>858</v>
      </c>
      <c r="FA464" s="24" t="s">
        <v>687</v>
      </c>
      <c r="FB464" s="24" t="s">
        <v>265</v>
      </c>
      <c r="FC464" s="24">
        <v>17000</v>
      </c>
      <c r="FD464" s="24">
        <v>9.6</v>
      </c>
      <c r="FE464" s="24">
        <v>456.4</v>
      </c>
      <c r="FF464" s="24">
        <v>7</v>
      </c>
      <c r="FG464" s="24">
        <v>492.9</v>
      </c>
      <c r="FH464" s="24">
        <v>3.9</v>
      </c>
      <c r="FI464" s="24">
        <v>280.2</v>
      </c>
      <c r="FJ464" s="24">
        <v>5.5</v>
      </c>
      <c r="FK464" s="24" t="s">
        <v>858</v>
      </c>
      <c r="FL464" s="24" t="s">
        <v>858</v>
      </c>
      <c r="FN464" s="11" t="s">
        <v>687</v>
      </c>
      <c r="FO464" s="11" t="s">
        <v>265</v>
      </c>
      <c r="FP464" s="11">
        <v>25000</v>
      </c>
      <c r="FQ464" s="11">
        <v>8.3000000000000007</v>
      </c>
      <c r="FR464" s="11">
        <v>38.9</v>
      </c>
      <c r="FS464" s="11">
        <v>1.4</v>
      </c>
      <c r="FT464" s="11">
        <v>40.200000000000003</v>
      </c>
      <c r="FU464" s="11">
        <v>0.9</v>
      </c>
      <c r="FV464" s="11">
        <v>37</v>
      </c>
      <c r="FW464" s="11">
        <v>0.8</v>
      </c>
      <c r="FX464" s="11" t="s">
        <v>858</v>
      </c>
      <c r="FY464" s="11" t="s">
        <v>858</v>
      </c>
      <c r="GA464" s="10" t="s">
        <v>687</v>
      </c>
      <c r="GB464" s="10" t="s">
        <v>265</v>
      </c>
      <c r="GC464" s="10">
        <v>23000</v>
      </c>
      <c r="GD464" s="10">
        <v>9.6999999999999993</v>
      </c>
      <c r="GE464" s="10">
        <v>25825</v>
      </c>
      <c r="GF464" s="10">
        <v>8.4</v>
      </c>
      <c r="GG464" s="10">
        <v>30847</v>
      </c>
      <c r="GH464" s="10">
        <v>5.2</v>
      </c>
      <c r="GI464" s="10">
        <v>16063</v>
      </c>
      <c r="GJ464" s="10">
        <v>4.7</v>
      </c>
      <c r="GK464" s="10" t="s">
        <v>858</v>
      </c>
      <c r="GL464" s="10" t="s">
        <v>858</v>
      </c>
      <c r="GN464" s="9" t="s">
        <v>687</v>
      </c>
      <c r="GO464" s="9" t="s">
        <v>265</v>
      </c>
      <c r="GP464" s="9">
        <v>25000</v>
      </c>
      <c r="GQ464" s="9">
        <v>8.3000000000000007</v>
      </c>
      <c r="GR464" s="9">
        <v>12.09</v>
      </c>
      <c r="GS464" s="9">
        <v>6.4</v>
      </c>
      <c r="GT464" s="9">
        <v>15.31</v>
      </c>
      <c r="GU464" s="9">
        <v>5.8</v>
      </c>
      <c r="GV464" s="9">
        <v>7.66</v>
      </c>
      <c r="GW464" s="9">
        <v>4.2</v>
      </c>
      <c r="GX464" s="9" t="s">
        <v>858</v>
      </c>
      <c r="GY464" s="9" t="s">
        <v>858</v>
      </c>
    </row>
    <row r="465" spans="1:207" x14ac:dyDescent="0.25">
      <c r="A465" s="1" t="s">
        <v>688</v>
      </c>
      <c r="B465" s="1" t="s">
        <v>266</v>
      </c>
      <c r="C465" s="1">
        <v>17000</v>
      </c>
      <c r="D465" s="1">
        <v>10.6</v>
      </c>
      <c r="E465" s="1">
        <v>525.5</v>
      </c>
      <c r="F465" s="1">
        <v>9.4</v>
      </c>
      <c r="G465" s="1">
        <v>659.7</v>
      </c>
      <c r="H465" s="1">
        <v>7</v>
      </c>
      <c r="I465" s="1">
        <v>294.89999999999998</v>
      </c>
      <c r="J465" s="1">
        <v>3.6</v>
      </c>
      <c r="K465" s="1" t="s">
        <v>858</v>
      </c>
      <c r="L465" s="1" t="s">
        <v>858</v>
      </c>
      <c r="N465" s="2" t="s">
        <v>688</v>
      </c>
      <c r="O465" s="2" t="s">
        <v>266</v>
      </c>
      <c r="P465" s="2">
        <v>26000</v>
      </c>
      <c r="Q465" s="2">
        <v>8.1999999999999993</v>
      </c>
      <c r="R465" s="2">
        <v>39.9</v>
      </c>
      <c r="S465" s="2">
        <v>1.6</v>
      </c>
      <c r="T465" s="2">
        <v>39.700000000000003</v>
      </c>
      <c r="U465" s="2">
        <v>0.9</v>
      </c>
      <c r="V465" s="2">
        <v>35.9</v>
      </c>
      <c r="W465" s="2">
        <v>2.1</v>
      </c>
      <c r="X465" s="2" t="s">
        <v>858</v>
      </c>
      <c r="Y465" s="2" t="s">
        <v>858</v>
      </c>
      <c r="AA465" s="3" t="s">
        <v>688</v>
      </c>
      <c r="AB465" s="3" t="s">
        <v>266</v>
      </c>
      <c r="AC465" s="3">
        <v>23000</v>
      </c>
      <c r="AD465" s="3">
        <v>9.6</v>
      </c>
      <c r="AE465" s="3">
        <v>26626</v>
      </c>
      <c r="AF465" s="3">
        <v>8.6</v>
      </c>
      <c r="AG465" s="3">
        <v>32963</v>
      </c>
      <c r="AH465" s="3">
        <v>7.1</v>
      </c>
      <c r="AI465" s="3">
        <v>14337</v>
      </c>
      <c r="AJ465" s="3">
        <v>5.3</v>
      </c>
      <c r="AK465" s="3" t="s">
        <v>858</v>
      </c>
      <c r="AL465" s="3" t="s">
        <v>858</v>
      </c>
      <c r="AN465" s="4" t="s">
        <v>688</v>
      </c>
      <c r="AO465" s="4" t="s">
        <v>266</v>
      </c>
      <c r="AP465" s="4">
        <v>26000</v>
      </c>
      <c r="AQ465" s="4">
        <v>8.1999999999999993</v>
      </c>
      <c r="AR465" s="4">
        <v>12.3</v>
      </c>
      <c r="AS465" s="4">
        <v>8.4</v>
      </c>
      <c r="AT465" s="4">
        <v>15.42</v>
      </c>
      <c r="AU465" s="4">
        <v>5.4</v>
      </c>
      <c r="AV465" s="4">
        <v>7.58</v>
      </c>
      <c r="AW465" s="4">
        <v>4</v>
      </c>
      <c r="AX465" s="4" t="s">
        <v>858</v>
      </c>
      <c r="AY465" s="4" t="s">
        <v>858</v>
      </c>
      <c r="BA465" s="5" t="s">
        <v>688</v>
      </c>
      <c r="BB465" s="5" t="s">
        <v>266</v>
      </c>
      <c r="BC465" s="5">
        <v>26000</v>
      </c>
      <c r="BD465" s="5">
        <v>8.1999999999999993</v>
      </c>
      <c r="BE465" s="5">
        <v>495.7</v>
      </c>
      <c r="BF465" s="5">
        <v>7.2</v>
      </c>
      <c r="BG465" s="5">
        <v>612.6</v>
      </c>
      <c r="BH465" s="5">
        <v>5.4</v>
      </c>
      <c r="BI465" s="5">
        <v>295.60000000000002</v>
      </c>
      <c r="BJ465" s="5">
        <v>4.3</v>
      </c>
      <c r="BK465" s="5" t="s">
        <v>858</v>
      </c>
      <c r="BL465" s="5" t="s">
        <v>858</v>
      </c>
      <c r="BN465" s="6" t="s">
        <v>688</v>
      </c>
      <c r="BO465" s="6" t="s">
        <v>266</v>
      </c>
      <c r="BP465" s="6">
        <v>36000</v>
      </c>
      <c r="BQ465" s="6">
        <v>6.7</v>
      </c>
      <c r="BR465" s="6">
        <v>37.5</v>
      </c>
      <c r="BS465" s="6">
        <v>1.4</v>
      </c>
      <c r="BT465" s="6">
        <v>33.299999999999997</v>
      </c>
      <c r="BU465" s="6">
        <v>2.2999999999999998</v>
      </c>
      <c r="BV465" s="6">
        <v>14.8</v>
      </c>
      <c r="BW465" s="6">
        <v>12</v>
      </c>
      <c r="BX465" s="6" t="s">
        <v>858</v>
      </c>
      <c r="BY465" s="6" t="s">
        <v>858</v>
      </c>
      <c r="CA465" s="7" t="s">
        <v>688</v>
      </c>
      <c r="CB465" s="7" t="s">
        <v>266</v>
      </c>
      <c r="CC465" s="7">
        <v>33000</v>
      </c>
      <c r="CD465" s="7">
        <v>8.4</v>
      </c>
      <c r="CE465" s="7">
        <v>20239</v>
      </c>
      <c r="CF465" s="7">
        <v>11</v>
      </c>
      <c r="CG465" s="7">
        <v>26096</v>
      </c>
      <c r="CH465" s="7">
        <v>7.8</v>
      </c>
      <c r="CI465" s="7" t="s">
        <v>858</v>
      </c>
      <c r="CJ465" s="7" t="s">
        <v>858</v>
      </c>
      <c r="CK465" s="7" t="s">
        <v>858</v>
      </c>
      <c r="CL465" s="7" t="s">
        <v>858</v>
      </c>
      <c r="CN465" s="8" t="s">
        <v>688</v>
      </c>
      <c r="CO465" s="8" t="s">
        <v>266</v>
      </c>
      <c r="CP465" s="8">
        <v>36000</v>
      </c>
      <c r="CQ465" s="8">
        <v>6.7</v>
      </c>
      <c r="CR465" s="8">
        <v>11.01</v>
      </c>
      <c r="CS465" s="8">
        <v>5.3</v>
      </c>
      <c r="CT465" s="8">
        <v>14.55</v>
      </c>
      <c r="CU465" s="8">
        <v>5</v>
      </c>
      <c r="CV465" s="8">
        <v>6.62</v>
      </c>
      <c r="CW465" s="8">
        <v>3.4</v>
      </c>
      <c r="CX465" s="8" t="s">
        <v>858</v>
      </c>
      <c r="CY465" s="8" t="s">
        <v>858</v>
      </c>
      <c r="DA465" s="20" t="s">
        <v>688</v>
      </c>
      <c r="DB465" s="20" t="s">
        <v>266</v>
      </c>
      <c r="DC465" s="20">
        <v>36000</v>
      </c>
      <c r="DD465" s="20">
        <v>6.7</v>
      </c>
      <c r="DE465" s="20">
        <v>403.2</v>
      </c>
      <c r="DF465" s="20">
        <v>7.5</v>
      </c>
      <c r="DG465" s="20">
        <v>485.3</v>
      </c>
      <c r="DH465" s="20">
        <v>5.6</v>
      </c>
      <c r="DI465" s="20">
        <v>113.3</v>
      </c>
      <c r="DJ465" s="20">
        <v>12</v>
      </c>
      <c r="DK465" s="20" t="s">
        <v>858</v>
      </c>
      <c r="DL465" s="20" t="s">
        <v>858</v>
      </c>
      <c r="DN465" s="21" t="s">
        <v>688</v>
      </c>
      <c r="DO465" s="21" t="s">
        <v>266</v>
      </c>
      <c r="DP465" s="21">
        <v>9000</v>
      </c>
      <c r="DQ465" s="21">
        <v>12.9</v>
      </c>
      <c r="DR465" s="21">
        <v>37.5</v>
      </c>
      <c r="DS465" s="21">
        <v>2.1</v>
      </c>
      <c r="DT465" s="21">
        <v>38.700000000000003</v>
      </c>
      <c r="DU465" s="21">
        <v>1.7</v>
      </c>
      <c r="DV465" s="21">
        <v>34</v>
      </c>
      <c r="DW465" s="21">
        <v>7.3</v>
      </c>
      <c r="DX465" s="21" t="s">
        <v>858</v>
      </c>
      <c r="DY465" s="21" t="s">
        <v>858</v>
      </c>
      <c r="EA465" s="22" t="s">
        <v>688</v>
      </c>
      <c r="EB465" s="22" t="s">
        <v>266</v>
      </c>
      <c r="EC465" s="22">
        <v>9000</v>
      </c>
      <c r="ED465" s="22">
        <v>14.7</v>
      </c>
      <c r="EE465" s="22">
        <v>21997</v>
      </c>
      <c r="EF465" s="22">
        <v>13</v>
      </c>
      <c r="EG465" s="22">
        <v>26712</v>
      </c>
      <c r="EH465" s="22">
        <v>8</v>
      </c>
      <c r="EI465" s="22" t="s">
        <v>858</v>
      </c>
      <c r="EJ465" s="22" t="s">
        <v>858</v>
      </c>
      <c r="EK465" s="22" t="s">
        <v>858</v>
      </c>
      <c r="EL465" s="22" t="s">
        <v>858</v>
      </c>
      <c r="EN465" s="23" t="s">
        <v>688</v>
      </c>
      <c r="EO465" s="23" t="s">
        <v>266</v>
      </c>
      <c r="EP465" s="23">
        <v>9000</v>
      </c>
      <c r="EQ465" s="23">
        <v>12.9</v>
      </c>
      <c r="ER465" s="23">
        <v>11.8</v>
      </c>
      <c r="ES465" s="23">
        <v>9.4</v>
      </c>
      <c r="ET465" s="23">
        <v>13.67</v>
      </c>
      <c r="EU465" s="23">
        <v>7.2</v>
      </c>
      <c r="EV465" s="23">
        <v>7.48</v>
      </c>
      <c r="EW465" s="23">
        <v>5.9</v>
      </c>
      <c r="EX465" s="23" t="s">
        <v>858</v>
      </c>
      <c r="EY465" s="23" t="s">
        <v>858</v>
      </c>
      <c r="FA465" s="24" t="s">
        <v>688</v>
      </c>
      <c r="FB465" s="24" t="s">
        <v>266</v>
      </c>
      <c r="FC465" s="24">
        <v>9000</v>
      </c>
      <c r="FD465" s="24">
        <v>12.9</v>
      </c>
      <c r="FE465" s="24">
        <v>443.9</v>
      </c>
      <c r="FF465" s="24">
        <v>11</v>
      </c>
      <c r="FG465" s="24">
        <v>528.79999999999995</v>
      </c>
      <c r="FH465" s="24">
        <v>7.2</v>
      </c>
      <c r="FI465" s="24">
        <v>295.3</v>
      </c>
      <c r="FJ465" s="24">
        <v>6.1</v>
      </c>
      <c r="FK465" s="24" t="s">
        <v>858</v>
      </c>
      <c r="FL465" s="24" t="s">
        <v>858</v>
      </c>
      <c r="FN465" s="11" t="s">
        <v>688</v>
      </c>
      <c r="FO465" s="11" t="s">
        <v>266</v>
      </c>
      <c r="FP465" s="11">
        <v>17000</v>
      </c>
      <c r="FQ465" s="11">
        <v>10.6</v>
      </c>
      <c r="FR465" s="11">
        <v>39.9</v>
      </c>
      <c r="FS465" s="11">
        <v>0.7</v>
      </c>
      <c r="FT465" s="11">
        <v>40.299999999999997</v>
      </c>
      <c r="FU465" s="11">
        <v>1.1000000000000001</v>
      </c>
      <c r="FV465" s="11">
        <v>36.799999999999997</v>
      </c>
      <c r="FW465" s="11">
        <v>1.4</v>
      </c>
      <c r="FX465" s="11" t="s">
        <v>858</v>
      </c>
      <c r="FY465" s="11" t="s">
        <v>858</v>
      </c>
      <c r="GA465" s="10" t="s">
        <v>688</v>
      </c>
      <c r="GB465" s="10" t="s">
        <v>266</v>
      </c>
      <c r="GC465" s="10">
        <v>15000</v>
      </c>
      <c r="GD465" s="10">
        <v>12.6</v>
      </c>
      <c r="GE465" s="10">
        <v>29565</v>
      </c>
      <c r="GF465" s="10">
        <v>11</v>
      </c>
      <c r="GG465" s="10">
        <v>36750</v>
      </c>
      <c r="GH465" s="10">
        <v>9.4</v>
      </c>
      <c r="GI465" s="10">
        <v>14212</v>
      </c>
      <c r="GJ465" s="10">
        <v>20</v>
      </c>
      <c r="GK465" s="10" t="s">
        <v>858</v>
      </c>
      <c r="GL465" s="10" t="s">
        <v>858</v>
      </c>
      <c r="GN465" s="9" t="s">
        <v>688</v>
      </c>
      <c r="GO465" s="9" t="s">
        <v>266</v>
      </c>
      <c r="GP465" s="9">
        <v>17000</v>
      </c>
      <c r="GQ465" s="9">
        <v>10.6</v>
      </c>
      <c r="GR465" s="9">
        <v>12.77</v>
      </c>
      <c r="GS465" s="9">
        <v>11</v>
      </c>
      <c r="GT465" s="9">
        <v>16.36</v>
      </c>
      <c r="GU465" s="9">
        <v>7.1</v>
      </c>
      <c r="GV465" s="9">
        <v>7.52</v>
      </c>
      <c r="GW465" s="9">
        <v>6.5</v>
      </c>
      <c r="GX465" s="9" t="s">
        <v>858</v>
      </c>
      <c r="GY465" s="9" t="s">
        <v>858</v>
      </c>
    </row>
    <row r="466" spans="1:207" x14ac:dyDescent="0.25">
      <c r="A466" s="1" t="s">
        <v>689</v>
      </c>
      <c r="B466" s="1" t="s">
        <v>267</v>
      </c>
      <c r="C466" s="1">
        <v>6000</v>
      </c>
      <c r="D466" s="1">
        <v>17</v>
      </c>
      <c r="E466" s="1">
        <v>522.29999999999995</v>
      </c>
      <c r="F466" s="1">
        <v>14</v>
      </c>
      <c r="G466" s="1">
        <v>560.5</v>
      </c>
      <c r="H466" s="1">
        <v>7.7</v>
      </c>
      <c r="I466" s="1" t="s">
        <v>858</v>
      </c>
      <c r="J466" s="1" t="s">
        <v>858</v>
      </c>
      <c r="K466" s="1" t="s">
        <v>858</v>
      </c>
      <c r="L466" s="1" t="s">
        <v>858</v>
      </c>
      <c r="N466" s="2" t="s">
        <v>689</v>
      </c>
      <c r="O466" s="2" t="s">
        <v>267</v>
      </c>
      <c r="P466" s="2">
        <v>10000</v>
      </c>
      <c r="Q466" s="2">
        <v>12.8</v>
      </c>
      <c r="R466" s="2">
        <v>39</v>
      </c>
      <c r="S466" s="2">
        <v>1.7</v>
      </c>
      <c r="T466" s="2">
        <v>41.1</v>
      </c>
      <c r="U466" s="2">
        <v>2.5</v>
      </c>
      <c r="V466" s="2" t="s">
        <v>858</v>
      </c>
      <c r="W466" s="2" t="s">
        <v>858</v>
      </c>
      <c r="X466" s="2" t="s">
        <v>858</v>
      </c>
      <c r="Y466" s="2" t="s">
        <v>858</v>
      </c>
      <c r="AA466" s="3" t="s">
        <v>689</v>
      </c>
      <c r="AB466" s="3" t="s">
        <v>267</v>
      </c>
      <c r="AC466" s="3">
        <v>9000</v>
      </c>
      <c r="AD466" s="3">
        <v>15.1</v>
      </c>
      <c r="AE466" s="3">
        <v>22386</v>
      </c>
      <c r="AF466" s="3">
        <v>14</v>
      </c>
      <c r="AG466" s="3">
        <v>25507</v>
      </c>
      <c r="AH466" s="3">
        <v>8.3000000000000007</v>
      </c>
      <c r="AI466" s="3" t="s">
        <v>858</v>
      </c>
      <c r="AJ466" s="3" t="s">
        <v>858</v>
      </c>
      <c r="AK466" s="3" t="s">
        <v>858</v>
      </c>
      <c r="AL466" s="3" t="s">
        <v>858</v>
      </c>
      <c r="AN466" s="4" t="s">
        <v>689</v>
      </c>
      <c r="AO466" s="4" t="s">
        <v>267</v>
      </c>
      <c r="AP466" s="4">
        <v>10000</v>
      </c>
      <c r="AQ466" s="4">
        <v>12.8</v>
      </c>
      <c r="AR466" s="4">
        <v>10.41</v>
      </c>
      <c r="AS466" s="4">
        <v>12</v>
      </c>
      <c r="AT466" s="4">
        <v>11.84</v>
      </c>
      <c r="AU466" s="4">
        <v>6</v>
      </c>
      <c r="AV466" s="4">
        <v>6.35</v>
      </c>
      <c r="AW466" s="4">
        <v>7.8</v>
      </c>
      <c r="AX466" s="4" t="s">
        <v>858</v>
      </c>
      <c r="AY466" s="4" t="s">
        <v>858</v>
      </c>
      <c r="BA466" s="5" t="s">
        <v>689</v>
      </c>
      <c r="BB466" s="5" t="s">
        <v>267</v>
      </c>
      <c r="BC466" s="5">
        <v>10000</v>
      </c>
      <c r="BD466" s="5">
        <v>12.8</v>
      </c>
      <c r="BE466" s="5">
        <v>430.8</v>
      </c>
      <c r="BF466" s="5">
        <v>9.5</v>
      </c>
      <c r="BG466" s="5">
        <v>486.5</v>
      </c>
      <c r="BH466" s="5">
        <v>6.2</v>
      </c>
      <c r="BI466" s="5">
        <v>240.6</v>
      </c>
      <c r="BJ466" s="5">
        <v>8.8000000000000007</v>
      </c>
      <c r="BK466" s="5" t="s">
        <v>858</v>
      </c>
      <c r="BL466" s="5" t="s">
        <v>858</v>
      </c>
      <c r="BN466" s="6" t="s">
        <v>689</v>
      </c>
      <c r="BO466" s="6" t="s">
        <v>267</v>
      </c>
      <c r="BP466" s="6">
        <v>15000</v>
      </c>
      <c r="BQ466" s="6">
        <v>10.199999999999999</v>
      </c>
      <c r="BR466" s="6">
        <v>37</v>
      </c>
      <c r="BS466" s="6">
        <v>3.4</v>
      </c>
      <c r="BT466" s="6">
        <v>33.799999999999997</v>
      </c>
      <c r="BU466" s="6">
        <v>3.8</v>
      </c>
      <c r="BV466" s="6">
        <v>14.3</v>
      </c>
      <c r="BW466" s="6">
        <v>16</v>
      </c>
      <c r="BX466" s="6" t="s">
        <v>858</v>
      </c>
      <c r="BY466" s="6" t="s">
        <v>858</v>
      </c>
      <c r="CA466" s="7" t="s">
        <v>689</v>
      </c>
      <c r="CB466" s="7" t="s">
        <v>267</v>
      </c>
      <c r="CC466" s="7">
        <v>14000</v>
      </c>
      <c r="CD466" s="7">
        <v>11.8</v>
      </c>
      <c r="CE466" s="7">
        <v>16408</v>
      </c>
      <c r="CF466" s="7">
        <v>16</v>
      </c>
      <c r="CG466" s="7">
        <v>20559</v>
      </c>
      <c r="CH466" s="7">
        <v>8.3000000000000007</v>
      </c>
      <c r="CI466" s="7" t="s">
        <v>858</v>
      </c>
      <c r="CJ466" s="7" t="s">
        <v>858</v>
      </c>
      <c r="CK466" s="7" t="s">
        <v>858</v>
      </c>
      <c r="CL466" s="7" t="s">
        <v>858</v>
      </c>
      <c r="CN466" s="8" t="s">
        <v>689</v>
      </c>
      <c r="CO466" s="8" t="s">
        <v>267</v>
      </c>
      <c r="CP466" s="8">
        <v>15000</v>
      </c>
      <c r="CQ466" s="8">
        <v>10.199999999999999</v>
      </c>
      <c r="CR466" s="8">
        <v>9.9600000000000009</v>
      </c>
      <c r="CS466" s="8">
        <v>9.6</v>
      </c>
      <c r="CT466" s="8">
        <v>11.92</v>
      </c>
      <c r="CU466" s="8">
        <v>5.3</v>
      </c>
      <c r="CV466" s="8">
        <v>6.41</v>
      </c>
      <c r="CW466" s="8">
        <v>4.7</v>
      </c>
      <c r="CX466" s="8" t="s">
        <v>858</v>
      </c>
      <c r="CY466" s="8" t="s">
        <v>858</v>
      </c>
      <c r="DA466" s="20" t="s">
        <v>689</v>
      </c>
      <c r="DB466" s="20" t="s">
        <v>267</v>
      </c>
      <c r="DC466" s="20">
        <v>15000</v>
      </c>
      <c r="DD466" s="20">
        <v>10.199999999999999</v>
      </c>
      <c r="DE466" s="20">
        <v>369.3</v>
      </c>
      <c r="DF466" s="20">
        <v>9.8000000000000007</v>
      </c>
      <c r="DG466" s="20">
        <v>403</v>
      </c>
      <c r="DH466" s="20">
        <v>6.3</v>
      </c>
      <c r="DI466" s="20" t="s">
        <v>858</v>
      </c>
      <c r="DJ466" s="20" t="s">
        <v>858</v>
      </c>
      <c r="DK466" s="20" t="s">
        <v>858</v>
      </c>
      <c r="DL466" s="20" t="s">
        <v>858</v>
      </c>
      <c r="DN466" s="21" t="s">
        <v>689</v>
      </c>
      <c r="DO466" s="21" t="s">
        <v>267</v>
      </c>
      <c r="DP466" s="21">
        <v>4000</v>
      </c>
      <c r="DQ466" s="21">
        <v>19.3</v>
      </c>
      <c r="DR466" s="21">
        <v>37.5</v>
      </c>
      <c r="DS466" s="21">
        <v>2.1</v>
      </c>
      <c r="DT466" s="21">
        <v>39.6</v>
      </c>
      <c r="DU466" s="21">
        <v>3.6</v>
      </c>
      <c r="DV466" s="21" t="s">
        <v>858</v>
      </c>
      <c r="DW466" s="21" t="s">
        <v>858</v>
      </c>
      <c r="DX466" s="21" t="s">
        <v>858</v>
      </c>
      <c r="DY466" s="21" t="s">
        <v>858</v>
      </c>
      <c r="EA466" s="22" t="s">
        <v>689</v>
      </c>
      <c r="EB466" s="22" t="s">
        <v>267</v>
      </c>
      <c r="EC466" s="22" t="s">
        <v>858</v>
      </c>
      <c r="ED466" s="22" t="s">
        <v>858</v>
      </c>
      <c r="EE466" s="22">
        <v>16994</v>
      </c>
      <c r="EF466" s="22">
        <v>19</v>
      </c>
      <c r="EG466" s="22">
        <v>18753</v>
      </c>
      <c r="EH466" s="22">
        <v>8.1</v>
      </c>
      <c r="EI466" s="22" t="s">
        <v>858</v>
      </c>
      <c r="EJ466" s="22" t="s">
        <v>858</v>
      </c>
      <c r="EK466" s="22" t="s">
        <v>858</v>
      </c>
      <c r="EL466" s="22" t="s">
        <v>858</v>
      </c>
      <c r="EN466" s="23" t="s">
        <v>689</v>
      </c>
      <c r="EO466" s="23" t="s">
        <v>267</v>
      </c>
      <c r="EP466" s="23">
        <v>4000</v>
      </c>
      <c r="EQ466" s="23">
        <v>19.3</v>
      </c>
      <c r="ER466" s="23">
        <v>8.27</v>
      </c>
      <c r="ES466" s="23">
        <v>16</v>
      </c>
      <c r="ET466" s="23">
        <v>9.44</v>
      </c>
      <c r="EU466" s="23">
        <v>7.2</v>
      </c>
      <c r="EV466" s="23" t="s">
        <v>858</v>
      </c>
      <c r="EW466" s="23" t="s">
        <v>858</v>
      </c>
      <c r="EX466" s="23" t="s">
        <v>858</v>
      </c>
      <c r="EY466" s="23" t="s">
        <v>858</v>
      </c>
      <c r="FA466" s="24" t="s">
        <v>689</v>
      </c>
      <c r="FB466" s="24" t="s">
        <v>267</v>
      </c>
      <c r="FC466" s="24">
        <v>4000</v>
      </c>
      <c r="FD466" s="24">
        <v>19.3</v>
      </c>
      <c r="FE466" s="24">
        <v>362.6</v>
      </c>
      <c r="FF466" s="24">
        <v>13</v>
      </c>
      <c r="FG466" s="24">
        <v>374</v>
      </c>
      <c r="FH466" s="24">
        <v>6.6</v>
      </c>
      <c r="FI466" s="24" t="s">
        <v>858</v>
      </c>
      <c r="FJ466" s="24" t="s">
        <v>858</v>
      </c>
      <c r="FK466" s="24" t="s">
        <v>858</v>
      </c>
      <c r="FL466" s="24" t="s">
        <v>858</v>
      </c>
      <c r="FN466" s="11" t="s">
        <v>689</v>
      </c>
      <c r="FO466" s="11" t="s">
        <v>267</v>
      </c>
      <c r="FP466" s="11">
        <v>6000</v>
      </c>
      <c r="FQ466" s="11">
        <v>17</v>
      </c>
      <c r="FR466" s="11">
        <v>40</v>
      </c>
      <c r="FS466" s="11">
        <v>4.5999999999999996</v>
      </c>
      <c r="FT466" s="11">
        <v>42</v>
      </c>
      <c r="FU466" s="11">
        <v>3.2</v>
      </c>
      <c r="FV466" s="11" t="s">
        <v>858</v>
      </c>
      <c r="FW466" s="11" t="s">
        <v>858</v>
      </c>
      <c r="FX466" s="11" t="s">
        <v>858</v>
      </c>
      <c r="FY466" s="11" t="s">
        <v>858</v>
      </c>
      <c r="GA466" s="10" t="s">
        <v>689</v>
      </c>
      <c r="GB466" s="10" t="s">
        <v>267</v>
      </c>
      <c r="GC466" s="10" t="s">
        <v>858</v>
      </c>
      <c r="GD466" s="10" t="s">
        <v>858</v>
      </c>
      <c r="GE466" s="10">
        <v>28685</v>
      </c>
      <c r="GF466" s="10">
        <v>16</v>
      </c>
      <c r="GG466" s="10">
        <v>29950</v>
      </c>
      <c r="GH466" s="10">
        <v>10</v>
      </c>
      <c r="GI466" s="10" t="s">
        <v>858</v>
      </c>
      <c r="GJ466" s="10" t="s">
        <v>858</v>
      </c>
      <c r="GK466" s="10" t="s">
        <v>858</v>
      </c>
      <c r="GL466" s="10" t="s">
        <v>858</v>
      </c>
      <c r="GN466" s="9" t="s">
        <v>689</v>
      </c>
      <c r="GO466" s="9" t="s">
        <v>267</v>
      </c>
      <c r="GP466" s="9">
        <v>6000</v>
      </c>
      <c r="GQ466" s="9">
        <v>17</v>
      </c>
      <c r="GR466" s="9">
        <v>11.99</v>
      </c>
      <c r="GS466" s="9">
        <v>12</v>
      </c>
      <c r="GT466" s="9">
        <v>13.34</v>
      </c>
      <c r="GU466" s="9">
        <v>7.4</v>
      </c>
      <c r="GV466" s="9" t="s">
        <v>858</v>
      </c>
      <c r="GW466" s="9" t="s">
        <v>858</v>
      </c>
      <c r="GX466" s="9" t="s">
        <v>858</v>
      </c>
      <c r="GY466" s="9" t="s">
        <v>858</v>
      </c>
    </row>
    <row r="467" spans="1:207" x14ac:dyDescent="0.25">
      <c r="A467" s="1" t="s">
        <v>690</v>
      </c>
      <c r="B467" s="1" t="s">
        <v>268</v>
      </c>
      <c r="C467" s="1">
        <v>14000</v>
      </c>
      <c r="D467" s="1">
        <v>11.4</v>
      </c>
      <c r="E467" s="1">
        <v>707.1</v>
      </c>
      <c r="F467" s="1">
        <v>9.8000000000000007</v>
      </c>
      <c r="G467" s="1">
        <v>875.5</v>
      </c>
      <c r="H467" s="1">
        <v>8.3000000000000007</v>
      </c>
      <c r="I467" s="1">
        <v>343.5</v>
      </c>
      <c r="J467" s="1">
        <v>9.1</v>
      </c>
      <c r="K467" s="1" t="s">
        <v>858</v>
      </c>
      <c r="L467" s="1" t="s">
        <v>858</v>
      </c>
      <c r="N467" s="2" t="s">
        <v>690</v>
      </c>
      <c r="O467" s="2" t="s">
        <v>268</v>
      </c>
      <c r="P467" s="2">
        <v>22000</v>
      </c>
      <c r="Q467" s="2">
        <v>9.6</v>
      </c>
      <c r="R467" s="2">
        <v>37.5</v>
      </c>
      <c r="S467" s="2">
        <v>1.7</v>
      </c>
      <c r="T467" s="2">
        <v>39.299999999999997</v>
      </c>
      <c r="U467" s="2">
        <v>1.5</v>
      </c>
      <c r="V467" s="2">
        <v>35</v>
      </c>
      <c r="W467" s="2">
        <v>5</v>
      </c>
      <c r="X467" s="2" t="s">
        <v>858</v>
      </c>
      <c r="Y467" s="2" t="s">
        <v>858</v>
      </c>
      <c r="AA467" s="3" t="s">
        <v>690</v>
      </c>
      <c r="AB467" s="3" t="s">
        <v>268</v>
      </c>
      <c r="AC467" s="3">
        <v>18000</v>
      </c>
      <c r="AD467" s="3">
        <v>11</v>
      </c>
      <c r="AE467" s="3">
        <v>34122</v>
      </c>
      <c r="AF467" s="3">
        <v>9.1999999999999993</v>
      </c>
      <c r="AG467" s="3">
        <v>41665</v>
      </c>
      <c r="AH467" s="3">
        <v>7.9</v>
      </c>
      <c r="AI467" s="3">
        <v>17910</v>
      </c>
      <c r="AJ467" s="3">
        <v>7.8</v>
      </c>
      <c r="AK467" s="3" t="s">
        <v>858</v>
      </c>
      <c r="AL467" s="3" t="s">
        <v>858</v>
      </c>
      <c r="AN467" s="4" t="s">
        <v>690</v>
      </c>
      <c r="AO467" s="4" t="s">
        <v>268</v>
      </c>
      <c r="AP467" s="4">
        <v>22000</v>
      </c>
      <c r="AQ467" s="4">
        <v>9.6</v>
      </c>
      <c r="AR467" s="4">
        <v>15.92</v>
      </c>
      <c r="AS467" s="4">
        <v>11</v>
      </c>
      <c r="AT467" s="4">
        <v>18.96</v>
      </c>
      <c r="AU467" s="4">
        <v>7</v>
      </c>
      <c r="AV467" s="4">
        <v>7.16</v>
      </c>
      <c r="AW467" s="4">
        <v>9.6</v>
      </c>
      <c r="AX467" s="4" t="s">
        <v>858</v>
      </c>
      <c r="AY467" s="4" t="s">
        <v>858</v>
      </c>
      <c r="BA467" s="5" t="s">
        <v>690</v>
      </c>
      <c r="BB467" s="5" t="s">
        <v>268</v>
      </c>
      <c r="BC467" s="5">
        <v>22000</v>
      </c>
      <c r="BD467" s="5">
        <v>9.6</v>
      </c>
      <c r="BE467" s="5">
        <v>605.1</v>
      </c>
      <c r="BF467" s="5">
        <v>11</v>
      </c>
      <c r="BG467" s="5">
        <v>745.8</v>
      </c>
      <c r="BH467" s="5">
        <v>7.2</v>
      </c>
      <c r="BI467" s="5">
        <v>304.39999999999998</v>
      </c>
      <c r="BJ467" s="5">
        <v>7.3</v>
      </c>
      <c r="BK467" s="5" t="s">
        <v>858</v>
      </c>
      <c r="BL467" s="5" t="s">
        <v>858</v>
      </c>
      <c r="BN467" s="6" t="s">
        <v>690</v>
      </c>
      <c r="BO467" s="6" t="s">
        <v>268</v>
      </c>
      <c r="BP467" s="6">
        <v>31000</v>
      </c>
      <c r="BQ467" s="6">
        <v>7.7</v>
      </c>
      <c r="BR467" s="6">
        <v>37.5</v>
      </c>
      <c r="BS467" s="6">
        <v>0.3</v>
      </c>
      <c r="BT467" s="6">
        <v>32.6</v>
      </c>
      <c r="BU467" s="6">
        <v>2.8</v>
      </c>
      <c r="BV467" s="6" t="s">
        <v>858</v>
      </c>
      <c r="BW467" s="6" t="s">
        <v>858</v>
      </c>
      <c r="BX467" s="6" t="s">
        <v>858</v>
      </c>
      <c r="BY467" s="6" t="s">
        <v>858</v>
      </c>
      <c r="CA467" s="7" t="s">
        <v>690</v>
      </c>
      <c r="CB467" s="7" t="s">
        <v>268</v>
      </c>
      <c r="CC467" s="7">
        <v>25000</v>
      </c>
      <c r="CD467" s="7">
        <v>9.1</v>
      </c>
      <c r="CE467" s="7">
        <v>28091</v>
      </c>
      <c r="CF467" s="7">
        <v>12</v>
      </c>
      <c r="CG467" s="7">
        <v>33197</v>
      </c>
      <c r="CH467" s="7">
        <v>8.1</v>
      </c>
      <c r="CI467" s="7" t="s">
        <v>858</v>
      </c>
      <c r="CJ467" s="7" t="s">
        <v>858</v>
      </c>
      <c r="CK467" s="7" t="s">
        <v>858</v>
      </c>
      <c r="CL467" s="7" t="s">
        <v>858</v>
      </c>
      <c r="CN467" s="8" t="s">
        <v>690</v>
      </c>
      <c r="CO467" s="8" t="s">
        <v>268</v>
      </c>
      <c r="CP467" s="8">
        <v>31000</v>
      </c>
      <c r="CQ467" s="8">
        <v>7.7</v>
      </c>
      <c r="CR467" s="8">
        <v>13.97</v>
      </c>
      <c r="CS467" s="8">
        <v>10</v>
      </c>
      <c r="CT467" s="8">
        <v>18.079999999999998</v>
      </c>
      <c r="CU467" s="8">
        <v>6.4</v>
      </c>
      <c r="CV467" s="8">
        <v>6.8</v>
      </c>
      <c r="CW467" s="8">
        <v>3.2</v>
      </c>
      <c r="CX467" s="8" t="s">
        <v>858</v>
      </c>
      <c r="CY467" s="8" t="s">
        <v>858</v>
      </c>
      <c r="DA467" s="20" t="s">
        <v>690</v>
      </c>
      <c r="DB467" s="20" t="s">
        <v>268</v>
      </c>
      <c r="DC467" s="20">
        <v>31000</v>
      </c>
      <c r="DD467" s="20">
        <v>7.7</v>
      </c>
      <c r="DE467" s="20">
        <v>488.3</v>
      </c>
      <c r="DF467" s="20">
        <v>11</v>
      </c>
      <c r="DG467" s="20">
        <v>588.6</v>
      </c>
      <c r="DH467" s="20">
        <v>7.1</v>
      </c>
      <c r="DI467" s="20">
        <v>103.6</v>
      </c>
      <c r="DJ467" s="20">
        <v>14</v>
      </c>
      <c r="DK467" s="20" t="s">
        <v>858</v>
      </c>
      <c r="DL467" s="20" t="s">
        <v>858</v>
      </c>
      <c r="DN467" s="21" t="s">
        <v>690</v>
      </c>
      <c r="DO467" s="21" t="s">
        <v>268</v>
      </c>
      <c r="DP467" s="21">
        <v>8000</v>
      </c>
      <c r="DQ467" s="21">
        <v>17.7</v>
      </c>
      <c r="DR467" s="21">
        <v>37.5</v>
      </c>
      <c r="DS467" s="21">
        <v>0.5</v>
      </c>
      <c r="DT467" s="21">
        <v>37</v>
      </c>
      <c r="DU467" s="21">
        <v>1.8</v>
      </c>
      <c r="DV467" s="21" t="s">
        <v>858</v>
      </c>
      <c r="DW467" s="21" t="s">
        <v>858</v>
      </c>
      <c r="DX467" s="21" t="s">
        <v>858</v>
      </c>
      <c r="DY467" s="21" t="s">
        <v>858</v>
      </c>
      <c r="EA467" s="22" t="s">
        <v>690</v>
      </c>
      <c r="EB467" s="22" t="s">
        <v>268</v>
      </c>
      <c r="EC467" s="22">
        <v>6000</v>
      </c>
      <c r="ED467" s="22">
        <v>18.600000000000001</v>
      </c>
      <c r="EE467" s="22">
        <v>26106</v>
      </c>
      <c r="EF467" s="22">
        <v>15</v>
      </c>
      <c r="EG467" s="22">
        <v>28125</v>
      </c>
      <c r="EH467" s="22">
        <v>7.3</v>
      </c>
      <c r="EI467" s="22" t="s">
        <v>858</v>
      </c>
      <c r="EJ467" s="22" t="s">
        <v>858</v>
      </c>
      <c r="EK467" s="22" t="s">
        <v>858</v>
      </c>
      <c r="EL467" s="22" t="s">
        <v>858</v>
      </c>
      <c r="EN467" s="23" t="s">
        <v>690</v>
      </c>
      <c r="EO467" s="23" t="s">
        <v>268</v>
      </c>
      <c r="EP467" s="23">
        <v>8000</v>
      </c>
      <c r="EQ467" s="23">
        <v>17.7</v>
      </c>
      <c r="ER467" s="23" t="s">
        <v>858</v>
      </c>
      <c r="ES467" s="23" t="s">
        <v>858</v>
      </c>
      <c r="ET467" s="23">
        <v>13.49</v>
      </c>
      <c r="EU467" s="23">
        <v>8.3000000000000007</v>
      </c>
      <c r="EV467" s="23" t="s">
        <v>858</v>
      </c>
      <c r="EW467" s="23" t="s">
        <v>858</v>
      </c>
      <c r="EX467" s="23" t="s">
        <v>858</v>
      </c>
      <c r="EY467" s="23" t="s">
        <v>858</v>
      </c>
      <c r="FA467" s="24" t="s">
        <v>690</v>
      </c>
      <c r="FB467" s="24" t="s">
        <v>268</v>
      </c>
      <c r="FC467" s="24">
        <v>8000</v>
      </c>
      <c r="FD467" s="24">
        <v>17.7</v>
      </c>
      <c r="FE467" s="24" t="s">
        <v>858</v>
      </c>
      <c r="FF467" s="24" t="s">
        <v>858</v>
      </c>
      <c r="FG467" s="24">
        <v>498.8</v>
      </c>
      <c r="FH467" s="24">
        <v>7.8</v>
      </c>
      <c r="FI467" s="24" t="s">
        <v>858</v>
      </c>
      <c r="FJ467" s="24" t="s">
        <v>858</v>
      </c>
      <c r="FK467" s="24" t="s">
        <v>858</v>
      </c>
      <c r="FL467" s="24" t="s">
        <v>858</v>
      </c>
      <c r="FN467" s="11" t="s">
        <v>690</v>
      </c>
      <c r="FO467" s="11" t="s">
        <v>268</v>
      </c>
      <c r="FP467" s="11">
        <v>14000</v>
      </c>
      <c r="FQ467" s="11">
        <v>11.4</v>
      </c>
      <c r="FR467" s="11">
        <v>37.700000000000003</v>
      </c>
      <c r="FS467" s="11">
        <v>1.7</v>
      </c>
      <c r="FT467" s="11">
        <v>40.6</v>
      </c>
      <c r="FU467" s="11">
        <v>1.9</v>
      </c>
      <c r="FV467" s="11">
        <v>37</v>
      </c>
      <c r="FW467" s="11">
        <v>1.4</v>
      </c>
      <c r="FX467" s="11" t="s">
        <v>858</v>
      </c>
      <c r="FY467" s="11" t="s">
        <v>858</v>
      </c>
      <c r="GA467" s="10" t="s">
        <v>690</v>
      </c>
      <c r="GB467" s="10" t="s">
        <v>268</v>
      </c>
      <c r="GC467" s="10">
        <v>12000</v>
      </c>
      <c r="GD467" s="10">
        <v>13.7</v>
      </c>
      <c r="GE467" s="10">
        <v>39113</v>
      </c>
      <c r="GF467" s="10">
        <v>11</v>
      </c>
      <c r="GG467" s="10">
        <v>48286</v>
      </c>
      <c r="GH467" s="10">
        <v>9.4</v>
      </c>
      <c r="GI467" s="10">
        <v>18511</v>
      </c>
      <c r="GJ467" s="10">
        <v>12</v>
      </c>
      <c r="GK467" s="10" t="s">
        <v>858</v>
      </c>
      <c r="GL467" s="10" t="s">
        <v>858</v>
      </c>
      <c r="GN467" s="9" t="s">
        <v>690</v>
      </c>
      <c r="GO467" s="9" t="s">
        <v>268</v>
      </c>
      <c r="GP467" s="9">
        <v>14000</v>
      </c>
      <c r="GQ467" s="9">
        <v>11.4</v>
      </c>
      <c r="GR467" s="9">
        <v>17.920000000000002</v>
      </c>
      <c r="GS467" s="9">
        <v>11</v>
      </c>
      <c r="GT467" s="9">
        <v>21.58</v>
      </c>
      <c r="GU467" s="9">
        <v>8.1</v>
      </c>
      <c r="GV467" s="9">
        <v>8.59</v>
      </c>
      <c r="GW467" s="9">
        <v>8.4</v>
      </c>
      <c r="GX467" s="9" t="s">
        <v>858</v>
      </c>
      <c r="GY467" s="9" t="s">
        <v>858</v>
      </c>
    </row>
    <row r="468" spans="1:207" x14ac:dyDescent="0.25">
      <c r="A468" s="1" t="s">
        <v>691</v>
      </c>
      <c r="B468" s="1" t="s">
        <v>269</v>
      </c>
      <c r="C468" s="1">
        <v>16000</v>
      </c>
      <c r="D468" s="1">
        <v>10.5</v>
      </c>
      <c r="E468" s="1">
        <v>573</v>
      </c>
      <c r="F468" s="1">
        <v>11</v>
      </c>
      <c r="G468" s="1">
        <v>647.4</v>
      </c>
      <c r="H468" s="1">
        <v>5.0999999999999996</v>
      </c>
      <c r="I468" s="1">
        <v>297.3</v>
      </c>
      <c r="J468" s="1">
        <v>8.3000000000000007</v>
      </c>
      <c r="K468" s="1" t="s">
        <v>858</v>
      </c>
      <c r="L468" s="1" t="s">
        <v>858</v>
      </c>
      <c r="N468" s="2" t="s">
        <v>691</v>
      </c>
      <c r="O468" s="2" t="s">
        <v>269</v>
      </c>
      <c r="P468" s="2">
        <v>26000</v>
      </c>
      <c r="Q468" s="2">
        <v>8.1999999999999993</v>
      </c>
      <c r="R468" s="2">
        <v>37.5</v>
      </c>
      <c r="S468" s="2">
        <v>1.7</v>
      </c>
      <c r="T468" s="2">
        <v>39.299999999999997</v>
      </c>
      <c r="U468" s="2">
        <v>1.1000000000000001</v>
      </c>
      <c r="V468" s="2">
        <v>35.799999999999997</v>
      </c>
      <c r="W468" s="2">
        <v>2.2999999999999998</v>
      </c>
      <c r="X468" s="2" t="s">
        <v>858</v>
      </c>
      <c r="Y468" s="2" t="s">
        <v>858</v>
      </c>
      <c r="AA468" s="3" t="s">
        <v>691</v>
      </c>
      <c r="AB468" s="3" t="s">
        <v>269</v>
      </c>
      <c r="AC468" s="3">
        <v>24000</v>
      </c>
      <c r="AD468" s="3">
        <v>12</v>
      </c>
      <c r="AE468" s="3">
        <v>27350</v>
      </c>
      <c r="AF468" s="3">
        <v>13</v>
      </c>
      <c r="AG468" s="3">
        <v>30153</v>
      </c>
      <c r="AH468" s="3">
        <v>5.0999999999999996</v>
      </c>
      <c r="AI468" s="3">
        <v>15490</v>
      </c>
      <c r="AJ468" s="3">
        <v>6.6</v>
      </c>
      <c r="AK468" s="3" t="s">
        <v>858</v>
      </c>
      <c r="AL468" s="3" t="s">
        <v>858</v>
      </c>
      <c r="AN468" s="4" t="s">
        <v>691</v>
      </c>
      <c r="AO468" s="4" t="s">
        <v>269</v>
      </c>
      <c r="AP468" s="4">
        <v>26000</v>
      </c>
      <c r="AQ468" s="4">
        <v>8.1999999999999993</v>
      </c>
      <c r="AR468" s="4">
        <v>13.32</v>
      </c>
      <c r="AS468" s="4">
        <v>7</v>
      </c>
      <c r="AT468" s="4">
        <v>15.25</v>
      </c>
      <c r="AU468" s="4">
        <v>4.2</v>
      </c>
      <c r="AV468" s="4">
        <v>7.4</v>
      </c>
      <c r="AW468" s="4">
        <v>4.9000000000000004</v>
      </c>
      <c r="AX468" s="4" t="s">
        <v>858</v>
      </c>
      <c r="AY468" s="4" t="s">
        <v>858</v>
      </c>
      <c r="BA468" s="5" t="s">
        <v>691</v>
      </c>
      <c r="BB468" s="5" t="s">
        <v>269</v>
      </c>
      <c r="BC468" s="5">
        <v>26000</v>
      </c>
      <c r="BD468" s="5">
        <v>8.1999999999999993</v>
      </c>
      <c r="BE468" s="5">
        <v>528</v>
      </c>
      <c r="BF468" s="5">
        <v>6.8</v>
      </c>
      <c r="BG468" s="5">
        <v>598.6</v>
      </c>
      <c r="BH468" s="5">
        <v>4.0999999999999996</v>
      </c>
      <c r="BI468" s="5">
        <v>285.5</v>
      </c>
      <c r="BJ468" s="5">
        <v>6.5</v>
      </c>
      <c r="BK468" s="5" t="s">
        <v>858</v>
      </c>
      <c r="BL468" s="5" t="s">
        <v>858</v>
      </c>
      <c r="BN468" s="6" t="s">
        <v>691</v>
      </c>
      <c r="BO468" s="6" t="s">
        <v>269</v>
      </c>
      <c r="BP468" s="6">
        <v>37000</v>
      </c>
      <c r="BQ468" s="6">
        <v>6.6</v>
      </c>
      <c r="BR468" s="6">
        <v>37</v>
      </c>
      <c r="BS468" s="6">
        <v>0.5</v>
      </c>
      <c r="BT468" s="6">
        <v>32.5</v>
      </c>
      <c r="BU468" s="6">
        <v>2.4</v>
      </c>
      <c r="BV468" s="6">
        <v>12.6</v>
      </c>
      <c r="BW468" s="6">
        <v>20</v>
      </c>
      <c r="BX468" s="6" t="s">
        <v>858</v>
      </c>
      <c r="BY468" s="6" t="s">
        <v>858</v>
      </c>
      <c r="CA468" s="7" t="s">
        <v>691</v>
      </c>
      <c r="CB468" s="7" t="s">
        <v>269</v>
      </c>
      <c r="CC468" s="7">
        <v>34000</v>
      </c>
      <c r="CD468" s="7">
        <v>9.8000000000000007</v>
      </c>
      <c r="CE468" s="7">
        <v>21461</v>
      </c>
      <c r="CF468" s="7">
        <v>9.6</v>
      </c>
      <c r="CG468" s="7">
        <v>24584</v>
      </c>
      <c r="CH468" s="7">
        <v>5.5</v>
      </c>
      <c r="CI468" s="7">
        <v>6024</v>
      </c>
      <c r="CJ468" s="7">
        <v>17</v>
      </c>
      <c r="CK468" s="7" t="s">
        <v>858</v>
      </c>
      <c r="CL468" s="7" t="s">
        <v>858</v>
      </c>
      <c r="CN468" s="8" t="s">
        <v>691</v>
      </c>
      <c r="CO468" s="8" t="s">
        <v>269</v>
      </c>
      <c r="CP468" s="8">
        <v>37000</v>
      </c>
      <c r="CQ468" s="8">
        <v>6.6</v>
      </c>
      <c r="CR468" s="8">
        <v>12.02</v>
      </c>
      <c r="CS468" s="8">
        <v>6.7</v>
      </c>
      <c r="CT468" s="8">
        <v>14.74</v>
      </c>
      <c r="CU468" s="8">
        <v>3.9</v>
      </c>
      <c r="CV468" s="8">
        <v>6.4</v>
      </c>
      <c r="CW468" s="8">
        <v>2.2999999999999998</v>
      </c>
      <c r="CX468" s="8" t="s">
        <v>858</v>
      </c>
      <c r="CY468" s="8" t="s">
        <v>858</v>
      </c>
      <c r="DA468" s="20" t="s">
        <v>691</v>
      </c>
      <c r="DB468" s="20" t="s">
        <v>269</v>
      </c>
      <c r="DC468" s="20">
        <v>37000</v>
      </c>
      <c r="DD468" s="20">
        <v>6.6</v>
      </c>
      <c r="DE468" s="20">
        <v>419.8</v>
      </c>
      <c r="DF468" s="20">
        <v>5.7</v>
      </c>
      <c r="DG468" s="20">
        <v>478.7</v>
      </c>
      <c r="DH468" s="20">
        <v>4.5999999999999996</v>
      </c>
      <c r="DI468" s="20">
        <v>107</v>
      </c>
      <c r="DJ468" s="20">
        <v>16</v>
      </c>
      <c r="DK468" s="20" t="s">
        <v>858</v>
      </c>
      <c r="DL468" s="20" t="s">
        <v>858</v>
      </c>
      <c r="DN468" s="21" t="s">
        <v>691</v>
      </c>
      <c r="DO468" s="21" t="s">
        <v>269</v>
      </c>
      <c r="DP468" s="21">
        <v>9000</v>
      </c>
      <c r="DQ468" s="21">
        <v>13.1</v>
      </c>
      <c r="DR468" s="21">
        <v>37.299999999999997</v>
      </c>
      <c r="DS468" s="21">
        <v>1.2</v>
      </c>
      <c r="DT468" s="21">
        <v>38</v>
      </c>
      <c r="DU468" s="21">
        <v>1.3</v>
      </c>
      <c r="DV468" s="21">
        <v>35.4</v>
      </c>
      <c r="DW468" s="21">
        <v>4.5999999999999996</v>
      </c>
      <c r="DX468" s="21" t="s">
        <v>858</v>
      </c>
      <c r="DY468" s="21" t="s">
        <v>858</v>
      </c>
      <c r="EA468" s="22" t="s">
        <v>691</v>
      </c>
      <c r="EB468" s="22" t="s">
        <v>269</v>
      </c>
      <c r="EC468" s="22">
        <v>8000</v>
      </c>
      <c r="ED468" s="22">
        <v>15.5</v>
      </c>
      <c r="EE468" s="22">
        <v>23288</v>
      </c>
      <c r="EF468" s="22">
        <v>11</v>
      </c>
      <c r="EG468" s="22">
        <v>24729</v>
      </c>
      <c r="EH468" s="22">
        <v>6.5</v>
      </c>
      <c r="EI468" s="22" t="s">
        <v>858</v>
      </c>
      <c r="EJ468" s="22" t="s">
        <v>858</v>
      </c>
      <c r="EK468" s="22" t="s">
        <v>858</v>
      </c>
      <c r="EL468" s="22" t="s">
        <v>858</v>
      </c>
      <c r="EN468" s="23" t="s">
        <v>691</v>
      </c>
      <c r="EO468" s="23" t="s">
        <v>269</v>
      </c>
      <c r="EP468" s="23">
        <v>9000</v>
      </c>
      <c r="EQ468" s="23">
        <v>13.1</v>
      </c>
      <c r="ER468" s="23">
        <v>12.1</v>
      </c>
      <c r="ES468" s="23">
        <v>9</v>
      </c>
      <c r="ET468" s="23">
        <v>13.48</v>
      </c>
      <c r="EU468" s="23">
        <v>5.9</v>
      </c>
      <c r="EV468" s="23">
        <v>6.57</v>
      </c>
      <c r="EW468" s="23">
        <v>5.8</v>
      </c>
      <c r="EX468" s="23" t="s">
        <v>858</v>
      </c>
      <c r="EY468" s="23" t="s">
        <v>858</v>
      </c>
      <c r="FA468" s="24" t="s">
        <v>691</v>
      </c>
      <c r="FB468" s="24" t="s">
        <v>269</v>
      </c>
      <c r="FC468" s="24">
        <v>9000</v>
      </c>
      <c r="FD468" s="24">
        <v>13.1</v>
      </c>
      <c r="FE468" s="24">
        <v>453.8</v>
      </c>
      <c r="FF468" s="24">
        <v>8.3000000000000007</v>
      </c>
      <c r="FG468" s="24">
        <v>513</v>
      </c>
      <c r="FH468" s="24">
        <v>5.9</v>
      </c>
      <c r="FI468" s="24">
        <v>249.2</v>
      </c>
      <c r="FJ468" s="24">
        <v>10</v>
      </c>
      <c r="FK468" s="24" t="s">
        <v>858</v>
      </c>
      <c r="FL468" s="24" t="s">
        <v>858</v>
      </c>
      <c r="FN468" s="11" t="s">
        <v>691</v>
      </c>
      <c r="FO468" s="11" t="s">
        <v>269</v>
      </c>
      <c r="FP468" s="11">
        <v>16000</v>
      </c>
      <c r="FQ468" s="11">
        <v>10.5</v>
      </c>
      <c r="FR468" s="11">
        <v>37.5</v>
      </c>
      <c r="FS468" s="11">
        <v>1.7</v>
      </c>
      <c r="FT468" s="11">
        <v>40</v>
      </c>
      <c r="FU468" s="11">
        <v>1.6</v>
      </c>
      <c r="FV468" s="11">
        <v>36</v>
      </c>
      <c r="FW468" s="11">
        <v>3.2</v>
      </c>
      <c r="FX468" s="11" t="s">
        <v>858</v>
      </c>
      <c r="FY468" s="11" t="s">
        <v>858</v>
      </c>
      <c r="GA468" s="10" t="s">
        <v>691</v>
      </c>
      <c r="GB468" s="10" t="s">
        <v>269</v>
      </c>
      <c r="GC468" s="10">
        <v>15000</v>
      </c>
      <c r="GD468" s="10">
        <v>16.5</v>
      </c>
      <c r="GE468" s="10">
        <v>29061</v>
      </c>
      <c r="GF468" s="10">
        <v>19</v>
      </c>
      <c r="GG468" s="10">
        <v>33076</v>
      </c>
      <c r="GH468" s="10">
        <v>6.9</v>
      </c>
      <c r="GI468" s="10">
        <v>16458</v>
      </c>
      <c r="GJ468" s="10">
        <v>8.5</v>
      </c>
      <c r="GK468" s="10" t="s">
        <v>858</v>
      </c>
      <c r="GL468" s="10" t="s">
        <v>858</v>
      </c>
      <c r="GN468" s="9" t="s">
        <v>691</v>
      </c>
      <c r="GO468" s="9" t="s">
        <v>269</v>
      </c>
      <c r="GP468" s="9">
        <v>16000</v>
      </c>
      <c r="GQ468" s="9">
        <v>10.5</v>
      </c>
      <c r="GR468" s="9">
        <v>14.14</v>
      </c>
      <c r="GS468" s="9">
        <v>12</v>
      </c>
      <c r="GT468" s="9">
        <v>16.21</v>
      </c>
      <c r="GU468" s="9">
        <v>5.4</v>
      </c>
      <c r="GV468" s="9">
        <v>7.59</v>
      </c>
      <c r="GW468" s="9">
        <v>6</v>
      </c>
      <c r="GX468" s="9" t="s">
        <v>858</v>
      </c>
      <c r="GY468" s="9" t="s">
        <v>858</v>
      </c>
    </row>
    <row r="469" spans="1:207" x14ac:dyDescent="0.25">
      <c r="A469" s="1" t="s">
        <v>692</v>
      </c>
      <c r="B469" s="1" t="s">
        <v>270</v>
      </c>
      <c r="C469" s="1">
        <v>25000</v>
      </c>
      <c r="D469" s="1">
        <v>8.6</v>
      </c>
      <c r="E469" s="1">
        <v>549.1</v>
      </c>
      <c r="F469" s="1">
        <v>7.2</v>
      </c>
      <c r="G469" s="1">
        <v>654.4</v>
      </c>
      <c r="H469" s="1">
        <v>7</v>
      </c>
      <c r="I469" s="1">
        <v>334.5</v>
      </c>
      <c r="J469" s="1">
        <v>4</v>
      </c>
      <c r="K469" s="1" t="s">
        <v>858</v>
      </c>
      <c r="L469" s="1" t="s">
        <v>858</v>
      </c>
      <c r="N469" s="2" t="s">
        <v>692</v>
      </c>
      <c r="O469" s="2" t="s">
        <v>270</v>
      </c>
      <c r="P469" s="2">
        <v>40000</v>
      </c>
      <c r="Q469" s="2">
        <v>6.6</v>
      </c>
      <c r="R469" s="2">
        <v>37.5</v>
      </c>
      <c r="S469" s="2">
        <v>1.6</v>
      </c>
      <c r="T469" s="2">
        <v>39.799999999999997</v>
      </c>
      <c r="U469" s="2">
        <v>1.1000000000000001</v>
      </c>
      <c r="V469" s="2">
        <v>34.9</v>
      </c>
      <c r="W469" s="2">
        <v>2.5</v>
      </c>
      <c r="X469" s="2" t="s">
        <v>858</v>
      </c>
      <c r="Y469" s="2" t="s">
        <v>858</v>
      </c>
      <c r="AA469" s="3" t="s">
        <v>692</v>
      </c>
      <c r="AB469" s="3" t="s">
        <v>270</v>
      </c>
      <c r="AC469" s="3">
        <v>36000</v>
      </c>
      <c r="AD469" s="3">
        <v>9</v>
      </c>
      <c r="AE469" s="3">
        <v>24833</v>
      </c>
      <c r="AF469" s="3">
        <v>8.3000000000000007</v>
      </c>
      <c r="AG469" s="3">
        <v>30552</v>
      </c>
      <c r="AH469" s="3">
        <v>7.2</v>
      </c>
      <c r="AI469" s="3">
        <v>15149</v>
      </c>
      <c r="AJ469" s="3">
        <v>5.5</v>
      </c>
      <c r="AK469" s="3" t="s">
        <v>858</v>
      </c>
      <c r="AL469" s="3" t="s">
        <v>858</v>
      </c>
      <c r="AN469" s="4" t="s">
        <v>692</v>
      </c>
      <c r="AO469" s="4" t="s">
        <v>270</v>
      </c>
      <c r="AP469" s="4">
        <v>40000</v>
      </c>
      <c r="AQ469" s="4">
        <v>6.6</v>
      </c>
      <c r="AR469" s="4">
        <v>12.02</v>
      </c>
      <c r="AS469" s="4">
        <v>5.8</v>
      </c>
      <c r="AT469" s="4">
        <v>14.62</v>
      </c>
      <c r="AU469" s="4">
        <v>5.3</v>
      </c>
      <c r="AV469" s="4">
        <v>7.54</v>
      </c>
      <c r="AW469" s="4">
        <v>3.6</v>
      </c>
      <c r="AX469" s="4" t="s">
        <v>858</v>
      </c>
      <c r="AY469" s="4" t="s">
        <v>858</v>
      </c>
      <c r="BA469" s="5" t="s">
        <v>692</v>
      </c>
      <c r="BB469" s="5" t="s">
        <v>270</v>
      </c>
      <c r="BC469" s="5">
        <v>40000</v>
      </c>
      <c r="BD469" s="5">
        <v>6.6</v>
      </c>
      <c r="BE469" s="5">
        <v>493.5</v>
      </c>
      <c r="BF469" s="5">
        <v>5.2</v>
      </c>
      <c r="BG469" s="5">
        <v>582.1</v>
      </c>
      <c r="BH469" s="5">
        <v>5.2</v>
      </c>
      <c r="BI469" s="5">
        <v>300.2</v>
      </c>
      <c r="BJ469" s="5">
        <v>3.5</v>
      </c>
      <c r="BK469" s="5" t="s">
        <v>858</v>
      </c>
      <c r="BL469" s="5" t="s">
        <v>858</v>
      </c>
      <c r="BN469" s="6" t="s">
        <v>692</v>
      </c>
      <c r="BO469" s="6" t="s">
        <v>270</v>
      </c>
      <c r="BP469" s="6">
        <v>61000</v>
      </c>
      <c r="BQ469" s="6">
        <v>5.2</v>
      </c>
      <c r="BR469" s="6">
        <v>37</v>
      </c>
      <c r="BS469" s="6">
        <v>1.7</v>
      </c>
      <c r="BT469" s="6">
        <v>32.6</v>
      </c>
      <c r="BU469" s="6">
        <v>1.9</v>
      </c>
      <c r="BV469" s="6">
        <v>15.1</v>
      </c>
      <c r="BW469" s="6">
        <v>6.4</v>
      </c>
      <c r="BX469" s="6">
        <v>45</v>
      </c>
      <c r="BY469" s="6">
        <v>17</v>
      </c>
      <c r="CA469" s="7" t="s">
        <v>692</v>
      </c>
      <c r="CB469" s="7" t="s">
        <v>270</v>
      </c>
      <c r="CC469" s="7">
        <v>55000</v>
      </c>
      <c r="CD469" s="7">
        <v>7.7</v>
      </c>
      <c r="CE469" s="7">
        <v>20000</v>
      </c>
      <c r="CF469" s="7">
        <v>9</v>
      </c>
      <c r="CG469" s="7">
        <v>23870</v>
      </c>
      <c r="CH469" s="7">
        <v>7.3</v>
      </c>
      <c r="CI469" s="7" t="s">
        <v>858</v>
      </c>
      <c r="CJ469" s="7" t="s">
        <v>858</v>
      </c>
      <c r="CK469" s="7" t="s">
        <v>858</v>
      </c>
      <c r="CL469" s="7" t="s">
        <v>858</v>
      </c>
      <c r="CN469" s="8" t="s">
        <v>692</v>
      </c>
      <c r="CO469" s="8" t="s">
        <v>270</v>
      </c>
      <c r="CP469" s="8">
        <v>61000</v>
      </c>
      <c r="CQ469" s="8">
        <v>5.2</v>
      </c>
      <c r="CR469" s="8">
        <v>10.88</v>
      </c>
      <c r="CS469" s="8">
        <v>4.5</v>
      </c>
      <c r="CT469" s="8">
        <v>13.92</v>
      </c>
      <c r="CU469" s="8">
        <v>4.5999999999999996</v>
      </c>
      <c r="CV469" s="8">
        <v>6.71</v>
      </c>
      <c r="CW469" s="8">
        <v>1.8</v>
      </c>
      <c r="CX469" s="8" t="s">
        <v>858</v>
      </c>
      <c r="CY469" s="8" t="s">
        <v>858</v>
      </c>
      <c r="DA469" s="20" t="s">
        <v>692</v>
      </c>
      <c r="DB469" s="20" t="s">
        <v>270</v>
      </c>
      <c r="DC469" s="20">
        <v>61000</v>
      </c>
      <c r="DD469" s="20">
        <v>5.2</v>
      </c>
      <c r="DE469" s="20">
        <v>400.4</v>
      </c>
      <c r="DF469" s="20">
        <v>4.8</v>
      </c>
      <c r="DG469" s="20">
        <v>453.5</v>
      </c>
      <c r="DH469" s="20">
        <v>4.9000000000000004</v>
      </c>
      <c r="DI469" s="20">
        <v>110.4</v>
      </c>
      <c r="DJ469" s="20">
        <v>7.4</v>
      </c>
      <c r="DK469" s="20" t="s">
        <v>858</v>
      </c>
      <c r="DL469" s="20" t="s">
        <v>858</v>
      </c>
      <c r="DN469" s="21" t="s">
        <v>692</v>
      </c>
      <c r="DO469" s="21" t="s">
        <v>270</v>
      </c>
      <c r="DP469" s="21">
        <v>15000</v>
      </c>
      <c r="DQ469" s="21">
        <v>10.199999999999999</v>
      </c>
      <c r="DR469" s="21">
        <v>37.5</v>
      </c>
      <c r="DS469" s="21">
        <v>1</v>
      </c>
      <c r="DT469" s="21">
        <v>37.4</v>
      </c>
      <c r="DU469" s="21">
        <v>1.3</v>
      </c>
      <c r="DV469" s="21">
        <v>31.4</v>
      </c>
      <c r="DW469" s="21">
        <v>5.4</v>
      </c>
      <c r="DX469" s="21" t="s">
        <v>858</v>
      </c>
      <c r="DY469" s="21" t="s">
        <v>858</v>
      </c>
      <c r="EA469" s="22" t="s">
        <v>692</v>
      </c>
      <c r="EB469" s="22" t="s">
        <v>270</v>
      </c>
      <c r="EC469" s="22">
        <v>13000</v>
      </c>
      <c r="ED469" s="22">
        <v>17.8</v>
      </c>
      <c r="EE469" s="22">
        <v>21095</v>
      </c>
      <c r="EF469" s="22">
        <v>19</v>
      </c>
      <c r="EG469" s="22">
        <v>24180</v>
      </c>
      <c r="EH469" s="22">
        <v>6.9</v>
      </c>
      <c r="EI469" s="22">
        <v>13496</v>
      </c>
      <c r="EJ469" s="22">
        <v>11</v>
      </c>
      <c r="EK469" s="22" t="s">
        <v>858</v>
      </c>
      <c r="EL469" s="22" t="s">
        <v>858</v>
      </c>
      <c r="EN469" s="23" t="s">
        <v>692</v>
      </c>
      <c r="EO469" s="23" t="s">
        <v>270</v>
      </c>
      <c r="EP469" s="23">
        <v>15000</v>
      </c>
      <c r="EQ469" s="23">
        <v>10.199999999999999</v>
      </c>
      <c r="ER469" s="23">
        <v>10.67</v>
      </c>
      <c r="ES469" s="23">
        <v>6.5</v>
      </c>
      <c r="ET469" s="23">
        <v>12.36</v>
      </c>
      <c r="EU469" s="23">
        <v>4.5</v>
      </c>
      <c r="EV469" s="23">
        <v>7.23</v>
      </c>
      <c r="EW469" s="23">
        <v>5.4</v>
      </c>
      <c r="EX469" s="23" t="s">
        <v>858</v>
      </c>
      <c r="EY469" s="23" t="s">
        <v>858</v>
      </c>
      <c r="FA469" s="24" t="s">
        <v>692</v>
      </c>
      <c r="FB469" s="24" t="s">
        <v>270</v>
      </c>
      <c r="FC469" s="24">
        <v>15000</v>
      </c>
      <c r="FD469" s="24">
        <v>10.199999999999999</v>
      </c>
      <c r="FE469" s="24">
        <v>409.5</v>
      </c>
      <c r="FF469" s="24">
        <v>6</v>
      </c>
      <c r="FG469" s="24">
        <v>462.8</v>
      </c>
      <c r="FH469" s="24">
        <v>4.3</v>
      </c>
      <c r="FI469" s="24">
        <v>268.2</v>
      </c>
      <c r="FJ469" s="24">
        <v>5.9</v>
      </c>
      <c r="FK469" s="24" t="s">
        <v>858</v>
      </c>
      <c r="FL469" s="24" t="s">
        <v>858</v>
      </c>
      <c r="FN469" s="11" t="s">
        <v>692</v>
      </c>
      <c r="FO469" s="11" t="s">
        <v>270</v>
      </c>
      <c r="FP469" s="11">
        <v>25000</v>
      </c>
      <c r="FQ469" s="11">
        <v>8.6</v>
      </c>
      <c r="FR469" s="11">
        <v>40</v>
      </c>
      <c r="FS469" s="11">
        <v>1.3</v>
      </c>
      <c r="FT469" s="11">
        <v>41.3</v>
      </c>
      <c r="FU469" s="11">
        <v>1.4</v>
      </c>
      <c r="FV469" s="11">
        <v>36</v>
      </c>
      <c r="FW469" s="11">
        <v>3.4</v>
      </c>
      <c r="FX469" s="11" t="s">
        <v>858</v>
      </c>
      <c r="FY469" s="11" t="s">
        <v>858</v>
      </c>
      <c r="GA469" s="10" t="s">
        <v>692</v>
      </c>
      <c r="GB469" s="10" t="s">
        <v>270</v>
      </c>
      <c r="GC469" s="10">
        <v>23000</v>
      </c>
      <c r="GD469" s="10">
        <v>9.9</v>
      </c>
      <c r="GE469" s="10">
        <v>27317</v>
      </c>
      <c r="GF469" s="10">
        <v>9.5</v>
      </c>
      <c r="GG469" s="10">
        <v>34129</v>
      </c>
      <c r="GH469" s="10">
        <v>9.1999999999999993</v>
      </c>
      <c r="GI469" s="10">
        <v>17128</v>
      </c>
      <c r="GJ469" s="10">
        <v>5.9</v>
      </c>
      <c r="GK469" s="10" t="s">
        <v>858</v>
      </c>
      <c r="GL469" s="10" t="s">
        <v>858</v>
      </c>
      <c r="GN469" s="9" t="s">
        <v>692</v>
      </c>
      <c r="GO469" s="9" t="s">
        <v>270</v>
      </c>
      <c r="GP469" s="9">
        <v>25000</v>
      </c>
      <c r="GQ469" s="9">
        <v>8.6</v>
      </c>
      <c r="GR469" s="9">
        <v>13.37</v>
      </c>
      <c r="GS469" s="9">
        <v>8.6</v>
      </c>
      <c r="GT469" s="9">
        <v>15.86</v>
      </c>
      <c r="GU469" s="9">
        <v>7.3</v>
      </c>
      <c r="GV469" s="9">
        <v>7.55</v>
      </c>
      <c r="GW469" s="9">
        <v>4.5</v>
      </c>
      <c r="GX469" s="9" t="s">
        <v>858</v>
      </c>
      <c r="GY469" s="9" t="s">
        <v>858</v>
      </c>
    </row>
    <row r="470" spans="1:207" x14ac:dyDescent="0.25">
      <c r="A470" s="1" t="s">
        <v>693</v>
      </c>
      <c r="B470" s="1" t="s">
        <v>271</v>
      </c>
      <c r="C470" s="1">
        <v>24000</v>
      </c>
      <c r="D470" s="1">
        <v>8.9</v>
      </c>
      <c r="E470" s="1">
        <v>689.3</v>
      </c>
      <c r="F470" s="1">
        <v>9.1</v>
      </c>
      <c r="G470" s="1">
        <v>823.5</v>
      </c>
      <c r="H470" s="1">
        <v>5.3</v>
      </c>
      <c r="I470" s="1">
        <v>358</v>
      </c>
      <c r="J470" s="1">
        <v>6.1</v>
      </c>
      <c r="K470" s="1" t="s">
        <v>858</v>
      </c>
      <c r="L470" s="1" t="s">
        <v>858</v>
      </c>
      <c r="N470" s="2" t="s">
        <v>693</v>
      </c>
      <c r="O470" s="2" t="s">
        <v>271</v>
      </c>
      <c r="P470" s="2">
        <v>33000</v>
      </c>
      <c r="Q470" s="2">
        <v>7.5</v>
      </c>
      <c r="R470" s="2">
        <v>37.5</v>
      </c>
      <c r="S470" s="2">
        <v>1.7</v>
      </c>
      <c r="T470" s="2">
        <v>38.6</v>
      </c>
      <c r="U470" s="2">
        <v>0.8</v>
      </c>
      <c r="V470" s="2">
        <v>35</v>
      </c>
      <c r="W470" s="2">
        <v>0.4</v>
      </c>
      <c r="X470" s="2" t="s">
        <v>858</v>
      </c>
      <c r="Y470" s="2" t="s">
        <v>858</v>
      </c>
      <c r="AA470" s="3" t="s">
        <v>693</v>
      </c>
      <c r="AB470" s="3" t="s">
        <v>271</v>
      </c>
      <c r="AC470" s="3">
        <v>29000</v>
      </c>
      <c r="AD470" s="3">
        <v>8.6999999999999993</v>
      </c>
      <c r="AE470" s="3">
        <v>32454</v>
      </c>
      <c r="AF470" s="3">
        <v>8</v>
      </c>
      <c r="AG470" s="3">
        <v>41246</v>
      </c>
      <c r="AH470" s="3">
        <v>6.5</v>
      </c>
      <c r="AI470" s="3">
        <v>16523</v>
      </c>
      <c r="AJ470" s="3">
        <v>6.7</v>
      </c>
      <c r="AK470" s="3" t="s">
        <v>858</v>
      </c>
      <c r="AL470" s="3" t="s">
        <v>858</v>
      </c>
      <c r="AN470" s="4" t="s">
        <v>693</v>
      </c>
      <c r="AO470" s="4" t="s">
        <v>271</v>
      </c>
      <c r="AP470" s="4">
        <v>33000</v>
      </c>
      <c r="AQ470" s="4">
        <v>7.5</v>
      </c>
      <c r="AR470" s="4">
        <v>17.47</v>
      </c>
      <c r="AS470" s="4">
        <v>7</v>
      </c>
      <c r="AT470" s="4">
        <v>20.12</v>
      </c>
      <c r="AU470" s="4">
        <v>4.7</v>
      </c>
      <c r="AV470" s="4">
        <v>8.51</v>
      </c>
      <c r="AW470" s="4">
        <v>4.8</v>
      </c>
      <c r="AX470" s="4" t="s">
        <v>858</v>
      </c>
      <c r="AY470" s="4" t="s">
        <v>858</v>
      </c>
      <c r="BA470" s="5" t="s">
        <v>693</v>
      </c>
      <c r="BB470" s="5" t="s">
        <v>271</v>
      </c>
      <c r="BC470" s="5">
        <v>33000</v>
      </c>
      <c r="BD470" s="5">
        <v>7.5</v>
      </c>
      <c r="BE470" s="5">
        <v>653.5</v>
      </c>
      <c r="BF470" s="5">
        <v>6.5</v>
      </c>
      <c r="BG470" s="5">
        <v>776.6</v>
      </c>
      <c r="BH470" s="5">
        <v>4.5999999999999996</v>
      </c>
      <c r="BI470" s="5">
        <v>341.7</v>
      </c>
      <c r="BJ470" s="5">
        <v>5.8</v>
      </c>
      <c r="BK470" s="5" t="s">
        <v>858</v>
      </c>
      <c r="BL470" s="5" t="s">
        <v>858</v>
      </c>
      <c r="BN470" s="6" t="s">
        <v>693</v>
      </c>
      <c r="BO470" s="6" t="s">
        <v>271</v>
      </c>
      <c r="BP470" s="6">
        <v>43000</v>
      </c>
      <c r="BQ470" s="6">
        <v>6.4</v>
      </c>
      <c r="BR470" s="6">
        <v>37</v>
      </c>
      <c r="BS470" s="6">
        <v>0.4</v>
      </c>
      <c r="BT470" s="6">
        <v>33.799999999999997</v>
      </c>
      <c r="BU470" s="6">
        <v>1.8</v>
      </c>
      <c r="BV470" s="6">
        <v>18</v>
      </c>
      <c r="BW470" s="6">
        <v>9.3000000000000007</v>
      </c>
      <c r="BX470" s="6" t="s">
        <v>858</v>
      </c>
      <c r="BY470" s="6" t="s">
        <v>858</v>
      </c>
      <c r="CA470" s="7" t="s">
        <v>693</v>
      </c>
      <c r="CB470" s="7" t="s">
        <v>271</v>
      </c>
      <c r="CC470" s="7">
        <v>37000</v>
      </c>
      <c r="CD470" s="7">
        <v>8.6999999999999993</v>
      </c>
      <c r="CE470" s="7">
        <v>28975</v>
      </c>
      <c r="CF470" s="7">
        <v>11</v>
      </c>
      <c r="CG470" s="7">
        <v>35062</v>
      </c>
      <c r="CH470" s="7">
        <v>7.6</v>
      </c>
      <c r="CI470" s="7" t="s">
        <v>858</v>
      </c>
      <c r="CJ470" s="7" t="s">
        <v>858</v>
      </c>
      <c r="CK470" s="7" t="s">
        <v>858</v>
      </c>
      <c r="CL470" s="7" t="s">
        <v>858</v>
      </c>
      <c r="CN470" s="8" t="s">
        <v>693</v>
      </c>
      <c r="CO470" s="8" t="s">
        <v>271</v>
      </c>
      <c r="CP470" s="8">
        <v>43000</v>
      </c>
      <c r="CQ470" s="8">
        <v>6.4</v>
      </c>
      <c r="CR470" s="8">
        <v>15.11</v>
      </c>
      <c r="CS470" s="8">
        <v>7.4</v>
      </c>
      <c r="CT470" s="8">
        <v>19.14</v>
      </c>
      <c r="CU470" s="8">
        <v>4.4000000000000004</v>
      </c>
      <c r="CV470" s="8">
        <v>7.18</v>
      </c>
      <c r="CW470" s="8">
        <v>3.8</v>
      </c>
      <c r="CX470" s="8" t="s">
        <v>858</v>
      </c>
      <c r="CY470" s="8" t="s">
        <v>858</v>
      </c>
      <c r="DA470" s="20" t="s">
        <v>693</v>
      </c>
      <c r="DB470" s="20" t="s">
        <v>271</v>
      </c>
      <c r="DC470" s="20">
        <v>43000</v>
      </c>
      <c r="DD470" s="20">
        <v>6.4</v>
      </c>
      <c r="DE470" s="20">
        <v>550</v>
      </c>
      <c r="DF470" s="20">
        <v>7.9</v>
      </c>
      <c r="DG470" s="20">
        <v>647.70000000000005</v>
      </c>
      <c r="DH470" s="20">
        <v>4.8</v>
      </c>
      <c r="DI470" s="20">
        <v>141.19999999999999</v>
      </c>
      <c r="DJ470" s="20">
        <v>11</v>
      </c>
      <c r="DK470" s="20" t="s">
        <v>858</v>
      </c>
      <c r="DL470" s="20" t="s">
        <v>858</v>
      </c>
      <c r="DN470" s="21" t="s">
        <v>693</v>
      </c>
      <c r="DO470" s="21" t="s">
        <v>271</v>
      </c>
      <c r="DP470" s="21">
        <v>9000</v>
      </c>
      <c r="DQ470" s="21">
        <v>13.5</v>
      </c>
      <c r="DR470" s="21">
        <v>37.1</v>
      </c>
      <c r="DS470" s="21">
        <v>0.4</v>
      </c>
      <c r="DT470" s="21">
        <v>37.799999999999997</v>
      </c>
      <c r="DU470" s="21">
        <v>1.3</v>
      </c>
      <c r="DV470" s="21" t="s">
        <v>858</v>
      </c>
      <c r="DW470" s="21" t="s">
        <v>858</v>
      </c>
      <c r="DX470" s="21" t="s">
        <v>858</v>
      </c>
      <c r="DY470" s="21" t="s">
        <v>858</v>
      </c>
      <c r="EA470" s="22" t="s">
        <v>693</v>
      </c>
      <c r="EB470" s="22" t="s">
        <v>271</v>
      </c>
      <c r="EC470" s="22">
        <v>8000</v>
      </c>
      <c r="ED470" s="22">
        <v>15.7</v>
      </c>
      <c r="EE470" s="22">
        <v>30658</v>
      </c>
      <c r="EF470" s="22">
        <v>14</v>
      </c>
      <c r="EG470" s="22">
        <v>33816</v>
      </c>
      <c r="EH470" s="22">
        <v>10</v>
      </c>
      <c r="EI470" s="22" t="s">
        <v>858</v>
      </c>
      <c r="EJ470" s="22" t="s">
        <v>858</v>
      </c>
      <c r="EK470" s="22" t="s">
        <v>858</v>
      </c>
      <c r="EL470" s="22" t="s">
        <v>858</v>
      </c>
      <c r="EN470" s="23" t="s">
        <v>693</v>
      </c>
      <c r="EO470" s="23" t="s">
        <v>271</v>
      </c>
      <c r="EP470" s="23">
        <v>9000</v>
      </c>
      <c r="EQ470" s="23">
        <v>13.5</v>
      </c>
      <c r="ER470" s="23">
        <v>15.46</v>
      </c>
      <c r="ES470" s="23">
        <v>12</v>
      </c>
      <c r="ET470" s="23">
        <v>17.04</v>
      </c>
      <c r="EU470" s="23">
        <v>7.9</v>
      </c>
      <c r="EV470" s="23">
        <v>7.41</v>
      </c>
      <c r="EW470" s="23">
        <v>7.1</v>
      </c>
      <c r="EX470" s="23" t="s">
        <v>858</v>
      </c>
      <c r="EY470" s="23" t="s">
        <v>858</v>
      </c>
      <c r="FA470" s="24" t="s">
        <v>693</v>
      </c>
      <c r="FB470" s="24" t="s">
        <v>271</v>
      </c>
      <c r="FC470" s="24">
        <v>9000</v>
      </c>
      <c r="FD470" s="24">
        <v>13.5</v>
      </c>
      <c r="FE470" s="24">
        <v>586.4</v>
      </c>
      <c r="FF470" s="24">
        <v>11</v>
      </c>
      <c r="FG470" s="24">
        <v>643.5</v>
      </c>
      <c r="FH470" s="24">
        <v>7.7</v>
      </c>
      <c r="FI470" s="24">
        <v>291.89999999999998</v>
      </c>
      <c r="FJ470" s="24">
        <v>8.4</v>
      </c>
      <c r="FK470" s="24" t="s">
        <v>858</v>
      </c>
      <c r="FL470" s="24" t="s">
        <v>858</v>
      </c>
      <c r="FN470" s="11" t="s">
        <v>693</v>
      </c>
      <c r="FO470" s="11" t="s">
        <v>271</v>
      </c>
      <c r="FP470" s="11">
        <v>24000</v>
      </c>
      <c r="FQ470" s="11">
        <v>8.9</v>
      </c>
      <c r="FR470" s="11">
        <v>37.5</v>
      </c>
      <c r="FS470" s="11">
        <v>1.7</v>
      </c>
      <c r="FT470" s="11">
        <v>38.9</v>
      </c>
      <c r="FU470" s="11">
        <v>1</v>
      </c>
      <c r="FV470" s="11">
        <v>35</v>
      </c>
      <c r="FW470" s="11">
        <v>1.3</v>
      </c>
      <c r="FX470" s="11" t="s">
        <v>858</v>
      </c>
      <c r="FY470" s="11" t="s">
        <v>858</v>
      </c>
      <c r="GA470" s="10" t="s">
        <v>693</v>
      </c>
      <c r="GB470" s="10" t="s">
        <v>271</v>
      </c>
      <c r="GC470" s="10">
        <v>22000</v>
      </c>
      <c r="GD470" s="10">
        <v>10.5</v>
      </c>
      <c r="GE470" s="10">
        <v>34163</v>
      </c>
      <c r="GF470" s="10">
        <v>11</v>
      </c>
      <c r="GG470" s="10">
        <v>43980</v>
      </c>
      <c r="GH470" s="10">
        <v>7.7</v>
      </c>
      <c r="GI470" s="10">
        <v>18562</v>
      </c>
      <c r="GJ470" s="10">
        <v>8.8000000000000007</v>
      </c>
      <c r="GK470" s="10" t="s">
        <v>858</v>
      </c>
      <c r="GL470" s="10" t="s">
        <v>858</v>
      </c>
      <c r="GN470" s="9" t="s">
        <v>693</v>
      </c>
      <c r="GO470" s="9" t="s">
        <v>271</v>
      </c>
      <c r="GP470" s="9">
        <v>24000</v>
      </c>
      <c r="GQ470" s="9">
        <v>8.9</v>
      </c>
      <c r="GR470" s="9">
        <v>18.21</v>
      </c>
      <c r="GS470" s="9">
        <v>8.5</v>
      </c>
      <c r="GT470" s="9">
        <v>21.17</v>
      </c>
      <c r="GU470" s="9">
        <v>5.5</v>
      </c>
      <c r="GV470" s="9">
        <v>9.07</v>
      </c>
      <c r="GW470" s="9">
        <v>6.5</v>
      </c>
      <c r="GX470" s="9" t="s">
        <v>858</v>
      </c>
      <c r="GY470" s="9" t="s">
        <v>858</v>
      </c>
    </row>
    <row r="471" spans="1:207" x14ac:dyDescent="0.25">
      <c r="A471" s="1" t="s">
        <v>694</v>
      </c>
      <c r="B471" s="1" t="s">
        <v>272</v>
      </c>
      <c r="C471" s="1">
        <v>23000</v>
      </c>
      <c r="D471" s="1">
        <v>8.6999999999999993</v>
      </c>
      <c r="E471" s="1">
        <v>565.29999999999995</v>
      </c>
      <c r="F471" s="1">
        <v>5</v>
      </c>
      <c r="G471" s="1">
        <v>629.20000000000005</v>
      </c>
      <c r="H471" s="1">
        <v>5.0999999999999996</v>
      </c>
      <c r="I471" s="1">
        <v>335.4</v>
      </c>
      <c r="J471" s="1">
        <v>8</v>
      </c>
      <c r="K471" s="1" t="s">
        <v>858</v>
      </c>
      <c r="L471" s="1" t="s">
        <v>858</v>
      </c>
      <c r="N471" s="2" t="s">
        <v>694</v>
      </c>
      <c r="O471" s="2" t="s">
        <v>272</v>
      </c>
      <c r="P471" s="2">
        <v>33000</v>
      </c>
      <c r="Q471" s="2">
        <v>7.1</v>
      </c>
      <c r="R471" s="2">
        <v>38</v>
      </c>
      <c r="S471" s="2">
        <v>1.7</v>
      </c>
      <c r="T471" s="2">
        <v>40.4</v>
      </c>
      <c r="U471" s="2">
        <v>1.3</v>
      </c>
      <c r="V471" s="2">
        <v>35</v>
      </c>
      <c r="W471" s="2">
        <v>0.4</v>
      </c>
      <c r="X471" s="2" t="s">
        <v>858</v>
      </c>
      <c r="Y471" s="2" t="s">
        <v>858</v>
      </c>
      <c r="AA471" s="3" t="s">
        <v>694</v>
      </c>
      <c r="AB471" s="3" t="s">
        <v>272</v>
      </c>
      <c r="AC471" s="3">
        <v>29000</v>
      </c>
      <c r="AD471" s="3">
        <v>8.5</v>
      </c>
      <c r="AE471" s="3">
        <v>27734</v>
      </c>
      <c r="AF471" s="3">
        <v>4.9000000000000004</v>
      </c>
      <c r="AG471" s="3">
        <v>30472</v>
      </c>
      <c r="AH471" s="3">
        <v>5.2</v>
      </c>
      <c r="AI471" s="3">
        <v>15883</v>
      </c>
      <c r="AJ471" s="3">
        <v>7.6</v>
      </c>
      <c r="AK471" s="3" t="s">
        <v>858</v>
      </c>
      <c r="AL471" s="3" t="s">
        <v>858</v>
      </c>
      <c r="AN471" s="4" t="s">
        <v>694</v>
      </c>
      <c r="AO471" s="4" t="s">
        <v>272</v>
      </c>
      <c r="AP471" s="4">
        <v>33000</v>
      </c>
      <c r="AQ471" s="4">
        <v>7.1</v>
      </c>
      <c r="AR471" s="4">
        <v>12.58</v>
      </c>
      <c r="AS471" s="4">
        <v>4.9000000000000004</v>
      </c>
      <c r="AT471" s="4">
        <v>14.4</v>
      </c>
      <c r="AU471" s="4">
        <v>4</v>
      </c>
      <c r="AV471" s="4">
        <v>7.45</v>
      </c>
      <c r="AW471" s="4">
        <v>4.9000000000000004</v>
      </c>
      <c r="AX471" s="4" t="s">
        <v>858</v>
      </c>
      <c r="AY471" s="4" t="s">
        <v>858</v>
      </c>
      <c r="BA471" s="5" t="s">
        <v>694</v>
      </c>
      <c r="BB471" s="5" t="s">
        <v>272</v>
      </c>
      <c r="BC471" s="5">
        <v>33000</v>
      </c>
      <c r="BD471" s="5">
        <v>7.1</v>
      </c>
      <c r="BE471" s="5">
        <v>520.6</v>
      </c>
      <c r="BF471" s="5">
        <v>5.5</v>
      </c>
      <c r="BG471" s="5">
        <v>581.9</v>
      </c>
      <c r="BH471" s="5">
        <v>4.2</v>
      </c>
      <c r="BI471" s="5">
        <v>304.89999999999998</v>
      </c>
      <c r="BJ471" s="5">
        <v>7.7</v>
      </c>
      <c r="BK471" s="5" t="s">
        <v>858</v>
      </c>
      <c r="BL471" s="5" t="s">
        <v>858</v>
      </c>
      <c r="BN471" s="6" t="s">
        <v>694</v>
      </c>
      <c r="BO471" s="6" t="s">
        <v>272</v>
      </c>
      <c r="BP471" s="6">
        <v>46000</v>
      </c>
      <c r="BQ471" s="6">
        <v>5.9</v>
      </c>
      <c r="BR471" s="6">
        <v>37</v>
      </c>
      <c r="BS471" s="6">
        <v>0.4</v>
      </c>
      <c r="BT471" s="6">
        <v>33.700000000000003</v>
      </c>
      <c r="BU471" s="6">
        <v>2.2999999999999998</v>
      </c>
      <c r="BV471" s="6">
        <v>11</v>
      </c>
      <c r="BW471" s="6">
        <v>17</v>
      </c>
      <c r="BX471" s="6" t="s">
        <v>858</v>
      </c>
      <c r="BY471" s="6" t="s">
        <v>858</v>
      </c>
      <c r="CA471" s="7" t="s">
        <v>694</v>
      </c>
      <c r="CB471" s="7" t="s">
        <v>272</v>
      </c>
      <c r="CC471" s="7">
        <v>39000</v>
      </c>
      <c r="CD471" s="7">
        <v>7.2</v>
      </c>
      <c r="CE471" s="7">
        <v>23242</v>
      </c>
      <c r="CF471" s="7">
        <v>7.1</v>
      </c>
      <c r="CG471" s="7">
        <v>25219</v>
      </c>
      <c r="CH471" s="7">
        <v>5.4</v>
      </c>
      <c r="CI471" s="7">
        <v>6880</v>
      </c>
      <c r="CJ471" s="7">
        <v>17</v>
      </c>
      <c r="CK471" s="7" t="s">
        <v>858</v>
      </c>
      <c r="CL471" s="7" t="s">
        <v>858</v>
      </c>
      <c r="CN471" s="8" t="s">
        <v>694</v>
      </c>
      <c r="CO471" s="8" t="s">
        <v>272</v>
      </c>
      <c r="CP471" s="8">
        <v>46000</v>
      </c>
      <c r="CQ471" s="8">
        <v>5.9</v>
      </c>
      <c r="CR471" s="8">
        <v>11.62</v>
      </c>
      <c r="CS471" s="8">
        <v>3.9</v>
      </c>
      <c r="CT471" s="8">
        <v>13.96</v>
      </c>
      <c r="CU471" s="8">
        <v>3.7</v>
      </c>
      <c r="CV471" s="8">
        <v>6.65</v>
      </c>
      <c r="CW471" s="8">
        <v>2.4</v>
      </c>
      <c r="CX471" s="8" t="s">
        <v>858</v>
      </c>
      <c r="CY471" s="8" t="s">
        <v>858</v>
      </c>
      <c r="DA471" s="20" t="s">
        <v>694</v>
      </c>
      <c r="DB471" s="20" t="s">
        <v>272</v>
      </c>
      <c r="DC471" s="20">
        <v>46000</v>
      </c>
      <c r="DD471" s="20">
        <v>5.9</v>
      </c>
      <c r="DE471" s="20">
        <v>435.4</v>
      </c>
      <c r="DF471" s="20">
        <v>5.9</v>
      </c>
      <c r="DG471" s="20">
        <v>470.4</v>
      </c>
      <c r="DH471" s="20">
        <v>4.5</v>
      </c>
      <c r="DI471" s="20" t="s">
        <v>858</v>
      </c>
      <c r="DJ471" s="20" t="s">
        <v>858</v>
      </c>
      <c r="DK471" s="20" t="s">
        <v>858</v>
      </c>
      <c r="DL471" s="20" t="s">
        <v>858</v>
      </c>
      <c r="DN471" s="21" t="s">
        <v>694</v>
      </c>
      <c r="DO471" s="21" t="s">
        <v>272</v>
      </c>
      <c r="DP471" s="21">
        <v>10000</v>
      </c>
      <c r="DQ471" s="21">
        <v>12.5</v>
      </c>
      <c r="DR471" s="21">
        <v>37</v>
      </c>
      <c r="DS471" s="21">
        <v>1.7</v>
      </c>
      <c r="DT471" s="21">
        <v>37.9</v>
      </c>
      <c r="DU471" s="21">
        <v>1.7</v>
      </c>
      <c r="DV471" s="21">
        <v>33.1</v>
      </c>
      <c r="DW471" s="21">
        <v>6.7</v>
      </c>
      <c r="DX471" s="21" t="s">
        <v>858</v>
      </c>
      <c r="DY471" s="21" t="s">
        <v>858</v>
      </c>
      <c r="EA471" s="22" t="s">
        <v>694</v>
      </c>
      <c r="EB471" s="22" t="s">
        <v>272</v>
      </c>
      <c r="EC471" s="22">
        <v>8000</v>
      </c>
      <c r="ED471" s="22">
        <v>15.2</v>
      </c>
      <c r="EE471" s="22">
        <v>22376</v>
      </c>
      <c r="EF471" s="22">
        <v>11</v>
      </c>
      <c r="EG471" s="22">
        <v>25189</v>
      </c>
      <c r="EH471" s="22">
        <v>7.1</v>
      </c>
      <c r="EI471" s="22" t="s">
        <v>858</v>
      </c>
      <c r="EJ471" s="22" t="s">
        <v>858</v>
      </c>
      <c r="EK471" s="22" t="s">
        <v>858</v>
      </c>
      <c r="EL471" s="22" t="s">
        <v>858</v>
      </c>
      <c r="EN471" s="23" t="s">
        <v>694</v>
      </c>
      <c r="EO471" s="23" t="s">
        <v>272</v>
      </c>
      <c r="EP471" s="23">
        <v>10000</v>
      </c>
      <c r="EQ471" s="23">
        <v>12.5</v>
      </c>
      <c r="ER471" s="23">
        <v>11.3</v>
      </c>
      <c r="ES471" s="23">
        <v>10</v>
      </c>
      <c r="ET471" s="23">
        <v>12.36</v>
      </c>
      <c r="EU471" s="23">
        <v>5.0999999999999996</v>
      </c>
      <c r="EV471" s="23">
        <v>6.92</v>
      </c>
      <c r="EW471" s="23">
        <v>10</v>
      </c>
      <c r="EX471" s="23" t="s">
        <v>858</v>
      </c>
      <c r="EY471" s="23" t="s">
        <v>858</v>
      </c>
      <c r="FA471" s="24" t="s">
        <v>694</v>
      </c>
      <c r="FB471" s="24" t="s">
        <v>272</v>
      </c>
      <c r="FC471" s="24">
        <v>10000</v>
      </c>
      <c r="FD471" s="24">
        <v>12.5</v>
      </c>
      <c r="FE471" s="24">
        <v>425.2</v>
      </c>
      <c r="FF471" s="24">
        <v>6.9</v>
      </c>
      <c r="FG471" s="24">
        <v>468.2</v>
      </c>
      <c r="FH471" s="24">
        <v>5.0999999999999996</v>
      </c>
      <c r="FI471" s="24">
        <v>247.1</v>
      </c>
      <c r="FJ471" s="24">
        <v>16</v>
      </c>
      <c r="FK471" s="24" t="s">
        <v>858</v>
      </c>
      <c r="FL471" s="24" t="s">
        <v>858</v>
      </c>
      <c r="FN471" s="11" t="s">
        <v>694</v>
      </c>
      <c r="FO471" s="11" t="s">
        <v>272</v>
      </c>
      <c r="FP471" s="11">
        <v>23000</v>
      </c>
      <c r="FQ471" s="11">
        <v>8.6999999999999993</v>
      </c>
      <c r="FR471" s="11">
        <v>39.200000000000003</v>
      </c>
      <c r="FS471" s="11">
        <v>1.6</v>
      </c>
      <c r="FT471" s="11">
        <v>41.5</v>
      </c>
      <c r="FU471" s="11">
        <v>1.7</v>
      </c>
      <c r="FV471" s="11">
        <v>36.299999999999997</v>
      </c>
      <c r="FW471" s="11">
        <v>1.4</v>
      </c>
      <c r="FX471" s="11" t="s">
        <v>858</v>
      </c>
      <c r="FY471" s="11" t="s">
        <v>858</v>
      </c>
      <c r="GA471" s="10" t="s">
        <v>694</v>
      </c>
      <c r="GB471" s="10" t="s">
        <v>272</v>
      </c>
      <c r="GC471" s="10">
        <v>21000</v>
      </c>
      <c r="GD471" s="10">
        <v>10.199999999999999</v>
      </c>
      <c r="GE471" s="10">
        <v>28585</v>
      </c>
      <c r="GF471" s="10">
        <v>6.1</v>
      </c>
      <c r="GG471" s="10">
        <v>32441</v>
      </c>
      <c r="GH471" s="10">
        <v>6.2</v>
      </c>
      <c r="GI471" s="10">
        <v>16571</v>
      </c>
      <c r="GJ471" s="10">
        <v>9.6999999999999993</v>
      </c>
      <c r="GK471" s="10" t="s">
        <v>858</v>
      </c>
      <c r="GL471" s="10" t="s">
        <v>858</v>
      </c>
      <c r="GN471" s="9" t="s">
        <v>694</v>
      </c>
      <c r="GO471" s="9" t="s">
        <v>272</v>
      </c>
      <c r="GP471" s="9">
        <v>23000</v>
      </c>
      <c r="GQ471" s="9">
        <v>8.6999999999999993</v>
      </c>
      <c r="GR471" s="9">
        <v>13.25</v>
      </c>
      <c r="GS471" s="9">
        <v>5.2</v>
      </c>
      <c r="GT471" s="9">
        <v>15.17</v>
      </c>
      <c r="GU471" s="9">
        <v>5</v>
      </c>
      <c r="GV471" s="9">
        <v>7.99</v>
      </c>
      <c r="GW471" s="9">
        <v>7.6</v>
      </c>
      <c r="GX471" s="9" t="s">
        <v>858</v>
      </c>
      <c r="GY471" s="9" t="s">
        <v>858</v>
      </c>
    </row>
    <row r="472" spans="1:207" x14ac:dyDescent="0.25">
      <c r="A472" s="1" t="s">
        <v>695</v>
      </c>
      <c r="B472" s="1" t="s">
        <v>273</v>
      </c>
      <c r="C472" s="1">
        <v>27000</v>
      </c>
      <c r="D472" s="1">
        <v>8.4</v>
      </c>
      <c r="E472" s="1">
        <v>643.9</v>
      </c>
      <c r="F472" s="1">
        <v>7.3</v>
      </c>
      <c r="G472" s="1">
        <v>745.5</v>
      </c>
      <c r="H472" s="1">
        <v>4.7</v>
      </c>
      <c r="I472" s="1">
        <v>346</v>
      </c>
      <c r="J472" s="1">
        <v>5.2</v>
      </c>
      <c r="K472" s="1" t="s">
        <v>858</v>
      </c>
      <c r="L472" s="1" t="s">
        <v>858</v>
      </c>
      <c r="N472" s="2" t="s">
        <v>695</v>
      </c>
      <c r="O472" s="2" t="s">
        <v>273</v>
      </c>
      <c r="P472" s="2">
        <v>46000</v>
      </c>
      <c r="Q472" s="2">
        <v>6.2</v>
      </c>
      <c r="R472" s="2">
        <v>37.5</v>
      </c>
      <c r="S472" s="2">
        <v>0.4</v>
      </c>
      <c r="T472" s="2">
        <v>38.6</v>
      </c>
      <c r="U472" s="2">
        <v>0.8</v>
      </c>
      <c r="V472" s="2">
        <v>35</v>
      </c>
      <c r="W472" s="2">
        <v>0.6</v>
      </c>
      <c r="X472" s="2" t="s">
        <v>858</v>
      </c>
      <c r="Y472" s="2" t="s">
        <v>858</v>
      </c>
      <c r="AA472" s="3" t="s">
        <v>695</v>
      </c>
      <c r="AB472" s="3" t="s">
        <v>273</v>
      </c>
      <c r="AC472" s="3">
        <v>42000</v>
      </c>
      <c r="AD472" s="3">
        <v>8.8000000000000007</v>
      </c>
      <c r="AE472" s="3">
        <v>29762</v>
      </c>
      <c r="AF472" s="3">
        <v>6.5</v>
      </c>
      <c r="AG472" s="3">
        <v>36218</v>
      </c>
      <c r="AH472" s="3">
        <v>5.7</v>
      </c>
      <c r="AI472" s="3">
        <v>15897</v>
      </c>
      <c r="AJ472" s="3">
        <v>6.6</v>
      </c>
      <c r="AK472" s="3" t="s">
        <v>858</v>
      </c>
      <c r="AL472" s="3" t="s">
        <v>858</v>
      </c>
      <c r="AN472" s="4" t="s">
        <v>695</v>
      </c>
      <c r="AO472" s="4" t="s">
        <v>273</v>
      </c>
      <c r="AP472" s="4">
        <v>46000</v>
      </c>
      <c r="AQ472" s="4">
        <v>6.2</v>
      </c>
      <c r="AR472" s="4">
        <v>14.87</v>
      </c>
      <c r="AS472" s="4">
        <v>6.8</v>
      </c>
      <c r="AT472" s="4">
        <v>17.59</v>
      </c>
      <c r="AU472" s="4">
        <v>3.6</v>
      </c>
      <c r="AV472" s="4">
        <v>8.19</v>
      </c>
      <c r="AW472" s="4">
        <v>4.2</v>
      </c>
      <c r="AX472" s="4" t="s">
        <v>858</v>
      </c>
      <c r="AY472" s="4" t="s">
        <v>858</v>
      </c>
      <c r="BA472" s="5" t="s">
        <v>695</v>
      </c>
      <c r="BB472" s="5" t="s">
        <v>273</v>
      </c>
      <c r="BC472" s="5">
        <v>46000</v>
      </c>
      <c r="BD472" s="5">
        <v>6.2</v>
      </c>
      <c r="BE472" s="5">
        <v>576.29999999999995</v>
      </c>
      <c r="BF472" s="5">
        <v>5.5</v>
      </c>
      <c r="BG472" s="5">
        <v>679.7</v>
      </c>
      <c r="BH472" s="5">
        <v>3.6</v>
      </c>
      <c r="BI472" s="5">
        <v>319.5</v>
      </c>
      <c r="BJ472" s="5">
        <v>3.4</v>
      </c>
      <c r="BK472" s="5" t="s">
        <v>858</v>
      </c>
      <c r="BL472" s="5" t="s">
        <v>858</v>
      </c>
      <c r="BN472" s="6" t="s">
        <v>695</v>
      </c>
      <c r="BO472" s="6" t="s">
        <v>273</v>
      </c>
      <c r="BP472" s="6">
        <v>70000</v>
      </c>
      <c r="BQ472" s="6">
        <v>4.9000000000000004</v>
      </c>
      <c r="BR472" s="6">
        <v>37</v>
      </c>
      <c r="BS472" s="6">
        <v>0.1</v>
      </c>
      <c r="BT472" s="6">
        <v>31</v>
      </c>
      <c r="BU472" s="6">
        <v>1.9</v>
      </c>
      <c r="BV472" s="6">
        <v>10.8</v>
      </c>
      <c r="BW472" s="6">
        <v>14</v>
      </c>
      <c r="BX472" s="6">
        <v>40</v>
      </c>
      <c r="BY472" s="6">
        <v>8.3000000000000007</v>
      </c>
      <c r="CA472" s="7" t="s">
        <v>695</v>
      </c>
      <c r="CB472" s="7" t="s">
        <v>273</v>
      </c>
      <c r="CC472" s="7">
        <v>62000</v>
      </c>
      <c r="CD472" s="7">
        <v>7.1</v>
      </c>
      <c r="CE472" s="7">
        <v>23885</v>
      </c>
      <c r="CF472" s="7">
        <v>8.6999999999999993</v>
      </c>
      <c r="CG472" s="7">
        <v>28381</v>
      </c>
      <c r="CH472" s="7">
        <v>6.1</v>
      </c>
      <c r="CI472" s="7" t="s">
        <v>858</v>
      </c>
      <c r="CJ472" s="7" t="s">
        <v>858</v>
      </c>
      <c r="CK472" s="7" t="s">
        <v>858</v>
      </c>
      <c r="CL472" s="7" t="s">
        <v>858</v>
      </c>
      <c r="CN472" s="8" t="s">
        <v>695</v>
      </c>
      <c r="CO472" s="8" t="s">
        <v>273</v>
      </c>
      <c r="CP472" s="8">
        <v>70000</v>
      </c>
      <c r="CQ472" s="8">
        <v>4.9000000000000004</v>
      </c>
      <c r="CR472" s="8">
        <v>14.05</v>
      </c>
      <c r="CS472" s="8">
        <v>5</v>
      </c>
      <c r="CT472" s="8">
        <v>17.12</v>
      </c>
      <c r="CU472" s="8">
        <v>3.2</v>
      </c>
      <c r="CV472" s="8">
        <v>7.09</v>
      </c>
      <c r="CW472" s="8">
        <v>3.2</v>
      </c>
      <c r="CX472" s="8" t="s">
        <v>858</v>
      </c>
      <c r="CY472" s="8" t="s">
        <v>858</v>
      </c>
      <c r="DA472" s="20" t="s">
        <v>695</v>
      </c>
      <c r="DB472" s="20" t="s">
        <v>273</v>
      </c>
      <c r="DC472" s="20">
        <v>70000</v>
      </c>
      <c r="DD472" s="20">
        <v>4.9000000000000004</v>
      </c>
      <c r="DE472" s="20">
        <v>459.4</v>
      </c>
      <c r="DF472" s="20">
        <v>5.9</v>
      </c>
      <c r="DG472" s="20">
        <v>530.70000000000005</v>
      </c>
      <c r="DH472" s="20">
        <v>3.7</v>
      </c>
      <c r="DI472" s="20">
        <v>105.9</v>
      </c>
      <c r="DJ472" s="20">
        <v>15</v>
      </c>
      <c r="DK472" s="20" t="s">
        <v>858</v>
      </c>
      <c r="DL472" s="20" t="s">
        <v>858</v>
      </c>
      <c r="DN472" s="21" t="s">
        <v>695</v>
      </c>
      <c r="DO472" s="21" t="s">
        <v>273</v>
      </c>
      <c r="DP472" s="21">
        <v>19000</v>
      </c>
      <c r="DQ472" s="21">
        <v>9</v>
      </c>
      <c r="DR472" s="21">
        <v>37</v>
      </c>
      <c r="DS472" s="21">
        <v>0.4</v>
      </c>
      <c r="DT472" s="21">
        <v>37.9</v>
      </c>
      <c r="DU472" s="21">
        <v>1.3</v>
      </c>
      <c r="DV472" s="21">
        <v>33.6</v>
      </c>
      <c r="DW472" s="21">
        <v>2.6</v>
      </c>
      <c r="DX472" s="21" t="s">
        <v>858</v>
      </c>
      <c r="DY472" s="21" t="s">
        <v>858</v>
      </c>
      <c r="EA472" s="22" t="s">
        <v>695</v>
      </c>
      <c r="EB472" s="22" t="s">
        <v>273</v>
      </c>
      <c r="EC472" s="22">
        <v>18000</v>
      </c>
      <c r="ED472" s="22">
        <v>10.5</v>
      </c>
      <c r="EE472" s="22">
        <v>25344</v>
      </c>
      <c r="EF472" s="22">
        <v>8.9</v>
      </c>
      <c r="EG472" s="22">
        <v>29851</v>
      </c>
      <c r="EH472" s="22">
        <v>6.8</v>
      </c>
      <c r="EI472" s="22">
        <v>13731</v>
      </c>
      <c r="EJ472" s="22">
        <v>13</v>
      </c>
      <c r="EK472" s="22" t="s">
        <v>858</v>
      </c>
      <c r="EL472" s="22" t="s">
        <v>858</v>
      </c>
      <c r="EN472" s="23" t="s">
        <v>695</v>
      </c>
      <c r="EO472" s="23" t="s">
        <v>273</v>
      </c>
      <c r="EP472" s="23">
        <v>19000</v>
      </c>
      <c r="EQ472" s="23">
        <v>9</v>
      </c>
      <c r="ER472" s="23">
        <v>13.85</v>
      </c>
      <c r="ES472" s="23">
        <v>8.6999999999999993</v>
      </c>
      <c r="ET472" s="23">
        <v>15.52</v>
      </c>
      <c r="EU472" s="23">
        <v>5</v>
      </c>
      <c r="EV472" s="23">
        <v>7.82</v>
      </c>
      <c r="EW472" s="23">
        <v>5.3</v>
      </c>
      <c r="EX472" s="23" t="s">
        <v>858</v>
      </c>
      <c r="EY472" s="23" t="s">
        <v>858</v>
      </c>
      <c r="FA472" s="24" t="s">
        <v>695</v>
      </c>
      <c r="FB472" s="24" t="s">
        <v>273</v>
      </c>
      <c r="FC472" s="24">
        <v>19000</v>
      </c>
      <c r="FD472" s="24">
        <v>9</v>
      </c>
      <c r="FE472" s="24">
        <v>522.79999999999995</v>
      </c>
      <c r="FF472" s="24">
        <v>7.3</v>
      </c>
      <c r="FG472" s="24">
        <v>588.1</v>
      </c>
      <c r="FH472" s="24">
        <v>5</v>
      </c>
      <c r="FI472" s="24">
        <v>283.39999999999998</v>
      </c>
      <c r="FJ472" s="24">
        <v>5.9</v>
      </c>
      <c r="FK472" s="24" t="s">
        <v>858</v>
      </c>
      <c r="FL472" s="24" t="s">
        <v>858</v>
      </c>
      <c r="FN472" s="11" t="s">
        <v>695</v>
      </c>
      <c r="FO472" s="11" t="s">
        <v>273</v>
      </c>
      <c r="FP472" s="11">
        <v>27000</v>
      </c>
      <c r="FQ472" s="11">
        <v>8.4</v>
      </c>
      <c r="FR472" s="11">
        <v>37.5</v>
      </c>
      <c r="FS472" s="11">
        <v>1.4</v>
      </c>
      <c r="FT472" s="11">
        <v>39.200000000000003</v>
      </c>
      <c r="FU472" s="11">
        <v>1</v>
      </c>
      <c r="FV472" s="11">
        <v>35</v>
      </c>
      <c r="FW472" s="11">
        <v>1.4</v>
      </c>
      <c r="FX472" s="11" t="s">
        <v>858</v>
      </c>
      <c r="FY472" s="11" t="s">
        <v>858</v>
      </c>
      <c r="GA472" s="10" t="s">
        <v>695</v>
      </c>
      <c r="GB472" s="10" t="s">
        <v>273</v>
      </c>
      <c r="GC472" s="10">
        <v>24000</v>
      </c>
      <c r="GD472" s="10">
        <v>13.3</v>
      </c>
      <c r="GE472" s="10">
        <v>33368</v>
      </c>
      <c r="GF472" s="10">
        <v>7.5</v>
      </c>
      <c r="GG472" s="10">
        <v>41062</v>
      </c>
      <c r="GH472" s="10">
        <v>7.6</v>
      </c>
      <c r="GI472" s="10">
        <v>17843</v>
      </c>
      <c r="GJ472" s="10">
        <v>7.2</v>
      </c>
      <c r="GK472" s="10" t="s">
        <v>858</v>
      </c>
      <c r="GL472" s="10" t="s">
        <v>858</v>
      </c>
      <c r="GN472" s="9" t="s">
        <v>695</v>
      </c>
      <c r="GO472" s="9" t="s">
        <v>273</v>
      </c>
      <c r="GP472" s="9">
        <v>27000</v>
      </c>
      <c r="GQ472" s="9">
        <v>8.4</v>
      </c>
      <c r="GR472" s="9">
        <v>16.190000000000001</v>
      </c>
      <c r="GS472" s="9">
        <v>10</v>
      </c>
      <c r="GT472" s="9">
        <v>19.04</v>
      </c>
      <c r="GU472" s="9">
        <v>4.8</v>
      </c>
      <c r="GV472" s="9">
        <v>8.7899999999999991</v>
      </c>
      <c r="GW472" s="9">
        <v>5.8</v>
      </c>
      <c r="GX472" s="9" t="s">
        <v>858</v>
      </c>
      <c r="GY472" s="9" t="s">
        <v>858</v>
      </c>
    </row>
    <row r="473" spans="1:207" x14ac:dyDescent="0.25">
      <c r="A473" s="1" t="s">
        <v>696</v>
      </c>
      <c r="B473" s="1" t="s">
        <v>274</v>
      </c>
      <c r="C473" s="1">
        <v>21000</v>
      </c>
      <c r="D473" s="1">
        <v>9.4</v>
      </c>
      <c r="E473" s="1">
        <v>545.9</v>
      </c>
      <c r="F473" s="1">
        <v>9.3000000000000007</v>
      </c>
      <c r="G473" s="1">
        <v>599.4</v>
      </c>
      <c r="H473" s="1">
        <v>4.4000000000000004</v>
      </c>
      <c r="I473" s="1">
        <v>286.10000000000002</v>
      </c>
      <c r="J473" s="1">
        <v>3.9</v>
      </c>
      <c r="K473" s="1" t="s">
        <v>858</v>
      </c>
      <c r="L473" s="1" t="s">
        <v>858</v>
      </c>
      <c r="N473" s="2" t="s">
        <v>696</v>
      </c>
      <c r="O473" s="2" t="s">
        <v>274</v>
      </c>
      <c r="P473" s="2">
        <v>33000</v>
      </c>
      <c r="Q473" s="2">
        <v>7.4</v>
      </c>
      <c r="R473" s="2">
        <v>38.299999999999997</v>
      </c>
      <c r="S473" s="2">
        <v>1.2</v>
      </c>
      <c r="T473" s="2">
        <v>39.799999999999997</v>
      </c>
      <c r="U473" s="2">
        <v>1.2</v>
      </c>
      <c r="V473" s="2">
        <v>33.200000000000003</v>
      </c>
      <c r="W473" s="2">
        <v>1.9</v>
      </c>
      <c r="X473" s="2" t="s">
        <v>858</v>
      </c>
      <c r="Y473" s="2" t="s">
        <v>858</v>
      </c>
      <c r="AA473" s="3" t="s">
        <v>696</v>
      </c>
      <c r="AB473" s="3" t="s">
        <v>274</v>
      </c>
      <c r="AC473" s="3">
        <v>27000</v>
      </c>
      <c r="AD473" s="3">
        <v>11.7</v>
      </c>
      <c r="AE473" s="3">
        <v>23733</v>
      </c>
      <c r="AF473" s="3">
        <v>9.1</v>
      </c>
      <c r="AG473" s="3">
        <v>29049</v>
      </c>
      <c r="AH473" s="3">
        <v>5.4</v>
      </c>
      <c r="AI473" s="3">
        <v>14330</v>
      </c>
      <c r="AJ473" s="3">
        <v>4.9000000000000004</v>
      </c>
      <c r="AK473" s="3" t="s">
        <v>858</v>
      </c>
      <c r="AL473" s="3" t="s">
        <v>858</v>
      </c>
      <c r="AN473" s="4" t="s">
        <v>696</v>
      </c>
      <c r="AO473" s="4" t="s">
        <v>274</v>
      </c>
      <c r="AP473" s="4">
        <v>33000</v>
      </c>
      <c r="AQ473" s="4">
        <v>7.4</v>
      </c>
      <c r="AR473" s="4">
        <v>11.4</v>
      </c>
      <c r="AS473" s="4">
        <v>9.1999999999999993</v>
      </c>
      <c r="AT473" s="4">
        <v>13.65</v>
      </c>
      <c r="AU473" s="4">
        <v>4</v>
      </c>
      <c r="AV473" s="4">
        <v>6.85</v>
      </c>
      <c r="AW473" s="4">
        <v>2.9</v>
      </c>
      <c r="AX473" s="4" t="s">
        <v>858</v>
      </c>
      <c r="AY473" s="4" t="s">
        <v>858</v>
      </c>
      <c r="BA473" s="5" t="s">
        <v>696</v>
      </c>
      <c r="BB473" s="5" t="s">
        <v>274</v>
      </c>
      <c r="BC473" s="5">
        <v>33000</v>
      </c>
      <c r="BD473" s="5">
        <v>7.4</v>
      </c>
      <c r="BE473" s="5">
        <v>467.8</v>
      </c>
      <c r="BF473" s="5">
        <v>7.5</v>
      </c>
      <c r="BG473" s="5">
        <v>542.79999999999995</v>
      </c>
      <c r="BH473" s="5">
        <v>3.9</v>
      </c>
      <c r="BI473" s="5">
        <v>275</v>
      </c>
      <c r="BJ473" s="5">
        <v>2.5</v>
      </c>
      <c r="BK473" s="5" t="s">
        <v>858</v>
      </c>
      <c r="BL473" s="5" t="s">
        <v>858</v>
      </c>
      <c r="BN473" s="6" t="s">
        <v>696</v>
      </c>
      <c r="BO473" s="6" t="s">
        <v>274</v>
      </c>
      <c r="BP473" s="6">
        <v>44000</v>
      </c>
      <c r="BQ473" s="6">
        <v>6.2</v>
      </c>
      <c r="BR473" s="6">
        <v>37.5</v>
      </c>
      <c r="BS473" s="6">
        <v>0.4</v>
      </c>
      <c r="BT473" s="6">
        <v>34.1</v>
      </c>
      <c r="BU473" s="6">
        <v>2.1</v>
      </c>
      <c r="BV473" s="6">
        <v>13.5</v>
      </c>
      <c r="BW473" s="6">
        <v>17</v>
      </c>
      <c r="BX473" s="6" t="s">
        <v>858</v>
      </c>
      <c r="BY473" s="6" t="s">
        <v>858</v>
      </c>
      <c r="CA473" s="7" t="s">
        <v>696</v>
      </c>
      <c r="CB473" s="7" t="s">
        <v>274</v>
      </c>
      <c r="CC473" s="7">
        <v>36000</v>
      </c>
      <c r="CD473" s="7">
        <v>9.3000000000000007</v>
      </c>
      <c r="CE473" s="7">
        <v>20472</v>
      </c>
      <c r="CF473" s="7">
        <v>7.6</v>
      </c>
      <c r="CG473" s="7">
        <v>23815</v>
      </c>
      <c r="CH473" s="7">
        <v>6.1</v>
      </c>
      <c r="CI473" s="7">
        <v>6957</v>
      </c>
      <c r="CJ473" s="7">
        <v>17</v>
      </c>
      <c r="CK473" s="7" t="s">
        <v>858</v>
      </c>
      <c r="CL473" s="7" t="s">
        <v>858</v>
      </c>
      <c r="CN473" s="8" t="s">
        <v>696</v>
      </c>
      <c r="CO473" s="8" t="s">
        <v>274</v>
      </c>
      <c r="CP473" s="8">
        <v>44000</v>
      </c>
      <c r="CQ473" s="8">
        <v>6.2</v>
      </c>
      <c r="CR473" s="8">
        <v>10.33</v>
      </c>
      <c r="CS473" s="8">
        <v>6.5</v>
      </c>
      <c r="CT473" s="8">
        <v>13.17</v>
      </c>
      <c r="CU473" s="8">
        <v>3.7</v>
      </c>
      <c r="CV473" s="8">
        <v>6.47</v>
      </c>
      <c r="CW473" s="8">
        <v>1.9</v>
      </c>
      <c r="CX473" s="8" t="s">
        <v>858</v>
      </c>
      <c r="CY473" s="8" t="s">
        <v>858</v>
      </c>
      <c r="DA473" s="20" t="s">
        <v>696</v>
      </c>
      <c r="DB473" s="20" t="s">
        <v>274</v>
      </c>
      <c r="DC473" s="20">
        <v>44000</v>
      </c>
      <c r="DD473" s="20">
        <v>6.2</v>
      </c>
      <c r="DE473" s="20">
        <v>383.3</v>
      </c>
      <c r="DF473" s="20">
        <v>6.7</v>
      </c>
      <c r="DG473" s="20">
        <v>448.9</v>
      </c>
      <c r="DH473" s="20">
        <v>4.2</v>
      </c>
      <c r="DI473" s="20">
        <v>125.1</v>
      </c>
      <c r="DJ473" s="20">
        <v>15</v>
      </c>
      <c r="DK473" s="20" t="s">
        <v>858</v>
      </c>
      <c r="DL473" s="20" t="s">
        <v>858</v>
      </c>
      <c r="DN473" s="21" t="s">
        <v>696</v>
      </c>
      <c r="DO473" s="21" t="s">
        <v>274</v>
      </c>
      <c r="DP473" s="21">
        <v>12000</v>
      </c>
      <c r="DQ473" s="21">
        <v>12</v>
      </c>
      <c r="DR473" s="21">
        <v>37.5</v>
      </c>
      <c r="DS473" s="21">
        <v>1.7</v>
      </c>
      <c r="DT473" s="21">
        <v>38</v>
      </c>
      <c r="DU473" s="21">
        <v>1.2</v>
      </c>
      <c r="DV473" s="21">
        <v>32.5</v>
      </c>
      <c r="DW473" s="21">
        <v>2.9</v>
      </c>
      <c r="DX473" s="21" t="s">
        <v>858</v>
      </c>
      <c r="DY473" s="21" t="s">
        <v>858</v>
      </c>
      <c r="EA473" s="22" t="s">
        <v>696</v>
      </c>
      <c r="EB473" s="22" t="s">
        <v>274</v>
      </c>
      <c r="EC473" s="22">
        <v>10000</v>
      </c>
      <c r="ED473" s="22">
        <v>14.6</v>
      </c>
      <c r="EE473" s="22">
        <v>20278</v>
      </c>
      <c r="EF473" s="22">
        <v>11</v>
      </c>
      <c r="EG473" s="22">
        <v>24433</v>
      </c>
      <c r="EH473" s="22">
        <v>9.6</v>
      </c>
      <c r="EI473" s="22" t="s">
        <v>858</v>
      </c>
      <c r="EJ473" s="22" t="s">
        <v>858</v>
      </c>
      <c r="EK473" s="22" t="s">
        <v>858</v>
      </c>
      <c r="EL473" s="22" t="s">
        <v>858</v>
      </c>
      <c r="EN473" s="23" t="s">
        <v>696</v>
      </c>
      <c r="EO473" s="23" t="s">
        <v>274</v>
      </c>
      <c r="EP473" s="23">
        <v>12000</v>
      </c>
      <c r="EQ473" s="23">
        <v>12</v>
      </c>
      <c r="ER473" s="23">
        <v>9.11</v>
      </c>
      <c r="ES473" s="23">
        <v>12</v>
      </c>
      <c r="ET473" s="23">
        <v>11.62</v>
      </c>
      <c r="EU473" s="23">
        <v>7.3</v>
      </c>
      <c r="EV473" s="23">
        <v>6.43</v>
      </c>
      <c r="EW473" s="23">
        <v>4.0999999999999996</v>
      </c>
      <c r="EX473" s="23" t="s">
        <v>858</v>
      </c>
      <c r="EY473" s="23" t="s">
        <v>858</v>
      </c>
      <c r="FA473" s="24" t="s">
        <v>696</v>
      </c>
      <c r="FB473" s="24" t="s">
        <v>274</v>
      </c>
      <c r="FC473" s="24">
        <v>12000</v>
      </c>
      <c r="FD473" s="24">
        <v>12</v>
      </c>
      <c r="FE473" s="24">
        <v>355.9</v>
      </c>
      <c r="FF473" s="24">
        <v>8.9</v>
      </c>
      <c r="FG473" s="24">
        <v>441.1</v>
      </c>
      <c r="FH473" s="24">
        <v>7.1</v>
      </c>
      <c r="FI473" s="24">
        <v>254.9</v>
      </c>
      <c r="FJ473" s="24">
        <v>7.3</v>
      </c>
      <c r="FK473" s="24" t="s">
        <v>858</v>
      </c>
      <c r="FL473" s="24" t="s">
        <v>858</v>
      </c>
      <c r="FN473" s="11" t="s">
        <v>696</v>
      </c>
      <c r="FO473" s="11" t="s">
        <v>274</v>
      </c>
      <c r="FP473" s="11">
        <v>21000</v>
      </c>
      <c r="FQ473" s="11">
        <v>9.4</v>
      </c>
      <c r="FR473" s="11">
        <v>39</v>
      </c>
      <c r="FS473" s="11">
        <v>1.6</v>
      </c>
      <c r="FT473" s="11">
        <v>40.799999999999997</v>
      </c>
      <c r="FU473" s="11">
        <v>1.6</v>
      </c>
      <c r="FV473" s="11">
        <v>33.5</v>
      </c>
      <c r="FW473" s="11">
        <v>3.1</v>
      </c>
      <c r="FX473" s="11" t="s">
        <v>858</v>
      </c>
      <c r="FY473" s="11" t="s">
        <v>858</v>
      </c>
      <c r="GA473" s="10" t="s">
        <v>696</v>
      </c>
      <c r="GB473" s="10" t="s">
        <v>274</v>
      </c>
      <c r="GC473" s="10">
        <v>17000</v>
      </c>
      <c r="GD473" s="10">
        <v>16.3</v>
      </c>
      <c r="GE473" s="10">
        <v>26661</v>
      </c>
      <c r="GF473" s="10">
        <v>14</v>
      </c>
      <c r="GG473" s="10">
        <v>31698</v>
      </c>
      <c r="GH473" s="10">
        <v>5.8</v>
      </c>
      <c r="GI473" s="10">
        <v>15465</v>
      </c>
      <c r="GJ473" s="10">
        <v>7.3</v>
      </c>
      <c r="GK473" s="10" t="s">
        <v>858</v>
      </c>
      <c r="GL473" s="10" t="s">
        <v>858</v>
      </c>
      <c r="GN473" s="9" t="s">
        <v>696</v>
      </c>
      <c r="GO473" s="9" t="s">
        <v>274</v>
      </c>
      <c r="GP473" s="9">
        <v>21000</v>
      </c>
      <c r="GQ473" s="9">
        <v>9.4</v>
      </c>
      <c r="GR473" s="9">
        <v>13.76</v>
      </c>
      <c r="GS473" s="9">
        <v>11</v>
      </c>
      <c r="GT473" s="9">
        <v>14.7</v>
      </c>
      <c r="GU473" s="9">
        <v>4.5999999999999996</v>
      </c>
      <c r="GV473" s="9">
        <v>7.11</v>
      </c>
      <c r="GW473" s="9">
        <v>4.2</v>
      </c>
      <c r="GX473" s="9" t="s">
        <v>858</v>
      </c>
      <c r="GY473" s="9" t="s">
        <v>858</v>
      </c>
    </row>
    <row r="474" spans="1:207" x14ac:dyDescent="0.25">
      <c r="A474" s="1" t="s">
        <v>697</v>
      </c>
      <c r="B474" s="1" t="s">
        <v>275</v>
      </c>
      <c r="C474" s="1">
        <v>19000</v>
      </c>
      <c r="D474" s="1">
        <v>9.6</v>
      </c>
      <c r="E474" s="1">
        <v>553.4</v>
      </c>
      <c r="F474" s="1">
        <v>9.6</v>
      </c>
      <c r="G474" s="1">
        <v>682.5</v>
      </c>
      <c r="H474" s="1">
        <v>8.1999999999999993</v>
      </c>
      <c r="I474" s="1">
        <v>255.6</v>
      </c>
      <c r="J474" s="1">
        <v>6.1</v>
      </c>
      <c r="K474" s="1" t="s">
        <v>858</v>
      </c>
      <c r="L474" s="1" t="s">
        <v>858</v>
      </c>
      <c r="N474" s="2" t="s">
        <v>697</v>
      </c>
      <c r="O474" s="2" t="s">
        <v>275</v>
      </c>
      <c r="P474" s="2">
        <v>33000</v>
      </c>
      <c r="Q474" s="2">
        <v>7.1</v>
      </c>
      <c r="R474" s="2">
        <v>37</v>
      </c>
      <c r="S474" s="2">
        <v>0.4</v>
      </c>
      <c r="T474" s="2">
        <v>37.9</v>
      </c>
      <c r="U474" s="2">
        <v>0.9</v>
      </c>
      <c r="V474" s="2">
        <v>32.5</v>
      </c>
      <c r="W474" s="2">
        <v>2.2000000000000002</v>
      </c>
      <c r="X474" s="2" t="s">
        <v>858</v>
      </c>
      <c r="Y474" s="2" t="s">
        <v>858</v>
      </c>
      <c r="AA474" s="3" t="s">
        <v>697</v>
      </c>
      <c r="AB474" s="3" t="s">
        <v>275</v>
      </c>
      <c r="AC474" s="3">
        <v>29000</v>
      </c>
      <c r="AD474" s="3">
        <v>8.5</v>
      </c>
      <c r="AE474" s="3">
        <v>25911</v>
      </c>
      <c r="AF474" s="3">
        <v>9.1999999999999993</v>
      </c>
      <c r="AG474" s="3">
        <v>31845</v>
      </c>
      <c r="AH474" s="3">
        <v>7</v>
      </c>
      <c r="AI474" s="3">
        <v>13608</v>
      </c>
      <c r="AJ474" s="3">
        <v>5.8</v>
      </c>
      <c r="AK474" s="3" t="s">
        <v>858</v>
      </c>
      <c r="AL474" s="3" t="s">
        <v>858</v>
      </c>
      <c r="AN474" s="4" t="s">
        <v>697</v>
      </c>
      <c r="AO474" s="4" t="s">
        <v>275</v>
      </c>
      <c r="AP474" s="4">
        <v>33000</v>
      </c>
      <c r="AQ474" s="4">
        <v>7.1</v>
      </c>
      <c r="AR474" s="4">
        <v>12.48</v>
      </c>
      <c r="AS474" s="4">
        <v>8.1999999999999993</v>
      </c>
      <c r="AT474" s="4">
        <v>15.64</v>
      </c>
      <c r="AU474" s="4">
        <v>5.9</v>
      </c>
      <c r="AV474" s="4">
        <v>6.83</v>
      </c>
      <c r="AW474" s="4">
        <v>3</v>
      </c>
      <c r="AX474" s="4" t="s">
        <v>858</v>
      </c>
      <c r="AY474" s="4" t="s">
        <v>858</v>
      </c>
      <c r="BA474" s="5" t="s">
        <v>697</v>
      </c>
      <c r="BB474" s="5" t="s">
        <v>275</v>
      </c>
      <c r="BC474" s="5">
        <v>33000</v>
      </c>
      <c r="BD474" s="5">
        <v>7.1</v>
      </c>
      <c r="BE474" s="5">
        <v>465.2</v>
      </c>
      <c r="BF474" s="5">
        <v>7.3</v>
      </c>
      <c r="BG474" s="5">
        <v>592.1</v>
      </c>
      <c r="BH474" s="5">
        <v>5.8</v>
      </c>
      <c r="BI474" s="5">
        <v>252.6</v>
      </c>
      <c r="BJ474" s="5">
        <v>3.7</v>
      </c>
      <c r="BK474" s="5" t="s">
        <v>858</v>
      </c>
      <c r="BL474" s="5" t="s">
        <v>858</v>
      </c>
      <c r="BN474" s="6" t="s">
        <v>697</v>
      </c>
      <c r="BO474" s="6" t="s">
        <v>275</v>
      </c>
      <c r="BP474" s="6">
        <v>53000</v>
      </c>
      <c r="BQ474" s="6">
        <v>5.5</v>
      </c>
      <c r="BR474" s="6">
        <v>35</v>
      </c>
      <c r="BS474" s="6">
        <v>2.5</v>
      </c>
      <c r="BT474" s="6">
        <v>29.9</v>
      </c>
      <c r="BU474" s="6">
        <v>2.2000000000000002</v>
      </c>
      <c r="BV474" s="6">
        <v>10.7</v>
      </c>
      <c r="BW474" s="6">
        <v>15</v>
      </c>
      <c r="BX474" s="6" t="s">
        <v>858</v>
      </c>
      <c r="BY474" s="6" t="s">
        <v>858</v>
      </c>
      <c r="CA474" s="7" t="s">
        <v>697</v>
      </c>
      <c r="CB474" s="7" t="s">
        <v>275</v>
      </c>
      <c r="CC474" s="7">
        <v>45000</v>
      </c>
      <c r="CD474" s="7">
        <v>8.6</v>
      </c>
      <c r="CE474" s="7">
        <v>18734</v>
      </c>
      <c r="CF474" s="7">
        <v>14</v>
      </c>
      <c r="CG474" s="7">
        <v>24071</v>
      </c>
      <c r="CH474" s="7">
        <v>7.6</v>
      </c>
      <c r="CI474" s="7" t="s">
        <v>858</v>
      </c>
      <c r="CJ474" s="7" t="s">
        <v>858</v>
      </c>
      <c r="CK474" s="7" t="s">
        <v>858</v>
      </c>
      <c r="CL474" s="7" t="s">
        <v>858</v>
      </c>
      <c r="CN474" s="8" t="s">
        <v>697</v>
      </c>
      <c r="CO474" s="8" t="s">
        <v>275</v>
      </c>
      <c r="CP474" s="8">
        <v>53000</v>
      </c>
      <c r="CQ474" s="8">
        <v>5.5</v>
      </c>
      <c r="CR474" s="8">
        <v>10.71</v>
      </c>
      <c r="CS474" s="8">
        <v>6.2</v>
      </c>
      <c r="CT474" s="8">
        <v>14.57</v>
      </c>
      <c r="CU474" s="8">
        <v>5.0999999999999996</v>
      </c>
      <c r="CV474" s="8">
        <v>6.37</v>
      </c>
      <c r="CW474" s="8">
        <v>1.7</v>
      </c>
      <c r="CX474" s="8" t="s">
        <v>858</v>
      </c>
      <c r="CY474" s="8" t="s">
        <v>858</v>
      </c>
      <c r="DA474" s="20" t="s">
        <v>697</v>
      </c>
      <c r="DB474" s="20" t="s">
        <v>275</v>
      </c>
      <c r="DC474" s="20">
        <v>53000</v>
      </c>
      <c r="DD474" s="20">
        <v>5.5</v>
      </c>
      <c r="DE474" s="20">
        <v>341.5</v>
      </c>
      <c r="DF474" s="20">
        <v>8.6</v>
      </c>
      <c r="DG474" s="20">
        <v>434.9</v>
      </c>
      <c r="DH474" s="20">
        <v>5.7</v>
      </c>
      <c r="DI474" s="20">
        <v>101.5</v>
      </c>
      <c r="DJ474" s="20">
        <v>13</v>
      </c>
      <c r="DK474" s="20" t="s">
        <v>858</v>
      </c>
      <c r="DL474" s="20" t="s">
        <v>858</v>
      </c>
      <c r="DN474" s="21" t="s">
        <v>697</v>
      </c>
      <c r="DO474" s="21" t="s">
        <v>275</v>
      </c>
      <c r="DP474" s="21">
        <v>14000</v>
      </c>
      <c r="DQ474" s="21">
        <v>10.6</v>
      </c>
      <c r="DR474" s="21">
        <v>37</v>
      </c>
      <c r="DS474" s="21">
        <v>1.5</v>
      </c>
      <c r="DT474" s="21">
        <v>36.6</v>
      </c>
      <c r="DU474" s="21">
        <v>1.3</v>
      </c>
      <c r="DV474" s="21">
        <v>31.6</v>
      </c>
      <c r="DW474" s="21">
        <v>2.2999999999999998</v>
      </c>
      <c r="DX474" s="21" t="s">
        <v>858</v>
      </c>
      <c r="DY474" s="21" t="s">
        <v>858</v>
      </c>
      <c r="EA474" s="22" t="s">
        <v>697</v>
      </c>
      <c r="EB474" s="22" t="s">
        <v>275</v>
      </c>
      <c r="EC474" s="22">
        <v>12000</v>
      </c>
      <c r="ED474" s="22">
        <v>12.8</v>
      </c>
      <c r="EE474" s="22">
        <v>22257</v>
      </c>
      <c r="EF474" s="22">
        <v>12</v>
      </c>
      <c r="EG474" s="22">
        <v>25091</v>
      </c>
      <c r="EH474" s="22">
        <v>5.4</v>
      </c>
      <c r="EI474" s="22">
        <v>12900</v>
      </c>
      <c r="EJ474" s="22">
        <v>5.5</v>
      </c>
      <c r="EK474" s="22" t="s">
        <v>858</v>
      </c>
      <c r="EL474" s="22" t="s">
        <v>858</v>
      </c>
      <c r="EN474" s="23" t="s">
        <v>697</v>
      </c>
      <c r="EO474" s="23" t="s">
        <v>275</v>
      </c>
      <c r="EP474" s="23">
        <v>14000</v>
      </c>
      <c r="EQ474" s="23">
        <v>10.6</v>
      </c>
      <c r="ER474" s="23">
        <v>11.46</v>
      </c>
      <c r="ES474" s="23">
        <v>10</v>
      </c>
      <c r="ET474" s="23">
        <v>12.86</v>
      </c>
      <c r="EU474" s="23">
        <v>4.5</v>
      </c>
      <c r="EV474" s="23">
        <v>6.95</v>
      </c>
      <c r="EW474" s="23">
        <v>3.7</v>
      </c>
      <c r="EX474" s="23" t="s">
        <v>858</v>
      </c>
      <c r="EY474" s="23" t="s">
        <v>858</v>
      </c>
      <c r="FA474" s="24" t="s">
        <v>697</v>
      </c>
      <c r="FB474" s="24" t="s">
        <v>275</v>
      </c>
      <c r="FC474" s="24">
        <v>14000</v>
      </c>
      <c r="FD474" s="24">
        <v>10.6</v>
      </c>
      <c r="FE474" s="24">
        <v>430.8</v>
      </c>
      <c r="FF474" s="24">
        <v>9.6</v>
      </c>
      <c r="FG474" s="24">
        <v>470.1</v>
      </c>
      <c r="FH474" s="24">
        <v>4.5</v>
      </c>
      <c r="FI474" s="24">
        <v>250.5</v>
      </c>
      <c r="FJ474" s="24">
        <v>5.4</v>
      </c>
      <c r="FK474" s="24" t="s">
        <v>858</v>
      </c>
      <c r="FL474" s="24" t="s">
        <v>858</v>
      </c>
      <c r="FN474" s="11" t="s">
        <v>697</v>
      </c>
      <c r="FO474" s="11" t="s">
        <v>275</v>
      </c>
      <c r="FP474" s="11">
        <v>19000</v>
      </c>
      <c r="FQ474" s="11">
        <v>9.6</v>
      </c>
      <c r="FR474" s="11">
        <v>37.5</v>
      </c>
      <c r="FS474" s="11">
        <v>1.9</v>
      </c>
      <c r="FT474" s="11">
        <v>38.799999999999997</v>
      </c>
      <c r="FU474" s="11">
        <v>1.1000000000000001</v>
      </c>
      <c r="FV474" s="11">
        <v>35</v>
      </c>
      <c r="FW474" s="11">
        <v>1.9</v>
      </c>
      <c r="FX474" s="11" t="s">
        <v>858</v>
      </c>
      <c r="FY474" s="11" t="s">
        <v>858</v>
      </c>
      <c r="GA474" s="10" t="s">
        <v>697</v>
      </c>
      <c r="GB474" s="10" t="s">
        <v>275</v>
      </c>
      <c r="GC474" s="10">
        <v>17000</v>
      </c>
      <c r="GD474" s="10">
        <v>11.4</v>
      </c>
      <c r="GE474" s="10">
        <v>28138</v>
      </c>
      <c r="GF474" s="10">
        <v>13</v>
      </c>
      <c r="GG474" s="10">
        <v>36551</v>
      </c>
      <c r="GH474" s="10">
        <v>9.6</v>
      </c>
      <c r="GI474" s="10">
        <v>14080</v>
      </c>
      <c r="GJ474" s="10">
        <v>8.6</v>
      </c>
      <c r="GK474" s="10" t="s">
        <v>858</v>
      </c>
      <c r="GL474" s="10" t="s">
        <v>858</v>
      </c>
      <c r="GN474" s="9" t="s">
        <v>697</v>
      </c>
      <c r="GO474" s="9" t="s">
        <v>275</v>
      </c>
      <c r="GP474" s="9">
        <v>19000</v>
      </c>
      <c r="GQ474" s="9">
        <v>9.6</v>
      </c>
      <c r="GR474" s="9">
        <v>13.7</v>
      </c>
      <c r="GS474" s="9">
        <v>13</v>
      </c>
      <c r="GT474" s="9">
        <v>17.57</v>
      </c>
      <c r="GU474" s="9">
        <v>8.3000000000000007</v>
      </c>
      <c r="GV474" s="9">
        <v>6.48</v>
      </c>
      <c r="GW474" s="9">
        <v>4.3</v>
      </c>
      <c r="GX474" s="9" t="s">
        <v>858</v>
      </c>
      <c r="GY474" s="9" t="s">
        <v>858</v>
      </c>
    </row>
    <row r="475" spans="1:207" x14ac:dyDescent="0.25">
      <c r="A475" s="1" t="s">
        <v>698</v>
      </c>
      <c r="B475" s="1" t="s">
        <v>276</v>
      </c>
      <c r="C475" s="1">
        <v>24000</v>
      </c>
      <c r="D475" s="1">
        <v>8.8000000000000007</v>
      </c>
      <c r="E475" s="1">
        <v>613.29999999999995</v>
      </c>
      <c r="F475" s="1">
        <v>6.2</v>
      </c>
      <c r="G475" s="1">
        <v>735.2</v>
      </c>
      <c r="H475" s="1">
        <v>6</v>
      </c>
      <c r="I475" s="1">
        <v>326.2</v>
      </c>
      <c r="J475" s="1">
        <v>5.4</v>
      </c>
      <c r="K475" s="1" t="s">
        <v>858</v>
      </c>
      <c r="L475" s="1" t="s">
        <v>858</v>
      </c>
      <c r="N475" s="2" t="s">
        <v>698</v>
      </c>
      <c r="O475" s="2" t="s">
        <v>276</v>
      </c>
      <c r="P475" s="2">
        <v>34000</v>
      </c>
      <c r="Q475" s="2">
        <v>7.1</v>
      </c>
      <c r="R475" s="2">
        <v>39.9</v>
      </c>
      <c r="S475" s="2">
        <v>1.5</v>
      </c>
      <c r="T475" s="2">
        <v>39.9</v>
      </c>
      <c r="U475" s="2">
        <v>1</v>
      </c>
      <c r="V475" s="2">
        <v>35</v>
      </c>
      <c r="W475" s="2">
        <v>1.7</v>
      </c>
      <c r="X475" s="2" t="s">
        <v>858</v>
      </c>
      <c r="Y475" s="2" t="s">
        <v>858</v>
      </c>
      <c r="AA475" s="3" t="s">
        <v>698</v>
      </c>
      <c r="AB475" s="3" t="s">
        <v>276</v>
      </c>
      <c r="AC475" s="3">
        <v>31000</v>
      </c>
      <c r="AD475" s="3">
        <v>8.4</v>
      </c>
      <c r="AE475" s="3">
        <v>28740</v>
      </c>
      <c r="AF475" s="3">
        <v>6</v>
      </c>
      <c r="AG475" s="3">
        <v>35041</v>
      </c>
      <c r="AH475" s="3">
        <v>6.8</v>
      </c>
      <c r="AI475" s="3">
        <v>14629</v>
      </c>
      <c r="AJ475" s="3">
        <v>8</v>
      </c>
      <c r="AK475" s="3" t="s">
        <v>858</v>
      </c>
      <c r="AL475" s="3" t="s">
        <v>858</v>
      </c>
      <c r="AN475" s="4" t="s">
        <v>698</v>
      </c>
      <c r="AO475" s="4" t="s">
        <v>276</v>
      </c>
      <c r="AP475" s="4">
        <v>34000</v>
      </c>
      <c r="AQ475" s="4">
        <v>7.1</v>
      </c>
      <c r="AR475" s="4">
        <v>13.97</v>
      </c>
      <c r="AS475" s="4">
        <v>5.0999999999999996</v>
      </c>
      <c r="AT475" s="4">
        <v>16.559999999999999</v>
      </c>
      <c r="AU475" s="4">
        <v>4.9000000000000004</v>
      </c>
      <c r="AV475" s="4">
        <v>7.69</v>
      </c>
      <c r="AW475" s="4">
        <v>3.8</v>
      </c>
      <c r="AX475" s="4" t="s">
        <v>858</v>
      </c>
      <c r="AY475" s="4" t="s">
        <v>858</v>
      </c>
      <c r="BA475" s="5" t="s">
        <v>698</v>
      </c>
      <c r="BB475" s="5" t="s">
        <v>276</v>
      </c>
      <c r="BC475" s="5">
        <v>34000</v>
      </c>
      <c r="BD475" s="5">
        <v>7.1</v>
      </c>
      <c r="BE475" s="5">
        <v>559.29999999999995</v>
      </c>
      <c r="BF475" s="5">
        <v>5.7</v>
      </c>
      <c r="BG475" s="5">
        <v>661.3</v>
      </c>
      <c r="BH475" s="5">
        <v>4.9000000000000004</v>
      </c>
      <c r="BI475" s="5">
        <v>294.10000000000002</v>
      </c>
      <c r="BJ475" s="5">
        <v>3.9</v>
      </c>
      <c r="BK475" s="5" t="s">
        <v>858</v>
      </c>
      <c r="BL475" s="5" t="s">
        <v>858</v>
      </c>
      <c r="BN475" s="6" t="s">
        <v>698</v>
      </c>
      <c r="BO475" s="6" t="s">
        <v>276</v>
      </c>
      <c r="BP475" s="6">
        <v>46000</v>
      </c>
      <c r="BQ475" s="6">
        <v>6</v>
      </c>
      <c r="BR475" s="6">
        <v>37.5</v>
      </c>
      <c r="BS475" s="6">
        <v>0.6</v>
      </c>
      <c r="BT475" s="6">
        <v>34.6</v>
      </c>
      <c r="BU475" s="6">
        <v>2</v>
      </c>
      <c r="BV475" s="6">
        <v>16.399999999999999</v>
      </c>
      <c r="BW475" s="6">
        <v>13</v>
      </c>
      <c r="BX475" s="6" t="s">
        <v>858</v>
      </c>
      <c r="BY475" s="6" t="s">
        <v>858</v>
      </c>
      <c r="CA475" s="7" t="s">
        <v>698</v>
      </c>
      <c r="CB475" s="7" t="s">
        <v>276</v>
      </c>
      <c r="CC475" s="7">
        <v>41000</v>
      </c>
      <c r="CD475" s="7">
        <v>7.7</v>
      </c>
      <c r="CE475" s="7">
        <v>24629</v>
      </c>
      <c r="CF475" s="7">
        <v>8.1999999999999993</v>
      </c>
      <c r="CG475" s="7">
        <v>29415</v>
      </c>
      <c r="CH475" s="7">
        <v>7.2</v>
      </c>
      <c r="CI475" s="7" t="s">
        <v>858</v>
      </c>
      <c r="CJ475" s="7" t="s">
        <v>858</v>
      </c>
      <c r="CK475" s="7" t="s">
        <v>858</v>
      </c>
      <c r="CL475" s="7" t="s">
        <v>858</v>
      </c>
      <c r="CN475" s="8" t="s">
        <v>698</v>
      </c>
      <c r="CO475" s="8" t="s">
        <v>276</v>
      </c>
      <c r="CP475" s="8">
        <v>46000</v>
      </c>
      <c r="CQ475" s="8">
        <v>6</v>
      </c>
      <c r="CR475" s="8">
        <v>12.34</v>
      </c>
      <c r="CS475" s="8">
        <v>5.6</v>
      </c>
      <c r="CT475" s="8">
        <v>15.76</v>
      </c>
      <c r="CU475" s="8">
        <v>4.5</v>
      </c>
      <c r="CV475" s="8">
        <v>6.93</v>
      </c>
      <c r="CW475" s="8">
        <v>2.9</v>
      </c>
      <c r="CX475" s="8" t="s">
        <v>858</v>
      </c>
      <c r="CY475" s="8" t="s">
        <v>858</v>
      </c>
      <c r="DA475" s="20" t="s">
        <v>698</v>
      </c>
      <c r="DB475" s="20" t="s">
        <v>276</v>
      </c>
      <c r="DC475" s="20">
        <v>46000</v>
      </c>
      <c r="DD475" s="20">
        <v>6</v>
      </c>
      <c r="DE475" s="20">
        <v>466.2</v>
      </c>
      <c r="DF475" s="20">
        <v>6.2</v>
      </c>
      <c r="DG475" s="20">
        <v>545.29999999999995</v>
      </c>
      <c r="DH475" s="20">
        <v>5.0999999999999996</v>
      </c>
      <c r="DI475" s="20">
        <v>126.2</v>
      </c>
      <c r="DJ475" s="20">
        <v>13</v>
      </c>
      <c r="DK475" s="20" t="s">
        <v>858</v>
      </c>
      <c r="DL475" s="20" t="s">
        <v>858</v>
      </c>
      <c r="DN475" s="21" t="s">
        <v>698</v>
      </c>
      <c r="DO475" s="21" t="s">
        <v>276</v>
      </c>
      <c r="DP475" s="21">
        <v>11000</v>
      </c>
      <c r="DQ475" s="21">
        <v>12.1</v>
      </c>
      <c r="DR475" s="21">
        <v>37.5</v>
      </c>
      <c r="DS475" s="21">
        <v>0.9</v>
      </c>
      <c r="DT475" s="21">
        <v>37.6</v>
      </c>
      <c r="DU475" s="21">
        <v>1</v>
      </c>
      <c r="DV475" s="21">
        <v>33.200000000000003</v>
      </c>
      <c r="DW475" s="21">
        <v>2.2999999999999998</v>
      </c>
      <c r="DX475" s="21" t="s">
        <v>858</v>
      </c>
      <c r="DY475" s="21" t="s">
        <v>858</v>
      </c>
      <c r="EA475" s="22" t="s">
        <v>698</v>
      </c>
      <c r="EB475" s="22" t="s">
        <v>276</v>
      </c>
      <c r="EC475" s="22">
        <v>9000</v>
      </c>
      <c r="ED475" s="22">
        <v>14.3</v>
      </c>
      <c r="EE475" s="22">
        <v>23378</v>
      </c>
      <c r="EF475" s="22">
        <v>9.9</v>
      </c>
      <c r="EG475" s="22">
        <v>26266</v>
      </c>
      <c r="EH475" s="22">
        <v>7.2</v>
      </c>
      <c r="EI475" s="22">
        <v>13434</v>
      </c>
      <c r="EJ475" s="22">
        <v>9.6</v>
      </c>
      <c r="EK475" s="22" t="s">
        <v>858</v>
      </c>
      <c r="EL475" s="22" t="s">
        <v>858</v>
      </c>
      <c r="EN475" s="23" t="s">
        <v>698</v>
      </c>
      <c r="EO475" s="23" t="s">
        <v>276</v>
      </c>
      <c r="EP475" s="23">
        <v>11000</v>
      </c>
      <c r="EQ475" s="23">
        <v>12.1</v>
      </c>
      <c r="ER475" s="23">
        <v>12.32</v>
      </c>
      <c r="ES475" s="23">
        <v>8.9</v>
      </c>
      <c r="ET475" s="23">
        <v>13.37</v>
      </c>
      <c r="EU475" s="23">
        <v>5.7</v>
      </c>
      <c r="EV475" s="23">
        <v>7</v>
      </c>
      <c r="EW475" s="23">
        <v>5.6</v>
      </c>
      <c r="EX475" s="23" t="s">
        <v>858</v>
      </c>
      <c r="EY475" s="23" t="s">
        <v>858</v>
      </c>
      <c r="FA475" s="24" t="s">
        <v>698</v>
      </c>
      <c r="FB475" s="24" t="s">
        <v>276</v>
      </c>
      <c r="FC475" s="24">
        <v>11000</v>
      </c>
      <c r="FD475" s="24">
        <v>12.1</v>
      </c>
      <c r="FE475" s="24">
        <v>460</v>
      </c>
      <c r="FF475" s="24">
        <v>8.3000000000000007</v>
      </c>
      <c r="FG475" s="24">
        <v>502.2</v>
      </c>
      <c r="FH475" s="24">
        <v>5.7</v>
      </c>
      <c r="FI475" s="24">
        <v>279</v>
      </c>
      <c r="FJ475" s="24">
        <v>5.9</v>
      </c>
      <c r="FK475" s="24" t="s">
        <v>858</v>
      </c>
      <c r="FL475" s="24" t="s">
        <v>858</v>
      </c>
      <c r="FN475" s="11" t="s">
        <v>698</v>
      </c>
      <c r="FO475" s="11" t="s">
        <v>276</v>
      </c>
      <c r="FP475" s="11">
        <v>24000</v>
      </c>
      <c r="FQ475" s="11">
        <v>8.8000000000000007</v>
      </c>
      <c r="FR475" s="11">
        <v>40</v>
      </c>
      <c r="FS475" s="11" t="s">
        <v>858</v>
      </c>
      <c r="FT475" s="11">
        <v>41</v>
      </c>
      <c r="FU475" s="11">
        <v>1.3</v>
      </c>
      <c r="FV475" s="11">
        <v>36</v>
      </c>
      <c r="FW475" s="11">
        <v>1.8</v>
      </c>
      <c r="FX475" s="11" t="s">
        <v>858</v>
      </c>
      <c r="FY475" s="11" t="s">
        <v>858</v>
      </c>
      <c r="GA475" s="10" t="s">
        <v>698</v>
      </c>
      <c r="GB475" s="10" t="s">
        <v>276</v>
      </c>
      <c r="GC475" s="10">
        <v>22000</v>
      </c>
      <c r="GD475" s="10">
        <v>10.3</v>
      </c>
      <c r="GE475" s="10">
        <v>31408</v>
      </c>
      <c r="GF475" s="10">
        <v>6.6</v>
      </c>
      <c r="GG475" s="10">
        <v>38876</v>
      </c>
      <c r="GH475" s="10">
        <v>8.3000000000000007</v>
      </c>
      <c r="GI475" s="10">
        <v>17550</v>
      </c>
      <c r="GJ475" s="10">
        <v>8.1999999999999993</v>
      </c>
      <c r="GK475" s="10" t="s">
        <v>858</v>
      </c>
      <c r="GL475" s="10" t="s">
        <v>858</v>
      </c>
      <c r="GN475" s="9" t="s">
        <v>698</v>
      </c>
      <c r="GO475" s="9" t="s">
        <v>276</v>
      </c>
      <c r="GP475" s="9">
        <v>24000</v>
      </c>
      <c r="GQ475" s="9">
        <v>8.8000000000000007</v>
      </c>
      <c r="GR475" s="9">
        <v>14.59</v>
      </c>
      <c r="GS475" s="9">
        <v>6.8</v>
      </c>
      <c r="GT475" s="9">
        <v>17.920000000000002</v>
      </c>
      <c r="GU475" s="9">
        <v>6.1</v>
      </c>
      <c r="GV475" s="9">
        <v>8.1</v>
      </c>
      <c r="GW475" s="9">
        <v>5.0999999999999996</v>
      </c>
      <c r="GX475" s="9" t="s">
        <v>858</v>
      </c>
      <c r="GY475" s="9" t="s">
        <v>858</v>
      </c>
    </row>
    <row r="476" spans="1:207" x14ac:dyDescent="0.25">
      <c r="A476" s="1" t="s">
        <v>699</v>
      </c>
      <c r="B476" s="1" t="s">
        <v>277</v>
      </c>
      <c r="C476" s="1">
        <v>10000</v>
      </c>
      <c r="D476" s="1">
        <v>13.1</v>
      </c>
      <c r="E476" s="1">
        <v>545.20000000000005</v>
      </c>
      <c r="F476" s="1">
        <v>11</v>
      </c>
      <c r="G476" s="1">
        <v>618.5</v>
      </c>
      <c r="H476" s="1">
        <v>6.5</v>
      </c>
      <c r="I476" s="1">
        <v>329.1</v>
      </c>
      <c r="J476" s="1">
        <v>13</v>
      </c>
      <c r="K476" s="1" t="s">
        <v>858</v>
      </c>
      <c r="L476" s="1" t="s">
        <v>858</v>
      </c>
      <c r="N476" s="2" t="s">
        <v>699</v>
      </c>
      <c r="O476" s="2" t="s">
        <v>277</v>
      </c>
      <c r="P476" s="2">
        <v>18000</v>
      </c>
      <c r="Q476" s="2">
        <v>9.5</v>
      </c>
      <c r="R476" s="2">
        <v>37.5</v>
      </c>
      <c r="S476" s="2">
        <v>2.1</v>
      </c>
      <c r="T476" s="2">
        <v>39.4</v>
      </c>
      <c r="U476" s="2">
        <v>1.4</v>
      </c>
      <c r="V476" s="2">
        <v>32.5</v>
      </c>
      <c r="W476" s="2">
        <v>3.4</v>
      </c>
      <c r="X476" s="2" t="s">
        <v>858</v>
      </c>
      <c r="Y476" s="2" t="s">
        <v>858</v>
      </c>
      <c r="AA476" s="3" t="s">
        <v>699</v>
      </c>
      <c r="AB476" s="3" t="s">
        <v>277</v>
      </c>
      <c r="AC476" s="3">
        <v>16000</v>
      </c>
      <c r="AD476" s="3">
        <v>12.6</v>
      </c>
      <c r="AE476" s="3">
        <v>26612</v>
      </c>
      <c r="AF476" s="3">
        <v>10</v>
      </c>
      <c r="AG476" s="3">
        <v>29213</v>
      </c>
      <c r="AH476" s="3">
        <v>6</v>
      </c>
      <c r="AI476" s="3">
        <v>13712</v>
      </c>
      <c r="AJ476" s="3">
        <v>8.3000000000000007</v>
      </c>
      <c r="AK476" s="3" t="s">
        <v>858</v>
      </c>
      <c r="AL476" s="3" t="s">
        <v>858</v>
      </c>
      <c r="AN476" s="4" t="s">
        <v>699</v>
      </c>
      <c r="AO476" s="4" t="s">
        <v>277</v>
      </c>
      <c r="AP476" s="4">
        <v>18000</v>
      </c>
      <c r="AQ476" s="4">
        <v>9.5</v>
      </c>
      <c r="AR476" s="4">
        <v>13.31</v>
      </c>
      <c r="AS476" s="4">
        <v>7.9</v>
      </c>
      <c r="AT476" s="4">
        <v>14.51</v>
      </c>
      <c r="AU476" s="4">
        <v>5</v>
      </c>
      <c r="AV476" s="4">
        <v>6.99</v>
      </c>
      <c r="AW476" s="4">
        <v>5.7</v>
      </c>
      <c r="AX476" s="4" t="s">
        <v>858</v>
      </c>
      <c r="AY476" s="4" t="s">
        <v>858</v>
      </c>
      <c r="BA476" s="5" t="s">
        <v>699</v>
      </c>
      <c r="BB476" s="5" t="s">
        <v>277</v>
      </c>
      <c r="BC476" s="5">
        <v>18000</v>
      </c>
      <c r="BD476" s="5">
        <v>9.5</v>
      </c>
      <c r="BE476" s="5">
        <v>499.8</v>
      </c>
      <c r="BF476" s="5">
        <v>7.6</v>
      </c>
      <c r="BG476" s="5">
        <v>571</v>
      </c>
      <c r="BH476" s="5">
        <v>4.8</v>
      </c>
      <c r="BI476" s="5">
        <v>279.2</v>
      </c>
      <c r="BJ476" s="5">
        <v>5.7</v>
      </c>
      <c r="BK476" s="5" t="s">
        <v>858</v>
      </c>
      <c r="BL476" s="5" t="s">
        <v>858</v>
      </c>
      <c r="BN476" s="6" t="s">
        <v>699</v>
      </c>
      <c r="BO476" s="6" t="s">
        <v>277</v>
      </c>
      <c r="BP476" s="6">
        <v>23000</v>
      </c>
      <c r="BQ476" s="6">
        <v>8.3000000000000007</v>
      </c>
      <c r="BR476" s="6">
        <v>37</v>
      </c>
      <c r="BS476" s="6">
        <v>1.4</v>
      </c>
      <c r="BT476" s="6">
        <v>34.5</v>
      </c>
      <c r="BU476" s="6">
        <v>2.5</v>
      </c>
      <c r="BV476" s="6">
        <v>15.7</v>
      </c>
      <c r="BW476" s="6">
        <v>12</v>
      </c>
      <c r="BX476" s="6" t="s">
        <v>858</v>
      </c>
      <c r="BY476" s="6" t="s">
        <v>858</v>
      </c>
      <c r="CA476" s="7" t="s">
        <v>699</v>
      </c>
      <c r="CB476" s="7" t="s">
        <v>277</v>
      </c>
      <c r="CC476" s="7">
        <v>20000</v>
      </c>
      <c r="CD476" s="7">
        <v>11.1</v>
      </c>
      <c r="CE476" s="7">
        <v>22210</v>
      </c>
      <c r="CF476" s="7">
        <v>12</v>
      </c>
      <c r="CG476" s="7">
        <v>25588</v>
      </c>
      <c r="CH476" s="7">
        <v>6.6</v>
      </c>
      <c r="CI476" s="7" t="s">
        <v>858</v>
      </c>
      <c r="CJ476" s="7" t="s">
        <v>858</v>
      </c>
      <c r="CK476" s="7" t="s">
        <v>858</v>
      </c>
      <c r="CL476" s="7" t="s">
        <v>858</v>
      </c>
      <c r="CN476" s="8" t="s">
        <v>699</v>
      </c>
      <c r="CO476" s="8" t="s">
        <v>277</v>
      </c>
      <c r="CP476" s="8">
        <v>23000</v>
      </c>
      <c r="CQ476" s="8">
        <v>8.3000000000000007</v>
      </c>
      <c r="CR476" s="8">
        <v>11.43</v>
      </c>
      <c r="CS476" s="8">
        <v>9.1999999999999993</v>
      </c>
      <c r="CT476" s="8">
        <v>14.11</v>
      </c>
      <c r="CU476" s="8">
        <v>5</v>
      </c>
      <c r="CV476" s="8">
        <v>6.41</v>
      </c>
      <c r="CW476" s="8">
        <v>3.1</v>
      </c>
      <c r="CX476" s="8" t="s">
        <v>858</v>
      </c>
      <c r="CY476" s="8" t="s">
        <v>858</v>
      </c>
      <c r="DA476" s="20" t="s">
        <v>699</v>
      </c>
      <c r="DB476" s="20" t="s">
        <v>277</v>
      </c>
      <c r="DC476" s="20">
        <v>23000</v>
      </c>
      <c r="DD476" s="20">
        <v>8.3000000000000007</v>
      </c>
      <c r="DE476" s="20">
        <v>436.8</v>
      </c>
      <c r="DF476" s="20">
        <v>10</v>
      </c>
      <c r="DG476" s="20">
        <v>487.1</v>
      </c>
      <c r="DH476" s="20">
        <v>5.5</v>
      </c>
      <c r="DI476" s="20">
        <v>111.3</v>
      </c>
      <c r="DJ476" s="20">
        <v>18</v>
      </c>
      <c r="DK476" s="20" t="s">
        <v>858</v>
      </c>
      <c r="DL476" s="20" t="s">
        <v>858</v>
      </c>
      <c r="DN476" s="21" t="s">
        <v>699</v>
      </c>
      <c r="DO476" s="21" t="s">
        <v>277</v>
      </c>
      <c r="DP476" s="21">
        <v>8000</v>
      </c>
      <c r="DQ476" s="21">
        <v>13.7</v>
      </c>
      <c r="DR476" s="21">
        <v>37</v>
      </c>
      <c r="DS476" s="21">
        <v>2.8</v>
      </c>
      <c r="DT476" s="21">
        <v>37.6</v>
      </c>
      <c r="DU476" s="21">
        <v>1.8</v>
      </c>
      <c r="DV476" s="21" t="s">
        <v>858</v>
      </c>
      <c r="DW476" s="21" t="s">
        <v>858</v>
      </c>
      <c r="DX476" s="21" t="s">
        <v>858</v>
      </c>
      <c r="DY476" s="21" t="s">
        <v>858</v>
      </c>
      <c r="EA476" s="22" t="s">
        <v>699</v>
      </c>
      <c r="EB476" s="22" t="s">
        <v>277</v>
      </c>
      <c r="EC476" s="22">
        <v>7000</v>
      </c>
      <c r="ED476" s="22">
        <v>16.2</v>
      </c>
      <c r="EE476" s="22">
        <v>24169</v>
      </c>
      <c r="EF476" s="22">
        <v>16</v>
      </c>
      <c r="EG476" s="22">
        <v>26566</v>
      </c>
      <c r="EH476" s="22">
        <v>7.8</v>
      </c>
      <c r="EI476" s="22" t="s">
        <v>858</v>
      </c>
      <c r="EJ476" s="22" t="s">
        <v>858</v>
      </c>
      <c r="EK476" s="22" t="s">
        <v>858</v>
      </c>
      <c r="EL476" s="22" t="s">
        <v>858</v>
      </c>
      <c r="EN476" s="23" t="s">
        <v>699</v>
      </c>
      <c r="EO476" s="23" t="s">
        <v>277</v>
      </c>
      <c r="EP476" s="23">
        <v>8000</v>
      </c>
      <c r="EQ476" s="23">
        <v>13.7</v>
      </c>
      <c r="ER476" s="23">
        <v>13.39</v>
      </c>
      <c r="ES476" s="23">
        <v>12</v>
      </c>
      <c r="ET476" s="23">
        <v>13.62</v>
      </c>
      <c r="EU476" s="23">
        <v>7.1</v>
      </c>
      <c r="EV476" s="23" t="s">
        <v>858</v>
      </c>
      <c r="EW476" s="23" t="s">
        <v>858</v>
      </c>
      <c r="EX476" s="23" t="s">
        <v>858</v>
      </c>
      <c r="EY476" s="23" t="s">
        <v>858</v>
      </c>
      <c r="FA476" s="24" t="s">
        <v>699</v>
      </c>
      <c r="FB476" s="24" t="s">
        <v>277</v>
      </c>
      <c r="FC476" s="24">
        <v>8000</v>
      </c>
      <c r="FD476" s="24">
        <v>13.7</v>
      </c>
      <c r="FE476" s="24">
        <v>464.9</v>
      </c>
      <c r="FF476" s="24">
        <v>13</v>
      </c>
      <c r="FG476" s="24">
        <v>511.8</v>
      </c>
      <c r="FH476" s="24">
        <v>6.8</v>
      </c>
      <c r="FI476" s="24">
        <v>262.89999999999998</v>
      </c>
      <c r="FJ476" s="24">
        <v>7.6</v>
      </c>
      <c r="FK476" s="24" t="s">
        <v>858</v>
      </c>
      <c r="FL476" s="24" t="s">
        <v>858</v>
      </c>
      <c r="FN476" s="11" t="s">
        <v>699</v>
      </c>
      <c r="FO476" s="11" t="s">
        <v>277</v>
      </c>
      <c r="FP476" s="11">
        <v>10000</v>
      </c>
      <c r="FQ476" s="11">
        <v>13.1</v>
      </c>
      <c r="FR476" s="11">
        <v>40</v>
      </c>
      <c r="FS476" s="11">
        <v>2.9</v>
      </c>
      <c r="FT476" s="11">
        <v>40.799999999999997</v>
      </c>
      <c r="FU476" s="11">
        <v>2</v>
      </c>
      <c r="FV476" s="11" t="s">
        <v>858</v>
      </c>
      <c r="FW476" s="11" t="s">
        <v>858</v>
      </c>
      <c r="FX476" s="11" t="s">
        <v>858</v>
      </c>
      <c r="FY476" s="11" t="s">
        <v>858</v>
      </c>
      <c r="GA476" s="10" t="s">
        <v>699</v>
      </c>
      <c r="GB476" s="10" t="s">
        <v>277</v>
      </c>
      <c r="GC476" s="10">
        <v>9000</v>
      </c>
      <c r="GD476" s="10">
        <v>18.7</v>
      </c>
      <c r="GE476" s="10">
        <v>28243</v>
      </c>
      <c r="GF476" s="10">
        <v>13</v>
      </c>
      <c r="GG476" s="10">
        <v>31364</v>
      </c>
      <c r="GH476" s="10">
        <v>8.3000000000000007</v>
      </c>
      <c r="GI476" s="10" t="s">
        <v>858</v>
      </c>
      <c r="GJ476" s="10" t="s">
        <v>858</v>
      </c>
      <c r="GK476" s="10" t="s">
        <v>858</v>
      </c>
      <c r="GL476" s="10" t="s">
        <v>858</v>
      </c>
      <c r="GN476" s="9" t="s">
        <v>699</v>
      </c>
      <c r="GO476" s="9" t="s">
        <v>277</v>
      </c>
      <c r="GP476" s="9">
        <v>10000</v>
      </c>
      <c r="GQ476" s="9">
        <v>13.1</v>
      </c>
      <c r="GR476" s="9">
        <v>13.14</v>
      </c>
      <c r="GS476" s="9">
        <v>11</v>
      </c>
      <c r="GT476" s="9">
        <v>15.16</v>
      </c>
      <c r="GU476" s="9">
        <v>6.8</v>
      </c>
      <c r="GV476" s="9">
        <v>7.47</v>
      </c>
      <c r="GW476" s="9">
        <v>7.7</v>
      </c>
      <c r="GX476" s="9" t="s">
        <v>858</v>
      </c>
      <c r="GY476" s="9" t="s">
        <v>858</v>
      </c>
    </row>
    <row r="477" spans="1:207" x14ac:dyDescent="0.25">
      <c r="A477" s="1" t="s">
        <v>700</v>
      </c>
      <c r="B477" s="1" t="s">
        <v>278</v>
      </c>
      <c r="C477" s="1">
        <v>8000</v>
      </c>
      <c r="D477" s="1">
        <v>14.9</v>
      </c>
      <c r="E477" s="1">
        <v>597.5</v>
      </c>
      <c r="F477" s="1">
        <v>9.9</v>
      </c>
      <c r="G477" s="1">
        <v>675.2</v>
      </c>
      <c r="H477" s="1">
        <v>7.5</v>
      </c>
      <c r="I477" s="1" t="s">
        <v>858</v>
      </c>
      <c r="J477" s="1" t="s">
        <v>858</v>
      </c>
      <c r="K477" s="1" t="s">
        <v>858</v>
      </c>
      <c r="L477" s="1" t="s">
        <v>858</v>
      </c>
      <c r="N477" s="2" t="s">
        <v>700</v>
      </c>
      <c r="O477" s="2" t="s">
        <v>278</v>
      </c>
      <c r="P477" s="2">
        <v>16000</v>
      </c>
      <c r="Q477" s="2">
        <v>10.3</v>
      </c>
      <c r="R477" s="2">
        <v>37.6</v>
      </c>
      <c r="S477" s="2">
        <v>2</v>
      </c>
      <c r="T477" s="2">
        <v>39.9</v>
      </c>
      <c r="U477" s="2">
        <v>1.6</v>
      </c>
      <c r="V477" s="2">
        <v>32.5</v>
      </c>
      <c r="W477" s="2">
        <v>1.9</v>
      </c>
      <c r="X477" s="2" t="s">
        <v>858</v>
      </c>
      <c r="Y477" s="2" t="s">
        <v>858</v>
      </c>
      <c r="AA477" s="3" t="s">
        <v>700</v>
      </c>
      <c r="AB477" s="3" t="s">
        <v>278</v>
      </c>
      <c r="AC477" s="3">
        <v>14000</v>
      </c>
      <c r="AD477" s="3">
        <v>12.1</v>
      </c>
      <c r="AE477" s="3">
        <v>27985</v>
      </c>
      <c r="AF477" s="3">
        <v>10</v>
      </c>
      <c r="AG477" s="3">
        <v>31142</v>
      </c>
      <c r="AH477" s="3">
        <v>6.6</v>
      </c>
      <c r="AI477" s="3">
        <v>12901</v>
      </c>
      <c r="AJ477" s="3">
        <v>13</v>
      </c>
      <c r="AK477" s="3" t="s">
        <v>858</v>
      </c>
      <c r="AL477" s="3" t="s">
        <v>858</v>
      </c>
      <c r="AN477" s="4" t="s">
        <v>700</v>
      </c>
      <c r="AO477" s="4" t="s">
        <v>278</v>
      </c>
      <c r="AP477" s="4">
        <v>16000</v>
      </c>
      <c r="AQ477" s="4">
        <v>10.3</v>
      </c>
      <c r="AR477" s="4">
        <v>13.17</v>
      </c>
      <c r="AS477" s="4">
        <v>10</v>
      </c>
      <c r="AT477" s="4">
        <v>14.7</v>
      </c>
      <c r="AU477" s="4">
        <v>5.4</v>
      </c>
      <c r="AV477" s="4">
        <v>6.57</v>
      </c>
      <c r="AW477" s="4">
        <v>4.5</v>
      </c>
      <c r="AX477" s="4" t="s">
        <v>858</v>
      </c>
      <c r="AY477" s="4" t="s">
        <v>858</v>
      </c>
      <c r="BA477" s="5" t="s">
        <v>700</v>
      </c>
      <c r="BB477" s="5" t="s">
        <v>278</v>
      </c>
      <c r="BC477" s="5">
        <v>16000</v>
      </c>
      <c r="BD477" s="5">
        <v>10.3</v>
      </c>
      <c r="BE477" s="5">
        <v>525.1</v>
      </c>
      <c r="BF477" s="5">
        <v>9.1</v>
      </c>
      <c r="BG477" s="5">
        <v>586.29999999999995</v>
      </c>
      <c r="BH477" s="5">
        <v>5.6</v>
      </c>
      <c r="BI477" s="5">
        <v>249</v>
      </c>
      <c r="BJ477" s="5">
        <v>7.5</v>
      </c>
      <c r="BK477" s="5" t="s">
        <v>858</v>
      </c>
      <c r="BL477" s="5" t="s">
        <v>858</v>
      </c>
      <c r="BN477" s="6" t="s">
        <v>700</v>
      </c>
      <c r="BO477" s="6" t="s">
        <v>278</v>
      </c>
      <c r="BP477" s="6">
        <v>23000</v>
      </c>
      <c r="BQ477" s="6">
        <v>8.3000000000000007</v>
      </c>
      <c r="BR477" s="6">
        <v>36.9</v>
      </c>
      <c r="BS477" s="6">
        <v>3.3</v>
      </c>
      <c r="BT477" s="6">
        <v>32.4</v>
      </c>
      <c r="BU477" s="6">
        <v>3.2</v>
      </c>
      <c r="BV477" s="6" t="s">
        <v>858</v>
      </c>
      <c r="BW477" s="6" t="s">
        <v>858</v>
      </c>
      <c r="BX477" s="6" t="s">
        <v>858</v>
      </c>
      <c r="BY477" s="6" t="s">
        <v>858</v>
      </c>
      <c r="CA477" s="7" t="s">
        <v>700</v>
      </c>
      <c r="CB477" s="7" t="s">
        <v>278</v>
      </c>
      <c r="CC477" s="7">
        <v>21000</v>
      </c>
      <c r="CD477" s="7">
        <v>9.6</v>
      </c>
      <c r="CE477" s="7">
        <v>20955</v>
      </c>
      <c r="CF477" s="7">
        <v>15</v>
      </c>
      <c r="CG477" s="7">
        <v>23516</v>
      </c>
      <c r="CH477" s="7">
        <v>7.6</v>
      </c>
      <c r="CI477" s="7">
        <v>5063</v>
      </c>
      <c r="CJ477" s="7">
        <v>17</v>
      </c>
      <c r="CK477" s="7" t="s">
        <v>858</v>
      </c>
      <c r="CL477" s="7" t="s">
        <v>858</v>
      </c>
      <c r="CN477" s="8" t="s">
        <v>700</v>
      </c>
      <c r="CO477" s="8" t="s">
        <v>278</v>
      </c>
      <c r="CP477" s="8">
        <v>23000</v>
      </c>
      <c r="CQ477" s="8">
        <v>8.3000000000000007</v>
      </c>
      <c r="CR477" s="8">
        <v>10.68</v>
      </c>
      <c r="CS477" s="8">
        <v>9.6999999999999993</v>
      </c>
      <c r="CT477" s="8">
        <v>13.83</v>
      </c>
      <c r="CU477" s="8">
        <v>5</v>
      </c>
      <c r="CV477" s="8">
        <v>6.3</v>
      </c>
      <c r="CW477" s="8">
        <v>1.4</v>
      </c>
      <c r="CX477" s="8" t="s">
        <v>858</v>
      </c>
      <c r="CY477" s="8" t="s">
        <v>858</v>
      </c>
      <c r="DA477" s="20" t="s">
        <v>700</v>
      </c>
      <c r="DB477" s="20" t="s">
        <v>278</v>
      </c>
      <c r="DC477" s="20">
        <v>23000</v>
      </c>
      <c r="DD477" s="20">
        <v>8.3000000000000007</v>
      </c>
      <c r="DE477" s="20">
        <v>385.6</v>
      </c>
      <c r="DF477" s="20">
        <v>12</v>
      </c>
      <c r="DG477" s="20">
        <v>448.4</v>
      </c>
      <c r="DH477" s="20">
        <v>6.4</v>
      </c>
      <c r="DI477" s="20">
        <v>86.5</v>
      </c>
      <c r="DJ477" s="20">
        <v>17</v>
      </c>
      <c r="DK477" s="20" t="s">
        <v>858</v>
      </c>
      <c r="DL477" s="20" t="s">
        <v>858</v>
      </c>
      <c r="DN477" s="21" t="s">
        <v>700</v>
      </c>
      <c r="DO477" s="21" t="s">
        <v>278</v>
      </c>
      <c r="DP477" s="21">
        <v>8000</v>
      </c>
      <c r="DQ477" s="21">
        <v>14.2</v>
      </c>
      <c r="DR477" s="21">
        <v>37</v>
      </c>
      <c r="DS477" s="21">
        <v>3.1</v>
      </c>
      <c r="DT477" s="21">
        <v>37</v>
      </c>
      <c r="DU477" s="21">
        <v>1.7</v>
      </c>
      <c r="DV477" s="21" t="s">
        <v>858</v>
      </c>
      <c r="DW477" s="21" t="s">
        <v>858</v>
      </c>
      <c r="DX477" s="21" t="s">
        <v>858</v>
      </c>
      <c r="DY477" s="21" t="s">
        <v>858</v>
      </c>
      <c r="EA477" s="22" t="s">
        <v>700</v>
      </c>
      <c r="EB477" s="22" t="s">
        <v>278</v>
      </c>
      <c r="EC477" s="22">
        <v>7000</v>
      </c>
      <c r="ED477" s="22">
        <v>16.899999999999999</v>
      </c>
      <c r="EE477" s="22">
        <v>23937</v>
      </c>
      <c r="EF477" s="22">
        <v>17</v>
      </c>
      <c r="EG477" s="22">
        <v>27559</v>
      </c>
      <c r="EH477" s="22">
        <v>10</v>
      </c>
      <c r="EI477" s="22" t="s">
        <v>858</v>
      </c>
      <c r="EJ477" s="22" t="s">
        <v>858</v>
      </c>
      <c r="EK477" s="22" t="s">
        <v>858</v>
      </c>
      <c r="EL477" s="22" t="s">
        <v>858</v>
      </c>
      <c r="EN477" s="23" t="s">
        <v>700</v>
      </c>
      <c r="EO477" s="23" t="s">
        <v>278</v>
      </c>
      <c r="EP477" s="23">
        <v>8000</v>
      </c>
      <c r="EQ477" s="23">
        <v>14.2</v>
      </c>
      <c r="ER477" s="23">
        <v>11.17</v>
      </c>
      <c r="ES477" s="23">
        <v>18</v>
      </c>
      <c r="ET477" s="23">
        <v>13.62</v>
      </c>
      <c r="EU477" s="23">
        <v>7.8</v>
      </c>
      <c r="EV477" s="23">
        <v>6.38</v>
      </c>
      <c r="EW477" s="23">
        <v>3.6</v>
      </c>
      <c r="EX477" s="23" t="s">
        <v>858</v>
      </c>
      <c r="EY477" s="23" t="s">
        <v>858</v>
      </c>
      <c r="FA477" s="24" t="s">
        <v>700</v>
      </c>
      <c r="FB477" s="24" t="s">
        <v>278</v>
      </c>
      <c r="FC477" s="24">
        <v>8000</v>
      </c>
      <c r="FD477" s="24">
        <v>14.2</v>
      </c>
      <c r="FE477" s="24">
        <v>447.9</v>
      </c>
      <c r="FF477" s="24">
        <v>16</v>
      </c>
      <c r="FG477" s="24">
        <v>504.7</v>
      </c>
      <c r="FH477" s="24">
        <v>7.5</v>
      </c>
      <c r="FI477" s="24">
        <v>238.8</v>
      </c>
      <c r="FJ477" s="24">
        <v>4.9000000000000004</v>
      </c>
      <c r="FK477" s="24" t="s">
        <v>858</v>
      </c>
      <c r="FL477" s="24" t="s">
        <v>858</v>
      </c>
      <c r="FN477" s="11" t="s">
        <v>700</v>
      </c>
      <c r="FO477" s="11" t="s">
        <v>278</v>
      </c>
      <c r="FP477" s="11">
        <v>8000</v>
      </c>
      <c r="FQ477" s="11">
        <v>14.9</v>
      </c>
      <c r="FR477" s="11">
        <v>40.700000000000003</v>
      </c>
      <c r="FS477" s="11">
        <v>4.8</v>
      </c>
      <c r="FT477" s="11">
        <v>43</v>
      </c>
      <c r="FU477" s="11">
        <v>2.2000000000000002</v>
      </c>
      <c r="FV477" s="11" t="s">
        <v>858</v>
      </c>
      <c r="FW477" s="11" t="s">
        <v>858</v>
      </c>
      <c r="FX477" s="11" t="s">
        <v>858</v>
      </c>
      <c r="FY477" s="11" t="s">
        <v>858</v>
      </c>
      <c r="GA477" s="10" t="s">
        <v>700</v>
      </c>
      <c r="GB477" s="10" t="s">
        <v>278</v>
      </c>
      <c r="GC477" s="10">
        <v>7000</v>
      </c>
      <c r="GD477" s="10">
        <v>17.3</v>
      </c>
      <c r="GE477" s="10">
        <v>30926</v>
      </c>
      <c r="GF477" s="10">
        <v>14</v>
      </c>
      <c r="GG477" s="10">
        <v>34629</v>
      </c>
      <c r="GH477" s="10">
        <v>8.1999999999999993</v>
      </c>
      <c r="GI477" s="10" t="s">
        <v>858</v>
      </c>
      <c r="GJ477" s="10" t="s">
        <v>858</v>
      </c>
      <c r="GK477" s="10" t="s">
        <v>858</v>
      </c>
      <c r="GL477" s="10" t="s">
        <v>858</v>
      </c>
      <c r="GN477" s="9" t="s">
        <v>700</v>
      </c>
      <c r="GO477" s="9" t="s">
        <v>278</v>
      </c>
      <c r="GP477" s="9">
        <v>8000</v>
      </c>
      <c r="GQ477" s="9">
        <v>14.9</v>
      </c>
      <c r="GR477" s="9">
        <v>14.76</v>
      </c>
      <c r="GS477" s="9">
        <v>14</v>
      </c>
      <c r="GT477" s="9">
        <v>15.7</v>
      </c>
      <c r="GU477" s="9">
        <v>7.3</v>
      </c>
      <c r="GV477" s="9" t="s">
        <v>858</v>
      </c>
      <c r="GW477" s="9" t="s">
        <v>858</v>
      </c>
      <c r="GX477" s="9" t="s">
        <v>858</v>
      </c>
      <c r="GY477" s="9" t="s">
        <v>858</v>
      </c>
    </row>
    <row r="478" spans="1:207" x14ac:dyDescent="0.25">
      <c r="A478" s="1" t="s">
        <v>701</v>
      </c>
      <c r="B478" s="1" t="s">
        <v>279</v>
      </c>
      <c r="C478" s="1">
        <v>29000</v>
      </c>
      <c r="D478" s="1">
        <v>7.7</v>
      </c>
      <c r="E478" s="1">
        <v>506.5</v>
      </c>
      <c r="F478" s="1">
        <v>5.5</v>
      </c>
      <c r="G478" s="1">
        <v>585.4</v>
      </c>
      <c r="H478" s="1">
        <v>4.0999999999999996</v>
      </c>
      <c r="I478" s="1">
        <v>296.10000000000002</v>
      </c>
      <c r="J478" s="1">
        <v>6.6</v>
      </c>
      <c r="K478" s="1" t="s">
        <v>858</v>
      </c>
      <c r="L478" s="1" t="s">
        <v>858</v>
      </c>
      <c r="N478" s="2" t="s">
        <v>701</v>
      </c>
      <c r="O478" s="2" t="s">
        <v>279</v>
      </c>
      <c r="P478" s="2">
        <v>46000</v>
      </c>
      <c r="Q478" s="2">
        <v>6</v>
      </c>
      <c r="R478" s="2">
        <v>38.700000000000003</v>
      </c>
      <c r="S478" s="2">
        <v>1.7</v>
      </c>
      <c r="T478" s="2">
        <v>40.1</v>
      </c>
      <c r="U478" s="2">
        <v>1</v>
      </c>
      <c r="V478" s="2">
        <v>34.9</v>
      </c>
      <c r="W478" s="2">
        <v>1.8</v>
      </c>
      <c r="X478" s="2" t="s">
        <v>858</v>
      </c>
      <c r="Y478" s="2" t="s">
        <v>858</v>
      </c>
      <c r="AA478" s="3" t="s">
        <v>701</v>
      </c>
      <c r="AB478" s="3" t="s">
        <v>279</v>
      </c>
      <c r="AC478" s="3">
        <v>39000</v>
      </c>
      <c r="AD478" s="3">
        <v>7.3</v>
      </c>
      <c r="AE478" s="3">
        <v>24728</v>
      </c>
      <c r="AF478" s="3">
        <v>5.2</v>
      </c>
      <c r="AG478" s="3">
        <v>28407</v>
      </c>
      <c r="AH478" s="3">
        <v>4</v>
      </c>
      <c r="AI478" s="3">
        <v>13928</v>
      </c>
      <c r="AJ478" s="3">
        <v>4.7</v>
      </c>
      <c r="AK478" s="3" t="s">
        <v>858</v>
      </c>
      <c r="AL478" s="3" t="s">
        <v>858</v>
      </c>
      <c r="AN478" s="4" t="s">
        <v>701</v>
      </c>
      <c r="AO478" s="4" t="s">
        <v>279</v>
      </c>
      <c r="AP478" s="4">
        <v>46000</v>
      </c>
      <c r="AQ478" s="4">
        <v>6</v>
      </c>
      <c r="AR478" s="4">
        <v>11.65</v>
      </c>
      <c r="AS478" s="4">
        <v>5.9</v>
      </c>
      <c r="AT478" s="4">
        <v>13.7</v>
      </c>
      <c r="AU478" s="4">
        <v>3.3</v>
      </c>
      <c r="AV478" s="4">
        <v>6.89</v>
      </c>
      <c r="AW478" s="4">
        <v>3.2</v>
      </c>
      <c r="AX478" s="4" t="s">
        <v>858</v>
      </c>
      <c r="AY478" s="4" t="s">
        <v>858</v>
      </c>
      <c r="BA478" s="5" t="s">
        <v>701</v>
      </c>
      <c r="BB478" s="5" t="s">
        <v>279</v>
      </c>
      <c r="BC478" s="5">
        <v>46000</v>
      </c>
      <c r="BD478" s="5">
        <v>6</v>
      </c>
      <c r="BE478" s="5">
        <v>480.6</v>
      </c>
      <c r="BF478" s="5">
        <v>4.3</v>
      </c>
      <c r="BG478" s="5">
        <v>548.9</v>
      </c>
      <c r="BH478" s="5">
        <v>3.2</v>
      </c>
      <c r="BI478" s="5">
        <v>271.89999999999998</v>
      </c>
      <c r="BJ478" s="5">
        <v>4.3</v>
      </c>
      <c r="BK478" s="5" t="s">
        <v>858</v>
      </c>
      <c r="BL478" s="5" t="s">
        <v>858</v>
      </c>
      <c r="BN478" s="6" t="s">
        <v>701</v>
      </c>
      <c r="BO478" s="6" t="s">
        <v>279</v>
      </c>
      <c r="BP478" s="6">
        <v>68000</v>
      </c>
      <c r="BQ478" s="6">
        <v>4.8</v>
      </c>
      <c r="BR478" s="6">
        <v>37</v>
      </c>
      <c r="BS478" s="6">
        <v>1.4</v>
      </c>
      <c r="BT478" s="6">
        <v>32.4</v>
      </c>
      <c r="BU478" s="6">
        <v>1.9</v>
      </c>
      <c r="BV478" s="6">
        <v>12</v>
      </c>
      <c r="BW478" s="6">
        <v>13</v>
      </c>
      <c r="BX478" s="6">
        <v>45</v>
      </c>
      <c r="BY478" s="6">
        <v>11</v>
      </c>
      <c r="CA478" s="7" t="s">
        <v>701</v>
      </c>
      <c r="CB478" s="7" t="s">
        <v>279</v>
      </c>
      <c r="CC478" s="7">
        <v>57000</v>
      </c>
      <c r="CD478" s="7">
        <v>6.6</v>
      </c>
      <c r="CE478" s="7">
        <v>19868</v>
      </c>
      <c r="CF478" s="7">
        <v>7.9</v>
      </c>
      <c r="CG478" s="7">
        <v>22206</v>
      </c>
      <c r="CH478" s="7">
        <v>4.8</v>
      </c>
      <c r="CI478" s="7">
        <v>5411</v>
      </c>
      <c r="CJ478" s="7">
        <v>11</v>
      </c>
      <c r="CK478" s="7" t="s">
        <v>858</v>
      </c>
      <c r="CL478" s="7" t="s">
        <v>858</v>
      </c>
      <c r="CN478" s="8" t="s">
        <v>701</v>
      </c>
      <c r="CO478" s="8" t="s">
        <v>279</v>
      </c>
      <c r="CP478" s="8">
        <v>68000</v>
      </c>
      <c r="CQ478" s="8">
        <v>4.8</v>
      </c>
      <c r="CR478" s="8">
        <v>10.38</v>
      </c>
      <c r="CS478" s="8">
        <v>4.3</v>
      </c>
      <c r="CT478" s="8">
        <v>12.98</v>
      </c>
      <c r="CU478" s="8">
        <v>3</v>
      </c>
      <c r="CV478" s="8">
        <v>6.16</v>
      </c>
      <c r="CW478" s="8">
        <v>1.1000000000000001</v>
      </c>
      <c r="CX478" s="8" t="s">
        <v>858</v>
      </c>
      <c r="CY478" s="8" t="s">
        <v>858</v>
      </c>
      <c r="DA478" s="20" t="s">
        <v>701</v>
      </c>
      <c r="DB478" s="20" t="s">
        <v>279</v>
      </c>
      <c r="DC478" s="20">
        <v>68000</v>
      </c>
      <c r="DD478" s="20">
        <v>4.8</v>
      </c>
      <c r="DE478" s="20">
        <v>383.2</v>
      </c>
      <c r="DF478" s="20">
        <v>4.9000000000000004</v>
      </c>
      <c r="DG478" s="20">
        <v>420.9</v>
      </c>
      <c r="DH478" s="20">
        <v>3.6</v>
      </c>
      <c r="DI478" s="20">
        <v>97</v>
      </c>
      <c r="DJ478" s="20">
        <v>9.1999999999999993</v>
      </c>
      <c r="DK478" s="20" t="s">
        <v>858</v>
      </c>
      <c r="DL478" s="20" t="s">
        <v>858</v>
      </c>
      <c r="DN478" s="21" t="s">
        <v>701</v>
      </c>
      <c r="DO478" s="21" t="s">
        <v>279</v>
      </c>
      <c r="DP478" s="21">
        <v>17000</v>
      </c>
      <c r="DQ478" s="21">
        <v>9.6</v>
      </c>
      <c r="DR478" s="21">
        <v>37</v>
      </c>
      <c r="DS478" s="21">
        <v>0.9</v>
      </c>
      <c r="DT478" s="21">
        <v>37.9</v>
      </c>
      <c r="DU478" s="21">
        <v>1.2</v>
      </c>
      <c r="DV478" s="21">
        <v>32.5</v>
      </c>
      <c r="DW478" s="21">
        <v>2.9</v>
      </c>
      <c r="DX478" s="21" t="s">
        <v>858</v>
      </c>
      <c r="DY478" s="21" t="s">
        <v>858</v>
      </c>
      <c r="EA478" s="22" t="s">
        <v>701</v>
      </c>
      <c r="EB478" s="22" t="s">
        <v>279</v>
      </c>
      <c r="EC478" s="22">
        <v>15000</v>
      </c>
      <c r="ED478" s="22">
        <v>11.5</v>
      </c>
      <c r="EE478" s="22">
        <v>21433</v>
      </c>
      <c r="EF478" s="22">
        <v>7.4</v>
      </c>
      <c r="EG478" s="22">
        <v>25053</v>
      </c>
      <c r="EH478" s="22">
        <v>6</v>
      </c>
      <c r="EI478" s="22">
        <v>12769</v>
      </c>
      <c r="EJ478" s="22">
        <v>6.3</v>
      </c>
      <c r="EK478" s="22" t="s">
        <v>858</v>
      </c>
      <c r="EL478" s="22" t="s">
        <v>858</v>
      </c>
      <c r="EN478" s="23" t="s">
        <v>701</v>
      </c>
      <c r="EO478" s="23" t="s">
        <v>279</v>
      </c>
      <c r="EP478" s="23">
        <v>17000</v>
      </c>
      <c r="EQ478" s="23">
        <v>9.6</v>
      </c>
      <c r="ER478" s="23">
        <v>10.73</v>
      </c>
      <c r="ES478" s="23">
        <v>9.6</v>
      </c>
      <c r="ET478" s="23">
        <v>12.87</v>
      </c>
      <c r="EU478" s="23">
        <v>4.9000000000000004</v>
      </c>
      <c r="EV478" s="23">
        <v>6.73</v>
      </c>
      <c r="EW478" s="23">
        <v>3.2</v>
      </c>
      <c r="EX478" s="23" t="s">
        <v>858</v>
      </c>
      <c r="EY478" s="23" t="s">
        <v>858</v>
      </c>
      <c r="FA478" s="24" t="s">
        <v>701</v>
      </c>
      <c r="FB478" s="24" t="s">
        <v>279</v>
      </c>
      <c r="FC478" s="24">
        <v>17000</v>
      </c>
      <c r="FD478" s="24">
        <v>9.6</v>
      </c>
      <c r="FE478" s="24">
        <v>411.3</v>
      </c>
      <c r="FF478" s="24">
        <v>7</v>
      </c>
      <c r="FG478" s="24">
        <v>488.2</v>
      </c>
      <c r="FH478" s="24">
        <v>4.8</v>
      </c>
      <c r="FI478" s="24">
        <v>252.1</v>
      </c>
      <c r="FJ478" s="24">
        <v>4.8</v>
      </c>
      <c r="FK478" s="24" t="s">
        <v>858</v>
      </c>
      <c r="FL478" s="24" t="s">
        <v>858</v>
      </c>
      <c r="FN478" s="11" t="s">
        <v>701</v>
      </c>
      <c r="FO478" s="11" t="s">
        <v>279</v>
      </c>
      <c r="FP478" s="11">
        <v>29000</v>
      </c>
      <c r="FQ478" s="11">
        <v>7.7</v>
      </c>
      <c r="FR478" s="11">
        <v>40</v>
      </c>
      <c r="FS478" s="11">
        <v>1.3</v>
      </c>
      <c r="FT478" s="11">
        <v>41.3</v>
      </c>
      <c r="FU478" s="11">
        <v>1.3</v>
      </c>
      <c r="FV478" s="11">
        <v>35</v>
      </c>
      <c r="FW478" s="11">
        <v>1.4</v>
      </c>
      <c r="FX478" s="11" t="s">
        <v>858</v>
      </c>
      <c r="FY478" s="11" t="s">
        <v>858</v>
      </c>
      <c r="GA478" s="10" t="s">
        <v>701</v>
      </c>
      <c r="GB478" s="10" t="s">
        <v>279</v>
      </c>
      <c r="GC478" s="10">
        <v>24000</v>
      </c>
      <c r="GD478" s="10">
        <v>9.3000000000000007</v>
      </c>
      <c r="GE478" s="10">
        <v>26876</v>
      </c>
      <c r="GF478" s="10">
        <v>6.5</v>
      </c>
      <c r="GG478" s="10">
        <v>30403</v>
      </c>
      <c r="GH478" s="10">
        <v>5.0999999999999996</v>
      </c>
      <c r="GI478" s="10">
        <v>15596</v>
      </c>
      <c r="GJ478" s="10">
        <v>9.3000000000000007</v>
      </c>
      <c r="GK478" s="10" t="s">
        <v>858</v>
      </c>
      <c r="GL478" s="10" t="s">
        <v>858</v>
      </c>
      <c r="GN478" s="9" t="s">
        <v>701</v>
      </c>
      <c r="GO478" s="9" t="s">
        <v>279</v>
      </c>
      <c r="GP478" s="9">
        <v>29000</v>
      </c>
      <c r="GQ478" s="9">
        <v>7.7</v>
      </c>
      <c r="GR478" s="9">
        <v>13</v>
      </c>
      <c r="GS478" s="9">
        <v>6.9</v>
      </c>
      <c r="GT478" s="9">
        <v>14.16</v>
      </c>
      <c r="GU478" s="9">
        <v>4.3</v>
      </c>
      <c r="GV478" s="9">
        <v>7.11</v>
      </c>
      <c r="GW478" s="9">
        <v>5.3</v>
      </c>
      <c r="GX478" s="9" t="s">
        <v>858</v>
      </c>
      <c r="GY478" s="9" t="s">
        <v>858</v>
      </c>
    </row>
    <row r="479" spans="1:207" x14ac:dyDescent="0.25">
      <c r="A479" s="1" t="s">
        <v>702</v>
      </c>
      <c r="B479" s="1" t="s">
        <v>280</v>
      </c>
      <c r="C479" s="1">
        <v>14000</v>
      </c>
      <c r="D479" s="1">
        <v>11.3</v>
      </c>
      <c r="E479" s="1">
        <v>543.5</v>
      </c>
      <c r="F479" s="1">
        <v>9</v>
      </c>
      <c r="G479" s="1">
        <v>610.1</v>
      </c>
      <c r="H479" s="1">
        <v>5.3</v>
      </c>
      <c r="I479" s="1">
        <v>278.5</v>
      </c>
      <c r="J479" s="1">
        <v>11</v>
      </c>
      <c r="K479" s="1" t="s">
        <v>858</v>
      </c>
      <c r="L479" s="1" t="s">
        <v>858</v>
      </c>
      <c r="N479" s="2" t="s">
        <v>702</v>
      </c>
      <c r="O479" s="2" t="s">
        <v>280</v>
      </c>
      <c r="P479" s="2">
        <v>23000</v>
      </c>
      <c r="Q479" s="2">
        <v>8.6999999999999993</v>
      </c>
      <c r="R479" s="2">
        <v>37.5</v>
      </c>
      <c r="S479" s="2">
        <v>1.8</v>
      </c>
      <c r="T479" s="2">
        <v>39.4</v>
      </c>
      <c r="U479" s="2">
        <v>1.4</v>
      </c>
      <c r="V479" s="2">
        <v>32.5</v>
      </c>
      <c r="W479" s="2">
        <v>2.2000000000000002</v>
      </c>
      <c r="X479" s="2" t="s">
        <v>858</v>
      </c>
      <c r="Y479" s="2" t="s">
        <v>858</v>
      </c>
      <c r="AA479" s="3" t="s">
        <v>702</v>
      </c>
      <c r="AB479" s="3" t="s">
        <v>280</v>
      </c>
      <c r="AC479" s="3">
        <v>21000</v>
      </c>
      <c r="AD479" s="3">
        <v>10.199999999999999</v>
      </c>
      <c r="AE479" s="3">
        <v>25204</v>
      </c>
      <c r="AF479" s="3">
        <v>11</v>
      </c>
      <c r="AG479" s="3">
        <v>29406</v>
      </c>
      <c r="AH479" s="3">
        <v>5.8</v>
      </c>
      <c r="AI479" s="3">
        <v>14532</v>
      </c>
      <c r="AJ479" s="3">
        <v>7.6</v>
      </c>
      <c r="AK479" s="3" t="s">
        <v>858</v>
      </c>
      <c r="AL479" s="3" t="s">
        <v>858</v>
      </c>
      <c r="AN479" s="4" t="s">
        <v>702</v>
      </c>
      <c r="AO479" s="4" t="s">
        <v>280</v>
      </c>
      <c r="AP479" s="4">
        <v>23000</v>
      </c>
      <c r="AQ479" s="4">
        <v>8.6999999999999993</v>
      </c>
      <c r="AR479" s="4">
        <v>12.17</v>
      </c>
      <c r="AS479" s="4">
        <v>9.1999999999999993</v>
      </c>
      <c r="AT479" s="4">
        <v>14.05</v>
      </c>
      <c r="AU479" s="4">
        <v>4.2</v>
      </c>
      <c r="AV479" s="4">
        <v>7.2</v>
      </c>
      <c r="AW479" s="4">
        <v>5.5</v>
      </c>
      <c r="AX479" s="4" t="s">
        <v>858</v>
      </c>
      <c r="AY479" s="4" t="s">
        <v>858</v>
      </c>
      <c r="BA479" s="5" t="s">
        <v>702</v>
      </c>
      <c r="BB479" s="5" t="s">
        <v>280</v>
      </c>
      <c r="BC479" s="5">
        <v>23000</v>
      </c>
      <c r="BD479" s="5">
        <v>8.6999999999999993</v>
      </c>
      <c r="BE479" s="5">
        <v>512.9</v>
      </c>
      <c r="BF479" s="5">
        <v>7.4</v>
      </c>
      <c r="BG479" s="5">
        <v>554.1</v>
      </c>
      <c r="BH479" s="5">
        <v>4.3</v>
      </c>
      <c r="BI479" s="5">
        <v>268</v>
      </c>
      <c r="BJ479" s="5">
        <v>5.4</v>
      </c>
      <c r="BK479" s="5" t="s">
        <v>858</v>
      </c>
      <c r="BL479" s="5" t="s">
        <v>858</v>
      </c>
      <c r="BN479" s="6" t="s">
        <v>702</v>
      </c>
      <c r="BO479" s="6" t="s">
        <v>280</v>
      </c>
      <c r="BP479" s="6">
        <v>33000</v>
      </c>
      <c r="BQ479" s="6">
        <v>7</v>
      </c>
      <c r="BR479" s="6">
        <v>37</v>
      </c>
      <c r="BS479" s="6">
        <v>1.7</v>
      </c>
      <c r="BT479" s="6">
        <v>32.700000000000003</v>
      </c>
      <c r="BU479" s="6">
        <v>2.6</v>
      </c>
      <c r="BV479" s="6">
        <v>13.9</v>
      </c>
      <c r="BW479" s="6">
        <v>11</v>
      </c>
      <c r="BX479" s="6" t="s">
        <v>858</v>
      </c>
      <c r="BY479" s="6" t="s">
        <v>858</v>
      </c>
      <c r="CA479" s="7" t="s">
        <v>702</v>
      </c>
      <c r="CB479" s="7" t="s">
        <v>280</v>
      </c>
      <c r="CC479" s="7">
        <v>29000</v>
      </c>
      <c r="CD479" s="7">
        <v>8.4</v>
      </c>
      <c r="CE479" s="7">
        <v>20117</v>
      </c>
      <c r="CF479" s="7">
        <v>9.9</v>
      </c>
      <c r="CG479" s="7">
        <v>23788</v>
      </c>
      <c r="CH479" s="7">
        <v>6</v>
      </c>
      <c r="CI479" s="7">
        <v>5986</v>
      </c>
      <c r="CJ479" s="7">
        <v>18</v>
      </c>
      <c r="CK479" s="7" t="s">
        <v>858</v>
      </c>
      <c r="CL479" s="7" t="s">
        <v>858</v>
      </c>
      <c r="CN479" s="8" t="s">
        <v>702</v>
      </c>
      <c r="CO479" s="8" t="s">
        <v>280</v>
      </c>
      <c r="CP479" s="8">
        <v>33000</v>
      </c>
      <c r="CQ479" s="8">
        <v>7</v>
      </c>
      <c r="CR479" s="8">
        <v>11.08</v>
      </c>
      <c r="CS479" s="8">
        <v>6.1</v>
      </c>
      <c r="CT479" s="8">
        <v>13.59</v>
      </c>
      <c r="CU479" s="8">
        <v>3.8</v>
      </c>
      <c r="CV479" s="8">
        <v>6.2</v>
      </c>
      <c r="CW479" s="8">
        <v>1.7</v>
      </c>
      <c r="CX479" s="8" t="s">
        <v>858</v>
      </c>
      <c r="CY479" s="8" t="s">
        <v>858</v>
      </c>
      <c r="DA479" s="20" t="s">
        <v>702</v>
      </c>
      <c r="DB479" s="20" t="s">
        <v>280</v>
      </c>
      <c r="DC479" s="20">
        <v>33000</v>
      </c>
      <c r="DD479" s="20">
        <v>7</v>
      </c>
      <c r="DE479" s="20">
        <v>387.6</v>
      </c>
      <c r="DF479" s="20">
        <v>8</v>
      </c>
      <c r="DG479" s="20">
        <v>444.8</v>
      </c>
      <c r="DH479" s="20">
        <v>4.7</v>
      </c>
      <c r="DI479" s="20">
        <v>108.5</v>
      </c>
      <c r="DJ479" s="20">
        <v>16</v>
      </c>
      <c r="DK479" s="20" t="s">
        <v>858</v>
      </c>
      <c r="DL479" s="20" t="s">
        <v>858</v>
      </c>
      <c r="DN479" s="21" t="s">
        <v>702</v>
      </c>
      <c r="DO479" s="21" t="s">
        <v>280</v>
      </c>
      <c r="DP479" s="21">
        <v>9000</v>
      </c>
      <c r="DQ479" s="21">
        <v>13.4</v>
      </c>
      <c r="DR479" s="21">
        <v>37</v>
      </c>
      <c r="DS479" s="21">
        <v>2.1</v>
      </c>
      <c r="DT479" s="21">
        <v>37.700000000000003</v>
      </c>
      <c r="DU479" s="21">
        <v>1.9</v>
      </c>
      <c r="DV479" s="21">
        <v>32.5</v>
      </c>
      <c r="DW479" s="21">
        <v>3</v>
      </c>
      <c r="DX479" s="21" t="s">
        <v>858</v>
      </c>
      <c r="DY479" s="21" t="s">
        <v>858</v>
      </c>
      <c r="EA479" s="22" t="s">
        <v>702</v>
      </c>
      <c r="EB479" s="22" t="s">
        <v>280</v>
      </c>
      <c r="EC479" s="22">
        <v>8000</v>
      </c>
      <c r="ED479" s="22">
        <v>15.8</v>
      </c>
      <c r="EE479" s="22">
        <v>19339</v>
      </c>
      <c r="EF479" s="22">
        <v>18</v>
      </c>
      <c r="EG479" s="22">
        <v>23988</v>
      </c>
      <c r="EH479" s="22">
        <v>8.4</v>
      </c>
      <c r="EI479" s="22" t="s">
        <v>858</v>
      </c>
      <c r="EJ479" s="22" t="s">
        <v>858</v>
      </c>
      <c r="EK479" s="22" t="s">
        <v>858</v>
      </c>
      <c r="EL479" s="22" t="s">
        <v>858</v>
      </c>
      <c r="EN479" s="23" t="s">
        <v>702</v>
      </c>
      <c r="EO479" s="23" t="s">
        <v>280</v>
      </c>
      <c r="EP479" s="23">
        <v>9000</v>
      </c>
      <c r="EQ479" s="23">
        <v>13.4</v>
      </c>
      <c r="ER479" s="23">
        <v>10</v>
      </c>
      <c r="ES479" s="23">
        <v>15</v>
      </c>
      <c r="ET479" s="23">
        <v>12.34</v>
      </c>
      <c r="EU479" s="23">
        <v>6.9</v>
      </c>
      <c r="EV479" s="23" t="s">
        <v>858</v>
      </c>
      <c r="EW479" s="23" t="s">
        <v>858</v>
      </c>
      <c r="EX479" s="23" t="s">
        <v>858</v>
      </c>
      <c r="EY479" s="23" t="s">
        <v>858</v>
      </c>
      <c r="FA479" s="24" t="s">
        <v>702</v>
      </c>
      <c r="FB479" s="24" t="s">
        <v>280</v>
      </c>
      <c r="FC479" s="24">
        <v>9000</v>
      </c>
      <c r="FD479" s="24">
        <v>13.4</v>
      </c>
      <c r="FE479" s="24">
        <v>383.1</v>
      </c>
      <c r="FF479" s="24">
        <v>14</v>
      </c>
      <c r="FG479" s="24">
        <v>465.3</v>
      </c>
      <c r="FH479" s="24">
        <v>6.8</v>
      </c>
      <c r="FI479" s="24" t="s">
        <v>858</v>
      </c>
      <c r="FJ479" s="24" t="s">
        <v>858</v>
      </c>
      <c r="FK479" s="24" t="s">
        <v>858</v>
      </c>
      <c r="FL479" s="24" t="s">
        <v>858</v>
      </c>
      <c r="FN479" s="11" t="s">
        <v>702</v>
      </c>
      <c r="FO479" s="11" t="s">
        <v>280</v>
      </c>
      <c r="FP479" s="11">
        <v>14000</v>
      </c>
      <c r="FQ479" s="11">
        <v>11.3</v>
      </c>
      <c r="FR479" s="11">
        <v>39</v>
      </c>
      <c r="FS479" s="11">
        <v>1.7</v>
      </c>
      <c r="FT479" s="11">
        <v>40.5</v>
      </c>
      <c r="FU479" s="11">
        <v>1.9</v>
      </c>
      <c r="FV479" s="11">
        <v>35</v>
      </c>
      <c r="FW479" s="11">
        <v>4.7</v>
      </c>
      <c r="FX479" s="11" t="s">
        <v>858</v>
      </c>
      <c r="FY479" s="11" t="s">
        <v>858</v>
      </c>
      <c r="GA479" s="10" t="s">
        <v>702</v>
      </c>
      <c r="GB479" s="10" t="s">
        <v>280</v>
      </c>
      <c r="GC479" s="10">
        <v>13000</v>
      </c>
      <c r="GD479" s="10">
        <v>13.3</v>
      </c>
      <c r="GE479" s="10">
        <v>30550</v>
      </c>
      <c r="GF479" s="10">
        <v>11</v>
      </c>
      <c r="GG479" s="10">
        <v>32725</v>
      </c>
      <c r="GH479" s="10">
        <v>7.1</v>
      </c>
      <c r="GI479" s="10">
        <v>16392</v>
      </c>
      <c r="GJ479" s="10">
        <v>15</v>
      </c>
      <c r="GK479" s="10" t="s">
        <v>858</v>
      </c>
      <c r="GL479" s="10" t="s">
        <v>858</v>
      </c>
      <c r="GN479" s="9" t="s">
        <v>702</v>
      </c>
      <c r="GO479" s="9" t="s">
        <v>280</v>
      </c>
      <c r="GP479" s="9">
        <v>14000</v>
      </c>
      <c r="GQ479" s="9">
        <v>11.3</v>
      </c>
      <c r="GR479" s="9">
        <v>13.83</v>
      </c>
      <c r="GS479" s="9">
        <v>8.3000000000000007</v>
      </c>
      <c r="GT479" s="9">
        <v>15.06</v>
      </c>
      <c r="GU479" s="9">
        <v>5.0999999999999996</v>
      </c>
      <c r="GV479" s="9">
        <v>7.46</v>
      </c>
      <c r="GW479" s="9">
        <v>6.8</v>
      </c>
      <c r="GX479" s="9" t="s">
        <v>858</v>
      </c>
      <c r="GY479" s="9" t="s">
        <v>858</v>
      </c>
    </row>
    <row r="480" spans="1:207" x14ac:dyDescent="0.25">
      <c r="A480" s="1" t="s">
        <v>703</v>
      </c>
      <c r="B480" s="1" t="s">
        <v>281</v>
      </c>
      <c r="C480" s="1">
        <v>11000</v>
      </c>
      <c r="D480" s="1">
        <v>12.7</v>
      </c>
      <c r="E480" s="1">
        <v>556.79999999999995</v>
      </c>
      <c r="F480" s="1">
        <v>8</v>
      </c>
      <c r="G480" s="1">
        <v>609.5</v>
      </c>
      <c r="H480" s="1">
        <v>7.1</v>
      </c>
      <c r="I480" s="1" t="s">
        <v>858</v>
      </c>
      <c r="J480" s="1" t="s">
        <v>858</v>
      </c>
      <c r="K480" s="1" t="s">
        <v>858</v>
      </c>
      <c r="L480" s="1" t="s">
        <v>858</v>
      </c>
      <c r="N480" s="2" t="s">
        <v>703</v>
      </c>
      <c r="O480" s="2" t="s">
        <v>281</v>
      </c>
      <c r="P480" s="2">
        <v>17000</v>
      </c>
      <c r="Q480" s="2">
        <v>9.9</v>
      </c>
      <c r="R480" s="2">
        <v>38.6</v>
      </c>
      <c r="S480" s="2">
        <v>2</v>
      </c>
      <c r="T480" s="2">
        <v>39.4</v>
      </c>
      <c r="U480" s="2">
        <v>1.3</v>
      </c>
      <c r="V480" s="2">
        <v>32.700000000000003</v>
      </c>
      <c r="W480" s="2">
        <v>2.2999999999999998</v>
      </c>
      <c r="X480" s="2" t="s">
        <v>858</v>
      </c>
      <c r="Y480" s="2" t="s">
        <v>858</v>
      </c>
      <c r="AA480" s="3" t="s">
        <v>703</v>
      </c>
      <c r="AB480" s="3" t="s">
        <v>281</v>
      </c>
      <c r="AC480" s="3">
        <v>16000</v>
      </c>
      <c r="AD480" s="3">
        <v>11.5</v>
      </c>
      <c r="AE480" s="3">
        <v>26223</v>
      </c>
      <c r="AF480" s="3">
        <v>11</v>
      </c>
      <c r="AG480" s="3">
        <v>31770</v>
      </c>
      <c r="AH480" s="3">
        <v>8.8000000000000007</v>
      </c>
      <c r="AI480" s="3">
        <v>14568</v>
      </c>
      <c r="AJ480" s="3">
        <v>6.2</v>
      </c>
      <c r="AK480" s="3" t="s">
        <v>858</v>
      </c>
      <c r="AL480" s="3" t="s">
        <v>858</v>
      </c>
      <c r="AN480" s="4" t="s">
        <v>703</v>
      </c>
      <c r="AO480" s="4" t="s">
        <v>281</v>
      </c>
      <c r="AP480" s="4">
        <v>17000</v>
      </c>
      <c r="AQ480" s="4">
        <v>9.9</v>
      </c>
      <c r="AR480" s="4">
        <v>11.91</v>
      </c>
      <c r="AS480" s="4">
        <v>7.2</v>
      </c>
      <c r="AT480" s="4">
        <v>14.02</v>
      </c>
      <c r="AU480" s="4">
        <v>5.9</v>
      </c>
      <c r="AV480" s="4">
        <v>6.88</v>
      </c>
      <c r="AW480" s="4">
        <v>5.3</v>
      </c>
      <c r="AX480" s="4" t="s">
        <v>858</v>
      </c>
      <c r="AY480" s="4" t="s">
        <v>858</v>
      </c>
      <c r="BA480" s="5" t="s">
        <v>703</v>
      </c>
      <c r="BB480" s="5" t="s">
        <v>281</v>
      </c>
      <c r="BC480" s="5">
        <v>17000</v>
      </c>
      <c r="BD480" s="5">
        <v>9.9</v>
      </c>
      <c r="BE480" s="5">
        <v>475</v>
      </c>
      <c r="BF480" s="5">
        <v>7.9</v>
      </c>
      <c r="BG480" s="5">
        <v>552.4</v>
      </c>
      <c r="BH480" s="5">
        <v>5.7</v>
      </c>
      <c r="BI480" s="5">
        <v>264.8</v>
      </c>
      <c r="BJ480" s="5">
        <v>5.4</v>
      </c>
      <c r="BK480" s="5" t="s">
        <v>858</v>
      </c>
      <c r="BL480" s="5" t="s">
        <v>858</v>
      </c>
      <c r="BN480" s="6" t="s">
        <v>703</v>
      </c>
      <c r="BO480" s="6" t="s">
        <v>281</v>
      </c>
      <c r="BP480" s="6">
        <v>25000</v>
      </c>
      <c r="BQ480" s="6">
        <v>8</v>
      </c>
      <c r="BR480" s="6">
        <v>36.9</v>
      </c>
      <c r="BS480" s="6">
        <v>3.3</v>
      </c>
      <c r="BT480" s="6">
        <v>32.6</v>
      </c>
      <c r="BU480" s="6">
        <v>2.8</v>
      </c>
      <c r="BV480" s="6">
        <v>15.3</v>
      </c>
      <c r="BW480" s="6">
        <v>16</v>
      </c>
      <c r="BX480" s="6" t="s">
        <v>858</v>
      </c>
      <c r="BY480" s="6" t="s">
        <v>858</v>
      </c>
      <c r="CA480" s="7" t="s">
        <v>703</v>
      </c>
      <c r="CB480" s="7" t="s">
        <v>281</v>
      </c>
      <c r="CC480" s="7">
        <v>23000</v>
      </c>
      <c r="CD480" s="7">
        <v>9.4</v>
      </c>
      <c r="CE480" s="7">
        <v>20230</v>
      </c>
      <c r="CF480" s="7">
        <v>11</v>
      </c>
      <c r="CG480" s="7">
        <v>25295</v>
      </c>
      <c r="CH480" s="7">
        <v>8.8000000000000007</v>
      </c>
      <c r="CI480" s="7">
        <v>6278</v>
      </c>
      <c r="CJ480" s="7">
        <v>19</v>
      </c>
      <c r="CK480" s="7" t="s">
        <v>858</v>
      </c>
      <c r="CL480" s="7" t="s">
        <v>858</v>
      </c>
      <c r="CN480" s="8" t="s">
        <v>703</v>
      </c>
      <c r="CO480" s="8" t="s">
        <v>281</v>
      </c>
      <c r="CP480" s="8">
        <v>25000</v>
      </c>
      <c r="CQ480" s="8">
        <v>8</v>
      </c>
      <c r="CR480" s="8">
        <v>10.26</v>
      </c>
      <c r="CS480" s="8">
        <v>8.4</v>
      </c>
      <c r="CT480" s="8">
        <v>13.3</v>
      </c>
      <c r="CU480" s="8">
        <v>5.4</v>
      </c>
      <c r="CV480" s="8">
        <v>6.27</v>
      </c>
      <c r="CW480" s="8">
        <v>1.7</v>
      </c>
      <c r="CX480" s="8" t="s">
        <v>858</v>
      </c>
      <c r="CY480" s="8" t="s">
        <v>858</v>
      </c>
      <c r="DA480" s="20" t="s">
        <v>703</v>
      </c>
      <c r="DB480" s="20" t="s">
        <v>281</v>
      </c>
      <c r="DC480" s="20">
        <v>25000</v>
      </c>
      <c r="DD480" s="20">
        <v>8</v>
      </c>
      <c r="DE480" s="20">
        <v>366.4</v>
      </c>
      <c r="DF480" s="20">
        <v>11</v>
      </c>
      <c r="DG480" s="20">
        <v>433.3</v>
      </c>
      <c r="DH480" s="20">
        <v>6.2</v>
      </c>
      <c r="DI480" s="20">
        <v>115.9</v>
      </c>
      <c r="DJ480" s="20">
        <v>11</v>
      </c>
      <c r="DK480" s="20" t="s">
        <v>858</v>
      </c>
      <c r="DL480" s="20" t="s">
        <v>858</v>
      </c>
      <c r="DN480" s="21" t="s">
        <v>703</v>
      </c>
      <c r="DO480" s="21" t="s">
        <v>281</v>
      </c>
      <c r="DP480" s="21">
        <v>6000</v>
      </c>
      <c r="DQ480" s="21">
        <v>15.5</v>
      </c>
      <c r="DR480" s="21">
        <v>37.4</v>
      </c>
      <c r="DS480" s="21">
        <v>2.4</v>
      </c>
      <c r="DT480" s="21">
        <v>37.4</v>
      </c>
      <c r="DU480" s="21">
        <v>1.5</v>
      </c>
      <c r="DV480" s="21" t="s">
        <v>858</v>
      </c>
      <c r="DW480" s="21" t="s">
        <v>858</v>
      </c>
      <c r="DX480" s="21" t="s">
        <v>858</v>
      </c>
      <c r="DY480" s="21" t="s">
        <v>858</v>
      </c>
      <c r="EA480" s="22" t="s">
        <v>703</v>
      </c>
      <c r="EB480" s="22" t="s">
        <v>281</v>
      </c>
      <c r="EC480" s="22">
        <v>5000</v>
      </c>
      <c r="ED480" s="22">
        <v>19</v>
      </c>
      <c r="EE480" s="22">
        <v>19205</v>
      </c>
      <c r="EF480" s="22">
        <v>16</v>
      </c>
      <c r="EG480" s="22">
        <v>23960</v>
      </c>
      <c r="EH480" s="22">
        <v>11</v>
      </c>
      <c r="EI480" s="22" t="s">
        <v>858</v>
      </c>
      <c r="EJ480" s="22" t="s">
        <v>858</v>
      </c>
      <c r="EK480" s="22" t="s">
        <v>858</v>
      </c>
      <c r="EL480" s="22" t="s">
        <v>858</v>
      </c>
      <c r="EN480" s="23" t="s">
        <v>703</v>
      </c>
      <c r="EO480" s="23" t="s">
        <v>281</v>
      </c>
      <c r="EP480" s="23">
        <v>6000</v>
      </c>
      <c r="EQ480" s="23">
        <v>15.5</v>
      </c>
      <c r="ER480" s="23">
        <v>10.220000000000001</v>
      </c>
      <c r="ES480" s="23">
        <v>12</v>
      </c>
      <c r="ET480" s="23">
        <v>12.15</v>
      </c>
      <c r="EU480" s="23">
        <v>8.1999999999999993</v>
      </c>
      <c r="EV480" s="23" t="s">
        <v>858</v>
      </c>
      <c r="EW480" s="23" t="s">
        <v>858</v>
      </c>
      <c r="EX480" s="23" t="s">
        <v>858</v>
      </c>
      <c r="EY480" s="23" t="s">
        <v>858</v>
      </c>
      <c r="FA480" s="24" t="s">
        <v>703</v>
      </c>
      <c r="FB480" s="24" t="s">
        <v>281</v>
      </c>
      <c r="FC480" s="24">
        <v>6000</v>
      </c>
      <c r="FD480" s="24">
        <v>15.5</v>
      </c>
      <c r="FE480" s="24">
        <v>375.4</v>
      </c>
      <c r="FF480" s="24">
        <v>13</v>
      </c>
      <c r="FG480" s="24">
        <v>454.3</v>
      </c>
      <c r="FH480" s="24">
        <v>8.1</v>
      </c>
      <c r="FI480" s="24" t="s">
        <v>858</v>
      </c>
      <c r="FJ480" s="24" t="s">
        <v>858</v>
      </c>
      <c r="FK480" s="24" t="s">
        <v>858</v>
      </c>
      <c r="FL480" s="24" t="s">
        <v>858</v>
      </c>
      <c r="FN480" s="11" t="s">
        <v>703</v>
      </c>
      <c r="FO480" s="11" t="s">
        <v>281</v>
      </c>
      <c r="FP480" s="11">
        <v>11000</v>
      </c>
      <c r="FQ480" s="11">
        <v>12.7</v>
      </c>
      <c r="FR480" s="11">
        <v>40</v>
      </c>
      <c r="FS480" s="11">
        <v>3.2</v>
      </c>
      <c r="FT480" s="11">
        <v>40.6</v>
      </c>
      <c r="FU480" s="11">
        <v>1.8</v>
      </c>
      <c r="FV480" s="11" t="s">
        <v>858</v>
      </c>
      <c r="FW480" s="11" t="s">
        <v>858</v>
      </c>
      <c r="FX480" s="11" t="s">
        <v>858</v>
      </c>
      <c r="FY480" s="11" t="s">
        <v>858</v>
      </c>
      <c r="GA480" s="10" t="s">
        <v>703</v>
      </c>
      <c r="GB480" s="10" t="s">
        <v>281</v>
      </c>
      <c r="GC480" s="10">
        <v>10000</v>
      </c>
      <c r="GD480" s="10">
        <v>14.4</v>
      </c>
      <c r="GE480" s="10">
        <v>29663</v>
      </c>
      <c r="GF480" s="10">
        <v>13</v>
      </c>
      <c r="GG480" s="10">
        <v>35672</v>
      </c>
      <c r="GH480" s="10">
        <v>11</v>
      </c>
      <c r="GI480" s="10">
        <v>16271</v>
      </c>
      <c r="GJ480" s="10">
        <v>11</v>
      </c>
      <c r="GK480" s="10" t="s">
        <v>858</v>
      </c>
      <c r="GL480" s="10" t="s">
        <v>858</v>
      </c>
      <c r="GN480" s="9" t="s">
        <v>703</v>
      </c>
      <c r="GO480" s="9" t="s">
        <v>281</v>
      </c>
      <c r="GP480" s="9">
        <v>11000</v>
      </c>
      <c r="GQ480" s="9">
        <v>12.7</v>
      </c>
      <c r="GR480" s="9">
        <v>13.19</v>
      </c>
      <c r="GS480" s="9">
        <v>11</v>
      </c>
      <c r="GT480" s="9">
        <v>15.02</v>
      </c>
      <c r="GU480" s="9">
        <v>7.5</v>
      </c>
      <c r="GV480" s="9" t="s">
        <v>858</v>
      </c>
      <c r="GW480" s="9" t="s">
        <v>858</v>
      </c>
      <c r="GX480" s="9" t="s">
        <v>858</v>
      </c>
      <c r="GY480" s="9" t="s">
        <v>858</v>
      </c>
    </row>
    <row r="481" spans="1:207" x14ac:dyDescent="0.25">
      <c r="A481" s="1" t="s">
        <v>704</v>
      </c>
      <c r="B481" s="1" t="s">
        <v>282</v>
      </c>
      <c r="C481" s="1">
        <v>15000</v>
      </c>
      <c r="D481" s="1">
        <v>10.5</v>
      </c>
      <c r="E481" s="1">
        <v>456.8</v>
      </c>
      <c r="F481" s="1">
        <v>11</v>
      </c>
      <c r="G481" s="1">
        <v>527.79999999999995</v>
      </c>
      <c r="H481" s="1">
        <v>4.9000000000000004</v>
      </c>
      <c r="I481" s="1">
        <v>272.8</v>
      </c>
      <c r="J481" s="1">
        <v>6.5</v>
      </c>
      <c r="K481" s="1" t="s">
        <v>858</v>
      </c>
      <c r="L481" s="1" t="s">
        <v>858</v>
      </c>
      <c r="N481" s="2" t="s">
        <v>704</v>
      </c>
      <c r="O481" s="2" t="s">
        <v>282</v>
      </c>
      <c r="P481" s="2">
        <v>23000</v>
      </c>
      <c r="Q481" s="2">
        <v>8.4</v>
      </c>
      <c r="R481" s="2">
        <v>39</v>
      </c>
      <c r="S481" s="2">
        <v>1.5</v>
      </c>
      <c r="T481" s="2">
        <v>39.6</v>
      </c>
      <c r="U481" s="2">
        <v>1</v>
      </c>
      <c r="V481" s="2">
        <v>34.799999999999997</v>
      </c>
      <c r="W481" s="2">
        <v>2</v>
      </c>
      <c r="X481" s="2" t="s">
        <v>858</v>
      </c>
      <c r="Y481" s="2" t="s">
        <v>858</v>
      </c>
      <c r="AA481" s="3" t="s">
        <v>704</v>
      </c>
      <c r="AB481" s="3" t="s">
        <v>282</v>
      </c>
      <c r="AC481" s="3">
        <v>20000</v>
      </c>
      <c r="AD481" s="3">
        <v>13.7</v>
      </c>
      <c r="AE481" s="3">
        <v>25604</v>
      </c>
      <c r="AF481" s="3">
        <v>16</v>
      </c>
      <c r="AG481" s="3">
        <v>27855</v>
      </c>
      <c r="AH481" s="3">
        <v>5.8</v>
      </c>
      <c r="AI481" s="3">
        <v>13880</v>
      </c>
      <c r="AJ481" s="3">
        <v>4.5999999999999996</v>
      </c>
      <c r="AK481" s="3" t="s">
        <v>858</v>
      </c>
      <c r="AL481" s="3" t="s">
        <v>858</v>
      </c>
      <c r="AN481" s="4" t="s">
        <v>704</v>
      </c>
      <c r="AO481" s="4" t="s">
        <v>282</v>
      </c>
      <c r="AP481" s="4">
        <v>23000</v>
      </c>
      <c r="AQ481" s="4">
        <v>8.4</v>
      </c>
      <c r="AR481" s="4">
        <v>10.55</v>
      </c>
      <c r="AS481" s="4">
        <v>7.9</v>
      </c>
      <c r="AT481" s="4">
        <v>12.46</v>
      </c>
      <c r="AU481" s="4">
        <v>4.0999999999999996</v>
      </c>
      <c r="AV481" s="4">
        <v>6.95</v>
      </c>
      <c r="AW481" s="4">
        <v>2.7</v>
      </c>
      <c r="AX481" s="4" t="s">
        <v>858</v>
      </c>
      <c r="AY481" s="4" t="s">
        <v>858</v>
      </c>
      <c r="BA481" s="5" t="s">
        <v>704</v>
      </c>
      <c r="BB481" s="5" t="s">
        <v>282</v>
      </c>
      <c r="BC481" s="5">
        <v>23000</v>
      </c>
      <c r="BD481" s="5">
        <v>8.4</v>
      </c>
      <c r="BE481" s="5">
        <v>427.3</v>
      </c>
      <c r="BF481" s="5">
        <v>8.6</v>
      </c>
      <c r="BG481" s="5">
        <v>493.6</v>
      </c>
      <c r="BH481" s="5">
        <v>4.0999999999999996</v>
      </c>
      <c r="BI481" s="5">
        <v>259.10000000000002</v>
      </c>
      <c r="BJ481" s="5">
        <v>4</v>
      </c>
      <c r="BK481" s="5" t="s">
        <v>858</v>
      </c>
      <c r="BL481" s="5" t="s">
        <v>858</v>
      </c>
      <c r="BN481" s="6" t="s">
        <v>704</v>
      </c>
      <c r="BO481" s="6" t="s">
        <v>282</v>
      </c>
      <c r="BP481" s="6">
        <v>31000</v>
      </c>
      <c r="BQ481" s="6">
        <v>7.1</v>
      </c>
      <c r="BR481" s="6">
        <v>37.5</v>
      </c>
      <c r="BS481" s="6">
        <v>1.3</v>
      </c>
      <c r="BT481" s="6">
        <v>33.6</v>
      </c>
      <c r="BU481" s="6">
        <v>2.2999999999999998</v>
      </c>
      <c r="BV481" s="6">
        <v>15.3</v>
      </c>
      <c r="BW481" s="6">
        <v>12</v>
      </c>
      <c r="BX481" s="6" t="s">
        <v>858</v>
      </c>
      <c r="BY481" s="6" t="s">
        <v>858</v>
      </c>
      <c r="CA481" s="7" t="s">
        <v>704</v>
      </c>
      <c r="CB481" s="7" t="s">
        <v>282</v>
      </c>
      <c r="CC481" s="7">
        <v>28000</v>
      </c>
      <c r="CD481" s="7">
        <v>11.9</v>
      </c>
      <c r="CE481" s="7">
        <v>19132</v>
      </c>
      <c r="CF481" s="7">
        <v>14</v>
      </c>
      <c r="CG481" s="7">
        <v>22467</v>
      </c>
      <c r="CH481" s="7">
        <v>7.6</v>
      </c>
      <c r="CI481" s="7" t="s">
        <v>858</v>
      </c>
      <c r="CJ481" s="7" t="s">
        <v>858</v>
      </c>
      <c r="CK481" s="7" t="s">
        <v>858</v>
      </c>
      <c r="CL481" s="7" t="s">
        <v>858</v>
      </c>
      <c r="CN481" s="8" t="s">
        <v>704</v>
      </c>
      <c r="CO481" s="8" t="s">
        <v>282</v>
      </c>
      <c r="CP481" s="8">
        <v>31000</v>
      </c>
      <c r="CQ481" s="8">
        <v>7.1</v>
      </c>
      <c r="CR481" s="8">
        <v>9.9700000000000006</v>
      </c>
      <c r="CS481" s="8">
        <v>6.7</v>
      </c>
      <c r="CT481" s="8">
        <v>12.13</v>
      </c>
      <c r="CU481" s="8">
        <v>3.7</v>
      </c>
      <c r="CV481" s="8">
        <v>6.42</v>
      </c>
      <c r="CW481" s="8">
        <v>2.4</v>
      </c>
      <c r="CX481" s="8" t="s">
        <v>858</v>
      </c>
      <c r="CY481" s="8" t="s">
        <v>858</v>
      </c>
      <c r="DA481" s="20" t="s">
        <v>704</v>
      </c>
      <c r="DB481" s="20" t="s">
        <v>282</v>
      </c>
      <c r="DC481" s="20">
        <v>31000</v>
      </c>
      <c r="DD481" s="20">
        <v>7.1</v>
      </c>
      <c r="DE481" s="20">
        <v>360.3</v>
      </c>
      <c r="DF481" s="20">
        <v>6.3</v>
      </c>
      <c r="DG481" s="20">
        <v>408</v>
      </c>
      <c r="DH481" s="20">
        <v>4.5</v>
      </c>
      <c r="DI481" s="20">
        <v>121.5</v>
      </c>
      <c r="DJ481" s="20">
        <v>12</v>
      </c>
      <c r="DK481" s="20" t="s">
        <v>858</v>
      </c>
      <c r="DL481" s="20" t="s">
        <v>858</v>
      </c>
      <c r="DN481" s="21" t="s">
        <v>704</v>
      </c>
      <c r="DO481" s="21" t="s">
        <v>282</v>
      </c>
      <c r="DP481" s="21">
        <v>8000</v>
      </c>
      <c r="DQ481" s="21">
        <v>14</v>
      </c>
      <c r="DR481" s="21">
        <v>37.5</v>
      </c>
      <c r="DS481" s="21">
        <v>2.7</v>
      </c>
      <c r="DT481" s="21">
        <v>37.200000000000003</v>
      </c>
      <c r="DU481" s="21">
        <v>1.5</v>
      </c>
      <c r="DV481" s="21" t="s">
        <v>858</v>
      </c>
      <c r="DW481" s="21" t="s">
        <v>858</v>
      </c>
      <c r="DX481" s="21" t="s">
        <v>858</v>
      </c>
      <c r="DY481" s="21" t="s">
        <v>858</v>
      </c>
      <c r="EA481" s="22" t="s">
        <v>704</v>
      </c>
      <c r="EB481" s="22" t="s">
        <v>282</v>
      </c>
      <c r="EC481" s="22" t="s">
        <v>858</v>
      </c>
      <c r="ED481" s="22" t="s">
        <v>858</v>
      </c>
      <c r="EE481" s="22">
        <v>18633</v>
      </c>
      <c r="EF481" s="22" t="s">
        <v>858</v>
      </c>
      <c r="EG481" s="22">
        <v>22212</v>
      </c>
      <c r="EH481" s="22">
        <v>9.1</v>
      </c>
      <c r="EI481" s="22" t="s">
        <v>858</v>
      </c>
      <c r="EJ481" s="22" t="s">
        <v>858</v>
      </c>
      <c r="EK481" s="22" t="s">
        <v>858</v>
      </c>
      <c r="EL481" s="22" t="s">
        <v>858</v>
      </c>
      <c r="EN481" s="23" t="s">
        <v>704</v>
      </c>
      <c r="EO481" s="23" t="s">
        <v>282</v>
      </c>
      <c r="EP481" s="23">
        <v>8000</v>
      </c>
      <c r="EQ481" s="23">
        <v>14</v>
      </c>
      <c r="ER481" s="23">
        <v>10.33</v>
      </c>
      <c r="ES481" s="23">
        <v>11</v>
      </c>
      <c r="ET481" s="23">
        <v>11.52</v>
      </c>
      <c r="EU481" s="23">
        <v>6.5</v>
      </c>
      <c r="EV481" s="23" t="s">
        <v>858</v>
      </c>
      <c r="EW481" s="23" t="s">
        <v>858</v>
      </c>
      <c r="EX481" s="23" t="s">
        <v>858</v>
      </c>
      <c r="EY481" s="23" t="s">
        <v>858</v>
      </c>
      <c r="FA481" s="24" t="s">
        <v>704</v>
      </c>
      <c r="FB481" s="24" t="s">
        <v>282</v>
      </c>
      <c r="FC481" s="24">
        <v>8000</v>
      </c>
      <c r="FD481" s="24">
        <v>14</v>
      </c>
      <c r="FE481" s="24">
        <v>396.8</v>
      </c>
      <c r="FF481" s="24">
        <v>10</v>
      </c>
      <c r="FG481" s="24">
        <v>428</v>
      </c>
      <c r="FH481" s="24">
        <v>6.6</v>
      </c>
      <c r="FI481" s="24" t="s">
        <v>858</v>
      </c>
      <c r="FJ481" s="24" t="s">
        <v>858</v>
      </c>
      <c r="FK481" s="24" t="s">
        <v>858</v>
      </c>
      <c r="FL481" s="24" t="s">
        <v>858</v>
      </c>
      <c r="FN481" s="11" t="s">
        <v>704</v>
      </c>
      <c r="FO481" s="11" t="s">
        <v>282</v>
      </c>
      <c r="FP481" s="11">
        <v>15000</v>
      </c>
      <c r="FQ481" s="11">
        <v>10.5</v>
      </c>
      <c r="FR481" s="11">
        <v>40</v>
      </c>
      <c r="FS481" s="11" t="s">
        <v>858</v>
      </c>
      <c r="FT481" s="11">
        <v>40.9</v>
      </c>
      <c r="FU481" s="11">
        <v>1.3</v>
      </c>
      <c r="FV481" s="11">
        <v>36</v>
      </c>
      <c r="FW481" s="11">
        <v>1.4</v>
      </c>
      <c r="FX481" s="11" t="s">
        <v>858</v>
      </c>
      <c r="FY481" s="11" t="s">
        <v>858</v>
      </c>
      <c r="GA481" s="10" t="s">
        <v>704</v>
      </c>
      <c r="GB481" s="10" t="s">
        <v>282</v>
      </c>
      <c r="GC481" s="10">
        <v>13000</v>
      </c>
      <c r="GD481" s="10">
        <v>16.600000000000001</v>
      </c>
      <c r="GE481" s="10">
        <v>28836</v>
      </c>
      <c r="GF481" s="10">
        <v>16</v>
      </c>
      <c r="GG481" s="10">
        <v>31051</v>
      </c>
      <c r="GH481" s="10">
        <v>6.8</v>
      </c>
      <c r="GI481" s="10">
        <v>16257</v>
      </c>
      <c r="GJ481" s="10">
        <v>6.9</v>
      </c>
      <c r="GK481" s="10" t="s">
        <v>858</v>
      </c>
      <c r="GL481" s="10" t="s">
        <v>858</v>
      </c>
      <c r="GN481" s="9" t="s">
        <v>704</v>
      </c>
      <c r="GO481" s="9" t="s">
        <v>282</v>
      </c>
      <c r="GP481" s="9">
        <v>15000</v>
      </c>
      <c r="GQ481" s="9">
        <v>10.5</v>
      </c>
      <c r="GR481" s="9">
        <v>10.58</v>
      </c>
      <c r="GS481" s="9">
        <v>12</v>
      </c>
      <c r="GT481" s="9">
        <v>12.91</v>
      </c>
      <c r="GU481" s="9">
        <v>5</v>
      </c>
      <c r="GV481" s="9">
        <v>7.09</v>
      </c>
      <c r="GW481" s="9">
        <v>5.0999999999999996</v>
      </c>
      <c r="GX481" s="9" t="s">
        <v>858</v>
      </c>
      <c r="GY481" s="9" t="s">
        <v>858</v>
      </c>
    </row>
    <row r="482" spans="1:207" x14ac:dyDescent="0.25">
      <c r="A482" s="1" t="s">
        <v>705</v>
      </c>
      <c r="B482" s="1" t="s">
        <v>283</v>
      </c>
      <c r="C482" s="1">
        <v>10000</v>
      </c>
      <c r="D482" s="1">
        <v>13.3</v>
      </c>
      <c r="E482" s="1">
        <v>412.1</v>
      </c>
      <c r="F482" s="1">
        <v>10</v>
      </c>
      <c r="G482" s="1">
        <v>497</v>
      </c>
      <c r="H482" s="1">
        <v>8.6999999999999993</v>
      </c>
      <c r="I482" s="1" t="s">
        <v>858</v>
      </c>
      <c r="J482" s="1" t="s">
        <v>858</v>
      </c>
      <c r="K482" s="1" t="s">
        <v>858</v>
      </c>
      <c r="L482" s="1" t="s">
        <v>858</v>
      </c>
      <c r="N482" s="2" t="s">
        <v>705</v>
      </c>
      <c r="O482" s="2" t="s">
        <v>283</v>
      </c>
      <c r="P482" s="2">
        <v>19000</v>
      </c>
      <c r="Q482" s="2">
        <v>9.3000000000000007</v>
      </c>
      <c r="R482" s="2">
        <v>37.5</v>
      </c>
      <c r="S482" s="2">
        <v>1.1000000000000001</v>
      </c>
      <c r="T482" s="2">
        <v>38.200000000000003</v>
      </c>
      <c r="U482" s="2">
        <v>1.3</v>
      </c>
      <c r="V482" s="2">
        <v>32.5</v>
      </c>
      <c r="W482" s="2">
        <v>1.6</v>
      </c>
      <c r="X482" s="2" t="s">
        <v>858</v>
      </c>
      <c r="Y482" s="2" t="s">
        <v>858</v>
      </c>
      <c r="AA482" s="3" t="s">
        <v>705</v>
      </c>
      <c r="AB482" s="3" t="s">
        <v>283</v>
      </c>
      <c r="AC482" s="3">
        <v>17000</v>
      </c>
      <c r="AD482" s="3">
        <v>11</v>
      </c>
      <c r="AE482" s="3">
        <v>20385</v>
      </c>
      <c r="AF482" s="3">
        <v>10</v>
      </c>
      <c r="AG482" s="3">
        <v>24299</v>
      </c>
      <c r="AH482" s="3">
        <v>6.9</v>
      </c>
      <c r="AI482" s="3">
        <v>11734</v>
      </c>
      <c r="AJ482" s="3">
        <v>6</v>
      </c>
      <c r="AK482" s="3" t="s">
        <v>858</v>
      </c>
      <c r="AL482" s="3" t="s">
        <v>858</v>
      </c>
      <c r="AN482" s="4" t="s">
        <v>705</v>
      </c>
      <c r="AO482" s="4" t="s">
        <v>283</v>
      </c>
      <c r="AP482" s="4">
        <v>19000</v>
      </c>
      <c r="AQ482" s="4">
        <v>9.3000000000000007</v>
      </c>
      <c r="AR482" s="4">
        <v>9.7899999999999991</v>
      </c>
      <c r="AS482" s="4">
        <v>7.7</v>
      </c>
      <c r="AT482" s="4">
        <v>11.91</v>
      </c>
      <c r="AU482" s="4">
        <v>5.9</v>
      </c>
      <c r="AV482" s="4">
        <v>6.47</v>
      </c>
      <c r="AW482" s="4">
        <v>3.9</v>
      </c>
      <c r="AX482" s="4" t="s">
        <v>858</v>
      </c>
      <c r="AY482" s="4" t="s">
        <v>858</v>
      </c>
      <c r="BA482" s="5" t="s">
        <v>705</v>
      </c>
      <c r="BB482" s="5" t="s">
        <v>283</v>
      </c>
      <c r="BC482" s="5">
        <v>19000</v>
      </c>
      <c r="BD482" s="5">
        <v>9.3000000000000007</v>
      </c>
      <c r="BE482" s="5">
        <v>383.3</v>
      </c>
      <c r="BF482" s="5">
        <v>7.1</v>
      </c>
      <c r="BG482" s="5">
        <v>454.3</v>
      </c>
      <c r="BH482" s="5">
        <v>5.7</v>
      </c>
      <c r="BI482" s="5">
        <v>247.6</v>
      </c>
      <c r="BJ482" s="5">
        <v>5.4</v>
      </c>
      <c r="BK482" s="5" t="s">
        <v>858</v>
      </c>
      <c r="BL482" s="5" t="s">
        <v>858</v>
      </c>
      <c r="BN482" s="6" t="s">
        <v>705</v>
      </c>
      <c r="BO482" s="6" t="s">
        <v>283</v>
      </c>
      <c r="BP482" s="6">
        <v>30000</v>
      </c>
      <c r="BQ482" s="6">
        <v>7.2</v>
      </c>
      <c r="BR482" s="6">
        <v>35</v>
      </c>
      <c r="BS482" s="6">
        <v>3.8</v>
      </c>
      <c r="BT482" s="6">
        <v>31</v>
      </c>
      <c r="BU482" s="6">
        <v>2.6</v>
      </c>
      <c r="BV482" s="6">
        <v>13.5</v>
      </c>
      <c r="BW482" s="6">
        <v>14</v>
      </c>
      <c r="BX482" s="6" t="s">
        <v>858</v>
      </c>
      <c r="BY482" s="6" t="s">
        <v>858</v>
      </c>
      <c r="CA482" s="7" t="s">
        <v>705</v>
      </c>
      <c r="CB482" s="7" t="s">
        <v>283</v>
      </c>
      <c r="CC482" s="7">
        <v>27000</v>
      </c>
      <c r="CD482" s="7">
        <v>8.4</v>
      </c>
      <c r="CE482" s="7">
        <v>16230</v>
      </c>
      <c r="CF482" s="7">
        <v>10</v>
      </c>
      <c r="CG482" s="7">
        <v>18791</v>
      </c>
      <c r="CH482" s="7">
        <v>6.7</v>
      </c>
      <c r="CI482" s="7">
        <v>5329</v>
      </c>
      <c r="CJ482" s="7">
        <v>14</v>
      </c>
      <c r="CK482" s="7" t="s">
        <v>858</v>
      </c>
      <c r="CL482" s="7" t="s">
        <v>858</v>
      </c>
      <c r="CN482" s="8" t="s">
        <v>705</v>
      </c>
      <c r="CO482" s="8" t="s">
        <v>283</v>
      </c>
      <c r="CP482" s="8">
        <v>30000</v>
      </c>
      <c r="CQ482" s="8">
        <v>7.2</v>
      </c>
      <c r="CR482" s="8">
        <v>9.2100000000000009</v>
      </c>
      <c r="CS482" s="8">
        <v>6</v>
      </c>
      <c r="CT482" s="8">
        <v>11.31</v>
      </c>
      <c r="CU482" s="8">
        <v>4.9000000000000004</v>
      </c>
      <c r="CV482" s="8">
        <v>6.14</v>
      </c>
      <c r="CW482" s="8">
        <v>1.2</v>
      </c>
      <c r="CX482" s="8" t="s">
        <v>858</v>
      </c>
      <c r="CY482" s="8" t="s">
        <v>858</v>
      </c>
      <c r="DA482" s="20" t="s">
        <v>705</v>
      </c>
      <c r="DB482" s="20" t="s">
        <v>283</v>
      </c>
      <c r="DC482" s="20">
        <v>30000</v>
      </c>
      <c r="DD482" s="20">
        <v>7.2</v>
      </c>
      <c r="DE482" s="20">
        <v>317.8</v>
      </c>
      <c r="DF482" s="20">
        <v>5.6</v>
      </c>
      <c r="DG482" s="20">
        <v>350.8</v>
      </c>
      <c r="DH482" s="20">
        <v>5.6</v>
      </c>
      <c r="DI482" s="20">
        <v>92</v>
      </c>
      <c r="DJ482" s="20">
        <v>15</v>
      </c>
      <c r="DK482" s="20" t="s">
        <v>858</v>
      </c>
      <c r="DL482" s="20" t="s">
        <v>858</v>
      </c>
      <c r="DN482" s="21" t="s">
        <v>705</v>
      </c>
      <c r="DO482" s="21" t="s">
        <v>283</v>
      </c>
      <c r="DP482" s="21">
        <v>9000</v>
      </c>
      <c r="DQ482" s="21">
        <v>13.1</v>
      </c>
      <c r="DR482" s="21">
        <v>37</v>
      </c>
      <c r="DS482" s="21">
        <v>1.7</v>
      </c>
      <c r="DT482" s="21">
        <v>37.200000000000003</v>
      </c>
      <c r="DU482" s="21">
        <v>2.1</v>
      </c>
      <c r="DV482" s="21" t="s">
        <v>858</v>
      </c>
      <c r="DW482" s="21" t="s">
        <v>858</v>
      </c>
      <c r="DX482" s="21" t="s">
        <v>858</v>
      </c>
      <c r="DY482" s="21" t="s">
        <v>858</v>
      </c>
      <c r="EA482" s="22" t="s">
        <v>705</v>
      </c>
      <c r="EB482" s="22" t="s">
        <v>283</v>
      </c>
      <c r="EC482" s="22">
        <v>8000</v>
      </c>
      <c r="ED482" s="22">
        <v>15.5</v>
      </c>
      <c r="EE482" s="22">
        <v>18043</v>
      </c>
      <c r="EF482" s="22">
        <v>15</v>
      </c>
      <c r="EG482" s="22">
        <v>21297</v>
      </c>
      <c r="EH482" s="22">
        <v>8.1</v>
      </c>
      <c r="EI482" s="22" t="s">
        <v>858</v>
      </c>
      <c r="EJ482" s="22" t="s">
        <v>858</v>
      </c>
      <c r="EK482" s="22" t="s">
        <v>858</v>
      </c>
      <c r="EL482" s="22" t="s">
        <v>858</v>
      </c>
      <c r="EN482" s="23" t="s">
        <v>705</v>
      </c>
      <c r="EO482" s="23" t="s">
        <v>283</v>
      </c>
      <c r="EP482" s="23">
        <v>9000</v>
      </c>
      <c r="EQ482" s="23">
        <v>13.1</v>
      </c>
      <c r="ER482" s="23">
        <v>9.4499999999999993</v>
      </c>
      <c r="ES482" s="23">
        <v>7.4</v>
      </c>
      <c r="ET482" s="23">
        <v>10.97</v>
      </c>
      <c r="EU482" s="23">
        <v>6.4</v>
      </c>
      <c r="EV482" s="23">
        <v>6.69</v>
      </c>
      <c r="EW482" s="23">
        <v>5.2</v>
      </c>
      <c r="EX482" s="23" t="s">
        <v>858</v>
      </c>
      <c r="EY482" s="23" t="s">
        <v>858</v>
      </c>
      <c r="FA482" s="24" t="s">
        <v>705</v>
      </c>
      <c r="FB482" s="24" t="s">
        <v>283</v>
      </c>
      <c r="FC482" s="24">
        <v>9000</v>
      </c>
      <c r="FD482" s="24">
        <v>13.1</v>
      </c>
      <c r="FE482" s="24">
        <v>365.9</v>
      </c>
      <c r="FF482" s="24">
        <v>7.6</v>
      </c>
      <c r="FG482" s="24">
        <v>408.4</v>
      </c>
      <c r="FH482" s="24">
        <v>6.1</v>
      </c>
      <c r="FI482" s="24">
        <v>233.7</v>
      </c>
      <c r="FJ482" s="24">
        <v>8</v>
      </c>
      <c r="FK482" s="24" t="s">
        <v>858</v>
      </c>
      <c r="FL482" s="24" t="s">
        <v>858</v>
      </c>
      <c r="FN482" s="11" t="s">
        <v>705</v>
      </c>
      <c r="FO482" s="11" t="s">
        <v>283</v>
      </c>
      <c r="FP482" s="11">
        <v>10000</v>
      </c>
      <c r="FQ482" s="11">
        <v>13.3</v>
      </c>
      <c r="FR482" s="11">
        <v>38.1</v>
      </c>
      <c r="FS482" s="11">
        <v>2</v>
      </c>
      <c r="FT482" s="11">
        <v>39</v>
      </c>
      <c r="FU482" s="11">
        <v>1.4</v>
      </c>
      <c r="FV482" s="11" t="s">
        <v>858</v>
      </c>
      <c r="FW482" s="11" t="s">
        <v>858</v>
      </c>
      <c r="FX482" s="11" t="s">
        <v>858</v>
      </c>
      <c r="FY482" s="11" t="s">
        <v>858</v>
      </c>
      <c r="GA482" s="10" t="s">
        <v>705</v>
      </c>
      <c r="GB482" s="10" t="s">
        <v>283</v>
      </c>
      <c r="GC482" s="10">
        <v>9000</v>
      </c>
      <c r="GD482" s="10">
        <v>15.7</v>
      </c>
      <c r="GE482" s="10">
        <v>23691</v>
      </c>
      <c r="GF482" s="10">
        <v>11</v>
      </c>
      <c r="GG482" s="10">
        <v>27067</v>
      </c>
      <c r="GH482" s="10">
        <v>10</v>
      </c>
      <c r="GI482" s="10" t="s">
        <v>858</v>
      </c>
      <c r="GJ482" s="10" t="s">
        <v>858</v>
      </c>
      <c r="GK482" s="10" t="s">
        <v>858</v>
      </c>
      <c r="GL482" s="10" t="s">
        <v>858</v>
      </c>
      <c r="GN482" s="9" t="s">
        <v>705</v>
      </c>
      <c r="GO482" s="9" t="s">
        <v>283</v>
      </c>
      <c r="GP482" s="9">
        <v>10000</v>
      </c>
      <c r="GQ482" s="9">
        <v>13.3</v>
      </c>
      <c r="GR482" s="9">
        <v>10.64</v>
      </c>
      <c r="GS482" s="9">
        <v>12</v>
      </c>
      <c r="GT482" s="9">
        <v>12.74</v>
      </c>
      <c r="GU482" s="9">
        <v>9</v>
      </c>
      <c r="GV482" s="9" t="s">
        <v>858</v>
      </c>
      <c r="GW482" s="9" t="s">
        <v>858</v>
      </c>
      <c r="GX482" s="9" t="s">
        <v>858</v>
      </c>
      <c r="GY482" s="9" t="s">
        <v>858</v>
      </c>
    </row>
    <row r="483" spans="1:207" x14ac:dyDescent="0.25">
      <c r="A483" s="1" t="s">
        <v>706</v>
      </c>
      <c r="B483" s="1" t="s">
        <v>284</v>
      </c>
      <c r="C483" s="1">
        <v>24000</v>
      </c>
      <c r="D483" s="1">
        <v>8.4</v>
      </c>
      <c r="E483" s="1">
        <v>534.29999999999995</v>
      </c>
      <c r="F483" s="1">
        <v>6.1</v>
      </c>
      <c r="G483" s="1">
        <v>605.6</v>
      </c>
      <c r="H483" s="1">
        <v>4.2</v>
      </c>
      <c r="I483" s="1">
        <v>315.89999999999998</v>
      </c>
      <c r="J483" s="1">
        <v>5.6</v>
      </c>
      <c r="K483" s="1" t="s">
        <v>858</v>
      </c>
      <c r="L483" s="1" t="s">
        <v>858</v>
      </c>
      <c r="N483" s="2" t="s">
        <v>706</v>
      </c>
      <c r="O483" s="2" t="s">
        <v>284</v>
      </c>
      <c r="P483" s="2">
        <v>35000</v>
      </c>
      <c r="Q483" s="2">
        <v>6.9</v>
      </c>
      <c r="R483" s="2">
        <v>38</v>
      </c>
      <c r="S483" s="2">
        <v>1.7</v>
      </c>
      <c r="T483" s="2">
        <v>40</v>
      </c>
      <c r="U483" s="2">
        <v>1</v>
      </c>
      <c r="V483" s="2">
        <v>35</v>
      </c>
      <c r="W483" s="2">
        <v>1.8</v>
      </c>
      <c r="X483" s="2" t="s">
        <v>858</v>
      </c>
      <c r="Y483" s="2" t="s">
        <v>858</v>
      </c>
      <c r="AA483" s="3" t="s">
        <v>706</v>
      </c>
      <c r="AB483" s="3" t="s">
        <v>284</v>
      </c>
      <c r="AC483" s="3">
        <v>31000</v>
      </c>
      <c r="AD483" s="3">
        <v>9</v>
      </c>
      <c r="AE483" s="3">
        <v>28213</v>
      </c>
      <c r="AF483" s="3">
        <v>7.8</v>
      </c>
      <c r="AG483" s="3">
        <v>31399</v>
      </c>
      <c r="AH483" s="3">
        <v>4.2</v>
      </c>
      <c r="AI483" s="3">
        <v>14726</v>
      </c>
      <c r="AJ483" s="3">
        <v>6.1</v>
      </c>
      <c r="AK483" s="3" t="s">
        <v>858</v>
      </c>
      <c r="AL483" s="3" t="s">
        <v>858</v>
      </c>
      <c r="AN483" s="4" t="s">
        <v>706</v>
      </c>
      <c r="AO483" s="4" t="s">
        <v>284</v>
      </c>
      <c r="AP483" s="4">
        <v>35000</v>
      </c>
      <c r="AQ483" s="4">
        <v>6.9</v>
      </c>
      <c r="AR483" s="4">
        <v>13.26</v>
      </c>
      <c r="AS483" s="4">
        <v>5.7</v>
      </c>
      <c r="AT483" s="4">
        <v>14.99</v>
      </c>
      <c r="AU483" s="4">
        <v>3.7</v>
      </c>
      <c r="AV483" s="4">
        <v>7.43</v>
      </c>
      <c r="AW483" s="4">
        <v>2.7</v>
      </c>
      <c r="AX483" s="4" t="s">
        <v>858</v>
      </c>
      <c r="AY483" s="4" t="s">
        <v>858</v>
      </c>
      <c r="BA483" s="5" t="s">
        <v>706</v>
      </c>
      <c r="BB483" s="5" t="s">
        <v>284</v>
      </c>
      <c r="BC483" s="5">
        <v>35000</v>
      </c>
      <c r="BD483" s="5">
        <v>6.9</v>
      </c>
      <c r="BE483" s="5">
        <v>526.79999999999995</v>
      </c>
      <c r="BF483" s="5">
        <v>6.2</v>
      </c>
      <c r="BG483" s="5">
        <v>599.5</v>
      </c>
      <c r="BH483" s="5">
        <v>3.6</v>
      </c>
      <c r="BI483" s="5">
        <v>290.3</v>
      </c>
      <c r="BJ483" s="5">
        <v>4.4000000000000004</v>
      </c>
      <c r="BK483" s="5" t="s">
        <v>858</v>
      </c>
      <c r="BL483" s="5" t="s">
        <v>858</v>
      </c>
      <c r="BN483" s="6" t="s">
        <v>706</v>
      </c>
      <c r="BO483" s="6" t="s">
        <v>284</v>
      </c>
      <c r="BP483" s="6">
        <v>47000</v>
      </c>
      <c r="BQ483" s="6">
        <v>5.9</v>
      </c>
      <c r="BR483" s="6">
        <v>37.4</v>
      </c>
      <c r="BS483" s="6">
        <v>0.4</v>
      </c>
      <c r="BT483" s="6">
        <v>34.200000000000003</v>
      </c>
      <c r="BU483" s="6">
        <v>2</v>
      </c>
      <c r="BV483" s="6">
        <v>13.9</v>
      </c>
      <c r="BW483" s="6">
        <v>18</v>
      </c>
      <c r="BX483" s="6" t="s">
        <v>858</v>
      </c>
      <c r="BY483" s="6" t="s">
        <v>858</v>
      </c>
      <c r="CA483" s="7" t="s">
        <v>706</v>
      </c>
      <c r="CB483" s="7" t="s">
        <v>284</v>
      </c>
      <c r="CC483" s="7">
        <v>41000</v>
      </c>
      <c r="CD483" s="7">
        <v>7.9</v>
      </c>
      <c r="CE483" s="7">
        <v>22450</v>
      </c>
      <c r="CF483" s="7">
        <v>9</v>
      </c>
      <c r="CG483" s="7">
        <v>25895</v>
      </c>
      <c r="CH483" s="7">
        <v>5</v>
      </c>
      <c r="CI483" s="7" t="s">
        <v>858</v>
      </c>
      <c r="CJ483" s="7" t="s">
        <v>858</v>
      </c>
      <c r="CK483" s="7" t="s">
        <v>858</v>
      </c>
      <c r="CL483" s="7" t="s">
        <v>858</v>
      </c>
      <c r="CN483" s="8" t="s">
        <v>706</v>
      </c>
      <c r="CO483" s="8" t="s">
        <v>284</v>
      </c>
      <c r="CP483" s="8">
        <v>47000</v>
      </c>
      <c r="CQ483" s="8">
        <v>5.9</v>
      </c>
      <c r="CR483" s="8">
        <v>11.72</v>
      </c>
      <c r="CS483" s="8">
        <v>6.2</v>
      </c>
      <c r="CT483" s="8">
        <v>14.33</v>
      </c>
      <c r="CU483" s="8">
        <v>3.5</v>
      </c>
      <c r="CV483" s="8">
        <v>6.87</v>
      </c>
      <c r="CW483" s="8">
        <v>2.2000000000000002</v>
      </c>
      <c r="CX483" s="8" t="s">
        <v>858</v>
      </c>
      <c r="CY483" s="8" t="s">
        <v>858</v>
      </c>
      <c r="DA483" s="20" t="s">
        <v>706</v>
      </c>
      <c r="DB483" s="20" t="s">
        <v>284</v>
      </c>
      <c r="DC483" s="20">
        <v>47000</v>
      </c>
      <c r="DD483" s="20">
        <v>5.9</v>
      </c>
      <c r="DE483" s="20">
        <v>440.7</v>
      </c>
      <c r="DF483" s="20">
        <v>6.5</v>
      </c>
      <c r="DG483" s="20">
        <v>490.4</v>
      </c>
      <c r="DH483" s="20">
        <v>4.0999999999999996</v>
      </c>
      <c r="DI483" s="20">
        <v>121.5</v>
      </c>
      <c r="DJ483" s="20">
        <v>16</v>
      </c>
      <c r="DK483" s="20" t="s">
        <v>858</v>
      </c>
      <c r="DL483" s="20" t="s">
        <v>858</v>
      </c>
      <c r="DN483" s="21" t="s">
        <v>706</v>
      </c>
      <c r="DO483" s="21" t="s">
        <v>284</v>
      </c>
      <c r="DP483" s="21">
        <v>11000</v>
      </c>
      <c r="DQ483" s="21">
        <v>12.1</v>
      </c>
      <c r="DR483" s="21">
        <v>37</v>
      </c>
      <c r="DS483" s="21">
        <v>0.9</v>
      </c>
      <c r="DT483" s="21">
        <v>37.200000000000003</v>
      </c>
      <c r="DU483" s="21">
        <v>1.3</v>
      </c>
      <c r="DV483" s="21">
        <v>32.5</v>
      </c>
      <c r="DW483" s="21">
        <v>2.7</v>
      </c>
      <c r="DX483" s="21" t="s">
        <v>858</v>
      </c>
      <c r="DY483" s="21" t="s">
        <v>858</v>
      </c>
      <c r="EA483" s="22" t="s">
        <v>706</v>
      </c>
      <c r="EB483" s="22" t="s">
        <v>284</v>
      </c>
      <c r="EC483" s="22">
        <v>10000</v>
      </c>
      <c r="ED483" s="22">
        <v>14.3</v>
      </c>
      <c r="EE483" s="22">
        <v>23588</v>
      </c>
      <c r="EF483" s="22">
        <v>20</v>
      </c>
      <c r="EG483" s="22">
        <v>31015</v>
      </c>
      <c r="EH483" s="22">
        <v>8.3000000000000007</v>
      </c>
      <c r="EI483" s="22" t="s">
        <v>858</v>
      </c>
      <c r="EJ483" s="22" t="s">
        <v>858</v>
      </c>
      <c r="EK483" s="22" t="s">
        <v>858</v>
      </c>
      <c r="EL483" s="22" t="s">
        <v>858</v>
      </c>
      <c r="EN483" s="23" t="s">
        <v>706</v>
      </c>
      <c r="EO483" s="23" t="s">
        <v>284</v>
      </c>
      <c r="EP483" s="23">
        <v>11000</v>
      </c>
      <c r="EQ483" s="23">
        <v>12.1</v>
      </c>
      <c r="ER483" s="23">
        <v>12.66</v>
      </c>
      <c r="ES483" s="23">
        <v>19</v>
      </c>
      <c r="ET483" s="23">
        <v>15.76</v>
      </c>
      <c r="EU483" s="23">
        <v>6.8</v>
      </c>
      <c r="EV483" s="23">
        <v>7.1</v>
      </c>
      <c r="EW483" s="23">
        <v>5.9</v>
      </c>
      <c r="EX483" s="23" t="s">
        <v>858</v>
      </c>
      <c r="EY483" s="23" t="s">
        <v>858</v>
      </c>
      <c r="FA483" s="24" t="s">
        <v>706</v>
      </c>
      <c r="FB483" s="24" t="s">
        <v>284</v>
      </c>
      <c r="FC483" s="24">
        <v>11000</v>
      </c>
      <c r="FD483" s="24">
        <v>12.1</v>
      </c>
      <c r="FE483" s="24">
        <v>452.7</v>
      </c>
      <c r="FF483" s="24">
        <v>18</v>
      </c>
      <c r="FG483" s="24">
        <v>586</v>
      </c>
      <c r="FH483" s="24">
        <v>7</v>
      </c>
      <c r="FI483" s="24">
        <v>266.3</v>
      </c>
      <c r="FJ483" s="24">
        <v>7.6</v>
      </c>
      <c r="FK483" s="24" t="s">
        <v>858</v>
      </c>
      <c r="FL483" s="24" t="s">
        <v>858</v>
      </c>
      <c r="FN483" s="11" t="s">
        <v>706</v>
      </c>
      <c r="FO483" s="11" t="s">
        <v>284</v>
      </c>
      <c r="FP483" s="11">
        <v>24000</v>
      </c>
      <c r="FQ483" s="11">
        <v>8.4</v>
      </c>
      <c r="FR483" s="11">
        <v>40</v>
      </c>
      <c r="FS483" s="11">
        <v>1.5</v>
      </c>
      <c r="FT483" s="11">
        <v>41.3</v>
      </c>
      <c r="FU483" s="11">
        <v>1.2</v>
      </c>
      <c r="FV483" s="11">
        <v>35.700000000000003</v>
      </c>
      <c r="FW483" s="11">
        <v>2.2000000000000002</v>
      </c>
      <c r="FX483" s="11" t="s">
        <v>858</v>
      </c>
      <c r="FY483" s="11" t="s">
        <v>858</v>
      </c>
      <c r="GA483" s="10" t="s">
        <v>706</v>
      </c>
      <c r="GB483" s="10" t="s">
        <v>284</v>
      </c>
      <c r="GC483" s="10">
        <v>21000</v>
      </c>
      <c r="GD483" s="10">
        <v>11.3</v>
      </c>
      <c r="GE483" s="10">
        <v>28703</v>
      </c>
      <c r="GF483" s="10">
        <v>7.8</v>
      </c>
      <c r="GG483" s="10">
        <v>31576</v>
      </c>
      <c r="GH483" s="10">
        <v>4.7</v>
      </c>
      <c r="GI483" s="10">
        <v>16576</v>
      </c>
      <c r="GJ483" s="10">
        <v>7.8</v>
      </c>
      <c r="GK483" s="10" t="s">
        <v>858</v>
      </c>
      <c r="GL483" s="10" t="s">
        <v>858</v>
      </c>
      <c r="GN483" s="9" t="s">
        <v>706</v>
      </c>
      <c r="GO483" s="9" t="s">
        <v>284</v>
      </c>
      <c r="GP483" s="9">
        <v>24000</v>
      </c>
      <c r="GQ483" s="9">
        <v>8.4</v>
      </c>
      <c r="GR483" s="9">
        <v>13.24</v>
      </c>
      <c r="GS483" s="9">
        <v>6.1</v>
      </c>
      <c r="GT483" s="9">
        <v>14.68</v>
      </c>
      <c r="GU483" s="9">
        <v>4.4000000000000004</v>
      </c>
      <c r="GV483" s="9">
        <v>7.59</v>
      </c>
      <c r="GW483" s="9">
        <v>3.4</v>
      </c>
      <c r="GX483" s="9" t="s">
        <v>858</v>
      </c>
      <c r="GY483" s="9" t="s">
        <v>858</v>
      </c>
    </row>
    <row r="484" spans="1:207" x14ac:dyDescent="0.25">
      <c r="A484" s="1" t="s">
        <v>707</v>
      </c>
      <c r="B484" s="1" t="s">
        <v>285</v>
      </c>
      <c r="C484" s="1">
        <v>14000</v>
      </c>
      <c r="D484" s="1">
        <v>11.2</v>
      </c>
      <c r="E484" s="1">
        <v>610.6</v>
      </c>
      <c r="F484" s="1">
        <v>9.1999999999999993</v>
      </c>
      <c r="G484" s="1">
        <v>715.3</v>
      </c>
      <c r="H484" s="1">
        <v>7.3</v>
      </c>
      <c r="I484" s="1">
        <v>314.7</v>
      </c>
      <c r="J484" s="1">
        <v>11</v>
      </c>
      <c r="K484" s="1" t="s">
        <v>858</v>
      </c>
      <c r="L484" s="1" t="s">
        <v>858</v>
      </c>
      <c r="N484" s="2" t="s">
        <v>707</v>
      </c>
      <c r="O484" s="2" t="s">
        <v>285</v>
      </c>
      <c r="P484" s="2">
        <v>27000</v>
      </c>
      <c r="Q484" s="2">
        <v>8</v>
      </c>
      <c r="R484" s="2">
        <v>37.5</v>
      </c>
      <c r="S484" s="2">
        <v>1.7</v>
      </c>
      <c r="T484" s="2">
        <v>39.299999999999997</v>
      </c>
      <c r="U484" s="2">
        <v>1</v>
      </c>
      <c r="V484" s="2">
        <v>35</v>
      </c>
      <c r="W484" s="2">
        <v>1.5</v>
      </c>
      <c r="X484" s="2" t="s">
        <v>858</v>
      </c>
      <c r="Y484" s="2" t="s">
        <v>858</v>
      </c>
      <c r="AA484" s="3" t="s">
        <v>707</v>
      </c>
      <c r="AB484" s="3" t="s">
        <v>285</v>
      </c>
      <c r="AC484" s="3">
        <v>25000</v>
      </c>
      <c r="AD484" s="3">
        <v>10.4</v>
      </c>
      <c r="AE484" s="3">
        <v>28707</v>
      </c>
      <c r="AF484" s="3">
        <v>10</v>
      </c>
      <c r="AG484" s="3">
        <v>34038</v>
      </c>
      <c r="AH484" s="3">
        <v>6.6</v>
      </c>
      <c r="AI484" s="3">
        <v>16435</v>
      </c>
      <c r="AJ484" s="3">
        <v>5.4</v>
      </c>
      <c r="AK484" s="3" t="s">
        <v>858</v>
      </c>
      <c r="AL484" s="3" t="s">
        <v>858</v>
      </c>
      <c r="AN484" s="4" t="s">
        <v>707</v>
      </c>
      <c r="AO484" s="4" t="s">
        <v>285</v>
      </c>
      <c r="AP484" s="4">
        <v>27000</v>
      </c>
      <c r="AQ484" s="4">
        <v>8</v>
      </c>
      <c r="AR484" s="4">
        <v>14.23</v>
      </c>
      <c r="AS484" s="4">
        <v>7.8</v>
      </c>
      <c r="AT484" s="4">
        <v>16.13</v>
      </c>
      <c r="AU484" s="4">
        <v>5.0999999999999996</v>
      </c>
      <c r="AV484" s="4">
        <v>7.74</v>
      </c>
      <c r="AW484" s="4">
        <v>5.5</v>
      </c>
      <c r="AX484" s="4" t="s">
        <v>858</v>
      </c>
      <c r="AY484" s="4" t="s">
        <v>858</v>
      </c>
      <c r="BA484" s="5" t="s">
        <v>707</v>
      </c>
      <c r="BB484" s="5" t="s">
        <v>285</v>
      </c>
      <c r="BC484" s="5">
        <v>27000</v>
      </c>
      <c r="BD484" s="5">
        <v>8</v>
      </c>
      <c r="BE484" s="5">
        <v>554.6</v>
      </c>
      <c r="BF484" s="5">
        <v>6.5</v>
      </c>
      <c r="BG484" s="5">
        <v>633.79999999999995</v>
      </c>
      <c r="BH484" s="5">
        <v>5.0999999999999996</v>
      </c>
      <c r="BI484" s="5">
        <v>311.5</v>
      </c>
      <c r="BJ484" s="5">
        <v>5.4</v>
      </c>
      <c r="BK484" s="5" t="s">
        <v>858</v>
      </c>
      <c r="BL484" s="5" t="s">
        <v>858</v>
      </c>
      <c r="BN484" s="6" t="s">
        <v>707</v>
      </c>
      <c r="BO484" s="6" t="s">
        <v>285</v>
      </c>
      <c r="BP484" s="6">
        <v>38000</v>
      </c>
      <c r="BQ484" s="6">
        <v>6.6</v>
      </c>
      <c r="BR484" s="6">
        <v>37</v>
      </c>
      <c r="BS484" s="6">
        <v>1.7</v>
      </c>
      <c r="BT484" s="6">
        <v>32.6</v>
      </c>
      <c r="BU484" s="6">
        <v>2.2999999999999998</v>
      </c>
      <c r="BV484" s="6">
        <v>13</v>
      </c>
      <c r="BW484" s="6">
        <v>16</v>
      </c>
      <c r="BX484" s="6" t="s">
        <v>858</v>
      </c>
      <c r="BY484" s="6" t="s">
        <v>858</v>
      </c>
      <c r="CA484" s="7" t="s">
        <v>707</v>
      </c>
      <c r="CB484" s="7" t="s">
        <v>285</v>
      </c>
      <c r="CC484" s="7">
        <v>34000</v>
      </c>
      <c r="CD484" s="7">
        <v>8.5</v>
      </c>
      <c r="CE484" s="7">
        <v>23835</v>
      </c>
      <c r="CF484" s="7">
        <v>11</v>
      </c>
      <c r="CG484" s="7">
        <v>27812</v>
      </c>
      <c r="CH484" s="7">
        <v>6.6</v>
      </c>
      <c r="CI484" s="7">
        <v>6047</v>
      </c>
      <c r="CJ484" s="7">
        <v>18</v>
      </c>
      <c r="CK484" s="7" t="s">
        <v>858</v>
      </c>
      <c r="CL484" s="7" t="s">
        <v>858</v>
      </c>
      <c r="CN484" s="8" t="s">
        <v>707</v>
      </c>
      <c r="CO484" s="8" t="s">
        <v>285</v>
      </c>
      <c r="CP484" s="8">
        <v>38000</v>
      </c>
      <c r="CQ484" s="8">
        <v>6.6</v>
      </c>
      <c r="CR484" s="8">
        <v>12.22</v>
      </c>
      <c r="CS484" s="8">
        <v>7.8</v>
      </c>
      <c r="CT484" s="8">
        <v>15.38</v>
      </c>
      <c r="CU484" s="8">
        <v>4.7</v>
      </c>
      <c r="CV484" s="8">
        <v>6.69</v>
      </c>
      <c r="CW484" s="8">
        <v>3</v>
      </c>
      <c r="CX484" s="8" t="s">
        <v>858</v>
      </c>
      <c r="CY484" s="8" t="s">
        <v>858</v>
      </c>
      <c r="DA484" s="20" t="s">
        <v>707</v>
      </c>
      <c r="DB484" s="20" t="s">
        <v>285</v>
      </c>
      <c r="DC484" s="20">
        <v>38000</v>
      </c>
      <c r="DD484" s="20">
        <v>6.6</v>
      </c>
      <c r="DE484" s="20">
        <v>439.3</v>
      </c>
      <c r="DF484" s="20">
        <v>8.9</v>
      </c>
      <c r="DG484" s="20">
        <v>501.7</v>
      </c>
      <c r="DH484" s="20">
        <v>5.3</v>
      </c>
      <c r="DI484" s="20">
        <v>99.7</v>
      </c>
      <c r="DJ484" s="20">
        <v>20</v>
      </c>
      <c r="DK484" s="20" t="s">
        <v>858</v>
      </c>
      <c r="DL484" s="20" t="s">
        <v>858</v>
      </c>
      <c r="DN484" s="21" t="s">
        <v>707</v>
      </c>
      <c r="DO484" s="21" t="s">
        <v>285</v>
      </c>
      <c r="DP484" s="21">
        <v>12000</v>
      </c>
      <c r="DQ484" s="21">
        <v>11.4</v>
      </c>
      <c r="DR484" s="21">
        <v>37.5</v>
      </c>
      <c r="DS484" s="21">
        <v>1.9</v>
      </c>
      <c r="DT484" s="21">
        <v>38.1</v>
      </c>
      <c r="DU484" s="21">
        <v>1.4</v>
      </c>
      <c r="DV484" s="21">
        <v>33</v>
      </c>
      <c r="DW484" s="21">
        <v>4.8</v>
      </c>
      <c r="DX484" s="21" t="s">
        <v>858</v>
      </c>
      <c r="DY484" s="21" t="s">
        <v>858</v>
      </c>
      <c r="EA484" s="22" t="s">
        <v>707</v>
      </c>
      <c r="EB484" s="22" t="s">
        <v>285</v>
      </c>
      <c r="EC484" s="22">
        <v>11000</v>
      </c>
      <c r="ED484" s="22">
        <v>13.6</v>
      </c>
      <c r="EE484" s="22">
        <v>25284</v>
      </c>
      <c r="EF484" s="22">
        <v>12</v>
      </c>
      <c r="EG484" s="22">
        <v>28252</v>
      </c>
      <c r="EH484" s="22">
        <v>6.9</v>
      </c>
      <c r="EI484" s="22" t="s">
        <v>858</v>
      </c>
      <c r="EJ484" s="22" t="s">
        <v>858</v>
      </c>
      <c r="EK484" s="22" t="s">
        <v>858</v>
      </c>
      <c r="EL484" s="22" t="s">
        <v>858</v>
      </c>
      <c r="EN484" s="23" t="s">
        <v>707</v>
      </c>
      <c r="EO484" s="23" t="s">
        <v>285</v>
      </c>
      <c r="EP484" s="23">
        <v>12000</v>
      </c>
      <c r="EQ484" s="23">
        <v>11.4</v>
      </c>
      <c r="ER484" s="23">
        <v>12.73</v>
      </c>
      <c r="ES484" s="23">
        <v>13</v>
      </c>
      <c r="ET484" s="23">
        <v>14.1</v>
      </c>
      <c r="EU484" s="23">
        <v>5.7</v>
      </c>
      <c r="EV484" s="23">
        <v>7.67</v>
      </c>
      <c r="EW484" s="23">
        <v>8.1</v>
      </c>
      <c r="EX484" s="23" t="s">
        <v>858</v>
      </c>
      <c r="EY484" s="23" t="s">
        <v>858</v>
      </c>
      <c r="FA484" s="24" t="s">
        <v>707</v>
      </c>
      <c r="FB484" s="24" t="s">
        <v>285</v>
      </c>
      <c r="FC484" s="24">
        <v>12000</v>
      </c>
      <c r="FD484" s="24">
        <v>11.4</v>
      </c>
      <c r="FE484" s="24">
        <v>497.7</v>
      </c>
      <c r="FF484" s="24">
        <v>9.6</v>
      </c>
      <c r="FG484" s="24">
        <v>537.79999999999995</v>
      </c>
      <c r="FH484" s="24">
        <v>5.4</v>
      </c>
      <c r="FI484" s="24">
        <v>283.60000000000002</v>
      </c>
      <c r="FJ484" s="24">
        <v>7.9</v>
      </c>
      <c r="FK484" s="24" t="s">
        <v>858</v>
      </c>
      <c r="FL484" s="24" t="s">
        <v>858</v>
      </c>
      <c r="FN484" s="11" t="s">
        <v>707</v>
      </c>
      <c r="FO484" s="11" t="s">
        <v>285</v>
      </c>
      <c r="FP484" s="11">
        <v>14000</v>
      </c>
      <c r="FQ484" s="11">
        <v>11.2</v>
      </c>
      <c r="FR484" s="11">
        <v>39.9</v>
      </c>
      <c r="FS484" s="11">
        <v>2.1</v>
      </c>
      <c r="FT484" s="11">
        <v>40.299999999999997</v>
      </c>
      <c r="FU484" s="11">
        <v>1.3</v>
      </c>
      <c r="FV484" s="11">
        <v>35</v>
      </c>
      <c r="FW484" s="11">
        <v>1.7</v>
      </c>
      <c r="FX484" s="11" t="s">
        <v>858</v>
      </c>
      <c r="FY484" s="11" t="s">
        <v>858</v>
      </c>
      <c r="GA484" s="10" t="s">
        <v>707</v>
      </c>
      <c r="GB484" s="10" t="s">
        <v>285</v>
      </c>
      <c r="GC484" s="10">
        <v>14000</v>
      </c>
      <c r="GD484" s="10">
        <v>15.3</v>
      </c>
      <c r="GE484" s="10">
        <v>31219</v>
      </c>
      <c r="GF484" s="10">
        <v>15</v>
      </c>
      <c r="GG484" s="10">
        <v>38615</v>
      </c>
      <c r="GH484" s="10">
        <v>9.6999999999999993</v>
      </c>
      <c r="GI484" s="10" t="s">
        <v>858</v>
      </c>
      <c r="GJ484" s="10" t="s">
        <v>858</v>
      </c>
      <c r="GK484" s="10" t="s">
        <v>858</v>
      </c>
      <c r="GL484" s="10" t="s">
        <v>858</v>
      </c>
      <c r="GN484" s="9" t="s">
        <v>707</v>
      </c>
      <c r="GO484" s="9" t="s">
        <v>285</v>
      </c>
      <c r="GP484" s="9">
        <v>14000</v>
      </c>
      <c r="GQ484" s="9">
        <v>11.2</v>
      </c>
      <c r="GR484" s="9">
        <v>15.83</v>
      </c>
      <c r="GS484" s="9">
        <v>9.4</v>
      </c>
      <c r="GT484" s="9">
        <v>17.760000000000002</v>
      </c>
      <c r="GU484" s="9">
        <v>7.4</v>
      </c>
      <c r="GV484" s="9">
        <v>7.72</v>
      </c>
      <c r="GW484" s="9">
        <v>8.6999999999999993</v>
      </c>
      <c r="GX484" s="9" t="s">
        <v>858</v>
      </c>
      <c r="GY484" s="9" t="s">
        <v>858</v>
      </c>
    </row>
    <row r="485" spans="1:207" x14ac:dyDescent="0.25">
      <c r="A485" s="1" t="s">
        <v>708</v>
      </c>
      <c r="B485" s="1" t="s">
        <v>286</v>
      </c>
      <c r="C485" s="1">
        <v>24000</v>
      </c>
      <c r="D485" s="1">
        <v>8.5</v>
      </c>
      <c r="E485" s="1">
        <v>517.4</v>
      </c>
      <c r="F485" s="1">
        <v>5.6</v>
      </c>
      <c r="G485" s="1">
        <v>604.9</v>
      </c>
      <c r="H485" s="1">
        <v>4.7</v>
      </c>
      <c r="I485" s="1">
        <v>303.3</v>
      </c>
      <c r="J485" s="1">
        <v>6.1</v>
      </c>
      <c r="K485" s="1" t="s">
        <v>858</v>
      </c>
      <c r="L485" s="1" t="s">
        <v>858</v>
      </c>
      <c r="N485" s="2" t="s">
        <v>708</v>
      </c>
      <c r="O485" s="2" t="s">
        <v>286</v>
      </c>
      <c r="P485" s="2">
        <v>38000</v>
      </c>
      <c r="Q485" s="2">
        <v>6.7</v>
      </c>
      <c r="R485" s="2">
        <v>39</v>
      </c>
      <c r="S485" s="2">
        <v>1.6</v>
      </c>
      <c r="T485" s="2">
        <v>39.700000000000003</v>
      </c>
      <c r="U485" s="2">
        <v>0.8</v>
      </c>
      <c r="V485" s="2">
        <v>35</v>
      </c>
      <c r="W485" s="2">
        <v>1.4</v>
      </c>
      <c r="X485" s="2" t="s">
        <v>858</v>
      </c>
      <c r="Y485" s="2" t="s">
        <v>858</v>
      </c>
      <c r="AA485" s="3" t="s">
        <v>708</v>
      </c>
      <c r="AB485" s="3" t="s">
        <v>286</v>
      </c>
      <c r="AC485" s="3">
        <v>31000</v>
      </c>
      <c r="AD485" s="3">
        <v>12.2</v>
      </c>
      <c r="AE485" s="3">
        <v>26899</v>
      </c>
      <c r="AF485" s="3">
        <v>13</v>
      </c>
      <c r="AG485" s="3">
        <v>29771</v>
      </c>
      <c r="AH485" s="3">
        <v>8.9</v>
      </c>
      <c r="AI485" s="3" t="s">
        <v>858</v>
      </c>
      <c r="AJ485" s="3" t="s">
        <v>858</v>
      </c>
      <c r="AK485" s="3" t="s">
        <v>858</v>
      </c>
      <c r="AL485" s="3" t="s">
        <v>858</v>
      </c>
      <c r="AN485" s="4" t="s">
        <v>708</v>
      </c>
      <c r="AO485" s="4" t="s">
        <v>286</v>
      </c>
      <c r="AP485" s="4">
        <v>38000</v>
      </c>
      <c r="AQ485" s="4">
        <v>6.7</v>
      </c>
      <c r="AR485" s="4">
        <v>12.37</v>
      </c>
      <c r="AS485" s="4">
        <v>6</v>
      </c>
      <c r="AT485" s="4">
        <v>14.13</v>
      </c>
      <c r="AU485" s="4">
        <v>3.8</v>
      </c>
      <c r="AV485" s="4">
        <v>7.29</v>
      </c>
      <c r="AW485" s="4">
        <v>4.5</v>
      </c>
      <c r="AX485" s="4" t="s">
        <v>858</v>
      </c>
      <c r="AY485" s="4" t="s">
        <v>858</v>
      </c>
      <c r="BA485" s="5" t="s">
        <v>708</v>
      </c>
      <c r="BB485" s="5" t="s">
        <v>286</v>
      </c>
      <c r="BC485" s="5">
        <v>38000</v>
      </c>
      <c r="BD485" s="5">
        <v>6.7</v>
      </c>
      <c r="BE485" s="5">
        <v>489.3</v>
      </c>
      <c r="BF485" s="5">
        <v>4.7</v>
      </c>
      <c r="BG485" s="5">
        <v>561</v>
      </c>
      <c r="BH485" s="5">
        <v>3.7</v>
      </c>
      <c r="BI485" s="5">
        <v>275.3</v>
      </c>
      <c r="BJ485" s="5">
        <v>3.6</v>
      </c>
      <c r="BK485" s="5" t="s">
        <v>858</v>
      </c>
      <c r="BL485" s="5" t="s">
        <v>858</v>
      </c>
      <c r="BN485" s="6" t="s">
        <v>708</v>
      </c>
      <c r="BO485" s="6" t="s">
        <v>286</v>
      </c>
      <c r="BP485" s="6">
        <v>50000</v>
      </c>
      <c r="BQ485" s="6">
        <v>5.7</v>
      </c>
      <c r="BR485" s="6">
        <v>37.5</v>
      </c>
      <c r="BS485" s="6">
        <v>0.5</v>
      </c>
      <c r="BT485" s="6">
        <v>33.799999999999997</v>
      </c>
      <c r="BU485" s="6">
        <v>1.9</v>
      </c>
      <c r="BV485" s="6">
        <v>12.5</v>
      </c>
      <c r="BW485" s="6">
        <v>14</v>
      </c>
      <c r="BX485" s="6" t="s">
        <v>858</v>
      </c>
      <c r="BY485" s="6" t="s">
        <v>858</v>
      </c>
      <c r="CA485" s="7" t="s">
        <v>708</v>
      </c>
      <c r="CB485" s="7" t="s">
        <v>286</v>
      </c>
      <c r="CC485" s="7">
        <v>42000</v>
      </c>
      <c r="CD485" s="7">
        <v>9.6999999999999993</v>
      </c>
      <c r="CE485" s="7">
        <v>22708</v>
      </c>
      <c r="CF485" s="7">
        <v>13</v>
      </c>
      <c r="CG485" s="7">
        <v>25190</v>
      </c>
      <c r="CH485" s="7">
        <v>7.4</v>
      </c>
      <c r="CI485" s="7" t="s">
        <v>858</v>
      </c>
      <c r="CJ485" s="7" t="s">
        <v>858</v>
      </c>
      <c r="CK485" s="7" t="s">
        <v>858</v>
      </c>
      <c r="CL485" s="7" t="s">
        <v>858</v>
      </c>
      <c r="CN485" s="8" t="s">
        <v>708</v>
      </c>
      <c r="CO485" s="8" t="s">
        <v>286</v>
      </c>
      <c r="CP485" s="8">
        <v>50000</v>
      </c>
      <c r="CQ485" s="8">
        <v>5.7</v>
      </c>
      <c r="CR485" s="8">
        <v>11.04</v>
      </c>
      <c r="CS485" s="8">
        <v>5.8</v>
      </c>
      <c r="CT485" s="8">
        <v>13.86</v>
      </c>
      <c r="CU485" s="8">
        <v>3.6</v>
      </c>
      <c r="CV485" s="8">
        <v>6.5</v>
      </c>
      <c r="CW485" s="8">
        <v>1.7</v>
      </c>
      <c r="CX485" s="8" t="s">
        <v>858</v>
      </c>
      <c r="CY485" s="8" t="s">
        <v>858</v>
      </c>
      <c r="DA485" s="20" t="s">
        <v>708</v>
      </c>
      <c r="DB485" s="20" t="s">
        <v>286</v>
      </c>
      <c r="DC485" s="20">
        <v>50000</v>
      </c>
      <c r="DD485" s="20">
        <v>5.7</v>
      </c>
      <c r="DE485" s="20">
        <v>421.8</v>
      </c>
      <c r="DF485" s="20">
        <v>5.5</v>
      </c>
      <c r="DG485" s="20">
        <v>468.3</v>
      </c>
      <c r="DH485" s="20">
        <v>4.0999999999999996</v>
      </c>
      <c r="DI485" s="20">
        <v>110</v>
      </c>
      <c r="DJ485" s="20">
        <v>14</v>
      </c>
      <c r="DK485" s="20" t="s">
        <v>858</v>
      </c>
      <c r="DL485" s="20" t="s">
        <v>858</v>
      </c>
      <c r="DN485" s="21" t="s">
        <v>708</v>
      </c>
      <c r="DO485" s="21" t="s">
        <v>286</v>
      </c>
      <c r="DP485" s="21">
        <v>14000</v>
      </c>
      <c r="DQ485" s="21">
        <v>10.9</v>
      </c>
      <c r="DR485" s="21">
        <v>37.5</v>
      </c>
      <c r="DS485" s="21">
        <v>1.7</v>
      </c>
      <c r="DT485" s="21">
        <v>37.799999999999997</v>
      </c>
      <c r="DU485" s="21">
        <v>1.1000000000000001</v>
      </c>
      <c r="DV485" s="21">
        <v>32.5</v>
      </c>
      <c r="DW485" s="21">
        <v>3.2</v>
      </c>
      <c r="DX485" s="21" t="s">
        <v>858</v>
      </c>
      <c r="DY485" s="21" t="s">
        <v>858</v>
      </c>
      <c r="EA485" s="22" t="s">
        <v>708</v>
      </c>
      <c r="EB485" s="22" t="s">
        <v>286</v>
      </c>
      <c r="EC485" s="22" t="s">
        <v>858</v>
      </c>
      <c r="ED485" s="22" t="s">
        <v>858</v>
      </c>
      <c r="EE485" s="22" t="s">
        <v>858</v>
      </c>
      <c r="EF485" s="22" t="s">
        <v>858</v>
      </c>
      <c r="EG485" s="22" t="s">
        <v>858</v>
      </c>
      <c r="EH485" s="22" t="s">
        <v>858</v>
      </c>
      <c r="EI485" s="22" t="s">
        <v>858</v>
      </c>
      <c r="EJ485" s="22" t="s">
        <v>858</v>
      </c>
      <c r="EK485" s="22" t="s">
        <v>858</v>
      </c>
      <c r="EL485" s="22" t="s">
        <v>858</v>
      </c>
      <c r="EN485" s="23" t="s">
        <v>708</v>
      </c>
      <c r="EO485" s="23" t="s">
        <v>286</v>
      </c>
      <c r="EP485" s="23">
        <v>14000</v>
      </c>
      <c r="EQ485" s="23">
        <v>10.9</v>
      </c>
      <c r="ER485" s="23">
        <v>11.11</v>
      </c>
      <c r="ES485" s="23">
        <v>10</v>
      </c>
      <c r="ET485" s="23">
        <v>12.77</v>
      </c>
      <c r="EU485" s="23">
        <v>5.0999999999999996</v>
      </c>
      <c r="EV485" s="23">
        <v>6.88</v>
      </c>
      <c r="EW485" s="23">
        <v>4.7</v>
      </c>
      <c r="EX485" s="23" t="s">
        <v>858</v>
      </c>
      <c r="EY485" s="23" t="s">
        <v>858</v>
      </c>
      <c r="FA485" s="24" t="s">
        <v>708</v>
      </c>
      <c r="FB485" s="24" t="s">
        <v>286</v>
      </c>
      <c r="FC485" s="24">
        <v>14000</v>
      </c>
      <c r="FD485" s="24">
        <v>10.9</v>
      </c>
      <c r="FE485" s="24">
        <v>432.9</v>
      </c>
      <c r="FF485" s="24">
        <v>9.5</v>
      </c>
      <c r="FG485" s="24">
        <v>482.8</v>
      </c>
      <c r="FH485" s="24">
        <v>5.2</v>
      </c>
      <c r="FI485" s="24">
        <v>264.8</v>
      </c>
      <c r="FJ485" s="24">
        <v>7.1</v>
      </c>
      <c r="FK485" s="24" t="s">
        <v>858</v>
      </c>
      <c r="FL485" s="24" t="s">
        <v>858</v>
      </c>
      <c r="FN485" s="11" t="s">
        <v>708</v>
      </c>
      <c r="FO485" s="11" t="s">
        <v>286</v>
      </c>
      <c r="FP485" s="11">
        <v>24000</v>
      </c>
      <c r="FQ485" s="11">
        <v>8.5</v>
      </c>
      <c r="FR485" s="11">
        <v>39.9</v>
      </c>
      <c r="FS485" s="11">
        <v>0.9</v>
      </c>
      <c r="FT485" s="11">
        <v>40.799999999999997</v>
      </c>
      <c r="FU485" s="11">
        <v>1.1000000000000001</v>
      </c>
      <c r="FV485" s="11">
        <v>36</v>
      </c>
      <c r="FW485" s="11">
        <v>1.8</v>
      </c>
      <c r="FX485" s="11" t="s">
        <v>858</v>
      </c>
      <c r="FY485" s="11" t="s">
        <v>858</v>
      </c>
      <c r="GA485" s="10" t="s">
        <v>708</v>
      </c>
      <c r="GB485" s="10" t="s">
        <v>286</v>
      </c>
      <c r="GC485" s="10">
        <v>21000</v>
      </c>
      <c r="GD485" s="10">
        <v>10.1</v>
      </c>
      <c r="GE485" s="10">
        <v>27864</v>
      </c>
      <c r="GF485" s="10">
        <v>7.6</v>
      </c>
      <c r="GG485" s="10">
        <v>32535</v>
      </c>
      <c r="GH485" s="10">
        <v>5.8</v>
      </c>
      <c r="GI485" s="10">
        <v>16869</v>
      </c>
      <c r="GJ485" s="10">
        <v>7.4</v>
      </c>
      <c r="GK485" s="10" t="s">
        <v>858</v>
      </c>
      <c r="GL485" s="10" t="s">
        <v>858</v>
      </c>
      <c r="GN485" s="9" t="s">
        <v>708</v>
      </c>
      <c r="GO485" s="9" t="s">
        <v>286</v>
      </c>
      <c r="GP485" s="9">
        <v>24000</v>
      </c>
      <c r="GQ485" s="9">
        <v>8.5</v>
      </c>
      <c r="GR485" s="9">
        <v>12.75</v>
      </c>
      <c r="GS485" s="9">
        <v>6.4</v>
      </c>
      <c r="GT485" s="9">
        <v>14.84</v>
      </c>
      <c r="GU485" s="9">
        <v>4.9000000000000004</v>
      </c>
      <c r="GV485" s="9">
        <v>7.51</v>
      </c>
      <c r="GW485" s="9">
        <v>6.9</v>
      </c>
      <c r="GX485" s="9" t="s">
        <v>858</v>
      </c>
      <c r="GY485" s="9" t="s">
        <v>858</v>
      </c>
    </row>
    <row r="486" spans="1:207" x14ac:dyDescent="0.25">
      <c r="A486" s="1" t="s">
        <v>709</v>
      </c>
      <c r="B486" s="1" t="s">
        <v>287</v>
      </c>
      <c r="C486" s="1">
        <v>41000</v>
      </c>
      <c r="D486" s="1">
        <v>6.8</v>
      </c>
      <c r="E486" s="1">
        <v>584.6</v>
      </c>
      <c r="F486" s="1">
        <v>4</v>
      </c>
      <c r="G486" s="1">
        <v>670.7</v>
      </c>
      <c r="H486" s="1">
        <v>4.2</v>
      </c>
      <c r="I486" s="1">
        <v>310.3</v>
      </c>
      <c r="J486" s="1">
        <v>4.5</v>
      </c>
      <c r="K486" s="1" t="s">
        <v>858</v>
      </c>
      <c r="L486" s="1" t="s">
        <v>858</v>
      </c>
      <c r="N486" s="2" t="s">
        <v>709</v>
      </c>
      <c r="O486" s="2" t="s">
        <v>287</v>
      </c>
      <c r="P486" s="2">
        <v>70000</v>
      </c>
      <c r="Q486" s="2">
        <v>5</v>
      </c>
      <c r="R486" s="2">
        <v>37.5</v>
      </c>
      <c r="S486" s="2">
        <v>0</v>
      </c>
      <c r="T486" s="2">
        <v>38.700000000000003</v>
      </c>
      <c r="U486" s="2">
        <v>0.7</v>
      </c>
      <c r="V486" s="2">
        <v>35</v>
      </c>
      <c r="W486" s="2">
        <v>0.4</v>
      </c>
      <c r="X486" s="2">
        <v>44</v>
      </c>
      <c r="Y486" s="2">
        <v>15</v>
      </c>
      <c r="AA486" s="3" t="s">
        <v>709</v>
      </c>
      <c r="AB486" s="3" t="s">
        <v>287</v>
      </c>
      <c r="AC486" s="3">
        <v>62000</v>
      </c>
      <c r="AD486" s="3">
        <v>6.7</v>
      </c>
      <c r="AE486" s="3">
        <v>28969</v>
      </c>
      <c r="AF486" s="3">
        <v>5.8</v>
      </c>
      <c r="AG486" s="3">
        <v>32240</v>
      </c>
      <c r="AH486" s="3">
        <v>5</v>
      </c>
      <c r="AI486" s="3">
        <v>16131</v>
      </c>
      <c r="AJ486" s="3">
        <v>10</v>
      </c>
      <c r="AK486" s="3" t="s">
        <v>858</v>
      </c>
      <c r="AL486" s="3" t="s">
        <v>858</v>
      </c>
      <c r="AN486" s="4" t="s">
        <v>709</v>
      </c>
      <c r="AO486" s="4" t="s">
        <v>287</v>
      </c>
      <c r="AP486" s="4">
        <v>70000</v>
      </c>
      <c r="AQ486" s="4">
        <v>5</v>
      </c>
      <c r="AR486" s="4">
        <v>14.28</v>
      </c>
      <c r="AS486" s="4">
        <v>3.1</v>
      </c>
      <c r="AT486" s="4">
        <v>15.72</v>
      </c>
      <c r="AU486" s="4">
        <v>3.1</v>
      </c>
      <c r="AV486" s="4">
        <v>7.75</v>
      </c>
      <c r="AW486" s="4">
        <v>4</v>
      </c>
      <c r="AX486" s="4" t="s">
        <v>858</v>
      </c>
      <c r="AY486" s="4" t="s">
        <v>858</v>
      </c>
      <c r="BA486" s="5" t="s">
        <v>709</v>
      </c>
      <c r="BB486" s="5" t="s">
        <v>287</v>
      </c>
      <c r="BC486" s="5">
        <v>70000</v>
      </c>
      <c r="BD486" s="5">
        <v>5</v>
      </c>
      <c r="BE486" s="5">
        <v>550.9</v>
      </c>
      <c r="BF486" s="5">
        <v>2.9</v>
      </c>
      <c r="BG486" s="5">
        <v>608.79999999999995</v>
      </c>
      <c r="BH486" s="5">
        <v>3</v>
      </c>
      <c r="BI486" s="5">
        <v>309.10000000000002</v>
      </c>
      <c r="BJ486" s="5">
        <v>3.5</v>
      </c>
      <c r="BK486" s="5" t="s">
        <v>858</v>
      </c>
      <c r="BL486" s="5" t="s">
        <v>858</v>
      </c>
      <c r="BN486" s="6" t="s">
        <v>709</v>
      </c>
      <c r="BO486" s="6" t="s">
        <v>287</v>
      </c>
      <c r="BP486" s="6">
        <v>96000</v>
      </c>
      <c r="BQ486" s="6">
        <v>4.3</v>
      </c>
      <c r="BR486" s="6">
        <v>37</v>
      </c>
      <c r="BS486" s="6">
        <v>0.4</v>
      </c>
      <c r="BT486" s="6">
        <v>32.9</v>
      </c>
      <c r="BU486" s="6">
        <v>1.5</v>
      </c>
      <c r="BV486" s="6">
        <v>15</v>
      </c>
      <c r="BW486" s="6">
        <v>11</v>
      </c>
      <c r="BX486" s="6">
        <v>42.1</v>
      </c>
      <c r="BY486" s="6">
        <v>7.3</v>
      </c>
      <c r="CA486" s="7" t="s">
        <v>709</v>
      </c>
      <c r="CB486" s="7" t="s">
        <v>287</v>
      </c>
      <c r="CC486" s="7">
        <v>84000</v>
      </c>
      <c r="CD486" s="7">
        <v>6.1</v>
      </c>
      <c r="CE486" s="7">
        <v>24166</v>
      </c>
      <c r="CF486" s="7">
        <v>8.1</v>
      </c>
      <c r="CG486" s="7">
        <v>28147</v>
      </c>
      <c r="CH486" s="7">
        <v>5.2</v>
      </c>
      <c r="CI486" s="7" t="s">
        <v>858</v>
      </c>
      <c r="CJ486" s="7" t="s">
        <v>858</v>
      </c>
      <c r="CK486" s="7" t="s">
        <v>858</v>
      </c>
      <c r="CL486" s="7" t="s">
        <v>858</v>
      </c>
      <c r="CN486" s="8" t="s">
        <v>709</v>
      </c>
      <c r="CO486" s="8" t="s">
        <v>287</v>
      </c>
      <c r="CP486" s="8">
        <v>96000</v>
      </c>
      <c r="CQ486" s="8">
        <v>4.3</v>
      </c>
      <c r="CR486" s="8">
        <v>14.03</v>
      </c>
      <c r="CS486" s="8">
        <v>3.5</v>
      </c>
      <c r="CT486" s="8">
        <v>15.84</v>
      </c>
      <c r="CU486" s="8">
        <v>3.1</v>
      </c>
      <c r="CV486" s="8">
        <v>6.95</v>
      </c>
      <c r="CW486" s="8">
        <v>2.6</v>
      </c>
      <c r="CX486" s="8" t="s">
        <v>858</v>
      </c>
      <c r="CY486" s="8" t="s">
        <v>858</v>
      </c>
      <c r="DA486" s="20" t="s">
        <v>709</v>
      </c>
      <c r="DB486" s="20" t="s">
        <v>287</v>
      </c>
      <c r="DC486" s="20">
        <v>96000</v>
      </c>
      <c r="DD486" s="20">
        <v>4.3</v>
      </c>
      <c r="DE486" s="20">
        <v>456.6</v>
      </c>
      <c r="DF486" s="20">
        <v>4.5999999999999996</v>
      </c>
      <c r="DG486" s="20">
        <v>520.29999999999995</v>
      </c>
      <c r="DH486" s="20">
        <v>3.2</v>
      </c>
      <c r="DI486" s="20">
        <v>152.9</v>
      </c>
      <c r="DJ486" s="20">
        <v>9.4</v>
      </c>
      <c r="DK486" s="20" t="s">
        <v>858</v>
      </c>
      <c r="DL486" s="20" t="s">
        <v>858</v>
      </c>
      <c r="DN486" s="21" t="s">
        <v>709</v>
      </c>
      <c r="DO486" s="21" t="s">
        <v>287</v>
      </c>
      <c r="DP486" s="21">
        <v>29000</v>
      </c>
      <c r="DQ486" s="21">
        <v>7.4</v>
      </c>
      <c r="DR486" s="21">
        <v>37.5</v>
      </c>
      <c r="DS486" s="21">
        <v>0.3</v>
      </c>
      <c r="DT486" s="21">
        <v>37.5</v>
      </c>
      <c r="DU486" s="21">
        <v>0.8</v>
      </c>
      <c r="DV486" s="21">
        <v>33.1</v>
      </c>
      <c r="DW486" s="21">
        <v>1.9</v>
      </c>
      <c r="DX486" s="21" t="s">
        <v>858</v>
      </c>
      <c r="DY486" s="21" t="s">
        <v>858</v>
      </c>
      <c r="EA486" s="22" t="s">
        <v>709</v>
      </c>
      <c r="EB486" s="22" t="s">
        <v>287</v>
      </c>
      <c r="EC486" s="22">
        <v>24000</v>
      </c>
      <c r="ED486" s="22">
        <v>9.1</v>
      </c>
      <c r="EE486" s="22">
        <v>27054</v>
      </c>
      <c r="EF486" s="22">
        <v>7.2</v>
      </c>
      <c r="EG486" s="22">
        <v>27797</v>
      </c>
      <c r="EH486" s="22">
        <v>3.8</v>
      </c>
      <c r="EI486" s="22">
        <v>15437</v>
      </c>
      <c r="EJ486" s="22">
        <v>8.5</v>
      </c>
      <c r="EK486" s="22" t="s">
        <v>858</v>
      </c>
      <c r="EL486" s="22" t="s">
        <v>858</v>
      </c>
      <c r="EN486" s="23" t="s">
        <v>709</v>
      </c>
      <c r="EO486" s="23" t="s">
        <v>287</v>
      </c>
      <c r="EP486" s="23">
        <v>29000</v>
      </c>
      <c r="EQ486" s="23">
        <v>7.4</v>
      </c>
      <c r="ER486" s="23">
        <v>13.62</v>
      </c>
      <c r="ES486" s="23">
        <v>5.3</v>
      </c>
      <c r="ET486" s="23">
        <v>13.92</v>
      </c>
      <c r="EU486" s="23">
        <v>3.1</v>
      </c>
      <c r="EV486" s="23">
        <v>7.59</v>
      </c>
      <c r="EW486" s="23">
        <v>6.2</v>
      </c>
      <c r="EX486" s="23" t="s">
        <v>858</v>
      </c>
      <c r="EY486" s="23" t="s">
        <v>858</v>
      </c>
      <c r="FA486" s="24" t="s">
        <v>709</v>
      </c>
      <c r="FB486" s="24" t="s">
        <v>287</v>
      </c>
      <c r="FC486" s="24">
        <v>29000</v>
      </c>
      <c r="FD486" s="24">
        <v>7.4</v>
      </c>
      <c r="FE486" s="24">
        <v>490.9</v>
      </c>
      <c r="FF486" s="24">
        <v>5.7</v>
      </c>
      <c r="FG486" s="24">
        <v>522.29999999999995</v>
      </c>
      <c r="FH486" s="24">
        <v>2.9</v>
      </c>
      <c r="FI486" s="24">
        <v>301.89999999999998</v>
      </c>
      <c r="FJ486" s="24">
        <v>5.2</v>
      </c>
      <c r="FK486" s="24" t="s">
        <v>858</v>
      </c>
      <c r="FL486" s="24" t="s">
        <v>858</v>
      </c>
      <c r="FN486" s="11" t="s">
        <v>709</v>
      </c>
      <c r="FO486" s="11" t="s">
        <v>287</v>
      </c>
      <c r="FP486" s="11">
        <v>41000</v>
      </c>
      <c r="FQ486" s="11">
        <v>6.8</v>
      </c>
      <c r="FR486" s="11">
        <v>37.5</v>
      </c>
      <c r="FS486" s="11">
        <v>0.1</v>
      </c>
      <c r="FT486" s="11">
        <v>39.6</v>
      </c>
      <c r="FU486" s="11">
        <v>1.1000000000000001</v>
      </c>
      <c r="FV486" s="11">
        <v>35</v>
      </c>
      <c r="FW486" s="11">
        <v>1.1000000000000001</v>
      </c>
      <c r="FX486" s="11" t="s">
        <v>858</v>
      </c>
      <c r="FY486" s="11" t="s">
        <v>858</v>
      </c>
      <c r="GA486" s="10" t="s">
        <v>709</v>
      </c>
      <c r="GB486" s="10" t="s">
        <v>287</v>
      </c>
      <c r="GC486" s="10">
        <v>37000</v>
      </c>
      <c r="GD486" s="10">
        <v>9.3000000000000007</v>
      </c>
      <c r="GE486" s="10">
        <v>30164</v>
      </c>
      <c r="GF486" s="10">
        <v>8.1</v>
      </c>
      <c r="GG486" s="10">
        <v>35145</v>
      </c>
      <c r="GH486" s="10">
        <v>7.4</v>
      </c>
      <c r="GI486" s="10" t="s">
        <v>858</v>
      </c>
      <c r="GJ486" s="10" t="s">
        <v>858</v>
      </c>
      <c r="GK486" s="10" t="s">
        <v>858</v>
      </c>
      <c r="GL486" s="10" t="s">
        <v>858</v>
      </c>
      <c r="GN486" s="9" t="s">
        <v>709</v>
      </c>
      <c r="GO486" s="9" t="s">
        <v>287</v>
      </c>
      <c r="GP486" s="9">
        <v>41000</v>
      </c>
      <c r="GQ486" s="9">
        <v>6.8</v>
      </c>
      <c r="GR486" s="9">
        <v>14.75</v>
      </c>
      <c r="GS486" s="9">
        <v>4.7</v>
      </c>
      <c r="GT486" s="9">
        <v>16.95</v>
      </c>
      <c r="GU486" s="9">
        <v>4.4000000000000004</v>
      </c>
      <c r="GV486" s="9">
        <v>7.76</v>
      </c>
      <c r="GW486" s="9">
        <v>4.7</v>
      </c>
      <c r="GX486" s="9" t="s">
        <v>858</v>
      </c>
      <c r="GY486" s="9" t="s">
        <v>858</v>
      </c>
    </row>
    <row r="487" spans="1:207" x14ac:dyDescent="0.25">
      <c r="A487" s="1" t="s">
        <v>710</v>
      </c>
      <c r="B487" s="1" t="s">
        <v>288</v>
      </c>
      <c r="C487" s="1">
        <v>20000</v>
      </c>
      <c r="D487" s="1">
        <v>9.6999999999999993</v>
      </c>
      <c r="E487" s="1">
        <v>538.20000000000005</v>
      </c>
      <c r="F487" s="1">
        <v>8.5</v>
      </c>
      <c r="G487" s="1">
        <v>647.4</v>
      </c>
      <c r="H487" s="1">
        <v>6.2</v>
      </c>
      <c r="I487" s="1">
        <v>290.7</v>
      </c>
      <c r="J487" s="1">
        <v>6.8</v>
      </c>
      <c r="K487" s="1" t="s">
        <v>858</v>
      </c>
      <c r="L487" s="1" t="s">
        <v>858</v>
      </c>
      <c r="N487" s="2" t="s">
        <v>710</v>
      </c>
      <c r="O487" s="2" t="s">
        <v>288</v>
      </c>
      <c r="P487" s="2">
        <v>31000</v>
      </c>
      <c r="Q487" s="2">
        <v>7.5</v>
      </c>
      <c r="R487" s="2">
        <v>37.5</v>
      </c>
      <c r="S487" s="2">
        <v>1</v>
      </c>
      <c r="T487" s="2">
        <v>38.1</v>
      </c>
      <c r="U487" s="2">
        <v>0.8</v>
      </c>
      <c r="V487" s="2">
        <v>32.5</v>
      </c>
      <c r="W487" s="2">
        <v>2.2999999999999998</v>
      </c>
      <c r="X487" s="2" t="s">
        <v>858</v>
      </c>
      <c r="Y487" s="2" t="s">
        <v>858</v>
      </c>
      <c r="AA487" s="3" t="s">
        <v>710</v>
      </c>
      <c r="AB487" s="3" t="s">
        <v>288</v>
      </c>
      <c r="AC487" s="3">
        <v>26000</v>
      </c>
      <c r="AD487" s="3">
        <v>9.1</v>
      </c>
      <c r="AE487" s="3">
        <v>25779</v>
      </c>
      <c r="AF487" s="3">
        <v>7.5</v>
      </c>
      <c r="AG487" s="3">
        <v>32680</v>
      </c>
      <c r="AH487" s="3">
        <v>7</v>
      </c>
      <c r="AI487" s="3">
        <v>16026</v>
      </c>
      <c r="AJ487" s="3">
        <v>7.2</v>
      </c>
      <c r="AK487" s="3" t="s">
        <v>858</v>
      </c>
      <c r="AL487" s="3" t="s">
        <v>858</v>
      </c>
      <c r="AN487" s="4" t="s">
        <v>710</v>
      </c>
      <c r="AO487" s="4" t="s">
        <v>288</v>
      </c>
      <c r="AP487" s="4">
        <v>31000</v>
      </c>
      <c r="AQ487" s="4">
        <v>7.5</v>
      </c>
      <c r="AR487" s="4">
        <v>13.14</v>
      </c>
      <c r="AS487" s="4">
        <v>7</v>
      </c>
      <c r="AT487" s="4">
        <v>15.83</v>
      </c>
      <c r="AU487" s="4">
        <v>4.7</v>
      </c>
      <c r="AV487" s="4">
        <v>7.47</v>
      </c>
      <c r="AW487" s="4">
        <v>5</v>
      </c>
      <c r="AX487" s="4" t="s">
        <v>858</v>
      </c>
      <c r="AY487" s="4" t="s">
        <v>858</v>
      </c>
      <c r="BA487" s="5" t="s">
        <v>710</v>
      </c>
      <c r="BB487" s="5" t="s">
        <v>288</v>
      </c>
      <c r="BC487" s="5">
        <v>31000</v>
      </c>
      <c r="BD487" s="5">
        <v>7.5</v>
      </c>
      <c r="BE487" s="5">
        <v>502.4</v>
      </c>
      <c r="BF487" s="5">
        <v>7</v>
      </c>
      <c r="BG487" s="5">
        <v>603</v>
      </c>
      <c r="BH487" s="5">
        <v>4.5999999999999996</v>
      </c>
      <c r="BI487" s="5">
        <v>297.2</v>
      </c>
      <c r="BJ487" s="5">
        <v>4.3</v>
      </c>
      <c r="BK487" s="5" t="s">
        <v>858</v>
      </c>
      <c r="BL487" s="5" t="s">
        <v>858</v>
      </c>
      <c r="BN487" s="6" t="s">
        <v>710</v>
      </c>
      <c r="BO487" s="6" t="s">
        <v>288</v>
      </c>
      <c r="BP487" s="6">
        <v>46000</v>
      </c>
      <c r="BQ487" s="6">
        <v>5.9</v>
      </c>
      <c r="BR487" s="6">
        <v>36.799999999999997</v>
      </c>
      <c r="BS487" s="6">
        <v>1.5</v>
      </c>
      <c r="BT487" s="6">
        <v>30.8</v>
      </c>
      <c r="BU487" s="6">
        <v>2.2000000000000002</v>
      </c>
      <c r="BV487" s="6">
        <v>9.1999999999999993</v>
      </c>
      <c r="BW487" s="6">
        <v>13</v>
      </c>
      <c r="BX487" s="6" t="s">
        <v>858</v>
      </c>
      <c r="BY487" s="6" t="s">
        <v>858</v>
      </c>
      <c r="CA487" s="7" t="s">
        <v>710</v>
      </c>
      <c r="CB487" s="7" t="s">
        <v>288</v>
      </c>
      <c r="CC487" s="7">
        <v>37000</v>
      </c>
      <c r="CD487" s="7">
        <v>7.4</v>
      </c>
      <c r="CE487" s="7">
        <v>22593</v>
      </c>
      <c r="CF487" s="7">
        <v>6.1</v>
      </c>
      <c r="CG487" s="7">
        <v>26266</v>
      </c>
      <c r="CH487" s="7">
        <v>6.9</v>
      </c>
      <c r="CI487" s="7">
        <v>5251</v>
      </c>
      <c r="CJ487" s="7">
        <v>19</v>
      </c>
      <c r="CK487" s="7" t="s">
        <v>858</v>
      </c>
      <c r="CL487" s="7" t="s">
        <v>858</v>
      </c>
      <c r="CN487" s="8" t="s">
        <v>710</v>
      </c>
      <c r="CO487" s="8" t="s">
        <v>288</v>
      </c>
      <c r="CP487" s="8">
        <v>46000</v>
      </c>
      <c r="CQ487" s="8">
        <v>5.9</v>
      </c>
      <c r="CR487" s="8">
        <v>11.47</v>
      </c>
      <c r="CS487" s="8">
        <v>6.1</v>
      </c>
      <c r="CT487" s="8">
        <v>15.08</v>
      </c>
      <c r="CU487" s="8">
        <v>4.2</v>
      </c>
      <c r="CV487" s="8">
        <v>6.68</v>
      </c>
      <c r="CW487" s="8">
        <v>2.2000000000000002</v>
      </c>
      <c r="CX487" s="8" t="s">
        <v>858</v>
      </c>
      <c r="CY487" s="8" t="s">
        <v>858</v>
      </c>
      <c r="DA487" s="20" t="s">
        <v>710</v>
      </c>
      <c r="DB487" s="20" t="s">
        <v>288</v>
      </c>
      <c r="DC487" s="20">
        <v>46000</v>
      </c>
      <c r="DD487" s="20">
        <v>5.9</v>
      </c>
      <c r="DE487" s="20">
        <v>403.4</v>
      </c>
      <c r="DF487" s="20">
        <v>7.2</v>
      </c>
      <c r="DG487" s="20">
        <v>464</v>
      </c>
      <c r="DH487" s="20">
        <v>4.9000000000000004</v>
      </c>
      <c r="DI487" s="20">
        <v>76.5</v>
      </c>
      <c r="DJ487" s="20">
        <v>14</v>
      </c>
      <c r="DK487" s="20" t="s">
        <v>858</v>
      </c>
      <c r="DL487" s="20" t="s">
        <v>858</v>
      </c>
      <c r="DN487" s="21" t="s">
        <v>710</v>
      </c>
      <c r="DO487" s="21" t="s">
        <v>288</v>
      </c>
      <c r="DP487" s="21">
        <v>12000</v>
      </c>
      <c r="DQ487" s="21">
        <v>11.9</v>
      </c>
      <c r="DR487" s="21">
        <v>37.4</v>
      </c>
      <c r="DS487" s="21">
        <v>0.3</v>
      </c>
      <c r="DT487" s="21">
        <v>37.5</v>
      </c>
      <c r="DU487" s="21">
        <v>1.2</v>
      </c>
      <c r="DV487" s="21">
        <v>32.5</v>
      </c>
      <c r="DW487" s="21">
        <v>2.2999999999999998</v>
      </c>
      <c r="DX487" s="21" t="s">
        <v>858</v>
      </c>
      <c r="DY487" s="21" t="s">
        <v>858</v>
      </c>
      <c r="EA487" s="22" t="s">
        <v>710</v>
      </c>
      <c r="EB487" s="22" t="s">
        <v>288</v>
      </c>
      <c r="EC487" s="22">
        <v>10000</v>
      </c>
      <c r="ED487" s="22">
        <v>14.2</v>
      </c>
      <c r="EE487" s="22">
        <v>23869</v>
      </c>
      <c r="EF487" s="22">
        <v>11</v>
      </c>
      <c r="EG487" s="22">
        <v>27659</v>
      </c>
      <c r="EH487" s="22">
        <v>6.5</v>
      </c>
      <c r="EI487" s="22" t="s">
        <v>858</v>
      </c>
      <c r="EJ487" s="22" t="s">
        <v>858</v>
      </c>
      <c r="EK487" s="22" t="s">
        <v>858</v>
      </c>
      <c r="EL487" s="22" t="s">
        <v>858</v>
      </c>
      <c r="EN487" s="23" t="s">
        <v>710</v>
      </c>
      <c r="EO487" s="23" t="s">
        <v>288</v>
      </c>
      <c r="EP487" s="23">
        <v>12000</v>
      </c>
      <c r="EQ487" s="23">
        <v>11.9</v>
      </c>
      <c r="ER487" s="23">
        <v>12.87</v>
      </c>
      <c r="ES487" s="23">
        <v>11</v>
      </c>
      <c r="ET487" s="23">
        <v>14.07</v>
      </c>
      <c r="EU487" s="23">
        <v>5.6</v>
      </c>
      <c r="EV487" s="23">
        <v>7.7</v>
      </c>
      <c r="EW487" s="23">
        <v>7</v>
      </c>
      <c r="EX487" s="23" t="s">
        <v>858</v>
      </c>
      <c r="EY487" s="23" t="s">
        <v>858</v>
      </c>
      <c r="FA487" s="24" t="s">
        <v>710</v>
      </c>
      <c r="FB487" s="24" t="s">
        <v>288</v>
      </c>
      <c r="FC487" s="24">
        <v>12000</v>
      </c>
      <c r="FD487" s="24">
        <v>11.9</v>
      </c>
      <c r="FE487" s="24">
        <v>465.2</v>
      </c>
      <c r="FF487" s="24">
        <v>9.1</v>
      </c>
      <c r="FG487" s="24">
        <v>527.9</v>
      </c>
      <c r="FH487" s="24">
        <v>5.3</v>
      </c>
      <c r="FI487" s="24">
        <v>303.3</v>
      </c>
      <c r="FJ487" s="24">
        <v>5.7</v>
      </c>
      <c r="FK487" s="24" t="s">
        <v>858</v>
      </c>
      <c r="FL487" s="24" t="s">
        <v>858</v>
      </c>
      <c r="FN487" s="11" t="s">
        <v>710</v>
      </c>
      <c r="FO487" s="11" t="s">
        <v>288</v>
      </c>
      <c r="FP487" s="11">
        <v>20000</v>
      </c>
      <c r="FQ487" s="11">
        <v>9.6999999999999993</v>
      </c>
      <c r="FR487" s="11">
        <v>37.5</v>
      </c>
      <c r="FS487" s="11">
        <v>1.1000000000000001</v>
      </c>
      <c r="FT487" s="11">
        <v>38.4</v>
      </c>
      <c r="FU487" s="11">
        <v>1.1000000000000001</v>
      </c>
      <c r="FV487" s="11">
        <v>33.799999999999997</v>
      </c>
      <c r="FW487" s="11">
        <v>2.2999999999999998</v>
      </c>
      <c r="FX487" s="11" t="s">
        <v>858</v>
      </c>
      <c r="FY487" s="11" t="s">
        <v>858</v>
      </c>
      <c r="GA487" s="10" t="s">
        <v>710</v>
      </c>
      <c r="GB487" s="10" t="s">
        <v>288</v>
      </c>
      <c r="GC487" s="10">
        <v>16000</v>
      </c>
      <c r="GD487" s="10">
        <v>11.8</v>
      </c>
      <c r="GE487" s="10">
        <v>27881</v>
      </c>
      <c r="GF487" s="10">
        <v>9.3000000000000007</v>
      </c>
      <c r="GG487" s="10">
        <v>35774</v>
      </c>
      <c r="GH487" s="10">
        <v>9.6</v>
      </c>
      <c r="GI487" s="10">
        <v>15538</v>
      </c>
      <c r="GJ487" s="10">
        <v>11</v>
      </c>
      <c r="GK487" s="10" t="s">
        <v>858</v>
      </c>
      <c r="GL487" s="10" t="s">
        <v>858</v>
      </c>
      <c r="GN487" s="9" t="s">
        <v>710</v>
      </c>
      <c r="GO487" s="9" t="s">
        <v>288</v>
      </c>
      <c r="GP487" s="9">
        <v>20000</v>
      </c>
      <c r="GQ487" s="9">
        <v>9.6999999999999993</v>
      </c>
      <c r="GR487" s="9">
        <v>13.24</v>
      </c>
      <c r="GS487" s="9">
        <v>9.3000000000000007</v>
      </c>
      <c r="GT487" s="9">
        <v>16.84</v>
      </c>
      <c r="GU487" s="9">
        <v>6.3</v>
      </c>
      <c r="GV487" s="9">
        <v>7.32</v>
      </c>
      <c r="GW487" s="9">
        <v>7.7</v>
      </c>
      <c r="GX487" s="9" t="s">
        <v>858</v>
      </c>
      <c r="GY487" s="9" t="s">
        <v>858</v>
      </c>
    </row>
    <row r="488" spans="1:207" x14ac:dyDescent="0.25">
      <c r="A488" s="1" t="s">
        <v>711</v>
      </c>
      <c r="B488" s="1" t="s">
        <v>289</v>
      </c>
      <c r="C488" s="1">
        <v>31000</v>
      </c>
      <c r="D488" s="1">
        <v>7.9</v>
      </c>
      <c r="E488" s="1">
        <v>671.2</v>
      </c>
      <c r="F488" s="1">
        <v>6.4</v>
      </c>
      <c r="G488" s="1">
        <v>757.8</v>
      </c>
      <c r="H488" s="1">
        <v>4.2</v>
      </c>
      <c r="I488" s="1">
        <v>349.7</v>
      </c>
      <c r="J488" s="1">
        <v>8.5</v>
      </c>
      <c r="K488" s="1" t="s">
        <v>858</v>
      </c>
      <c r="L488" s="1" t="s">
        <v>858</v>
      </c>
      <c r="N488" s="2" t="s">
        <v>711</v>
      </c>
      <c r="O488" s="2" t="s">
        <v>289</v>
      </c>
      <c r="P488" s="2">
        <v>44000</v>
      </c>
      <c r="Q488" s="2">
        <v>6.5</v>
      </c>
      <c r="R488" s="2">
        <v>37.5</v>
      </c>
      <c r="S488" s="2">
        <v>1.1000000000000001</v>
      </c>
      <c r="T488" s="2">
        <v>38.9</v>
      </c>
      <c r="U488" s="2">
        <v>0.9</v>
      </c>
      <c r="V488" s="2">
        <v>34.5</v>
      </c>
      <c r="W488" s="2">
        <v>1.9</v>
      </c>
      <c r="X488" s="2" t="s">
        <v>858</v>
      </c>
      <c r="Y488" s="2" t="s">
        <v>858</v>
      </c>
      <c r="AA488" s="3" t="s">
        <v>711</v>
      </c>
      <c r="AB488" s="3" t="s">
        <v>289</v>
      </c>
      <c r="AC488" s="3">
        <v>38000</v>
      </c>
      <c r="AD488" s="3">
        <v>10.199999999999999</v>
      </c>
      <c r="AE488" s="3">
        <v>33253</v>
      </c>
      <c r="AF488" s="3">
        <v>9.1</v>
      </c>
      <c r="AG488" s="3">
        <v>38275</v>
      </c>
      <c r="AH488" s="3">
        <v>4.9000000000000004</v>
      </c>
      <c r="AI488" s="3">
        <v>17445</v>
      </c>
      <c r="AJ488" s="3">
        <v>7.6</v>
      </c>
      <c r="AK488" s="3" t="s">
        <v>858</v>
      </c>
      <c r="AL488" s="3" t="s">
        <v>858</v>
      </c>
      <c r="AN488" s="4" t="s">
        <v>711</v>
      </c>
      <c r="AO488" s="4" t="s">
        <v>289</v>
      </c>
      <c r="AP488" s="4">
        <v>44000</v>
      </c>
      <c r="AQ488" s="4">
        <v>6.5</v>
      </c>
      <c r="AR488" s="4">
        <v>16.16</v>
      </c>
      <c r="AS488" s="4">
        <v>5.4</v>
      </c>
      <c r="AT488" s="4">
        <v>18.27</v>
      </c>
      <c r="AU488" s="4">
        <v>3.6</v>
      </c>
      <c r="AV488" s="4">
        <v>8.5</v>
      </c>
      <c r="AW488" s="4">
        <v>5.2</v>
      </c>
      <c r="AX488" s="4" t="s">
        <v>858</v>
      </c>
      <c r="AY488" s="4" t="s">
        <v>858</v>
      </c>
      <c r="BA488" s="5" t="s">
        <v>711</v>
      </c>
      <c r="BB488" s="5" t="s">
        <v>289</v>
      </c>
      <c r="BC488" s="5">
        <v>44000</v>
      </c>
      <c r="BD488" s="5">
        <v>6.5</v>
      </c>
      <c r="BE488" s="5">
        <v>632.4</v>
      </c>
      <c r="BF488" s="5">
        <v>5.3</v>
      </c>
      <c r="BG488" s="5">
        <v>711.1</v>
      </c>
      <c r="BH488" s="5">
        <v>3.5</v>
      </c>
      <c r="BI488" s="5">
        <v>333.1</v>
      </c>
      <c r="BJ488" s="5">
        <v>3.7</v>
      </c>
      <c r="BK488" s="5" t="s">
        <v>858</v>
      </c>
      <c r="BL488" s="5" t="s">
        <v>858</v>
      </c>
      <c r="BN488" s="6" t="s">
        <v>711</v>
      </c>
      <c r="BO488" s="6" t="s">
        <v>289</v>
      </c>
      <c r="BP488" s="6">
        <v>58000</v>
      </c>
      <c r="BQ488" s="6">
        <v>5.5</v>
      </c>
      <c r="BR488" s="6">
        <v>37</v>
      </c>
      <c r="BS488" s="6">
        <v>0.4</v>
      </c>
      <c r="BT488" s="6">
        <v>33.5</v>
      </c>
      <c r="BU488" s="6">
        <v>1.8</v>
      </c>
      <c r="BV488" s="6">
        <v>14</v>
      </c>
      <c r="BW488" s="6">
        <v>15</v>
      </c>
      <c r="BX488" s="6" t="s">
        <v>858</v>
      </c>
      <c r="BY488" s="6" t="s">
        <v>858</v>
      </c>
      <c r="CA488" s="7" t="s">
        <v>711</v>
      </c>
      <c r="CB488" s="7" t="s">
        <v>289</v>
      </c>
      <c r="CC488" s="7">
        <v>49000</v>
      </c>
      <c r="CD488" s="7">
        <v>8.6</v>
      </c>
      <c r="CE488" s="7">
        <v>27793</v>
      </c>
      <c r="CF488" s="7">
        <v>11</v>
      </c>
      <c r="CG488" s="7">
        <v>31948</v>
      </c>
      <c r="CH488" s="7">
        <v>5.2</v>
      </c>
      <c r="CI488" s="7">
        <v>7330</v>
      </c>
      <c r="CJ488" s="7">
        <v>14</v>
      </c>
      <c r="CK488" s="7" t="s">
        <v>858</v>
      </c>
      <c r="CL488" s="7" t="s">
        <v>858</v>
      </c>
      <c r="CN488" s="8" t="s">
        <v>711</v>
      </c>
      <c r="CO488" s="8" t="s">
        <v>289</v>
      </c>
      <c r="CP488" s="8">
        <v>58000</v>
      </c>
      <c r="CQ488" s="8">
        <v>5.5</v>
      </c>
      <c r="CR488" s="8">
        <v>14.41</v>
      </c>
      <c r="CS488" s="8">
        <v>6.2</v>
      </c>
      <c r="CT488" s="8">
        <v>17.34</v>
      </c>
      <c r="CU488" s="8">
        <v>3.4</v>
      </c>
      <c r="CV488" s="8">
        <v>7.04</v>
      </c>
      <c r="CW488" s="8">
        <v>3.5</v>
      </c>
      <c r="CX488" s="8" t="s">
        <v>858</v>
      </c>
      <c r="CY488" s="8" t="s">
        <v>858</v>
      </c>
      <c r="DA488" s="20" t="s">
        <v>711</v>
      </c>
      <c r="DB488" s="20" t="s">
        <v>289</v>
      </c>
      <c r="DC488" s="20">
        <v>58000</v>
      </c>
      <c r="DD488" s="20">
        <v>5.5</v>
      </c>
      <c r="DE488" s="20">
        <v>501.5</v>
      </c>
      <c r="DF488" s="20">
        <v>6.5</v>
      </c>
      <c r="DG488" s="20">
        <v>580.6</v>
      </c>
      <c r="DH488" s="20">
        <v>3.9</v>
      </c>
      <c r="DI488" s="20">
        <v>134.5</v>
      </c>
      <c r="DJ488" s="20">
        <v>12</v>
      </c>
      <c r="DK488" s="20" t="s">
        <v>858</v>
      </c>
      <c r="DL488" s="20" t="s">
        <v>858</v>
      </c>
      <c r="DN488" s="21" t="s">
        <v>711</v>
      </c>
      <c r="DO488" s="21" t="s">
        <v>289</v>
      </c>
      <c r="DP488" s="21">
        <v>13000</v>
      </c>
      <c r="DQ488" s="21">
        <v>11.4</v>
      </c>
      <c r="DR488" s="21">
        <v>37.5</v>
      </c>
      <c r="DS488" s="21" t="s">
        <v>858</v>
      </c>
      <c r="DT488" s="21">
        <v>38.200000000000003</v>
      </c>
      <c r="DU488" s="21">
        <v>1.8</v>
      </c>
      <c r="DV488" s="21">
        <v>32.5</v>
      </c>
      <c r="DW488" s="21">
        <v>3.7</v>
      </c>
      <c r="DX488" s="21" t="s">
        <v>858</v>
      </c>
      <c r="DY488" s="21" t="s">
        <v>858</v>
      </c>
      <c r="EA488" s="22" t="s">
        <v>711</v>
      </c>
      <c r="EB488" s="22" t="s">
        <v>289</v>
      </c>
      <c r="EC488" s="22">
        <v>11000</v>
      </c>
      <c r="ED488" s="22">
        <v>19.399999999999999</v>
      </c>
      <c r="EE488" s="22" t="s">
        <v>858</v>
      </c>
      <c r="EF488" s="22" t="s">
        <v>858</v>
      </c>
      <c r="EG488" s="22">
        <v>31311</v>
      </c>
      <c r="EH488" s="22">
        <v>8.5</v>
      </c>
      <c r="EI488" s="22" t="s">
        <v>858</v>
      </c>
      <c r="EJ488" s="22" t="s">
        <v>858</v>
      </c>
      <c r="EK488" s="22" t="s">
        <v>858</v>
      </c>
      <c r="EL488" s="22" t="s">
        <v>858</v>
      </c>
      <c r="EN488" s="23" t="s">
        <v>711</v>
      </c>
      <c r="EO488" s="23" t="s">
        <v>289</v>
      </c>
      <c r="EP488" s="23">
        <v>13000</v>
      </c>
      <c r="EQ488" s="23">
        <v>11.4</v>
      </c>
      <c r="ER488" s="23">
        <v>13.71</v>
      </c>
      <c r="ES488" s="23">
        <v>12</v>
      </c>
      <c r="ET488" s="23">
        <v>15.65</v>
      </c>
      <c r="EU488" s="23">
        <v>6.2</v>
      </c>
      <c r="EV488" s="23">
        <v>7.6</v>
      </c>
      <c r="EW488" s="23">
        <v>6.7</v>
      </c>
      <c r="EX488" s="23" t="s">
        <v>858</v>
      </c>
      <c r="EY488" s="23" t="s">
        <v>858</v>
      </c>
      <c r="FA488" s="24" t="s">
        <v>711</v>
      </c>
      <c r="FB488" s="24" t="s">
        <v>289</v>
      </c>
      <c r="FC488" s="24">
        <v>13000</v>
      </c>
      <c r="FD488" s="24">
        <v>11.4</v>
      </c>
      <c r="FE488" s="24">
        <v>520.4</v>
      </c>
      <c r="FF488" s="24">
        <v>11</v>
      </c>
      <c r="FG488" s="24">
        <v>597.5</v>
      </c>
      <c r="FH488" s="24">
        <v>5.8</v>
      </c>
      <c r="FI488" s="24">
        <v>306.3</v>
      </c>
      <c r="FJ488" s="24">
        <v>9.5</v>
      </c>
      <c r="FK488" s="24" t="s">
        <v>858</v>
      </c>
      <c r="FL488" s="24" t="s">
        <v>858</v>
      </c>
      <c r="FN488" s="11" t="s">
        <v>711</v>
      </c>
      <c r="FO488" s="11" t="s">
        <v>289</v>
      </c>
      <c r="FP488" s="11">
        <v>31000</v>
      </c>
      <c r="FQ488" s="11">
        <v>7.9</v>
      </c>
      <c r="FR488" s="11">
        <v>37.5</v>
      </c>
      <c r="FS488" s="11">
        <v>1.5</v>
      </c>
      <c r="FT488" s="11">
        <v>39.200000000000003</v>
      </c>
      <c r="FU488" s="11">
        <v>1</v>
      </c>
      <c r="FV488" s="11">
        <v>34.9</v>
      </c>
      <c r="FW488" s="11">
        <v>1.2</v>
      </c>
      <c r="FX488" s="11" t="s">
        <v>858</v>
      </c>
      <c r="FY488" s="11" t="s">
        <v>858</v>
      </c>
      <c r="GA488" s="10" t="s">
        <v>711</v>
      </c>
      <c r="GB488" s="10" t="s">
        <v>289</v>
      </c>
      <c r="GC488" s="10">
        <v>26000</v>
      </c>
      <c r="GD488" s="10">
        <v>12</v>
      </c>
      <c r="GE488" s="10">
        <v>36599</v>
      </c>
      <c r="GF488" s="10">
        <v>9.1999999999999993</v>
      </c>
      <c r="GG488" s="10">
        <v>41287</v>
      </c>
      <c r="GH488" s="10">
        <v>5.6</v>
      </c>
      <c r="GI488" s="10">
        <v>19630</v>
      </c>
      <c r="GJ488" s="10">
        <v>9.5</v>
      </c>
      <c r="GK488" s="10" t="s">
        <v>858</v>
      </c>
      <c r="GL488" s="10" t="s">
        <v>858</v>
      </c>
      <c r="GN488" s="9" t="s">
        <v>711</v>
      </c>
      <c r="GO488" s="9" t="s">
        <v>289</v>
      </c>
      <c r="GP488" s="9">
        <v>31000</v>
      </c>
      <c r="GQ488" s="9">
        <v>7.9</v>
      </c>
      <c r="GR488" s="9">
        <v>17.36</v>
      </c>
      <c r="GS488" s="9">
        <v>6.6</v>
      </c>
      <c r="GT488" s="9">
        <v>19.309999999999999</v>
      </c>
      <c r="GU488" s="9">
        <v>4.2</v>
      </c>
      <c r="GV488" s="9">
        <v>9.25</v>
      </c>
      <c r="GW488" s="9">
        <v>6.8</v>
      </c>
      <c r="GX488" s="9" t="s">
        <v>858</v>
      </c>
      <c r="GY488" s="9" t="s">
        <v>858</v>
      </c>
    </row>
    <row r="489" spans="1:207" x14ac:dyDescent="0.25">
      <c r="A489" s="1" t="s">
        <v>712</v>
      </c>
      <c r="B489" s="1" t="s">
        <v>290</v>
      </c>
      <c r="C489" s="1">
        <v>14000</v>
      </c>
      <c r="D489" s="1">
        <v>11.3</v>
      </c>
      <c r="E489" s="1">
        <v>498.4</v>
      </c>
      <c r="F489" s="1">
        <v>9</v>
      </c>
      <c r="G489" s="1">
        <v>583</v>
      </c>
      <c r="H489" s="1">
        <v>5.7</v>
      </c>
      <c r="I489" s="1">
        <v>289.2</v>
      </c>
      <c r="J489" s="1">
        <v>9.1</v>
      </c>
      <c r="K489" s="1" t="s">
        <v>858</v>
      </c>
      <c r="L489" s="1" t="s">
        <v>858</v>
      </c>
      <c r="N489" s="2" t="s">
        <v>712</v>
      </c>
      <c r="O489" s="2" t="s">
        <v>290</v>
      </c>
      <c r="P489" s="2">
        <v>23000</v>
      </c>
      <c r="Q489" s="2">
        <v>8.6</v>
      </c>
      <c r="R489" s="2">
        <v>39.799999999999997</v>
      </c>
      <c r="S489" s="2">
        <v>1.4</v>
      </c>
      <c r="T489" s="2">
        <v>39.799999999999997</v>
      </c>
      <c r="U489" s="2">
        <v>1.2</v>
      </c>
      <c r="V489" s="2">
        <v>35</v>
      </c>
      <c r="W489" s="2">
        <v>2.6</v>
      </c>
      <c r="X489" s="2" t="s">
        <v>858</v>
      </c>
      <c r="Y489" s="2" t="s">
        <v>858</v>
      </c>
      <c r="AA489" s="3" t="s">
        <v>712</v>
      </c>
      <c r="AB489" s="3" t="s">
        <v>290</v>
      </c>
      <c r="AC489" s="3">
        <v>20000</v>
      </c>
      <c r="AD489" s="3">
        <v>10.5</v>
      </c>
      <c r="AE489" s="3">
        <v>27075</v>
      </c>
      <c r="AF489" s="3">
        <v>7.6</v>
      </c>
      <c r="AG489" s="3">
        <v>30539</v>
      </c>
      <c r="AH489" s="3">
        <v>5.6</v>
      </c>
      <c r="AI489" s="3">
        <v>15901</v>
      </c>
      <c r="AJ489" s="3">
        <v>8.1999999999999993</v>
      </c>
      <c r="AK489" s="3" t="s">
        <v>858</v>
      </c>
      <c r="AL489" s="3" t="s">
        <v>858</v>
      </c>
      <c r="AN489" s="4" t="s">
        <v>712</v>
      </c>
      <c r="AO489" s="4" t="s">
        <v>290</v>
      </c>
      <c r="AP489" s="4">
        <v>23000</v>
      </c>
      <c r="AQ489" s="4">
        <v>8.6</v>
      </c>
      <c r="AR489" s="4">
        <v>12.42</v>
      </c>
      <c r="AS489" s="4">
        <v>6.1</v>
      </c>
      <c r="AT489" s="4">
        <v>14.28</v>
      </c>
      <c r="AU489" s="4">
        <v>4.4000000000000004</v>
      </c>
      <c r="AV489" s="4">
        <v>7.02</v>
      </c>
      <c r="AW489" s="4">
        <v>5.7</v>
      </c>
      <c r="AX489" s="4" t="s">
        <v>858</v>
      </c>
      <c r="AY489" s="4" t="s">
        <v>858</v>
      </c>
      <c r="BA489" s="5" t="s">
        <v>712</v>
      </c>
      <c r="BB489" s="5" t="s">
        <v>290</v>
      </c>
      <c r="BC489" s="5">
        <v>23000</v>
      </c>
      <c r="BD489" s="5">
        <v>8.6</v>
      </c>
      <c r="BE489" s="5">
        <v>499.3</v>
      </c>
      <c r="BF489" s="5">
        <v>5.4</v>
      </c>
      <c r="BG489" s="5">
        <v>568.1</v>
      </c>
      <c r="BH489" s="5">
        <v>4.3</v>
      </c>
      <c r="BI489" s="5">
        <v>287.2</v>
      </c>
      <c r="BJ489" s="5">
        <v>6.2</v>
      </c>
      <c r="BK489" s="5" t="s">
        <v>858</v>
      </c>
      <c r="BL489" s="5" t="s">
        <v>858</v>
      </c>
      <c r="BN489" s="6" t="s">
        <v>712</v>
      </c>
      <c r="BO489" s="6" t="s">
        <v>290</v>
      </c>
      <c r="BP489" s="6">
        <v>33000</v>
      </c>
      <c r="BQ489" s="6">
        <v>7</v>
      </c>
      <c r="BR489" s="6">
        <v>37.5</v>
      </c>
      <c r="BS489" s="6">
        <v>1.9</v>
      </c>
      <c r="BT489" s="6">
        <v>33.5</v>
      </c>
      <c r="BU489" s="6">
        <v>2.2999999999999998</v>
      </c>
      <c r="BV489" s="6">
        <v>14.3</v>
      </c>
      <c r="BW489" s="6">
        <v>14</v>
      </c>
      <c r="BX489" s="6" t="s">
        <v>858</v>
      </c>
      <c r="BY489" s="6" t="s">
        <v>858</v>
      </c>
      <c r="CA489" s="7" t="s">
        <v>712</v>
      </c>
      <c r="CB489" s="7" t="s">
        <v>290</v>
      </c>
      <c r="CC489" s="7">
        <v>28000</v>
      </c>
      <c r="CD489" s="7">
        <v>9.5</v>
      </c>
      <c r="CE489" s="7">
        <v>21990</v>
      </c>
      <c r="CF489" s="7">
        <v>11</v>
      </c>
      <c r="CG489" s="7">
        <v>24170</v>
      </c>
      <c r="CH489" s="7">
        <v>6.6</v>
      </c>
      <c r="CI489" s="7">
        <v>6167</v>
      </c>
      <c r="CJ489" s="7">
        <v>13</v>
      </c>
      <c r="CK489" s="7" t="s">
        <v>858</v>
      </c>
      <c r="CL489" s="7" t="s">
        <v>858</v>
      </c>
      <c r="CN489" s="8" t="s">
        <v>712</v>
      </c>
      <c r="CO489" s="8" t="s">
        <v>290</v>
      </c>
      <c r="CP489" s="8">
        <v>33000</v>
      </c>
      <c r="CQ489" s="8">
        <v>7</v>
      </c>
      <c r="CR489" s="8">
        <v>11</v>
      </c>
      <c r="CS489" s="8">
        <v>5.0999999999999996</v>
      </c>
      <c r="CT489" s="8">
        <v>13.4</v>
      </c>
      <c r="CU489" s="8">
        <v>4.0999999999999996</v>
      </c>
      <c r="CV489" s="8">
        <v>6.44</v>
      </c>
      <c r="CW489" s="8">
        <v>2.2999999999999998</v>
      </c>
      <c r="CX489" s="8" t="s">
        <v>858</v>
      </c>
      <c r="CY489" s="8" t="s">
        <v>858</v>
      </c>
      <c r="DA489" s="20" t="s">
        <v>712</v>
      </c>
      <c r="DB489" s="20" t="s">
        <v>290</v>
      </c>
      <c r="DC489" s="20">
        <v>33000</v>
      </c>
      <c r="DD489" s="20">
        <v>7</v>
      </c>
      <c r="DE489" s="20">
        <v>416.5</v>
      </c>
      <c r="DF489" s="20">
        <v>7.8</v>
      </c>
      <c r="DG489" s="20">
        <v>448.5</v>
      </c>
      <c r="DH489" s="20">
        <v>4.8</v>
      </c>
      <c r="DI489" s="20">
        <v>115</v>
      </c>
      <c r="DJ489" s="20">
        <v>14</v>
      </c>
      <c r="DK489" s="20" t="s">
        <v>858</v>
      </c>
      <c r="DL489" s="20" t="s">
        <v>858</v>
      </c>
      <c r="DN489" s="21" t="s">
        <v>712</v>
      </c>
      <c r="DO489" s="21" t="s">
        <v>290</v>
      </c>
      <c r="DP489" s="21">
        <v>9000</v>
      </c>
      <c r="DQ489" s="21">
        <v>13.3</v>
      </c>
      <c r="DR489" s="21">
        <v>37.799999999999997</v>
      </c>
      <c r="DS489" s="21">
        <v>2.8</v>
      </c>
      <c r="DT489" s="21">
        <v>38.799999999999997</v>
      </c>
      <c r="DU489" s="21">
        <v>2.2999999999999998</v>
      </c>
      <c r="DV489" s="21">
        <v>32.5</v>
      </c>
      <c r="DW489" s="21">
        <v>3.8</v>
      </c>
      <c r="DX489" s="21" t="s">
        <v>858</v>
      </c>
      <c r="DY489" s="21" t="s">
        <v>858</v>
      </c>
      <c r="EA489" s="22" t="s">
        <v>712</v>
      </c>
      <c r="EB489" s="22" t="s">
        <v>290</v>
      </c>
      <c r="EC489" s="22">
        <v>7000</v>
      </c>
      <c r="ED489" s="22">
        <v>16.3</v>
      </c>
      <c r="EE489" s="22">
        <v>25323</v>
      </c>
      <c r="EF489" s="22">
        <v>13</v>
      </c>
      <c r="EG489" s="22">
        <v>28245</v>
      </c>
      <c r="EH489" s="22">
        <v>9</v>
      </c>
      <c r="EI489" s="22" t="s">
        <v>858</v>
      </c>
      <c r="EJ489" s="22" t="s">
        <v>858</v>
      </c>
      <c r="EK489" s="22" t="s">
        <v>858</v>
      </c>
      <c r="EL489" s="22" t="s">
        <v>858</v>
      </c>
      <c r="EN489" s="23" t="s">
        <v>712</v>
      </c>
      <c r="EO489" s="23" t="s">
        <v>290</v>
      </c>
      <c r="EP489" s="23">
        <v>9000</v>
      </c>
      <c r="EQ489" s="23">
        <v>13.3</v>
      </c>
      <c r="ER489" s="23">
        <v>13.4</v>
      </c>
      <c r="ES489" s="23">
        <v>12</v>
      </c>
      <c r="ET489" s="23">
        <v>14.02</v>
      </c>
      <c r="EU489" s="23">
        <v>7.2</v>
      </c>
      <c r="EV489" s="23" t="s">
        <v>858</v>
      </c>
      <c r="EW489" s="23" t="s">
        <v>858</v>
      </c>
      <c r="EX489" s="23" t="s">
        <v>858</v>
      </c>
      <c r="EY489" s="23" t="s">
        <v>858</v>
      </c>
      <c r="FA489" s="24" t="s">
        <v>712</v>
      </c>
      <c r="FB489" s="24" t="s">
        <v>290</v>
      </c>
      <c r="FC489" s="24">
        <v>9000</v>
      </c>
      <c r="FD489" s="24">
        <v>13.3</v>
      </c>
      <c r="FE489" s="24">
        <v>501.1</v>
      </c>
      <c r="FF489" s="24">
        <v>11</v>
      </c>
      <c r="FG489" s="24">
        <v>544</v>
      </c>
      <c r="FH489" s="24">
        <v>6.5</v>
      </c>
      <c r="FI489" s="24">
        <v>277.7</v>
      </c>
      <c r="FJ489" s="24">
        <v>12</v>
      </c>
      <c r="FK489" s="24" t="s">
        <v>858</v>
      </c>
      <c r="FL489" s="24" t="s">
        <v>858</v>
      </c>
      <c r="FN489" s="11" t="s">
        <v>712</v>
      </c>
      <c r="FO489" s="11" t="s">
        <v>290</v>
      </c>
      <c r="FP489" s="11">
        <v>14000</v>
      </c>
      <c r="FQ489" s="11">
        <v>11.3</v>
      </c>
      <c r="FR489" s="11">
        <v>40</v>
      </c>
      <c r="FS489" s="11">
        <v>1</v>
      </c>
      <c r="FT489" s="11">
        <v>40.4</v>
      </c>
      <c r="FU489" s="11">
        <v>1.3</v>
      </c>
      <c r="FV489" s="11">
        <v>36.799999999999997</v>
      </c>
      <c r="FW489" s="11">
        <v>3.1</v>
      </c>
      <c r="FX489" s="11" t="s">
        <v>858</v>
      </c>
      <c r="FY489" s="11" t="s">
        <v>858</v>
      </c>
      <c r="GA489" s="10" t="s">
        <v>712</v>
      </c>
      <c r="GB489" s="10" t="s">
        <v>290</v>
      </c>
      <c r="GC489" s="10">
        <v>12000</v>
      </c>
      <c r="GD489" s="10">
        <v>13.7</v>
      </c>
      <c r="GE489" s="10">
        <v>28651</v>
      </c>
      <c r="GF489" s="10">
        <v>9.8000000000000007</v>
      </c>
      <c r="GG489" s="10">
        <v>31930</v>
      </c>
      <c r="GH489" s="10">
        <v>7</v>
      </c>
      <c r="GI489" s="10">
        <v>15781</v>
      </c>
      <c r="GJ489" s="10">
        <v>9.9</v>
      </c>
      <c r="GK489" s="10" t="s">
        <v>858</v>
      </c>
      <c r="GL489" s="10" t="s">
        <v>858</v>
      </c>
      <c r="GN489" s="9" t="s">
        <v>712</v>
      </c>
      <c r="GO489" s="9" t="s">
        <v>290</v>
      </c>
      <c r="GP489" s="9">
        <v>14000</v>
      </c>
      <c r="GQ489" s="9">
        <v>11.3</v>
      </c>
      <c r="GR489" s="9">
        <v>12.21</v>
      </c>
      <c r="GS489" s="9">
        <v>7.4</v>
      </c>
      <c r="GT489" s="9">
        <v>14.44</v>
      </c>
      <c r="GU489" s="9">
        <v>5.6</v>
      </c>
      <c r="GV489" s="9">
        <v>7.03</v>
      </c>
      <c r="GW489" s="9">
        <v>6</v>
      </c>
      <c r="GX489" s="9" t="s">
        <v>858</v>
      </c>
      <c r="GY489" s="9" t="s">
        <v>858</v>
      </c>
    </row>
    <row r="490" spans="1:207" x14ac:dyDescent="0.25">
      <c r="A490" s="1" t="s">
        <v>713</v>
      </c>
      <c r="B490" s="1" t="s">
        <v>291</v>
      </c>
      <c r="C490" s="1">
        <v>20000</v>
      </c>
      <c r="D490" s="1">
        <v>9.8000000000000007</v>
      </c>
      <c r="E490" s="1">
        <v>668.2</v>
      </c>
      <c r="F490" s="1">
        <v>9.4</v>
      </c>
      <c r="G490" s="1">
        <v>779.5</v>
      </c>
      <c r="H490" s="1">
        <v>6.2</v>
      </c>
      <c r="I490" s="1">
        <v>324.60000000000002</v>
      </c>
      <c r="J490" s="1">
        <v>9.6</v>
      </c>
      <c r="K490" s="1" t="s">
        <v>858</v>
      </c>
      <c r="L490" s="1" t="s">
        <v>858</v>
      </c>
      <c r="N490" s="2" t="s">
        <v>713</v>
      </c>
      <c r="O490" s="2" t="s">
        <v>291</v>
      </c>
      <c r="P490" s="2">
        <v>33000</v>
      </c>
      <c r="Q490" s="2">
        <v>7.4</v>
      </c>
      <c r="R490" s="2">
        <v>37.5</v>
      </c>
      <c r="S490" s="2" t="s">
        <v>858</v>
      </c>
      <c r="T490" s="2">
        <v>38.700000000000003</v>
      </c>
      <c r="U490" s="2">
        <v>1.1000000000000001</v>
      </c>
      <c r="V490" s="2">
        <v>34.9</v>
      </c>
      <c r="W490" s="2">
        <v>1.4</v>
      </c>
      <c r="X490" s="2" t="s">
        <v>858</v>
      </c>
      <c r="Y490" s="2" t="s">
        <v>858</v>
      </c>
      <c r="AA490" s="3" t="s">
        <v>713</v>
      </c>
      <c r="AB490" s="3" t="s">
        <v>291</v>
      </c>
      <c r="AC490" s="3">
        <v>28000</v>
      </c>
      <c r="AD490" s="3">
        <v>8.9</v>
      </c>
      <c r="AE490" s="3">
        <v>32237</v>
      </c>
      <c r="AF490" s="3">
        <v>7.6</v>
      </c>
      <c r="AG490" s="3">
        <v>39634</v>
      </c>
      <c r="AH490" s="3">
        <v>7.4</v>
      </c>
      <c r="AI490" s="3">
        <v>14804</v>
      </c>
      <c r="AJ490" s="3">
        <v>8.8000000000000007</v>
      </c>
      <c r="AK490" s="3" t="s">
        <v>858</v>
      </c>
      <c r="AL490" s="3" t="s">
        <v>858</v>
      </c>
      <c r="AN490" s="4" t="s">
        <v>713</v>
      </c>
      <c r="AO490" s="4" t="s">
        <v>291</v>
      </c>
      <c r="AP490" s="4">
        <v>33000</v>
      </c>
      <c r="AQ490" s="4">
        <v>7.4</v>
      </c>
      <c r="AR490" s="4">
        <v>15.52</v>
      </c>
      <c r="AS490" s="4">
        <v>5.9</v>
      </c>
      <c r="AT490" s="4">
        <v>18.46</v>
      </c>
      <c r="AU490" s="4">
        <v>4.9000000000000004</v>
      </c>
      <c r="AV490" s="4">
        <v>7.56</v>
      </c>
      <c r="AW490" s="4">
        <v>6.1</v>
      </c>
      <c r="AX490" s="4" t="s">
        <v>858</v>
      </c>
      <c r="AY490" s="4" t="s">
        <v>858</v>
      </c>
      <c r="BA490" s="5" t="s">
        <v>713</v>
      </c>
      <c r="BB490" s="5" t="s">
        <v>291</v>
      </c>
      <c r="BC490" s="5">
        <v>33000</v>
      </c>
      <c r="BD490" s="5">
        <v>7.4</v>
      </c>
      <c r="BE490" s="5">
        <v>592.4</v>
      </c>
      <c r="BF490" s="5">
        <v>6.8</v>
      </c>
      <c r="BG490" s="5">
        <v>715.1</v>
      </c>
      <c r="BH490" s="5">
        <v>5</v>
      </c>
      <c r="BI490" s="5">
        <v>291.2</v>
      </c>
      <c r="BJ490" s="5">
        <v>7.3</v>
      </c>
      <c r="BK490" s="5" t="s">
        <v>858</v>
      </c>
      <c r="BL490" s="5" t="s">
        <v>858</v>
      </c>
      <c r="BN490" s="6" t="s">
        <v>713</v>
      </c>
      <c r="BO490" s="6" t="s">
        <v>291</v>
      </c>
      <c r="BP490" s="6">
        <v>47000</v>
      </c>
      <c r="BQ490" s="6">
        <v>6</v>
      </c>
      <c r="BR490" s="6">
        <v>36</v>
      </c>
      <c r="BS490" s="6">
        <v>1.7</v>
      </c>
      <c r="BT490" s="6">
        <v>32.200000000000003</v>
      </c>
      <c r="BU490" s="6">
        <v>2.1</v>
      </c>
      <c r="BV490" s="6">
        <v>12.2</v>
      </c>
      <c r="BW490" s="6">
        <v>12</v>
      </c>
      <c r="BX490" s="6" t="s">
        <v>858</v>
      </c>
      <c r="BY490" s="6" t="s">
        <v>858</v>
      </c>
      <c r="CA490" s="7" t="s">
        <v>713</v>
      </c>
      <c r="CB490" s="7" t="s">
        <v>291</v>
      </c>
      <c r="CC490" s="7">
        <v>39000</v>
      </c>
      <c r="CD490" s="7">
        <v>7.3</v>
      </c>
      <c r="CE490" s="7">
        <v>25034</v>
      </c>
      <c r="CF490" s="7">
        <v>10</v>
      </c>
      <c r="CG490" s="7">
        <v>32064</v>
      </c>
      <c r="CH490" s="7">
        <v>7.2</v>
      </c>
      <c r="CI490" s="7">
        <v>6107</v>
      </c>
      <c r="CJ490" s="7">
        <v>15</v>
      </c>
      <c r="CK490" s="7" t="s">
        <v>858</v>
      </c>
      <c r="CL490" s="7" t="s">
        <v>858</v>
      </c>
      <c r="CN490" s="8" t="s">
        <v>713</v>
      </c>
      <c r="CO490" s="8" t="s">
        <v>291</v>
      </c>
      <c r="CP490" s="8">
        <v>47000</v>
      </c>
      <c r="CQ490" s="8">
        <v>6</v>
      </c>
      <c r="CR490" s="8">
        <v>13.08</v>
      </c>
      <c r="CS490" s="8">
        <v>6.9</v>
      </c>
      <c r="CT490" s="8">
        <v>17.579999999999998</v>
      </c>
      <c r="CU490" s="8">
        <v>4.5</v>
      </c>
      <c r="CV490" s="8">
        <v>7.21</v>
      </c>
      <c r="CW490" s="8">
        <v>3.3</v>
      </c>
      <c r="CX490" s="8" t="s">
        <v>858</v>
      </c>
      <c r="CY490" s="8" t="s">
        <v>858</v>
      </c>
      <c r="DA490" s="20" t="s">
        <v>713</v>
      </c>
      <c r="DB490" s="20" t="s">
        <v>291</v>
      </c>
      <c r="DC490" s="20">
        <v>47000</v>
      </c>
      <c r="DD490" s="20">
        <v>6</v>
      </c>
      <c r="DE490" s="20">
        <v>472.5</v>
      </c>
      <c r="DF490" s="20">
        <v>8.9</v>
      </c>
      <c r="DG490" s="20">
        <v>566.70000000000005</v>
      </c>
      <c r="DH490" s="20">
        <v>5.0999999999999996</v>
      </c>
      <c r="DI490" s="20">
        <v>116.2</v>
      </c>
      <c r="DJ490" s="20">
        <v>12</v>
      </c>
      <c r="DK490" s="20" t="s">
        <v>858</v>
      </c>
      <c r="DL490" s="20" t="s">
        <v>858</v>
      </c>
      <c r="DN490" s="21" t="s">
        <v>713</v>
      </c>
      <c r="DO490" s="21" t="s">
        <v>291</v>
      </c>
      <c r="DP490" s="21">
        <v>13000</v>
      </c>
      <c r="DQ490" s="21">
        <v>11</v>
      </c>
      <c r="DR490" s="21">
        <v>37.4</v>
      </c>
      <c r="DS490" s="21">
        <v>1</v>
      </c>
      <c r="DT490" s="21">
        <v>37.700000000000003</v>
      </c>
      <c r="DU490" s="21">
        <v>1.2</v>
      </c>
      <c r="DV490" s="21">
        <v>34.200000000000003</v>
      </c>
      <c r="DW490" s="21">
        <v>3.6</v>
      </c>
      <c r="DX490" s="21" t="s">
        <v>858</v>
      </c>
      <c r="DY490" s="21" t="s">
        <v>858</v>
      </c>
      <c r="EA490" s="22" t="s">
        <v>713</v>
      </c>
      <c r="EB490" s="22" t="s">
        <v>291</v>
      </c>
      <c r="EC490" s="22">
        <v>11000</v>
      </c>
      <c r="ED490" s="22">
        <v>13.2</v>
      </c>
      <c r="EE490" s="22">
        <v>26423</v>
      </c>
      <c r="EF490" s="22">
        <v>13</v>
      </c>
      <c r="EG490" s="22">
        <v>32187</v>
      </c>
      <c r="EH490" s="22">
        <v>11</v>
      </c>
      <c r="EI490" s="22" t="s">
        <v>858</v>
      </c>
      <c r="EJ490" s="22" t="s">
        <v>858</v>
      </c>
      <c r="EK490" s="22" t="s">
        <v>858</v>
      </c>
      <c r="EL490" s="22" t="s">
        <v>858</v>
      </c>
      <c r="EN490" s="23" t="s">
        <v>713</v>
      </c>
      <c r="EO490" s="23" t="s">
        <v>291</v>
      </c>
      <c r="EP490" s="23">
        <v>13000</v>
      </c>
      <c r="EQ490" s="23">
        <v>11</v>
      </c>
      <c r="ER490" s="23">
        <v>13.73</v>
      </c>
      <c r="ES490" s="23">
        <v>11</v>
      </c>
      <c r="ET490" s="23">
        <v>16.36</v>
      </c>
      <c r="EU490" s="23">
        <v>8</v>
      </c>
      <c r="EV490" s="23">
        <v>7.31</v>
      </c>
      <c r="EW490" s="23">
        <v>5.8</v>
      </c>
      <c r="EX490" s="23" t="s">
        <v>858</v>
      </c>
      <c r="EY490" s="23" t="s">
        <v>858</v>
      </c>
      <c r="FA490" s="24" t="s">
        <v>713</v>
      </c>
      <c r="FB490" s="24" t="s">
        <v>291</v>
      </c>
      <c r="FC490" s="24">
        <v>13000</v>
      </c>
      <c r="FD490" s="24">
        <v>11</v>
      </c>
      <c r="FE490" s="24">
        <v>507.2</v>
      </c>
      <c r="FF490" s="24">
        <v>9.9</v>
      </c>
      <c r="FG490" s="24">
        <v>616.4</v>
      </c>
      <c r="FH490" s="24">
        <v>8</v>
      </c>
      <c r="FI490" s="24">
        <v>276.2</v>
      </c>
      <c r="FJ490" s="24">
        <v>5.7</v>
      </c>
      <c r="FK490" s="24" t="s">
        <v>858</v>
      </c>
      <c r="FL490" s="24" t="s">
        <v>858</v>
      </c>
      <c r="FN490" s="11" t="s">
        <v>713</v>
      </c>
      <c r="FO490" s="11" t="s">
        <v>291</v>
      </c>
      <c r="FP490" s="11">
        <v>20000</v>
      </c>
      <c r="FQ490" s="11">
        <v>9.8000000000000007</v>
      </c>
      <c r="FR490" s="11">
        <v>37.5</v>
      </c>
      <c r="FS490" s="11">
        <v>1.7</v>
      </c>
      <c r="FT490" s="11">
        <v>39.4</v>
      </c>
      <c r="FU490" s="11">
        <v>1.6</v>
      </c>
      <c r="FV490" s="11">
        <v>35</v>
      </c>
      <c r="FW490" s="11">
        <v>2.1</v>
      </c>
      <c r="FX490" s="11" t="s">
        <v>858</v>
      </c>
      <c r="FY490" s="11" t="s">
        <v>858</v>
      </c>
      <c r="GA490" s="10" t="s">
        <v>713</v>
      </c>
      <c r="GB490" s="10" t="s">
        <v>291</v>
      </c>
      <c r="GC490" s="10">
        <v>17000</v>
      </c>
      <c r="GD490" s="10">
        <v>11.9</v>
      </c>
      <c r="GE490" s="10">
        <v>35848</v>
      </c>
      <c r="GF490" s="10">
        <v>10</v>
      </c>
      <c r="GG490" s="10">
        <v>44643</v>
      </c>
      <c r="GH490" s="10">
        <v>9.3000000000000007</v>
      </c>
      <c r="GI490" s="10">
        <v>16735</v>
      </c>
      <c r="GJ490" s="10">
        <v>12</v>
      </c>
      <c r="GK490" s="10" t="s">
        <v>858</v>
      </c>
      <c r="GL490" s="10" t="s">
        <v>858</v>
      </c>
      <c r="GN490" s="9" t="s">
        <v>713</v>
      </c>
      <c r="GO490" s="9" t="s">
        <v>291</v>
      </c>
      <c r="GP490" s="9">
        <v>20000</v>
      </c>
      <c r="GQ490" s="9">
        <v>9.8000000000000007</v>
      </c>
      <c r="GR490" s="9">
        <v>16.670000000000002</v>
      </c>
      <c r="GS490" s="9">
        <v>9.1</v>
      </c>
      <c r="GT490" s="9">
        <v>19.77</v>
      </c>
      <c r="GU490" s="9">
        <v>6.1</v>
      </c>
      <c r="GV490" s="9">
        <v>7.74</v>
      </c>
      <c r="GW490" s="9">
        <v>8.9</v>
      </c>
      <c r="GX490" s="9" t="s">
        <v>858</v>
      </c>
      <c r="GY490" s="9" t="s">
        <v>858</v>
      </c>
    </row>
    <row r="491" spans="1:207" x14ac:dyDescent="0.25">
      <c r="A491" s="1" t="s">
        <v>714</v>
      </c>
      <c r="B491" s="1" t="s">
        <v>292</v>
      </c>
      <c r="C491" s="1">
        <v>7000</v>
      </c>
      <c r="D491" s="1">
        <v>16</v>
      </c>
      <c r="E491" s="1">
        <v>637.79999999999995</v>
      </c>
      <c r="F491" s="1">
        <v>15</v>
      </c>
      <c r="G491" s="1">
        <v>704</v>
      </c>
      <c r="H491" s="1">
        <v>9.1999999999999993</v>
      </c>
      <c r="I491" s="1" t="s">
        <v>858</v>
      </c>
      <c r="J491" s="1" t="s">
        <v>858</v>
      </c>
      <c r="K491" s="1" t="s">
        <v>858</v>
      </c>
      <c r="L491" s="1" t="s">
        <v>858</v>
      </c>
      <c r="N491" s="2" t="s">
        <v>714</v>
      </c>
      <c r="O491" s="2" t="s">
        <v>292</v>
      </c>
      <c r="P491" s="2">
        <v>13000</v>
      </c>
      <c r="Q491" s="2">
        <v>11.5</v>
      </c>
      <c r="R491" s="2">
        <v>37.5</v>
      </c>
      <c r="S491" s="2">
        <v>2.1</v>
      </c>
      <c r="T491" s="2">
        <v>39.1</v>
      </c>
      <c r="U491" s="2">
        <v>1.3</v>
      </c>
      <c r="V491" s="2">
        <v>35</v>
      </c>
      <c r="W491" s="2">
        <v>2.7</v>
      </c>
      <c r="X491" s="2" t="s">
        <v>858</v>
      </c>
      <c r="Y491" s="2" t="s">
        <v>858</v>
      </c>
      <c r="AA491" s="3" t="s">
        <v>714</v>
      </c>
      <c r="AB491" s="3" t="s">
        <v>292</v>
      </c>
      <c r="AC491" s="3">
        <v>12000</v>
      </c>
      <c r="AD491" s="3">
        <v>19.2</v>
      </c>
      <c r="AE491" s="3">
        <v>31675</v>
      </c>
      <c r="AF491" s="3" t="s">
        <v>858</v>
      </c>
      <c r="AG491" s="3">
        <v>35287</v>
      </c>
      <c r="AH491" s="3">
        <v>13</v>
      </c>
      <c r="AI491" s="3" t="s">
        <v>858</v>
      </c>
      <c r="AJ491" s="3" t="s">
        <v>858</v>
      </c>
      <c r="AK491" s="3" t="s">
        <v>858</v>
      </c>
      <c r="AL491" s="3" t="s">
        <v>858</v>
      </c>
      <c r="AN491" s="4" t="s">
        <v>714</v>
      </c>
      <c r="AO491" s="4" t="s">
        <v>292</v>
      </c>
      <c r="AP491" s="4">
        <v>13000</v>
      </c>
      <c r="AQ491" s="4">
        <v>11.5</v>
      </c>
      <c r="AR491" s="4">
        <v>15.59</v>
      </c>
      <c r="AS491" s="4">
        <v>8.6</v>
      </c>
      <c r="AT491" s="4">
        <v>16.07</v>
      </c>
      <c r="AU491" s="4">
        <v>6.5</v>
      </c>
      <c r="AV491" s="4">
        <v>7.92</v>
      </c>
      <c r="AW491" s="4">
        <v>6.7</v>
      </c>
      <c r="AX491" s="4" t="s">
        <v>858</v>
      </c>
      <c r="AY491" s="4" t="s">
        <v>858</v>
      </c>
      <c r="BA491" s="5" t="s">
        <v>714</v>
      </c>
      <c r="BB491" s="5" t="s">
        <v>292</v>
      </c>
      <c r="BC491" s="5">
        <v>13000</v>
      </c>
      <c r="BD491" s="5">
        <v>11.5</v>
      </c>
      <c r="BE491" s="5">
        <v>594.20000000000005</v>
      </c>
      <c r="BF491" s="5">
        <v>10</v>
      </c>
      <c r="BG491" s="5">
        <v>627.70000000000005</v>
      </c>
      <c r="BH491" s="5">
        <v>6.3</v>
      </c>
      <c r="BI491" s="5">
        <v>306</v>
      </c>
      <c r="BJ491" s="5">
        <v>7.8</v>
      </c>
      <c r="BK491" s="5" t="s">
        <v>858</v>
      </c>
      <c r="BL491" s="5" t="s">
        <v>858</v>
      </c>
      <c r="BN491" s="6" t="s">
        <v>714</v>
      </c>
      <c r="BO491" s="6" t="s">
        <v>292</v>
      </c>
      <c r="BP491" s="6">
        <v>19000</v>
      </c>
      <c r="BQ491" s="6">
        <v>9.3000000000000007</v>
      </c>
      <c r="BR491" s="6">
        <v>36.799999999999997</v>
      </c>
      <c r="BS491" s="6">
        <v>1.8</v>
      </c>
      <c r="BT491" s="6">
        <v>32.700000000000003</v>
      </c>
      <c r="BU491" s="6">
        <v>3</v>
      </c>
      <c r="BV491" s="6" t="s">
        <v>858</v>
      </c>
      <c r="BW491" s="6" t="s">
        <v>858</v>
      </c>
      <c r="BX491" s="6" t="s">
        <v>858</v>
      </c>
      <c r="BY491" s="6" t="s">
        <v>858</v>
      </c>
      <c r="CA491" s="7" t="s">
        <v>714</v>
      </c>
      <c r="CB491" s="7" t="s">
        <v>292</v>
      </c>
      <c r="CC491" s="7">
        <v>17000</v>
      </c>
      <c r="CD491" s="7">
        <v>14.6</v>
      </c>
      <c r="CE491" s="7">
        <v>24219</v>
      </c>
      <c r="CF491" s="7">
        <v>17</v>
      </c>
      <c r="CG491" s="7">
        <v>28082</v>
      </c>
      <c r="CH491" s="7">
        <v>12</v>
      </c>
      <c r="CI491" s="7" t="s">
        <v>858</v>
      </c>
      <c r="CJ491" s="7" t="s">
        <v>858</v>
      </c>
      <c r="CK491" s="7" t="s">
        <v>858</v>
      </c>
      <c r="CL491" s="7" t="s">
        <v>858</v>
      </c>
      <c r="CN491" s="8" t="s">
        <v>714</v>
      </c>
      <c r="CO491" s="8" t="s">
        <v>292</v>
      </c>
      <c r="CP491" s="8">
        <v>19000</v>
      </c>
      <c r="CQ491" s="8">
        <v>9.3000000000000007</v>
      </c>
      <c r="CR491" s="8">
        <v>12.2</v>
      </c>
      <c r="CS491" s="8">
        <v>11</v>
      </c>
      <c r="CT491" s="8">
        <v>15.16</v>
      </c>
      <c r="CU491" s="8">
        <v>5.9</v>
      </c>
      <c r="CV491" s="8">
        <v>7.3</v>
      </c>
      <c r="CW491" s="8">
        <v>4.0999999999999996</v>
      </c>
      <c r="CX491" s="8" t="s">
        <v>858</v>
      </c>
      <c r="CY491" s="8" t="s">
        <v>858</v>
      </c>
      <c r="DA491" s="20" t="s">
        <v>714</v>
      </c>
      <c r="DB491" s="20" t="s">
        <v>292</v>
      </c>
      <c r="DC491" s="20">
        <v>19000</v>
      </c>
      <c r="DD491" s="20">
        <v>9.3000000000000007</v>
      </c>
      <c r="DE491" s="20">
        <v>433.7</v>
      </c>
      <c r="DF491" s="20">
        <v>14</v>
      </c>
      <c r="DG491" s="20">
        <v>496.1</v>
      </c>
      <c r="DH491" s="20">
        <v>6.8</v>
      </c>
      <c r="DI491" s="20" t="s">
        <v>858</v>
      </c>
      <c r="DJ491" s="20" t="s">
        <v>858</v>
      </c>
      <c r="DK491" s="20" t="s">
        <v>858</v>
      </c>
      <c r="DL491" s="20" t="s">
        <v>858</v>
      </c>
      <c r="DN491" s="21" t="s">
        <v>714</v>
      </c>
      <c r="DO491" s="21" t="s">
        <v>292</v>
      </c>
      <c r="DP491" s="21">
        <v>6000</v>
      </c>
      <c r="DQ491" s="21">
        <v>16.399999999999999</v>
      </c>
      <c r="DR491" s="21">
        <v>37.5</v>
      </c>
      <c r="DS491" s="21">
        <v>2.2999999999999998</v>
      </c>
      <c r="DT491" s="21">
        <v>38.5</v>
      </c>
      <c r="DU491" s="21">
        <v>1.8</v>
      </c>
      <c r="DV491" s="21" t="s">
        <v>858</v>
      </c>
      <c r="DW491" s="21" t="s">
        <v>858</v>
      </c>
      <c r="DX491" s="21" t="s">
        <v>858</v>
      </c>
      <c r="DY491" s="21" t="s">
        <v>858</v>
      </c>
      <c r="EA491" s="22" t="s">
        <v>714</v>
      </c>
      <c r="EB491" s="22" t="s">
        <v>292</v>
      </c>
      <c r="EC491" s="22" t="s">
        <v>858</v>
      </c>
      <c r="ED491" s="22" t="s">
        <v>858</v>
      </c>
      <c r="EE491" s="22">
        <v>28971</v>
      </c>
      <c r="EF491" s="22">
        <v>13</v>
      </c>
      <c r="EG491" s="22">
        <v>28278</v>
      </c>
      <c r="EH491" s="22">
        <v>7.8</v>
      </c>
      <c r="EI491" s="22" t="s">
        <v>858</v>
      </c>
      <c r="EJ491" s="22" t="s">
        <v>858</v>
      </c>
      <c r="EK491" s="22" t="s">
        <v>858</v>
      </c>
      <c r="EL491" s="22" t="s">
        <v>858</v>
      </c>
      <c r="EN491" s="23" t="s">
        <v>714</v>
      </c>
      <c r="EO491" s="23" t="s">
        <v>292</v>
      </c>
      <c r="EP491" s="23">
        <v>6000</v>
      </c>
      <c r="EQ491" s="23">
        <v>16.399999999999999</v>
      </c>
      <c r="ER491" s="23">
        <v>13.18</v>
      </c>
      <c r="ES491" s="23">
        <v>12</v>
      </c>
      <c r="ET491" s="23">
        <v>13.78</v>
      </c>
      <c r="EU491" s="23">
        <v>6.2</v>
      </c>
      <c r="EV491" s="23" t="s">
        <v>858</v>
      </c>
      <c r="EW491" s="23" t="s">
        <v>858</v>
      </c>
      <c r="EX491" s="23" t="s">
        <v>858</v>
      </c>
      <c r="EY491" s="23" t="s">
        <v>858</v>
      </c>
      <c r="FA491" s="24" t="s">
        <v>714</v>
      </c>
      <c r="FB491" s="24" t="s">
        <v>292</v>
      </c>
      <c r="FC491" s="24">
        <v>6000</v>
      </c>
      <c r="FD491" s="24">
        <v>16.399999999999999</v>
      </c>
      <c r="FE491" s="24">
        <v>491.4</v>
      </c>
      <c r="FF491" s="24">
        <v>12</v>
      </c>
      <c r="FG491" s="24">
        <v>531</v>
      </c>
      <c r="FH491" s="24">
        <v>5.9</v>
      </c>
      <c r="FI491" s="24" t="s">
        <v>858</v>
      </c>
      <c r="FJ491" s="24" t="s">
        <v>858</v>
      </c>
      <c r="FK491" s="24" t="s">
        <v>858</v>
      </c>
      <c r="FL491" s="24" t="s">
        <v>858</v>
      </c>
      <c r="FN491" s="11" t="s">
        <v>714</v>
      </c>
      <c r="FO491" s="11" t="s">
        <v>292</v>
      </c>
      <c r="FP491" s="11">
        <v>7000</v>
      </c>
      <c r="FQ491" s="11">
        <v>16</v>
      </c>
      <c r="FR491" s="11">
        <v>37.5</v>
      </c>
      <c r="FS491" s="11">
        <v>2.5</v>
      </c>
      <c r="FT491" s="11">
        <v>39.5</v>
      </c>
      <c r="FU491" s="11">
        <v>1.9</v>
      </c>
      <c r="FV491" s="11" t="s">
        <v>858</v>
      </c>
      <c r="FW491" s="11" t="s">
        <v>858</v>
      </c>
      <c r="FX491" s="11" t="s">
        <v>858</v>
      </c>
      <c r="FY491" s="11" t="s">
        <v>858</v>
      </c>
      <c r="GA491" s="10" t="s">
        <v>714</v>
      </c>
      <c r="GB491" s="10" t="s">
        <v>292</v>
      </c>
      <c r="GC491" s="10" t="s">
        <v>858</v>
      </c>
      <c r="GD491" s="10" t="s">
        <v>858</v>
      </c>
      <c r="GE491" s="10" t="s">
        <v>858</v>
      </c>
      <c r="GF491" s="10" t="s">
        <v>858</v>
      </c>
      <c r="GG491" s="10">
        <v>40219</v>
      </c>
      <c r="GH491" s="10">
        <v>19</v>
      </c>
      <c r="GI491" s="10" t="s">
        <v>858</v>
      </c>
      <c r="GJ491" s="10" t="s">
        <v>858</v>
      </c>
      <c r="GK491" s="10" t="s">
        <v>858</v>
      </c>
      <c r="GL491" s="10" t="s">
        <v>858</v>
      </c>
      <c r="GN491" s="9" t="s">
        <v>714</v>
      </c>
      <c r="GO491" s="9" t="s">
        <v>292</v>
      </c>
      <c r="GP491" s="9">
        <v>7000</v>
      </c>
      <c r="GQ491" s="9">
        <v>16</v>
      </c>
      <c r="GR491" s="9">
        <v>16.39</v>
      </c>
      <c r="GS491" s="9">
        <v>17</v>
      </c>
      <c r="GT491" s="9">
        <v>17.84</v>
      </c>
      <c r="GU491" s="9">
        <v>9.4</v>
      </c>
      <c r="GV491" s="9" t="s">
        <v>858</v>
      </c>
      <c r="GW491" s="9" t="s">
        <v>858</v>
      </c>
      <c r="GX491" s="9" t="s">
        <v>858</v>
      </c>
      <c r="GY491" s="9" t="s">
        <v>858</v>
      </c>
    </row>
    <row r="492" spans="1:207" x14ac:dyDescent="0.25">
      <c r="A492" s="1" t="s">
        <v>715</v>
      </c>
      <c r="B492" s="1" t="s">
        <v>293</v>
      </c>
      <c r="C492" s="1">
        <v>27000</v>
      </c>
      <c r="D492" s="1">
        <v>8.4</v>
      </c>
      <c r="E492" s="1">
        <v>629.29999999999995</v>
      </c>
      <c r="F492" s="1">
        <v>8.3000000000000007</v>
      </c>
      <c r="G492" s="1">
        <v>721.6</v>
      </c>
      <c r="H492" s="1">
        <v>4.5</v>
      </c>
      <c r="I492" s="1">
        <v>332.8</v>
      </c>
      <c r="J492" s="1">
        <v>6</v>
      </c>
      <c r="K492" s="1" t="s">
        <v>858</v>
      </c>
      <c r="L492" s="1" t="s">
        <v>858</v>
      </c>
      <c r="N492" s="2" t="s">
        <v>715</v>
      </c>
      <c r="O492" s="2" t="s">
        <v>293</v>
      </c>
      <c r="P492" s="2">
        <v>48000</v>
      </c>
      <c r="Q492" s="2">
        <v>6.1</v>
      </c>
      <c r="R492" s="2">
        <v>37.5</v>
      </c>
      <c r="S492" s="2">
        <v>0.1</v>
      </c>
      <c r="T492" s="2">
        <v>39.6</v>
      </c>
      <c r="U492" s="2">
        <v>1.2</v>
      </c>
      <c r="V492" s="2">
        <v>35</v>
      </c>
      <c r="W492" s="2">
        <v>0.1</v>
      </c>
      <c r="X492" s="2" t="s">
        <v>858</v>
      </c>
      <c r="Y492" s="2" t="s">
        <v>858</v>
      </c>
      <c r="AA492" s="3" t="s">
        <v>715</v>
      </c>
      <c r="AB492" s="3" t="s">
        <v>293</v>
      </c>
      <c r="AC492" s="3">
        <v>42000</v>
      </c>
      <c r="AD492" s="3">
        <v>7.3</v>
      </c>
      <c r="AE492" s="3">
        <v>31883</v>
      </c>
      <c r="AF492" s="3">
        <v>6.6</v>
      </c>
      <c r="AG492" s="3">
        <v>35066</v>
      </c>
      <c r="AH492" s="3">
        <v>3.8</v>
      </c>
      <c r="AI492" s="3">
        <v>16646</v>
      </c>
      <c r="AJ492" s="3">
        <v>7.5</v>
      </c>
      <c r="AK492" s="3" t="s">
        <v>858</v>
      </c>
      <c r="AL492" s="3" t="s">
        <v>858</v>
      </c>
      <c r="AN492" s="4" t="s">
        <v>715</v>
      </c>
      <c r="AO492" s="4" t="s">
        <v>293</v>
      </c>
      <c r="AP492" s="4">
        <v>48000</v>
      </c>
      <c r="AQ492" s="4">
        <v>6.1</v>
      </c>
      <c r="AR492" s="4">
        <v>15.01</v>
      </c>
      <c r="AS492" s="4">
        <v>5.7</v>
      </c>
      <c r="AT492" s="4">
        <v>16.739999999999998</v>
      </c>
      <c r="AU492" s="4">
        <v>3.3</v>
      </c>
      <c r="AV492" s="4">
        <v>8.08</v>
      </c>
      <c r="AW492" s="4">
        <v>4</v>
      </c>
      <c r="AX492" s="4" t="s">
        <v>858</v>
      </c>
      <c r="AY492" s="4" t="s">
        <v>858</v>
      </c>
      <c r="BA492" s="5" t="s">
        <v>715</v>
      </c>
      <c r="BB492" s="5" t="s">
        <v>293</v>
      </c>
      <c r="BC492" s="5">
        <v>48000</v>
      </c>
      <c r="BD492" s="5">
        <v>6.1</v>
      </c>
      <c r="BE492" s="5">
        <v>594.1</v>
      </c>
      <c r="BF492" s="5">
        <v>5.2</v>
      </c>
      <c r="BG492" s="5">
        <v>662.5</v>
      </c>
      <c r="BH492" s="5">
        <v>3.2</v>
      </c>
      <c r="BI492" s="5">
        <v>318.89999999999998</v>
      </c>
      <c r="BJ492" s="5">
        <v>3.4</v>
      </c>
      <c r="BK492" s="5" t="s">
        <v>858</v>
      </c>
      <c r="BL492" s="5" t="s">
        <v>858</v>
      </c>
      <c r="BN492" s="6" t="s">
        <v>715</v>
      </c>
      <c r="BO492" s="6" t="s">
        <v>293</v>
      </c>
      <c r="BP492" s="6">
        <v>65000</v>
      </c>
      <c r="BQ492" s="6">
        <v>5.0999999999999996</v>
      </c>
      <c r="BR492" s="6">
        <v>37</v>
      </c>
      <c r="BS492" s="6">
        <v>0.9</v>
      </c>
      <c r="BT492" s="6">
        <v>33.700000000000003</v>
      </c>
      <c r="BU492" s="6">
        <v>1.9</v>
      </c>
      <c r="BV492" s="6">
        <v>14</v>
      </c>
      <c r="BW492" s="6">
        <v>16</v>
      </c>
      <c r="BX492" s="6">
        <v>42.5</v>
      </c>
      <c r="BY492" s="6">
        <v>19</v>
      </c>
      <c r="CA492" s="7" t="s">
        <v>715</v>
      </c>
      <c r="CB492" s="7" t="s">
        <v>293</v>
      </c>
      <c r="CC492" s="7">
        <v>54000</v>
      </c>
      <c r="CD492" s="7">
        <v>7.4</v>
      </c>
      <c r="CE492" s="7">
        <v>27766</v>
      </c>
      <c r="CF492" s="7">
        <v>7.9</v>
      </c>
      <c r="CG492" s="7">
        <v>30493</v>
      </c>
      <c r="CH492" s="7">
        <v>4.8</v>
      </c>
      <c r="CI492" s="7">
        <v>9155</v>
      </c>
      <c r="CJ492" s="7">
        <v>19</v>
      </c>
      <c r="CK492" s="7" t="s">
        <v>858</v>
      </c>
      <c r="CL492" s="7" t="s">
        <v>858</v>
      </c>
      <c r="CN492" s="8" t="s">
        <v>715</v>
      </c>
      <c r="CO492" s="8" t="s">
        <v>293</v>
      </c>
      <c r="CP492" s="8">
        <v>65000</v>
      </c>
      <c r="CQ492" s="8">
        <v>5.0999999999999996</v>
      </c>
      <c r="CR492" s="8">
        <v>13.64</v>
      </c>
      <c r="CS492" s="8">
        <v>5.4</v>
      </c>
      <c r="CT492" s="8">
        <v>16.3</v>
      </c>
      <c r="CU492" s="8">
        <v>3</v>
      </c>
      <c r="CV492" s="8">
        <v>6.84</v>
      </c>
      <c r="CW492" s="8">
        <v>2.8</v>
      </c>
      <c r="CX492" s="8" t="s">
        <v>858</v>
      </c>
      <c r="CY492" s="8" t="s">
        <v>858</v>
      </c>
      <c r="DA492" s="20" t="s">
        <v>715</v>
      </c>
      <c r="DB492" s="20" t="s">
        <v>293</v>
      </c>
      <c r="DC492" s="20">
        <v>65000</v>
      </c>
      <c r="DD492" s="20">
        <v>5.0999999999999996</v>
      </c>
      <c r="DE492" s="20">
        <v>490.7</v>
      </c>
      <c r="DF492" s="20">
        <v>6</v>
      </c>
      <c r="DG492" s="20">
        <v>549.29999999999995</v>
      </c>
      <c r="DH492" s="20">
        <v>3.6</v>
      </c>
      <c r="DI492" s="20">
        <v>121.1</v>
      </c>
      <c r="DJ492" s="20">
        <v>16</v>
      </c>
      <c r="DK492" s="20" t="s">
        <v>858</v>
      </c>
      <c r="DL492" s="20" t="s">
        <v>858</v>
      </c>
      <c r="DN492" s="21" t="s">
        <v>715</v>
      </c>
      <c r="DO492" s="21" t="s">
        <v>293</v>
      </c>
      <c r="DP492" s="21">
        <v>21000</v>
      </c>
      <c r="DQ492" s="21">
        <v>8.8000000000000007</v>
      </c>
      <c r="DR492" s="21">
        <v>37.1</v>
      </c>
      <c r="DS492" s="21">
        <v>1</v>
      </c>
      <c r="DT492" s="21">
        <v>38</v>
      </c>
      <c r="DU492" s="21">
        <v>1.5</v>
      </c>
      <c r="DV492" s="21">
        <v>34.1</v>
      </c>
      <c r="DW492" s="21">
        <v>3.3</v>
      </c>
      <c r="DX492" s="21" t="s">
        <v>858</v>
      </c>
      <c r="DY492" s="21" t="s">
        <v>858</v>
      </c>
      <c r="EA492" s="22" t="s">
        <v>715</v>
      </c>
      <c r="EB492" s="22" t="s">
        <v>293</v>
      </c>
      <c r="EC492" s="22">
        <v>19000</v>
      </c>
      <c r="ED492" s="22">
        <v>10.4</v>
      </c>
      <c r="EE492" s="22">
        <v>28080</v>
      </c>
      <c r="EF492" s="22">
        <v>9.9</v>
      </c>
      <c r="EG492" s="22">
        <v>30947</v>
      </c>
      <c r="EH492" s="22">
        <v>4.9000000000000004</v>
      </c>
      <c r="EI492" s="22">
        <v>14475</v>
      </c>
      <c r="EJ492" s="22">
        <v>8.3000000000000007</v>
      </c>
      <c r="EK492" s="22" t="s">
        <v>858</v>
      </c>
      <c r="EL492" s="22" t="s">
        <v>858</v>
      </c>
      <c r="EN492" s="23" t="s">
        <v>715</v>
      </c>
      <c r="EO492" s="23" t="s">
        <v>293</v>
      </c>
      <c r="EP492" s="23">
        <v>21000</v>
      </c>
      <c r="EQ492" s="23">
        <v>8.8000000000000007</v>
      </c>
      <c r="ER492" s="23">
        <v>13.87</v>
      </c>
      <c r="ES492" s="23">
        <v>7.1</v>
      </c>
      <c r="ET492" s="23">
        <v>15.47</v>
      </c>
      <c r="EU492" s="23">
        <v>4.2</v>
      </c>
      <c r="EV492" s="23">
        <v>7.53</v>
      </c>
      <c r="EW492" s="23">
        <v>5.4</v>
      </c>
      <c r="EX492" s="23" t="s">
        <v>858</v>
      </c>
      <c r="EY492" s="23" t="s">
        <v>858</v>
      </c>
      <c r="FA492" s="24" t="s">
        <v>715</v>
      </c>
      <c r="FB492" s="24" t="s">
        <v>293</v>
      </c>
      <c r="FC492" s="24">
        <v>21000</v>
      </c>
      <c r="FD492" s="24">
        <v>8.8000000000000007</v>
      </c>
      <c r="FE492" s="24">
        <v>535.20000000000005</v>
      </c>
      <c r="FF492" s="24">
        <v>7</v>
      </c>
      <c r="FG492" s="24">
        <v>587.5</v>
      </c>
      <c r="FH492" s="24">
        <v>4</v>
      </c>
      <c r="FI492" s="24">
        <v>299</v>
      </c>
      <c r="FJ492" s="24">
        <v>6.4</v>
      </c>
      <c r="FK492" s="24" t="s">
        <v>858</v>
      </c>
      <c r="FL492" s="24" t="s">
        <v>858</v>
      </c>
      <c r="FN492" s="11" t="s">
        <v>715</v>
      </c>
      <c r="FO492" s="11" t="s">
        <v>293</v>
      </c>
      <c r="FP492" s="11">
        <v>27000</v>
      </c>
      <c r="FQ492" s="11">
        <v>8.4</v>
      </c>
      <c r="FR492" s="11">
        <v>37.5</v>
      </c>
      <c r="FS492" s="11">
        <v>1.7</v>
      </c>
      <c r="FT492" s="11">
        <v>40.799999999999997</v>
      </c>
      <c r="FU492" s="11">
        <v>1.8</v>
      </c>
      <c r="FV492" s="11">
        <v>35.5</v>
      </c>
      <c r="FW492" s="11">
        <v>0.8</v>
      </c>
      <c r="FX492" s="11" t="s">
        <v>858</v>
      </c>
      <c r="FY492" s="11" t="s">
        <v>858</v>
      </c>
      <c r="GA492" s="10" t="s">
        <v>715</v>
      </c>
      <c r="GB492" s="10" t="s">
        <v>293</v>
      </c>
      <c r="GC492" s="10">
        <v>23000</v>
      </c>
      <c r="GD492" s="10">
        <v>10.1</v>
      </c>
      <c r="GE492" s="10">
        <v>33555</v>
      </c>
      <c r="GF492" s="10">
        <v>8.4</v>
      </c>
      <c r="GG492" s="10">
        <v>38359</v>
      </c>
      <c r="GH492" s="10">
        <v>5.3</v>
      </c>
      <c r="GI492" s="10">
        <v>18429</v>
      </c>
      <c r="GJ492" s="10">
        <v>7.1</v>
      </c>
      <c r="GK492" s="10" t="s">
        <v>858</v>
      </c>
      <c r="GL492" s="10" t="s">
        <v>858</v>
      </c>
      <c r="GN492" s="9" t="s">
        <v>715</v>
      </c>
      <c r="GO492" s="9" t="s">
        <v>293</v>
      </c>
      <c r="GP492" s="9">
        <v>27000</v>
      </c>
      <c r="GQ492" s="9">
        <v>8.4</v>
      </c>
      <c r="GR492" s="9">
        <v>15.96</v>
      </c>
      <c r="GS492" s="9">
        <v>9.3000000000000007</v>
      </c>
      <c r="GT492" s="9">
        <v>17.670000000000002</v>
      </c>
      <c r="GU492" s="9">
        <v>4.5999999999999996</v>
      </c>
      <c r="GV492" s="9">
        <v>8.25</v>
      </c>
      <c r="GW492" s="9">
        <v>6</v>
      </c>
      <c r="GX492" s="9" t="s">
        <v>858</v>
      </c>
      <c r="GY492" s="9" t="s">
        <v>858</v>
      </c>
    </row>
    <row r="493" spans="1:207" x14ac:dyDescent="0.25">
      <c r="A493" s="1" t="s">
        <v>716</v>
      </c>
      <c r="B493" s="1" t="s">
        <v>294</v>
      </c>
      <c r="C493" s="1">
        <v>23000</v>
      </c>
      <c r="D493" s="1">
        <v>9.1</v>
      </c>
      <c r="E493" s="1">
        <v>780.7</v>
      </c>
      <c r="F493" s="1">
        <v>8.6</v>
      </c>
      <c r="G493" s="1">
        <v>934.9</v>
      </c>
      <c r="H493" s="1">
        <v>6</v>
      </c>
      <c r="I493" s="1">
        <v>353.2</v>
      </c>
      <c r="J493" s="1">
        <v>7.6</v>
      </c>
      <c r="K493" s="1" t="s">
        <v>858</v>
      </c>
      <c r="L493" s="1" t="s">
        <v>858</v>
      </c>
      <c r="N493" s="2" t="s">
        <v>716</v>
      </c>
      <c r="O493" s="2" t="s">
        <v>294</v>
      </c>
      <c r="P493" s="2">
        <v>34000</v>
      </c>
      <c r="Q493" s="2">
        <v>7.3</v>
      </c>
      <c r="R493" s="2">
        <v>37.5</v>
      </c>
      <c r="S493" s="2">
        <v>1.7</v>
      </c>
      <c r="T493" s="2">
        <v>38.9</v>
      </c>
      <c r="U493" s="2">
        <v>0.9</v>
      </c>
      <c r="V493" s="2">
        <v>35</v>
      </c>
      <c r="W493" s="2">
        <v>1.4</v>
      </c>
      <c r="X493" s="2" t="s">
        <v>858</v>
      </c>
      <c r="Y493" s="2" t="s">
        <v>858</v>
      </c>
      <c r="AA493" s="3" t="s">
        <v>716</v>
      </c>
      <c r="AB493" s="3" t="s">
        <v>294</v>
      </c>
      <c r="AC493" s="3">
        <v>29000</v>
      </c>
      <c r="AD493" s="3">
        <v>11.6</v>
      </c>
      <c r="AE493" s="3">
        <v>37454</v>
      </c>
      <c r="AF493" s="3">
        <v>15</v>
      </c>
      <c r="AG493" s="3">
        <v>45783</v>
      </c>
      <c r="AH493" s="3">
        <v>8.1</v>
      </c>
      <c r="AI493" s="3" t="s">
        <v>858</v>
      </c>
      <c r="AJ493" s="3" t="s">
        <v>858</v>
      </c>
      <c r="AK493" s="3" t="s">
        <v>858</v>
      </c>
      <c r="AL493" s="3" t="s">
        <v>858</v>
      </c>
      <c r="AN493" s="4" t="s">
        <v>716</v>
      </c>
      <c r="AO493" s="4" t="s">
        <v>294</v>
      </c>
      <c r="AP493" s="4">
        <v>34000</v>
      </c>
      <c r="AQ493" s="4">
        <v>7.3</v>
      </c>
      <c r="AR493" s="4">
        <v>17.309999999999999</v>
      </c>
      <c r="AS493" s="4">
        <v>7.3</v>
      </c>
      <c r="AT493" s="4">
        <v>21.3</v>
      </c>
      <c r="AU493" s="4">
        <v>5</v>
      </c>
      <c r="AV493" s="4">
        <v>8.7899999999999991</v>
      </c>
      <c r="AW493" s="4">
        <v>5.5</v>
      </c>
      <c r="AX493" s="4" t="s">
        <v>858</v>
      </c>
      <c r="AY493" s="4" t="s">
        <v>858</v>
      </c>
      <c r="BA493" s="5" t="s">
        <v>716</v>
      </c>
      <c r="BB493" s="5" t="s">
        <v>294</v>
      </c>
      <c r="BC493" s="5">
        <v>34000</v>
      </c>
      <c r="BD493" s="5">
        <v>7.3</v>
      </c>
      <c r="BE493" s="5">
        <v>672.1</v>
      </c>
      <c r="BF493" s="5">
        <v>7.3</v>
      </c>
      <c r="BG493" s="5">
        <v>829.1</v>
      </c>
      <c r="BH493" s="5">
        <v>5</v>
      </c>
      <c r="BI493" s="5">
        <v>322.89999999999998</v>
      </c>
      <c r="BJ493" s="5">
        <v>7.4</v>
      </c>
      <c r="BK493" s="5" t="s">
        <v>858</v>
      </c>
      <c r="BL493" s="5" t="s">
        <v>858</v>
      </c>
      <c r="BN493" s="6" t="s">
        <v>716</v>
      </c>
      <c r="BO493" s="6" t="s">
        <v>294</v>
      </c>
      <c r="BP493" s="6">
        <v>44000</v>
      </c>
      <c r="BQ493" s="6">
        <v>6.3</v>
      </c>
      <c r="BR493" s="6">
        <v>37</v>
      </c>
      <c r="BS493" s="6">
        <v>0.9</v>
      </c>
      <c r="BT493" s="6">
        <v>34.700000000000003</v>
      </c>
      <c r="BU493" s="6">
        <v>1.7</v>
      </c>
      <c r="BV493" s="6">
        <v>20.9</v>
      </c>
      <c r="BW493" s="6">
        <v>8</v>
      </c>
      <c r="BX493" s="6" t="s">
        <v>858</v>
      </c>
      <c r="BY493" s="6" t="s">
        <v>858</v>
      </c>
      <c r="CA493" s="7" t="s">
        <v>716</v>
      </c>
      <c r="CB493" s="7" t="s">
        <v>294</v>
      </c>
      <c r="CC493" s="7">
        <v>37000</v>
      </c>
      <c r="CD493" s="7">
        <v>11.4</v>
      </c>
      <c r="CE493" s="7">
        <v>31362</v>
      </c>
      <c r="CF493" s="7">
        <v>18</v>
      </c>
      <c r="CG493" s="7">
        <v>38839</v>
      </c>
      <c r="CH493" s="7">
        <v>9.1</v>
      </c>
      <c r="CI493" s="7" t="s">
        <v>858</v>
      </c>
      <c r="CJ493" s="7" t="s">
        <v>858</v>
      </c>
      <c r="CK493" s="7" t="s">
        <v>858</v>
      </c>
      <c r="CL493" s="7" t="s">
        <v>858</v>
      </c>
      <c r="CN493" s="8" t="s">
        <v>716</v>
      </c>
      <c r="CO493" s="8" t="s">
        <v>294</v>
      </c>
      <c r="CP493" s="8">
        <v>44000</v>
      </c>
      <c r="CQ493" s="8">
        <v>6.3</v>
      </c>
      <c r="CR493" s="8">
        <v>16.25</v>
      </c>
      <c r="CS493" s="8">
        <v>6.5</v>
      </c>
      <c r="CT493" s="8">
        <v>20.34</v>
      </c>
      <c r="CU493" s="8">
        <v>4.7</v>
      </c>
      <c r="CV493" s="8">
        <v>7.44</v>
      </c>
      <c r="CW493" s="8">
        <v>3</v>
      </c>
      <c r="CX493" s="8" t="s">
        <v>858</v>
      </c>
      <c r="CY493" s="8" t="s">
        <v>858</v>
      </c>
      <c r="DA493" s="20" t="s">
        <v>716</v>
      </c>
      <c r="DB493" s="20" t="s">
        <v>294</v>
      </c>
      <c r="DC493" s="20">
        <v>44000</v>
      </c>
      <c r="DD493" s="20">
        <v>6.3</v>
      </c>
      <c r="DE493" s="20">
        <v>583</v>
      </c>
      <c r="DF493" s="20">
        <v>7</v>
      </c>
      <c r="DG493" s="20">
        <v>705.9</v>
      </c>
      <c r="DH493" s="20">
        <v>5.0999999999999996</v>
      </c>
      <c r="DI493" s="20">
        <v>170.6</v>
      </c>
      <c r="DJ493" s="20">
        <v>14</v>
      </c>
      <c r="DK493" s="20" t="s">
        <v>858</v>
      </c>
      <c r="DL493" s="20" t="s">
        <v>858</v>
      </c>
      <c r="DN493" s="21" t="s">
        <v>716</v>
      </c>
      <c r="DO493" s="21" t="s">
        <v>294</v>
      </c>
      <c r="DP493" s="21">
        <v>11000</v>
      </c>
      <c r="DQ493" s="21">
        <v>12.4</v>
      </c>
      <c r="DR493" s="21">
        <v>36.9</v>
      </c>
      <c r="DS493" s="21">
        <v>1.2</v>
      </c>
      <c r="DT493" s="21">
        <v>37.1</v>
      </c>
      <c r="DU493" s="21">
        <v>1.4</v>
      </c>
      <c r="DV493" s="21">
        <v>32.299999999999997</v>
      </c>
      <c r="DW493" s="21">
        <v>4.9000000000000004</v>
      </c>
      <c r="DX493" s="21" t="s">
        <v>858</v>
      </c>
      <c r="DY493" s="21" t="s">
        <v>858</v>
      </c>
      <c r="EA493" s="22" t="s">
        <v>716</v>
      </c>
      <c r="EB493" s="22" t="s">
        <v>294</v>
      </c>
      <c r="EC493" s="22" t="s">
        <v>858</v>
      </c>
      <c r="ED493" s="22" t="s">
        <v>858</v>
      </c>
      <c r="EE493" s="22" t="s">
        <v>858</v>
      </c>
      <c r="EF493" s="22" t="s">
        <v>858</v>
      </c>
      <c r="EG493" s="22">
        <v>31204</v>
      </c>
      <c r="EH493" s="22">
        <v>15</v>
      </c>
      <c r="EI493" s="22" t="s">
        <v>858</v>
      </c>
      <c r="EJ493" s="22" t="s">
        <v>858</v>
      </c>
      <c r="EK493" s="22" t="s">
        <v>858</v>
      </c>
      <c r="EL493" s="22" t="s">
        <v>858</v>
      </c>
      <c r="EN493" s="23" t="s">
        <v>716</v>
      </c>
      <c r="EO493" s="23" t="s">
        <v>294</v>
      </c>
      <c r="EP493" s="23">
        <v>11000</v>
      </c>
      <c r="EQ493" s="23">
        <v>12.4</v>
      </c>
      <c r="ER493" s="23">
        <v>13.74</v>
      </c>
      <c r="ES493" s="23">
        <v>9.8000000000000007</v>
      </c>
      <c r="ET493" s="23">
        <v>16.12</v>
      </c>
      <c r="EU493" s="23">
        <v>6.1</v>
      </c>
      <c r="EV493" s="23">
        <v>7.9</v>
      </c>
      <c r="EW493" s="23">
        <v>13</v>
      </c>
      <c r="EX493" s="23" t="s">
        <v>858</v>
      </c>
      <c r="EY493" s="23" t="s">
        <v>858</v>
      </c>
      <c r="FA493" s="24" t="s">
        <v>716</v>
      </c>
      <c r="FB493" s="24" t="s">
        <v>294</v>
      </c>
      <c r="FC493" s="24">
        <v>11000</v>
      </c>
      <c r="FD493" s="24">
        <v>12.4</v>
      </c>
      <c r="FE493" s="24">
        <v>536.6</v>
      </c>
      <c r="FF493" s="24">
        <v>8.1</v>
      </c>
      <c r="FG493" s="24">
        <v>598.5</v>
      </c>
      <c r="FH493" s="24">
        <v>6</v>
      </c>
      <c r="FI493" s="24">
        <v>287</v>
      </c>
      <c r="FJ493" s="24">
        <v>17</v>
      </c>
      <c r="FK493" s="24" t="s">
        <v>858</v>
      </c>
      <c r="FL493" s="24" t="s">
        <v>858</v>
      </c>
      <c r="FN493" s="11" t="s">
        <v>716</v>
      </c>
      <c r="FO493" s="11" t="s">
        <v>294</v>
      </c>
      <c r="FP493" s="11">
        <v>23000</v>
      </c>
      <c r="FQ493" s="11">
        <v>9.1</v>
      </c>
      <c r="FR493" s="11">
        <v>38.1</v>
      </c>
      <c r="FS493" s="11">
        <v>1.7</v>
      </c>
      <c r="FT493" s="11">
        <v>39.799999999999997</v>
      </c>
      <c r="FU493" s="11">
        <v>1.2</v>
      </c>
      <c r="FV493" s="11">
        <v>35</v>
      </c>
      <c r="FW493" s="11">
        <v>0.2</v>
      </c>
      <c r="FX493" s="11" t="s">
        <v>858</v>
      </c>
      <c r="FY493" s="11" t="s">
        <v>858</v>
      </c>
      <c r="GA493" s="10" t="s">
        <v>716</v>
      </c>
      <c r="GB493" s="10" t="s">
        <v>294</v>
      </c>
      <c r="GC493" s="10">
        <v>20000</v>
      </c>
      <c r="GD493" s="10">
        <v>11</v>
      </c>
      <c r="GE493" s="10">
        <v>41881</v>
      </c>
      <c r="GF493" s="10">
        <v>10</v>
      </c>
      <c r="GG493" s="10">
        <v>52203</v>
      </c>
      <c r="GH493" s="10">
        <v>7.6</v>
      </c>
      <c r="GI493" s="10">
        <v>19725</v>
      </c>
      <c r="GJ493" s="10">
        <v>12</v>
      </c>
      <c r="GK493" s="10" t="s">
        <v>858</v>
      </c>
      <c r="GL493" s="10" t="s">
        <v>858</v>
      </c>
      <c r="GN493" s="9" t="s">
        <v>716</v>
      </c>
      <c r="GO493" s="9" t="s">
        <v>294</v>
      </c>
      <c r="GP493" s="9">
        <v>23000</v>
      </c>
      <c r="GQ493" s="9">
        <v>9.1</v>
      </c>
      <c r="GR493" s="9">
        <v>19.5</v>
      </c>
      <c r="GS493" s="9">
        <v>9</v>
      </c>
      <c r="GT493" s="9">
        <v>23.51</v>
      </c>
      <c r="GU493" s="9">
        <v>6.1</v>
      </c>
      <c r="GV493" s="9">
        <v>8.94</v>
      </c>
      <c r="GW493" s="9">
        <v>8.3000000000000007</v>
      </c>
      <c r="GX493" s="9" t="s">
        <v>858</v>
      </c>
      <c r="GY493" s="9" t="s">
        <v>858</v>
      </c>
    </row>
    <row r="494" spans="1:207" x14ac:dyDescent="0.25">
      <c r="A494" s="1" t="s">
        <v>717</v>
      </c>
      <c r="B494" s="1" t="s">
        <v>295</v>
      </c>
      <c r="C494" s="1">
        <v>26000</v>
      </c>
      <c r="D494" s="1">
        <v>8.4</v>
      </c>
      <c r="E494" s="1">
        <v>697.4</v>
      </c>
      <c r="F494" s="1">
        <v>5.9</v>
      </c>
      <c r="G494" s="1">
        <v>897.3</v>
      </c>
      <c r="H494" s="1">
        <v>6.4</v>
      </c>
      <c r="I494" s="1">
        <v>343.9</v>
      </c>
      <c r="J494" s="1">
        <v>8.1</v>
      </c>
      <c r="K494" s="1" t="s">
        <v>858</v>
      </c>
      <c r="L494" s="1" t="s">
        <v>858</v>
      </c>
      <c r="N494" s="2" t="s">
        <v>717</v>
      </c>
      <c r="O494" s="2" t="s">
        <v>295</v>
      </c>
      <c r="P494" s="2">
        <v>42000</v>
      </c>
      <c r="Q494" s="2">
        <v>6.5</v>
      </c>
      <c r="R494" s="2">
        <v>37.5</v>
      </c>
      <c r="S494" s="2">
        <v>0.3</v>
      </c>
      <c r="T494" s="2">
        <v>38.4</v>
      </c>
      <c r="U494" s="2">
        <v>0.8</v>
      </c>
      <c r="V494" s="2">
        <v>35</v>
      </c>
      <c r="W494" s="2">
        <v>0.1</v>
      </c>
      <c r="X494" s="2" t="s">
        <v>858</v>
      </c>
      <c r="Y494" s="2" t="s">
        <v>858</v>
      </c>
      <c r="AA494" s="3" t="s">
        <v>717</v>
      </c>
      <c r="AB494" s="3" t="s">
        <v>295</v>
      </c>
      <c r="AC494" s="3">
        <v>36000</v>
      </c>
      <c r="AD494" s="3">
        <v>7.8</v>
      </c>
      <c r="AE494" s="3">
        <v>32874</v>
      </c>
      <c r="AF494" s="3">
        <v>7.4</v>
      </c>
      <c r="AG494" s="3">
        <v>45406</v>
      </c>
      <c r="AH494" s="3">
        <v>7.4</v>
      </c>
      <c r="AI494" s="3">
        <v>16317</v>
      </c>
      <c r="AJ494" s="3">
        <v>7.3</v>
      </c>
      <c r="AK494" s="3" t="s">
        <v>858</v>
      </c>
      <c r="AL494" s="3" t="s">
        <v>858</v>
      </c>
      <c r="AN494" s="4" t="s">
        <v>717</v>
      </c>
      <c r="AO494" s="4" t="s">
        <v>295</v>
      </c>
      <c r="AP494" s="4">
        <v>42000</v>
      </c>
      <c r="AQ494" s="4">
        <v>6.5</v>
      </c>
      <c r="AR494" s="4">
        <v>16.61</v>
      </c>
      <c r="AS494" s="4">
        <v>5.4</v>
      </c>
      <c r="AT494" s="4">
        <v>20.89</v>
      </c>
      <c r="AU494" s="4">
        <v>5.3</v>
      </c>
      <c r="AV494" s="4">
        <v>8.61</v>
      </c>
      <c r="AW494" s="4">
        <v>5.5</v>
      </c>
      <c r="AX494" s="4" t="s">
        <v>858</v>
      </c>
      <c r="AY494" s="4" t="s">
        <v>858</v>
      </c>
      <c r="BA494" s="5" t="s">
        <v>717</v>
      </c>
      <c r="BB494" s="5" t="s">
        <v>295</v>
      </c>
      <c r="BC494" s="5">
        <v>42000</v>
      </c>
      <c r="BD494" s="5">
        <v>6.5</v>
      </c>
      <c r="BE494" s="5">
        <v>651.1</v>
      </c>
      <c r="BF494" s="5">
        <v>4.4000000000000004</v>
      </c>
      <c r="BG494" s="5">
        <v>802.4</v>
      </c>
      <c r="BH494" s="5">
        <v>5.2</v>
      </c>
      <c r="BI494" s="5">
        <v>316.2</v>
      </c>
      <c r="BJ494" s="5">
        <v>5</v>
      </c>
      <c r="BK494" s="5" t="s">
        <v>858</v>
      </c>
      <c r="BL494" s="5" t="s">
        <v>858</v>
      </c>
      <c r="BN494" s="6" t="s">
        <v>717</v>
      </c>
      <c r="BO494" s="6" t="s">
        <v>295</v>
      </c>
      <c r="BP494" s="6">
        <v>57000</v>
      </c>
      <c r="BQ494" s="6">
        <v>5.4</v>
      </c>
      <c r="BR494" s="6">
        <v>36.1</v>
      </c>
      <c r="BS494" s="6">
        <v>1.4</v>
      </c>
      <c r="BT494" s="6">
        <v>33.6</v>
      </c>
      <c r="BU494" s="6">
        <v>1.5</v>
      </c>
      <c r="BV494" s="6">
        <v>17.5</v>
      </c>
      <c r="BW494" s="6">
        <v>8.8000000000000007</v>
      </c>
      <c r="BX494" s="6" t="s">
        <v>858</v>
      </c>
      <c r="BY494" s="6" t="s">
        <v>858</v>
      </c>
      <c r="CA494" s="7" t="s">
        <v>717</v>
      </c>
      <c r="CB494" s="7" t="s">
        <v>295</v>
      </c>
      <c r="CC494" s="7">
        <v>50000</v>
      </c>
      <c r="CD494" s="7">
        <v>6.5</v>
      </c>
      <c r="CE494" s="7">
        <v>27732</v>
      </c>
      <c r="CF494" s="7">
        <v>7.9</v>
      </c>
      <c r="CG494" s="7">
        <v>36903</v>
      </c>
      <c r="CH494" s="7">
        <v>7.2</v>
      </c>
      <c r="CI494" s="7">
        <v>7265</v>
      </c>
      <c r="CJ494" s="7">
        <v>12</v>
      </c>
      <c r="CK494" s="7" t="s">
        <v>858</v>
      </c>
      <c r="CL494" s="7" t="s">
        <v>858</v>
      </c>
      <c r="CN494" s="8" t="s">
        <v>717</v>
      </c>
      <c r="CO494" s="8" t="s">
        <v>295</v>
      </c>
      <c r="CP494" s="8">
        <v>57000</v>
      </c>
      <c r="CQ494" s="8">
        <v>5.4</v>
      </c>
      <c r="CR494" s="8">
        <v>14.69</v>
      </c>
      <c r="CS494" s="8">
        <v>6.3</v>
      </c>
      <c r="CT494" s="8">
        <v>19.760000000000002</v>
      </c>
      <c r="CU494" s="8">
        <v>4.9000000000000004</v>
      </c>
      <c r="CV494" s="8">
        <v>6.68</v>
      </c>
      <c r="CW494" s="8">
        <v>4.2</v>
      </c>
      <c r="CX494" s="8" t="s">
        <v>858</v>
      </c>
      <c r="CY494" s="8" t="s">
        <v>858</v>
      </c>
      <c r="DA494" s="20" t="s">
        <v>717</v>
      </c>
      <c r="DB494" s="20" t="s">
        <v>295</v>
      </c>
      <c r="DC494" s="20">
        <v>57000</v>
      </c>
      <c r="DD494" s="20">
        <v>5.4</v>
      </c>
      <c r="DE494" s="20">
        <v>541.9</v>
      </c>
      <c r="DF494" s="20">
        <v>6.8</v>
      </c>
      <c r="DG494" s="20">
        <v>664.6</v>
      </c>
      <c r="DH494" s="20">
        <v>5.0999999999999996</v>
      </c>
      <c r="DI494" s="20">
        <v>147.4</v>
      </c>
      <c r="DJ494" s="20">
        <v>9.3000000000000007</v>
      </c>
      <c r="DK494" s="20" t="s">
        <v>858</v>
      </c>
      <c r="DL494" s="20" t="s">
        <v>858</v>
      </c>
      <c r="DN494" s="21" t="s">
        <v>717</v>
      </c>
      <c r="DO494" s="21" t="s">
        <v>295</v>
      </c>
      <c r="DP494" s="21">
        <v>16000</v>
      </c>
      <c r="DQ494" s="21">
        <v>10</v>
      </c>
      <c r="DR494" s="21">
        <v>37</v>
      </c>
      <c r="DS494" s="21">
        <v>1.6</v>
      </c>
      <c r="DT494" s="21">
        <v>37.4</v>
      </c>
      <c r="DU494" s="21">
        <v>1.2</v>
      </c>
      <c r="DV494" s="21">
        <v>34.1</v>
      </c>
      <c r="DW494" s="21">
        <v>2.5</v>
      </c>
      <c r="DX494" s="21" t="s">
        <v>858</v>
      </c>
      <c r="DY494" s="21" t="s">
        <v>858</v>
      </c>
      <c r="EA494" s="22" t="s">
        <v>717</v>
      </c>
      <c r="EB494" s="22" t="s">
        <v>295</v>
      </c>
      <c r="EC494" s="22">
        <v>13000</v>
      </c>
      <c r="ED494" s="22">
        <v>12.3</v>
      </c>
      <c r="EE494" s="22">
        <v>26810</v>
      </c>
      <c r="EF494" s="22">
        <v>10</v>
      </c>
      <c r="EG494" s="22">
        <v>37156</v>
      </c>
      <c r="EH494" s="22">
        <v>13</v>
      </c>
      <c r="EI494" s="22">
        <v>14108</v>
      </c>
      <c r="EJ494" s="22">
        <v>9.1999999999999993</v>
      </c>
      <c r="EK494" s="22" t="s">
        <v>858</v>
      </c>
      <c r="EL494" s="22" t="s">
        <v>858</v>
      </c>
      <c r="EN494" s="23" t="s">
        <v>717</v>
      </c>
      <c r="EO494" s="23" t="s">
        <v>295</v>
      </c>
      <c r="EP494" s="23">
        <v>16000</v>
      </c>
      <c r="EQ494" s="23">
        <v>10</v>
      </c>
      <c r="ER494" s="23">
        <v>14.03</v>
      </c>
      <c r="ES494" s="23">
        <v>12</v>
      </c>
      <c r="ET494" s="23">
        <v>17.29</v>
      </c>
      <c r="EU494" s="23">
        <v>7.9</v>
      </c>
      <c r="EV494" s="23">
        <v>8.11</v>
      </c>
      <c r="EW494" s="23">
        <v>8.1999999999999993</v>
      </c>
      <c r="EX494" s="23" t="s">
        <v>858</v>
      </c>
      <c r="EY494" s="23" t="s">
        <v>858</v>
      </c>
      <c r="FA494" s="24" t="s">
        <v>717</v>
      </c>
      <c r="FB494" s="24" t="s">
        <v>295</v>
      </c>
      <c r="FC494" s="24">
        <v>16000</v>
      </c>
      <c r="FD494" s="24">
        <v>10</v>
      </c>
      <c r="FE494" s="24">
        <v>529.6</v>
      </c>
      <c r="FF494" s="24">
        <v>9.9</v>
      </c>
      <c r="FG494" s="24">
        <v>646.20000000000005</v>
      </c>
      <c r="FH494" s="24">
        <v>7.6</v>
      </c>
      <c r="FI494" s="24">
        <v>303.10000000000002</v>
      </c>
      <c r="FJ494" s="24">
        <v>6.4</v>
      </c>
      <c r="FK494" s="24" t="s">
        <v>858</v>
      </c>
      <c r="FL494" s="24" t="s">
        <v>858</v>
      </c>
      <c r="FN494" s="11" t="s">
        <v>717</v>
      </c>
      <c r="FO494" s="11" t="s">
        <v>295</v>
      </c>
      <c r="FP494" s="11">
        <v>26000</v>
      </c>
      <c r="FQ494" s="11">
        <v>8.4</v>
      </c>
      <c r="FR494" s="11">
        <v>37.5</v>
      </c>
      <c r="FS494" s="11">
        <v>1.7</v>
      </c>
      <c r="FT494" s="11">
        <v>39</v>
      </c>
      <c r="FU494" s="11">
        <v>1.1000000000000001</v>
      </c>
      <c r="FV494" s="11">
        <v>35</v>
      </c>
      <c r="FW494" s="11">
        <v>0</v>
      </c>
      <c r="FX494" s="11" t="s">
        <v>858</v>
      </c>
      <c r="FY494" s="11" t="s">
        <v>858</v>
      </c>
      <c r="GA494" s="10" t="s">
        <v>717</v>
      </c>
      <c r="GB494" s="10" t="s">
        <v>295</v>
      </c>
      <c r="GC494" s="10">
        <v>23000</v>
      </c>
      <c r="GD494" s="10">
        <v>10.1</v>
      </c>
      <c r="GE494" s="10">
        <v>36365</v>
      </c>
      <c r="GF494" s="10">
        <v>7.6</v>
      </c>
      <c r="GG494" s="10">
        <v>50169</v>
      </c>
      <c r="GH494" s="10">
        <v>8.8000000000000007</v>
      </c>
      <c r="GI494" s="10">
        <v>18301</v>
      </c>
      <c r="GJ494" s="10">
        <v>9.1999999999999993</v>
      </c>
      <c r="GK494" s="10" t="s">
        <v>858</v>
      </c>
      <c r="GL494" s="10" t="s">
        <v>858</v>
      </c>
      <c r="GN494" s="9" t="s">
        <v>717</v>
      </c>
      <c r="GO494" s="9" t="s">
        <v>295</v>
      </c>
      <c r="GP494" s="9">
        <v>26000</v>
      </c>
      <c r="GQ494" s="9">
        <v>8.4</v>
      </c>
      <c r="GR494" s="9">
        <v>17.78</v>
      </c>
      <c r="GS494" s="9">
        <v>7.7</v>
      </c>
      <c r="GT494" s="9">
        <v>22.99</v>
      </c>
      <c r="GU494" s="9">
        <v>6.6</v>
      </c>
      <c r="GV494" s="9">
        <v>8.9499999999999993</v>
      </c>
      <c r="GW494" s="9">
        <v>9</v>
      </c>
      <c r="GX494" s="9" t="s">
        <v>858</v>
      </c>
      <c r="GY494" s="9" t="s">
        <v>858</v>
      </c>
    </row>
    <row r="495" spans="1:207" x14ac:dyDescent="0.25">
      <c r="A495" s="1" t="s">
        <v>718</v>
      </c>
      <c r="B495" s="1" t="s">
        <v>296</v>
      </c>
      <c r="C495" s="1">
        <v>24000</v>
      </c>
      <c r="D495" s="1">
        <v>9</v>
      </c>
      <c r="E495" s="1">
        <v>782.3</v>
      </c>
      <c r="F495" s="1">
        <v>8.1999999999999993</v>
      </c>
      <c r="G495" s="1">
        <v>932.7</v>
      </c>
      <c r="H495" s="1">
        <v>6.8</v>
      </c>
      <c r="I495" s="1">
        <v>383.8</v>
      </c>
      <c r="J495" s="1">
        <v>6.9</v>
      </c>
      <c r="K495" s="1" t="s">
        <v>858</v>
      </c>
      <c r="L495" s="1" t="s">
        <v>858</v>
      </c>
      <c r="N495" s="2" t="s">
        <v>718</v>
      </c>
      <c r="O495" s="2" t="s">
        <v>296</v>
      </c>
      <c r="P495" s="2">
        <v>38000</v>
      </c>
      <c r="Q495" s="2">
        <v>6.9</v>
      </c>
      <c r="R495" s="2">
        <v>37.5</v>
      </c>
      <c r="S495" s="2">
        <v>0.1</v>
      </c>
      <c r="T495" s="2">
        <v>38</v>
      </c>
      <c r="U495" s="2">
        <v>0.6</v>
      </c>
      <c r="V495" s="2">
        <v>35</v>
      </c>
      <c r="W495" s="2">
        <v>0.9</v>
      </c>
      <c r="X495" s="2" t="s">
        <v>858</v>
      </c>
      <c r="Y495" s="2" t="s">
        <v>858</v>
      </c>
      <c r="AA495" s="3" t="s">
        <v>718</v>
      </c>
      <c r="AB495" s="3" t="s">
        <v>296</v>
      </c>
      <c r="AC495" s="3">
        <v>33000</v>
      </c>
      <c r="AD495" s="3">
        <v>10.1</v>
      </c>
      <c r="AE495" s="3">
        <v>35405</v>
      </c>
      <c r="AF495" s="3">
        <v>13</v>
      </c>
      <c r="AG495" s="3">
        <v>48465</v>
      </c>
      <c r="AH495" s="3">
        <v>9.1</v>
      </c>
      <c r="AI495" s="3" t="s">
        <v>858</v>
      </c>
      <c r="AJ495" s="3" t="s">
        <v>858</v>
      </c>
      <c r="AK495" s="3" t="s">
        <v>858</v>
      </c>
      <c r="AL495" s="3" t="s">
        <v>858</v>
      </c>
      <c r="AN495" s="4" t="s">
        <v>718</v>
      </c>
      <c r="AO495" s="4" t="s">
        <v>296</v>
      </c>
      <c r="AP495" s="4">
        <v>38000</v>
      </c>
      <c r="AQ495" s="4">
        <v>6.9</v>
      </c>
      <c r="AR495" s="4">
        <v>17.13</v>
      </c>
      <c r="AS495" s="4">
        <v>8.1</v>
      </c>
      <c r="AT495" s="4">
        <v>21.78</v>
      </c>
      <c r="AU495" s="4">
        <v>5.3</v>
      </c>
      <c r="AV495" s="4">
        <v>9.01</v>
      </c>
      <c r="AW495" s="4">
        <v>4.9000000000000004</v>
      </c>
      <c r="AX495" s="4" t="s">
        <v>858</v>
      </c>
      <c r="AY495" s="4" t="s">
        <v>858</v>
      </c>
      <c r="BA495" s="5" t="s">
        <v>718</v>
      </c>
      <c r="BB495" s="5" t="s">
        <v>296</v>
      </c>
      <c r="BC495" s="5">
        <v>38000</v>
      </c>
      <c r="BD495" s="5">
        <v>6.9</v>
      </c>
      <c r="BE495" s="5">
        <v>649.79999999999995</v>
      </c>
      <c r="BF495" s="5">
        <v>8.1</v>
      </c>
      <c r="BG495" s="5">
        <v>828.3</v>
      </c>
      <c r="BH495" s="5">
        <v>5.2</v>
      </c>
      <c r="BI495" s="5">
        <v>349.6</v>
      </c>
      <c r="BJ495" s="5">
        <v>4.5999999999999996</v>
      </c>
      <c r="BK495" s="5" t="s">
        <v>858</v>
      </c>
      <c r="BL495" s="5" t="s">
        <v>858</v>
      </c>
      <c r="BN495" s="6" t="s">
        <v>718</v>
      </c>
      <c r="BO495" s="6" t="s">
        <v>296</v>
      </c>
      <c r="BP495" s="6">
        <v>48000</v>
      </c>
      <c r="BQ495" s="6">
        <v>6</v>
      </c>
      <c r="BR495" s="6">
        <v>37.299999999999997</v>
      </c>
      <c r="BS495" s="6">
        <v>0.4</v>
      </c>
      <c r="BT495" s="6">
        <v>33.700000000000003</v>
      </c>
      <c r="BU495" s="6">
        <v>1.7</v>
      </c>
      <c r="BV495" s="6">
        <v>18.100000000000001</v>
      </c>
      <c r="BW495" s="6">
        <v>13</v>
      </c>
      <c r="BX495" s="6" t="s">
        <v>858</v>
      </c>
      <c r="BY495" s="6" t="s">
        <v>858</v>
      </c>
      <c r="CA495" s="7" t="s">
        <v>718</v>
      </c>
      <c r="CB495" s="7" t="s">
        <v>296</v>
      </c>
      <c r="CC495" s="7">
        <v>41000</v>
      </c>
      <c r="CD495" s="7">
        <v>8.6999999999999993</v>
      </c>
      <c r="CE495" s="7">
        <v>30325</v>
      </c>
      <c r="CF495" s="7">
        <v>12</v>
      </c>
      <c r="CG495" s="7">
        <v>41385</v>
      </c>
      <c r="CH495" s="7">
        <v>8.8000000000000007</v>
      </c>
      <c r="CI495" s="7">
        <v>9444</v>
      </c>
      <c r="CJ495" s="7">
        <v>12</v>
      </c>
      <c r="CK495" s="7" t="s">
        <v>858</v>
      </c>
      <c r="CL495" s="7" t="s">
        <v>858</v>
      </c>
      <c r="CN495" s="8" t="s">
        <v>718</v>
      </c>
      <c r="CO495" s="8" t="s">
        <v>296</v>
      </c>
      <c r="CP495" s="8">
        <v>48000</v>
      </c>
      <c r="CQ495" s="8">
        <v>6</v>
      </c>
      <c r="CR495" s="8">
        <v>15.64</v>
      </c>
      <c r="CS495" s="8">
        <v>5.7</v>
      </c>
      <c r="CT495" s="8">
        <v>20.73</v>
      </c>
      <c r="CU495" s="8">
        <v>5.0999999999999996</v>
      </c>
      <c r="CV495" s="8">
        <v>7.89</v>
      </c>
      <c r="CW495" s="8">
        <v>4.7</v>
      </c>
      <c r="CX495" s="8" t="s">
        <v>858</v>
      </c>
      <c r="CY495" s="8" t="s">
        <v>858</v>
      </c>
      <c r="DA495" s="20" t="s">
        <v>718</v>
      </c>
      <c r="DB495" s="20" t="s">
        <v>296</v>
      </c>
      <c r="DC495" s="20">
        <v>48000</v>
      </c>
      <c r="DD495" s="20">
        <v>6</v>
      </c>
      <c r="DE495" s="20">
        <v>540.79999999999995</v>
      </c>
      <c r="DF495" s="20">
        <v>6.5</v>
      </c>
      <c r="DG495" s="20">
        <v>698.9</v>
      </c>
      <c r="DH495" s="20">
        <v>5.4</v>
      </c>
      <c r="DI495" s="20">
        <v>160.80000000000001</v>
      </c>
      <c r="DJ495" s="20">
        <v>9.6999999999999993</v>
      </c>
      <c r="DK495" s="20" t="s">
        <v>858</v>
      </c>
      <c r="DL495" s="20" t="s">
        <v>858</v>
      </c>
      <c r="DN495" s="21" t="s">
        <v>718</v>
      </c>
      <c r="DO495" s="21" t="s">
        <v>296</v>
      </c>
      <c r="DP495" s="21">
        <v>14000</v>
      </c>
      <c r="DQ495" s="21">
        <v>10.6</v>
      </c>
      <c r="DR495" s="21">
        <v>37.4</v>
      </c>
      <c r="DS495" s="21">
        <v>0.4</v>
      </c>
      <c r="DT495" s="21">
        <v>37.6</v>
      </c>
      <c r="DU495" s="21">
        <v>1.1000000000000001</v>
      </c>
      <c r="DV495" s="21">
        <v>34.1</v>
      </c>
      <c r="DW495" s="21">
        <v>3.7</v>
      </c>
      <c r="DX495" s="21" t="s">
        <v>858</v>
      </c>
      <c r="DY495" s="21" t="s">
        <v>858</v>
      </c>
      <c r="EA495" s="22" t="s">
        <v>718</v>
      </c>
      <c r="EB495" s="22" t="s">
        <v>296</v>
      </c>
      <c r="EC495" s="22">
        <v>13000</v>
      </c>
      <c r="ED495" s="22">
        <v>12.6</v>
      </c>
      <c r="EE495" s="22">
        <v>29199</v>
      </c>
      <c r="EF495" s="22">
        <v>10</v>
      </c>
      <c r="EG495" s="22">
        <v>35695</v>
      </c>
      <c r="EH495" s="22">
        <v>7.3</v>
      </c>
      <c r="EI495" s="22">
        <v>16407</v>
      </c>
      <c r="EJ495" s="22">
        <v>11</v>
      </c>
      <c r="EK495" s="22" t="s">
        <v>858</v>
      </c>
      <c r="EL495" s="22" t="s">
        <v>858</v>
      </c>
      <c r="EN495" s="23" t="s">
        <v>718</v>
      </c>
      <c r="EO495" s="23" t="s">
        <v>296</v>
      </c>
      <c r="EP495" s="23">
        <v>14000</v>
      </c>
      <c r="EQ495" s="23">
        <v>10.6</v>
      </c>
      <c r="ER495" s="23">
        <v>14.78</v>
      </c>
      <c r="ES495" s="23">
        <v>6.9</v>
      </c>
      <c r="ET495" s="23">
        <v>17.34</v>
      </c>
      <c r="EU495" s="23">
        <v>5.8</v>
      </c>
      <c r="EV495" s="23">
        <v>8.11</v>
      </c>
      <c r="EW495" s="23">
        <v>9.5</v>
      </c>
      <c r="EX495" s="23" t="s">
        <v>858</v>
      </c>
      <c r="EY495" s="23" t="s">
        <v>858</v>
      </c>
      <c r="FA495" s="24" t="s">
        <v>718</v>
      </c>
      <c r="FB495" s="24" t="s">
        <v>296</v>
      </c>
      <c r="FC495" s="24">
        <v>14000</v>
      </c>
      <c r="FD495" s="24">
        <v>10.6</v>
      </c>
      <c r="FE495" s="24">
        <v>547.29999999999995</v>
      </c>
      <c r="FF495" s="24">
        <v>6.9</v>
      </c>
      <c r="FG495" s="24">
        <v>651.6</v>
      </c>
      <c r="FH495" s="24">
        <v>5.5</v>
      </c>
      <c r="FI495" s="24">
        <v>322.60000000000002</v>
      </c>
      <c r="FJ495" s="24">
        <v>6</v>
      </c>
      <c r="FK495" s="24" t="s">
        <v>858</v>
      </c>
      <c r="FL495" s="24" t="s">
        <v>858</v>
      </c>
      <c r="FN495" s="11" t="s">
        <v>718</v>
      </c>
      <c r="FO495" s="11" t="s">
        <v>296</v>
      </c>
      <c r="FP495" s="11">
        <v>24000</v>
      </c>
      <c r="FQ495" s="11">
        <v>9</v>
      </c>
      <c r="FR495" s="11">
        <v>37.5</v>
      </c>
      <c r="FS495" s="11">
        <v>0.1</v>
      </c>
      <c r="FT495" s="11">
        <v>38.299999999999997</v>
      </c>
      <c r="FU495" s="11">
        <v>0.8</v>
      </c>
      <c r="FV495" s="11">
        <v>35</v>
      </c>
      <c r="FW495" s="11">
        <v>1.2</v>
      </c>
      <c r="FX495" s="11" t="s">
        <v>858</v>
      </c>
      <c r="FY495" s="11" t="s">
        <v>858</v>
      </c>
      <c r="GA495" s="10" t="s">
        <v>718</v>
      </c>
      <c r="GB495" s="10" t="s">
        <v>296</v>
      </c>
      <c r="GC495" s="10">
        <v>21000</v>
      </c>
      <c r="GD495" s="10">
        <v>14.3</v>
      </c>
      <c r="GE495" s="10">
        <v>42066</v>
      </c>
      <c r="GF495" s="10">
        <v>16</v>
      </c>
      <c r="GG495" s="10">
        <v>56193</v>
      </c>
      <c r="GH495" s="10">
        <v>13</v>
      </c>
      <c r="GI495" s="10" t="s">
        <v>858</v>
      </c>
      <c r="GJ495" s="10" t="s">
        <v>858</v>
      </c>
      <c r="GK495" s="10" t="s">
        <v>858</v>
      </c>
      <c r="GL495" s="10" t="s">
        <v>858</v>
      </c>
      <c r="GN495" s="9" t="s">
        <v>718</v>
      </c>
      <c r="GO495" s="9" t="s">
        <v>296</v>
      </c>
      <c r="GP495" s="9">
        <v>24000</v>
      </c>
      <c r="GQ495" s="9">
        <v>9</v>
      </c>
      <c r="GR495" s="9">
        <v>19.88</v>
      </c>
      <c r="GS495" s="9">
        <v>9.3000000000000007</v>
      </c>
      <c r="GT495" s="9">
        <v>24.35</v>
      </c>
      <c r="GU495" s="9">
        <v>6.9</v>
      </c>
      <c r="GV495" s="9">
        <v>9.5399999999999991</v>
      </c>
      <c r="GW495" s="9">
        <v>6.3</v>
      </c>
      <c r="GX495" s="9" t="s">
        <v>858</v>
      </c>
      <c r="GY495" s="9" t="s">
        <v>858</v>
      </c>
    </row>
    <row r="496" spans="1:207" x14ac:dyDescent="0.25">
      <c r="A496" s="1" t="s">
        <v>719</v>
      </c>
      <c r="B496" s="1" t="s">
        <v>297</v>
      </c>
      <c r="C496" s="1">
        <v>15000</v>
      </c>
      <c r="D496" s="1">
        <v>11.3</v>
      </c>
      <c r="E496" s="1">
        <v>711.9</v>
      </c>
      <c r="F496" s="1">
        <v>13</v>
      </c>
      <c r="G496" s="1">
        <v>917.5</v>
      </c>
      <c r="H496" s="1">
        <v>7.4</v>
      </c>
      <c r="I496" s="1">
        <v>358.3</v>
      </c>
      <c r="J496" s="1">
        <v>10</v>
      </c>
      <c r="K496" s="1" t="s">
        <v>858</v>
      </c>
      <c r="L496" s="1" t="s">
        <v>858</v>
      </c>
      <c r="N496" s="2" t="s">
        <v>719</v>
      </c>
      <c r="O496" s="2" t="s">
        <v>297</v>
      </c>
      <c r="P496" s="2">
        <v>22000</v>
      </c>
      <c r="Q496" s="2">
        <v>9</v>
      </c>
      <c r="R496" s="2">
        <v>37.5</v>
      </c>
      <c r="S496" s="2">
        <v>0.4</v>
      </c>
      <c r="T496" s="2">
        <v>38.4</v>
      </c>
      <c r="U496" s="2">
        <v>0.8</v>
      </c>
      <c r="V496" s="2">
        <v>35</v>
      </c>
      <c r="W496" s="2">
        <v>0.8</v>
      </c>
      <c r="X496" s="2" t="s">
        <v>858</v>
      </c>
      <c r="Y496" s="2" t="s">
        <v>858</v>
      </c>
      <c r="AA496" s="3" t="s">
        <v>719</v>
      </c>
      <c r="AB496" s="3" t="s">
        <v>297</v>
      </c>
      <c r="AC496" s="3">
        <v>20000</v>
      </c>
      <c r="AD496" s="3">
        <v>10.5</v>
      </c>
      <c r="AE496" s="3">
        <v>33071</v>
      </c>
      <c r="AF496" s="3">
        <v>11</v>
      </c>
      <c r="AG496" s="3">
        <v>46856</v>
      </c>
      <c r="AH496" s="3">
        <v>8.3000000000000007</v>
      </c>
      <c r="AI496" s="3">
        <v>16510</v>
      </c>
      <c r="AJ496" s="3">
        <v>8.5</v>
      </c>
      <c r="AK496" s="3" t="s">
        <v>858</v>
      </c>
      <c r="AL496" s="3" t="s">
        <v>858</v>
      </c>
      <c r="AN496" s="4" t="s">
        <v>719</v>
      </c>
      <c r="AO496" s="4" t="s">
        <v>297</v>
      </c>
      <c r="AP496" s="4">
        <v>22000</v>
      </c>
      <c r="AQ496" s="4">
        <v>9</v>
      </c>
      <c r="AR496" s="4">
        <v>16.11</v>
      </c>
      <c r="AS496" s="4">
        <v>10</v>
      </c>
      <c r="AT496" s="4">
        <v>21.82</v>
      </c>
      <c r="AU496" s="4">
        <v>6.3</v>
      </c>
      <c r="AV496" s="4">
        <v>8.14</v>
      </c>
      <c r="AW496" s="4">
        <v>6.9</v>
      </c>
      <c r="AX496" s="4" t="s">
        <v>858</v>
      </c>
      <c r="AY496" s="4" t="s">
        <v>858</v>
      </c>
      <c r="BA496" s="5" t="s">
        <v>719</v>
      </c>
      <c r="BB496" s="5" t="s">
        <v>297</v>
      </c>
      <c r="BC496" s="5">
        <v>22000</v>
      </c>
      <c r="BD496" s="5">
        <v>9</v>
      </c>
      <c r="BE496" s="5">
        <v>653.9</v>
      </c>
      <c r="BF496" s="5">
        <v>7.4</v>
      </c>
      <c r="BG496" s="5">
        <v>838.6</v>
      </c>
      <c r="BH496" s="5">
        <v>6.1</v>
      </c>
      <c r="BI496" s="5">
        <v>318.5</v>
      </c>
      <c r="BJ496" s="5">
        <v>8.6999999999999993</v>
      </c>
      <c r="BK496" s="5" t="s">
        <v>858</v>
      </c>
      <c r="BL496" s="5" t="s">
        <v>858</v>
      </c>
      <c r="BN496" s="6" t="s">
        <v>719</v>
      </c>
      <c r="BO496" s="6" t="s">
        <v>297</v>
      </c>
      <c r="BP496" s="6">
        <v>30000</v>
      </c>
      <c r="BQ496" s="6">
        <v>7.6</v>
      </c>
      <c r="BR496" s="6">
        <v>36.200000000000003</v>
      </c>
      <c r="BS496" s="6">
        <v>0.9</v>
      </c>
      <c r="BT496" s="6">
        <v>32.9</v>
      </c>
      <c r="BU496" s="6">
        <v>2.4</v>
      </c>
      <c r="BV496" s="6">
        <v>15</v>
      </c>
      <c r="BW496" s="6">
        <v>11</v>
      </c>
      <c r="BX496" s="6" t="s">
        <v>858</v>
      </c>
      <c r="BY496" s="6" t="s">
        <v>858</v>
      </c>
      <c r="CA496" s="7" t="s">
        <v>719</v>
      </c>
      <c r="CB496" s="7" t="s">
        <v>297</v>
      </c>
      <c r="CC496" s="7">
        <v>27000</v>
      </c>
      <c r="CD496" s="7">
        <v>9</v>
      </c>
      <c r="CE496" s="7">
        <v>28381</v>
      </c>
      <c r="CF496" s="7">
        <v>10</v>
      </c>
      <c r="CG496" s="7">
        <v>38400</v>
      </c>
      <c r="CH496" s="7">
        <v>8.5</v>
      </c>
      <c r="CI496" s="7">
        <v>7050</v>
      </c>
      <c r="CJ496" s="7">
        <v>16</v>
      </c>
      <c r="CK496" s="7" t="s">
        <v>858</v>
      </c>
      <c r="CL496" s="7" t="s">
        <v>858</v>
      </c>
      <c r="CN496" s="8" t="s">
        <v>719</v>
      </c>
      <c r="CO496" s="8" t="s">
        <v>297</v>
      </c>
      <c r="CP496" s="8">
        <v>30000</v>
      </c>
      <c r="CQ496" s="8">
        <v>7.6</v>
      </c>
      <c r="CR496" s="8">
        <v>14.59</v>
      </c>
      <c r="CS496" s="8">
        <v>7.7</v>
      </c>
      <c r="CT496" s="8">
        <v>20.51</v>
      </c>
      <c r="CU496" s="8">
        <v>6</v>
      </c>
      <c r="CV496" s="8">
        <v>7</v>
      </c>
      <c r="CW496" s="8">
        <v>2.7</v>
      </c>
      <c r="CX496" s="8" t="s">
        <v>858</v>
      </c>
      <c r="CY496" s="8" t="s">
        <v>858</v>
      </c>
      <c r="DA496" s="20" t="s">
        <v>719</v>
      </c>
      <c r="DB496" s="20" t="s">
        <v>297</v>
      </c>
      <c r="DC496" s="20">
        <v>30000</v>
      </c>
      <c r="DD496" s="20">
        <v>7.6</v>
      </c>
      <c r="DE496" s="20">
        <v>522.79999999999995</v>
      </c>
      <c r="DF496" s="20">
        <v>8.1</v>
      </c>
      <c r="DG496" s="20">
        <v>674.7</v>
      </c>
      <c r="DH496" s="20">
        <v>6.5</v>
      </c>
      <c r="DI496" s="20">
        <v>128.1</v>
      </c>
      <c r="DJ496" s="20">
        <v>9.6</v>
      </c>
      <c r="DK496" s="20" t="s">
        <v>858</v>
      </c>
      <c r="DL496" s="20" t="s">
        <v>858</v>
      </c>
      <c r="DN496" s="21" t="s">
        <v>719</v>
      </c>
      <c r="DO496" s="21" t="s">
        <v>297</v>
      </c>
      <c r="DP496" s="21">
        <v>7000</v>
      </c>
      <c r="DQ496" s="21">
        <v>14.7</v>
      </c>
      <c r="DR496" s="21">
        <v>37.5</v>
      </c>
      <c r="DS496" s="21">
        <v>0.9</v>
      </c>
      <c r="DT496" s="21">
        <v>37.5</v>
      </c>
      <c r="DU496" s="21">
        <v>1.2</v>
      </c>
      <c r="DV496" s="21" t="s">
        <v>858</v>
      </c>
      <c r="DW496" s="21" t="s">
        <v>858</v>
      </c>
      <c r="DX496" s="21" t="s">
        <v>858</v>
      </c>
      <c r="DY496" s="21" t="s">
        <v>858</v>
      </c>
      <c r="EA496" s="22" t="s">
        <v>719</v>
      </c>
      <c r="EB496" s="22" t="s">
        <v>297</v>
      </c>
      <c r="EC496" s="22">
        <v>7000</v>
      </c>
      <c r="ED496" s="22">
        <v>17.3</v>
      </c>
      <c r="EE496" s="22">
        <v>28381</v>
      </c>
      <c r="EF496" s="22">
        <v>17</v>
      </c>
      <c r="EG496" s="22">
        <v>36369</v>
      </c>
      <c r="EH496" s="22">
        <v>12</v>
      </c>
      <c r="EI496" s="22" t="s">
        <v>858</v>
      </c>
      <c r="EJ496" s="22" t="s">
        <v>858</v>
      </c>
      <c r="EK496" s="22" t="s">
        <v>858</v>
      </c>
      <c r="EL496" s="22" t="s">
        <v>858</v>
      </c>
      <c r="EN496" s="23" t="s">
        <v>719</v>
      </c>
      <c r="EO496" s="23" t="s">
        <v>297</v>
      </c>
      <c r="EP496" s="23">
        <v>7000</v>
      </c>
      <c r="EQ496" s="23">
        <v>14.7</v>
      </c>
      <c r="ER496" s="23">
        <v>15.19</v>
      </c>
      <c r="ES496" s="23">
        <v>13</v>
      </c>
      <c r="ET496" s="23">
        <v>18.09</v>
      </c>
      <c r="EU496" s="23">
        <v>9.5</v>
      </c>
      <c r="EV496" s="23" t="s">
        <v>858</v>
      </c>
      <c r="EW496" s="23" t="s">
        <v>858</v>
      </c>
      <c r="EX496" s="23" t="s">
        <v>858</v>
      </c>
      <c r="EY496" s="23" t="s">
        <v>858</v>
      </c>
      <c r="FA496" s="24" t="s">
        <v>719</v>
      </c>
      <c r="FB496" s="24" t="s">
        <v>297</v>
      </c>
      <c r="FC496" s="24">
        <v>7000</v>
      </c>
      <c r="FD496" s="24">
        <v>14.7</v>
      </c>
      <c r="FE496" s="24">
        <v>562.4</v>
      </c>
      <c r="FF496" s="24">
        <v>13</v>
      </c>
      <c r="FG496" s="24">
        <v>679.1</v>
      </c>
      <c r="FH496" s="24">
        <v>9.3000000000000007</v>
      </c>
      <c r="FI496" s="24" t="s">
        <v>858</v>
      </c>
      <c r="FJ496" s="24" t="s">
        <v>858</v>
      </c>
      <c r="FK496" s="24" t="s">
        <v>858</v>
      </c>
      <c r="FL496" s="24" t="s">
        <v>858</v>
      </c>
      <c r="FN496" s="11" t="s">
        <v>719</v>
      </c>
      <c r="FO496" s="11" t="s">
        <v>297</v>
      </c>
      <c r="FP496" s="11">
        <v>15000</v>
      </c>
      <c r="FQ496" s="11">
        <v>11.3</v>
      </c>
      <c r="FR496" s="11">
        <v>37.5</v>
      </c>
      <c r="FS496" s="11">
        <v>2</v>
      </c>
      <c r="FT496" s="11">
        <v>38.9</v>
      </c>
      <c r="FU496" s="11">
        <v>1</v>
      </c>
      <c r="FV496" s="11">
        <v>36</v>
      </c>
      <c r="FW496" s="11">
        <v>1.8</v>
      </c>
      <c r="FX496" s="11" t="s">
        <v>858</v>
      </c>
      <c r="FY496" s="11" t="s">
        <v>858</v>
      </c>
      <c r="GA496" s="10" t="s">
        <v>719</v>
      </c>
      <c r="GB496" s="10" t="s">
        <v>297</v>
      </c>
      <c r="GC496" s="10">
        <v>13000</v>
      </c>
      <c r="GD496" s="10">
        <v>13.3</v>
      </c>
      <c r="GE496" s="10">
        <v>37207</v>
      </c>
      <c r="GF496" s="10">
        <v>16</v>
      </c>
      <c r="GG496" s="10">
        <v>52055</v>
      </c>
      <c r="GH496" s="10">
        <v>10</v>
      </c>
      <c r="GI496" s="10">
        <v>19002</v>
      </c>
      <c r="GJ496" s="10">
        <v>13</v>
      </c>
      <c r="GK496" s="10" t="s">
        <v>858</v>
      </c>
      <c r="GL496" s="10" t="s">
        <v>858</v>
      </c>
      <c r="GN496" s="9" t="s">
        <v>719</v>
      </c>
      <c r="GO496" s="9" t="s">
        <v>297</v>
      </c>
      <c r="GP496" s="9">
        <v>15000</v>
      </c>
      <c r="GQ496" s="9">
        <v>11.3</v>
      </c>
      <c r="GR496" s="9">
        <v>16.59</v>
      </c>
      <c r="GS496" s="9">
        <v>17</v>
      </c>
      <c r="GT496" s="9">
        <v>23.6</v>
      </c>
      <c r="GU496" s="9">
        <v>7.8</v>
      </c>
      <c r="GV496" s="9">
        <v>8.56</v>
      </c>
      <c r="GW496" s="9">
        <v>11</v>
      </c>
      <c r="GX496" s="9" t="s">
        <v>858</v>
      </c>
      <c r="GY496" s="9" t="s">
        <v>858</v>
      </c>
    </row>
    <row r="497" spans="1:207" x14ac:dyDescent="0.25">
      <c r="A497" s="1" t="s">
        <v>720</v>
      </c>
      <c r="B497" s="1" t="s">
        <v>298</v>
      </c>
      <c r="C497" s="1">
        <v>22000</v>
      </c>
      <c r="D497" s="1">
        <v>9.3000000000000007</v>
      </c>
      <c r="E497" s="1">
        <v>636.79999999999995</v>
      </c>
      <c r="F497" s="1">
        <v>9</v>
      </c>
      <c r="G497" s="1">
        <v>718.3</v>
      </c>
      <c r="H497" s="1">
        <v>4.7</v>
      </c>
      <c r="I497" s="1">
        <v>315.8</v>
      </c>
      <c r="J497" s="1">
        <v>11</v>
      </c>
      <c r="K497" s="1" t="s">
        <v>858</v>
      </c>
      <c r="L497" s="1" t="s">
        <v>858</v>
      </c>
      <c r="N497" s="2" t="s">
        <v>720</v>
      </c>
      <c r="O497" s="2" t="s">
        <v>298</v>
      </c>
      <c r="P497" s="2">
        <v>31000</v>
      </c>
      <c r="Q497" s="2">
        <v>7.5</v>
      </c>
      <c r="R497" s="2">
        <v>38.9</v>
      </c>
      <c r="S497" s="2">
        <v>1.6</v>
      </c>
      <c r="T497" s="2">
        <v>40.9</v>
      </c>
      <c r="U497" s="2">
        <v>1.4</v>
      </c>
      <c r="V497" s="2">
        <v>36.1</v>
      </c>
      <c r="W497" s="2">
        <v>0.9</v>
      </c>
      <c r="X497" s="2" t="s">
        <v>858</v>
      </c>
      <c r="Y497" s="2" t="s">
        <v>858</v>
      </c>
      <c r="AA497" s="3" t="s">
        <v>720</v>
      </c>
      <c r="AB497" s="3" t="s">
        <v>298</v>
      </c>
      <c r="AC497" s="3">
        <v>27000</v>
      </c>
      <c r="AD497" s="3">
        <v>11.5</v>
      </c>
      <c r="AE497" s="3">
        <v>30035</v>
      </c>
      <c r="AF497" s="3">
        <v>15</v>
      </c>
      <c r="AG497" s="3">
        <v>34330</v>
      </c>
      <c r="AH497" s="3">
        <v>6.4</v>
      </c>
      <c r="AI497" s="3" t="s">
        <v>858</v>
      </c>
      <c r="AJ497" s="3" t="s">
        <v>858</v>
      </c>
      <c r="AK497" s="3" t="s">
        <v>858</v>
      </c>
      <c r="AL497" s="3" t="s">
        <v>858</v>
      </c>
      <c r="AN497" s="4" t="s">
        <v>720</v>
      </c>
      <c r="AO497" s="4" t="s">
        <v>298</v>
      </c>
      <c r="AP497" s="4">
        <v>31000</v>
      </c>
      <c r="AQ497" s="4">
        <v>7.5</v>
      </c>
      <c r="AR497" s="4">
        <v>14.28</v>
      </c>
      <c r="AS497" s="4">
        <v>6.1</v>
      </c>
      <c r="AT497" s="4">
        <v>16.18</v>
      </c>
      <c r="AU497" s="4">
        <v>4</v>
      </c>
      <c r="AV497" s="4">
        <v>7.32</v>
      </c>
      <c r="AW497" s="4">
        <v>6.7</v>
      </c>
      <c r="AX497" s="4" t="s">
        <v>858</v>
      </c>
      <c r="AY497" s="4" t="s">
        <v>858</v>
      </c>
      <c r="BA497" s="5" t="s">
        <v>720</v>
      </c>
      <c r="BB497" s="5" t="s">
        <v>298</v>
      </c>
      <c r="BC497" s="5">
        <v>31000</v>
      </c>
      <c r="BD497" s="5">
        <v>7.5</v>
      </c>
      <c r="BE497" s="5">
        <v>613.6</v>
      </c>
      <c r="BF497" s="5">
        <v>6.6</v>
      </c>
      <c r="BG497" s="5">
        <v>662.4</v>
      </c>
      <c r="BH497" s="5">
        <v>3.9</v>
      </c>
      <c r="BI497" s="5">
        <v>297.39999999999998</v>
      </c>
      <c r="BJ497" s="5">
        <v>7.8</v>
      </c>
      <c r="BK497" s="5" t="s">
        <v>858</v>
      </c>
      <c r="BL497" s="5" t="s">
        <v>858</v>
      </c>
      <c r="BN497" s="6" t="s">
        <v>720</v>
      </c>
      <c r="BO497" s="6" t="s">
        <v>298</v>
      </c>
      <c r="BP497" s="6">
        <v>41000</v>
      </c>
      <c r="BQ497" s="6">
        <v>6.4</v>
      </c>
      <c r="BR497" s="6">
        <v>37.5</v>
      </c>
      <c r="BS497" s="6">
        <v>0.3</v>
      </c>
      <c r="BT497" s="6">
        <v>35.299999999999997</v>
      </c>
      <c r="BU497" s="6">
        <v>2.2999999999999998</v>
      </c>
      <c r="BV497" s="6">
        <v>15</v>
      </c>
      <c r="BW497" s="6">
        <v>16</v>
      </c>
      <c r="BX497" s="6" t="s">
        <v>858</v>
      </c>
      <c r="BY497" s="6" t="s">
        <v>858</v>
      </c>
      <c r="CA497" s="7" t="s">
        <v>720</v>
      </c>
      <c r="CB497" s="7" t="s">
        <v>298</v>
      </c>
      <c r="CC497" s="7">
        <v>36000</v>
      </c>
      <c r="CD497" s="7">
        <v>10.8</v>
      </c>
      <c r="CE497" s="7">
        <v>24532</v>
      </c>
      <c r="CF497" s="7">
        <v>16</v>
      </c>
      <c r="CG497" s="7">
        <v>29137</v>
      </c>
      <c r="CH497" s="7">
        <v>7.8</v>
      </c>
      <c r="CI497" s="7" t="s">
        <v>858</v>
      </c>
      <c r="CJ497" s="7" t="s">
        <v>858</v>
      </c>
      <c r="CK497" s="7" t="s">
        <v>858</v>
      </c>
      <c r="CL497" s="7" t="s">
        <v>858</v>
      </c>
      <c r="CN497" s="8" t="s">
        <v>720</v>
      </c>
      <c r="CO497" s="8" t="s">
        <v>298</v>
      </c>
      <c r="CP497" s="8">
        <v>41000</v>
      </c>
      <c r="CQ497" s="8">
        <v>6.4</v>
      </c>
      <c r="CR497" s="8">
        <v>12.4</v>
      </c>
      <c r="CS497" s="8">
        <v>6.3</v>
      </c>
      <c r="CT497" s="8">
        <v>15.51</v>
      </c>
      <c r="CU497" s="8">
        <v>3.8</v>
      </c>
      <c r="CV497" s="8">
        <v>6.61</v>
      </c>
      <c r="CW497" s="8">
        <v>3.1</v>
      </c>
      <c r="CX497" s="8" t="s">
        <v>858</v>
      </c>
      <c r="CY497" s="8" t="s">
        <v>858</v>
      </c>
      <c r="DA497" s="20" t="s">
        <v>720</v>
      </c>
      <c r="DB497" s="20" t="s">
        <v>298</v>
      </c>
      <c r="DC497" s="20">
        <v>41000</v>
      </c>
      <c r="DD497" s="20">
        <v>6.4</v>
      </c>
      <c r="DE497" s="20">
        <v>478.3</v>
      </c>
      <c r="DF497" s="20">
        <v>9.5</v>
      </c>
      <c r="DG497" s="20">
        <v>547</v>
      </c>
      <c r="DH497" s="20">
        <v>4.4000000000000004</v>
      </c>
      <c r="DI497" s="20">
        <v>124.5</v>
      </c>
      <c r="DJ497" s="20">
        <v>14</v>
      </c>
      <c r="DK497" s="20" t="s">
        <v>858</v>
      </c>
      <c r="DL497" s="20" t="s">
        <v>858</v>
      </c>
      <c r="DN497" s="21" t="s">
        <v>720</v>
      </c>
      <c r="DO497" s="21" t="s">
        <v>298</v>
      </c>
      <c r="DP497" s="21">
        <v>10000</v>
      </c>
      <c r="DQ497" s="21">
        <v>12.6</v>
      </c>
      <c r="DR497" s="21">
        <v>37.5</v>
      </c>
      <c r="DS497" s="21">
        <v>0.5</v>
      </c>
      <c r="DT497" s="21">
        <v>38</v>
      </c>
      <c r="DU497" s="21">
        <v>1.3</v>
      </c>
      <c r="DV497" s="21">
        <v>35</v>
      </c>
      <c r="DW497" s="21">
        <v>4.0999999999999996</v>
      </c>
      <c r="DX497" s="21" t="s">
        <v>858</v>
      </c>
      <c r="DY497" s="21" t="s">
        <v>858</v>
      </c>
      <c r="EA497" s="22" t="s">
        <v>720</v>
      </c>
      <c r="EB497" s="22" t="s">
        <v>298</v>
      </c>
      <c r="EC497" s="22" t="s">
        <v>858</v>
      </c>
      <c r="ED497" s="22" t="s">
        <v>858</v>
      </c>
      <c r="EE497" s="22" t="s">
        <v>858</v>
      </c>
      <c r="EF497" s="22" t="s">
        <v>858</v>
      </c>
      <c r="EG497" s="22">
        <v>26767</v>
      </c>
      <c r="EH497" s="22">
        <v>13</v>
      </c>
      <c r="EI497" s="22" t="s">
        <v>858</v>
      </c>
      <c r="EJ497" s="22" t="s">
        <v>858</v>
      </c>
      <c r="EK497" s="22" t="s">
        <v>858</v>
      </c>
      <c r="EL497" s="22" t="s">
        <v>858</v>
      </c>
      <c r="EN497" s="23" t="s">
        <v>720</v>
      </c>
      <c r="EO497" s="23" t="s">
        <v>298</v>
      </c>
      <c r="EP497" s="23">
        <v>10000</v>
      </c>
      <c r="EQ497" s="23">
        <v>12.6</v>
      </c>
      <c r="ER497" s="23">
        <v>12.37</v>
      </c>
      <c r="ES497" s="23">
        <v>15</v>
      </c>
      <c r="ET497" s="23">
        <v>14.12</v>
      </c>
      <c r="EU497" s="23">
        <v>5.8</v>
      </c>
      <c r="EV497" s="23">
        <v>7.23</v>
      </c>
      <c r="EW497" s="23">
        <v>5.9</v>
      </c>
      <c r="EX497" s="23" t="s">
        <v>858</v>
      </c>
      <c r="EY497" s="23" t="s">
        <v>858</v>
      </c>
      <c r="FA497" s="24" t="s">
        <v>720</v>
      </c>
      <c r="FB497" s="24" t="s">
        <v>298</v>
      </c>
      <c r="FC497" s="24">
        <v>10000</v>
      </c>
      <c r="FD497" s="24">
        <v>12.6</v>
      </c>
      <c r="FE497" s="24">
        <v>477.6</v>
      </c>
      <c r="FF497" s="24">
        <v>13</v>
      </c>
      <c r="FG497" s="24">
        <v>537.29999999999995</v>
      </c>
      <c r="FH497" s="24">
        <v>5.5</v>
      </c>
      <c r="FI497" s="24">
        <v>259.39999999999998</v>
      </c>
      <c r="FJ497" s="24">
        <v>11</v>
      </c>
      <c r="FK497" s="24" t="s">
        <v>858</v>
      </c>
      <c r="FL497" s="24" t="s">
        <v>858</v>
      </c>
      <c r="FN497" s="11" t="s">
        <v>720</v>
      </c>
      <c r="FO497" s="11" t="s">
        <v>298</v>
      </c>
      <c r="FP497" s="11">
        <v>22000</v>
      </c>
      <c r="FQ497" s="11">
        <v>9.3000000000000007</v>
      </c>
      <c r="FR497" s="11">
        <v>40</v>
      </c>
      <c r="FS497" s="11">
        <v>1.7</v>
      </c>
      <c r="FT497" s="11">
        <v>42.2</v>
      </c>
      <c r="FU497" s="11">
        <v>1.8</v>
      </c>
      <c r="FV497" s="11">
        <v>36.200000000000003</v>
      </c>
      <c r="FW497" s="11">
        <v>1.4</v>
      </c>
      <c r="FX497" s="11" t="s">
        <v>858</v>
      </c>
      <c r="FY497" s="11" t="s">
        <v>858</v>
      </c>
      <c r="GA497" s="10" t="s">
        <v>720</v>
      </c>
      <c r="GB497" s="10" t="s">
        <v>298</v>
      </c>
      <c r="GC497" s="10">
        <v>18000</v>
      </c>
      <c r="GD497" s="10">
        <v>11.4</v>
      </c>
      <c r="GE497" s="10">
        <v>33849</v>
      </c>
      <c r="GF497" s="10">
        <v>13</v>
      </c>
      <c r="GG497" s="10">
        <v>38249</v>
      </c>
      <c r="GH497" s="10">
        <v>5.5</v>
      </c>
      <c r="GI497" s="10">
        <v>18484</v>
      </c>
      <c r="GJ497" s="10">
        <v>8.6999999999999993</v>
      </c>
      <c r="GK497" s="10" t="s">
        <v>858</v>
      </c>
      <c r="GL497" s="10" t="s">
        <v>858</v>
      </c>
      <c r="GN497" s="9" t="s">
        <v>720</v>
      </c>
      <c r="GO497" s="9" t="s">
        <v>298</v>
      </c>
      <c r="GP497" s="9">
        <v>22000</v>
      </c>
      <c r="GQ497" s="9">
        <v>9.3000000000000007</v>
      </c>
      <c r="GR497" s="9">
        <v>14.56</v>
      </c>
      <c r="GS497" s="9">
        <v>9.1999999999999993</v>
      </c>
      <c r="GT497" s="9">
        <v>17.010000000000002</v>
      </c>
      <c r="GU497" s="9">
        <v>5</v>
      </c>
      <c r="GV497" s="9">
        <v>7.28</v>
      </c>
      <c r="GW497" s="9">
        <v>9</v>
      </c>
      <c r="GX497" s="9" t="s">
        <v>858</v>
      </c>
      <c r="GY497" s="9" t="s">
        <v>858</v>
      </c>
    </row>
    <row r="498" spans="1:207" x14ac:dyDescent="0.25">
      <c r="A498" s="1" t="s">
        <v>721</v>
      </c>
      <c r="B498" s="1" t="s">
        <v>299</v>
      </c>
      <c r="C498" s="1">
        <v>7000</v>
      </c>
      <c r="D498" s="1">
        <v>15.9</v>
      </c>
      <c r="E498" s="1">
        <v>459.8</v>
      </c>
      <c r="F498" s="1">
        <v>13</v>
      </c>
      <c r="G498" s="1">
        <v>525.29999999999995</v>
      </c>
      <c r="H498" s="1">
        <v>8.1</v>
      </c>
      <c r="I498" s="1" t="s">
        <v>858</v>
      </c>
      <c r="J498" s="1" t="s">
        <v>858</v>
      </c>
      <c r="K498" s="1" t="s">
        <v>858</v>
      </c>
      <c r="L498" s="1" t="s">
        <v>858</v>
      </c>
      <c r="N498" s="2" t="s">
        <v>721</v>
      </c>
      <c r="O498" s="2" t="s">
        <v>299</v>
      </c>
      <c r="P498" s="2">
        <v>12000</v>
      </c>
      <c r="Q498" s="2">
        <v>11.8</v>
      </c>
      <c r="R498" s="2">
        <v>38.5</v>
      </c>
      <c r="S498" s="2">
        <v>1.7</v>
      </c>
      <c r="T498" s="2">
        <v>39.799999999999997</v>
      </c>
      <c r="U498" s="2">
        <v>1.5</v>
      </c>
      <c r="V498" s="2">
        <v>35</v>
      </c>
      <c r="W498" s="2">
        <v>3.4</v>
      </c>
      <c r="X498" s="2" t="s">
        <v>858</v>
      </c>
      <c r="Y498" s="2" t="s">
        <v>858</v>
      </c>
      <c r="AA498" s="3" t="s">
        <v>721</v>
      </c>
      <c r="AB498" s="3" t="s">
        <v>299</v>
      </c>
      <c r="AC498" s="3">
        <v>11000</v>
      </c>
      <c r="AD498" s="3">
        <v>13.8</v>
      </c>
      <c r="AE498" s="3">
        <v>20194</v>
      </c>
      <c r="AF498" s="3">
        <v>9.1999999999999993</v>
      </c>
      <c r="AG498" s="3">
        <v>23419</v>
      </c>
      <c r="AH498" s="3">
        <v>8</v>
      </c>
      <c r="AI498" s="3" t="s">
        <v>858</v>
      </c>
      <c r="AJ498" s="3" t="s">
        <v>858</v>
      </c>
      <c r="AK498" s="3" t="s">
        <v>858</v>
      </c>
      <c r="AL498" s="3" t="s">
        <v>858</v>
      </c>
      <c r="AN498" s="4" t="s">
        <v>721</v>
      </c>
      <c r="AO498" s="4" t="s">
        <v>299</v>
      </c>
      <c r="AP498" s="4">
        <v>12000</v>
      </c>
      <c r="AQ498" s="4">
        <v>11.8</v>
      </c>
      <c r="AR498" s="4">
        <v>10.6</v>
      </c>
      <c r="AS498" s="4">
        <v>7.9</v>
      </c>
      <c r="AT498" s="4">
        <v>11.83</v>
      </c>
      <c r="AU498" s="4">
        <v>5.8</v>
      </c>
      <c r="AV498" s="4">
        <v>6.89</v>
      </c>
      <c r="AW498" s="4">
        <v>12</v>
      </c>
      <c r="AX498" s="4" t="s">
        <v>858</v>
      </c>
      <c r="AY498" s="4" t="s">
        <v>858</v>
      </c>
      <c r="BA498" s="5" t="s">
        <v>721</v>
      </c>
      <c r="BB498" s="5" t="s">
        <v>299</v>
      </c>
      <c r="BC498" s="5">
        <v>12000</v>
      </c>
      <c r="BD498" s="5">
        <v>11.8</v>
      </c>
      <c r="BE498" s="5">
        <v>415</v>
      </c>
      <c r="BF498" s="5">
        <v>8.4</v>
      </c>
      <c r="BG498" s="5">
        <v>470.4</v>
      </c>
      <c r="BH498" s="5">
        <v>5.7</v>
      </c>
      <c r="BI498" s="5">
        <v>285.8</v>
      </c>
      <c r="BJ498" s="5">
        <v>13</v>
      </c>
      <c r="BK498" s="5" t="s">
        <v>858</v>
      </c>
      <c r="BL498" s="5" t="s">
        <v>858</v>
      </c>
      <c r="BN498" s="6" t="s">
        <v>721</v>
      </c>
      <c r="BO498" s="6" t="s">
        <v>299</v>
      </c>
      <c r="BP498" s="6">
        <v>20000</v>
      </c>
      <c r="BQ498" s="6">
        <v>8.9</v>
      </c>
      <c r="BR498" s="6">
        <v>35</v>
      </c>
      <c r="BS498" s="6">
        <v>7.4</v>
      </c>
      <c r="BT498" s="6">
        <v>30.8</v>
      </c>
      <c r="BU498" s="6">
        <v>3.5</v>
      </c>
      <c r="BV498" s="6">
        <v>11.1</v>
      </c>
      <c r="BW498" s="6">
        <v>16</v>
      </c>
      <c r="BX498" s="6" t="s">
        <v>858</v>
      </c>
      <c r="BY498" s="6" t="s">
        <v>858</v>
      </c>
      <c r="CA498" s="7" t="s">
        <v>721</v>
      </c>
      <c r="CB498" s="7" t="s">
        <v>299</v>
      </c>
      <c r="CC498" s="7">
        <v>18000</v>
      </c>
      <c r="CD498" s="7">
        <v>13.8</v>
      </c>
      <c r="CE498" s="7">
        <v>17246</v>
      </c>
      <c r="CF498" s="7">
        <v>9.1999999999999993</v>
      </c>
      <c r="CG498" s="7">
        <v>19243</v>
      </c>
      <c r="CH498" s="7">
        <v>9.1999999999999993</v>
      </c>
      <c r="CI498" s="7" t="s">
        <v>858</v>
      </c>
      <c r="CJ498" s="7" t="s">
        <v>858</v>
      </c>
      <c r="CK498" s="7" t="s">
        <v>858</v>
      </c>
      <c r="CL498" s="7" t="s">
        <v>858</v>
      </c>
      <c r="CN498" s="8" t="s">
        <v>721</v>
      </c>
      <c r="CO498" s="8" t="s">
        <v>299</v>
      </c>
      <c r="CP498" s="8">
        <v>20000</v>
      </c>
      <c r="CQ498" s="8">
        <v>8.9</v>
      </c>
      <c r="CR498" s="8">
        <v>10.41</v>
      </c>
      <c r="CS498" s="8">
        <v>7.2</v>
      </c>
      <c r="CT498" s="8">
        <v>12.15</v>
      </c>
      <c r="CU498" s="8">
        <v>5.3</v>
      </c>
      <c r="CV498" s="8">
        <v>6.5</v>
      </c>
      <c r="CW498" s="8">
        <v>5.5</v>
      </c>
      <c r="CX498" s="8" t="s">
        <v>858</v>
      </c>
      <c r="CY498" s="8" t="s">
        <v>858</v>
      </c>
      <c r="DA498" s="20" t="s">
        <v>721</v>
      </c>
      <c r="DB498" s="20" t="s">
        <v>299</v>
      </c>
      <c r="DC498" s="20">
        <v>20000</v>
      </c>
      <c r="DD498" s="20">
        <v>8.9</v>
      </c>
      <c r="DE498" s="20">
        <v>333.4</v>
      </c>
      <c r="DF498" s="20">
        <v>7.7</v>
      </c>
      <c r="DG498" s="20">
        <v>373.9</v>
      </c>
      <c r="DH498" s="20">
        <v>6.1</v>
      </c>
      <c r="DI498" s="20" t="s">
        <v>858</v>
      </c>
      <c r="DJ498" s="20" t="s">
        <v>858</v>
      </c>
      <c r="DK498" s="20" t="s">
        <v>858</v>
      </c>
      <c r="DL498" s="20" t="s">
        <v>858</v>
      </c>
      <c r="DN498" s="21" t="s">
        <v>721</v>
      </c>
      <c r="DO498" s="21" t="s">
        <v>299</v>
      </c>
      <c r="DP498" s="21">
        <v>5000</v>
      </c>
      <c r="DQ498" s="21">
        <v>17.7</v>
      </c>
      <c r="DR498" s="21">
        <v>37.5</v>
      </c>
      <c r="DS498" s="21">
        <v>4.2</v>
      </c>
      <c r="DT498" s="21">
        <v>39.4</v>
      </c>
      <c r="DU498" s="21">
        <v>2.2000000000000002</v>
      </c>
      <c r="DV498" s="21" t="s">
        <v>858</v>
      </c>
      <c r="DW498" s="21" t="s">
        <v>858</v>
      </c>
      <c r="DX498" s="21" t="s">
        <v>858</v>
      </c>
      <c r="DY498" s="21" t="s">
        <v>858</v>
      </c>
      <c r="EA498" s="22" t="s">
        <v>721</v>
      </c>
      <c r="EB498" s="22" t="s">
        <v>299</v>
      </c>
      <c r="EC498" s="22" t="s">
        <v>858</v>
      </c>
      <c r="ED498" s="22" t="s">
        <v>858</v>
      </c>
      <c r="EE498" s="22">
        <v>19693</v>
      </c>
      <c r="EF498" s="22">
        <v>11</v>
      </c>
      <c r="EG498" s="22">
        <v>20828</v>
      </c>
      <c r="EH498" s="22">
        <v>7</v>
      </c>
      <c r="EI498" s="22" t="s">
        <v>858</v>
      </c>
      <c r="EJ498" s="22" t="s">
        <v>858</v>
      </c>
      <c r="EK498" s="22" t="s">
        <v>858</v>
      </c>
      <c r="EL498" s="22" t="s">
        <v>858</v>
      </c>
      <c r="EN498" s="23" t="s">
        <v>721</v>
      </c>
      <c r="EO498" s="23" t="s">
        <v>299</v>
      </c>
      <c r="EP498" s="23">
        <v>5000</v>
      </c>
      <c r="EQ498" s="23">
        <v>17.7</v>
      </c>
      <c r="ER498" s="23">
        <v>10.18</v>
      </c>
      <c r="ES498" s="23">
        <v>10</v>
      </c>
      <c r="ET498" s="23">
        <v>10.16</v>
      </c>
      <c r="EU498" s="23">
        <v>5.6</v>
      </c>
      <c r="EV498" s="23" t="s">
        <v>858</v>
      </c>
      <c r="EW498" s="23" t="s">
        <v>858</v>
      </c>
      <c r="EX498" s="23" t="s">
        <v>858</v>
      </c>
      <c r="EY498" s="23" t="s">
        <v>858</v>
      </c>
      <c r="FA498" s="24" t="s">
        <v>721</v>
      </c>
      <c r="FB498" s="24" t="s">
        <v>299</v>
      </c>
      <c r="FC498" s="24">
        <v>5000</v>
      </c>
      <c r="FD498" s="24">
        <v>17.7</v>
      </c>
      <c r="FE498" s="24">
        <v>375.5</v>
      </c>
      <c r="FF498" s="24">
        <v>10</v>
      </c>
      <c r="FG498" s="24">
        <v>400.1</v>
      </c>
      <c r="FH498" s="24">
        <v>5.4</v>
      </c>
      <c r="FI498" s="24" t="s">
        <v>858</v>
      </c>
      <c r="FJ498" s="24" t="s">
        <v>858</v>
      </c>
      <c r="FK498" s="24" t="s">
        <v>858</v>
      </c>
      <c r="FL498" s="24" t="s">
        <v>858</v>
      </c>
      <c r="FN498" s="11" t="s">
        <v>721</v>
      </c>
      <c r="FO498" s="11" t="s">
        <v>299</v>
      </c>
      <c r="FP498" s="11">
        <v>7000</v>
      </c>
      <c r="FQ498" s="11">
        <v>15.9</v>
      </c>
      <c r="FR498" s="11">
        <v>39</v>
      </c>
      <c r="FS498" s="11">
        <v>3.3</v>
      </c>
      <c r="FT498" s="11">
        <v>40</v>
      </c>
      <c r="FU498" s="11">
        <v>2</v>
      </c>
      <c r="FV498" s="11" t="s">
        <v>858</v>
      </c>
      <c r="FW498" s="11" t="s">
        <v>858</v>
      </c>
      <c r="FX498" s="11" t="s">
        <v>858</v>
      </c>
      <c r="FY498" s="11" t="s">
        <v>858</v>
      </c>
      <c r="GA498" s="10" t="s">
        <v>721</v>
      </c>
      <c r="GB498" s="10" t="s">
        <v>299</v>
      </c>
      <c r="GC498" s="10">
        <v>6000</v>
      </c>
      <c r="GD498" s="10">
        <v>18.600000000000001</v>
      </c>
      <c r="GE498" s="10">
        <v>21215</v>
      </c>
      <c r="GF498" s="10">
        <v>15</v>
      </c>
      <c r="GG498" s="10">
        <v>25487</v>
      </c>
      <c r="GH498" s="10">
        <v>12</v>
      </c>
      <c r="GI498" s="10" t="s">
        <v>858</v>
      </c>
      <c r="GJ498" s="10" t="s">
        <v>858</v>
      </c>
      <c r="GK498" s="10" t="s">
        <v>858</v>
      </c>
      <c r="GL498" s="10" t="s">
        <v>858</v>
      </c>
      <c r="GN498" s="9" t="s">
        <v>721</v>
      </c>
      <c r="GO498" s="9" t="s">
        <v>299</v>
      </c>
      <c r="GP498" s="9">
        <v>7000</v>
      </c>
      <c r="GQ498" s="9">
        <v>15.9</v>
      </c>
      <c r="GR498" s="9">
        <v>11.57</v>
      </c>
      <c r="GS498" s="9">
        <v>12</v>
      </c>
      <c r="GT498" s="9">
        <v>13.12</v>
      </c>
      <c r="GU498" s="9">
        <v>8.1</v>
      </c>
      <c r="GV498" s="9" t="s">
        <v>858</v>
      </c>
      <c r="GW498" s="9" t="s">
        <v>858</v>
      </c>
      <c r="GX498" s="9" t="s">
        <v>858</v>
      </c>
      <c r="GY498" s="9" t="s">
        <v>858</v>
      </c>
    </row>
    <row r="499" spans="1:207" x14ac:dyDescent="0.25">
      <c r="A499" s="1" t="s">
        <v>722</v>
      </c>
      <c r="B499" s="1" t="s">
        <v>300</v>
      </c>
      <c r="C499" s="1">
        <v>15000</v>
      </c>
      <c r="D499" s="1">
        <v>11.3</v>
      </c>
      <c r="E499" s="1">
        <v>532.5</v>
      </c>
      <c r="F499" s="1">
        <v>11</v>
      </c>
      <c r="G499" s="1">
        <v>652.20000000000005</v>
      </c>
      <c r="H499" s="1">
        <v>6.7</v>
      </c>
      <c r="I499" s="1">
        <v>300.60000000000002</v>
      </c>
      <c r="J499" s="1">
        <v>6.1</v>
      </c>
      <c r="K499" s="1" t="s">
        <v>858</v>
      </c>
      <c r="L499" s="1" t="s">
        <v>858</v>
      </c>
      <c r="N499" s="2" t="s">
        <v>722</v>
      </c>
      <c r="O499" s="2" t="s">
        <v>300</v>
      </c>
      <c r="P499" s="2">
        <v>23000</v>
      </c>
      <c r="Q499" s="2">
        <v>8.8000000000000007</v>
      </c>
      <c r="R499" s="2">
        <v>38.4</v>
      </c>
      <c r="S499" s="2">
        <v>1.7</v>
      </c>
      <c r="T499" s="2">
        <v>39.6</v>
      </c>
      <c r="U499" s="2">
        <v>1.3</v>
      </c>
      <c r="V499" s="2">
        <v>34.299999999999997</v>
      </c>
      <c r="W499" s="2">
        <v>2.2999999999999998</v>
      </c>
      <c r="X499" s="2" t="s">
        <v>858</v>
      </c>
      <c r="Y499" s="2" t="s">
        <v>858</v>
      </c>
      <c r="AA499" s="3" t="s">
        <v>722</v>
      </c>
      <c r="AB499" s="3" t="s">
        <v>300</v>
      </c>
      <c r="AC499" s="3">
        <v>19000</v>
      </c>
      <c r="AD499" s="3">
        <v>10.6</v>
      </c>
      <c r="AE499" s="3">
        <v>26252</v>
      </c>
      <c r="AF499" s="3">
        <v>12</v>
      </c>
      <c r="AG499" s="3">
        <v>32054</v>
      </c>
      <c r="AH499" s="3">
        <v>5.8</v>
      </c>
      <c r="AI499" s="3">
        <v>15195</v>
      </c>
      <c r="AJ499" s="3">
        <v>7.1</v>
      </c>
      <c r="AK499" s="3" t="s">
        <v>858</v>
      </c>
      <c r="AL499" s="3" t="s">
        <v>858</v>
      </c>
      <c r="AN499" s="4" t="s">
        <v>722</v>
      </c>
      <c r="AO499" s="4" t="s">
        <v>300</v>
      </c>
      <c r="AP499" s="4">
        <v>23000</v>
      </c>
      <c r="AQ499" s="4">
        <v>8.8000000000000007</v>
      </c>
      <c r="AR499" s="4">
        <v>13.14</v>
      </c>
      <c r="AS499" s="4">
        <v>8.9</v>
      </c>
      <c r="AT499" s="4">
        <v>15.37</v>
      </c>
      <c r="AU499" s="4">
        <v>5.2</v>
      </c>
      <c r="AV499" s="4">
        <v>7.25</v>
      </c>
      <c r="AW499" s="4">
        <v>4</v>
      </c>
      <c r="AX499" s="4" t="s">
        <v>858</v>
      </c>
      <c r="AY499" s="4" t="s">
        <v>858</v>
      </c>
      <c r="BA499" s="5" t="s">
        <v>722</v>
      </c>
      <c r="BB499" s="5" t="s">
        <v>300</v>
      </c>
      <c r="BC499" s="5">
        <v>23000</v>
      </c>
      <c r="BD499" s="5">
        <v>8.8000000000000007</v>
      </c>
      <c r="BE499" s="5">
        <v>497.9</v>
      </c>
      <c r="BF499" s="5">
        <v>7.3</v>
      </c>
      <c r="BG499" s="5">
        <v>609.1</v>
      </c>
      <c r="BH499" s="5">
        <v>5.0999999999999996</v>
      </c>
      <c r="BI499" s="5">
        <v>282</v>
      </c>
      <c r="BJ499" s="5">
        <v>4.4000000000000004</v>
      </c>
      <c r="BK499" s="5" t="s">
        <v>858</v>
      </c>
      <c r="BL499" s="5" t="s">
        <v>858</v>
      </c>
      <c r="BN499" s="6" t="s">
        <v>722</v>
      </c>
      <c r="BO499" s="6" t="s">
        <v>300</v>
      </c>
      <c r="BP499" s="6">
        <v>35000</v>
      </c>
      <c r="BQ499" s="6">
        <v>6.9</v>
      </c>
      <c r="BR499" s="6">
        <v>36.200000000000003</v>
      </c>
      <c r="BS499" s="6">
        <v>3.6</v>
      </c>
      <c r="BT499" s="6">
        <v>31.1</v>
      </c>
      <c r="BU499" s="6">
        <v>2.9</v>
      </c>
      <c r="BV499" s="6">
        <v>9.9</v>
      </c>
      <c r="BW499" s="6">
        <v>14</v>
      </c>
      <c r="BX499" s="6" t="s">
        <v>858</v>
      </c>
      <c r="BY499" s="6" t="s">
        <v>858</v>
      </c>
      <c r="CA499" s="7" t="s">
        <v>722</v>
      </c>
      <c r="CB499" s="7" t="s">
        <v>300</v>
      </c>
      <c r="CC499" s="7">
        <v>30000</v>
      </c>
      <c r="CD499" s="7">
        <v>8.4</v>
      </c>
      <c r="CE499" s="7">
        <v>21381</v>
      </c>
      <c r="CF499" s="7">
        <v>8.1999999999999993</v>
      </c>
      <c r="CG499" s="7">
        <v>24900</v>
      </c>
      <c r="CH499" s="7">
        <v>6.1</v>
      </c>
      <c r="CI499" s="7">
        <v>6269</v>
      </c>
      <c r="CJ499" s="7">
        <v>19</v>
      </c>
      <c r="CK499" s="7" t="s">
        <v>858</v>
      </c>
      <c r="CL499" s="7" t="s">
        <v>858</v>
      </c>
      <c r="CN499" s="8" t="s">
        <v>722</v>
      </c>
      <c r="CO499" s="8" t="s">
        <v>300</v>
      </c>
      <c r="CP499" s="8">
        <v>35000</v>
      </c>
      <c r="CQ499" s="8">
        <v>6.9</v>
      </c>
      <c r="CR499" s="8">
        <v>11.39</v>
      </c>
      <c r="CS499" s="8">
        <v>8.1</v>
      </c>
      <c r="CT499" s="8">
        <v>15.08</v>
      </c>
      <c r="CU499" s="8">
        <v>4.5999999999999996</v>
      </c>
      <c r="CV499" s="8">
        <v>6.64</v>
      </c>
      <c r="CW499" s="8">
        <v>3.3</v>
      </c>
      <c r="CX499" s="8" t="s">
        <v>858</v>
      </c>
      <c r="CY499" s="8" t="s">
        <v>858</v>
      </c>
      <c r="DA499" s="20" t="s">
        <v>722</v>
      </c>
      <c r="DB499" s="20" t="s">
        <v>300</v>
      </c>
      <c r="DC499" s="20">
        <v>35000</v>
      </c>
      <c r="DD499" s="20">
        <v>6.9</v>
      </c>
      <c r="DE499" s="20">
        <v>400.2</v>
      </c>
      <c r="DF499" s="20">
        <v>8.6</v>
      </c>
      <c r="DG499" s="20">
        <v>469.1</v>
      </c>
      <c r="DH499" s="20">
        <v>5.4</v>
      </c>
      <c r="DI499" s="20">
        <v>106.6</v>
      </c>
      <c r="DJ499" s="20">
        <v>17</v>
      </c>
      <c r="DK499" s="20" t="s">
        <v>858</v>
      </c>
      <c r="DL499" s="20" t="s">
        <v>858</v>
      </c>
      <c r="DN499" s="21" t="s">
        <v>722</v>
      </c>
      <c r="DO499" s="21" t="s">
        <v>300</v>
      </c>
      <c r="DP499" s="21">
        <v>8000</v>
      </c>
      <c r="DQ499" s="21">
        <v>14</v>
      </c>
      <c r="DR499" s="21">
        <v>37.5</v>
      </c>
      <c r="DS499" s="21">
        <v>2.6</v>
      </c>
      <c r="DT499" s="21">
        <v>38.700000000000003</v>
      </c>
      <c r="DU499" s="21">
        <v>2.2999999999999998</v>
      </c>
      <c r="DV499" s="21">
        <v>32</v>
      </c>
      <c r="DW499" s="21">
        <v>4</v>
      </c>
      <c r="DX499" s="21" t="s">
        <v>858</v>
      </c>
      <c r="DY499" s="21" t="s">
        <v>858</v>
      </c>
      <c r="EA499" s="22" t="s">
        <v>722</v>
      </c>
      <c r="EB499" s="22" t="s">
        <v>300</v>
      </c>
      <c r="EC499" s="22">
        <v>7000</v>
      </c>
      <c r="ED499" s="22">
        <v>16.899999999999999</v>
      </c>
      <c r="EE499" s="22" t="s">
        <v>858</v>
      </c>
      <c r="EF499" s="22" t="s">
        <v>858</v>
      </c>
      <c r="EG499" s="22">
        <v>29652</v>
      </c>
      <c r="EH499" s="22">
        <v>9</v>
      </c>
      <c r="EI499" s="22" t="s">
        <v>858</v>
      </c>
      <c r="EJ499" s="22" t="s">
        <v>858</v>
      </c>
      <c r="EK499" s="22" t="s">
        <v>858</v>
      </c>
      <c r="EL499" s="22" t="s">
        <v>858</v>
      </c>
      <c r="EN499" s="23" t="s">
        <v>722</v>
      </c>
      <c r="EO499" s="23" t="s">
        <v>300</v>
      </c>
      <c r="EP499" s="23">
        <v>8000</v>
      </c>
      <c r="EQ499" s="23">
        <v>14</v>
      </c>
      <c r="ER499" s="23">
        <v>11.86</v>
      </c>
      <c r="ES499" s="23">
        <v>15</v>
      </c>
      <c r="ET499" s="23">
        <v>13.75</v>
      </c>
      <c r="EU499" s="23">
        <v>7.2</v>
      </c>
      <c r="EV499" s="23" t="s">
        <v>858</v>
      </c>
      <c r="EW499" s="23" t="s">
        <v>858</v>
      </c>
      <c r="EX499" s="23" t="s">
        <v>858</v>
      </c>
      <c r="EY499" s="23" t="s">
        <v>858</v>
      </c>
      <c r="FA499" s="24" t="s">
        <v>722</v>
      </c>
      <c r="FB499" s="24" t="s">
        <v>300</v>
      </c>
      <c r="FC499" s="24">
        <v>8000</v>
      </c>
      <c r="FD499" s="24">
        <v>14</v>
      </c>
      <c r="FE499" s="24">
        <v>475.8</v>
      </c>
      <c r="FF499" s="24">
        <v>15</v>
      </c>
      <c r="FG499" s="24">
        <v>531.9</v>
      </c>
      <c r="FH499" s="24">
        <v>6.6</v>
      </c>
      <c r="FI499" s="24">
        <v>272.39999999999998</v>
      </c>
      <c r="FJ499" s="24">
        <v>7.7</v>
      </c>
      <c r="FK499" s="24" t="s">
        <v>858</v>
      </c>
      <c r="FL499" s="24" t="s">
        <v>858</v>
      </c>
      <c r="FN499" s="11" t="s">
        <v>722</v>
      </c>
      <c r="FO499" s="11" t="s">
        <v>300</v>
      </c>
      <c r="FP499" s="11">
        <v>15000</v>
      </c>
      <c r="FQ499" s="11">
        <v>11.3</v>
      </c>
      <c r="FR499" s="11">
        <v>38.9</v>
      </c>
      <c r="FS499" s="11">
        <v>1.6</v>
      </c>
      <c r="FT499" s="11">
        <v>40.1</v>
      </c>
      <c r="FU499" s="11">
        <v>1.5</v>
      </c>
      <c r="FV499" s="11">
        <v>35</v>
      </c>
      <c r="FW499" s="11">
        <v>2.8</v>
      </c>
      <c r="FX499" s="11" t="s">
        <v>858</v>
      </c>
      <c r="FY499" s="11" t="s">
        <v>858</v>
      </c>
      <c r="GA499" s="10" t="s">
        <v>722</v>
      </c>
      <c r="GB499" s="10" t="s">
        <v>300</v>
      </c>
      <c r="GC499" s="10">
        <v>12000</v>
      </c>
      <c r="GD499" s="10">
        <v>13.6</v>
      </c>
      <c r="GE499" s="10">
        <v>27423</v>
      </c>
      <c r="GF499" s="10">
        <v>15</v>
      </c>
      <c r="GG499" s="10">
        <v>33374</v>
      </c>
      <c r="GH499" s="10">
        <v>7.4</v>
      </c>
      <c r="GI499" s="10">
        <v>15571</v>
      </c>
      <c r="GJ499" s="10">
        <v>10</v>
      </c>
      <c r="GK499" s="10" t="s">
        <v>858</v>
      </c>
      <c r="GL499" s="10" t="s">
        <v>858</v>
      </c>
      <c r="GN499" s="9" t="s">
        <v>722</v>
      </c>
      <c r="GO499" s="9" t="s">
        <v>300</v>
      </c>
      <c r="GP499" s="9">
        <v>15000</v>
      </c>
      <c r="GQ499" s="9">
        <v>11.3</v>
      </c>
      <c r="GR499" s="9">
        <v>13.42</v>
      </c>
      <c r="GS499" s="9">
        <v>14</v>
      </c>
      <c r="GT499" s="9">
        <v>16.25</v>
      </c>
      <c r="GU499" s="9">
        <v>6.8</v>
      </c>
      <c r="GV499" s="9">
        <v>7.66</v>
      </c>
      <c r="GW499" s="9">
        <v>4.7</v>
      </c>
      <c r="GX499" s="9" t="s">
        <v>858</v>
      </c>
      <c r="GY499" s="9" t="s">
        <v>858</v>
      </c>
    </row>
    <row r="500" spans="1:207" x14ac:dyDescent="0.25">
      <c r="A500" s="1" t="s">
        <v>723</v>
      </c>
      <c r="B500" s="1" t="s">
        <v>301</v>
      </c>
      <c r="C500" s="1">
        <v>23000</v>
      </c>
      <c r="D500" s="1">
        <v>8.8000000000000007</v>
      </c>
      <c r="E500" s="1">
        <v>541.1</v>
      </c>
      <c r="F500" s="1">
        <v>9.8000000000000007</v>
      </c>
      <c r="G500" s="1">
        <v>765</v>
      </c>
      <c r="H500" s="1">
        <v>9.8000000000000007</v>
      </c>
      <c r="I500" s="1">
        <v>299.5</v>
      </c>
      <c r="J500" s="1">
        <v>6.1</v>
      </c>
      <c r="K500" s="1" t="s">
        <v>858</v>
      </c>
      <c r="L500" s="1" t="s">
        <v>858</v>
      </c>
      <c r="N500" s="2" t="s">
        <v>723</v>
      </c>
      <c r="O500" s="2" t="s">
        <v>301</v>
      </c>
      <c r="P500" s="2">
        <v>36000</v>
      </c>
      <c r="Q500" s="2">
        <v>6.9</v>
      </c>
      <c r="R500" s="2">
        <v>38</v>
      </c>
      <c r="S500" s="2">
        <v>1.7</v>
      </c>
      <c r="T500" s="2">
        <v>39.5</v>
      </c>
      <c r="U500" s="2">
        <v>0.8</v>
      </c>
      <c r="V500" s="2">
        <v>34.9</v>
      </c>
      <c r="W500" s="2">
        <v>1.3</v>
      </c>
      <c r="X500" s="2" t="s">
        <v>858</v>
      </c>
      <c r="Y500" s="2" t="s">
        <v>858</v>
      </c>
      <c r="AA500" s="3" t="s">
        <v>723</v>
      </c>
      <c r="AB500" s="3" t="s">
        <v>301</v>
      </c>
      <c r="AC500" s="3">
        <v>31000</v>
      </c>
      <c r="AD500" s="3">
        <v>8.1999999999999993</v>
      </c>
      <c r="AE500" s="3">
        <v>25159</v>
      </c>
      <c r="AF500" s="3">
        <v>6.5</v>
      </c>
      <c r="AG500" s="3">
        <v>37354</v>
      </c>
      <c r="AH500" s="3">
        <v>12</v>
      </c>
      <c r="AI500" s="3">
        <v>14551</v>
      </c>
      <c r="AJ500" s="3">
        <v>7</v>
      </c>
      <c r="AK500" s="3" t="s">
        <v>858</v>
      </c>
      <c r="AL500" s="3" t="s">
        <v>858</v>
      </c>
      <c r="AN500" s="4" t="s">
        <v>723</v>
      </c>
      <c r="AO500" s="4" t="s">
        <v>301</v>
      </c>
      <c r="AP500" s="4">
        <v>36000</v>
      </c>
      <c r="AQ500" s="4">
        <v>6.9</v>
      </c>
      <c r="AR500" s="4">
        <v>12.77</v>
      </c>
      <c r="AS500" s="4">
        <v>6.8</v>
      </c>
      <c r="AT500" s="4">
        <v>16.649999999999999</v>
      </c>
      <c r="AU500" s="4">
        <v>7.6</v>
      </c>
      <c r="AV500" s="4">
        <v>7.14</v>
      </c>
      <c r="AW500" s="4">
        <v>3</v>
      </c>
      <c r="AX500" s="4" t="s">
        <v>858</v>
      </c>
      <c r="AY500" s="4" t="s">
        <v>858</v>
      </c>
      <c r="BA500" s="5" t="s">
        <v>723</v>
      </c>
      <c r="BB500" s="5" t="s">
        <v>301</v>
      </c>
      <c r="BC500" s="5">
        <v>36000</v>
      </c>
      <c r="BD500" s="5">
        <v>6.9</v>
      </c>
      <c r="BE500" s="5">
        <v>483.3</v>
      </c>
      <c r="BF500" s="5">
        <v>5.7</v>
      </c>
      <c r="BG500" s="5">
        <v>658.2</v>
      </c>
      <c r="BH500" s="5">
        <v>7.6</v>
      </c>
      <c r="BI500" s="5">
        <v>278.39999999999998</v>
      </c>
      <c r="BJ500" s="5">
        <v>4.8</v>
      </c>
      <c r="BK500" s="5" t="s">
        <v>858</v>
      </c>
      <c r="BL500" s="5" t="s">
        <v>858</v>
      </c>
      <c r="BN500" s="6" t="s">
        <v>723</v>
      </c>
      <c r="BO500" s="6" t="s">
        <v>301</v>
      </c>
      <c r="BP500" s="6">
        <v>55000</v>
      </c>
      <c r="BQ500" s="6">
        <v>5.3</v>
      </c>
      <c r="BR500" s="6">
        <v>36.6</v>
      </c>
      <c r="BS500" s="6">
        <v>1.7</v>
      </c>
      <c r="BT500" s="6">
        <v>31.4</v>
      </c>
      <c r="BU500" s="6">
        <v>2.1</v>
      </c>
      <c r="BV500" s="6">
        <v>11.6</v>
      </c>
      <c r="BW500" s="6">
        <v>7.5</v>
      </c>
      <c r="BX500" s="6">
        <v>43.8</v>
      </c>
      <c r="BY500" s="6">
        <v>13</v>
      </c>
      <c r="CA500" s="7" t="s">
        <v>723</v>
      </c>
      <c r="CB500" s="7" t="s">
        <v>301</v>
      </c>
      <c r="CC500" s="7">
        <v>47000</v>
      </c>
      <c r="CD500" s="7">
        <v>6.4</v>
      </c>
      <c r="CE500" s="7">
        <v>19365</v>
      </c>
      <c r="CF500" s="7">
        <v>8.4</v>
      </c>
      <c r="CG500" s="7">
        <v>28204</v>
      </c>
      <c r="CH500" s="7">
        <v>11</v>
      </c>
      <c r="CI500" s="7">
        <v>5495</v>
      </c>
      <c r="CJ500" s="7">
        <v>9.1999999999999993</v>
      </c>
      <c r="CK500" s="7" t="s">
        <v>858</v>
      </c>
      <c r="CL500" s="7" t="s">
        <v>858</v>
      </c>
      <c r="CN500" s="8" t="s">
        <v>723</v>
      </c>
      <c r="CO500" s="8" t="s">
        <v>301</v>
      </c>
      <c r="CP500" s="8">
        <v>55000</v>
      </c>
      <c r="CQ500" s="8">
        <v>5.3</v>
      </c>
      <c r="CR500" s="8">
        <v>10.19</v>
      </c>
      <c r="CS500" s="8">
        <v>5.3</v>
      </c>
      <c r="CT500" s="8">
        <v>15.46</v>
      </c>
      <c r="CU500" s="8">
        <v>6.8</v>
      </c>
      <c r="CV500" s="8">
        <v>6.08</v>
      </c>
      <c r="CW500" s="8">
        <v>1.3</v>
      </c>
      <c r="CX500" s="8" t="s">
        <v>858</v>
      </c>
      <c r="CY500" s="8" t="s">
        <v>858</v>
      </c>
      <c r="DA500" s="20" t="s">
        <v>723</v>
      </c>
      <c r="DB500" s="20" t="s">
        <v>301</v>
      </c>
      <c r="DC500" s="20">
        <v>55000</v>
      </c>
      <c r="DD500" s="20">
        <v>5.3</v>
      </c>
      <c r="DE500" s="20">
        <v>365.7</v>
      </c>
      <c r="DF500" s="20">
        <v>6.5</v>
      </c>
      <c r="DG500" s="20">
        <v>484.8</v>
      </c>
      <c r="DH500" s="20">
        <v>7.3</v>
      </c>
      <c r="DI500" s="20">
        <v>83.3</v>
      </c>
      <c r="DJ500" s="20">
        <v>7.2</v>
      </c>
      <c r="DK500" s="20" t="s">
        <v>858</v>
      </c>
      <c r="DL500" s="20" t="s">
        <v>858</v>
      </c>
      <c r="DN500" s="21" t="s">
        <v>723</v>
      </c>
      <c r="DO500" s="21" t="s">
        <v>301</v>
      </c>
      <c r="DP500" s="21">
        <v>13000</v>
      </c>
      <c r="DQ500" s="21">
        <v>10.9</v>
      </c>
      <c r="DR500" s="21">
        <v>37.5</v>
      </c>
      <c r="DS500" s="21">
        <v>1.2</v>
      </c>
      <c r="DT500" s="21">
        <v>38.299999999999997</v>
      </c>
      <c r="DU500" s="21">
        <v>1.5</v>
      </c>
      <c r="DV500" s="21">
        <v>32.5</v>
      </c>
      <c r="DW500" s="21">
        <v>2.8</v>
      </c>
      <c r="DX500" s="21" t="s">
        <v>858</v>
      </c>
      <c r="DY500" s="21" t="s">
        <v>858</v>
      </c>
      <c r="EA500" s="22" t="s">
        <v>723</v>
      </c>
      <c r="EB500" s="22" t="s">
        <v>301</v>
      </c>
      <c r="EC500" s="22">
        <v>12000</v>
      </c>
      <c r="ED500" s="22">
        <v>12.6</v>
      </c>
      <c r="EE500" s="22">
        <v>21972</v>
      </c>
      <c r="EF500" s="22">
        <v>9.4</v>
      </c>
      <c r="EG500" s="22">
        <v>23790</v>
      </c>
      <c r="EH500" s="22">
        <v>6.4</v>
      </c>
      <c r="EI500" s="22">
        <v>11835</v>
      </c>
      <c r="EJ500" s="22">
        <v>15</v>
      </c>
      <c r="EK500" s="22" t="s">
        <v>858</v>
      </c>
      <c r="EL500" s="22" t="s">
        <v>858</v>
      </c>
      <c r="EN500" s="23" t="s">
        <v>723</v>
      </c>
      <c r="EO500" s="23" t="s">
        <v>301</v>
      </c>
      <c r="EP500" s="23">
        <v>13000</v>
      </c>
      <c r="EQ500" s="23">
        <v>10.9</v>
      </c>
      <c r="ER500" s="23">
        <v>10.49</v>
      </c>
      <c r="ES500" s="23">
        <v>9.6999999999999993</v>
      </c>
      <c r="ET500" s="23">
        <v>12.14</v>
      </c>
      <c r="EU500" s="23">
        <v>5.0999999999999996</v>
      </c>
      <c r="EV500" s="23">
        <v>7.12</v>
      </c>
      <c r="EW500" s="23">
        <v>9</v>
      </c>
      <c r="EX500" s="23" t="s">
        <v>858</v>
      </c>
      <c r="EY500" s="23" t="s">
        <v>858</v>
      </c>
      <c r="FA500" s="24" t="s">
        <v>723</v>
      </c>
      <c r="FB500" s="24" t="s">
        <v>301</v>
      </c>
      <c r="FC500" s="24">
        <v>13000</v>
      </c>
      <c r="FD500" s="24">
        <v>10.9</v>
      </c>
      <c r="FE500" s="24">
        <v>415.4</v>
      </c>
      <c r="FF500" s="24">
        <v>7.4</v>
      </c>
      <c r="FG500" s="24">
        <v>465.6</v>
      </c>
      <c r="FH500" s="24">
        <v>5.0999999999999996</v>
      </c>
      <c r="FI500" s="24">
        <v>250.3</v>
      </c>
      <c r="FJ500" s="24">
        <v>9.5</v>
      </c>
      <c r="FK500" s="24" t="s">
        <v>858</v>
      </c>
      <c r="FL500" s="24" t="s">
        <v>858</v>
      </c>
      <c r="FN500" s="11" t="s">
        <v>723</v>
      </c>
      <c r="FO500" s="11" t="s">
        <v>301</v>
      </c>
      <c r="FP500" s="11">
        <v>23000</v>
      </c>
      <c r="FQ500" s="11">
        <v>8.8000000000000007</v>
      </c>
      <c r="FR500" s="11">
        <v>40</v>
      </c>
      <c r="FS500" s="11">
        <v>1.6</v>
      </c>
      <c r="FT500" s="11">
        <v>40.200000000000003</v>
      </c>
      <c r="FU500" s="11">
        <v>1</v>
      </c>
      <c r="FV500" s="11">
        <v>35</v>
      </c>
      <c r="FW500" s="11">
        <v>1.5</v>
      </c>
      <c r="FX500" s="11" t="s">
        <v>858</v>
      </c>
      <c r="FY500" s="11" t="s">
        <v>858</v>
      </c>
      <c r="GA500" s="10" t="s">
        <v>723</v>
      </c>
      <c r="GB500" s="10" t="s">
        <v>301</v>
      </c>
      <c r="GC500" s="10">
        <v>19000</v>
      </c>
      <c r="GD500" s="10">
        <v>10.7</v>
      </c>
      <c r="GE500" s="10">
        <v>29978</v>
      </c>
      <c r="GF500" s="10">
        <v>13</v>
      </c>
      <c r="GG500" s="10">
        <v>45698</v>
      </c>
      <c r="GH500" s="10">
        <v>16</v>
      </c>
      <c r="GI500" s="10">
        <v>15782</v>
      </c>
      <c r="GJ500" s="10">
        <v>5.7</v>
      </c>
      <c r="GK500" s="10" t="s">
        <v>858</v>
      </c>
      <c r="GL500" s="10" t="s">
        <v>858</v>
      </c>
      <c r="GN500" s="9" t="s">
        <v>723</v>
      </c>
      <c r="GO500" s="9" t="s">
        <v>301</v>
      </c>
      <c r="GP500" s="9">
        <v>23000</v>
      </c>
      <c r="GQ500" s="9">
        <v>8.8000000000000007</v>
      </c>
      <c r="GR500" s="9">
        <v>13.64</v>
      </c>
      <c r="GS500" s="9">
        <v>9.1</v>
      </c>
      <c r="GT500" s="9">
        <v>19.04</v>
      </c>
      <c r="GU500" s="9">
        <v>9.8000000000000007</v>
      </c>
      <c r="GV500" s="9">
        <v>7.16</v>
      </c>
      <c r="GW500" s="9">
        <v>4.2</v>
      </c>
      <c r="GX500" s="9" t="s">
        <v>858</v>
      </c>
      <c r="GY500" s="9" t="s">
        <v>858</v>
      </c>
    </row>
    <row r="501" spans="1:207" x14ac:dyDescent="0.25">
      <c r="A501" s="1" t="s">
        <v>724</v>
      </c>
      <c r="B501" s="1" t="s">
        <v>302</v>
      </c>
      <c r="C501" s="1">
        <v>7000</v>
      </c>
      <c r="D501" s="1">
        <v>15.8</v>
      </c>
      <c r="E501" s="1">
        <v>452.7</v>
      </c>
      <c r="F501" s="1">
        <v>13</v>
      </c>
      <c r="G501" s="1">
        <v>541.9</v>
      </c>
      <c r="H501" s="1">
        <v>6.8</v>
      </c>
      <c r="I501" s="1" t="s">
        <v>858</v>
      </c>
      <c r="J501" s="1" t="s">
        <v>858</v>
      </c>
      <c r="K501" s="1" t="s">
        <v>858</v>
      </c>
      <c r="L501" s="1" t="s">
        <v>858</v>
      </c>
      <c r="N501" s="2" t="s">
        <v>724</v>
      </c>
      <c r="O501" s="2" t="s">
        <v>302</v>
      </c>
      <c r="P501" s="2">
        <v>13000</v>
      </c>
      <c r="Q501" s="2">
        <v>11.6</v>
      </c>
      <c r="R501" s="2">
        <v>37.5</v>
      </c>
      <c r="S501" s="2">
        <v>1.9</v>
      </c>
      <c r="T501" s="2">
        <v>38.5</v>
      </c>
      <c r="U501" s="2">
        <v>1.1000000000000001</v>
      </c>
      <c r="V501" s="2">
        <v>34.6</v>
      </c>
      <c r="W501" s="2">
        <v>2.9</v>
      </c>
      <c r="X501" s="2" t="s">
        <v>858</v>
      </c>
      <c r="Y501" s="2" t="s">
        <v>858</v>
      </c>
      <c r="AA501" s="3" t="s">
        <v>724</v>
      </c>
      <c r="AB501" s="3" t="s">
        <v>302</v>
      </c>
      <c r="AC501" s="3">
        <v>11000</v>
      </c>
      <c r="AD501" s="3">
        <v>17.899999999999999</v>
      </c>
      <c r="AE501" s="3" t="s">
        <v>858</v>
      </c>
      <c r="AF501" s="3" t="s">
        <v>858</v>
      </c>
      <c r="AG501" s="3">
        <v>26405</v>
      </c>
      <c r="AH501" s="3">
        <v>12</v>
      </c>
      <c r="AI501" s="3" t="s">
        <v>858</v>
      </c>
      <c r="AJ501" s="3" t="s">
        <v>858</v>
      </c>
      <c r="AK501" s="3" t="s">
        <v>858</v>
      </c>
      <c r="AL501" s="3" t="s">
        <v>858</v>
      </c>
      <c r="AN501" s="4" t="s">
        <v>724</v>
      </c>
      <c r="AO501" s="4" t="s">
        <v>302</v>
      </c>
      <c r="AP501" s="4">
        <v>13000</v>
      </c>
      <c r="AQ501" s="4">
        <v>11.6</v>
      </c>
      <c r="AR501" s="4">
        <v>10.97</v>
      </c>
      <c r="AS501" s="4">
        <v>6.7</v>
      </c>
      <c r="AT501" s="4">
        <v>13.23</v>
      </c>
      <c r="AU501" s="4">
        <v>5.9</v>
      </c>
      <c r="AV501" s="4">
        <v>7.3</v>
      </c>
      <c r="AW501" s="4">
        <v>4.3</v>
      </c>
      <c r="AX501" s="4" t="s">
        <v>858</v>
      </c>
      <c r="AY501" s="4" t="s">
        <v>858</v>
      </c>
      <c r="BA501" s="5" t="s">
        <v>724</v>
      </c>
      <c r="BB501" s="5" t="s">
        <v>302</v>
      </c>
      <c r="BC501" s="5">
        <v>13000</v>
      </c>
      <c r="BD501" s="5">
        <v>11.6</v>
      </c>
      <c r="BE501" s="5">
        <v>428.5</v>
      </c>
      <c r="BF501" s="5">
        <v>7.3</v>
      </c>
      <c r="BG501" s="5">
        <v>509</v>
      </c>
      <c r="BH501" s="5">
        <v>5.6</v>
      </c>
      <c r="BI501" s="5">
        <v>285</v>
      </c>
      <c r="BJ501" s="5">
        <v>5.3</v>
      </c>
      <c r="BK501" s="5" t="s">
        <v>858</v>
      </c>
      <c r="BL501" s="5" t="s">
        <v>858</v>
      </c>
      <c r="BN501" s="6" t="s">
        <v>724</v>
      </c>
      <c r="BO501" s="6" t="s">
        <v>302</v>
      </c>
      <c r="BP501" s="6">
        <v>17000</v>
      </c>
      <c r="BQ501" s="6">
        <v>9.6999999999999993</v>
      </c>
      <c r="BR501" s="6">
        <v>37</v>
      </c>
      <c r="BS501" s="6">
        <v>1.4</v>
      </c>
      <c r="BT501" s="6">
        <v>32.1</v>
      </c>
      <c r="BU501" s="6">
        <v>3.4</v>
      </c>
      <c r="BV501" s="6" t="s">
        <v>858</v>
      </c>
      <c r="BW501" s="6" t="s">
        <v>858</v>
      </c>
      <c r="BX501" s="6" t="s">
        <v>858</v>
      </c>
      <c r="BY501" s="6" t="s">
        <v>858</v>
      </c>
      <c r="CA501" s="7" t="s">
        <v>724</v>
      </c>
      <c r="CB501" s="7" t="s">
        <v>302</v>
      </c>
      <c r="CC501" s="7">
        <v>14000</v>
      </c>
      <c r="CD501" s="7">
        <v>14.6</v>
      </c>
      <c r="CE501" s="7">
        <v>19359</v>
      </c>
      <c r="CF501" s="7">
        <v>19</v>
      </c>
      <c r="CG501" s="7">
        <v>22489</v>
      </c>
      <c r="CH501" s="7">
        <v>10</v>
      </c>
      <c r="CI501" s="7" t="s">
        <v>858</v>
      </c>
      <c r="CJ501" s="7" t="s">
        <v>858</v>
      </c>
      <c r="CK501" s="7" t="s">
        <v>858</v>
      </c>
      <c r="CL501" s="7" t="s">
        <v>858</v>
      </c>
      <c r="CN501" s="8" t="s">
        <v>724</v>
      </c>
      <c r="CO501" s="8" t="s">
        <v>302</v>
      </c>
      <c r="CP501" s="8">
        <v>17000</v>
      </c>
      <c r="CQ501" s="8">
        <v>9.6999999999999993</v>
      </c>
      <c r="CR501" s="8">
        <v>10.199999999999999</v>
      </c>
      <c r="CS501" s="8">
        <v>6.8</v>
      </c>
      <c r="CT501" s="8">
        <v>12.92</v>
      </c>
      <c r="CU501" s="8">
        <v>5.4</v>
      </c>
      <c r="CV501" s="8">
        <v>6.67</v>
      </c>
      <c r="CW501" s="8">
        <v>3.3</v>
      </c>
      <c r="CX501" s="8" t="s">
        <v>858</v>
      </c>
      <c r="CY501" s="8" t="s">
        <v>858</v>
      </c>
      <c r="DA501" s="20" t="s">
        <v>724</v>
      </c>
      <c r="DB501" s="20" t="s">
        <v>302</v>
      </c>
      <c r="DC501" s="20">
        <v>17000</v>
      </c>
      <c r="DD501" s="20">
        <v>9.6999999999999993</v>
      </c>
      <c r="DE501" s="20">
        <v>371.5</v>
      </c>
      <c r="DF501" s="20">
        <v>7.8</v>
      </c>
      <c r="DG501" s="20">
        <v>414.7</v>
      </c>
      <c r="DH501" s="20">
        <v>6.3</v>
      </c>
      <c r="DI501" s="20" t="s">
        <v>858</v>
      </c>
      <c r="DJ501" s="20" t="s">
        <v>858</v>
      </c>
      <c r="DK501" s="20" t="s">
        <v>858</v>
      </c>
      <c r="DL501" s="20" t="s">
        <v>858</v>
      </c>
      <c r="DN501" s="21" t="s">
        <v>724</v>
      </c>
      <c r="DO501" s="21" t="s">
        <v>302</v>
      </c>
      <c r="DP501" s="21">
        <v>6000</v>
      </c>
      <c r="DQ501" s="21">
        <v>17</v>
      </c>
      <c r="DR501" s="21">
        <v>37</v>
      </c>
      <c r="DS501" s="21">
        <v>0.8</v>
      </c>
      <c r="DT501" s="21">
        <v>37.299999999999997</v>
      </c>
      <c r="DU501" s="21">
        <v>1.3</v>
      </c>
      <c r="DV501" s="21" t="s">
        <v>858</v>
      </c>
      <c r="DW501" s="21" t="s">
        <v>858</v>
      </c>
      <c r="DX501" s="21" t="s">
        <v>858</v>
      </c>
      <c r="DY501" s="21" t="s">
        <v>858</v>
      </c>
      <c r="EA501" s="22" t="s">
        <v>724</v>
      </c>
      <c r="EB501" s="22" t="s">
        <v>302</v>
      </c>
      <c r="EC501" s="22" t="s">
        <v>858</v>
      </c>
      <c r="ED501" s="22" t="s">
        <v>858</v>
      </c>
      <c r="EE501" s="22">
        <v>18428</v>
      </c>
      <c r="EF501" s="22">
        <v>19</v>
      </c>
      <c r="EG501" s="22">
        <v>23977</v>
      </c>
      <c r="EH501" s="22">
        <v>12</v>
      </c>
      <c r="EI501" s="22" t="s">
        <v>858</v>
      </c>
      <c r="EJ501" s="22" t="s">
        <v>858</v>
      </c>
      <c r="EK501" s="22" t="s">
        <v>858</v>
      </c>
      <c r="EL501" s="22" t="s">
        <v>858</v>
      </c>
      <c r="EN501" s="23" t="s">
        <v>724</v>
      </c>
      <c r="EO501" s="23" t="s">
        <v>302</v>
      </c>
      <c r="EP501" s="23">
        <v>6000</v>
      </c>
      <c r="EQ501" s="23">
        <v>17</v>
      </c>
      <c r="ER501" s="23">
        <v>10.029999999999999</v>
      </c>
      <c r="ES501" s="23">
        <v>13</v>
      </c>
      <c r="ET501" s="23">
        <v>12.56</v>
      </c>
      <c r="EU501" s="23">
        <v>9.6999999999999993</v>
      </c>
      <c r="EV501" s="23" t="s">
        <v>858</v>
      </c>
      <c r="EW501" s="23" t="s">
        <v>858</v>
      </c>
      <c r="EX501" s="23" t="s">
        <v>858</v>
      </c>
      <c r="EY501" s="23" t="s">
        <v>858</v>
      </c>
      <c r="FA501" s="24" t="s">
        <v>724</v>
      </c>
      <c r="FB501" s="24" t="s">
        <v>302</v>
      </c>
      <c r="FC501" s="24">
        <v>6000</v>
      </c>
      <c r="FD501" s="24">
        <v>17</v>
      </c>
      <c r="FE501" s="24">
        <v>387.1</v>
      </c>
      <c r="FF501" s="24">
        <v>11</v>
      </c>
      <c r="FG501" s="24">
        <v>467.9</v>
      </c>
      <c r="FH501" s="24">
        <v>9.3000000000000007</v>
      </c>
      <c r="FI501" s="24" t="s">
        <v>858</v>
      </c>
      <c r="FJ501" s="24" t="s">
        <v>858</v>
      </c>
      <c r="FK501" s="24" t="s">
        <v>858</v>
      </c>
      <c r="FL501" s="24" t="s">
        <v>858</v>
      </c>
      <c r="FN501" s="11" t="s">
        <v>724</v>
      </c>
      <c r="FO501" s="11" t="s">
        <v>302</v>
      </c>
      <c r="FP501" s="11">
        <v>7000</v>
      </c>
      <c r="FQ501" s="11">
        <v>15.8</v>
      </c>
      <c r="FR501" s="11">
        <v>37.5</v>
      </c>
      <c r="FS501" s="11">
        <v>1.9</v>
      </c>
      <c r="FT501" s="11">
        <v>39.4</v>
      </c>
      <c r="FU501" s="11">
        <v>1.6</v>
      </c>
      <c r="FV501" s="11" t="s">
        <v>858</v>
      </c>
      <c r="FW501" s="11" t="s">
        <v>858</v>
      </c>
      <c r="FX501" s="11" t="s">
        <v>858</v>
      </c>
      <c r="FY501" s="11" t="s">
        <v>858</v>
      </c>
      <c r="GA501" s="10" t="s">
        <v>724</v>
      </c>
      <c r="GB501" s="10" t="s">
        <v>302</v>
      </c>
      <c r="GC501" s="10" t="s">
        <v>858</v>
      </c>
      <c r="GD501" s="10" t="s">
        <v>858</v>
      </c>
      <c r="GE501" s="10" t="s">
        <v>858</v>
      </c>
      <c r="GF501" s="10" t="s">
        <v>858</v>
      </c>
      <c r="GG501" s="10">
        <v>28265</v>
      </c>
      <c r="GH501" s="10">
        <v>18</v>
      </c>
      <c r="GI501" s="10" t="s">
        <v>858</v>
      </c>
      <c r="GJ501" s="10" t="s">
        <v>858</v>
      </c>
      <c r="GK501" s="10" t="s">
        <v>858</v>
      </c>
      <c r="GL501" s="10" t="s">
        <v>858</v>
      </c>
      <c r="GN501" s="9" t="s">
        <v>724</v>
      </c>
      <c r="GO501" s="9" t="s">
        <v>302</v>
      </c>
      <c r="GP501" s="9">
        <v>7000</v>
      </c>
      <c r="GQ501" s="9">
        <v>15.8</v>
      </c>
      <c r="GR501" s="9">
        <v>11.66</v>
      </c>
      <c r="GS501" s="9">
        <v>11</v>
      </c>
      <c r="GT501" s="9">
        <v>13.74</v>
      </c>
      <c r="GU501" s="9">
        <v>7.3</v>
      </c>
      <c r="GV501" s="9" t="s">
        <v>858</v>
      </c>
      <c r="GW501" s="9" t="s">
        <v>858</v>
      </c>
      <c r="GX501" s="9" t="s">
        <v>858</v>
      </c>
      <c r="GY501" s="9" t="s">
        <v>858</v>
      </c>
    </row>
    <row r="502" spans="1:207" x14ac:dyDescent="0.25">
      <c r="A502" s="1" t="s">
        <v>725</v>
      </c>
      <c r="B502" s="1" t="s">
        <v>303</v>
      </c>
      <c r="C502" s="1">
        <v>12000</v>
      </c>
      <c r="D502" s="1">
        <v>11.5</v>
      </c>
      <c r="E502" s="1">
        <v>444.8</v>
      </c>
      <c r="F502" s="1">
        <v>7.1</v>
      </c>
      <c r="G502" s="1">
        <v>488.3</v>
      </c>
      <c r="H502" s="1">
        <v>4.9000000000000004</v>
      </c>
      <c r="I502" s="1">
        <v>261.39999999999998</v>
      </c>
      <c r="J502" s="1">
        <v>6.1</v>
      </c>
      <c r="K502" s="1" t="s">
        <v>858</v>
      </c>
      <c r="L502" s="1" t="s">
        <v>858</v>
      </c>
      <c r="N502" s="2" t="s">
        <v>725</v>
      </c>
      <c r="O502" s="2" t="s">
        <v>303</v>
      </c>
      <c r="P502" s="2">
        <v>19000</v>
      </c>
      <c r="Q502" s="2">
        <v>9.1</v>
      </c>
      <c r="R502" s="2">
        <v>39.700000000000003</v>
      </c>
      <c r="S502" s="2">
        <v>2.2000000000000002</v>
      </c>
      <c r="T502" s="2">
        <v>40.9</v>
      </c>
      <c r="U502" s="2">
        <v>1.4</v>
      </c>
      <c r="V502" s="2">
        <v>33.200000000000003</v>
      </c>
      <c r="W502" s="2">
        <v>2.1</v>
      </c>
      <c r="X502" s="2" t="s">
        <v>858</v>
      </c>
      <c r="Y502" s="2" t="s">
        <v>858</v>
      </c>
      <c r="AA502" s="3" t="s">
        <v>725</v>
      </c>
      <c r="AB502" s="3" t="s">
        <v>303</v>
      </c>
      <c r="AC502" s="3">
        <v>16000</v>
      </c>
      <c r="AD502" s="3">
        <v>11.3</v>
      </c>
      <c r="AE502" s="3">
        <v>22029</v>
      </c>
      <c r="AF502" s="3">
        <v>8.1</v>
      </c>
      <c r="AG502" s="3">
        <v>24114</v>
      </c>
      <c r="AH502" s="3">
        <v>5.3</v>
      </c>
      <c r="AI502" s="3">
        <v>12593</v>
      </c>
      <c r="AJ502" s="3">
        <v>10</v>
      </c>
      <c r="AK502" s="3" t="s">
        <v>858</v>
      </c>
      <c r="AL502" s="3" t="s">
        <v>858</v>
      </c>
      <c r="AN502" s="4" t="s">
        <v>725</v>
      </c>
      <c r="AO502" s="4" t="s">
        <v>303</v>
      </c>
      <c r="AP502" s="4">
        <v>19000</v>
      </c>
      <c r="AQ502" s="4">
        <v>9.1</v>
      </c>
      <c r="AR502" s="4">
        <v>10.42</v>
      </c>
      <c r="AS502" s="4">
        <v>7.2</v>
      </c>
      <c r="AT502" s="4">
        <v>11.5</v>
      </c>
      <c r="AU502" s="4">
        <v>4.3</v>
      </c>
      <c r="AV502" s="4">
        <v>6.43</v>
      </c>
      <c r="AW502" s="4">
        <v>3.2</v>
      </c>
      <c r="AX502" s="4" t="s">
        <v>858</v>
      </c>
      <c r="AY502" s="4" t="s">
        <v>858</v>
      </c>
      <c r="BA502" s="5" t="s">
        <v>725</v>
      </c>
      <c r="BB502" s="5" t="s">
        <v>303</v>
      </c>
      <c r="BC502" s="5">
        <v>19000</v>
      </c>
      <c r="BD502" s="5">
        <v>9.1</v>
      </c>
      <c r="BE502" s="5">
        <v>416.8</v>
      </c>
      <c r="BF502" s="5">
        <v>7</v>
      </c>
      <c r="BG502" s="5">
        <v>470.6</v>
      </c>
      <c r="BH502" s="5">
        <v>4.0999999999999996</v>
      </c>
      <c r="BI502" s="5">
        <v>256.10000000000002</v>
      </c>
      <c r="BJ502" s="5">
        <v>4.7</v>
      </c>
      <c r="BK502" s="5" t="s">
        <v>858</v>
      </c>
      <c r="BL502" s="5" t="s">
        <v>858</v>
      </c>
      <c r="BN502" s="6" t="s">
        <v>725</v>
      </c>
      <c r="BO502" s="6" t="s">
        <v>303</v>
      </c>
      <c r="BP502" s="6">
        <v>31000</v>
      </c>
      <c r="BQ502" s="6">
        <v>7</v>
      </c>
      <c r="BR502" s="6">
        <v>36.799999999999997</v>
      </c>
      <c r="BS502" s="6">
        <v>3.5</v>
      </c>
      <c r="BT502" s="6">
        <v>32.299999999999997</v>
      </c>
      <c r="BU502" s="6">
        <v>2.8</v>
      </c>
      <c r="BV502" s="6">
        <v>11.9</v>
      </c>
      <c r="BW502" s="6">
        <v>14</v>
      </c>
      <c r="BX502" s="6" t="s">
        <v>858</v>
      </c>
      <c r="BY502" s="6" t="s">
        <v>858</v>
      </c>
      <c r="CA502" s="7" t="s">
        <v>725</v>
      </c>
      <c r="CB502" s="7" t="s">
        <v>303</v>
      </c>
      <c r="CC502" s="7">
        <v>26000</v>
      </c>
      <c r="CD502" s="7">
        <v>8.6</v>
      </c>
      <c r="CE502" s="7">
        <v>16590</v>
      </c>
      <c r="CF502" s="7">
        <v>11</v>
      </c>
      <c r="CG502" s="7">
        <v>18539</v>
      </c>
      <c r="CH502" s="7">
        <v>5.7</v>
      </c>
      <c r="CI502" s="7">
        <v>5489</v>
      </c>
      <c r="CJ502" s="7">
        <v>18</v>
      </c>
      <c r="CK502" s="7" t="s">
        <v>858</v>
      </c>
      <c r="CL502" s="7" t="s">
        <v>858</v>
      </c>
      <c r="CN502" s="8" t="s">
        <v>725</v>
      </c>
      <c r="CO502" s="8" t="s">
        <v>303</v>
      </c>
      <c r="CP502" s="8">
        <v>31000</v>
      </c>
      <c r="CQ502" s="8">
        <v>7</v>
      </c>
      <c r="CR502" s="8">
        <v>9.01</v>
      </c>
      <c r="CS502" s="8">
        <v>7.4</v>
      </c>
      <c r="CT502" s="8">
        <v>11.17</v>
      </c>
      <c r="CU502" s="8">
        <v>3.7</v>
      </c>
      <c r="CV502" s="8">
        <v>6.25</v>
      </c>
      <c r="CW502" s="8">
        <v>1.9</v>
      </c>
      <c r="CX502" s="8" t="s">
        <v>858</v>
      </c>
      <c r="CY502" s="8" t="s">
        <v>858</v>
      </c>
      <c r="DA502" s="20" t="s">
        <v>725</v>
      </c>
      <c r="DB502" s="20" t="s">
        <v>303</v>
      </c>
      <c r="DC502" s="20">
        <v>31000</v>
      </c>
      <c r="DD502" s="20">
        <v>7</v>
      </c>
      <c r="DE502" s="20">
        <v>322.60000000000002</v>
      </c>
      <c r="DF502" s="20">
        <v>7.8</v>
      </c>
      <c r="DG502" s="20">
        <v>360.2</v>
      </c>
      <c r="DH502" s="20">
        <v>4.5999999999999996</v>
      </c>
      <c r="DI502" s="20">
        <v>92.4</v>
      </c>
      <c r="DJ502" s="20">
        <v>16</v>
      </c>
      <c r="DK502" s="20" t="s">
        <v>858</v>
      </c>
      <c r="DL502" s="20" t="s">
        <v>858</v>
      </c>
      <c r="DN502" s="21" t="s">
        <v>725</v>
      </c>
      <c r="DO502" s="21" t="s">
        <v>303</v>
      </c>
      <c r="DP502" s="21">
        <v>7000</v>
      </c>
      <c r="DQ502" s="21">
        <v>15</v>
      </c>
      <c r="DR502" s="21">
        <v>37.5</v>
      </c>
      <c r="DS502" s="21">
        <v>3</v>
      </c>
      <c r="DT502" s="21">
        <v>37.700000000000003</v>
      </c>
      <c r="DU502" s="21">
        <v>2.2999999999999998</v>
      </c>
      <c r="DV502" s="21" t="s">
        <v>858</v>
      </c>
      <c r="DW502" s="21" t="s">
        <v>858</v>
      </c>
      <c r="DX502" s="21" t="s">
        <v>858</v>
      </c>
      <c r="DY502" s="21" t="s">
        <v>858</v>
      </c>
      <c r="EA502" s="22" t="s">
        <v>725</v>
      </c>
      <c r="EB502" s="22" t="s">
        <v>303</v>
      </c>
      <c r="EC502" s="22">
        <v>5000</v>
      </c>
      <c r="ED502" s="22">
        <v>19.2</v>
      </c>
      <c r="EE502" s="22">
        <v>19963</v>
      </c>
      <c r="EF502" s="22">
        <v>12</v>
      </c>
      <c r="EG502" s="22">
        <v>21420</v>
      </c>
      <c r="EH502" s="22">
        <v>8.3000000000000007</v>
      </c>
      <c r="EI502" s="22" t="s">
        <v>858</v>
      </c>
      <c r="EJ502" s="22" t="s">
        <v>858</v>
      </c>
      <c r="EK502" s="22" t="s">
        <v>858</v>
      </c>
      <c r="EL502" s="22" t="s">
        <v>858</v>
      </c>
      <c r="EN502" s="23" t="s">
        <v>725</v>
      </c>
      <c r="EO502" s="23" t="s">
        <v>303</v>
      </c>
      <c r="EP502" s="23">
        <v>7000</v>
      </c>
      <c r="EQ502" s="23">
        <v>15</v>
      </c>
      <c r="ER502" s="23">
        <v>9.9600000000000009</v>
      </c>
      <c r="ES502" s="23">
        <v>15</v>
      </c>
      <c r="ET502" s="23">
        <v>11.63</v>
      </c>
      <c r="EU502" s="23">
        <v>7.5</v>
      </c>
      <c r="EV502" s="23" t="s">
        <v>858</v>
      </c>
      <c r="EW502" s="23" t="s">
        <v>858</v>
      </c>
      <c r="EX502" s="23" t="s">
        <v>858</v>
      </c>
      <c r="EY502" s="23" t="s">
        <v>858</v>
      </c>
      <c r="FA502" s="24" t="s">
        <v>725</v>
      </c>
      <c r="FB502" s="24" t="s">
        <v>303</v>
      </c>
      <c r="FC502" s="24">
        <v>7000</v>
      </c>
      <c r="FD502" s="24">
        <v>15</v>
      </c>
      <c r="FE502" s="24">
        <v>367.9</v>
      </c>
      <c r="FF502" s="24">
        <v>12</v>
      </c>
      <c r="FG502" s="24">
        <v>438.3</v>
      </c>
      <c r="FH502" s="24">
        <v>7.1</v>
      </c>
      <c r="FI502" s="24" t="s">
        <v>858</v>
      </c>
      <c r="FJ502" s="24" t="s">
        <v>858</v>
      </c>
      <c r="FK502" s="24" t="s">
        <v>858</v>
      </c>
      <c r="FL502" s="24" t="s">
        <v>858</v>
      </c>
      <c r="FN502" s="11" t="s">
        <v>725</v>
      </c>
      <c r="FO502" s="11" t="s">
        <v>303</v>
      </c>
      <c r="FP502" s="11">
        <v>12000</v>
      </c>
      <c r="FQ502" s="11">
        <v>11.5</v>
      </c>
      <c r="FR502" s="11">
        <v>42.3</v>
      </c>
      <c r="FS502" s="11">
        <v>2.1</v>
      </c>
      <c r="FT502" s="11">
        <v>42.7</v>
      </c>
      <c r="FU502" s="11">
        <v>1.6</v>
      </c>
      <c r="FV502" s="11">
        <v>36.9</v>
      </c>
      <c r="FW502" s="11">
        <v>3.2</v>
      </c>
      <c r="FX502" s="11" t="s">
        <v>858</v>
      </c>
      <c r="FY502" s="11" t="s">
        <v>858</v>
      </c>
      <c r="GA502" s="10" t="s">
        <v>725</v>
      </c>
      <c r="GB502" s="10" t="s">
        <v>303</v>
      </c>
      <c r="GC502" s="10">
        <v>11000</v>
      </c>
      <c r="GD502" s="10">
        <v>13.9</v>
      </c>
      <c r="GE502" s="10">
        <v>23215</v>
      </c>
      <c r="GF502" s="10">
        <v>11</v>
      </c>
      <c r="GG502" s="10">
        <v>25446</v>
      </c>
      <c r="GH502" s="10">
        <v>6.6</v>
      </c>
      <c r="GI502" s="10" t="s">
        <v>858</v>
      </c>
      <c r="GJ502" s="10" t="s">
        <v>858</v>
      </c>
      <c r="GK502" s="10" t="s">
        <v>858</v>
      </c>
      <c r="GL502" s="10" t="s">
        <v>858</v>
      </c>
      <c r="GN502" s="9" t="s">
        <v>725</v>
      </c>
      <c r="GO502" s="9" t="s">
        <v>303</v>
      </c>
      <c r="GP502" s="9">
        <v>12000</v>
      </c>
      <c r="GQ502" s="9">
        <v>11.5</v>
      </c>
      <c r="GR502" s="9">
        <v>10.58</v>
      </c>
      <c r="GS502" s="9">
        <v>8.4</v>
      </c>
      <c r="GT502" s="9">
        <v>11.44</v>
      </c>
      <c r="GU502" s="9">
        <v>5.3</v>
      </c>
      <c r="GV502" s="9">
        <v>6.44</v>
      </c>
      <c r="GW502" s="9">
        <v>5.6</v>
      </c>
      <c r="GX502" s="9" t="s">
        <v>858</v>
      </c>
      <c r="GY502" s="9" t="s">
        <v>858</v>
      </c>
    </row>
    <row r="503" spans="1:207" x14ac:dyDescent="0.25">
      <c r="A503" s="1" t="s">
        <v>726</v>
      </c>
      <c r="B503" s="1" t="s">
        <v>304</v>
      </c>
      <c r="C503" s="1">
        <v>18000</v>
      </c>
      <c r="D503" s="1">
        <v>9.8000000000000007</v>
      </c>
      <c r="E503" s="1">
        <v>516.9</v>
      </c>
      <c r="F503" s="1">
        <v>8.6999999999999993</v>
      </c>
      <c r="G503" s="1">
        <v>620.5</v>
      </c>
      <c r="H503" s="1">
        <v>5.7</v>
      </c>
      <c r="I503" s="1">
        <v>316.2</v>
      </c>
      <c r="J503" s="1">
        <v>4.0999999999999996</v>
      </c>
      <c r="K503" s="1" t="s">
        <v>858</v>
      </c>
      <c r="L503" s="1" t="s">
        <v>858</v>
      </c>
      <c r="N503" s="2" t="s">
        <v>726</v>
      </c>
      <c r="O503" s="2" t="s">
        <v>304</v>
      </c>
      <c r="P503" s="2">
        <v>32000</v>
      </c>
      <c r="Q503" s="2">
        <v>7.1</v>
      </c>
      <c r="R503" s="2">
        <v>37.5</v>
      </c>
      <c r="S503" s="2">
        <v>0.7</v>
      </c>
      <c r="T503" s="2">
        <v>38.6</v>
      </c>
      <c r="U503" s="2">
        <v>1</v>
      </c>
      <c r="V503" s="2">
        <v>32.5</v>
      </c>
      <c r="W503" s="2">
        <v>0.7</v>
      </c>
      <c r="X503" s="2" t="s">
        <v>858</v>
      </c>
      <c r="Y503" s="2" t="s">
        <v>858</v>
      </c>
      <c r="AA503" s="3" t="s">
        <v>726</v>
      </c>
      <c r="AB503" s="3" t="s">
        <v>304</v>
      </c>
      <c r="AC503" s="3">
        <v>26000</v>
      </c>
      <c r="AD503" s="3">
        <v>8.8000000000000007</v>
      </c>
      <c r="AE503" s="3">
        <v>25511</v>
      </c>
      <c r="AF503" s="3">
        <v>8.6999999999999993</v>
      </c>
      <c r="AG503" s="3">
        <v>30043</v>
      </c>
      <c r="AH503" s="3">
        <v>5.4</v>
      </c>
      <c r="AI503" s="3">
        <v>14338</v>
      </c>
      <c r="AJ503" s="3">
        <v>13</v>
      </c>
      <c r="AK503" s="3" t="s">
        <v>858</v>
      </c>
      <c r="AL503" s="3" t="s">
        <v>858</v>
      </c>
      <c r="AN503" s="4" t="s">
        <v>726</v>
      </c>
      <c r="AO503" s="4" t="s">
        <v>304</v>
      </c>
      <c r="AP503" s="4">
        <v>32000</v>
      </c>
      <c r="AQ503" s="4">
        <v>7.1</v>
      </c>
      <c r="AR503" s="4">
        <v>12.85</v>
      </c>
      <c r="AS503" s="4">
        <v>6.9</v>
      </c>
      <c r="AT503" s="4">
        <v>15.3</v>
      </c>
      <c r="AU503" s="4">
        <v>4.0999999999999996</v>
      </c>
      <c r="AV503" s="4">
        <v>7.58</v>
      </c>
      <c r="AW503" s="4">
        <v>4.2</v>
      </c>
      <c r="AX503" s="4" t="s">
        <v>858</v>
      </c>
      <c r="AY503" s="4" t="s">
        <v>858</v>
      </c>
      <c r="BA503" s="5" t="s">
        <v>726</v>
      </c>
      <c r="BB503" s="5" t="s">
        <v>304</v>
      </c>
      <c r="BC503" s="5">
        <v>32000</v>
      </c>
      <c r="BD503" s="5">
        <v>7.1</v>
      </c>
      <c r="BE503" s="5">
        <v>511.8</v>
      </c>
      <c r="BF503" s="5">
        <v>7.3</v>
      </c>
      <c r="BG503" s="5">
        <v>591.20000000000005</v>
      </c>
      <c r="BH503" s="5">
        <v>4</v>
      </c>
      <c r="BI503" s="5">
        <v>304.10000000000002</v>
      </c>
      <c r="BJ503" s="5">
        <v>3.9</v>
      </c>
      <c r="BK503" s="5" t="s">
        <v>858</v>
      </c>
      <c r="BL503" s="5" t="s">
        <v>858</v>
      </c>
      <c r="BN503" s="6" t="s">
        <v>726</v>
      </c>
      <c r="BO503" s="6" t="s">
        <v>304</v>
      </c>
      <c r="BP503" s="6">
        <v>51000</v>
      </c>
      <c r="BQ503" s="6">
        <v>5.6</v>
      </c>
      <c r="BR503" s="6">
        <v>35</v>
      </c>
      <c r="BS503" s="6">
        <v>3.3</v>
      </c>
      <c r="BT503" s="6">
        <v>30.4</v>
      </c>
      <c r="BU503" s="6">
        <v>2.2999999999999998</v>
      </c>
      <c r="BV503" s="6">
        <v>11</v>
      </c>
      <c r="BW503" s="6">
        <v>16</v>
      </c>
      <c r="BX503" s="6" t="s">
        <v>858</v>
      </c>
      <c r="BY503" s="6" t="s">
        <v>858</v>
      </c>
      <c r="CA503" s="7" t="s">
        <v>726</v>
      </c>
      <c r="CB503" s="7" t="s">
        <v>304</v>
      </c>
      <c r="CC503" s="7">
        <v>42000</v>
      </c>
      <c r="CD503" s="7">
        <v>6.9</v>
      </c>
      <c r="CE503" s="7">
        <v>19215</v>
      </c>
      <c r="CF503" s="7">
        <v>8.9</v>
      </c>
      <c r="CG503" s="7">
        <v>22386</v>
      </c>
      <c r="CH503" s="7">
        <v>5.8</v>
      </c>
      <c r="CI503" s="7" t="s">
        <v>858</v>
      </c>
      <c r="CJ503" s="7" t="s">
        <v>858</v>
      </c>
      <c r="CK503" s="7" t="s">
        <v>858</v>
      </c>
      <c r="CL503" s="7" t="s">
        <v>858</v>
      </c>
      <c r="CN503" s="8" t="s">
        <v>726</v>
      </c>
      <c r="CO503" s="8" t="s">
        <v>304</v>
      </c>
      <c r="CP503" s="8">
        <v>51000</v>
      </c>
      <c r="CQ503" s="8">
        <v>5.6</v>
      </c>
      <c r="CR503" s="8">
        <v>10.44</v>
      </c>
      <c r="CS503" s="8">
        <v>6.4</v>
      </c>
      <c r="CT503" s="8">
        <v>14.24</v>
      </c>
      <c r="CU503" s="8">
        <v>3.7</v>
      </c>
      <c r="CV503" s="8">
        <v>6.5</v>
      </c>
      <c r="CW503" s="8">
        <v>2.2000000000000002</v>
      </c>
      <c r="CX503" s="8" t="s">
        <v>858</v>
      </c>
      <c r="CY503" s="8" t="s">
        <v>858</v>
      </c>
      <c r="DA503" s="20" t="s">
        <v>726</v>
      </c>
      <c r="DB503" s="20" t="s">
        <v>304</v>
      </c>
      <c r="DC503" s="20">
        <v>51000</v>
      </c>
      <c r="DD503" s="20">
        <v>5.6</v>
      </c>
      <c r="DE503" s="20">
        <v>356.8</v>
      </c>
      <c r="DF503" s="20">
        <v>7.3</v>
      </c>
      <c r="DG503" s="20">
        <v>432.9</v>
      </c>
      <c r="DH503" s="20">
        <v>4.5</v>
      </c>
      <c r="DI503" s="20">
        <v>86.7</v>
      </c>
      <c r="DJ503" s="20">
        <v>16</v>
      </c>
      <c r="DK503" s="20" t="s">
        <v>858</v>
      </c>
      <c r="DL503" s="20" t="s">
        <v>858</v>
      </c>
      <c r="DN503" s="21" t="s">
        <v>726</v>
      </c>
      <c r="DO503" s="21" t="s">
        <v>304</v>
      </c>
      <c r="DP503" s="21">
        <v>15000</v>
      </c>
      <c r="DQ503" s="21">
        <v>10.3</v>
      </c>
      <c r="DR503" s="21">
        <v>37</v>
      </c>
      <c r="DS503" s="21">
        <v>0.5</v>
      </c>
      <c r="DT503" s="21">
        <v>36.700000000000003</v>
      </c>
      <c r="DU503" s="21">
        <v>1.1000000000000001</v>
      </c>
      <c r="DV503" s="21">
        <v>32.5</v>
      </c>
      <c r="DW503" s="21">
        <v>1.1000000000000001</v>
      </c>
      <c r="DX503" s="21" t="s">
        <v>858</v>
      </c>
      <c r="DY503" s="21" t="s">
        <v>858</v>
      </c>
      <c r="EA503" s="22" t="s">
        <v>726</v>
      </c>
      <c r="EB503" s="22" t="s">
        <v>304</v>
      </c>
      <c r="EC503" s="22">
        <v>11000</v>
      </c>
      <c r="ED503" s="22">
        <v>13.6</v>
      </c>
      <c r="EE503" s="22">
        <v>23511</v>
      </c>
      <c r="EF503" s="22">
        <v>15</v>
      </c>
      <c r="EG503" s="22">
        <v>25601</v>
      </c>
      <c r="EH503" s="22">
        <v>7.3</v>
      </c>
      <c r="EI503" s="22" t="s">
        <v>858</v>
      </c>
      <c r="EJ503" s="22" t="s">
        <v>858</v>
      </c>
      <c r="EK503" s="22" t="s">
        <v>858</v>
      </c>
      <c r="EL503" s="22" t="s">
        <v>858</v>
      </c>
      <c r="EN503" s="23" t="s">
        <v>726</v>
      </c>
      <c r="EO503" s="23" t="s">
        <v>304</v>
      </c>
      <c r="EP503" s="23">
        <v>15000</v>
      </c>
      <c r="EQ503" s="23">
        <v>10.3</v>
      </c>
      <c r="ER503" s="23">
        <v>13.74</v>
      </c>
      <c r="ES503" s="23">
        <v>12</v>
      </c>
      <c r="ET503" s="23">
        <v>15.14</v>
      </c>
      <c r="EU503" s="23">
        <v>5.3</v>
      </c>
      <c r="EV503" s="23">
        <v>7.16</v>
      </c>
      <c r="EW503" s="23">
        <v>6.3</v>
      </c>
      <c r="EX503" s="23" t="s">
        <v>858</v>
      </c>
      <c r="EY503" s="23" t="s">
        <v>858</v>
      </c>
      <c r="FA503" s="24" t="s">
        <v>726</v>
      </c>
      <c r="FB503" s="24" t="s">
        <v>304</v>
      </c>
      <c r="FC503" s="24">
        <v>15000</v>
      </c>
      <c r="FD503" s="24">
        <v>10.3</v>
      </c>
      <c r="FE503" s="24">
        <v>497.9</v>
      </c>
      <c r="FF503" s="24">
        <v>9.8000000000000007</v>
      </c>
      <c r="FG503" s="24">
        <v>555.4</v>
      </c>
      <c r="FH503" s="24">
        <v>5.0999999999999996</v>
      </c>
      <c r="FI503" s="24">
        <v>276.89999999999998</v>
      </c>
      <c r="FJ503" s="24">
        <v>6</v>
      </c>
      <c r="FK503" s="24" t="s">
        <v>858</v>
      </c>
      <c r="FL503" s="24" t="s">
        <v>858</v>
      </c>
      <c r="FN503" s="11" t="s">
        <v>726</v>
      </c>
      <c r="FO503" s="11" t="s">
        <v>304</v>
      </c>
      <c r="FP503" s="11">
        <v>18000</v>
      </c>
      <c r="FQ503" s="11">
        <v>9.8000000000000007</v>
      </c>
      <c r="FR503" s="11">
        <v>39.799999999999997</v>
      </c>
      <c r="FS503" s="11">
        <v>1.6</v>
      </c>
      <c r="FT503" s="11">
        <v>40.200000000000003</v>
      </c>
      <c r="FU503" s="11">
        <v>1.4</v>
      </c>
      <c r="FV503" s="11">
        <v>34.799999999999997</v>
      </c>
      <c r="FW503" s="11">
        <v>1.9</v>
      </c>
      <c r="FX503" s="11" t="s">
        <v>858</v>
      </c>
      <c r="FY503" s="11" t="s">
        <v>858</v>
      </c>
      <c r="GA503" s="10" t="s">
        <v>726</v>
      </c>
      <c r="GB503" s="10" t="s">
        <v>304</v>
      </c>
      <c r="GC503" s="10">
        <v>16000</v>
      </c>
      <c r="GD503" s="10">
        <v>11.6</v>
      </c>
      <c r="GE503" s="10">
        <v>26251</v>
      </c>
      <c r="GF503" s="10">
        <v>9.6999999999999993</v>
      </c>
      <c r="GG503" s="10">
        <v>33081</v>
      </c>
      <c r="GH503" s="10">
        <v>7.1</v>
      </c>
      <c r="GI503" s="10">
        <v>16474</v>
      </c>
      <c r="GJ503" s="10">
        <v>6.4</v>
      </c>
      <c r="GK503" s="10" t="s">
        <v>858</v>
      </c>
      <c r="GL503" s="10" t="s">
        <v>858</v>
      </c>
      <c r="GN503" s="9" t="s">
        <v>726</v>
      </c>
      <c r="GO503" s="9" t="s">
        <v>304</v>
      </c>
      <c r="GP503" s="9">
        <v>18000</v>
      </c>
      <c r="GQ503" s="9">
        <v>9.8000000000000007</v>
      </c>
      <c r="GR503" s="9">
        <v>12.76</v>
      </c>
      <c r="GS503" s="9">
        <v>8.9</v>
      </c>
      <c r="GT503" s="9">
        <v>15.43</v>
      </c>
      <c r="GU503" s="9">
        <v>6</v>
      </c>
      <c r="GV503" s="9">
        <v>7.65</v>
      </c>
      <c r="GW503" s="9">
        <v>6.2</v>
      </c>
      <c r="GX503" s="9" t="s">
        <v>858</v>
      </c>
      <c r="GY503" s="9" t="s">
        <v>858</v>
      </c>
    </row>
    <row r="504" spans="1:207" x14ac:dyDescent="0.25">
      <c r="A504" s="1" t="s">
        <v>727</v>
      </c>
      <c r="B504" s="1" t="s">
        <v>305</v>
      </c>
      <c r="C504" s="1">
        <v>33000</v>
      </c>
      <c r="D504" s="1">
        <v>7.4</v>
      </c>
      <c r="E504" s="1">
        <v>622.20000000000005</v>
      </c>
      <c r="F504" s="1">
        <v>5.5</v>
      </c>
      <c r="G504" s="1">
        <v>692.4</v>
      </c>
      <c r="H504" s="1">
        <v>3.6</v>
      </c>
      <c r="I504" s="1">
        <v>319.5</v>
      </c>
      <c r="J504" s="1">
        <v>7</v>
      </c>
      <c r="K504" s="1" t="s">
        <v>858</v>
      </c>
      <c r="L504" s="1" t="s">
        <v>858</v>
      </c>
      <c r="N504" s="2" t="s">
        <v>727</v>
      </c>
      <c r="O504" s="2" t="s">
        <v>305</v>
      </c>
      <c r="P504" s="2">
        <v>54000</v>
      </c>
      <c r="Q504" s="2">
        <v>5.6</v>
      </c>
      <c r="R504" s="2">
        <v>37.5</v>
      </c>
      <c r="S504" s="2">
        <v>1.6</v>
      </c>
      <c r="T504" s="2">
        <v>39.4</v>
      </c>
      <c r="U504" s="2">
        <v>0.7</v>
      </c>
      <c r="V504" s="2">
        <v>35</v>
      </c>
      <c r="W504" s="2">
        <v>0.7</v>
      </c>
      <c r="X504" s="2" t="s">
        <v>858</v>
      </c>
      <c r="Y504" s="2" t="s">
        <v>858</v>
      </c>
      <c r="AA504" s="3" t="s">
        <v>727</v>
      </c>
      <c r="AB504" s="3" t="s">
        <v>305</v>
      </c>
      <c r="AC504" s="3">
        <v>47000</v>
      </c>
      <c r="AD504" s="3">
        <v>7.2</v>
      </c>
      <c r="AE504" s="3">
        <v>28124</v>
      </c>
      <c r="AF504" s="3">
        <v>6.4</v>
      </c>
      <c r="AG504" s="3">
        <v>34001</v>
      </c>
      <c r="AH504" s="3">
        <v>4.5</v>
      </c>
      <c r="AI504" s="3">
        <v>16239</v>
      </c>
      <c r="AJ504" s="3">
        <v>8.4</v>
      </c>
      <c r="AK504" s="3" t="s">
        <v>858</v>
      </c>
      <c r="AL504" s="3" t="s">
        <v>858</v>
      </c>
      <c r="AN504" s="4" t="s">
        <v>727</v>
      </c>
      <c r="AO504" s="4" t="s">
        <v>305</v>
      </c>
      <c r="AP504" s="4">
        <v>54000</v>
      </c>
      <c r="AQ504" s="4">
        <v>5.6</v>
      </c>
      <c r="AR504" s="4">
        <v>14.09</v>
      </c>
      <c r="AS504" s="4">
        <v>5.7</v>
      </c>
      <c r="AT504" s="4">
        <v>16.14</v>
      </c>
      <c r="AU504" s="4">
        <v>3.1</v>
      </c>
      <c r="AV504" s="4">
        <v>7.74</v>
      </c>
      <c r="AW504" s="4">
        <v>2.2999999999999998</v>
      </c>
      <c r="AX504" s="4" t="s">
        <v>858</v>
      </c>
      <c r="AY504" s="4" t="s">
        <v>858</v>
      </c>
      <c r="BA504" s="5" t="s">
        <v>727</v>
      </c>
      <c r="BB504" s="5" t="s">
        <v>305</v>
      </c>
      <c r="BC504" s="5">
        <v>54000</v>
      </c>
      <c r="BD504" s="5">
        <v>5.6</v>
      </c>
      <c r="BE504" s="5">
        <v>565.9</v>
      </c>
      <c r="BF504" s="5">
        <v>5.0999999999999996</v>
      </c>
      <c r="BG504" s="5">
        <v>636.20000000000005</v>
      </c>
      <c r="BH504" s="5">
        <v>2.9</v>
      </c>
      <c r="BI504" s="5">
        <v>306.3</v>
      </c>
      <c r="BJ504" s="5">
        <v>3.4</v>
      </c>
      <c r="BK504" s="5" t="s">
        <v>858</v>
      </c>
      <c r="BL504" s="5" t="s">
        <v>858</v>
      </c>
      <c r="BN504" s="6" t="s">
        <v>727</v>
      </c>
      <c r="BO504" s="6" t="s">
        <v>305</v>
      </c>
      <c r="BP504" s="6">
        <v>68000</v>
      </c>
      <c r="BQ504" s="6">
        <v>4.9000000000000004</v>
      </c>
      <c r="BR504" s="6">
        <v>37.4</v>
      </c>
      <c r="BS504" s="6">
        <v>0.1</v>
      </c>
      <c r="BT504" s="6">
        <v>35.1</v>
      </c>
      <c r="BU504" s="6">
        <v>1.4</v>
      </c>
      <c r="BV504" s="6">
        <v>18.7</v>
      </c>
      <c r="BW504" s="6">
        <v>4.4000000000000004</v>
      </c>
      <c r="BX504" s="6">
        <v>44.9</v>
      </c>
      <c r="BY504" s="6">
        <v>11</v>
      </c>
      <c r="CA504" s="7" t="s">
        <v>727</v>
      </c>
      <c r="CB504" s="7" t="s">
        <v>305</v>
      </c>
      <c r="CC504" s="7">
        <v>59000</v>
      </c>
      <c r="CD504" s="7">
        <v>6.2</v>
      </c>
      <c r="CE504" s="7">
        <v>24460</v>
      </c>
      <c r="CF504" s="7">
        <v>6.1</v>
      </c>
      <c r="CG504" s="7">
        <v>29659</v>
      </c>
      <c r="CH504" s="7">
        <v>4.5999999999999996</v>
      </c>
      <c r="CI504" s="7">
        <v>9017</v>
      </c>
      <c r="CJ504" s="7">
        <v>9.1999999999999993</v>
      </c>
      <c r="CK504" s="7" t="s">
        <v>858</v>
      </c>
      <c r="CL504" s="7" t="s">
        <v>858</v>
      </c>
      <c r="CN504" s="8" t="s">
        <v>727</v>
      </c>
      <c r="CO504" s="8" t="s">
        <v>305</v>
      </c>
      <c r="CP504" s="8">
        <v>68000</v>
      </c>
      <c r="CQ504" s="8">
        <v>4.9000000000000004</v>
      </c>
      <c r="CR504" s="8">
        <v>12.57</v>
      </c>
      <c r="CS504" s="8">
        <v>5.8</v>
      </c>
      <c r="CT504" s="8">
        <v>15.8</v>
      </c>
      <c r="CU504" s="8">
        <v>3.1</v>
      </c>
      <c r="CV504" s="8">
        <v>7.24</v>
      </c>
      <c r="CW504" s="8">
        <v>2.2999999999999998</v>
      </c>
      <c r="CX504" s="8" t="s">
        <v>858</v>
      </c>
      <c r="CY504" s="8" t="s">
        <v>858</v>
      </c>
      <c r="DA504" s="20" t="s">
        <v>727</v>
      </c>
      <c r="DB504" s="20" t="s">
        <v>305</v>
      </c>
      <c r="DC504" s="20">
        <v>68000</v>
      </c>
      <c r="DD504" s="20">
        <v>4.9000000000000004</v>
      </c>
      <c r="DE504" s="20">
        <v>477</v>
      </c>
      <c r="DF504" s="20">
        <v>5.7</v>
      </c>
      <c r="DG504" s="20">
        <v>555.4</v>
      </c>
      <c r="DH504" s="20">
        <v>3.3</v>
      </c>
      <c r="DI504" s="20">
        <v>177.5</v>
      </c>
      <c r="DJ504" s="20">
        <v>9.9</v>
      </c>
      <c r="DK504" s="20" t="s">
        <v>858</v>
      </c>
      <c r="DL504" s="20" t="s">
        <v>858</v>
      </c>
      <c r="DN504" s="21" t="s">
        <v>727</v>
      </c>
      <c r="DO504" s="21" t="s">
        <v>305</v>
      </c>
      <c r="DP504" s="21">
        <v>21000</v>
      </c>
      <c r="DQ504" s="21">
        <v>8.5</v>
      </c>
      <c r="DR504" s="21">
        <v>37.5</v>
      </c>
      <c r="DS504" s="21">
        <v>0.1</v>
      </c>
      <c r="DT504" s="21">
        <v>37.700000000000003</v>
      </c>
      <c r="DU504" s="21">
        <v>0.6</v>
      </c>
      <c r="DV504" s="21">
        <v>35</v>
      </c>
      <c r="DW504" s="21">
        <v>1.9</v>
      </c>
      <c r="DX504" s="21" t="s">
        <v>858</v>
      </c>
      <c r="DY504" s="21" t="s">
        <v>858</v>
      </c>
      <c r="EA504" s="22" t="s">
        <v>727</v>
      </c>
      <c r="EB504" s="22" t="s">
        <v>305</v>
      </c>
      <c r="EC504" s="22">
        <v>19000</v>
      </c>
      <c r="ED504" s="22">
        <v>12</v>
      </c>
      <c r="EE504" s="22">
        <v>24939</v>
      </c>
      <c r="EF504" s="22">
        <v>11</v>
      </c>
      <c r="EG504" s="22">
        <v>29726</v>
      </c>
      <c r="EH504" s="22">
        <v>7.3</v>
      </c>
      <c r="EI504" s="22" t="s">
        <v>858</v>
      </c>
      <c r="EJ504" s="22" t="s">
        <v>858</v>
      </c>
      <c r="EK504" s="22" t="s">
        <v>858</v>
      </c>
      <c r="EL504" s="22" t="s">
        <v>858</v>
      </c>
      <c r="EN504" s="23" t="s">
        <v>727</v>
      </c>
      <c r="EO504" s="23" t="s">
        <v>305</v>
      </c>
      <c r="EP504" s="23">
        <v>21000</v>
      </c>
      <c r="EQ504" s="23">
        <v>8.5</v>
      </c>
      <c r="ER504" s="23">
        <v>11.94</v>
      </c>
      <c r="ES504" s="23">
        <v>8.6</v>
      </c>
      <c r="ET504" s="23">
        <v>14.5</v>
      </c>
      <c r="EU504" s="23">
        <v>4.8</v>
      </c>
      <c r="EV504" s="23">
        <v>7.55</v>
      </c>
      <c r="EW504" s="23">
        <v>3</v>
      </c>
      <c r="EX504" s="23" t="s">
        <v>858</v>
      </c>
      <c r="EY504" s="23" t="s">
        <v>858</v>
      </c>
      <c r="FA504" s="24" t="s">
        <v>727</v>
      </c>
      <c r="FB504" s="24" t="s">
        <v>305</v>
      </c>
      <c r="FC504" s="24">
        <v>21000</v>
      </c>
      <c r="FD504" s="24">
        <v>8.5</v>
      </c>
      <c r="FE504" s="24">
        <v>461.7</v>
      </c>
      <c r="FF504" s="24">
        <v>8.6999999999999993</v>
      </c>
      <c r="FG504" s="24">
        <v>546.4</v>
      </c>
      <c r="FH504" s="24">
        <v>4.5999999999999996</v>
      </c>
      <c r="FI504" s="24">
        <v>286</v>
      </c>
      <c r="FJ504" s="24">
        <v>4.4000000000000004</v>
      </c>
      <c r="FK504" s="24" t="s">
        <v>858</v>
      </c>
      <c r="FL504" s="24" t="s">
        <v>858</v>
      </c>
      <c r="FN504" s="11" t="s">
        <v>727</v>
      </c>
      <c r="FO504" s="11" t="s">
        <v>305</v>
      </c>
      <c r="FP504" s="11">
        <v>33000</v>
      </c>
      <c r="FQ504" s="11">
        <v>7.4</v>
      </c>
      <c r="FR504" s="11">
        <v>37.9</v>
      </c>
      <c r="FS504" s="11">
        <v>1.7</v>
      </c>
      <c r="FT504" s="11">
        <v>40.5</v>
      </c>
      <c r="FU504" s="11">
        <v>1.1000000000000001</v>
      </c>
      <c r="FV504" s="11">
        <v>35</v>
      </c>
      <c r="FW504" s="11">
        <v>1.5</v>
      </c>
      <c r="FX504" s="11" t="s">
        <v>858</v>
      </c>
      <c r="FY504" s="11" t="s">
        <v>858</v>
      </c>
      <c r="GA504" s="10" t="s">
        <v>727</v>
      </c>
      <c r="GB504" s="10" t="s">
        <v>305</v>
      </c>
      <c r="GC504" s="10">
        <v>28000</v>
      </c>
      <c r="GD504" s="10">
        <v>8.9</v>
      </c>
      <c r="GE504" s="10">
        <v>31046</v>
      </c>
      <c r="GF504" s="10">
        <v>8.1999999999999993</v>
      </c>
      <c r="GG504" s="10">
        <v>36828</v>
      </c>
      <c r="GH504" s="10">
        <v>5.4</v>
      </c>
      <c r="GI504" s="10">
        <v>15922</v>
      </c>
      <c r="GJ504" s="10">
        <v>8</v>
      </c>
      <c r="GK504" s="10" t="s">
        <v>858</v>
      </c>
      <c r="GL504" s="10" t="s">
        <v>858</v>
      </c>
      <c r="GN504" s="9" t="s">
        <v>727</v>
      </c>
      <c r="GO504" s="9" t="s">
        <v>305</v>
      </c>
      <c r="GP504" s="9">
        <v>33000</v>
      </c>
      <c r="GQ504" s="9">
        <v>7.4</v>
      </c>
      <c r="GR504" s="9">
        <v>15.16</v>
      </c>
      <c r="GS504" s="9">
        <v>8</v>
      </c>
      <c r="GT504" s="9">
        <v>17.100000000000001</v>
      </c>
      <c r="GU504" s="9">
        <v>3.9</v>
      </c>
      <c r="GV504" s="9">
        <v>7.82</v>
      </c>
      <c r="GW504" s="9">
        <v>4.3</v>
      </c>
      <c r="GX504" s="9" t="s">
        <v>858</v>
      </c>
      <c r="GY504" s="9" t="s">
        <v>858</v>
      </c>
    </row>
    <row r="505" spans="1:207" x14ac:dyDescent="0.25">
      <c r="A505" s="1" t="s">
        <v>728</v>
      </c>
      <c r="B505" s="1" t="s">
        <v>306</v>
      </c>
      <c r="C505" s="1">
        <v>19000</v>
      </c>
      <c r="D505" s="1">
        <v>9.6999999999999993</v>
      </c>
      <c r="E505" s="1">
        <v>573.79999999999995</v>
      </c>
      <c r="F505" s="1">
        <v>9.6999999999999993</v>
      </c>
      <c r="G505" s="1">
        <v>634.5</v>
      </c>
      <c r="H505" s="1">
        <v>5.0999999999999996</v>
      </c>
      <c r="I505" s="1">
        <v>298.7</v>
      </c>
      <c r="J505" s="1">
        <v>6.9</v>
      </c>
      <c r="K505" s="1" t="s">
        <v>858</v>
      </c>
      <c r="L505" s="1" t="s">
        <v>858</v>
      </c>
      <c r="N505" s="2" t="s">
        <v>728</v>
      </c>
      <c r="O505" s="2" t="s">
        <v>306</v>
      </c>
      <c r="P505" s="2">
        <v>29000</v>
      </c>
      <c r="Q505" s="2">
        <v>7.7</v>
      </c>
      <c r="R505" s="2">
        <v>37.5</v>
      </c>
      <c r="S505" s="2">
        <v>1.4</v>
      </c>
      <c r="T505" s="2">
        <v>39</v>
      </c>
      <c r="U505" s="2">
        <v>1.1000000000000001</v>
      </c>
      <c r="V505" s="2">
        <v>34</v>
      </c>
      <c r="W505" s="2">
        <v>1.9</v>
      </c>
      <c r="X505" s="2" t="s">
        <v>858</v>
      </c>
      <c r="Y505" s="2" t="s">
        <v>858</v>
      </c>
      <c r="AA505" s="3" t="s">
        <v>728</v>
      </c>
      <c r="AB505" s="3" t="s">
        <v>306</v>
      </c>
      <c r="AC505" s="3">
        <v>26000</v>
      </c>
      <c r="AD505" s="3">
        <v>8.9</v>
      </c>
      <c r="AE505" s="3">
        <v>25896</v>
      </c>
      <c r="AF505" s="3">
        <v>10</v>
      </c>
      <c r="AG505" s="3">
        <v>31597</v>
      </c>
      <c r="AH505" s="3">
        <v>5.9</v>
      </c>
      <c r="AI505" s="3">
        <v>13848</v>
      </c>
      <c r="AJ505" s="3">
        <v>12</v>
      </c>
      <c r="AK505" s="3" t="s">
        <v>858</v>
      </c>
      <c r="AL505" s="3" t="s">
        <v>858</v>
      </c>
      <c r="AN505" s="4" t="s">
        <v>728</v>
      </c>
      <c r="AO505" s="4" t="s">
        <v>306</v>
      </c>
      <c r="AP505" s="4">
        <v>29000</v>
      </c>
      <c r="AQ505" s="4">
        <v>7.7</v>
      </c>
      <c r="AR505" s="4">
        <v>12.71</v>
      </c>
      <c r="AS505" s="4">
        <v>7.6</v>
      </c>
      <c r="AT505" s="4">
        <v>15.22</v>
      </c>
      <c r="AU505" s="4">
        <v>4.7</v>
      </c>
      <c r="AV505" s="4">
        <v>6.91</v>
      </c>
      <c r="AW505" s="4">
        <v>3.4</v>
      </c>
      <c r="AX505" s="4" t="s">
        <v>858</v>
      </c>
      <c r="AY505" s="4" t="s">
        <v>858</v>
      </c>
      <c r="BA505" s="5" t="s">
        <v>728</v>
      </c>
      <c r="BB505" s="5" t="s">
        <v>306</v>
      </c>
      <c r="BC505" s="5">
        <v>29000</v>
      </c>
      <c r="BD505" s="5">
        <v>7.7</v>
      </c>
      <c r="BE505" s="5">
        <v>498.3</v>
      </c>
      <c r="BF505" s="5">
        <v>8.3000000000000007</v>
      </c>
      <c r="BG505" s="5">
        <v>593.29999999999995</v>
      </c>
      <c r="BH505" s="5">
        <v>4.4000000000000004</v>
      </c>
      <c r="BI505" s="5">
        <v>270.89999999999998</v>
      </c>
      <c r="BJ505" s="5">
        <v>3.3</v>
      </c>
      <c r="BK505" s="5" t="s">
        <v>858</v>
      </c>
      <c r="BL505" s="5" t="s">
        <v>858</v>
      </c>
      <c r="BN505" s="6" t="s">
        <v>728</v>
      </c>
      <c r="BO505" s="6" t="s">
        <v>306</v>
      </c>
      <c r="BP505" s="6">
        <v>39000</v>
      </c>
      <c r="BQ505" s="6">
        <v>6.4</v>
      </c>
      <c r="BR505" s="6">
        <v>36.700000000000003</v>
      </c>
      <c r="BS505" s="6">
        <v>1.6</v>
      </c>
      <c r="BT505" s="6">
        <v>33</v>
      </c>
      <c r="BU505" s="6">
        <v>2.2000000000000002</v>
      </c>
      <c r="BV505" s="6">
        <v>12.2</v>
      </c>
      <c r="BW505" s="6">
        <v>16</v>
      </c>
      <c r="BX505" s="6" t="s">
        <v>858</v>
      </c>
      <c r="BY505" s="6" t="s">
        <v>858</v>
      </c>
      <c r="CA505" s="7" t="s">
        <v>728</v>
      </c>
      <c r="CB505" s="7" t="s">
        <v>306</v>
      </c>
      <c r="CC505" s="7">
        <v>36000</v>
      </c>
      <c r="CD505" s="7">
        <v>8.6999999999999993</v>
      </c>
      <c r="CE505" s="7">
        <v>21349</v>
      </c>
      <c r="CF505" s="7">
        <v>9.3000000000000007</v>
      </c>
      <c r="CG505" s="7" t="s">
        <v>858</v>
      </c>
      <c r="CH505" s="7" t="s">
        <v>858</v>
      </c>
      <c r="CI505" s="7" t="s">
        <v>858</v>
      </c>
      <c r="CJ505" s="7" t="s">
        <v>858</v>
      </c>
      <c r="CK505" s="7" t="s">
        <v>858</v>
      </c>
      <c r="CL505" s="7" t="s">
        <v>858</v>
      </c>
      <c r="CN505" s="8" t="s">
        <v>728</v>
      </c>
      <c r="CO505" s="8" t="s">
        <v>306</v>
      </c>
      <c r="CP505" s="8">
        <v>39000</v>
      </c>
      <c r="CQ505" s="8">
        <v>6.4</v>
      </c>
      <c r="CR505" s="8">
        <v>11.2</v>
      </c>
      <c r="CS505" s="8">
        <v>7.5</v>
      </c>
      <c r="CT505" s="8">
        <v>14.55</v>
      </c>
      <c r="CU505" s="8">
        <v>4.4000000000000004</v>
      </c>
      <c r="CV505" s="8">
        <v>6.65</v>
      </c>
      <c r="CW505" s="8">
        <v>2.1</v>
      </c>
      <c r="CX505" s="8" t="s">
        <v>858</v>
      </c>
      <c r="CY505" s="8" t="s">
        <v>858</v>
      </c>
      <c r="DA505" s="20" t="s">
        <v>728</v>
      </c>
      <c r="DB505" s="20" t="s">
        <v>306</v>
      </c>
      <c r="DC505" s="20">
        <v>39000</v>
      </c>
      <c r="DD505" s="20">
        <v>6.4</v>
      </c>
      <c r="DE505" s="20">
        <v>409</v>
      </c>
      <c r="DF505" s="20">
        <v>6.7</v>
      </c>
      <c r="DG505" s="20">
        <v>479.6</v>
      </c>
      <c r="DH505" s="20">
        <v>4.9000000000000004</v>
      </c>
      <c r="DI505" s="20">
        <v>111</v>
      </c>
      <c r="DJ505" s="20">
        <v>13</v>
      </c>
      <c r="DK505" s="20" t="s">
        <v>858</v>
      </c>
      <c r="DL505" s="20" t="s">
        <v>858</v>
      </c>
      <c r="DN505" s="21" t="s">
        <v>728</v>
      </c>
      <c r="DO505" s="21" t="s">
        <v>306</v>
      </c>
      <c r="DP505" s="21">
        <v>10000</v>
      </c>
      <c r="DQ505" s="21">
        <v>12.6</v>
      </c>
      <c r="DR505" s="21">
        <v>37</v>
      </c>
      <c r="DS505" s="21">
        <v>1.7</v>
      </c>
      <c r="DT505" s="21">
        <v>37.700000000000003</v>
      </c>
      <c r="DU505" s="21">
        <v>1.9</v>
      </c>
      <c r="DV505" s="21">
        <v>32.5</v>
      </c>
      <c r="DW505" s="21">
        <v>3.4</v>
      </c>
      <c r="DX505" s="21" t="s">
        <v>858</v>
      </c>
      <c r="DY505" s="21" t="s">
        <v>858</v>
      </c>
      <c r="EA505" s="22" t="s">
        <v>728</v>
      </c>
      <c r="EB505" s="22" t="s">
        <v>306</v>
      </c>
      <c r="EC505" s="22">
        <v>8000</v>
      </c>
      <c r="ED505" s="22">
        <v>15.1</v>
      </c>
      <c r="EE505" s="22">
        <v>21765</v>
      </c>
      <c r="EF505" s="22">
        <v>17</v>
      </c>
      <c r="EG505" s="22">
        <v>27940</v>
      </c>
      <c r="EH505" s="22">
        <v>11</v>
      </c>
      <c r="EI505" s="22" t="s">
        <v>858</v>
      </c>
      <c r="EJ505" s="22" t="s">
        <v>858</v>
      </c>
      <c r="EK505" s="22" t="s">
        <v>858</v>
      </c>
      <c r="EL505" s="22" t="s">
        <v>858</v>
      </c>
      <c r="EN505" s="23" t="s">
        <v>728</v>
      </c>
      <c r="EO505" s="23" t="s">
        <v>306</v>
      </c>
      <c r="EP505" s="23">
        <v>10000</v>
      </c>
      <c r="EQ505" s="23">
        <v>12.6</v>
      </c>
      <c r="ER505" s="23">
        <v>11.07</v>
      </c>
      <c r="ES505" s="23">
        <v>11</v>
      </c>
      <c r="ET505" s="23">
        <v>13.66</v>
      </c>
      <c r="EU505" s="23">
        <v>8.8000000000000007</v>
      </c>
      <c r="EV505" s="23">
        <v>6.52</v>
      </c>
      <c r="EW505" s="23">
        <v>3.9</v>
      </c>
      <c r="EX505" s="23" t="s">
        <v>858</v>
      </c>
      <c r="EY505" s="23" t="s">
        <v>858</v>
      </c>
      <c r="FA505" s="24" t="s">
        <v>728</v>
      </c>
      <c r="FB505" s="24" t="s">
        <v>306</v>
      </c>
      <c r="FC505" s="24">
        <v>10000</v>
      </c>
      <c r="FD505" s="24">
        <v>12.6</v>
      </c>
      <c r="FE505" s="24">
        <v>410.6</v>
      </c>
      <c r="FF505" s="24">
        <v>12</v>
      </c>
      <c r="FG505" s="24">
        <v>514.5</v>
      </c>
      <c r="FH505" s="24">
        <v>8.3000000000000007</v>
      </c>
      <c r="FI505" s="24">
        <v>261.60000000000002</v>
      </c>
      <c r="FJ505" s="24">
        <v>6</v>
      </c>
      <c r="FK505" s="24" t="s">
        <v>858</v>
      </c>
      <c r="FL505" s="24" t="s">
        <v>858</v>
      </c>
      <c r="FN505" s="11" t="s">
        <v>728</v>
      </c>
      <c r="FO505" s="11" t="s">
        <v>306</v>
      </c>
      <c r="FP505" s="11">
        <v>19000</v>
      </c>
      <c r="FQ505" s="11">
        <v>9.6999999999999993</v>
      </c>
      <c r="FR505" s="11">
        <v>38.299999999999997</v>
      </c>
      <c r="FS505" s="11">
        <v>2</v>
      </c>
      <c r="FT505" s="11">
        <v>39.700000000000003</v>
      </c>
      <c r="FU505" s="11">
        <v>1.3</v>
      </c>
      <c r="FV505" s="11">
        <v>35</v>
      </c>
      <c r="FW505" s="11">
        <v>0.7</v>
      </c>
      <c r="FX505" s="11" t="s">
        <v>858</v>
      </c>
      <c r="FY505" s="11" t="s">
        <v>858</v>
      </c>
      <c r="GA505" s="10" t="s">
        <v>728</v>
      </c>
      <c r="GB505" s="10" t="s">
        <v>306</v>
      </c>
      <c r="GC505" s="10">
        <v>18000</v>
      </c>
      <c r="GD505" s="10">
        <v>11</v>
      </c>
      <c r="GE505" s="10">
        <v>27889</v>
      </c>
      <c r="GF505" s="10">
        <v>11</v>
      </c>
      <c r="GG505" s="10">
        <v>33314</v>
      </c>
      <c r="GH505" s="10">
        <v>6.7</v>
      </c>
      <c r="GI505" s="10">
        <v>14335</v>
      </c>
      <c r="GJ505" s="10">
        <v>20</v>
      </c>
      <c r="GK505" s="10" t="s">
        <v>858</v>
      </c>
      <c r="GL505" s="10" t="s">
        <v>858</v>
      </c>
      <c r="GN505" s="9" t="s">
        <v>728</v>
      </c>
      <c r="GO505" s="9" t="s">
        <v>306</v>
      </c>
      <c r="GP505" s="9">
        <v>19000</v>
      </c>
      <c r="GQ505" s="9">
        <v>9.6999999999999993</v>
      </c>
      <c r="GR505" s="9">
        <v>14.35</v>
      </c>
      <c r="GS505" s="9">
        <v>8.9</v>
      </c>
      <c r="GT505" s="9">
        <v>15.99</v>
      </c>
      <c r="GU505" s="9">
        <v>5.5</v>
      </c>
      <c r="GV505" s="9">
        <v>7.04</v>
      </c>
      <c r="GW505" s="9">
        <v>4.4000000000000004</v>
      </c>
      <c r="GX505" s="9" t="s">
        <v>858</v>
      </c>
      <c r="GY505" s="9" t="s">
        <v>858</v>
      </c>
    </row>
    <row r="506" spans="1:207" x14ac:dyDescent="0.25">
      <c r="A506" s="1" t="s">
        <v>729</v>
      </c>
      <c r="B506" s="1" t="s">
        <v>307</v>
      </c>
      <c r="C506" s="1">
        <v>18000</v>
      </c>
      <c r="D506" s="1">
        <v>10.199999999999999</v>
      </c>
      <c r="E506" s="1">
        <v>507.7</v>
      </c>
      <c r="F506" s="1">
        <v>8.5</v>
      </c>
      <c r="G506" s="1">
        <v>604.20000000000005</v>
      </c>
      <c r="H506" s="1">
        <v>4.8</v>
      </c>
      <c r="I506" s="1">
        <v>304.89999999999998</v>
      </c>
      <c r="J506" s="1">
        <v>7.9</v>
      </c>
      <c r="K506" s="1" t="s">
        <v>858</v>
      </c>
      <c r="L506" s="1" t="s">
        <v>858</v>
      </c>
      <c r="N506" s="2" t="s">
        <v>729</v>
      </c>
      <c r="O506" s="2" t="s">
        <v>307</v>
      </c>
      <c r="P506" s="2">
        <v>31000</v>
      </c>
      <c r="Q506" s="2">
        <v>7.5</v>
      </c>
      <c r="R506" s="2">
        <v>37.5</v>
      </c>
      <c r="S506" s="2">
        <v>0.4</v>
      </c>
      <c r="T506" s="2">
        <v>38.299999999999997</v>
      </c>
      <c r="U506" s="2">
        <v>1</v>
      </c>
      <c r="V506" s="2">
        <v>33.799999999999997</v>
      </c>
      <c r="W506" s="2">
        <v>0.9</v>
      </c>
      <c r="X506" s="2" t="s">
        <v>858</v>
      </c>
      <c r="Y506" s="2" t="s">
        <v>858</v>
      </c>
      <c r="AA506" s="3" t="s">
        <v>729</v>
      </c>
      <c r="AB506" s="3" t="s">
        <v>307</v>
      </c>
      <c r="AC506" s="3">
        <v>24000</v>
      </c>
      <c r="AD506" s="3">
        <v>9.4</v>
      </c>
      <c r="AE506" s="3">
        <v>25629</v>
      </c>
      <c r="AF506" s="3">
        <v>7.9</v>
      </c>
      <c r="AG506" s="3">
        <v>29134</v>
      </c>
      <c r="AH506" s="3">
        <v>4.7</v>
      </c>
      <c r="AI506" s="3">
        <v>15415</v>
      </c>
      <c r="AJ506" s="3">
        <v>7.6</v>
      </c>
      <c r="AK506" s="3" t="s">
        <v>858</v>
      </c>
      <c r="AL506" s="3" t="s">
        <v>858</v>
      </c>
      <c r="AN506" s="4" t="s">
        <v>729</v>
      </c>
      <c r="AO506" s="4" t="s">
        <v>307</v>
      </c>
      <c r="AP506" s="4">
        <v>31000</v>
      </c>
      <c r="AQ506" s="4">
        <v>7.5</v>
      </c>
      <c r="AR506" s="4">
        <v>12.77</v>
      </c>
      <c r="AS506" s="4">
        <v>6.1</v>
      </c>
      <c r="AT506" s="4">
        <v>14.91</v>
      </c>
      <c r="AU506" s="4">
        <v>3.9</v>
      </c>
      <c r="AV506" s="4">
        <v>7.64</v>
      </c>
      <c r="AW506" s="4">
        <v>4.8</v>
      </c>
      <c r="AX506" s="4" t="s">
        <v>858</v>
      </c>
      <c r="AY506" s="4" t="s">
        <v>858</v>
      </c>
      <c r="BA506" s="5" t="s">
        <v>729</v>
      </c>
      <c r="BB506" s="5" t="s">
        <v>307</v>
      </c>
      <c r="BC506" s="5">
        <v>31000</v>
      </c>
      <c r="BD506" s="5">
        <v>7.5</v>
      </c>
      <c r="BE506" s="5">
        <v>498.1</v>
      </c>
      <c r="BF506" s="5">
        <v>6</v>
      </c>
      <c r="BG506" s="5">
        <v>570.79999999999995</v>
      </c>
      <c r="BH506" s="5">
        <v>3.7</v>
      </c>
      <c r="BI506" s="5">
        <v>299.2</v>
      </c>
      <c r="BJ506" s="5">
        <v>4.0999999999999996</v>
      </c>
      <c r="BK506" s="5" t="s">
        <v>858</v>
      </c>
      <c r="BL506" s="5" t="s">
        <v>858</v>
      </c>
      <c r="BN506" s="6" t="s">
        <v>729</v>
      </c>
      <c r="BO506" s="6" t="s">
        <v>307</v>
      </c>
      <c r="BP506" s="6">
        <v>45000</v>
      </c>
      <c r="BQ506" s="6">
        <v>6</v>
      </c>
      <c r="BR506" s="6">
        <v>35</v>
      </c>
      <c r="BS506" s="6">
        <v>2</v>
      </c>
      <c r="BT506" s="6">
        <v>31.4</v>
      </c>
      <c r="BU506" s="6">
        <v>2.2000000000000002</v>
      </c>
      <c r="BV506" s="6">
        <v>12</v>
      </c>
      <c r="BW506" s="6">
        <v>11</v>
      </c>
      <c r="BX506" s="6" t="s">
        <v>858</v>
      </c>
      <c r="BY506" s="6" t="s">
        <v>858</v>
      </c>
      <c r="CA506" s="7" t="s">
        <v>729</v>
      </c>
      <c r="CB506" s="7" t="s">
        <v>307</v>
      </c>
      <c r="CC506" s="7">
        <v>36000</v>
      </c>
      <c r="CD506" s="7">
        <v>7.5</v>
      </c>
      <c r="CE506" s="7">
        <v>20860</v>
      </c>
      <c r="CF506" s="7">
        <v>6.8</v>
      </c>
      <c r="CG506" s="7">
        <v>22999</v>
      </c>
      <c r="CH506" s="7">
        <v>5.0999999999999996</v>
      </c>
      <c r="CI506" s="7">
        <v>4962</v>
      </c>
      <c r="CJ506" s="7">
        <v>19</v>
      </c>
      <c r="CK506" s="7" t="s">
        <v>858</v>
      </c>
      <c r="CL506" s="7" t="s">
        <v>858</v>
      </c>
      <c r="CN506" s="8" t="s">
        <v>729</v>
      </c>
      <c r="CO506" s="8" t="s">
        <v>307</v>
      </c>
      <c r="CP506" s="8">
        <v>45000</v>
      </c>
      <c r="CQ506" s="8">
        <v>6</v>
      </c>
      <c r="CR506" s="8">
        <v>11.68</v>
      </c>
      <c r="CS506" s="8">
        <v>5.0999999999999996</v>
      </c>
      <c r="CT506" s="8">
        <v>14.32</v>
      </c>
      <c r="CU506" s="8">
        <v>3.5</v>
      </c>
      <c r="CV506" s="8">
        <v>6.74</v>
      </c>
      <c r="CW506" s="8">
        <v>1.9</v>
      </c>
      <c r="CX506" s="8" t="s">
        <v>858</v>
      </c>
      <c r="CY506" s="8" t="s">
        <v>858</v>
      </c>
      <c r="DA506" s="20" t="s">
        <v>729</v>
      </c>
      <c r="DB506" s="20" t="s">
        <v>307</v>
      </c>
      <c r="DC506" s="20">
        <v>45000</v>
      </c>
      <c r="DD506" s="20">
        <v>6</v>
      </c>
      <c r="DE506" s="20">
        <v>404.6</v>
      </c>
      <c r="DF506" s="20">
        <v>7.2</v>
      </c>
      <c r="DG506" s="20">
        <v>449.4</v>
      </c>
      <c r="DH506" s="20">
        <v>4.0999999999999996</v>
      </c>
      <c r="DI506" s="20">
        <v>113.1</v>
      </c>
      <c r="DJ506" s="20">
        <v>14</v>
      </c>
      <c r="DK506" s="20" t="s">
        <v>858</v>
      </c>
      <c r="DL506" s="20" t="s">
        <v>858</v>
      </c>
      <c r="DN506" s="21" t="s">
        <v>729</v>
      </c>
      <c r="DO506" s="21" t="s">
        <v>307</v>
      </c>
      <c r="DP506" s="21">
        <v>13000</v>
      </c>
      <c r="DQ506" s="21">
        <v>11</v>
      </c>
      <c r="DR506" s="21">
        <v>37.299999999999997</v>
      </c>
      <c r="DS506" s="21">
        <v>1.7</v>
      </c>
      <c r="DT506" s="21">
        <v>37.1</v>
      </c>
      <c r="DU506" s="21">
        <v>1.4</v>
      </c>
      <c r="DV506" s="21">
        <v>31.4</v>
      </c>
      <c r="DW506" s="21">
        <v>2.5</v>
      </c>
      <c r="DX506" s="21" t="s">
        <v>858</v>
      </c>
      <c r="DY506" s="21" t="s">
        <v>858</v>
      </c>
      <c r="EA506" s="22" t="s">
        <v>729</v>
      </c>
      <c r="EB506" s="22" t="s">
        <v>307</v>
      </c>
      <c r="EC506" s="22">
        <v>10000</v>
      </c>
      <c r="ED506" s="22">
        <v>13.7</v>
      </c>
      <c r="EE506" s="22">
        <v>23423</v>
      </c>
      <c r="EF506" s="22">
        <v>13</v>
      </c>
      <c r="EG506" s="22">
        <v>27318</v>
      </c>
      <c r="EH506" s="22">
        <v>6.9</v>
      </c>
      <c r="EI506" s="22" t="s">
        <v>858</v>
      </c>
      <c r="EJ506" s="22" t="s">
        <v>858</v>
      </c>
      <c r="EK506" s="22" t="s">
        <v>858</v>
      </c>
      <c r="EL506" s="22" t="s">
        <v>858</v>
      </c>
      <c r="EN506" s="23" t="s">
        <v>729</v>
      </c>
      <c r="EO506" s="23" t="s">
        <v>307</v>
      </c>
      <c r="EP506" s="23">
        <v>13000</v>
      </c>
      <c r="EQ506" s="23">
        <v>11</v>
      </c>
      <c r="ER506" s="23">
        <v>11.76</v>
      </c>
      <c r="ES506" s="23">
        <v>11</v>
      </c>
      <c r="ET506" s="23">
        <v>14.11</v>
      </c>
      <c r="EU506" s="23">
        <v>5.9</v>
      </c>
      <c r="EV506" s="23">
        <v>7.58</v>
      </c>
      <c r="EW506" s="23">
        <v>5.6</v>
      </c>
      <c r="EX506" s="23" t="s">
        <v>858</v>
      </c>
      <c r="EY506" s="23" t="s">
        <v>858</v>
      </c>
      <c r="FA506" s="24" t="s">
        <v>729</v>
      </c>
      <c r="FB506" s="24" t="s">
        <v>307</v>
      </c>
      <c r="FC506" s="24">
        <v>13000</v>
      </c>
      <c r="FD506" s="24">
        <v>11</v>
      </c>
      <c r="FE506" s="24">
        <v>437.6</v>
      </c>
      <c r="FF506" s="24">
        <v>11</v>
      </c>
      <c r="FG506" s="24">
        <v>523.79999999999995</v>
      </c>
      <c r="FH506" s="24">
        <v>5.7</v>
      </c>
      <c r="FI506" s="24">
        <v>287.5</v>
      </c>
      <c r="FJ506" s="24">
        <v>5.8</v>
      </c>
      <c r="FK506" s="24" t="s">
        <v>858</v>
      </c>
      <c r="FL506" s="24" t="s">
        <v>858</v>
      </c>
      <c r="FN506" s="11" t="s">
        <v>729</v>
      </c>
      <c r="FO506" s="11" t="s">
        <v>307</v>
      </c>
      <c r="FP506" s="11">
        <v>18000</v>
      </c>
      <c r="FQ506" s="11">
        <v>10.199999999999999</v>
      </c>
      <c r="FR506" s="11">
        <v>37.5</v>
      </c>
      <c r="FS506" s="11">
        <v>2.4</v>
      </c>
      <c r="FT506" s="11">
        <v>39.1</v>
      </c>
      <c r="FU506" s="11">
        <v>1.4</v>
      </c>
      <c r="FV506" s="11">
        <v>33.799999999999997</v>
      </c>
      <c r="FW506" s="11">
        <v>0.9</v>
      </c>
      <c r="FX506" s="11" t="s">
        <v>858</v>
      </c>
      <c r="FY506" s="11" t="s">
        <v>858</v>
      </c>
      <c r="GA506" s="10" t="s">
        <v>729</v>
      </c>
      <c r="GB506" s="10" t="s">
        <v>307</v>
      </c>
      <c r="GC506" s="10">
        <v>14000</v>
      </c>
      <c r="GD506" s="10">
        <v>12.9</v>
      </c>
      <c r="GE506" s="10">
        <v>26566</v>
      </c>
      <c r="GF506" s="10">
        <v>11</v>
      </c>
      <c r="GG506" s="10">
        <v>30474</v>
      </c>
      <c r="GH506" s="10">
        <v>6.2</v>
      </c>
      <c r="GI506" s="10">
        <v>15811</v>
      </c>
      <c r="GJ506" s="10">
        <v>9.5</v>
      </c>
      <c r="GK506" s="10" t="s">
        <v>858</v>
      </c>
      <c r="GL506" s="10" t="s">
        <v>858</v>
      </c>
      <c r="GN506" s="9" t="s">
        <v>729</v>
      </c>
      <c r="GO506" s="9" t="s">
        <v>307</v>
      </c>
      <c r="GP506" s="9">
        <v>18000</v>
      </c>
      <c r="GQ506" s="9">
        <v>10.199999999999999</v>
      </c>
      <c r="GR506" s="9">
        <v>13.23</v>
      </c>
      <c r="GS506" s="9">
        <v>8.4</v>
      </c>
      <c r="GT506" s="9">
        <v>15.45</v>
      </c>
      <c r="GU506" s="9">
        <v>5.0999999999999996</v>
      </c>
      <c r="GV506" s="9">
        <v>7.63</v>
      </c>
      <c r="GW506" s="9">
        <v>7.9</v>
      </c>
      <c r="GX506" s="9" t="s">
        <v>858</v>
      </c>
      <c r="GY506" s="9" t="s">
        <v>858</v>
      </c>
    </row>
    <row r="507" spans="1:207" x14ac:dyDescent="0.25">
      <c r="A507" s="1" t="s">
        <v>730</v>
      </c>
      <c r="B507" s="1" t="s">
        <v>308</v>
      </c>
      <c r="C507" s="1">
        <v>14000</v>
      </c>
      <c r="D507" s="1">
        <v>11.1</v>
      </c>
      <c r="E507" s="1">
        <v>502.6</v>
      </c>
      <c r="F507" s="1">
        <v>8.1</v>
      </c>
      <c r="G507" s="1">
        <v>599.9</v>
      </c>
      <c r="H507" s="1">
        <v>6.1</v>
      </c>
      <c r="I507" s="1">
        <v>308.39999999999998</v>
      </c>
      <c r="J507" s="1">
        <v>7</v>
      </c>
      <c r="K507" s="1" t="s">
        <v>858</v>
      </c>
      <c r="L507" s="1" t="s">
        <v>858</v>
      </c>
      <c r="N507" s="2" t="s">
        <v>730</v>
      </c>
      <c r="O507" s="2" t="s">
        <v>308</v>
      </c>
      <c r="P507" s="2">
        <v>27000</v>
      </c>
      <c r="Q507" s="2">
        <v>7.8</v>
      </c>
      <c r="R507" s="2">
        <v>37.5</v>
      </c>
      <c r="S507" s="2">
        <v>0.3</v>
      </c>
      <c r="T507" s="2">
        <v>38.299999999999997</v>
      </c>
      <c r="U507" s="2">
        <v>1.1000000000000001</v>
      </c>
      <c r="V507" s="2">
        <v>34.5</v>
      </c>
      <c r="W507" s="2">
        <v>1.9</v>
      </c>
      <c r="X507" s="2" t="s">
        <v>858</v>
      </c>
      <c r="Y507" s="2" t="s">
        <v>858</v>
      </c>
      <c r="AA507" s="3" t="s">
        <v>730</v>
      </c>
      <c r="AB507" s="3" t="s">
        <v>308</v>
      </c>
      <c r="AC507" s="3">
        <v>23000</v>
      </c>
      <c r="AD507" s="3">
        <v>12.6</v>
      </c>
      <c r="AE507" s="3">
        <v>25823</v>
      </c>
      <c r="AF507" s="3">
        <v>13</v>
      </c>
      <c r="AG507" s="3">
        <v>29984</v>
      </c>
      <c r="AH507" s="3">
        <v>10</v>
      </c>
      <c r="AI507" s="3" t="s">
        <v>858</v>
      </c>
      <c r="AJ507" s="3" t="s">
        <v>858</v>
      </c>
      <c r="AK507" s="3" t="s">
        <v>858</v>
      </c>
      <c r="AL507" s="3" t="s">
        <v>858</v>
      </c>
      <c r="AN507" s="4" t="s">
        <v>730</v>
      </c>
      <c r="AO507" s="4" t="s">
        <v>308</v>
      </c>
      <c r="AP507" s="4">
        <v>27000</v>
      </c>
      <c r="AQ507" s="4">
        <v>7.8</v>
      </c>
      <c r="AR507" s="4">
        <v>11.94</v>
      </c>
      <c r="AS507" s="4">
        <v>7.1</v>
      </c>
      <c r="AT507" s="4">
        <v>14.54</v>
      </c>
      <c r="AU507" s="4">
        <v>4.9000000000000004</v>
      </c>
      <c r="AV507" s="4">
        <v>7.15</v>
      </c>
      <c r="AW507" s="4">
        <v>4.0999999999999996</v>
      </c>
      <c r="AX507" s="4" t="s">
        <v>858</v>
      </c>
      <c r="AY507" s="4" t="s">
        <v>858</v>
      </c>
      <c r="BA507" s="5" t="s">
        <v>730</v>
      </c>
      <c r="BB507" s="5" t="s">
        <v>308</v>
      </c>
      <c r="BC507" s="5">
        <v>27000</v>
      </c>
      <c r="BD507" s="5">
        <v>7.8</v>
      </c>
      <c r="BE507" s="5">
        <v>466.7</v>
      </c>
      <c r="BF507" s="5">
        <v>6.2</v>
      </c>
      <c r="BG507" s="5">
        <v>557.70000000000005</v>
      </c>
      <c r="BH507" s="5">
        <v>4.8</v>
      </c>
      <c r="BI507" s="5">
        <v>275.2</v>
      </c>
      <c r="BJ507" s="5">
        <v>5</v>
      </c>
      <c r="BK507" s="5" t="s">
        <v>858</v>
      </c>
      <c r="BL507" s="5" t="s">
        <v>858</v>
      </c>
      <c r="BN507" s="6" t="s">
        <v>730</v>
      </c>
      <c r="BO507" s="6" t="s">
        <v>308</v>
      </c>
      <c r="BP507" s="6">
        <v>41000</v>
      </c>
      <c r="BQ507" s="6">
        <v>6.2</v>
      </c>
      <c r="BR507" s="6">
        <v>36</v>
      </c>
      <c r="BS507" s="6">
        <v>1.8</v>
      </c>
      <c r="BT507" s="6">
        <v>31.4</v>
      </c>
      <c r="BU507" s="6">
        <v>2.2000000000000002</v>
      </c>
      <c r="BV507" s="6">
        <v>14.6</v>
      </c>
      <c r="BW507" s="6">
        <v>12</v>
      </c>
      <c r="BX507" s="6" t="s">
        <v>858</v>
      </c>
      <c r="BY507" s="6" t="s">
        <v>858</v>
      </c>
      <c r="CA507" s="7" t="s">
        <v>730</v>
      </c>
      <c r="CB507" s="7" t="s">
        <v>308</v>
      </c>
      <c r="CC507" s="7">
        <v>35000</v>
      </c>
      <c r="CD507" s="7">
        <v>9.1999999999999993</v>
      </c>
      <c r="CE507" s="7">
        <v>19961</v>
      </c>
      <c r="CF507" s="7">
        <v>14</v>
      </c>
      <c r="CG507" s="7">
        <v>23552</v>
      </c>
      <c r="CH507" s="7">
        <v>7.9</v>
      </c>
      <c r="CI507" s="7" t="s">
        <v>858</v>
      </c>
      <c r="CJ507" s="7" t="s">
        <v>858</v>
      </c>
      <c r="CK507" s="7" t="s">
        <v>858</v>
      </c>
      <c r="CL507" s="7" t="s">
        <v>858</v>
      </c>
      <c r="CN507" s="8" t="s">
        <v>730</v>
      </c>
      <c r="CO507" s="8" t="s">
        <v>308</v>
      </c>
      <c r="CP507" s="8">
        <v>41000</v>
      </c>
      <c r="CQ507" s="8">
        <v>6.2</v>
      </c>
      <c r="CR507" s="8">
        <v>10.96</v>
      </c>
      <c r="CS507" s="8">
        <v>6.5</v>
      </c>
      <c r="CT507" s="8">
        <v>13.95</v>
      </c>
      <c r="CU507" s="8">
        <v>4.2</v>
      </c>
      <c r="CV507" s="8">
        <v>6.72</v>
      </c>
      <c r="CW507" s="8">
        <v>2.6</v>
      </c>
      <c r="CX507" s="8" t="s">
        <v>858</v>
      </c>
      <c r="CY507" s="8" t="s">
        <v>858</v>
      </c>
      <c r="DA507" s="20" t="s">
        <v>730</v>
      </c>
      <c r="DB507" s="20" t="s">
        <v>308</v>
      </c>
      <c r="DC507" s="20">
        <v>41000</v>
      </c>
      <c r="DD507" s="20">
        <v>6.2</v>
      </c>
      <c r="DE507" s="20">
        <v>365.2</v>
      </c>
      <c r="DF507" s="20">
        <v>6.5</v>
      </c>
      <c r="DG507" s="20">
        <v>438.3</v>
      </c>
      <c r="DH507" s="20">
        <v>4.8</v>
      </c>
      <c r="DI507" s="20">
        <v>124.3</v>
      </c>
      <c r="DJ507" s="20">
        <v>12</v>
      </c>
      <c r="DK507" s="20" t="s">
        <v>858</v>
      </c>
      <c r="DL507" s="20" t="s">
        <v>858</v>
      </c>
      <c r="DN507" s="21" t="s">
        <v>730</v>
      </c>
      <c r="DO507" s="21" t="s">
        <v>308</v>
      </c>
      <c r="DP507" s="21">
        <v>13000</v>
      </c>
      <c r="DQ507" s="21">
        <v>11</v>
      </c>
      <c r="DR507" s="21">
        <v>37.299999999999997</v>
      </c>
      <c r="DS507" s="21">
        <v>1</v>
      </c>
      <c r="DT507" s="21">
        <v>37.6</v>
      </c>
      <c r="DU507" s="21">
        <v>1.8</v>
      </c>
      <c r="DV507" s="21">
        <v>32.5</v>
      </c>
      <c r="DW507" s="21">
        <v>3.2</v>
      </c>
      <c r="DX507" s="21" t="s">
        <v>858</v>
      </c>
      <c r="DY507" s="21" t="s">
        <v>858</v>
      </c>
      <c r="EA507" s="22" t="s">
        <v>730</v>
      </c>
      <c r="EB507" s="22" t="s">
        <v>308</v>
      </c>
      <c r="EC507" s="22" t="s">
        <v>858</v>
      </c>
      <c r="ED507" s="22" t="s">
        <v>858</v>
      </c>
      <c r="EE507" s="22" t="s">
        <v>858</v>
      </c>
      <c r="EF507" s="22" t="s">
        <v>858</v>
      </c>
      <c r="EG507" s="22" t="s">
        <v>858</v>
      </c>
      <c r="EH507" s="22" t="s">
        <v>858</v>
      </c>
      <c r="EI507" s="22" t="s">
        <v>858</v>
      </c>
      <c r="EJ507" s="22" t="s">
        <v>858</v>
      </c>
      <c r="EK507" s="22" t="s">
        <v>858</v>
      </c>
      <c r="EL507" s="22" t="s">
        <v>858</v>
      </c>
      <c r="EN507" s="23" t="s">
        <v>730</v>
      </c>
      <c r="EO507" s="23" t="s">
        <v>308</v>
      </c>
      <c r="EP507" s="23">
        <v>13000</v>
      </c>
      <c r="EQ507" s="23">
        <v>11</v>
      </c>
      <c r="ER507" s="23">
        <v>10.02</v>
      </c>
      <c r="ES507" s="23">
        <v>9.6</v>
      </c>
      <c r="ET507" s="23">
        <v>13.54</v>
      </c>
      <c r="EU507" s="23">
        <v>7.5</v>
      </c>
      <c r="EV507" s="23">
        <v>7.04</v>
      </c>
      <c r="EW507" s="23">
        <v>4.2</v>
      </c>
      <c r="EX507" s="23" t="s">
        <v>858</v>
      </c>
      <c r="EY507" s="23" t="s">
        <v>858</v>
      </c>
      <c r="FA507" s="24" t="s">
        <v>730</v>
      </c>
      <c r="FB507" s="24" t="s">
        <v>308</v>
      </c>
      <c r="FC507" s="24">
        <v>13000</v>
      </c>
      <c r="FD507" s="24">
        <v>11</v>
      </c>
      <c r="FE507" s="24">
        <v>387.3</v>
      </c>
      <c r="FF507" s="24">
        <v>11</v>
      </c>
      <c r="FG507" s="24">
        <v>509.5</v>
      </c>
      <c r="FH507" s="24">
        <v>7.5</v>
      </c>
      <c r="FI507" s="24">
        <v>250</v>
      </c>
      <c r="FJ507" s="24">
        <v>6.4</v>
      </c>
      <c r="FK507" s="24" t="s">
        <v>858</v>
      </c>
      <c r="FL507" s="24" t="s">
        <v>858</v>
      </c>
      <c r="FN507" s="11" t="s">
        <v>730</v>
      </c>
      <c r="FO507" s="11" t="s">
        <v>308</v>
      </c>
      <c r="FP507" s="11">
        <v>14000</v>
      </c>
      <c r="FQ507" s="11">
        <v>11.1</v>
      </c>
      <c r="FR507" s="11">
        <v>37.5</v>
      </c>
      <c r="FS507" s="11">
        <v>1.3</v>
      </c>
      <c r="FT507" s="11">
        <v>39</v>
      </c>
      <c r="FU507" s="11">
        <v>1.2</v>
      </c>
      <c r="FV507" s="11">
        <v>35.299999999999997</v>
      </c>
      <c r="FW507" s="11">
        <v>3.8</v>
      </c>
      <c r="FX507" s="11" t="s">
        <v>858</v>
      </c>
      <c r="FY507" s="11" t="s">
        <v>858</v>
      </c>
      <c r="GA507" s="10" t="s">
        <v>730</v>
      </c>
      <c r="GB507" s="10" t="s">
        <v>308</v>
      </c>
      <c r="GC507" s="10">
        <v>13000</v>
      </c>
      <c r="GD507" s="10">
        <v>12.8</v>
      </c>
      <c r="GE507" s="10">
        <v>27179</v>
      </c>
      <c r="GF507" s="10">
        <v>11</v>
      </c>
      <c r="GG507" s="10">
        <v>32200</v>
      </c>
      <c r="GH507" s="10">
        <v>6.8</v>
      </c>
      <c r="GI507" s="10">
        <v>15902</v>
      </c>
      <c r="GJ507" s="10">
        <v>11</v>
      </c>
      <c r="GK507" s="10" t="s">
        <v>858</v>
      </c>
      <c r="GL507" s="10" t="s">
        <v>858</v>
      </c>
      <c r="GN507" s="9" t="s">
        <v>730</v>
      </c>
      <c r="GO507" s="9" t="s">
        <v>308</v>
      </c>
      <c r="GP507" s="9">
        <v>14000</v>
      </c>
      <c r="GQ507" s="9">
        <v>11.1</v>
      </c>
      <c r="GR507" s="9">
        <v>12.91</v>
      </c>
      <c r="GS507" s="9">
        <v>8.4</v>
      </c>
      <c r="GT507" s="9">
        <v>15.4</v>
      </c>
      <c r="GU507" s="9">
        <v>6.3</v>
      </c>
      <c r="GV507" s="9">
        <v>7.5</v>
      </c>
      <c r="GW507" s="9">
        <v>7.4</v>
      </c>
      <c r="GX507" s="9" t="s">
        <v>858</v>
      </c>
      <c r="GY507" s="9" t="s">
        <v>858</v>
      </c>
    </row>
    <row r="508" spans="1:207" x14ac:dyDescent="0.25">
      <c r="A508" s="1" t="s">
        <v>731</v>
      </c>
      <c r="B508" s="1" t="s">
        <v>309</v>
      </c>
      <c r="C508" s="1">
        <v>32000</v>
      </c>
      <c r="D508" s="1">
        <v>7.5</v>
      </c>
      <c r="E508" s="1">
        <v>536.70000000000005</v>
      </c>
      <c r="F508" s="1">
        <v>6.4</v>
      </c>
      <c r="G508" s="1">
        <v>629.79999999999995</v>
      </c>
      <c r="H508" s="1">
        <v>5</v>
      </c>
      <c r="I508" s="1">
        <v>311.89999999999998</v>
      </c>
      <c r="J508" s="1">
        <v>4.8</v>
      </c>
      <c r="K508" s="1" t="s">
        <v>858</v>
      </c>
      <c r="L508" s="1" t="s">
        <v>858</v>
      </c>
      <c r="N508" s="2" t="s">
        <v>731</v>
      </c>
      <c r="O508" s="2" t="s">
        <v>309</v>
      </c>
      <c r="P508" s="2">
        <v>53000</v>
      </c>
      <c r="Q508" s="2">
        <v>5.7</v>
      </c>
      <c r="R508" s="2">
        <v>37.5</v>
      </c>
      <c r="S508" s="2">
        <v>0.1</v>
      </c>
      <c r="T508" s="2">
        <v>38.700000000000003</v>
      </c>
      <c r="U508" s="2">
        <v>0.8</v>
      </c>
      <c r="V508" s="2">
        <v>33.9</v>
      </c>
      <c r="W508" s="2">
        <v>1.1000000000000001</v>
      </c>
      <c r="X508" s="2" t="s">
        <v>858</v>
      </c>
      <c r="Y508" s="2" t="s">
        <v>858</v>
      </c>
      <c r="AA508" s="3" t="s">
        <v>731</v>
      </c>
      <c r="AB508" s="3" t="s">
        <v>309</v>
      </c>
      <c r="AC508" s="3">
        <v>48000</v>
      </c>
      <c r="AD508" s="3">
        <v>7.6</v>
      </c>
      <c r="AE508" s="3">
        <v>25173</v>
      </c>
      <c r="AF508" s="3">
        <v>7.5</v>
      </c>
      <c r="AG508" s="3">
        <v>30440</v>
      </c>
      <c r="AH508" s="3">
        <v>4.5</v>
      </c>
      <c r="AI508" s="3">
        <v>15192</v>
      </c>
      <c r="AJ508" s="3">
        <v>5.4</v>
      </c>
      <c r="AK508" s="3" t="s">
        <v>858</v>
      </c>
      <c r="AL508" s="3" t="s">
        <v>858</v>
      </c>
      <c r="AN508" s="4" t="s">
        <v>731</v>
      </c>
      <c r="AO508" s="4" t="s">
        <v>309</v>
      </c>
      <c r="AP508" s="4">
        <v>53000</v>
      </c>
      <c r="AQ508" s="4">
        <v>5.7</v>
      </c>
      <c r="AR508" s="4">
        <v>12.6</v>
      </c>
      <c r="AS508" s="4">
        <v>5.4</v>
      </c>
      <c r="AT508" s="4">
        <v>15.08</v>
      </c>
      <c r="AU508" s="4">
        <v>3.7</v>
      </c>
      <c r="AV508" s="4">
        <v>7.71</v>
      </c>
      <c r="AW508" s="4">
        <v>2.9</v>
      </c>
      <c r="AX508" s="4" t="s">
        <v>858</v>
      </c>
      <c r="AY508" s="4" t="s">
        <v>858</v>
      </c>
      <c r="BA508" s="5" t="s">
        <v>731</v>
      </c>
      <c r="BB508" s="5" t="s">
        <v>309</v>
      </c>
      <c r="BC508" s="5">
        <v>53000</v>
      </c>
      <c r="BD508" s="5">
        <v>5.7</v>
      </c>
      <c r="BE508" s="5">
        <v>493.5</v>
      </c>
      <c r="BF508" s="5">
        <v>5.2</v>
      </c>
      <c r="BG508" s="5">
        <v>583.20000000000005</v>
      </c>
      <c r="BH508" s="5">
        <v>3.6</v>
      </c>
      <c r="BI508" s="5">
        <v>300.5</v>
      </c>
      <c r="BJ508" s="5">
        <v>3.1</v>
      </c>
      <c r="BK508" s="5" t="s">
        <v>858</v>
      </c>
      <c r="BL508" s="5" t="s">
        <v>858</v>
      </c>
      <c r="BN508" s="6" t="s">
        <v>731</v>
      </c>
      <c r="BO508" s="6" t="s">
        <v>309</v>
      </c>
      <c r="BP508" s="6">
        <v>79000</v>
      </c>
      <c r="BQ508" s="6">
        <v>4.5999999999999996</v>
      </c>
      <c r="BR508" s="6">
        <v>36.5</v>
      </c>
      <c r="BS508" s="6">
        <v>1.4</v>
      </c>
      <c r="BT508" s="6">
        <v>31.7</v>
      </c>
      <c r="BU508" s="6">
        <v>1.7</v>
      </c>
      <c r="BV508" s="6">
        <v>12.2</v>
      </c>
      <c r="BW508" s="6">
        <v>9.8000000000000007</v>
      </c>
      <c r="BX508" s="6">
        <v>42.5</v>
      </c>
      <c r="BY508" s="6">
        <v>7.4</v>
      </c>
      <c r="CA508" s="7" t="s">
        <v>731</v>
      </c>
      <c r="CB508" s="7" t="s">
        <v>309</v>
      </c>
      <c r="CC508" s="7">
        <v>70000</v>
      </c>
      <c r="CD508" s="7">
        <v>6</v>
      </c>
      <c r="CE508" s="7">
        <v>20921</v>
      </c>
      <c r="CF508" s="7">
        <v>5.7</v>
      </c>
      <c r="CG508" s="7">
        <v>24365</v>
      </c>
      <c r="CH508" s="7">
        <v>4.5</v>
      </c>
      <c r="CI508" s="7">
        <v>5926</v>
      </c>
      <c r="CJ508" s="7">
        <v>15</v>
      </c>
      <c r="CK508" s="7" t="s">
        <v>858</v>
      </c>
      <c r="CL508" s="7" t="s">
        <v>858</v>
      </c>
      <c r="CN508" s="8" t="s">
        <v>731</v>
      </c>
      <c r="CO508" s="8" t="s">
        <v>309</v>
      </c>
      <c r="CP508" s="8">
        <v>79000</v>
      </c>
      <c r="CQ508" s="8">
        <v>4.5999999999999996</v>
      </c>
      <c r="CR508" s="8">
        <v>11.45</v>
      </c>
      <c r="CS508" s="8">
        <v>4.5</v>
      </c>
      <c r="CT508" s="8">
        <v>14.5</v>
      </c>
      <c r="CU508" s="8">
        <v>3.2</v>
      </c>
      <c r="CV508" s="8">
        <v>6.84</v>
      </c>
      <c r="CW508" s="8">
        <v>1.7</v>
      </c>
      <c r="CX508" s="8" t="s">
        <v>858</v>
      </c>
      <c r="CY508" s="8" t="s">
        <v>858</v>
      </c>
      <c r="DA508" s="20" t="s">
        <v>731</v>
      </c>
      <c r="DB508" s="20" t="s">
        <v>309</v>
      </c>
      <c r="DC508" s="20">
        <v>79000</v>
      </c>
      <c r="DD508" s="20">
        <v>4.5999999999999996</v>
      </c>
      <c r="DE508" s="20">
        <v>385.5</v>
      </c>
      <c r="DF508" s="20">
        <v>4.8</v>
      </c>
      <c r="DG508" s="20">
        <v>459.7</v>
      </c>
      <c r="DH508" s="20">
        <v>3.7</v>
      </c>
      <c r="DI508" s="20">
        <v>104.9</v>
      </c>
      <c r="DJ508" s="20">
        <v>13</v>
      </c>
      <c r="DK508" s="20" t="s">
        <v>858</v>
      </c>
      <c r="DL508" s="20" t="s">
        <v>858</v>
      </c>
      <c r="DN508" s="21" t="s">
        <v>731</v>
      </c>
      <c r="DO508" s="21" t="s">
        <v>309</v>
      </c>
      <c r="DP508" s="21">
        <v>21000</v>
      </c>
      <c r="DQ508" s="21">
        <v>8.8000000000000007</v>
      </c>
      <c r="DR508" s="21">
        <v>37</v>
      </c>
      <c r="DS508" s="21">
        <v>0.9</v>
      </c>
      <c r="DT508" s="21">
        <v>36.9</v>
      </c>
      <c r="DU508" s="21">
        <v>1.1000000000000001</v>
      </c>
      <c r="DV508" s="21">
        <v>32</v>
      </c>
      <c r="DW508" s="21">
        <v>2.4</v>
      </c>
      <c r="DX508" s="21" t="s">
        <v>858</v>
      </c>
      <c r="DY508" s="21" t="s">
        <v>858</v>
      </c>
      <c r="EA508" s="22" t="s">
        <v>731</v>
      </c>
      <c r="EB508" s="22" t="s">
        <v>309</v>
      </c>
      <c r="EC508" s="22">
        <v>19000</v>
      </c>
      <c r="ED508" s="22">
        <v>10.3</v>
      </c>
      <c r="EE508" s="22">
        <v>22935</v>
      </c>
      <c r="EF508" s="22">
        <v>6.8</v>
      </c>
      <c r="EG508" s="22">
        <v>26389</v>
      </c>
      <c r="EH508" s="22">
        <v>5.6</v>
      </c>
      <c r="EI508" s="22">
        <v>13548</v>
      </c>
      <c r="EJ508" s="22">
        <v>7.6</v>
      </c>
      <c r="EK508" s="22" t="s">
        <v>858</v>
      </c>
      <c r="EL508" s="22" t="s">
        <v>858</v>
      </c>
      <c r="EN508" s="23" t="s">
        <v>731</v>
      </c>
      <c r="EO508" s="23" t="s">
        <v>309</v>
      </c>
      <c r="EP508" s="23">
        <v>21000</v>
      </c>
      <c r="EQ508" s="23">
        <v>8.8000000000000007</v>
      </c>
      <c r="ER508" s="23">
        <v>12.13</v>
      </c>
      <c r="ES508" s="23">
        <v>6.8</v>
      </c>
      <c r="ET508" s="23">
        <v>13.82</v>
      </c>
      <c r="EU508" s="23">
        <v>4.4000000000000004</v>
      </c>
      <c r="EV508" s="23">
        <v>7.23</v>
      </c>
      <c r="EW508" s="23">
        <v>5.4</v>
      </c>
      <c r="EX508" s="23" t="s">
        <v>858</v>
      </c>
      <c r="EY508" s="23" t="s">
        <v>858</v>
      </c>
      <c r="FA508" s="24" t="s">
        <v>731</v>
      </c>
      <c r="FB508" s="24" t="s">
        <v>309</v>
      </c>
      <c r="FC508" s="24">
        <v>21000</v>
      </c>
      <c r="FD508" s="24">
        <v>8.8000000000000007</v>
      </c>
      <c r="FE508" s="24">
        <v>440.4</v>
      </c>
      <c r="FF508" s="24">
        <v>6.1</v>
      </c>
      <c r="FG508" s="24">
        <v>510.3</v>
      </c>
      <c r="FH508" s="24">
        <v>4.3</v>
      </c>
      <c r="FI508" s="24">
        <v>285.7</v>
      </c>
      <c r="FJ508" s="24">
        <v>5.0999999999999996</v>
      </c>
      <c r="FK508" s="24" t="s">
        <v>858</v>
      </c>
      <c r="FL508" s="24" t="s">
        <v>858</v>
      </c>
      <c r="FN508" s="11" t="s">
        <v>731</v>
      </c>
      <c r="FO508" s="11" t="s">
        <v>309</v>
      </c>
      <c r="FP508" s="11">
        <v>32000</v>
      </c>
      <c r="FQ508" s="11">
        <v>7.5</v>
      </c>
      <c r="FR508" s="11">
        <v>37.5</v>
      </c>
      <c r="FS508" s="11">
        <v>1.7</v>
      </c>
      <c r="FT508" s="11">
        <v>39.799999999999997</v>
      </c>
      <c r="FU508" s="11">
        <v>1.1000000000000001</v>
      </c>
      <c r="FV508" s="11">
        <v>35</v>
      </c>
      <c r="FW508" s="11">
        <v>1.5</v>
      </c>
      <c r="FX508" s="11" t="s">
        <v>858</v>
      </c>
      <c r="FY508" s="11" t="s">
        <v>858</v>
      </c>
      <c r="GA508" s="10" t="s">
        <v>731</v>
      </c>
      <c r="GB508" s="10" t="s">
        <v>309</v>
      </c>
      <c r="GC508" s="10">
        <v>29000</v>
      </c>
      <c r="GD508" s="10">
        <v>10.6</v>
      </c>
      <c r="GE508" s="10">
        <v>27065</v>
      </c>
      <c r="GF508" s="10">
        <v>10</v>
      </c>
      <c r="GG508" s="10">
        <v>33061</v>
      </c>
      <c r="GH508" s="10">
        <v>6.2</v>
      </c>
      <c r="GI508" s="10">
        <v>16240</v>
      </c>
      <c r="GJ508" s="10">
        <v>4.7</v>
      </c>
      <c r="GK508" s="10" t="s">
        <v>858</v>
      </c>
      <c r="GL508" s="10" t="s">
        <v>858</v>
      </c>
      <c r="GN508" s="9" t="s">
        <v>731</v>
      </c>
      <c r="GO508" s="9" t="s">
        <v>309</v>
      </c>
      <c r="GP508" s="9">
        <v>32000</v>
      </c>
      <c r="GQ508" s="9">
        <v>7.5</v>
      </c>
      <c r="GR508" s="9">
        <v>12.71</v>
      </c>
      <c r="GS508" s="9">
        <v>7.8</v>
      </c>
      <c r="GT508" s="9">
        <v>15.83</v>
      </c>
      <c r="GU508" s="9">
        <v>5</v>
      </c>
      <c r="GV508" s="9">
        <v>7.94</v>
      </c>
      <c r="GW508" s="9">
        <v>2.9</v>
      </c>
      <c r="GX508" s="9" t="s">
        <v>858</v>
      </c>
      <c r="GY508" s="9" t="s">
        <v>858</v>
      </c>
    </row>
    <row r="509" spans="1:207" x14ac:dyDescent="0.25">
      <c r="A509" s="1" t="s">
        <v>732</v>
      </c>
      <c r="B509" s="1" t="s">
        <v>310</v>
      </c>
      <c r="C509" s="1">
        <v>24000</v>
      </c>
      <c r="D509" s="1">
        <v>8.6</v>
      </c>
      <c r="E509" s="1">
        <v>544.4</v>
      </c>
      <c r="F509" s="1">
        <v>9</v>
      </c>
      <c r="G509" s="1">
        <v>644.29999999999995</v>
      </c>
      <c r="H509" s="1">
        <v>5.9</v>
      </c>
      <c r="I509" s="1">
        <v>294</v>
      </c>
      <c r="J509" s="1">
        <v>5.5</v>
      </c>
      <c r="K509" s="1" t="s">
        <v>858</v>
      </c>
      <c r="L509" s="1" t="s">
        <v>858</v>
      </c>
      <c r="N509" s="2" t="s">
        <v>732</v>
      </c>
      <c r="O509" s="2" t="s">
        <v>310</v>
      </c>
      <c r="P509" s="2">
        <v>39000</v>
      </c>
      <c r="Q509" s="2">
        <v>6.6</v>
      </c>
      <c r="R509" s="2">
        <v>37.5</v>
      </c>
      <c r="S509" s="2">
        <v>0.1</v>
      </c>
      <c r="T509" s="2">
        <v>39</v>
      </c>
      <c r="U509" s="2">
        <v>1.3</v>
      </c>
      <c r="V509" s="2">
        <v>35</v>
      </c>
      <c r="W509" s="2">
        <v>1.3</v>
      </c>
      <c r="X509" s="2" t="s">
        <v>858</v>
      </c>
      <c r="Y509" s="2" t="s">
        <v>858</v>
      </c>
      <c r="AA509" s="3" t="s">
        <v>732</v>
      </c>
      <c r="AB509" s="3" t="s">
        <v>310</v>
      </c>
      <c r="AC509" s="3">
        <v>34000</v>
      </c>
      <c r="AD509" s="3">
        <v>18.7</v>
      </c>
      <c r="AE509" s="3" t="s">
        <v>858</v>
      </c>
      <c r="AF509" s="3" t="s">
        <v>858</v>
      </c>
      <c r="AG509" s="3">
        <v>30603</v>
      </c>
      <c r="AH509" s="3">
        <v>12</v>
      </c>
      <c r="AI509" s="3" t="s">
        <v>858</v>
      </c>
      <c r="AJ509" s="3" t="s">
        <v>858</v>
      </c>
      <c r="AK509" s="3" t="s">
        <v>858</v>
      </c>
      <c r="AL509" s="3" t="s">
        <v>858</v>
      </c>
      <c r="AN509" s="4" t="s">
        <v>732</v>
      </c>
      <c r="AO509" s="4" t="s">
        <v>310</v>
      </c>
      <c r="AP509" s="4">
        <v>39000</v>
      </c>
      <c r="AQ509" s="4">
        <v>6.6</v>
      </c>
      <c r="AR509" s="4">
        <v>12.77</v>
      </c>
      <c r="AS509" s="4">
        <v>6.3</v>
      </c>
      <c r="AT509" s="4">
        <v>15.06</v>
      </c>
      <c r="AU509" s="4">
        <v>4.5</v>
      </c>
      <c r="AV509" s="4">
        <v>7.17</v>
      </c>
      <c r="AW509" s="4">
        <v>3.7</v>
      </c>
      <c r="AX509" s="4" t="s">
        <v>858</v>
      </c>
      <c r="AY509" s="4" t="s">
        <v>858</v>
      </c>
      <c r="BA509" s="5" t="s">
        <v>732</v>
      </c>
      <c r="BB509" s="5" t="s">
        <v>310</v>
      </c>
      <c r="BC509" s="5">
        <v>39000</v>
      </c>
      <c r="BD509" s="5">
        <v>6.6</v>
      </c>
      <c r="BE509" s="5">
        <v>479.4</v>
      </c>
      <c r="BF509" s="5">
        <v>7.1</v>
      </c>
      <c r="BG509" s="5">
        <v>586.79999999999995</v>
      </c>
      <c r="BH509" s="5">
        <v>4.3</v>
      </c>
      <c r="BI509" s="5">
        <v>289.8</v>
      </c>
      <c r="BJ509" s="5">
        <v>3.5</v>
      </c>
      <c r="BK509" s="5" t="s">
        <v>858</v>
      </c>
      <c r="BL509" s="5" t="s">
        <v>858</v>
      </c>
      <c r="BN509" s="6" t="s">
        <v>732</v>
      </c>
      <c r="BO509" s="6" t="s">
        <v>310</v>
      </c>
      <c r="BP509" s="6">
        <v>65000</v>
      </c>
      <c r="BQ509" s="6">
        <v>5.0999999999999996</v>
      </c>
      <c r="BR509" s="6">
        <v>35</v>
      </c>
      <c r="BS509" s="6">
        <v>1.5</v>
      </c>
      <c r="BT509" s="6">
        <v>31</v>
      </c>
      <c r="BU509" s="6">
        <v>2</v>
      </c>
      <c r="BV509" s="6">
        <v>13.8</v>
      </c>
      <c r="BW509" s="6">
        <v>9.3000000000000007</v>
      </c>
      <c r="BX509" s="6">
        <v>42</v>
      </c>
      <c r="BY509" s="6">
        <v>9.3000000000000007</v>
      </c>
      <c r="CA509" s="7" t="s">
        <v>732</v>
      </c>
      <c r="CB509" s="7" t="s">
        <v>310</v>
      </c>
      <c r="CC509" s="7">
        <v>54000</v>
      </c>
      <c r="CD509" s="7">
        <v>12.5</v>
      </c>
      <c r="CE509" s="7">
        <v>18334</v>
      </c>
      <c r="CF509" s="7">
        <v>18</v>
      </c>
      <c r="CG509" s="7">
        <v>22995</v>
      </c>
      <c r="CH509" s="7">
        <v>8.6999999999999993</v>
      </c>
      <c r="CI509" s="7" t="s">
        <v>858</v>
      </c>
      <c r="CJ509" s="7" t="s">
        <v>858</v>
      </c>
      <c r="CK509" s="7" t="s">
        <v>858</v>
      </c>
      <c r="CL509" s="7" t="s">
        <v>858</v>
      </c>
      <c r="CN509" s="8" t="s">
        <v>732</v>
      </c>
      <c r="CO509" s="8" t="s">
        <v>310</v>
      </c>
      <c r="CP509" s="8">
        <v>65000</v>
      </c>
      <c r="CQ509" s="8">
        <v>5.0999999999999996</v>
      </c>
      <c r="CR509" s="8">
        <v>10.26</v>
      </c>
      <c r="CS509" s="8">
        <v>4.5</v>
      </c>
      <c r="CT509" s="8">
        <v>13.83</v>
      </c>
      <c r="CU509" s="8">
        <v>3.9</v>
      </c>
      <c r="CV509" s="8">
        <v>6.27</v>
      </c>
      <c r="CW509" s="8">
        <v>1.7</v>
      </c>
      <c r="CX509" s="8" t="s">
        <v>858</v>
      </c>
      <c r="CY509" s="8" t="s">
        <v>858</v>
      </c>
      <c r="DA509" s="20" t="s">
        <v>732</v>
      </c>
      <c r="DB509" s="20" t="s">
        <v>310</v>
      </c>
      <c r="DC509" s="20">
        <v>65000</v>
      </c>
      <c r="DD509" s="20">
        <v>5.0999999999999996</v>
      </c>
      <c r="DE509" s="20">
        <v>347.7</v>
      </c>
      <c r="DF509" s="20">
        <v>5.6</v>
      </c>
      <c r="DG509" s="20">
        <v>428.5</v>
      </c>
      <c r="DH509" s="20">
        <v>4.4000000000000004</v>
      </c>
      <c r="DI509" s="20">
        <v>99</v>
      </c>
      <c r="DJ509" s="20">
        <v>9.6999999999999993</v>
      </c>
      <c r="DK509" s="20" t="s">
        <v>858</v>
      </c>
      <c r="DL509" s="20" t="s">
        <v>858</v>
      </c>
      <c r="DN509" s="21" t="s">
        <v>732</v>
      </c>
      <c r="DO509" s="21" t="s">
        <v>310</v>
      </c>
      <c r="DP509" s="21">
        <v>16000</v>
      </c>
      <c r="DQ509" s="21">
        <v>10.1</v>
      </c>
      <c r="DR509" s="21">
        <v>37.5</v>
      </c>
      <c r="DS509" s="21">
        <v>0.4</v>
      </c>
      <c r="DT509" s="21">
        <v>38.700000000000003</v>
      </c>
      <c r="DU509" s="21">
        <v>2.8</v>
      </c>
      <c r="DV509" s="21">
        <v>32.4</v>
      </c>
      <c r="DW509" s="21">
        <v>2.8</v>
      </c>
      <c r="DX509" s="21" t="s">
        <v>858</v>
      </c>
      <c r="DY509" s="21" t="s">
        <v>858</v>
      </c>
      <c r="EA509" s="22" t="s">
        <v>732</v>
      </c>
      <c r="EB509" s="22" t="s">
        <v>310</v>
      </c>
      <c r="EC509" s="22" t="s">
        <v>858</v>
      </c>
      <c r="ED509" s="22" t="s">
        <v>858</v>
      </c>
      <c r="EE509" s="22" t="s">
        <v>858</v>
      </c>
      <c r="EF509" s="22" t="s">
        <v>858</v>
      </c>
      <c r="EG509" s="22">
        <v>25768</v>
      </c>
      <c r="EH509" s="22">
        <v>17</v>
      </c>
      <c r="EI509" s="22" t="s">
        <v>858</v>
      </c>
      <c r="EJ509" s="22" t="s">
        <v>858</v>
      </c>
      <c r="EK509" s="22" t="s">
        <v>858</v>
      </c>
      <c r="EL509" s="22" t="s">
        <v>858</v>
      </c>
      <c r="EN509" s="23" t="s">
        <v>732</v>
      </c>
      <c r="EO509" s="23" t="s">
        <v>310</v>
      </c>
      <c r="EP509" s="23">
        <v>16000</v>
      </c>
      <c r="EQ509" s="23">
        <v>10.1</v>
      </c>
      <c r="ER509" s="23">
        <v>11.59</v>
      </c>
      <c r="ES509" s="23">
        <v>6.8</v>
      </c>
      <c r="ET509" s="23">
        <v>12.9</v>
      </c>
      <c r="EU509" s="23">
        <v>5.5</v>
      </c>
      <c r="EV509" s="23">
        <v>7.01</v>
      </c>
      <c r="EW509" s="23">
        <v>4.2</v>
      </c>
      <c r="EX509" s="23" t="s">
        <v>858</v>
      </c>
      <c r="EY509" s="23" t="s">
        <v>858</v>
      </c>
      <c r="FA509" s="24" t="s">
        <v>732</v>
      </c>
      <c r="FB509" s="24" t="s">
        <v>310</v>
      </c>
      <c r="FC509" s="24">
        <v>16000</v>
      </c>
      <c r="FD509" s="24">
        <v>10.1</v>
      </c>
      <c r="FE509" s="24">
        <v>424.4</v>
      </c>
      <c r="FF509" s="24">
        <v>8.6</v>
      </c>
      <c r="FG509" s="24">
        <v>498.6</v>
      </c>
      <c r="FH509" s="24">
        <v>4.7</v>
      </c>
      <c r="FI509" s="24">
        <v>288.10000000000002</v>
      </c>
      <c r="FJ509" s="24">
        <v>4.2</v>
      </c>
      <c r="FK509" s="24" t="s">
        <v>858</v>
      </c>
      <c r="FL509" s="24" t="s">
        <v>858</v>
      </c>
      <c r="FN509" s="11" t="s">
        <v>732</v>
      </c>
      <c r="FO509" s="11" t="s">
        <v>310</v>
      </c>
      <c r="FP509" s="11">
        <v>24000</v>
      </c>
      <c r="FQ509" s="11">
        <v>8.6</v>
      </c>
      <c r="FR509" s="11">
        <v>37.5</v>
      </c>
      <c r="FS509" s="11">
        <v>1.7</v>
      </c>
      <c r="FT509" s="11">
        <v>39.200000000000003</v>
      </c>
      <c r="FU509" s="11">
        <v>1.1000000000000001</v>
      </c>
      <c r="FV509" s="11">
        <v>35</v>
      </c>
      <c r="FW509" s="11">
        <v>0</v>
      </c>
      <c r="FX509" s="11" t="s">
        <v>858</v>
      </c>
      <c r="FY509" s="11" t="s">
        <v>858</v>
      </c>
      <c r="GA509" s="10" t="s">
        <v>732</v>
      </c>
      <c r="GB509" s="10" t="s">
        <v>310</v>
      </c>
      <c r="GC509" s="10">
        <v>20000</v>
      </c>
      <c r="GD509" s="10">
        <v>19.899999999999999</v>
      </c>
      <c r="GE509" s="10" t="s">
        <v>858</v>
      </c>
      <c r="GF509" s="10" t="s">
        <v>858</v>
      </c>
      <c r="GG509" s="10">
        <v>33806</v>
      </c>
      <c r="GH509" s="10">
        <v>17</v>
      </c>
      <c r="GI509" s="10" t="s">
        <v>858</v>
      </c>
      <c r="GJ509" s="10" t="s">
        <v>858</v>
      </c>
      <c r="GK509" s="10" t="s">
        <v>858</v>
      </c>
      <c r="GL509" s="10" t="s">
        <v>858</v>
      </c>
      <c r="GN509" s="9" t="s">
        <v>732</v>
      </c>
      <c r="GO509" s="9" t="s">
        <v>310</v>
      </c>
      <c r="GP509" s="9">
        <v>24000</v>
      </c>
      <c r="GQ509" s="9">
        <v>8.6</v>
      </c>
      <c r="GR509" s="9">
        <v>13.67</v>
      </c>
      <c r="GS509" s="9">
        <v>8.5</v>
      </c>
      <c r="GT509" s="9">
        <v>16.440000000000001</v>
      </c>
      <c r="GU509" s="9">
        <v>5.9</v>
      </c>
      <c r="GV509" s="9">
        <v>7.16</v>
      </c>
      <c r="GW509" s="9">
        <v>6.6</v>
      </c>
      <c r="GX509" s="9" t="s">
        <v>858</v>
      </c>
      <c r="GY509" s="9" t="s">
        <v>858</v>
      </c>
    </row>
    <row r="510" spans="1:207" x14ac:dyDescent="0.25">
      <c r="A510" s="1" t="s">
        <v>733</v>
      </c>
      <c r="B510" s="1" t="s">
        <v>311</v>
      </c>
      <c r="C510" s="1">
        <v>98000</v>
      </c>
      <c r="D510" s="1">
        <v>4.2</v>
      </c>
      <c r="E510" s="1">
        <v>558.6</v>
      </c>
      <c r="F510" s="1">
        <v>3.6</v>
      </c>
      <c r="G510" s="1">
        <v>652.20000000000005</v>
      </c>
      <c r="H510" s="1">
        <v>2.7</v>
      </c>
      <c r="I510" s="1">
        <v>313.5</v>
      </c>
      <c r="J510" s="1">
        <v>3</v>
      </c>
      <c r="K510" s="1">
        <v>1084.5</v>
      </c>
      <c r="L510" s="1">
        <v>16</v>
      </c>
      <c r="N510" s="2" t="s">
        <v>733</v>
      </c>
      <c r="O510" s="2" t="s">
        <v>311</v>
      </c>
      <c r="P510" s="2">
        <v>162000</v>
      </c>
      <c r="Q510" s="2">
        <v>3.2</v>
      </c>
      <c r="R510" s="2">
        <v>37.5</v>
      </c>
      <c r="S510" s="2" t="s">
        <v>858</v>
      </c>
      <c r="T510" s="2">
        <v>38.6</v>
      </c>
      <c r="U510" s="2">
        <v>0.4</v>
      </c>
      <c r="V510" s="2">
        <v>34.9</v>
      </c>
      <c r="W510" s="2">
        <v>0.6</v>
      </c>
      <c r="X510" s="2">
        <v>44.9</v>
      </c>
      <c r="Y510" s="2">
        <v>4.9000000000000004</v>
      </c>
      <c r="AA510" s="3" t="s">
        <v>733</v>
      </c>
      <c r="AB510" s="3" t="s">
        <v>311</v>
      </c>
      <c r="AC510" s="3">
        <v>133000</v>
      </c>
      <c r="AD510" s="3">
        <v>4</v>
      </c>
      <c r="AE510" s="3">
        <v>26318</v>
      </c>
      <c r="AF510" s="3">
        <v>3.5</v>
      </c>
      <c r="AG510" s="3">
        <v>31264</v>
      </c>
      <c r="AH510" s="3">
        <v>2.6</v>
      </c>
      <c r="AI510" s="3">
        <v>15076</v>
      </c>
      <c r="AJ510" s="3">
        <v>3</v>
      </c>
      <c r="AK510" s="3">
        <v>51905</v>
      </c>
      <c r="AL510" s="3">
        <v>15</v>
      </c>
      <c r="AN510" s="4" t="s">
        <v>733</v>
      </c>
      <c r="AO510" s="4" t="s">
        <v>311</v>
      </c>
      <c r="AP510" s="4">
        <v>162000</v>
      </c>
      <c r="AQ510" s="4">
        <v>3.2</v>
      </c>
      <c r="AR510" s="4">
        <v>13.09</v>
      </c>
      <c r="AS510" s="4">
        <v>2.8</v>
      </c>
      <c r="AT510" s="4">
        <v>15.51</v>
      </c>
      <c r="AU510" s="4">
        <v>2</v>
      </c>
      <c r="AV510" s="4">
        <v>7.51</v>
      </c>
      <c r="AW510" s="4">
        <v>2</v>
      </c>
      <c r="AX510" s="4">
        <v>26.49</v>
      </c>
      <c r="AY510" s="4">
        <v>11</v>
      </c>
      <c r="BA510" s="5" t="s">
        <v>733</v>
      </c>
      <c r="BB510" s="5" t="s">
        <v>311</v>
      </c>
      <c r="BC510" s="5">
        <v>162000</v>
      </c>
      <c r="BD510" s="5">
        <v>3.2</v>
      </c>
      <c r="BE510" s="5">
        <v>507.8</v>
      </c>
      <c r="BF510" s="5">
        <v>2.7</v>
      </c>
      <c r="BG510" s="5">
        <v>599.29999999999995</v>
      </c>
      <c r="BH510" s="5">
        <v>2</v>
      </c>
      <c r="BI510" s="5">
        <v>297.60000000000002</v>
      </c>
      <c r="BJ510" s="5">
        <v>1.9</v>
      </c>
      <c r="BK510" s="5">
        <v>997.2</v>
      </c>
      <c r="BL510" s="5">
        <v>11</v>
      </c>
      <c r="BN510" s="6" t="s">
        <v>733</v>
      </c>
      <c r="BO510" s="6" t="s">
        <v>311</v>
      </c>
      <c r="BP510" s="6">
        <v>221000</v>
      </c>
      <c r="BQ510" s="6">
        <v>2.7</v>
      </c>
      <c r="BR510" s="6">
        <v>36.4</v>
      </c>
      <c r="BS510" s="6">
        <v>1.4</v>
      </c>
      <c r="BT510" s="6">
        <v>33.1</v>
      </c>
      <c r="BU510" s="6">
        <v>0.9</v>
      </c>
      <c r="BV510" s="6">
        <v>15.9</v>
      </c>
      <c r="BW510" s="6">
        <v>5.8</v>
      </c>
      <c r="BX510" s="6">
        <v>42.5</v>
      </c>
      <c r="BY510" s="6">
        <v>4.4000000000000004</v>
      </c>
      <c r="CA510" s="7" t="s">
        <v>733</v>
      </c>
      <c r="CB510" s="7" t="s">
        <v>311</v>
      </c>
      <c r="CC510" s="7">
        <v>183000</v>
      </c>
      <c r="CD510" s="7">
        <v>3.7</v>
      </c>
      <c r="CE510" s="7">
        <v>22293</v>
      </c>
      <c r="CF510" s="7">
        <v>3.5</v>
      </c>
      <c r="CG510" s="7">
        <v>26044</v>
      </c>
      <c r="CH510" s="7">
        <v>2.8</v>
      </c>
      <c r="CI510" s="7">
        <v>7557</v>
      </c>
      <c r="CJ510" s="7">
        <v>8</v>
      </c>
      <c r="CK510" s="7">
        <v>47301</v>
      </c>
      <c r="CL510" s="7">
        <v>15</v>
      </c>
      <c r="CN510" s="8" t="s">
        <v>733</v>
      </c>
      <c r="CO510" s="8" t="s">
        <v>311</v>
      </c>
      <c r="CP510" s="8">
        <v>221000</v>
      </c>
      <c r="CQ510" s="8">
        <v>2.7</v>
      </c>
      <c r="CR510" s="8">
        <v>12.29</v>
      </c>
      <c r="CS510" s="8">
        <v>2.5</v>
      </c>
      <c r="CT510" s="8">
        <v>15.1</v>
      </c>
      <c r="CU510" s="8">
        <v>1.8</v>
      </c>
      <c r="CV510" s="8">
        <v>6.9</v>
      </c>
      <c r="CW510" s="8">
        <v>1.3</v>
      </c>
      <c r="CX510" s="8">
        <v>25.6</v>
      </c>
      <c r="CY510" s="8">
        <v>8.1</v>
      </c>
      <c r="DA510" s="20" t="s">
        <v>733</v>
      </c>
      <c r="DB510" s="20" t="s">
        <v>311</v>
      </c>
      <c r="DC510" s="20">
        <v>221000</v>
      </c>
      <c r="DD510" s="20">
        <v>2.7</v>
      </c>
      <c r="DE510" s="20">
        <v>428.1</v>
      </c>
      <c r="DF510" s="20">
        <v>2.6</v>
      </c>
      <c r="DG510" s="20">
        <v>499.9</v>
      </c>
      <c r="DH510" s="20">
        <v>2.1</v>
      </c>
      <c r="DI510" s="20">
        <v>140.4</v>
      </c>
      <c r="DJ510" s="20">
        <v>7.1</v>
      </c>
      <c r="DK510" s="20">
        <v>914.5</v>
      </c>
      <c r="DL510" s="20">
        <v>9.4</v>
      </c>
      <c r="DN510" s="21" t="s">
        <v>733</v>
      </c>
      <c r="DO510" s="21" t="s">
        <v>311</v>
      </c>
      <c r="DP510" s="21">
        <v>64000</v>
      </c>
      <c r="DQ510" s="21">
        <v>5</v>
      </c>
      <c r="DR510" s="21">
        <v>37</v>
      </c>
      <c r="DS510" s="21">
        <v>0.5</v>
      </c>
      <c r="DT510" s="21">
        <v>37.200000000000003</v>
      </c>
      <c r="DU510" s="21">
        <v>0.6</v>
      </c>
      <c r="DV510" s="21">
        <v>32.6</v>
      </c>
      <c r="DW510" s="21">
        <v>0.8</v>
      </c>
      <c r="DX510" s="21">
        <v>40.200000000000003</v>
      </c>
      <c r="DY510" s="21">
        <v>9.1</v>
      </c>
      <c r="EA510" s="22" t="s">
        <v>733</v>
      </c>
      <c r="EB510" s="22" t="s">
        <v>311</v>
      </c>
      <c r="EC510" s="22">
        <v>52000</v>
      </c>
      <c r="ED510" s="22">
        <v>6.2</v>
      </c>
      <c r="EE510" s="22">
        <v>22478</v>
      </c>
      <c r="EF510" s="22">
        <v>4.2</v>
      </c>
      <c r="EG510" s="22">
        <v>27007</v>
      </c>
      <c r="EH510" s="22">
        <v>3.5</v>
      </c>
      <c r="EI510" s="22">
        <v>14089</v>
      </c>
      <c r="EJ510" s="22">
        <v>4</v>
      </c>
      <c r="EK510" s="22" t="s">
        <v>858</v>
      </c>
      <c r="EL510" s="22" t="s">
        <v>858</v>
      </c>
      <c r="EN510" s="23" t="s">
        <v>733</v>
      </c>
      <c r="EO510" s="23" t="s">
        <v>311</v>
      </c>
      <c r="EP510" s="23">
        <v>64000</v>
      </c>
      <c r="EQ510" s="23">
        <v>5</v>
      </c>
      <c r="ER510" s="23">
        <v>12.08</v>
      </c>
      <c r="ES510" s="23">
        <v>3.7</v>
      </c>
      <c r="ET510" s="23">
        <v>13.93</v>
      </c>
      <c r="EU510" s="23">
        <v>2.6</v>
      </c>
      <c r="EV510" s="23">
        <v>7.33</v>
      </c>
      <c r="EW510" s="23">
        <v>2.5</v>
      </c>
      <c r="EX510" s="23" t="s">
        <v>858</v>
      </c>
      <c r="EY510" s="23" t="s">
        <v>858</v>
      </c>
      <c r="FA510" s="24" t="s">
        <v>733</v>
      </c>
      <c r="FB510" s="24" t="s">
        <v>311</v>
      </c>
      <c r="FC510" s="24">
        <v>64000</v>
      </c>
      <c r="FD510" s="24">
        <v>5</v>
      </c>
      <c r="FE510" s="24">
        <v>446</v>
      </c>
      <c r="FF510" s="24">
        <v>3.5</v>
      </c>
      <c r="FG510" s="24">
        <v>517.6</v>
      </c>
      <c r="FH510" s="24">
        <v>2.6</v>
      </c>
      <c r="FI510" s="24">
        <v>281.7</v>
      </c>
      <c r="FJ510" s="24">
        <v>2.5</v>
      </c>
      <c r="FK510" s="24" t="s">
        <v>858</v>
      </c>
      <c r="FL510" s="24" t="s">
        <v>858</v>
      </c>
      <c r="FN510" s="11" t="s">
        <v>733</v>
      </c>
      <c r="FO510" s="11" t="s">
        <v>311</v>
      </c>
      <c r="FP510" s="11">
        <v>98000</v>
      </c>
      <c r="FQ510" s="11">
        <v>4.2</v>
      </c>
      <c r="FR510" s="11">
        <v>37.5</v>
      </c>
      <c r="FS510" s="11">
        <v>1.1000000000000001</v>
      </c>
      <c r="FT510" s="11">
        <v>39.6</v>
      </c>
      <c r="FU510" s="11">
        <v>0.6</v>
      </c>
      <c r="FV510" s="11">
        <v>35</v>
      </c>
      <c r="FW510" s="11">
        <v>0</v>
      </c>
      <c r="FX510" s="11">
        <v>46</v>
      </c>
      <c r="FY510" s="11">
        <v>9</v>
      </c>
      <c r="GA510" s="10" t="s">
        <v>733</v>
      </c>
      <c r="GB510" s="10" t="s">
        <v>311</v>
      </c>
      <c r="GC510" s="10">
        <v>81000</v>
      </c>
      <c r="GD510" s="10">
        <v>5.2</v>
      </c>
      <c r="GE510" s="10">
        <v>29186</v>
      </c>
      <c r="GF510" s="10">
        <v>3.8</v>
      </c>
      <c r="GG510" s="10">
        <v>33971</v>
      </c>
      <c r="GH510" s="10">
        <v>3.5</v>
      </c>
      <c r="GI510" s="10">
        <v>16613</v>
      </c>
      <c r="GJ510" s="10">
        <v>4.2</v>
      </c>
      <c r="GK510" s="10" t="s">
        <v>858</v>
      </c>
      <c r="GL510" s="10" t="s">
        <v>858</v>
      </c>
      <c r="GN510" s="9" t="s">
        <v>733</v>
      </c>
      <c r="GO510" s="9" t="s">
        <v>311</v>
      </c>
      <c r="GP510" s="9">
        <v>98000</v>
      </c>
      <c r="GQ510" s="9">
        <v>4.2</v>
      </c>
      <c r="GR510" s="9">
        <v>13.98</v>
      </c>
      <c r="GS510" s="9">
        <v>3.7</v>
      </c>
      <c r="GT510" s="9">
        <v>16.47</v>
      </c>
      <c r="GU510" s="9">
        <v>2.7</v>
      </c>
      <c r="GV510" s="9">
        <v>7.66</v>
      </c>
      <c r="GW510" s="9">
        <v>2.4</v>
      </c>
      <c r="GX510" s="9">
        <v>28.67</v>
      </c>
      <c r="GY510" s="9">
        <v>17</v>
      </c>
    </row>
    <row r="511" spans="1:207" x14ac:dyDescent="0.25">
      <c r="A511" s="1" t="s">
        <v>734</v>
      </c>
      <c r="B511" s="1" t="s">
        <v>312</v>
      </c>
      <c r="C511" s="1">
        <v>59000</v>
      </c>
      <c r="D511" s="1">
        <v>5.4</v>
      </c>
      <c r="E511" s="1">
        <v>418.4</v>
      </c>
      <c r="F511" s="1">
        <v>4.7</v>
      </c>
      <c r="G511" s="1">
        <v>502.1</v>
      </c>
      <c r="H511" s="1">
        <v>3.8</v>
      </c>
      <c r="I511" s="1">
        <v>268.2</v>
      </c>
      <c r="J511" s="1">
        <v>2</v>
      </c>
      <c r="K511" s="1" t="s">
        <v>858</v>
      </c>
      <c r="L511" s="1" t="s">
        <v>858</v>
      </c>
      <c r="N511" s="2" t="s">
        <v>734</v>
      </c>
      <c r="O511" s="2" t="s">
        <v>312</v>
      </c>
      <c r="P511" s="2">
        <v>95000</v>
      </c>
      <c r="Q511" s="2">
        <v>4.2</v>
      </c>
      <c r="R511" s="2">
        <v>39</v>
      </c>
      <c r="S511" s="2">
        <v>1.1000000000000001</v>
      </c>
      <c r="T511" s="2">
        <v>39.9</v>
      </c>
      <c r="U511" s="2">
        <v>0.6</v>
      </c>
      <c r="V511" s="2">
        <v>34.9</v>
      </c>
      <c r="W511" s="2">
        <v>1.3</v>
      </c>
      <c r="X511" s="2">
        <v>46.4</v>
      </c>
      <c r="Y511" s="2">
        <v>8</v>
      </c>
      <c r="AA511" s="3" t="s">
        <v>734</v>
      </c>
      <c r="AB511" s="3" t="s">
        <v>312</v>
      </c>
      <c r="AC511" s="3">
        <v>81000</v>
      </c>
      <c r="AD511" s="3">
        <v>5.3</v>
      </c>
      <c r="AE511" s="3">
        <v>20908</v>
      </c>
      <c r="AF511" s="3">
        <v>4.4000000000000004</v>
      </c>
      <c r="AG511" s="3">
        <v>25071</v>
      </c>
      <c r="AH511" s="3">
        <v>4.5999999999999996</v>
      </c>
      <c r="AI511" s="3">
        <v>13072</v>
      </c>
      <c r="AJ511" s="3">
        <v>3.8</v>
      </c>
      <c r="AK511" s="3" t="s">
        <v>858</v>
      </c>
      <c r="AL511" s="3" t="s">
        <v>858</v>
      </c>
      <c r="AN511" s="4" t="s">
        <v>734</v>
      </c>
      <c r="AO511" s="4" t="s">
        <v>312</v>
      </c>
      <c r="AP511" s="4">
        <v>95000</v>
      </c>
      <c r="AQ511" s="4">
        <v>4.2</v>
      </c>
      <c r="AR511" s="4">
        <v>9.66</v>
      </c>
      <c r="AS511" s="4">
        <v>3.3</v>
      </c>
      <c r="AT511" s="4">
        <v>11.82</v>
      </c>
      <c r="AU511" s="4">
        <v>2.9</v>
      </c>
      <c r="AV511" s="4">
        <v>6.66</v>
      </c>
      <c r="AW511" s="4">
        <v>1.4</v>
      </c>
      <c r="AX511" s="4">
        <v>18.86</v>
      </c>
      <c r="AY511" s="4">
        <v>17</v>
      </c>
      <c r="BA511" s="5" t="s">
        <v>734</v>
      </c>
      <c r="BB511" s="5" t="s">
        <v>312</v>
      </c>
      <c r="BC511" s="5">
        <v>95000</v>
      </c>
      <c r="BD511" s="5">
        <v>4.2</v>
      </c>
      <c r="BE511" s="5">
        <v>394.3</v>
      </c>
      <c r="BF511" s="5">
        <v>3.2</v>
      </c>
      <c r="BG511" s="5">
        <v>472.2</v>
      </c>
      <c r="BH511" s="5">
        <v>2.9</v>
      </c>
      <c r="BI511" s="5">
        <v>257.7</v>
      </c>
      <c r="BJ511" s="5">
        <v>1.9</v>
      </c>
      <c r="BK511" s="5">
        <v>709</v>
      </c>
      <c r="BL511" s="5">
        <v>17</v>
      </c>
      <c r="BN511" s="6" t="s">
        <v>734</v>
      </c>
      <c r="BO511" s="6" t="s">
        <v>312</v>
      </c>
      <c r="BP511" s="6">
        <v>147000</v>
      </c>
      <c r="BQ511" s="6">
        <v>3.3</v>
      </c>
      <c r="BR511" s="6">
        <v>36.9</v>
      </c>
      <c r="BS511" s="6">
        <v>1.2</v>
      </c>
      <c r="BT511" s="6">
        <v>32.6</v>
      </c>
      <c r="BU511" s="6">
        <v>1.3</v>
      </c>
      <c r="BV511" s="6">
        <v>15</v>
      </c>
      <c r="BW511" s="6">
        <v>6.5</v>
      </c>
      <c r="BX511" s="6">
        <v>45</v>
      </c>
      <c r="BY511" s="6">
        <v>4.3</v>
      </c>
      <c r="CA511" s="7" t="s">
        <v>734</v>
      </c>
      <c r="CB511" s="7" t="s">
        <v>312</v>
      </c>
      <c r="CC511" s="7">
        <v>125000</v>
      </c>
      <c r="CD511" s="7">
        <v>4.5</v>
      </c>
      <c r="CE511" s="7">
        <v>17389</v>
      </c>
      <c r="CF511" s="7">
        <v>4.9000000000000004</v>
      </c>
      <c r="CG511" s="7">
        <v>19870</v>
      </c>
      <c r="CH511" s="7">
        <v>4.3</v>
      </c>
      <c r="CI511" s="7">
        <v>5239</v>
      </c>
      <c r="CJ511" s="7">
        <v>17</v>
      </c>
      <c r="CK511" s="7" t="s">
        <v>858</v>
      </c>
      <c r="CL511" s="7" t="s">
        <v>858</v>
      </c>
      <c r="CN511" s="8" t="s">
        <v>734</v>
      </c>
      <c r="CO511" s="8" t="s">
        <v>312</v>
      </c>
      <c r="CP511" s="8">
        <v>147000</v>
      </c>
      <c r="CQ511" s="8">
        <v>3.3</v>
      </c>
      <c r="CR511" s="8">
        <v>9.0500000000000007</v>
      </c>
      <c r="CS511" s="8">
        <v>2</v>
      </c>
      <c r="CT511" s="8">
        <v>11.38</v>
      </c>
      <c r="CU511" s="8">
        <v>2.5</v>
      </c>
      <c r="CV511" s="8">
        <v>6.24</v>
      </c>
      <c r="CW511" s="8">
        <v>0.7</v>
      </c>
      <c r="CX511" s="8">
        <v>18.3</v>
      </c>
      <c r="CY511" s="8">
        <v>13</v>
      </c>
      <c r="DA511" s="20" t="s">
        <v>734</v>
      </c>
      <c r="DB511" s="20" t="s">
        <v>312</v>
      </c>
      <c r="DC511" s="20">
        <v>147000</v>
      </c>
      <c r="DD511" s="20">
        <v>3.3</v>
      </c>
      <c r="DE511" s="20">
        <v>325.7</v>
      </c>
      <c r="DF511" s="20">
        <v>3.4</v>
      </c>
      <c r="DG511" s="20">
        <v>370.6</v>
      </c>
      <c r="DH511" s="20">
        <v>2.8</v>
      </c>
      <c r="DI511" s="20">
        <v>102.3</v>
      </c>
      <c r="DJ511" s="20">
        <v>6.9</v>
      </c>
      <c r="DK511" s="20">
        <v>646.5</v>
      </c>
      <c r="DL511" s="20">
        <v>10</v>
      </c>
      <c r="DN511" s="21" t="s">
        <v>734</v>
      </c>
      <c r="DO511" s="21" t="s">
        <v>312</v>
      </c>
      <c r="DP511" s="21">
        <v>36000</v>
      </c>
      <c r="DQ511" s="21">
        <v>6.7</v>
      </c>
      <c r="DR511" s="21">
        <v>37.5</v>
      </c>
      <c r="DS511" s="21">
        <v>0.3</v>
      </c>
      <c r="DT511" s="21">
        <v>38</v>
      </c>
      <c r="DU511" s="21">
        <v>0.8</v>
      </c>
      <c r="DV511" s="21">
        <v>33.200000000000003</v>
      </c>
      <c r="DW511" s="21">
        <v>2.5</v>
      </c>
      <c r="DX511" s="21" t="s">
        <v>858</v>
      </c>
      <c r="DY511" s="21" t="s">
        <v>858</v>
      </c>
      <c r="EA511" s="22" t="s">
        <v>734</v>
      </c>
      <c r="EB511" s="22" t="s">
        <v>312</v>
      </c>
      <c r="EC511" s="22">
        <v>29000</v>
      </c>
      <c r="ED511" s="22">
        <v>8.1</v>
      </c>
      <c r="EE511" s="22">
        <v>18937</v>
      </c>
      <c r="EF511" s="22">
        <v>6.3</v>
      </c>
      <c r="EG511" s="22">
        <v>21966</v>
      </c>
      <c r="EH511" s="22">
        <v>5.7</v>
      </c>
      <c r="EI511" s="22">
        <v>12062</v>
      </c>
      <c r="EJ511" s="22">
        <v>6.5</v>
      </c>
      <c r="EK511" s="22" t="s">
        <v>858</v>
      </c>
      <c r="EL511" s="22" t="s">
        <v>858</v>
      </c>
      <c r="EN511" s="23" t="s">
        <v>734</v>
      </c>
      <c r="EO511" s="23" t="s">
        <v>312</v>
      </c>
      <c r="EP511" s="23">
        <v>36000</v>
      </c>
      <c r="EQ511" s="23">
        <v>6.7</v>
      </c>
      <c r="ER511" s="23">
        <v>9.56</v>
      </c>
      <c r="ES511" s="23">
        <v>5.4</v>
      </c>
      <c r="ET511" s="23">
        <v>11.12</v>
      </c>
      <c r="EU511" s="23">
        <v>4.3</v>
      </c>
      <c r="EV511" s="23">
        <v>6.5</v>
      </c>
      <c r="EW511" s="23">
        <v>2.1</v>
      </c>
      <c r="EX511" s="23" t="s">
        <v>858</v>
      </c>
      <c r="EY511" s="23" t="s">
        <v>858</v>
      </c>
      <c r="FA511" s="24" t="s">
        <v>734</v>
      </c>
      <c r="FB511" s="24" t="s">
        <v>312</v>
      </c>
      <c r="FC511" s="24">
        <v>36000</v>
      </c>
      <c r="FD511" s="24">
        <v>6.7</v>
      </c>
      <c r="FE511" s="24">
        <v>365.3</v>
      </c>
      <c r="FF511" s="24">
        <v>3.8</v>
      </c>
      <c r="FG511" s="24">
        <v>422.9</v>
      </c>
      <c r="FH511" s="24">
        <v>4.2</v>
      </c>
      <c r="FI511" s="24">
        <v>242.2</v>
      </c>
      <c r="FJ511" s="24">
        <v>2.4</v>
      </c>
      <c r="FK511" s="24" t="s">
        <v>858</v>
      </c>
      <c r="FL511" s="24" t="s">
        <v>858</v>
      </c>
      <c r="FN511" s="11" t="s">
        <v>734</v>
      </c>
      <c r="FO511" s="11" t="s">
        <v>312</v>
      </c>
      <c r="FP511" s="11">
        <v>59000</v>
      </c>
      <c r="FQ511" s="11">
        <v>5.4</v>
      </c>
      <c r="FR511" s="11">
        <v>40</v>
      </c>
      <c r="FS511" s="11">
        <v>0.1</v>
      </c>
      <c r="FT511" s="11">
        <v>41.1</v>
      </c>
      <c r="FU511" s="11">
        <v>0.8</v>
      </c>
      <c r="FV511" s="11">
        <v>35</v>
      </c>
      <c r="FW511" s="11">
        <v>0.9</v>
      </c>
      <c r="FX511" s="11">
        <v>48</v>
      </c>
      <c r="FY511" s="11">
        <v>14</v>
      </c>
      <c r="GA511" s="10" t="s">
        <v>734</v>
      </c>
      <c r="GB511" s="10" t="s">
        <v>312</v>
      </c>
      <c r="GC511" s="10">
        <v>52000</v>
      </c>
      <c r="GD511" s="10">
        <v>6.9</v>
      </c>
      <c r="GE511" s="10">
        <v>22012</v>
      </c>
      <c r="GF511" s="10">
        <v>6.1</v>
      </c>
      <c r="GG511" s="10">
        <v>26828</v>
      </c>
      <c r="GH511" s="10">
        <v>6.2</v>
      </c>
      <c r="GI511" s="10">
        <v>14031</v>
      </c>
      <c r="GJ511" s="10">
        <v>6.3</v>
      </c>
      <c r="GK511" s="10" t="s">
        <v>858</v>
      </c>
      <c r="GL511" s="10" t="s">
        <v>858</v>
      </c>
      <c r="GN511" s="9" t="s">
        <v>734</v>
      </c>
      <c r="GO511" s="9" t="s">
        <v>312</v>
      </c>
      <c r="GP511" s="9">
        <v>59000</v>
      </c>
      <c r="GQ511" s="9">
        <v>5.4</v>
      </c>
      <c r="GR511" s="9">
        <v>9.84</v>
      </c>
      <c r="GS511" s="9">
        <v>4.2</v>
      </c>
      <c r="GT511" s="9">
        <v>12.22</v>
      </c>
      <c r="GU511" s="9">
        <v>3.9</v>
      </c>
      <c r="GV511" s="9">
        <v>6.82</v>
      </c>
      <c r="GW511" s="9">
        <v>1.9</v>
      </c>
      <c r="GX511" s="9" t="s">
        <v>858</v>
      </c>
      <c r="GY511" s="9" t="s">
        <v>858</v>
      </c>
    </row>
    <row r="512" spans="1:207" x14ac:dyDescent="0.25">
      <c r="A512" s="1" t="s">
        <v>735</v>
      </c>
      <c r="B512" s="1" t="s">
        <v>313</v>
      </c>
      <c r="C512" s="1" t="s">
        <v>858</v>
      </c>
      <c r="D512" s="1" t="s">
        <v>858</v>
      </c>
      <c r="E512" s="1" t="s">
        <v>858</v>
      </c>
      <c r="F512" s="1" t="s">
        <v>858</v>
      </c>
      <c r="G512" s="1" t="s">
        <v>858</v>
      </c>
      <c r="H512" s="1" t="s">
        <v>858</v>
      </c>
      <c r="I512" s="1" t="s">
        <v>858</v>
      </c>
      <c r="J512" s="1" t="s">
        <v>858</v>
      </c>
      <c r="K512" s="1" t="s">
        <v>858</v>
      </c>
      <c r="L512" s="1" t="s">
        <v>858</v>
      </c>
      <c r="N512" s="2" t="s">
        <v>735</v>
      </c>
      <c r="O512" s="2" t="s">
        <v>313</v>
      </c>
      <c r="P512" s="2" t="s">
        <v>858</v>
      </c>
      <c r="Q512" s="2" t="s">
        <v>858</v>
      </c>
      <c r="R512" s="2">
        <v>37.299999999999997</v>
      </c>
      <c r="S512" s="2" t="s">
        <v>858</v>
      </c>
      <c r="T512" s="2">
        <v>37.9</v>
      </c>
      <c r="U512" s="2">
        <v>1.3</v>
      </c>
      <c r="V512" s="2" t="s">
        <v>858</v>
      </c>
      <c r="W512" s="2" t="s">
        <v>858</v>
      </c>
      <c r="X512" s="2" t="s">
        <v>858</v>
      </c>
      <c r="Y512" s="2" t="s">
        <v>858</v>
      </c>
      <c r="AA512" s="3" t="s">
        <v>735</v>
      </c>
      <c r="AB512" s="3" t="s">
        <v>313</v>
      </c>
      <c r="AC512" s="3" t="s">
        <v>858</v>
      </c>
      <c r="AD512" s="3" t="s">
        <v>858</v>
      </c>
      <c r="AE512" s="3" t="s">
        <v>858</v>
      </c>
      <c r="AF512" s="3" t="s">
        <v>858</v>
      </c>
      <c r="AG512" s="3" t="s">
        <v>858</v>
      </c>
      <c r="AH512" s="3" t="s">
        <v>858</v>
      </c>
      <c r="AI512" s="3" t="s">
        <v>858</v>
      </c>
      <c r="AJ512" s="3" t="s">
        <v>858</v>
      </c>
      <c r="AK512" s="3" t="s">
        <v>858</v>
      </c>
      <c r="AL512" s="3" t="s">
        <v>858</v>
      </c>
      <c r="AN512" s="4" t="s">
        <v>735</v>
      </c>
      <c r="AO512" s="4" t="s">
        <v>313</v>
      </c>
      <c r="AP512" s="4" t="s">
        <v>858</v>
      </c>
      <c r="AQ512" s="4" t="s">
        <v>858</v>
      </c>
      <c r="AR512" s="4" t="s">
        <v>858</v>
      </c>
      <c r="AS512" s="4" t="s">
        <v>858</v>
      </c>
      <c r="AT512" s="4" t="s">
        <v>858</v>
      </c>
      <c r="AU512" s="4" t="s">
        <v>858</v>
      </c>
      <c r="AV512" s="4" t="s">
        <v>858</v>
      </c>
      <c r="AW512" s="4" t="s">
        <v>858</v>
      </c>
      <c r="AX512" s="4" t="s">
        <v>858</v>
      </c>
      <c r="AY512" s="4" t="s">
        <v>858</v>
      </c>
      <c r="BA512" s="5" t="s">
        <v>735</v>
      </c>
      <c r="BB512" s="5" t="s">
        <v>313</v>
      </c>
      <c r="BC512" s="5" t="s">
        <v>858</v>
      </c>
      <c r="BD512" s="5" t="s">
        <v>858</v>
      </c>
      <c r="BE512" s="5" t="s">
        <v>858</v>
      </c>
      <c r="BF512" s="5" t="s">
        <v>858</v>
      </c>
      <c r="BG512" s="5" t="s">
        <v>858</v>
      </c>
      <c r="BH512" s="5" t="s">
        <v>858</v>
      </c>
      <c r="BI512" s="5" t="s">
        <v>858</v>
      </c>
      <c r="BJ512" s="5" t="s">
        <v>858</v>
      </c>
      <c r="BK512" s="5" t="s">
        <v>858</v>
      </c>
      <c r="BL512" s="5" t="s">
        <v>858</v>
      </c>
      <c r="BN512" s="6" t="s">
        <v>735</v>
      </c>
      <c r="BO512" s="6" t="s">
        <v>313</v>
      </c>
      <c r="BP512" s="6" t="s">
        <v>858</v>
      </c>
      <c r="BQ512" s="6" t="s">
        <v>858</v>
      </c>
      <c r="BR512" s="6" t="s">
        <v>858</v>
      </c>
      <c r="BS512" s="6" t="s">
        <v>858</v>
      </c>
      <c r="BT512" s="6" t="s">
        <v>858</v>
      </c>
      <c r="BU512" s="6" t="s">
        <v>858</v>
      </c>
      <c r="BV512" s="6" t="s">
        <v>858</v>
      </c>
      <c r="BW512" s="6" t="s">
        <v>858</v>
      </c>
      <c r="BX512" s="6" t="s">
        <v>858</v>
      </c>
      <c r="BY512" s="6" t="s">
        <v>858</v>
      </c>
      <c r="CA512" s="7" t="s">
        <v>735</v>
      </c>
      <c r="CB512" s="7" t="s">
        <v>313</v>
      </c>
      <c r="CC512" s="7" t="s">
        <v>858</v>
      </c>
      <c r="CD512" s="7" t="s">
        <v>858</v>
      </c>
      <c r="CE512" s="7" t="s">
        <v>858</v>
      </c>
      <c r="CF512" s="7" t="s">
        <v>858</v>
      </c>
      <c r="CG512" s="7" t="s">
        <v>858</v>
      </c>
      <c r="CH512" s="7" t="s">
        <v>858</v>
      </c>
      <c r="CI512" s="7" t="s">
        <v>858</v>
      </c>
      <c r="CJ512" s="7" t="s">
        <v>858</v>
      </c>
      <c r="CK512" s="7" t="s">
        <v>858</v>
      </c>
      <c r="CL512" s="7" t="s">
        <v>858</v>
      </c>
      <c r="CN512" s="8" t="s">
        <v>735</v>
      </c>
      <c r="CO512" s="8" t="s">
        <v>313</v>
      </c>
      <c r="CP512" s="8" t="s">
        <v>858</v>
      </c>
      <c r="CQ512" s="8" t="s">
        <v>858</v>
      </c>
      <c r="CR512" s="8" t="s">
        <v>858</v>
      </c>
      <c r="CS512" s="8" t="s">
        <v>858</v>
      </c>
      <c r="CT512" s="8" t="s">
        <v>858</v>
      </c>
      <c r="CU512" s="8" t="s">
        <v>858</v>
      </c>
      <c r="CV512" s="8" t="s">
        <v>858</v>
      </c>
      <c r="CW512" s="8" t="s">
        <v>858</v>
      </c>
      <c r="CX512" s="8" t="s">
        <v>858</v>
      </c>
      <c r="CY512" s="8" t="s">
        <v>858</v>
      </c>
      <c r="DA512" s="20" t="s">
        <v>735</v>
      </c>
      <c r="DB512" s="20" t="s">
        <v>313</v>
      </c>
      <c r="DC512" s="20" t="s">
        <v>858</v>
      </c>
      <c r="DD512" s="20" t="s">
        <v>858</v>
      </c>
      <c r="DE512" s="20" t="s">
        <v>858</v>
      </c>
      <c r="DF512" s="20" t="s">
        <v>858</v>
      </c>
      <c r="DG512" s="20" t="s">
        <v>858</v>
      </c>
      <c r="DH512" s="20" t="s">
        <v>858</v>
      </c>
      <c r="DI512" s="20" t="s">
        <v>858</v>
      </c>
      <c r="DJ512" s="20" t="s">
        <v>858</v>
      </c>
      <c r="DK512" s="20" t="s">
        <v>858</v>
      </c>
      <c r="DL512" s="20" t="s">
        <v>858</v>
      </c>
      <c r="DN512" s="21" t="s">
        <v>735</v>
      </c>
      <c r="DO512" s="21" t="s">
        <v>313</v>
      </c>
      <c r="DP512" s="21" t="s">
        <v>858</v>
      </c>
      <c r="DQ512" s="21" t="s">
        <v>858</v>
      </c>
      <c r="DR512" s="21" t="s">
        <v>858</v>
      </c>
      <c r="DS512" s="21" t="s">
        <v>858</v>
      </c>
      <c r="DT512" s="21" t="s">
        <v>858</v>
      </c>
      <c r="DU512" s="21" t="s">
        <v>858</v>
      </c>
      <c r="DV512" s="21" t="s">
        <v>858</v>
      </c>
      <c r="DW512" s="21" t="s">
        <v>858</v>
      </c>
      <c r="DX512" s="21" t="s">
        <v>858</v>
      </c>
      <c r="DY512" s="21" t="s">
        <v>858</v>
      </c>
      <c r="EA512" s="22" t="s">
        <v>735</v>
      </c>
      <c r="EB512" s="22" t="s">
        <v>313</v>
      </c>
      <c r="EC512" s="22" t="s">
        <v>858</v>
      </c>
      <c r="ED512" s="22" t="s">
        <v>858</v>
      </c>
      <c r="EE512" s="22" t="s">
        <v>858</v>
      </c>
      <c r="EF512" s="22" t="s">
        <v>858</v>
      </c>
      <c r="EG512" s="22" t="s">
        <v>858</v>
      </c>
      <c r="EH512" s="22" t="s">
        <v>858</v>
      </c>
      <c r="EI512" s="22" t="s">
        <v>858</v>
      </c>
      <c r="EJ512" s="22" t="s">
        <v>858</v>
      </c>
      <c r="EK512" s="22" t="s">
        <v>858</v>
      </c>
      <c r="EL512" s="22" t="s">
        <v>858</v>
      </c>
      <c r="EN512" s="23" t="s">
        <v>735</v>
      </c>
      <c r="EO512" s="23" t="s">
        <v>313</v>
      </c>
      <c r="EP512" s="23" t="s">
        <v>858</v>
      </c>
      <c r="EQ512" s="23" t="s">
        <v>858</v>
      </c>
      <c r="ER512" s="23" t="s">
        <v>858</v>
      </c>
      <c r="ES512" s="23" t="s">
        <v>858</v>
      </c>
      <c r="ET512" s="23" t="s">
        <v>858</v>
      </c>
      <c r="EU512" s="23" t="s">
        <v>858</v>
      </c>
      <c r="EV512" s="23" t="s">
        <v>858</v>
      </c>
      <c r="EW512" s="23" t="s">
        <v>858</v>
      </c>
      <c r="EX512" s="23" t="s">
        <v>858</v>
      </c>
      <c r="EY512" s="23" t="s">
        <v>858</v>
      </c>
      <c r="FA512" s="24" t="s">
        <v>735</v>
      </c>
      <c r="FB512" s="24" t="s">
        <v>313</v>
      </c>
      <c r="FC512" s="24" t="s">
        <v>858</v>
      </c>
      <c r="FD512" s="24" t="s">
        <v>858</v>
      </c>
      <c r="FE512" s="24" t="s">
        <v>858</v>
      </c>
      <c r="FF512" s="24" t="s">
        <v>858</v>
      </c>
      <c r="FG512" s="24" t="s">
        <v>858</v>
      </c>
      <c r="FH512" s="24" t="s">
        <v>858</v>
      </c>
      <c r="FI512" s="24" t="s">
        <v>858</v>
      </c>
      <c r="FJ512" s="24" t="s">
        <v>858</v>
      </c>
      <c r="FK512" s="24" t="s">
        <v>858</v>
      </c>
      <c r="FL512" s="24" t="s">
        <v>858</v>
      </c>
      <c r="FN512" s="11" t="s">
        <v>735</v>
      </c>
      <c r="FO512" s="11" t="s">
        <v>313</v>
      </c>
      <c r="FP512" s="11" t="s">
        <v>858</v>
      </c>
      <c r="FQ512" s="11" t="s">
        <v>858</v>
      </c>
      <c r="FR512" s="11" t="s">
        <v>858</v>
      </c>
      <c r="FS512" s="11" t="s">
        <v>858</v>
      </c>
      <c r="FT512" s="11" t="s">
        <v>858</v>
      </c>
      <c r="FU512" s="11" t="s">
        <v>858</v>
      </c>
      <c r="FV512" s="11" t="s">
        <v>858</v>
      </c>
      <c r="FW512" s="11" t="s">
        <v>858</v>
      </c>
      <c r="FX512" s="11" t="s">
        <v>858</v>
      </c>
      <c r="FY512" s="11" t="s">
        <v>858</v>
      </c>
      <c r="GA512" s="10" t="s">
        <v>735</v>
      </c>
      <c r="GB512" s="10" t="s">
        <v>313</v>
      </c>
      <c r="GC512" s="10" t="s">
        <v>858</v>
      </c>
      <c r="GD512" s="10" t="s">
        <v>858</v>
      </c>
      <c r="GE512" s="10" t="s">
        <v>858</v>
      </c>
      <c r="GF512" s="10" t="s">
        <v>858</v>
      </c>
      <c r="GG512" s="10" t="s">
        <v>858</v>
      </c>
      <c r="GH512" s="10" t="s">
        <v>858</v>
      </c>
      <c r="GI512" s="10" t="s">
        <v>858</v>
      </c>
      <c r="GJ512" s="10" t="s">
        <v>858</v>
      </c>
      <c r="GK512" s="10" t="s">
        <v>858</v>
      </c>
      <c r="GL512" s="10" t="s">
        <v>858</v>
      </c>
      <c r="GN512" s="9" t="s">
        <v>735</v>
      </c>
      <c r="GO512" s="9" t="s">
        <v>313</v>
      </c>
      <c r="GP512" s="9" t="s">
        <v>858</v>
      </c>
      <c r="GQ512" s="9" t="s">
        <v>858</v>
      </c>
      <c r="GR512" s="9" t="s">
        <v>858</v>
      </c>
      <c r="GS512" s="9" t="s">
        <v>858</v>
      </c>
      <c r="GT512" s="9" t="s">
        <v>858</v>
      </c>
      <c r="GU512" s="9" t="s">
        <v>858</v>
      </c>
      <c r="GV512" s="9" t="s">
        <v>858</v>
      </c>
      <c r="GW512" s="9" t="s">
        <v>858</v>
      </c>
      <c r="GX512" s="9" t="s">
        <v>858</v>
      </c>
      <c r="GY512" s="9" t="s">
        <v>858</v>
      </c>
    </row>
    <row r="513" spans="1:207" x14ac:dyDescent="0.25">
      <c r="A513" s="1" t="s">
        <v>736</v>
      </c>
      <c r="B513" s="1" t="s">
        <v>315</v>
      </c>
      <c r="C513" s="1">
        <v>30000</v>
      </c>
      <c r="D513" s="1">
        <v>7.7</v>
      </c>
      <c r="E513" s="1">
        <v>585.5</v>
      </c>
      <c r="F513" s="1">
        <v>5.8</v>
      </c>
      <c r="G513" s="1">
        <v>618</v>
      </c>
      <c r="H513" s="1">
        <v>3.5</v>
      </c>
      <c r="I513" s="1">
        <v>316.3</v>
      </c>
      <c r="J513" s="1">
        <v>4.0999999999999996</v>
      </c>
      <c r="K513" s="1" t="s">
        <v>858</v>
      </c>
      <c r="L513" s="1" t="s">
        <v>858</v>
      </c>
      <c r="N513" s="2" t="s">
        <v>736</v>
      </c>
      <c r="O513" s="2" t="s">
        <v>315</v>
      </c>
      <c r="P513" s="2">
        <v>46000</v>
      </c>
      <c r="Q513" s="2">
        <v>6.1</v>
      </c>
      <c r="R513" s="2">
        <v>37.5</v>
      </c>
      <c r="S513" s="2">
        <v>1.6</v>
      </c>
      <c r="T513" s="2">
        <v>40.200000000000003</v>
      </c>
      <c r="U513" s="2">
        <v>1.7</v>
      </c>
      <c r="V513" s="2">
        <v>34.299999999999997</v>
      </c>
      <c r="W513" s="2">
        <v>1.9</v>
      </c>
      <c r="X513" s="2" t="s">
        <v>858</v>
      </c>
      <c r="Y513" s="2" t="s">
        <v>858</v>
      </c>
      <c r="AA513" s="3" t="s">
        <v>736</v>
      </c>
      <c r="AB513" s="3" t="s">
        <v>315</v>
      </c>
      <c r="AC513" s="3">
        <v>41000</v>
      </c>
      <c r="AD513" s="3">
        <v>7.2</v>
      </c>
      <c r="AE513" s="3">
        <v>26974</v>
      </c>
      <c r="AF513" s="3">
        <v>6.2</v>
      </c>
      <c r="AG513" s="3">
        <v>30895</v>
      </c>
      <c r="AH513" s="3">
        <v>4.8</v>
      </c>
      <c r="AI513" s="3">
        <v>15917</v>
      </c>
      <c r="AJ513" s="3">
        <v>4.5999999999999996</v>
      </c>
      <c r="AK513" s="3" t="s">
        <v>858</v>
      </c>
      <c r="AL513" s="3" t="s">
        <v>858</v>
      </c>
      <c r="AN513" s="4" t="s">
        <v>736</v>
      </c>
      <c r="AO513" s="4" t="s">
        <v>315</v>
      </c>
      <c r="AP513" s="4">
        <v>46000</v>
      </c>
      <c r="AQ513" s="4">
        <v>6.1</v>
      </c>
      <c r="AR513" s="4">
        <v>12.62</v>
      </c>
      <c r="AS513" s="4">
        <v>6</v>
      </c>
      <c r="AT513" s="4">
        <v>14.06</v>
      </c>
      <c r="AU513" s="4">
        <v>3.5</v>
      </c>
      <c r="AV513" s="4">
        <v>7.29</v>
      </c>
      <c r="AW513" s="4">
        <v>3.6</v>
      </c>
      <c r="AX513" s="4" t="s">
        <v>858</v>
      </c>
      <c r="AY513" s="4" t="s">
        <v>858</v>
      </c>
      <c r="BA513" s="5" t="s">
        <v>736</v>
      </c>
      <c r="BB513" s="5" t="s">
        <v>315</v>
      </c>
      <c r="BC513" s="5">
        <v>46000</v>
      </c>
      <c r="BD513" s="5">
        <v>6.1</v>
      </c>
      <c r="BE513" s="5">
        <v>514.79999999999995</v>
      </c>
      <c r="BF513" s="5">
        <v>5.8</v>
      </c>
      <c r="BG513" s="5">
        <v>565.20000000000005</v>
      </c>
      <c r="BH513" s="5">
        <v>3.1</v>
      </c>
      <c r="BI513" s="5">
        <v>295</v>
      </c>
      <c r="BJ513" s="5">
        <v>4.8</v>
      </c>
      <c r="BK513" s="5" t="s">
        <v>858</v>
      </c>
      <c r="BL513" s="5" t="s">
        <v>858</v>
      </c>
      <c r="BN513" s="6" t="s">
        <v>736</v>
      </c>
      <c r="BO513" s="6" t="s">
        <v>315</v>
      </c>
      <c r="BP513" s="6">
        <v>68000</v>
      </c>
      <c r="BQ513" s="6">
        <v>5</v>
      </c>
      <c r="BR513" s="6">
        <v>37</v>
      </c>
      <c r="BS513" s="6">
        <v>1.2</v>
      </c>
      <c r="BT513" s="6">
        <v>33.1</v>
      </c>
      <c r="BU513" s="6">
        <v>2.2000000000000002</v>
      </c>
      <c r="BV513" s="6">
        <v>12.5</v>
      </c>
      <c r="BW513" s="6">
        <v>15</v>
      </c>
      <c r="BX513" s="6">
        <v>44.2</v>
      </c>
      <c r="BY513" s="6">
        <v>12</v>
      </c>
      <c r="CA513" s="7" t="s">
        <v>736</v>
      </c>
      <c r="CB513" s="7" t="s">
        <v>315</v>
      </c>
      <c r="CC513" s="7">
        <v>59000</v>
      </c>
      <c r="CD513" s="7">
        <v>5.9</v>
      </c>
      <c r="CE513" s="7">
        <v>21456</v>
      </c>
      <c r="CF513" s="7">
        <v>6.5</v>
      </c>
      <c r="CG513" s="7">
        <v>24697</v>
      </c>
      <c r="CH513" s="7">
        <v>4.9000000000000004</v>
      </c>
      <c r="CI513" s="7">
        <v>5624</v>
      </c>
      <c r="CJ513" s="7">
        <v>20</v>
      </c>
      <c r="CK513" s="7" t="s">
        <v>858</v>
      </c>
      <c r="CL513" s="7" t="s">
        <v>858</v>
      </c>
      <c r="CN513" s="8" t="s">
        <v>736</v>
      </c>
      <c r="CO513" s="8" t="s">
        <v>315</v>
      </c>
      <c r="CP513" s="8">
        <v>68000</v>
      </c>
      <c r="CQ513" s="8">
        <v>5</v>
      </c>
      <c r="CR513" s="8">
        <v>10.61</v>
      </c>
      <c r="CS513" s="8">
        <v>5.0999999999999996</v>
      </c>
      <c r="CT513" s="8">
        <v>13.35</v>
      </c>
      <c r="CU513" s="8">
        <v>3.1</v>
      </c>
      <c r="CV513" s="8">
        <v>6.31</v>
      </c>
      <c r="CW513" s="8">
        <v>1.4</v>
      </c>
      <c r="CX513" s="8" t="s">
        <v>858</v>
      </c>
      <c r="CY513" s="8" t="s">
        <v>858</v>
      </c>
      <c r="DA513" s="20" t="s">
        <v>736</v>
      </c>
      <c r="DB513" s="20" t="s">
        <v>315</v>
      </c>
      <c r="DC513" s="20">
        <v>68000</v>
      </c>
      <c r="DD513" s="20">
        <v>5</v>
      </c>
      <c r="DE513" s="20">
        <v>379.9</v>
      </c>
      <c r="DF513" s="20">
        <v>5</v>
      </c>
      <c r="DG513" s="20">
        <v>441.9</v>
      </c>
      <c r="DH513" s="20">
        <v>3.5</v>
      </c>
      <c r="DI513" s="20">
        <v>88.8</v>
      </c>
      <c r="DJ513" s="20">
        <v>17</v>
      </c>
      <c r="DK513" s="20">
        <v>805.6</v>
      </c>
      <c r="DL513" s="20">
        <v>20</v>
      </c>
      <c r="DN513" s="21" t="s">
        <v>736</v>
      </c>
      <c r="DO513" s="21" t="s">
        <v>315</v>
      </c>
      <c r="DP513" s="21">
        <v>17000</v>
      </c>
      <c r="DQ513" s="21">
        <v>9.8000000000000007</v>
      </c>
      <c r="DR513" s="21">
        <v>37</v>
      </c>
      <c r="DS513" s="21">
        <v>0.7</v>
      </c>
      <c r="DT513" s="21">
        <v>37.9</v>
      </c>
      <c r="DU513" s="21">
        <v>1.3</v>
      </c>
      <c r="DV513" s="21">
        <v>32.5</v>
      </c>
      <c r="DW513" s="21">
        <v>2</v>
      </c>
      <c r="DX513" s="21" t="s">
        <v>858</v>
      </c>
      <c r="DY513" s="21" t="s">
        <v>858</v>
      </c>
      <c r="EA513" s="22" t="s">
        <v>736</v>
      </c>
      <c r="EB513" s="22" t="s">
        <v>315</v>
      </c>
      <c r="EC513" s="22">
        <v>15000</v>
      </c>
      <c r="ED513" s="22">
        <v>11.5</v>
      </c>
      <c r="EE513" s="22">
        <v>20532</v>
      </c>
      <c r="EF513" s="22">
        <v>7.6</v>
      </c>
      <c r="EG513" s="22">
        <v>24264</v>
      </c>
      <c r="EH513" s="22">
        <v>6</v>
      </c>
      <c r="EI513" s="22">
        <v>14037</v>
      </c>
      <c r="EJ513" s="22">
        <v>11</v>
      </c>
      <c r="EK513" s="22" t="s">
        <v>858</v>
      </c>
      <c r="EL513" s="22" t="s">
        <v>858</v>
      </c>
      <c r="EN513" s="23" t="s">
        <v>736</v>
      </c>
      <c r="EO513" s="23" t="s">
        <v>315</v>
      </c>
      <c r="EP513" s="23">
        <v>17000</v>
      </c>
      <c r="EQ513" s="23">
        <v>9.8000000000000007</v>
      </c>
      <c r="ER513" s="23">
        <v>10.56</v>
      </c>
      <c r="ES513" s="23">
        <v>8.5</v>
      </c>
      <c r="ET513" s="23">
        <v>12.43</v>
      </c>
      <c r="EU513" s="23">
        <v>5.8</v>
      </c>
      <c r="EV513" s="23">
        <v>6.57</v>
      </c>
      <c r="EW513" s="23">
        <v>3.1</v>
      </c>
      <c r="EX513" s="23" t="s">
        <v>858</v>
      </c>
      <c r="EY513" s="23" t="s">
        <v>858</v>
      </c>
      <c r="FA513" s="24" t="s">
        <v>736</v>
      </c>
      <c r="FB513" s="24" t="s">
        <v>315</v>
      </c>
      <c r="FC513" s="24">
        <v>17000</v>
      </c>
      <c r="FD513" s="24">
        <v>9.8000000000000007</v>
      </c>
      <c r="FE513" s="24">
        <v>382.4</v>
      </c>
      <c r="FF513" s="24">
        <v>8.1</v>
      </c>
      <c r="FG513" s="24">
        <v>471.8</v>
      </c>
      <c r="FH513" s="24">
        <v>5.6</v>
      </c>
      <c r="FI513" s="24">
        <v>251</v>
      </c>
      <c r="FJ513" s="24">
        <v>6.4</v>
      </c>
      <c r="FK513" s="24" t="s">
        <v>858</v>
      </c>
      <c r="FL513" s="24" t="s">
        <v>858</v>
      </c>
      <c r="FN513" s="11" t="s">
        <v>736</v>
      </c>
      <c r="FO513" s="11" t="s">
        <v>315</v>
      </c>
      <c r="FP513" s="11">
        <v>30000</v>
      </c>
      <c r="FQ513" s="11">
        <v>7.7</v>
      </c>
      <c r="FR513" s="11">
        <v>39.299999999999997</v>
      </c>
      <c r="FS513" s="11">
        <v>1.6</v>
      </c>
      <c r="FT513" s="11">
        <v>41.5</v>
      </c>
      <c r="FU513" s="11">
        <v>2.4</v>
      </c>
      <c r="FV513" s="11">
        <v>35</v>
      </c>
      <c r="FW513" s="11">
        <v>1.8</v>
      </c>
      <c r="FX513" s="11" t="s">
        <v>858</v>
      </c>
      <c r="FY513" s="11" t="s">
        <v>858</v>
      </c>
      <c r="GA513" s="10" t="s">
        <v>736</v>
      </c>
      <c r="GB513" s="10" t="s">
        <v>315</v>
      </c>
      <c r="GC513" s="10">
        <v>26000</v>
      </c>
      <c r="GD513" s="10">
        <v>9.1999999999999993</v>
      </c>
      <c r="GE513" s="10">
        <v>31207</v>
      </c>
      <c r="GF513" s="10">
        <v>6.8</v>
      </c>
      <c r="GG513" s="10">
        <v>34744</v>
      </c>
      <c r="GH513" s="10">
        <v>6.1</v>
      </c>
      <c r="GI513" s="10">
        <v>18389</v>
      </c>
      <c r="GJ513" s="10">
        <v>5.3</v>
      </c>
      <c r="GK513" s="10" t="s">
        <v>858</v>
      </c>
      <c r="GL513" s="10" t="s">
        <v>858</v>
      </c>
      <c r="GN513" s="9" t="s">
        <v>736</v>
      </c>
      <c r="GO513" s="9" t="s">
        <v>315</v>
      </c>
      <c r="GP513" s="9">
        <v>30000</v>
      </c>
      <c r="GQ513" s="9">
        <v>7.7</v>
      </c>
      <c r="GR513" s="9">
        <v>14.43</v>
      </c>
      <c r="GS513" s="9">
        <v>8.8000000000000007</v>
      </c>
      <c r="GT513" s="9">
        <v>14.9</v>
      </c>
      <c r="GU513" s="9">
        <v>4.4000000000000004</v>
      </c>
      <c r="GV513" s="9">
        <v>7.99</v>
      </c>
      <c r="GW513" s="9">
        <v>5.5</v>
      </c>
      <c r="GX513" s="9" t="s">
        <v>858</v>
      </c>
      <c r="GY513" s="9" t="s">
        <v>858</v>
      </c>
    </row>
    <row r="514" spans="1:207" x14ac:dyDescent="0.25">
      <c r="A514" s="1" t="s">
        <v>737</v>
      </c>
      <c r="B514" s="1" t="s">
        <v>316</v>
      </c>
      <c r="C514" s="1">
        <v>47000</v>
      </c>
      <c r="D514" s="1">
        <v>6.2</v>
      </c>
      <c r="E514" s="1">
        <v>529.4</v>
      </c>
      <c r="F514" s="1">
        <v>6</v>
      </c>
      <c r="G514" s="1">
        <v>589.20000000000005</v>
      </c>
      <c r="H514" s="1">
        <v>3.3</v>
      </c>
      <c r="I514" s="1">
        <v>298.3</v>
      </c>
      <c r="J514" s="1">
        <v>4.7</v>
      </c>
      <c r="K514" s="1" t="s">
        <v>858</v>
      </c>
      <c r="L514" s="1" t="s">
        <v>858</v>
      </c>
      <c r="N514" s="2" t="s">
        <v>737</v>
      </c>
      <c r="O514" s="2" t="s">
        <v>316</v>
      </c>
      <c r="P514" s="2">
        <v>76000</v>
      </c>
      <c r="Q514" s="2">
        <v>4.8</v>
      </c>
      <c r="R514" s="2">
        <v>37.5</v>
      </c>
      <c r="S514" s="2">
        <v>0.5</v>
      </c>
      <c r="T514" s="2">
        <v>38.9</v>
      </c>
      <c r="U514" s="2">
        <v>0.6</v>
      </c>
      <c r="V514" s="2">
        <v>33.299999999999997</v>
      </c>
      <c r="W514" s="2">
        <v>1.9</v>
      </c>
      <c r="X514" s="2">
        <v>45</v>
      </c>
      <c r="Y514" s="2">
        <v>7.9</v>
      </c>
      <c r="AA514" s="3" t="s">
        <v>737</v>
      </c>
      <c r="AB514" s="3" t="s">
        <v>316</v>
      </c>
      <c r="AC514" s="3">
        <v>63000</v>
      </c>
      <c r="AD514" s="3">
        <v>6.8</v>
      </c>
      <c r="AE514" s="3">
        <v>26445</v>
      </c>
      <c r="AF514" s="3">
        <v>7.4</v>
      </c>
      <c r="AG514" s="3">
        <v>29037</v>
      </c>
      <c r="AH514" s="3">
        <v>3.6</v>
      </c>
      <c r="AI514" s="3">
        <v>14689</v>
      </c>
      <c r="AJ514" s="3">
        <v>3.2</v>
      </c>
      <c r="AK514" s="3" t="s">
        <v>858</v>
      </c>
      <c r="AL514" s="3" t="s">
        <v>858</v>
      </c>
      <c r="AN514" s="4" t="s">
        <v>737</v>
      </c>
      <c r="AO514" s="4" t="s">
        <v>316</v>
      </c>
      <c r="AP514" s="4">
        <v>76000</v>
      </c>
      <c r="AQ514" s="4">
        <v>4.8</v>
      </c>
      <c r="AR514" s="4">
        <v>12.55</v>
      </c>
      <c r="AS514" s="4">
        <v>4.3</v>
      </c>
      <c r="AT514" s="4">
        <v>14.34</v>
      </c>
      <c r="AU514" s="4">
        <v>2.5</v>
      </c>
      <c r="AV514" s="4">
        <v>7.42</v>
      </c>
      <c r="AW514" s="4">
        <v>3</v>
      </c>
      <c r="AX514" s="4" t="s">
        <v>858</v>
      </c>
      <c r="AY514" s="4" t="s">
        <v>858</v>
      </c>
      <c r="BA514" s="5" t="s">
        <v>737</v>
      </c>
      <c r="BB514" s="5" t="s">
        <v>316</v>
      </c>
      <c r="BC514" s="5">
        <v>76000</v>
      </c>
      <c r="BD514" s="5">
        <v>4.8</v>
      </c>
      <c r="BE514" s="5">
        <v>479.4</v>
      </c>
      <c r="BF514" s="5">
        <v>4.2</v>
      </c>
      <c r="BG514" s="5">
        <v>558.29999999999995</v>
      </c>
      <c r="BH514" s="5">
        <v>2.6</v>
      </c>
      <c r="BI514" s="5">
        <v>287.5</v>
      </c>
      <c r="BJ514" s="5">
        <v>2.2000000000000002</v>
      </c>
      <c r="BK514" s="5">
        <v>886.5</v>
      </c>
      <c r="BL514" s="5">
        <v>19</v>
      </c>
      <c r="BN514" s="6" t="s">
        <v>737</v>
      </c>
      <c r="BO514" s="6" t="s">
        <v>316</v>
      </c>
      <c r="BP514" s="6">
        <v>107000</v>
      </c>
      <c r="BQ514" s="6">
        <v>4</v>
      </c>
      <c r="BR514" s="6">
        <v>37</v>
      </c>
      <c r="BS514" s="6">
        <v>0.4</v>
      </c>
      <c r="BT514" s="6">
        <v>33.1</v>
      </c>
      <c r="BU514" s="6">
        <v>1.3</v>
      </c>
      <c r="BV514" s="6">
        <v>16</v>
      </c>
      <c r="BW514" s="6">
        <v>7.3</v>
      </c>
      <c r="BX514" s="6">
        <v>43.2</v>
      </c>
      <c r="BY514" s="6">
        <v>4.8</v>
      </c>
      <c r="CA514" s="7" t="s">
        <v>737</v>
      </c>
      <c r="CB514" s="7" t="s">
        <v>316</v>
      </c>
      <c r="CC514" s="7">
        <v>90000</v>
      </c>
      <c r="CD514" s="7">
        <v>5.6</v>
      </c>
      <c r="CE514" s="7">
        <v>21234</v>
      </c>
      <c r="CF514" s="7">
        <v>6.7</v>
      </c>
      <c r="CG514" s="7">
        <v>23598</v>
      </c>
      <c r="CH514" s="7">
        <v>3.6</v>
      </c>
      <c r="CI514" s="7">
        <v>6163</v>
      </c>
      <c r="CJ514" s="7">
        <v>13</v>
      </c>
      <c r="CK514" s="7" t="s">
        <v>858</v>
      </c>
      <c r="CL514" s="7" t="s">
        <v>858</v>
      </c>
      <c r="CN514" s="8" t="s">
        <v>737</v>
      </c>
      <c r="CO514" s="8" t="s">
        <v>316</v>
      </c>
      <c r="CP514" s="8">
        <v>107000</v>
      </c>
      <c r="CQ514" s="8">
        <v>4</v>
      </c>
      <c r="CR514" s="8">
        <v>11.31</v>
      </c>
      <c r="CS514" s="8">
        <v>4.4000000000000004</v>
      </c>
      <c r="CT514" s="8">
        <v>13.8</v>
      </c>
      <c r="CU514" s="8">
        <v>2.2999999999999998</v>
      </c>
      <c r="CV514" s="8">
        <v>6.47</v>
      </c>
      <c r="CW514" s="8">
        <v>1.7</v>
      </c>
      <c r="CX514" s="8">
        <v>22.88</v>
      </c>
      <c r="CY514" s="8">
        <v>15</v>
      </c>
      <c r="DA514" s="20" t="s">
        <v>737</v>
      </c>
      <c r="DB514" s="20" t="s">
        <v>316</v>
      </c>
      <c r="DC514" s="20">
        <v>107000</v>
      </c>
      <c r="DD514" s="20">
        <v>4</v>
      </c>
      <c r="DE514" s="20">
        <v>405.7</v>
      </c>
      <c r="DF514" s="20">
        <v>4.3</v>
      </c>
      <c r="DG514" s="20">
        <v>456.5</v>
      </c>
      <c r="DH514" s="20">
        <v>2.8</v>
      </c>
      <c r="DI514" s="20">
        <v>121.5</v>
      </c>
      <c r="DJ514" s="20">
        <v>9.5</v>
      </c>
      <c r="DK514" s="20">
        <v>837.2</v>
      </c>
      <c r="DL514" s="20">
        <v>13</v>
      </c>
      <c r="DN514" s="21" t="s">
        <v>737</v>
      </c>
      <c r="DO514" s="21" t="s">
        <v>316</v>
      </c>
      <c r="DP514" s="21">
        <v>29000</v>
      </c>
      <c r="DQ514" s="21">
        <v>7.5</v>
      </c>
      <c r="DR514" s="21">
        <v>37</v>
      </c>
      <c r="DS514" s="21">
        <v>0.4</v>
      </c>
      <c r="DT514" s="21">
        <v>37</v>
      </c>
      <c r="DU514" s="21">
        <v>0.9</v>
      </c>
      <c r="DV514" s="21">
        <v>32.299999999999997</v>
      </c>
      <c r="DW514" s="21">
        <v>1.7</v>
      </c>
      <c r="DX514" s="21" t="s">
        <v>858</v>
      </c>
      <c r="DY514" s="21" t="s">
        <v>858</v>
      </c>
      <c r="EA514" s="22" t="s">
        <v>737</v>
      </c>
      <c r="EB514" s="22" t="s">
        <v>316</v>
      </c>
      <c r="EC514" s="22">
        <v>24000</v>
      </c>
      <c r="ED514" s="22">
        <v>12.9</v>
      </c>
      <c r="EE514" s="22">
        <v>22307</v>
      </c>
      <c r="EF514" s="22">
        <v>15</v>
      </c>
      <c r="EG514" s="22">
        <v>26239</v>
      </c>
      <c r="EH514" s="22">
        <v>6</v>
      </c>
      <c r="EI514" s="22">
        <v>14160</v>
      </c>
      <c r="EJ514" s="22">
        <v>4.7</v>
      </c>
      <c r="EK514" s="22" t="s">
        <v>858</v>
      </c>
      <c r="EL514" s="22" t="s">
        <v>858</v>
      </c>
      <c r="EN514" s="23" t="s">
        <v>737</v>
      </c>
      <c r="EO514" s="23" t="s">
        <v>316</v>
      </c>
      <c r="EP514" s="23">
        <v>29000</v>
      </c>
      <c r="EQ514" s="23">
        <v>7.5</v>
      </c>
      <c r="ER514" s="23">
        <v>11.64</v>
      </c>
      <c r="ES514" s="23">
        <v>5.8</v>
      </c>
      <c r="ET514" s="23">
        <v>13.71</v>
      </c>
      <c r="EU514" s="23">
        <v>4</v>
      </c>
      <c r="EV514" s="23">
        <v>7.3</v>
      </c>
      <c r="EW514" s="23">
        <v>3.4</v>
      </c>
      <c r="EX514" s="23" t="s">
        <v>858</v>
      </c>
      <c r="EY514" s="23" t="s">
        <v>858</v>
      </c>
      <c r="FA514" s="24" t="s">
        <v>737</v>
      </c>
      <c r="FB514" s="24" t="s">
        <v>316</v>
      </c>
      <c r="FC514" s="24">
        <v>29000</v>
      </c>
      <c r="FD514" s="24">
        <v>7.5</v>
      </c>
      <c r="FE514" s="24">
        <v>430.1</v>
      </c>
      <c r="FF514" s="24">
        <v>4.9000000000000004</v>
      </c>
      <c r="FG514" s="24">
        <v>507.1</v>
      </c>
      <c r="FH514" s="24">
        <v>4</v>
      </c>
      <c r="FI514" s="24">
        <v>279</v>
      </c>
      <c r="FJ514" s="24">
        <v>4.3</v>
      </c>
      <c r="FK514" s="24" t="s">
        <v>858</v>
      </c>
      <c r="FL514" s="24" t="s">
        <v>858</v>
      </c>
      <c r="FN514" s="11" t="s">
        <v>737</v>
      </c>
      <c r="FO514" s="11" t="s">
        <v>316</v>
      </c>
      <c r="FP514" s="11">
        <v>47000</v>
      </c>
      <c r="FQ514" s="11">
        <v>6.2</v>
      </c>
      <c r="FR514" s="11">
        <v>39</v>
      </c>
      <c r="FS514" s="11">
        <v>1.3</v>
      </c>
      <c r="FT514" s="11">
        <v>40.1</v>
      </c>
      <c r="FU514" s="11">
        <v>0.8</v>
      </c>
      <c r="FV514" s="11">
        <v>35.799999999999997</v>
      </c>
      <c r="FW514" s="11">
        <v>2.4</v>
      </c>
      <c r="FX514" s="11" t="s">
        <v>858</v>
      </c>
      <c r="FY514" s="11" t="s">
        <v>858</v>
      </c>
      <c r="GA514" s="10" t="s">
        <v>737</v>
      </c>
      <c r="GB514" s="10" t="s">
        <v>316</v>
      </c>
      <c r="GC514" s="10">
        <v>39000</v>
      </c>
      <c r="GD514" s="10">
        <v>7.6</v>
      </c>
      <c r="GE514" s="10">
        <v>29486</v>
      </c>
      <c r="GF514" s="10">
        <v>5.3</v>
      </c>
      <c r="GG514" s="10">
        <v>30811</v>
      </c>
      <c r="GH514" s="10">
        <v>4.0999999999999996</v>
      </c>
      <c r="GI514" s="10">
        <v>15371</v>
      </c>
      <c r="GJ514" s="10">
        <v>5.6</v>
      </c>
      <c r="GK514" s="10" t="s">
        <v>858</v>
      </c>
      <c r="GL514" s="10" t="s">
        <v>858</v>
      </c>
      <c r="GN514" s="9" t="s">
        <v>737</v>
      </c>
      <c r="GO514" s="9" t="s">
        <v>316</v>
      </c>
      <c r="GP514" s="9">
        <v>47000</v>
      </c>
      <c r="GQ514" s="9">
        <v>6.2</v>
      </c>
      <c r="GR514" s="9">
        <v>13.6</v>
      </c>
      <c r="GS514" s="9">
        <v>5.0999999999999996</v>
      </c>
      <c r="GT514" s="9">
        <v>14.69</v>
      </c>
      <c r="GU514" s="9">
        <v>3.2</v>
      </c>
      <c r="GV514" s="9">
        <v>7.46</v>
      </c>
      <c r="GW514" s="9">
        <v>4</v>
      </c>
      <c r="GX514" s="9" t="s">
        <v>858</v>
      </c>
      <c r="GY514" s="9" t="s">
        <v>858</v>
      </c>
    </row>
    <row r="515" spans="1:207" x14ac:dyDescent="0.25">
      <c r="A515" s="1" t="s">
        <v>738</v>
      </c>
      <c r="B515" s="1" t="s">
        <v>317</v>
      </c>
      <c r="C515" s="1">
        <v>33000</v>
      </c>
      <c r="D515" s="1">
        <v>7.3</v>
      </c>
      <c r="E515" s="1">
        <v>517.70000000000005</v>
      </c>
      <c r="F515" s="1">
        <v>7</v>
      </c>
      <c r="G515" s="1">
        <v>612</v>
      </c>
      <c r="H515" s="1">
        <v>4.5</v>
      </c>
      <c r="I515" s="1">
        <v>294.39999999999998</v>
      </c>
      <c r="J515" s="1">
        <v>5.3</v>
      </c>
      <c r="K515" s="1" t="s">
        <v>858</v>
      </c>
      <c r="L515" s="1" t="s">
        <v>858</v>
      </c>
      <c r="N515" s="2" t="s">
        <v>738</v>
      </c>
      <c r="O515" s="2" t="s">
        <v>317</v>
      </c>
      <c r="P515" s="2">
        <v>50000</v>
      </c>
      <c r="Q515" s="2">
        <v>5.9</v>
      </c>
      <c r="R515" s="2">
        <v>37.5</v>
      </c>
      <c r="S515" s="2">
        <v>1</v>
      </c>
      <c r="T515" s="2">
        <v>39.799999999999997</v>
      </c>
      <c r="U515" s="2">
        <v>0.9</v>
      </c>
      <c r="V515" s="2">
        <v>34.799999999999997</v>
      </c>
      <c r="W515" s="2">
        <v>1.5</v>
      </c>
      <c r="X515" s="2" t="s">
        <v>858</v>
      </c>
      <c r="Y515" s="2" t="s">
        <v>858</v>
      </c>
      <c r="AA515" s="3" t="s">
        <v>738</v>
      </c>
      <c r="AB515" s="3" t="s">
        <v>317</v>
      </c>
      <c r="AC515" s="3">
        <v>44000</v>
      </c>
      <c r="AD515" s="3">
        <v>8.6999999999999993</v>
      </c>
      <c r="AE515" s="3">
        <v>26480</v>
      </c>
      <c r="AF515" s="3">
        <v>9.4</v>
      </c>
      <c r="AG515" s="3">
        <v>30651</v>
      </c>
      <c r="AH515" s="3">
        <v>6</v>
      </c>
      <c r="AI515" s="3" t="s">
        <v>858</v>
      </c>
      <c r="AJ515" s="3" t="s">
        <v>858</v>
      </c>
      <c r="AK515" s="3" t="s">
        <v>858</v>
      </c>
      <c r="AL515" s="3" t="s">
        <v>858</v>
      </c>
      <c r="AN515" s="4" t="s">
        <v>738</v>
      </c>
      <c r="AO515" s="4" t="s">
        <v>317</v>
      </c>
      <c r="AP515" s="4">
        <v>50000</v>
      </c>
      <c r="AQ515" s="4">
        <v>5.9</v>
      </c>
      <c r="AR515" s="4">
        <v>12.03</v>
      </c>
      <c r="AS515" s="4">
        <v>5.7</v>
      </c>
      <c r="AT515" s="4">
        <v>14.45</v>
      </c>
      <c r="AU515" s="4">
        <v>3.7</v>
      </c>
      <c r="AV515" s="4">
        <v>7.38</v>
      </c>
      <c r="AW515" s="4">
        <v>2.8</v>
      </c>
      <c r="AX515" s="4" t="s">
        <v>858</v>
      </c>
      <c r="AY515" s="4" t="s">
        <v>858</v>
      </c>
      <c r="BA515" s="5" t="s">
        <v>738</v>
      </c>
      <c r="BB515" s="5" t="s">
        <v>317</v>
      </c>
      <c r="BC515" s="5">
        <v>50000</v>
      </c>
      <c r="BD515" s="5">
        <v>5.9</v>
      </c>
      <c r="BE515" s="5">
        <v>485.6</v>
      </c>
      <c r="BF515" s="5">
        <v>6.3</v>
      </c>
      <c r="BG515" s="5">
        <v>574.70000000000005</v>
      </c>
      <c r="BH515" s="5">
        <v>3.6</v>
      </c>
      <c r="BI515" s="5">
        <v>281.3</v>
      </c>
      <c r="BJ515" s="5">
        <v>3.4</v>
      </c>
      <c r="BK515" s="5" t="s">
        <v>858</v>
      </c>
      <c r="BL515" s="5" t="s">
        <v>858</v>
      </c>
      <c r="BN515" s="6" t="s">
        <v>738</v>
      </c>
      <c r="BO515" s="6" t="s">
        <v>317</v>
      </c>
      <c r="BP515" s="6">
        <v>70000</v>
      </c>
      <c r="BQ515" s="6">
        <v>4.9000000000000004</v>
      </c>
      <c r="BR515" s="6">
        <v>37</v>
      </c>
      <c r="BS515" s="6">
        <v>0.4</v>
      </c>
      <c r="BT515" s="6">
        <v>33.200000000000003</v>
      </c>
      <c r="BU515" s="6">
        <v>1.8</v>
      </c>
      <c r="BV515" s="6">
        <v>13</v>
      </c>
      <c r="BW515" s="6">
        <v>13</v>
      </c>
      <c r="BX515" s="6">
        <v>44</v>
      </c>
      <c r="BY515" s="6">
        <v>11</v>
      </c>
      <c r="CA515" s="7" t="s">
        <v>738</v>
      </c>
      <c r="CB515" s="7" t="s">
        <v>317</v>
      </c>
      <c r="CC515" s="7">
        <v>60000</v>
      </c>
      <c r="CD515" s="7">
        <v>7.9</v>
      </c>
      <c r="CE515" s="7">
        <v>21017</v>
      </c>
      <c r="CF515" s="7">
        <v>12</v>
      </c>
      <c r="CG515" s="7">
        <v>24789</v>
      </c>
      <c r="CH515" s="7">
        <v>6.1</v>
      </c>
      <c r="CI515" s="7" t="s">
        <v>858</v>
      </c>
      <c r="CJ515" s="7" t="s">
        <v>858</v>
      </c>
      <c r="CK515" s="7" t="s">
        <v>858</v>
      </c>
      <c r="CL515" s="7" t="s">
        <v>858</v>
      </c>
      <c r="CN515" s="8" t="s">
        <v>738</v>
      </c>
      <c r="CO515" s="8" t="s">
        <v>317</v>
      </c>
      <c r="CP515" s="8">
        <v>70000</v>
      </c>
      <c r="CQ515" s="8">
        <v>4.9000000000000004</v>
      </c>
      <c r="CR515" s="8">
        <v>10.75</v>
      </c>
      <c r="CS515" s="8">
        <v>4.4000000000000004</v>
      </c>
      <c r="CT515" s="8">
        <v>13.71</v>
      </c>
      <c r="CU515" s="8">
        <v>3.4</v>
      </c>
      <c r="CV515" s="8">
        <v>6.49</v>
      </c>
      <c r="CW515" s="8">
        <v>2.2000000000000002</v>
      </c>
      <c r="CX515" s="8" t="s">
        <v>858</v>
      </c>
      <c r="CY515" s="8" t="s">
        <v>858</v>
      </c>
      <c r="DA515" s="20" t="s">
        <v>738</v>
      </c>
      <c r="DB515" s="20" t="s">
        <v>317</v>
      </c>
      <c r="DC515" s="20">
        <v>70000</v>
      </c>
      <c r="DD515" s="20">
        <v>4.9000000000000004</v>
      </c>
      <c r="DE515" s="20">
        <v>389.1</v>
      </c>
      <c r="DF515" s="20">
        <v>5.4</v>
      </c>
      <c r="DG515" s="20">
        <v>455.5</v>
      </c>
      <c r="DH515" s="20">
        <v>3.8</v>
      </c>
      <c r="DI515" s="20">
        <v>112.9</v>
      </c>
      <c r="DJ515" s="20">
        <v>15</v>
      </c>
      <c r="DK515" s="20" t="s">
        <v>858</v>
      </c>
      <c r="DL515" s="20" t="s">
        <v>858</v>
      </c>
      <c r="DN515" s="21" t="s">
        <v>738</v>
      </c>
      <c r="DO515" s="21" t="s">
        <v>317</v>
      </c>
      <c r="DP515" s="21">
        <v>16000</v>
      </c>
      <c r="DQ515" s="21">
        <v>9.8000000000000007</v>
      </c>
      <c r="DR515" s="21">
        <v>37.5</v>
      </c>
      <c r="DS515" s="21">
        <v>0.6</v>
      </c>
      <c r="DT515" s="21">
        <v>39.299999999999997</v>
      </c>
      <c r="DU515" s="21">
        <v>1.8</v>
      </c>
      <c r="DV515" s="21">
        <v>32.9</v>
      </c>
      <c r="DW515" s="21">
        <v>2</v>
      </c>
      <c r="DX515" s="21" t="s">
        <v>858</v>
      </c>
      <c r="DY515" s="21" t="s">
        <v>858</v>
      </c>
      <c r="EA515" s="22" t="s">
        <v>738</v>
      </c>
      <c r="EB515" s="22" t="s">
        <v>317</v>
      </c>
      <c r="EC515" s="22">
        <v>14000</v>
      </c>
      <c r="ED515" s="22">
        <v>17.7</v>
      </c>
      <c r="EE515" s="22" t="s">
        <v>858</v>
      </c>
      <c r="EF515" s="22" t="s">
        <v>858</v>
      </c>
      <c r="EG515" s="22">
        <v>26480</v>
      </c>
      <c r="EH515" s="22">
        <v>9.3000000000000007</v>
      </c>
      <c r="EI515" s="22" t="s">
        <v>858</v>
      </c>
      <c r="EJ515" s="22" t="s">
        <v>858</v>
      </c>
      <c r="EK515" s="22" t="s">
        <v>858</v>
      </c>
      <c r="EL515" s="22" t="s">
        <v>858</v>
      </c>
      <c r="EN515" s="23" t="s">
        <v>738</v>
      </c>
      <c r="EO515" s="23" t="s">
        <v>317</v>
      </c>
      <c r="EP515" s="23">
        <v>16000</v>
      </c>
      <c r="EQ515" s="23">
        <v>9.8000000000000007</v>
      </c>
      <c r="ER515" s="23">
        <v>10.49</v>
      </c>
      <c r="ES515" s="23">
        <v>9.4</v>
      </c>
      <c r="ET515" s="23">
        <v>12.71</v>
      </c>
      <c r="EU515" s="23">
        <v>5.0999999999999996</v>
      </c>
      <c r="EV515" s="23">
        <v>6.95</v>
      </c>
      <c r="EW515" s="23">
        <v>4.4000000000000004</v>
      </c>
      <c r="EX515" s="23" t="s">
        <v>858</v>
      </c>
      <c r="EY515" s="23" t="s">
        <v>858</v>
      </c>
      <c r="FA515" s="24" t="s">
        <v>738</v>
      </c>
      <c r="FB515" s="24" t="s">
        <v>317</v>
      </c>
      <c r="FC515" s="24">
        <v>16000</v>
      </c>
      <c r="FD515" s="24">
        <v>9.8000000000000007</v>
      </c>
      <c r="FE515" s="24">
        <v>420.1</v>
      </c>
      <c r="FF515" s="24">
        <v>12</v>
      </c>
      <c r="FG515" s="24">
        <v>498.9</v>
      </c>
      <c r="FH515" s="24">
        <v>4.8</v>
      </c>
      <c r="FI515" s="24">
        <v>264.39999999999998</v>
      </c>
      <c r="FJ515" s="24">
        <v>5.3</v>
      </c>
      <c r="FK515" s="24" t="s">
        <v>858</v>
      </c>
      <c r="FL515" s="24" t="s">
        <v>858</v>
      </c>
      <c r="FN515" s="11" t="s">
        <v>738</v>
      </c>
      <c r="FO515" s="11" t="s">
        <v>317</v>
      </c>
      <c r="FP515" s="11">
        <v>33000</v>
      </c>
      <c r="FQ515" s="11">
        <v>7.3</v>
      </c>
      <c r="FR515" s="11">
        <v>38.1</v>
      </c>
      <c r="FS515" s="11">
        <v>1.7</v>
      </c>
      <c r="FT515" s="11">
        <v>40</v>
      </c>
      <c r="FU515" s="11">
        <v>1</v>
      </c>
      <c r="FV515" s="11">
        <v>34.9</v>
      </c>
      <c r="FW515" s="11">
        <v>2.2000000000000002</v>
      </c>
      <c r="FX515" s="11" t="s">
        <v>858</v>
      </c>
      <c r="FY515" s="11" t="s">
        <v>858</v>
      </c>
      <c r="GA515" s="10" t="s">
        <v>738</v>
      </c>
      <c r="GB515" s="10" t="s">
        <v>317</v>
      </c>
      <c r="GC515" s="10">
        <v>30000</v>
      </c>
      <c r="GD515" s="10">
        <v>9.8000000000000007</v>
      </c>
      <c r="GE515" s="10">
        <v>27819</v>
      </c>
      <c r="GF515" s="10">
        <v>9.1999999999999993</v>
      </c>
      <c r="GG515" s="10">
        <v>32579</v>
      </c>
      <c r="GH515" s="10">
        <v>7.3</v>
      </c>
      <c r="GI515" s="10" t="s">
        <v>858</v>
      </c>
      <c r="GJ515" s="10" t="s">
        <v>858</v>
      </c>
      <c r="GK515" s="10" t="s">
        <v>858</v>
      </c>
      <c r="GL515" s="10" t="s">
        <v>858</v>
      </c>
      <c r="GN515" s="9" t="s">
        <v>738</v>
      </c>
      <c r="GO515" s="9" t="s">
        <v>317</v>
      </c>
      <c r="GP515" s="9">
        <v>33000</v>
      </c>
      <c r="GQ515" s="9">
        <v>7.3</v>
      </c>
      <c r="GR515" s="9">
        <v>12.82</v>
      </c>
      <c r="GS515" s="9">
        <v>6.9</v>
      </c>
      <c r="GT515" s="9">
        <v>15.29</v>
      </c>
      <c r="GU515" s="9">
        <v>4.5999999999999996</v>
      </c>
      <c r="GV515" s="9">
        <v>7.62</v>
      </c>
      <c r="GW515" s="9">
        <v>3.8</v>
      </c>
      <c r="GX515" s="9" t="s">
        <v>858</v>
      </c>
      <c r="GY515" s="9" t="s">
        <v>858</v>
      </c>
    </row>
    <row r="516" spans="1:207" x14ac:dyDescent="0.25">
      <c r="A516" s="1" t="s">
        <v>739</v>
      </c>
      <c r="B516" s="1" t="s">
        <v>318</v>
      </c>
      <c r="C516" s="1">
        <v>63000</v>
      </c>
      <c r="D516" s="1">
        <v>5.3</v>
      </c>
      <c r="E516" s="1">
        <v>543.79999999999995</v>
      </c>
      <c r="F516" s="1">
        <v>3.9</v>
      </c>
      <c r="G516" s="1">
        <v>615.79999999999995</v>
      </c>
      <c r="H516" s="1">
        <v>3</v>
      </c>
      <c r="I516" s="1">
        <v>299.89999999999998</v>
      </c>
      <c r="J516" s="1">
        <v>4.2</v>
      </c>
      <c r="K516" s="1" t="s">
        <v>858</v>
      </c>
      <c r="L516" s="1" t="s">
        <v>858</v>
      </c>
      <c r="N516" s="2" t="s">
        <v>739</v>
      </c>
      <c r="O516" s="2" t="s">
        <v>318</v>
      </c>
      <c r="P516" s="2">
        <v>95000</v>
      </c>
      <c r="Q516" s="2">
        <v>4.2</v>
      </c>
      <c r="R516" s="2">
        <v>37.5</v>
      </c>
      <c r="S516" s="2">
        <v>0.3</v>
      </c>
      <c r="T516" s="2">
        <v>39</v>
      </c>
      <c r="U516" s="2">
        <v>0.5</v>
      </c>
      <c r="V516" s="2">
        <v>34.9</v>
      </c>
      <c r="W516" s="2">
        <v>1</v>
      </c>
      <c r="X516" s="2">
        <v>45</v>
      </c>
      <c r="Y516" s="2">
        <v>6.2</v>
      </c>
      <c r="AA516" s="3" t="s">
        <v>739</v>
      </c>
      <c r="AB516" s="3" t="s">
        <v>318</v>
      </c>
      <c r="AC516" s="3">
        <v>83000</v>
      </c>
      <c r="AD516" s="3">
        <v>5.7</v>
      </c>
      <c r="AE516" s="3">
        <v>26897</v>
      </c>
      <c r="AF516" s="3">
        <v>5</v>
      </c>
      <c r="AG516" s="3">
        <v>30843</v>
      </c>
      <c r="AH516" s="3">
        <v>3.5</v>
      </c>
      <c r="AI516" s="3">
        <v>13688</v>
      </c>
      <c r="AJ516" s="3">
        <v>4.9000000000000004</v>
      </c>
      <c r="AK516" s="3" t="s">
        <v>858</v>
      </c>
      <c r="AL516" s="3" t="s">
        <v>858</v>
      </c>
      <c r="AN516" s="4" t="s">
        <v>739</v>
      </c>
      <c r="AO516" s="4" t="s">
        <v>318</v>
      </c>
      <c r="AP516" s="4">
        <v>95000</v>
      </c>
      <c r="AQ516" s="4">
        <v>4.2</v>
      </c>
      <c r="AR516" s="4">
        <v>12.69</v>
      </c>
      <c r="AS516" s="4">
        <v>3.9</v>
      </c>
      <c r="AT516" s="4">
        <v>14.69</v>
      </c>
      <c r="AU516" s="4">
        <v>2.5</v>
      </c>
      <c r="AV516" s="4">
        <v>6.87</v>
      </c>
      <c r="AW516" s="4">
        <v>2.6</v>
      </c>
      <c r="AX516" s="4">
        <v>25.2</v>
      </c>
      <c r="AY516" s="4">
        <v>18</v>
      </c>
      <c r="BA516" s="5" t="s">
        <v>739</v>
      </c>
      <c r="BB516" s="5" t="s">
        <v>318</v>
      </c>
      <c r="BC516" s="5">
        <v>95000</v>
      </c>
      <c r="BD516" s="5">
        <v>4.2</v>
      </c>
      <c r="BE516" s="5">
        <v>501.4</v>
      </c>
      <c r="BF516" s="5">
        <v>3.3</v>
      </c>
      <c r="BG516" s="5">
        <v>573.29999999999995</v>
      </c>
      <c r="BH516" s="5">
        <v>2.4</v>
      </c>
      <c r="BI516" s="5">
        <v>278.8</v>
      </c>
      <c r="BJ516" s="5">
        <v>3.1</v>
      </c>
      <c r="BK516" s="5">
        <v>936.6</v>
      </c>
      <c r="BL516" s="5">
        <v>19</v>
      </c>
      <c r="BN516" s="6" t="s">
        <v>739</v>
      </c>
      <c r="BO516" s="6" t="s">
        <v>318</v>
      </c>
      <c r="BP516" s="6">
        <v>154000</v>
      </c>
      <c r="BQ516" s="6">
        <v>3.3</v>
      </c>
      <c r="BR516" s="6">
        <v>36.200000000000003</v>
      </c>
      <c r="BS516" s="6">
        <v>1.4</v>
      </c>
      <c r="BT516" s="6">
        <v>30.2</v>
      </c>
      <c r="BU516" s="6">
        <v>1.4</v>
      </c>
      <c r="BV516" s="6">
        <v>10</v>
      </c>
      <c r="BW516" s="6">
        <v>5.9</v>
      </c>
      <c r="BX516" s="6">
        <v>42.5</v>
      </c>
      <c r="BY516" s="6">
        <v>4.5</v>
      </c>
      <c r="CA516" s="7" t="s">
        <v>739</v>
      </c>
      <c r="CB516" s="7" t="s">
        <v>318</v>
      </c>
      <c r="CC516" s="7">
        <v>131000</v>
      </c>
      <c r="CD516" s="7">
        <v>4.3</v>
      </c>
      <c r="CE516" s="7">
        <v>19382</v>
      </c>
      <c r="CF516" s="7">
        <v>5.4</v>
      </c>
      <c r="CG516" s="7">
        <v>22619</v>
      </c>
      <c r="CH516" s="7">
        <v>3.7</v>
      </c>
      <c r="CI516" s="7">
        <v>3817</v>
      </c>
      <c r="CJ516" s="7">
        <v>8.5</v>
      </c>
      <c r="CK516" s="7" t="s">
        <v>858</v>
      </c>
      <c r="CL516" s="7" t="s">
        <v>858</v>
      </c>
      <c r="CN516" s="8" t="s">
        <v>739</v>
      </c>
      <c r="CO516" s="8" t="s">
        <v>318</v>
      </c>
      <c r="CP516" s="8">
        <v>154000</v>
      </c>
      <c r="CQ516" s="8">
        <v>3.3</v>
      </c>
      <c r="CR516" s="8">
        <v>10.06</v>
      </c>
      <c r="CS516" s="8">
        <v>3.2</v>
      </c>
      <c r="CT516" s="8">
        <v>13.66</v>
      </c>
      <c r="CU516" s="8">
        <v>2.2999999999999998</v>
      </c>
      <c r="CV516" s="8">
        <v>6.08</v>
      </c>
      <c r="CW516" s="8">
        <v>0.4</v>
      </c>
      <c r="CX516" s="8">
        <v>22.62</v>
      </c>
      <c r="CY516" s="8">
        <v>12</v>
      </c>
      <c r="DA516" s="20" t="s">
        <v>739</v>
      </c>
      <c r="DB516" s="20" t="s">
        <v>318</v>
      </c>
      <c r="DC516" s="20">
        <v>154000</v>
      </c>
      <c r="DD516" s="20">
        <v>3.3</v>
      </c>
      <c r="DE516" s="20">
        <v>356.8</v>
      </c>
      <c r="DF516" s="20">
        <v>4.2</v>
      </c>
      <c r="DG516" s="20">
        <v>413.2</v>
      </c>
      <c r="DH516" s="20">
        <v>2.7</v>
      </c>
      <c r="DI516" s="20">
        <v>68.099999999999994</v>
      </c>
      <c r="DJ516" s="20">
        <v>6.3</v>
      </c>
      <c r="DK516" s="20">
        <v>815.8</v>
      </c>
      <c r="DL516" s="20">
        <v>12</v>
      </c>
      <c r="DN516" s="21" t="s">
        <v>739</v>
      </c>
      <c r="DO516" s="21" t="s">
        <v>318</v>
      </c>
      <c r="DP516" s="21">
        <v>32000</v>
      </c>
      <c r="DQ516" s="21">
        <v>7</v>
      </c>
      <c r="DR516" s="21">
        <v>37.4</v>
      </c>
      <c r="DS516" s="21">
        <v>0.3</v>
      </c>
      <c r="DT516" s="21">
        <v>38</v>
      </c>
      <c r="DU516" s="21">
        <v>1</v>
      </c>
      <c r="DV516" s="21">
        <v>32.5</v>
      </c>
      <c r="DW516" s="21">
        <v>1.6</v>
      </c>
      <c r="DX516" s="21" t="s">
        <v>858</v>
      </c>
      <c r="DY516" s="21" t="s">
        <v>858</v>
      </c>
      <c r="EA516" s="22" t="s">
        <v>739</v>
      </c>
      <c r="EB516" s="22" t="s">
        <v>318</v>
      </c>
      <c r="EC516" s="22">
        <v>27000</v>
      </c>
      <c r="ED516" s="22">
        <v>10.199999999999999</v>
      </c>
      <c r="EE516" s="22">
        <v>21726</v>
      </c>
      <c r="EF516" s="22">
        <v>9.6</v>
      </c>
      <c r="EG516" s="22">
        <v>24776</v>
      </c>
      <c r="EH516" s="22">
        <v>4.5999999999999996</v>
      </c>
      <c r="EI516" s="22">
        <v>11973</v>
      </c>
      <c r="EJ516" s="22">
        <v>8.1999999999999993</v>
      </c>
      <c r="EK516" s="22" t="s">
        <v>858</v>
      </c>
      <c r="EL516" s="22" t="s">
        <v>858</v>
      </c>
      <c r="EN516" s="23" t="s">
        <v>739</v>
      </c>
      <c r="EO516" s="23" t="s">
        <v>318</v>
      </c>
      <c r="EP516" s="23">
        <v>32000</v>
      </c>
      <c r="EQ516" s="23">
        <v>7</v>
      </c>
      <c r="ER516" s="23">
        <v>11.51</v>
      </c>
      <c r="ES516" s="23">
        <v>6.1</v>
      </c>
      <c r="ET516" s="23">
        <v>12.88</v>
      </c>
      <c r="EU516" s="23">
        <v>3.6</v>
      </c>
      <c r="EV516" s="23">
        <v>6.36</v>
      </c>
      <c r="EW516" s="23">
        <v>2.8</v>
      </c>
      <c r="EX516" s="23" t="s">
        <v>858</v>
      </c>
      <c r="EY516" s="23" t="s">
        <v>858</v>
      </c>
      <c r="FA516" s="24" t="s">
        <v>739</v>
      </c>
      <c r="FB516" s="24" t="s">
        <v>318</v>
      </c>
      <c r="FC516" s="24">
        <v>32000</v>
      </c>
      <c r="FD516" s="24">
        <v>7</v>
      </c>
      <c r="FE516" s="24">
        <v>435.9</v>
      </c>
      <c r="FF516" s="24">
        <v>6.2</v>
      </c>
      <c r="FG516" s="24">
        <v>489.5</v>
      </c>
      <c r="FH516" s="24">
        <v>3.4</v>
      </c>
      <c r="FI516" s="24">
        <v>256.10000000000002</v>
      </c>
      <c r="FJ516" s="24">
        <v>5.5</v>
      </c>
      <c r="FK516" s="24" t="s">
        <v>858</v>
      </c>
      <c r="FL516" s="24" t="s">
        <v>858</v>
      </c>
      <c r="FN516" s="11" t="s">
        <v>739</v>
      </c>
      <c r="FO516" s="11" t="s">
        <v>318</v>
      </c>
      <c r="FP516" s="11">
        <v>63000</v>
      </c>
      <c r="FQ516" s="11">
        <v>5.3</v>
      </c>
      <c r="FR516" s="11">
        <v>37.5</v>
      </c>
      <c r="FS516" s="11">
        <v>0.9</v>
      </c>
      <c r="FT516" s="11">
        <v>39.6</v>
      </c>
      <c r="FU516" s="11">
        <v>0.6</v>
      </c>
      <c r="FV516" s="11">
        <v>35</v>
      </c>
      <c r="FW516" s="11">
        <v>0.5</v>
      </c>
      <c r="FX516" s="11">
        <v>46.4</v>
      </c>
      <c r="FY516" s="11">
        <v>9.3000000000000007</v>
      </c>
      <c r="GA516" s="10" t="s">
        <v>739</v>
      </c>
      <c r="GB516" s="10" t="s">
        <v>318</v>
      </c>
      <c r="GC516" s="10">
        <v>56000</v>
      </c>
      <c r="GD516" s="10">
        <v>6.8</v>
      </c>
      <c r="GE516" s="10">
        <v>29596</v>
      </c>
      <c r="GF516" s="10">
        <v>4.5999999999999996</v>
      </c>
      <c r="GG516" s="10">
        <v>33714</v>
      </c>
      <c r="GH516" s="10">
        <v>4.3</v>
      </c>
      <c r="GI516" s="10">
        <v>15520</v>
      </c>
      <c r="GJ516" s="10">
        <v>6.3</v>
      </c>
      <c r="GK516" s="10" t="s">
        <v>858</v>
      </c>
      <c r="GL516" s="10" t="s">
        <v>858</v>
      </c>
      <c r="GN516" s="9" t="s">
        <v>739</v>
      </c>
      <c r="GO516" s="9" t="s">
        <v>318</v>
      </c>
      <c r="GP516" s="9">
        <v>63000</v>
      </c>
      <c r="GQ516" s="9">
        <v>5.3</v>
      </c>
      <c r="GR516" s="9">
        <v>13.4</v>
      </c>
      <c r="GS516" s="9">
        <v>5.2</v>
      </c>
      <c r="GT516" s="9">
        <v>15.56</v>
      </c>
      <c r="GU516" s="9">
        <v>3.2</v>
      </c>
      <c r="GV516" s="9">
        <v>7.25</v>
      </c>
      <c r="GW516" s="9">
        <v>4.3</v>
      </c>
      <c r="GX516" s="9" t="s">
        <v>858</v>
      </c>
      <c r="GY516" s="9" t="s">
        <v>858</v>
      </c>
    </row>
    <row r="517" spans="1:207" x14ac:dyDescent="0.25">
      <c r="A517" s="1" t="s">
        <v>740</v>
      </c>
      <c r="B517" s="1" t="s">
        <v>319</v>
      </c>
      <c r="C517" s="1">
        <v>42000</v>
      </c>
      <c r="D517" s="1">
        <v>6.5</v>
      </c>
      <c r="E517" s="1">
        <v>571.9</v>
      </c>
      <c r="F517" s="1">
        <v>5.9</v>
      </c>
      <c r="G517" s="1">
        <v>693.6</v>
      </c>
      <c r="H517" s="1">
        <v>4.3</v>
      </c>
      <c r="I517" s="1">
        <v>312.39999999999998</v>
      </c>
      <c r="J517" s="1">
        <v>4.2</v>
      </c>
      <c r="K517" s="1" t="s">
        <v>858</v>
      </c>
      <c r="L517" s="1" t="s">
        <v>858</v>
      </c>
      <c r="N517" s="2" t="s">
        <v>740</v>
      </c>
      <c r="O517" s="2" t="s">
        <v>319</v>
      </c>
      <c r="P517" s="2">
        <v>67000</v>
      </c>
      <c r="Q517" s="2">
        <v>5</v>
      </c>
      <c r="R517" s="2">
        <v>37.5</v>
      </c>
      <c r="S517" s="2">
        <v>0.3</v>
      </c>
      <c r="T517" s="2">
        <v>38.4</v>
      </c>
      <c r="U517" s="2">
        <v>0.6</v>
      </c>
      <c r="V517" s="2">
        <v>35</v>
      </c>
      <c r="W517" s="2">
        <v>0</v>
      </c>
      <c r="X517" s="2">
        <v>42.5</v>
      </c>
      <c r="Y517" s="2">
        <v>12</v>
      </c>
      <c r="AA517" s="3" t="s">
        <v>740</v>
      </c>
      <c r="AB517" s="3" t="s">
        <v>319</v>
      </c>
      <c r="AC517" s="3">
        <v>60000</v>
      </c>
      <c r="AD517" s="3">
        <v>5.9</v>
      </c>
      <c r="AE517" s="3">
        <v>27075</v>
      </c>
      <c r="AF517" s="3">
        <v>5.0999999999999996</v>
      </c>
      <c r="AG517" s="3">
        <v>33862</v>
      </c>
      <c r="AH517" s="3">
        <v>5.6</v>
      </c>
      <c r="AI517" s="3">
        <v>14876</v>
      </c>
      <c r="AJ517" s="3">
        <v>4.3</v>
      </c>
      <c r="AK517" s="3" t="s">
        <v>858</v>
      </c>
      <c r="AL517" s="3" t="s">
        <v>858</v>
      </c>
      <c r="AN517" s="4" t="s">
        <v>740</v>
      </c>
      <c r="AO517" s="4" t="s">
        <v>319</v>
      </c>
      <c r="AP517" s="4">
        <v>67000</v>
      </c>
      <c r="AQ517" s="4">
        <v>5</v>
      </c>
      <c r="AR517" s="4">
        <v>13.42</v>
      </c>
      <c r="AS517" s="4">
        <v>5.0999999999999996</v>
      </c>
      <c r="AT517" s="4">
        <v>16.32</v>
      </c>
      <c r="AU517" s="4">
        <v>3.4</v>
      </c>
      <c r="AV517" s="4">
        <v>7.68</v>
      </c>
      <c r="AW517" s="4">
        <v>3</v>
      </c>
      <c r="AX517" s="4" t="s">
        <v>858</v>
      </c>
      <c r="AY517" s="4" t="s">
        <v>858</v>
      </c>
      <c r="BA517" s="5" t="s">
        <v>740</v>
      </c>
      <c r="BB517" s="5" t="s">
        <v>319</v>
      </c>
      <c r="BC517" s="5">
        <v>67000</v>
      </c>
      <c r="BD517" s="5">
        <v>5</v>
      </c>
      <c r="BE517" s="5">
        <v>520.79999999999995</v>
      </c>
      <c r="BF517" s="5">
        <v>4.3</v>
      </c>
      <c r="BG517" s="5">
        <v>626</v>
      </c>
      <c r="BH517" s="5">
        <v>3.3</v>
      </c>
      <c r="BI517" s="5">
        <v>294.39999999999998</v>
      </c>
      <c r="BJ517" s="5">
        <v>3</v>
      </c>
      <c r="BK517" s="5" t="s">
        <v>858</v>
      </c>
      <c r="BL517" s="5" t="s">
        <v>858</v>
      </c>
      <c r="BN517" s="6" t="s">
        <v>740</v>
      </c>
      <c r="BO517" s="6" t="s">
        <v>319</v>
      </c>
      <c r="BP517" s="6">
        <v>95000</v>
      </c>
      <c r="BQ517" s="6">
        <v>4.0999999999999996</v>
      </c>
      <c r="BR517" s="6">
        <v>36.4</v>
      </c>
      <c r="BS517" s="6">
        <v>1.4</v>
      </c>
      <c r="BT517" s="6">
        <v>32.299999999999997</v>
      </c>
      <c r="BU517" s="6">
        <v>1.4</v>
      </c>
      <c r="BV517" s="6">
        <v>14.2</v>
      </c>
      <c r="BW517" s="6">
        <v>6.5</v>
      </c>
      <c r="BX517" s="6">
        <v>41.1</v>
      </c>
      <c r="BY517" s="6">
        <v>5</v>
      </c>
      <c r="CA517" s="7" t="s">
        <v>740</v>
      </c>
      <c r="CB517" s="7" t="s">
        <v>319</v>
      </c>
      <c r="CC517" s="7">
        <v>85000</v>
      </c>
      <c r="CD517" s="7">
        <v>5.4</v>
      </c>
      <c r="CE517" s="7">
        <v>21078</v>
      </c>
      <c r="CF517" s="7">
        <v>7.1</v>
      </c>
      <c r="CG517" s="7">
        <v>26948</v>
      </c>
      <c r="CH517" s="7">
        <v>5.9</v>
      </c>
      <c r="CI517" s="7" t="s">
        <v>858</v>
      </c>
      <c r="CJ517" s="7" t="s">
        <v>858</v>
      </c>
      <c r="CK517" s="7" t="s">
        <v>858</v>
      </c>
      <c r="CL517" s="7" t="s">
        <v>858</v>
      </c>
      <c r="CN517" s="8" t="s">
        <v>740</v>
      </c>
      <c r="CO517" s="8" t="s">
        <v>319</v>
      </c>
      <c r="CP517" s="8">
        <v>95000</v>
      </c>
      <c r="CQ517" s="8">
        <v>4.0999999999999996</v>
      </c>
      <c r="CR517" s="8">
        <v>11.9</v>
      </c>
      <c r="CS517" s="8">
        <v>4.5</v>
      </c>
      <c r="CT517" s="8">
        <v>15.32</v>
      </c>
      <c r="CU517" s="8">
        <v>3.1</v>
      </c>
      <c r="CV517" s="8">
        <v>6.75</v>
      </c>
      <c r="CW517" s="8">
        <v>2</v>
      </c>
      <c r="CX517" s="8">
        <v>25.01</v>
      </c>
      <c r="CY517" s="8">
        <v>20</v>
      </c>
      <c r="DA517" s="20" t="s">
        <v>740</v>
      </c>
      <c r="DB517" s="20" t="s">
        <v>319</v>
      </c>
      <c r="DC517" s="20">
        <v>95000</v>
      </c>
      <c r="DD517" s="20">
        <v>4.0999999999999996</v>
      </c>
      <c r="DE517" s="20">
        <v>408.2</v>
      </c>
      <c r="DF517" s="20">
        <v>5.5</v>
      </c>
      <c r="DG517" s="20">
        <v>494.8</v>
      </c>
      <c r="DH517" s="20">
        <v>3.5</v>
      </c>
      <c r="DI517" s="20">
        <v>123.4</v>
      </c>
      <c r="DJ517" s="20">
        <v>7.8</v>
      </c>
      <c r="DK517" s="20">
        <v>915.4</v>
      </c>
      <c r="DL517" s="20">
        <v>20</v>
      </c>
      <c r="DN517" s="21" t="s">
        <v>740</v>
      </c>
      <c r="DO517" s="21" t="s">
        <v>319</v>
      </c>
      <c r="DP517" s="21">
        <v>25000</v>
      </c>
      <c r="DQ517" s="21">
        <v>7.8</v>
      </c>
      <c r="DR517" s="21">
        <v>37</v>
      </c>
      <c r="DS517" s="21">
        <v>0.5</v>
      </c>
      <c r="DT517" s="21">
        <v>36.9</v>
      </c>
      <c r="DU517" s="21">
        <v>0.7</v>
      </c>
      <c r="DV517" s="21">
        <v>32.5</v>
      </c>
      <c r="DW517" s="21">
        <v>2.9</v>
      </c>
      <c r="DX517" s="21" t="s">
        <v>858</v>
      </c>
      <c r="DY517" s="21" t="s">
        <v>858</v>
      </c>
      <c r="EA517" s="22" t="s">
        <v>740</v>
      </c>
      <c r="EB517" s="22" t="s">
        <v>319</v>
      </c>
      <c r="EC517" s="22">
        <v>24000</v>
      </c>
      <c r="ED517" s="22">
        <v>9</v>
      </c>
      <c r="EE517" s="22">
        <v>22064</v>
      </c>
      <c r="EF517" s="22">
        <v>8.4</v>
      </c>
      <c r="EG517" s="22">
        <v>26211</v>
      </c>
      <c r="EH517" s="22">
        <v>5</v>
      </c>
      <c r="EI517" s="22">
        <v>13843</v>
      </c>
      <c r="EJ517" s="22">
        <v>5.7</v>
      </c>
      <c r="EK517" s="22" t="s">
        <v>858</v>
      </c>
      <c r="EL517" s="22" t="s">
        <v>858</v>
      </c>
      <c r="EN517" s="23" t="s">
        <v>740</v>
      </c>
      <c r="EO517" s="23" t="s">
        <v>319</v>
      </c>
      <c r="EP517" s="23">
        <v>25000</v>
      </c>
      <c r="EQ517" s="23">
        <v>7.8</v>
      </c>
      <c r="ER517" s="23">
        <v>12.18</v>
      </c>
      <c r="ES517" s="23">
        <v>6.6</v>
      </c>
      <c r="ET517" s="23">
        <v>13.96</v>
      </c>
      <c r="EU517" s="23">
        <v>4.2</v>
      </c>
      <c r="EV517" s="23">
        <v>7.37</v>
      </c>
      <c r="EW517" s="23">
        <v>3.8</v>
      </c>
      <c r="EX517" s="23" t="s">
        <v>858</v>
      </c>
      <c r="EY517" s="23" t="s">
        <v>858</v>
      </c>
      <c r="FA517" s="24" t="s">
        <v>740</v>
      </c>
      <c r="FB517" s="24" t="s">
        <v>319</v>
      </c>
      <c r="FC517" s="24">
        <v>25000</v>
      </c>
      <c r="FD517" s="24">
        <v>7.8</v>
      </c>
      <c r="FE517" s="24">
        <v>451.5</v>
      </c>
      <c r="FF517" s="24">
        <v>5.6</v>
      </c>
      <c r="FG517" s="24">
        <v>514.5</v>
      </c>
      <c r="FH517" s="24">
        <v>4.2</v>
      </c>
      <c r="FI517" s="24">
        <v>270.5</v>
      </c>
      <c r="FJ517" s="24">
        <v>4.2</v>
      </c>
      <c r="FK517" s="24" t="s">
        <v>858</v>
      </c>
      <c r="FL517" s="24" t="s">
        <v>858</v>
      </c>
      <c r="FN517" s="11" t="s">
        <v>740</v>
      </c>
      <c r="FO517" s="11" t="s">
        <v>319</v>
      </c>
      <c r="FP517" s="11">
        <v>42000</v>
      </c>
      <c r="FQ517" s="11">
        <v>6.5</v>
      </c>
      <c r="FR517" s="11">
        <v>37.5</v>
      </c>
      <c r="FS517" s="11">
        <v>0.9</v>
      </c>
      <c r="FT517" s="11">
        <v>39.299999999999997</v>
      </c>
      <c r="FU517" s="11">
        <v>0.9</v>
      </c>
      <c r="FV517" s="11">
        <v>35</v>
      </c>
      <c r="FW517" s="11">
        <v>0</v>
      </c>
      <c r="FX517" s="11" t="s">
        <v>858</v>
      </c>
      <c r="FY517" s="11" t="s">
        <v>858</v>
      </c>
      <c r="GA517" s="10" t="s">
        <v>740</v>
      </c>
      <c r="GB517" s="10" t="s">
        <v>319</v>
      </c>
      <c r="GC517" s="10">
        <v>37000</v>
      </c>
      <c r="GD517" s="10">
        <v>7.7</v>
      </c>
      <c r="GE517" s="10">
        <v>29903</v>
      </c>
      <c r="GF517" s="10">
        <v>6.7</v>
      </c>
      <c r="GG517" s="10">
        <v>38735</v>
      </c>
      <c r="GH517" s="10">
        <v>7.6</v>
      </c>
      <c r="GI517" s="10">
        <v>16756</v>
      </c>
      <c r="GJ517" s="10">
        <v>5</v>
      </c>
      <c r="GK517" s="10" t="s">
        <v>858</v>
      </c>
      <c r="GL517" s="10" t="s">
        <v>858</v>
      </c>
      <c r="GN517" s="9" t="s">
        <v>740</v>
      </c>
      <c r="GO517" s="9" t="s">
        <v>319</v>
      </c>
      <c r="GP517" s="9">
        <v>42000</v>
      </c>
      <c r="GQ517" s="9">
        <v>6.5</v>
      </c>
      <c r="GR517" s="9">
        <v>14.62</v>
      </c>
      <c r="GS517" s="9">
        <v>7.3</v>
      </c>
      <c r="GT517" s="9">
        <v>17.66</v>
      </c>
      <c r="GU517" s="9">
        <v>4.5</v>
      </c>
      <c r="GV517" s="9">
        <v>8.08</v>
      </c>
      <c r="GW517" s="9">
        <v>4.4000000000000004</v>
      </c>
      <c r="GX517" s="9" t="s">
        <v>858</v>
      </c>
      <c r="GY517" s="9" t="s">
        <v>858</v>
      </c>
    </row>
    <row r="518" spans="1:207" x14ac:dyDescent="0.25">
      <c r="A518" s="1" t="s">
        <v>741</v>
      </c>
      <c r="B518" s="1" t="s">
        <v>320</v>
      </c>
      <c r="C518" s="1">
        <v>15000</v>
      </c>
      <c r="D518" s="1">
        <v>10.9</v>
      </c>
      <c r="E518" s="1">
        <v>392.1</v>
      </c>
      <c r="F518" s="1">
        <v>8</v>
      </c>
      <c r="G518" s="1">
        <v>463.2</v>
      </c>
      <c r="H518" s="1">
        <v>6.5</v>
      </c>
      <c r="I518" s="1">
        <v>250.2</v>
      </c>
      <c r="J518" s="1">
        <v>9.6999999999999993</v>
      </c>
      <c r="K518" s="1" t="s">
        <v>858</v>
      </c>
      <c r="L518" s="1" t="s">
        <v>858</v>
      </c>
      <c r="N518" s="2" t="s">
        <v>741</v>
      </c>
      <c r="O518" s="2" t="s">
        <v>320</v>
      </c>
      <c r="P518" s="2">
        <v>27000</v>
      </c>
      <c r="Q518" s="2">
        <v>7.9</v>
      </c>
      <c r="R518" s="2">
        <v>37.5</v>
      </c>
      <c r="S518" s="2">
        <v>1.1000000000000001</v>
      </c>
      <c r="T518" s="2">
        <v>38.700000000000003</v>
      </c>
      <c r="U518" s="2">
        <v>1.1000000000000001</v>
      </c>
      <c r="V518" s="2">
        <v>32.5</v>
      </c>
      <c r="W518" s="2">
        <v>2.4</v>
      </c>
      <c r="X518" s="2" t="s">
        <v>858</v>
      </c>
      <c r="Y518" s="2" t="s">
        <v>858</v>
      </c>
      <c r="AA518" s="3" t="s">
        <v>741</v>
      </c>
      <c r="AB518" s="3" t="s">
        <v>320</v>
      </c>
      <c r="AC518" s="3">
        <v>23000</v>
      </c>
      <c r="AD518" s="3">
        <v>9.5</v>
      </c>
      <c r="AE518" s="3">
        <v>21520</v>
      </c>
      <c r="AF518" s="3">
        <v>7</v>
      </c>
      <c r="AG518" s="3">
        <v>24897</v>
      </c>
      <c r="AH518" s="3">
        <v>6.1</v>
      </c>
      <c r="AI518" s="3">
        <v>12729</v>
      </c>
      <c r="AJ518" s="3">
        <v>12</v>
      </c>
      <c r="AK518" s="3" t="s">
        <v>858</v>
      </c>
      <c r="AL518" s="3" t="s">
        <v>858</v>
      </c>
      <c r="AN518" s="4" t="s">
        <v>741</v>
      </c>
      <c r="AO518" s="4" t="s">
        <v>320</v>
      </c>
      <c r="AP518" s="4">
        <v>27000</v>
      </c>
      <c r="AQ518" s="4">
        <v>7.9</v>
      </c>
      <c r="AR518" s="4">
        <v>10.55</v>
      </c>
      <c r="AS518" s="4">
        <v>7.5</v>
      </c>
      <c r="AT518" s="4">
        <v>12.37</v>
      </c>
      <c r="AU518" s="4">
        <v>5</v>
      </c>
      <c r="AV518" s="4">
        <v>6.5</v>
      </c>
      <c r="AW518" s="4">
        <v>2.6</v>
      </c>
      <c r="AX518" s="4" t="s">
        <v>858</v>
      </c>
      <c r="AY518" s="4" t="s">
        <v>858</v>
      </c>
      <c r="BA518" s="5" t="s">
        <v>741</v>
      </c>
      <c r="BB518" s="5" t="s">
        <v>320</v>
      </c>
      <c r="BC518" s="5">
        <v>27000</v>
      </c>
      <c r="BD518" s="5">
        <v>7.9</v>
      </c>
      <c r="BE518" s="5">
        <v>412.9</v>
      </c>
      <c r="BF518" s="5">
        <v>6.6</v>
      </c>
      <c r="BG518" s="5">
        <v>479.3</v>
      </c>
      <c r="BH518" s="5">
        <v>4.9000000000000004</v>
      </c>
      <c r="BI518" s="5">
        <v>256</v>
      </c>
      <c r="BJ518" s="5">
        <v>6.3</v>
      </c>
      <c r="BK518" s="5" t="s">
        <v>858</v>
      </c>
      <c r="BL518" s="5" t="s">
        <v>858</v>
      </c>
      <c r="BN518" s="6" t="s">
        <v>741</v>
      </c>
      <c r="BO518" s="6" t="s">
        <v>320</v>
      </c>
      <c r="BP518" s="6">
        <v>43000</v>
      </c>
      <c r="BQ518" s="6">
        <v>6.2</v>
      </c>
      <c r="BR518" s="6">
        <v>35.299999999999997</v>
      </c>
      <c r="BS518" s="6">
        <v>3.8</v>
      </c>
      <c r="BT518" s="6">
        <v>31.1</v>
      </c>
      <c r="BU518" s="6">
        <v>2.4</v>
      </c>
      <c r="BV518" s="6">
        <v>13.5</v>
      </c>
      <c r="BW518" s="6">
        <v>13</v>
      </c>
      <c r="BX518" s="6" t="s">
        <v>858</v>
      </c>
      <c r="BY518" s="6" t="s">
        <v>858</v>
      </c>
      <c r="CA518" s="7" t="s">
        <v>741</v>
      </c>
      <c r="CB518" s="7" t="s">
        <v>320</v>
      </c>
      <c r="CC518" s="7">
        <v>38000</v>
      </c>
      <c r="CD518" s="7">
        <v>7.4</v>
      </c>
      <c r="CE518" s="7">
        <v>16560</v>
      </c>
      <c r="CF518" s="7">
        <v>6.7</v>
      </c>
      <c r="CG518" s="7">
        <v>19100</v>
      </c>
      <c r="CH518" s="7">
        <v>5.9</v>
      </c>
      <c r="CI518" s="7">
        <v>5555</v>
      </c>
      <c r="CJ518" s="7">
        <v>19</v>
      </c>
      <c r="CK518" s="7" t="s">
        <v>858</v>
      </c>
      <c r="CL518" s="7" t="s">
        <v>858</v>
      </c>
      <c r="CN518" s="8" t="s">
        <v>741</v>
      </c>
      <c r="CO518" s="8" t="s">
        <v>320</v>
      </c>
      <c r="CP518" s="8">
        <v>43000</v>
      </c>
      <c r="CQ518" s="8">
        <v>6.2</v>
      </c>
      <c r="CR518" s="8">
        <v>9.24</v>
      </c>
      <c r="CS518" s="8">
        <v>6.3</v>
      </c>
      <c r="CT518" s="8">
        <v>11.78</v>
      </c>
      <c r="CU518" s="8">
        <v>4.3</v>
      </c>
      <c r="CV518" s="8">
        <v>6.08</v>
      </c>
      <c r="CW518" s="8">
        <v>1.1000000000000001</v>
      </c>
      <c r="CX518" s="8" t="s">
        <v>858</v>
      </c>
      <c r="CY518" s="8" t="s">
        <v>858</v>
      </c>
      <c r="DA518" s="20" t="s">
        <v>741</v>
      </c>
      <c r="DB518" s="20" t="s">
        <v>320</v>
      </c>
      <c r="DC518" s="20">
        <v>43000</v>
      </c>
      <c r="DD518" s="20">
        <v>6.2</v>
      </c>
      <c r="DE518" s="20">
        <v>317.8</v>
      </c>
      <c r="DF518" s="20">
        <v>5.4</v>
      </c>
      <c r="DG518" s="20">
        <v>366.7</v>
      </c>
      <c r="DH518" s="20">
        <v>5</v>
      </c>
      <c r="DI518" s="20">
        <v>97.2</v>
      </c>
      <c r="DJ518" s="20">
        <v>18</v>
      </c>
      <c r="DK518" s="20" t="s">
        <v>858</v>
      </c>
      <c r="DL518" s="20" t="s">
        <v>858</v>
      </c>
      <c r="DN518" s="21" t="s">
        <v>741</v>
      </c>
      <c r="DO518" s="21" t="s">
        <v>320</v>
      </c>
      <c r="DP518" s="21">
        <v>12000</v>
      </c>
      <c r="DQ518" s="21">
        <v>11.5</v>
      </c>
      <c r="DR518" s="21">
        <v>37.5</v>
      </c>
      <c r="DS518" s="21">
        <v>0.6</v>
      </c>
      <c r="DT518" s="21">
        <v>37.5</v>
      </c>
      <c r="DU518" s="21">
        <v>1.6</v>
      </c>
      <c r="DV518" s="21">
        <v>32.5</v>
      </c>
      <c r="DW518" s="21">
        <v>2</v>
      </c>
      <c r="DX518" s="21" t="s">
        <v>858</v>
      </c>
      <c r="DY518" s="21" t="s">
        <v>858</v>
      </c>
      <c r="EA518" s="22" t="s">
        <v>741</v>
      </c>
      <c r="EB518" s="22" t="s">
        <v>320</v>
      </c>
      <c r="EC518" s="22">
        <v>11000</v>
      </c>
      <c r="ED518" s="22">
        <v>13.3</v>
      </c>
      <c r="EE518" s="22">
        <v>21922</v>
      </c>
      <c r="EF518" s="22">
        <v>11</v>
      </c>
      <c r="EG518" s="22">
        <v>25858</v>
      </c>
      <c r="EH518" s="22">
        <v>8.6999999999999993</v>
      </c>
      <c r="EI518" s="22" t="s">
        <v>858</v>
      </c>
      <c r="EJ518" s="22" t="s">
        <v>858</v>
      </c>
      <c r="EK518" s="22" t="s">
        <v>858</v>
      </c>
      <c r="EL518" s="22" t="s">
        <v>858</v>
      </c>
      <c r="EN518" s="23" t="s">
        <v>741</v>
      </c>
      <c r="EO518" s="23" t="s">
        <v>320</v>
      </c>
      <c r="EP518" s="23">
        <v>12000</v>
      </c>
      <c r="EQ518" s="23">
        <v>11.5</v>
      </c>
      <c r="ER518" s="23">
        <v>11.1</v>
      </c>
      <c r="ES518" s="23">
        <v>12</v>
      </c>
      <c r="ET518" s="23">
        <v>13.31</v>
      </c>
      <c r="EU518" s="23">
        <v>7.5</v>
      </c>
      <c r="EV518" s="23">
        <v>6.59</v>
      </c>
      <c r="EW518" s="23">
        <v>3.4</v>
      </c>
      <c r="EX518" s="23" t="s">
        <v>858</v>
      </c>
      <c r="EY518" s="23" t="s">
        <v>858</v>
      </c>
      <c r="FA518" s="24" t="s">
        <v>741</v>
      </c>
      <c r="FB518" s="24" t="s">
        <v>320</v>
      </c>
      <c r="FC518" s="24">
        <v>12000</v>
      </c>
      <c r="FD518" s="24">
        <v>11.5</v>
      </c>
      <c r="FE518" s="24">
        <v>417.9</v>
      </c>
      <c r="FF518" s="24">
        <v>11</v>
      </c>
      <c r="FG518" s="24">
        <v>499</v>
      </c>
      <c r="FH518" s="24">
        <v>7.4</v>
      </c>
      <c r="FI518" s="24">
        <v>259.39999999999998</v>
      </c>
      <c r="FJ518" s="24">
        <v>8</v>
      </c>
      <c r="FK518" s="24" t="s">
        <v>858</v>
      </c>
      <c r="FL518" s="24" t="s">
        <v>858</v>
      </c>
      <c r="FN518" s="11" t="s">
        <v>741</v>
      </c>
      <c r="FO518" s="11" t="s">
        <v>320</v>
      </c>
      <c r="FP518" s="11">
        <v>15000</v>
      </c>
      <c r="FQ518" s="11">
        <v>10.9</v>
      </c>
      <c r="FR518" s="11">
        <v>39</v>
      </c>
      <c r="FS518" s="11">
        <v>1.6</v>
      </c>
      <c r="FT518" s="11">
        <v>39.700000000000003</v>
      </c>
      <c r="FU518" s="11">
        <v>1.5</v>
      </c>
      <c r="FV518" s="11">
        <v>34.5</v>
      </c>
      <c r="FW518" s="11">
        <v>4.0999999999999996</v>
      </c>
      <c r="FX518" s="11" t="s">
        <v>858</v>
      </c>
      <c r="FY518" s="11" t="s">
        <v>858</v>
      </c>
      <c r="GA518" s="10" t="s">
        <v>741</v>
      </c>
      <c r="GB518" s="10" t="s">
        <v>320</v>
      </c>
      <c r="GC518" s="10">
        <v>12000</v>
      </c>
      <c r="GD518" s="10">
        <v>13.5</v>
      </c>
      <c r="GE518" s="10">
        <v>19773</v>
      </c>
      <c r="GF518" s="10">
        <v>9.5</v>
      </c>
      <c r="GG518" s="10">
        <v>23986</v>
      </c>
      <c r="GH518" s="10">
        <v>8.5</v>
      </c>
      <c r="GI518" s="10" t="s">
        <v>858</v>
      </c>
      <c r="GJ518" s="10" t="s">
        <v>858</v>
      </c>
      <c r="GK518" s="10" t="s">
        <v>858</v>
      </c>
      <c r="GL518" s="10" t="s">
        <v>858</v>
      </c>
      <c r="GN518" s="9" t="s">
        <v>741</v>
      </c>
      <c r="GO518" s="9" t="s">
        <v>320</v>
      </c>
      <c r="GP518" s="9">
        <v>15000</v>
      </c>
      <c r="GQ518" s="9">
        <v>10.9</v>
      </c>
      <c r="GR518" s="9">
        <v>9.84</v>
      </c>
      <c r="GS518" s="9">
        <v>8.6999999999999993</v>
      </c>
      <c r="GT518" s="9">
        <v>11.65</v>
      </c>
      <c r="GU518" s="9">
        <v>6.6</v>
      </c>
      <c r="GV518" s="9">
        <v>6.14</v>
      </c>
      <c r="GW518" s="9">
        <v>6.2</v>
      </c>
      <c r="GX518" s="9" t="s">
        <v>858</v>
      </c>
      <c r="GY518" s="9" t="s">
        <v>858</v>
      </c>
    </row>
    <row r="519" spans="1:207" x14ac:dyDescent="0.25">
      <c r="A519" s="1" t="s">
        <v>742</v>
      </c>
      <c r="B519" s="1" t="s">
        <v>321</v>
      </c>
      <c r="C519" s="1">
        <v>75000</v>
      </c>
      <c r="D519" s="1">
        <v>4.9000000000000004</v>
      </c>
      <c r="E519" s="1">
        <v>493.8</v>
      </c>
      <c r="F519" s="1">
        <v>3.9</v>
      </c>
      <c r="G519" s="1">
        <v>589.9</v>
      </c>
      <c r="H519" s="1">
        <v>3</v>
      </c>
      <c r="I519" s="1">
        <v>292.2</v>
      </c>
      <c r="J519" s="1">
        <v>2.5</v>
      </c>
      <c r="K519" s="1" t="s">
        <v>858</v>
      </c>
      <c r="L519" s="1" t="s">
        <v>858</v>
      </c>
      <c r="N519" s="2" t="s">
        <v>742</v>
      </c>
      <c r="O519" s="2" t="s">
        <v>321</v>
      </c>
      <c r="P519" s="2">
        <v>124000</v>
      </c>
      <c r="Q519" s="2">
        <v>3.7</v>
      </c>
      <c r="R519" s="2">
        <v>37.5</v>
      </c>
      <c r="S519" s="2">
        <v>1</v>
      </c>
      <c r="T519" s="2">
        <v>39.299999999999997</v>
      </c>
      <c r="U519" s="2">
        <v>0.6</v>
      </c>
      <c r="V519" s="2">
        <v>33.1</v>
      </c>
      <c r="W519" s="2">
        <v>1.9</v>
      </c>
      <c r="X519" s="2">
        <v>45.9</v>
      </c>
      <c r="Y519" s="2">
        <v>7.1</v>
      </c>
      <c r="AA519" s="3" t="s">
        <v>742</v>
      </c>
      <c r="AB519" s="3" t="s">
        <v>321</v>
      </c>
      <c r="AC519" s="3">
        <v>109000</v>
      </c>
      <c r="AD519" s="3">
        <v>5.5</v>
      </c>
      <c r="AE519" s="3">
        <v>23810</v>
      </c>
      <c r="AF519" s="3">
        <v>5.6</v>
      </c>
      <c r="AG519" s="3">
        <v>28711</v>
      </c>
      <c r="AH519" s="3">
        <v>3.8</v>
      </c>
      <c r="AI519" s="3">
        <v>14091</v>
      </c>
      <c r="AJ519" s="3">
        <v>6.6</v>
      </c>
      <c r="AK519" s="3" t="s">
        <v>858</v>
      </c>
      <c r="AL519" s="3" t="s">
        <v>858</v>
      </c>
      <c r="AN519" s="4" t="s">
        <v>742</v>
      </c>
      <c r="AO519" s="4" t="s">
        <v>321</v>
      </c>
      <c r="AP519" s="4">
        <v>124000</v>
      </c>
      <c r="AQ519" s="4">
        <v>3.7</v>
      </c>
      <c r="AR519" s="4">
        <v>11.44</v>
      </c>
      <c r="AS519" s="4">
        <v>2.6</v>
      </c>
      <c r="AT519" s="4">
        <v>13.99</v>
      </c>
      <c r="AU519" s="4">
        <v>2.2999999999999998</v>
      </c>
      <c r="AV519" s="4">
        <v>7.2</v>
      </c>
      <c r="AW519" s="4">
        <v>1.9</v>
      </c>
      <c r="AX519" s="4">
        <v>23.32</v>
      </c>
      <c r="AY519" s="4">
        <v>16</v>
      </c>
      <c r="BA519" s="5" t="s">
        <v>742</v>
      </c>
      <c r="BB519" s="5" t="s">
        <v>321</v>
      </c>
      <c r="BC519" s="5">
        <v>124000</v>
      </c>
      <c r="BD519" s="5">
        <v>3.7</v>
      </c>
      <c r="BE519" s="5">
        <v>457.8</v>
      </c>
      <c r="BF519" s="5">
        <v>3.3</v>
      </c>
      <c r="BG519" s="5">
        <v>549.79999999999995</v>
      </c>
      <c r="BH519" s="5">
        <v>2.2999999999999998</v>
      </c>
      <c r="BI519" s="5">
        <v>280.2</v>
      </c>
      <c r="BJ519" s="5">
        <v>1.6</v>
      </c>
      <c r="BK519" s="5">
        <v>872.8</v>
      </c>
      <c r="BL519" s="5">
        <v>14</v>
      </c>
      <c r="BN519" s="6" t="s">
        <v>742</v>
      </c>
      <c r="BO519" s="6" t="s">
        <v>321</v>
      </c>
      <c r="BP519" s="6">
        <v>182000</v>
      </c>
      <c r="BQ519" s="6">
        <v>3</v>
      </c>
      <c r="BR519" s="6">
        <v>37</v>
      </c>
      <c r="BS519" s="6">
        <v>0</v>
      </c>
      <c r="BT519" s="6">
        <v>32.200000000000003</v>
      </c>
      <c r="BU519" s="6">
        <v>1.2</v>
      </c>
      <c r="BV519" s="6">
        <v>12.5</v>
      </c>
      <c r="BW519" s="6">
        <v>7.3</v>
      </c>
      <c r="BX519" s="6">
        <v>43.2</v>
      </c>
      <c r="BY519" s="6">
        <v>4.9000000000000004</v>
      </c>
      <c r="CA519" s="7" t="s">
        <v>742</v>
      </c>
      <c r="CB519" s="7" t="s">
        <v>321</v>
      </c>
      <c r="CC519" s="7">
        <v>159000</v>
      </c>
      <c r="CD519" s="7">
        <v>4.5</v>
      </c>
      <c r="CE519" s="7">
        <v>19182</v>
      </c>
      <c r="CF519" s="7">
        <v>4.3</v>
      </c>
      <c r="CG519" s="7">
        <v>22738</v>
      </c>
      <c r="CH519" s="7">
        <v>3.7</v>
      </c>
      <c r="CI519" s="7">
        <v>5266</v>
      </c>
      <c r="CJ519" s="7">
        <v>13</v>
      </c>
      <c r="CK519" s="7" t="s">
        <v>858</v>
      </c>
      <c r="CL519" s="7" t="s">
        <v>858</v>
      </c>
      <c r="CN519" s="8" t="s">
        <v>742</v>
      </c>
      <c r="CO519" s="8" t="s">
        <v>321</v>
      </c>
      <c r="CP519" s="8">
        <v>182000</v>
      </c>
      <c r="CQ519" s="8">
        <v>3</v>
      </c>
      <c r="CR519" s="8">
        <v>10.49</v>
      </c>
      <c r="CS519" s="8">
        <v>2.5</v>
      </c>
      <c r="CT519" s="8">
        <v>13.36</v>
      </c>
      <c r="CU519" s="8">
        <v>2.1</v>
      </c>
      <c r="CV519" s="8">
        <v>6.45</v>
      </c>
      <c r="CW519" s="8">
        <v>1.2</v>
      </c>
      <c r="CX519" s="8">
        <v>22.36</v>
      </c>
      <c r="CY519" s="8">
        <v>11</v>
      </c>
      <c r="DA519" s="20" t="s">
        <v>742</v>
      </c>
      <c r="DB519" s="20" t="s">
        <v>321</v>
      </c>
      <c r="DC519" s="20">
        <v>182000</v>
      </c>
      <c r="DD519" s="20">
        <v>3</v>
      </c>
      <c r="DE519" s="20">
        <v>366.3</v>
      </c>
      <c r="DF519" s="20">
        <v>3.1</v>
      </c>
      <c r="DG519" s="20">
        <v>429.6</v>
      </c>
      <c r="DH519" s="20">
        <v>2.4</v>
      </c>
      <c r="DI519" s="20">
        <v>104</v>
      </c>
      <c r="DJ519" s="20">
        <v>6.9</v>
      </c>
      <c r="DK519" s="20">
        <v>803.2</v>
      </c>
      <c r="DL519" s="20">
        <v>10</v>
      </c>
      <c r="DN519" s="21" t="s">
        <v>742</v>
      </c>
      <c r="DO519" s="21" t="s">
        <v>321</v>
      </c>
      <c r="DP519" s="21">
        <v>49000</v>
      </c>
      <c r="DQ519" s="21">
        <v>5.7</v>
      </c>
      <c r="DR519" s="21">
        <v>37.1</v>
      </c>
      <c r="DS519" s="21">
        <v>0.4</v>
      </c>
      <c r="DT519" s="21">
        <v>37.700000000000003</v>
      </c>
      <c r="DU519" s="21">
        <v>0.8</v>
      </c>
      <c r="DV519" s="21">
        <v>32.5</v>
      </c>
      <c r="DW519" s="21">
        <v>1.1000000000000001</v>
      </c>
      <c r="DX519" s="21" t="s">
        <v>858</v>
      </c>
      <c r="DY519" s="21" t="s">
        <v>858</v>
      </c>
      <c r="EA519" s="22" t="s">
        <v>742</v>
      </c>
      <c r="EB519" s="22" t="s">
        <v>321</v>
      </c>
      <c r="EC519" s="22">
        <v>41000</v>
      </c>
      <c r="ED519" s="22">
        <v>9.1</v>
      </c>
      <c r="EE519" s="22">
        <v>19953</v>
      </c>
      <c r="EF519" s="22">
        <v>7.2</v>
      </c>
      <c r="EG519" s="22">
        <v>24890</v>
      </c>
      <c r="EH519" s="22">
        <v>7</v>
      </c>
      <c r="EI519" s="22" t="s">
        <v>858</v>
      </c>
      <c r="EJ519" s="22" t="s">
        <v>858</v>
      </c>
      <c r="EK519" s="22" t="s">
        <v>858</v>
      </c>
      <c r="EL519" s="22" t="s">
        <v>858</v>
      </c>
      <c r="EN519" s="23" t="s">
        <v>742</v>
      </c>
      <c r="EO519" s="23" t="s">
        <v>321</v>
      </c>
      <c r="EP519" s="23">
        <v>49000</v>
      </c>
      <c r="EQ519" s="23">
        <v>5.7</v>
      </c>
      <c r="ER519" s="23">
        <v>10.87</v>
      </c>
      <c r="ES519" s="23">
        <v>4.3</v>
      </c>
      <c r="ET519" s="23">
        <v>12.94</v>
      </c>
      <c r="EU519" s="23">
        <v>3.6</v>
      </c>
      <c r="EV519" s="23">
        <v>6.91</v>
      </c>
      <c r="EW519" s="23">
        <v>2.8</v>
      </c>
      <c r="EX519" s="23" t="s">
        <v>858</v>
      </c>
      <c r="EY519" s="23" t="s">
        <v>858</v>
      </c>
      <c r="FA519" s="24" t="s">
        <v>742</v>
      </c>
      <c r="FB519" s="24" t="s">
        <v>321</v>
      </c>
      <c r="FC519" s="24">
        <v>49000</v>
      </c>
      <c r="FD519" s="24">
        <v>5.7</v>
      </c>
      <c r="FE519" s="24">
        <v>407.7</v>
      </c>
      <c r="FF519" s="24">
        <v>4.4000000000000004</v>
      </c>
      <c r="FG519" s="24">
        <v>488.4</v>
      </c>
      <c r="FH519" s="24">
        <v>3.5</v>
      </c>
      <c r="FI519" s="24">
        <v>256.8</v>
      </c>
      <c r="FJ519" s="24">
        <v>4.0999999999999996</v>
      </c>
      <c r="FK519" s="24" t="s">
        <v>858</v>
      </c>
      <c r="FL519" s="24" t="s">
        <v>858</v>
      </c>
      <c r="FN519" s="11" t="s">
        <v>742</v>
      </c>
      <c r="FO519" s="11" t="s">
        <v>321</v>
      </c>
      <c r="FP519" s="11">
        <v>75000</v>
      </c>
      <c r="FQ519" s="11">
        <v>4.9000000000000004</v>
      </c>
      <c r="FR519" s="11">
        <v>39.1</v>
      </c>
      <c r="FS519" s="11">
        <v>1.5</v>
      </c>
      <c r="FT519" s="11">
        <v>40.299999999999997</v>
      </c>
      <c r="FU519" s="11">
        <v>0.8</v>
      </c>
      <c r="FV519" s="11">
        <v>35</v>
      </c>
      <c r="FW519" s="11">
        <v>0.7</v>
      </c>
      <c r="FX519" s="11">
        <v>48</v>
      </c>
      <c r="FY519" s="11">
        <v>16</v>
      </c>
      <c r="GA519" s="10" t="s">
        <v>742</v>
      </c>
      <c r="GB519" s="10" t="s">
        <v>321</v>
      </c>
      <c r="GC519" s="10">
        <v>67000</v>
      </c>
      <c r="GD519" s="10">
        <v>6.9</v>
      </c>
      <c r="GE519" s="10">
        <v>26378</v>
      </c>
      <c r="GF519" s="10">
        <v>6.5</v>
      </c>
      <c r="GG519" s="10">
        <v>31064</v>
      </c>
      <c r="GH519" s="10">
        <v>4.4000000000000004</v>
      </c>
      <c r="GI519" s="10">
        <v>15288</v>
      </c>
      <c r="GJ519" s="10">
        <v>7</v>
      </c>
      <c r="GK519" s="10" t="s">
        <v>858</v>
      </c>
      <c r="GL519" s="10" t="s">
        <v>858</v>
      </c>
      <c r="GN519" s="9" t="s">
        <v>742</v>
      </c>
      <c r="GO519" s="9" t="s">
        <v>321</v>
      </c>
      <c r="GP519" s="9">
        <v>75000</v>
      </c>
      <c r="GQ519" s="9">
        <v>4.9000000000000004</v>
      </c>
      <c r="GR519" s="9">
        <v>11.99</v>
      </c>
      <c r="GS519" s="9">
        <v>3.5</v>
      </c>
      <c r="GT519" s="9">
        <v>14.62</v>
      </c>
      <c r="GU519" s="9">
        <v>3</v>
      </c>
      <c r="GV519" s="9">
        <v>7.52</v>
      </c>
      <c r="GW519" s="9">
        <v>3</v>
      </c>
      <c r="GX519" s="9" t="s">
        <v>858</v>
      </c>
      <c r="GY519" s="9" t="s">
        <v>858</v>
      </c>
    </row>
    <row r="520" spans="1:207" x14ac:dyDescent="0.25">
      <c r="A520" s="1" t="s">
        <v>743</v>
      </c>
      <c r="B520" s="1" t="s">
        <v>322</v>
      </c>
      <c r="C520" s="1">
        <v>17000</v>
      </c>
      <c r="D520" s="1">
        <v>10.3</v>
      </c>
      <c r="E520" s="1">
        <v>460</v>
      </c>
      <c r="F520" s="1">
        <v>7.1</v>
      </c>
      <c r="G520" s="1">
        <v>546.20000000000005</v>
      </c>
      <c r="H520" s="1">
        <v>6.3</v>
      </c>
      <c r="I520" s="1">
        <v>306.2</v>
      </c>
      <c r="J520" s="1">
        <v>7.3</v>
      </c>
      <c r="K520" s="1" t="s">
        <v>858</v>
      </c>
      <c r="L520" s="1" t="s">
        <v>858</v>
      </c>
      <c r="N520" s="2" t="s">
        <v>743</v>
      </c>
      <c r="O520" s="2" t="s">
        <v>322</v>
      </c>
      <c r="P520" s="2">
        <v>26000</v>
      </c>
      <c r="Q520" s="2">
        <v>8.1</v>
      </c>
      <c r="R520" s="2">
        <v>39</v>
      </c>
      <c r="S520" s="2">
        <v>1.4</v>
      </c>
      <c r="T520" s="2">
        <v>40.1</v>
      </c>
      <c r="U520" s="2">
        <v>1.2</v>
      </c>
      <c r="V520" s="2">
        <v>35</v>
      </c>
      <c r="W520" s="2">
        <v>2.2000000000000002</v>
      </c>
      <c r="X520" s="2" t="s">
        <v>858</v>
      </c>
      <c r="Y520" s="2" t="s">
        <v>858</v>
      </c>
      <c r="AA520" s="3" t="s">
        <v>743</v>
      </c>
      <c r="AB520" s="3" t="s">
        <v>322</v>
      </c>
      <c r="AC520" s="3">
        <v>24000</v>
      </c>
      <c r="AD520" s="3">
        <v>18.7</v>
      </c>
      <c r="AE520" s="3">
        <v>21222</v>
      </c>
      <c r="AF520" s="3">
        <v>20</v>
      </c>
      <c r="AG520" s="3">
        <v>25421</v>
      </c>
      <c r="AH520" s="3">
        <v>14</v>
      </c>
      <c r="AI520" s="3" t="s">
        <v>858</v>
      </c>
      <c r="AJ520" s="3" t="s">
        <v>858</v>
      </c>
      <c r="AK520" s="3" t="s">
        <v>858</v>
      </c>
      <c r="AL520" s="3" t="s">
        <v>858</v>
      </c>
      <c r="AN520" s="4" t="s">
        <v>743</v>
      </c>
      <c r="AO520" s="4" t="s">
        <v>322</v>
      </c>
      <c r="AP520" s="4">
        <v>26000</v>
      </c>
      <c r="AQ520" s="4">
        <v>8.1</v>
      </c>
      <c r="AR520" s="4">
        <v>10.31</v>
      </c>
      <c r="AS520" s="4">
        <v>3.7</v>
      </c>
      <c r="AT520" s="4">
        <v>12.3</v>
      </c>
      <c r="AU520" s="4">
        <v>5.0999999999999996</v>
      </c>
      <c r="AV520" s="4">
        <v>7</v>
      </c>
      <c r="AW520" s="4">
        <v>3.4</v>
      </c>
      <c r="AX520" s="4" t="s">
        <v>858</v>
      </c>
      <c r="AY520" s="4" t="s">
        <v>858</v>
      </c>
      <c r="BA520" s="5" t="s">
        <v>743</v>
      </c>
      <c r="BB520" s="5" t="s">
        <v>322</v>
      </c>
      <c r="BC520" s="5">
        <v>26000</v>
      </c>
      <c r="BD520" s="5">
        <v>8.1</v>
      </c>
      <c r="BE520" s="5">
        <v>429.9</v>
      </c>
      <c r="BF520" s="5">
        <v>3.7</v>
      </c>
      <c r="BG520" s="5">
        <v>493</v>
      </c>
      <c r="BH520" s="5">
        <v>5</v>
      </c>
      <c r="BI520" s="5">
        <v>261.3</v>
      </c>
      <c r="BJ520" s="5">
        <v>4.3</v>
      </c>
      <c r="BK520" s="5" t="s">
        <v>858</v>
      </c>
      <c r="BL520" s="5" t="s">
        <v>858</v>
      </c>
      <c r="BN520" s="6" t="s">
        <v>743</v>
      </c>
      <c r="BO520" s="6" t="s">
        <v>322</v>
      </c>
      <c r="BP520" s="6">
        <v>39000</v>
      </c>
      <c r="BQ520" s="6">
        <v>6.6</v>
      </c>
      <c r="BR520" s="6">
        <v>37</v>
      </c>
      <c r="BS520" s="6">
        <v>2.2999999999999998</v>
      </c>
      <c r="BT520" s="6">
        <v>32.200000000000003</v>
      </c>
      <c r="BU520" s="6">
        <v>2.7</v>
      </c>
      <c r="BV520" s="6">
        <v>11.3</v>
      </c>
      <c r="BW520" s="6">
        <v>18</v>
      </c>
      <c r="BX520" s="6" t="s">
        <v>858</v>
      </c>
      <c r="BY520" s="6" t="s">
        <v>858</v>
      </c>
      <c r="CA520" s="7" t="s">
        <v>743</v>
      </c>
      <c r="CB520" s="7" t="s">
        <v>322</v>
      </c>
      <c r="CC520" s="7">
        <v>34000</v>
      </c>
      <c r="CD520" s="7">
        <v>13.9</v>
      </c>
      <c r="CE520" s="7">
        <v>19091</v>
      </c>
      <c r="CF520" s="7">
        <v>16</v>
      </c>
      <c r="CG520" s="7">
        <v>20870</v>
      </c>
      <c r="CH520" s="7">
        <v>11</v>
      </c>
      <c r="CI520" s="7" t="s">
        <v>858</v>
      </c>
      <c r="CJ520" s="7" t="s">
        <v>858</v>
      </c>
      <c r="CK520" s="7" t="s">
        <v>858</v>
      </c>
      <c r="CL520" s="7" t="s">
        <v>858</v>
      </c>
      <c r="CN520" s="8" t="s">
        <v>743</v>
      </c>
      <c r="CO520" s="8" t="s">
        <v>322</v>
      </c>
      <c r="CP520" s="8">
        <v>39000</v>
      </c>
      <c r="CQ520" s="8">
        <v>6.6</v>
      </c>
      <c r="CR520" s="8">
        <v>9.8000000000000007</v>
      </c>
      <c r="CS520" s="8">
        <v>3.7</v>
      </c>
      <c r="CT520" s="8">
        <v>11.97</v>
      </c>
      <c r="CU520" s="8">
        <v>4.5</v>
      </c>
      <c r="CV520" s="8">
        <v>6.28</v>
      </c>
      <c r="CW520" s="8">
        <v>3.1</v>
      </c>
      <c r="CX520" s="8" t="s">
        <v>858</v>
      </c>
      <c r="CY520" s="8" t="s">
        <v>858</v>
      </c>
      <c r="DA520" s="20" t="s">
        <v>743</v>
      </c>
      <c r="DB520" s="20" t="s">
        <v>322</v>
      </c>
      <c r="DC520" s="20">
        <v>39000</v>
      </c>
      <c r="DD520" s="20">
        <v>6.6</v>
      </c>
      <c r="DE520" s="20">
        <v>363.6</v>
      </c>
      <c r="DF520" s="20">
        <v>6.7</v>
      </c>
      <c r="DG520" s="20">
        <v>386</v>
      </c>
      <c r="DH520" s="20">
        <v>5.3</v>
      </c>
      <c r="DI520" s="20">
        <v>87.7</v>
      </c>
      <c r="DJ520" s="20">
        <v>19</v>
      </c>
      <c r="DK520" s="20" t="s">
        <v>858</v>
      </c>
      <c r="DL520" s="20" t="s">
        <v>858</v>
      </c>
      <c r="DN520" s="21" t="s">
        <v>743</v>
      </c>
      <c r="DO520" s="21" t="s">
        <v>322</v>
      </c>
      <c r="DP520" s="21">
        <v>9000</v>
      </c>
      <c r="DQ520" s="21">
        <v>13.2</v>
      </c>
      <c r="DR520" s="21">
        <v>37.5</v>
      </c>
      <c r="DS520" s="21">
        <v>2.1</v>
      </c>
      <c r="DT520" s="21">
        <v>38.700000000000003</v>
      </c>
      <c r="DU520" s="21">
        <v>1.4</v>
      </c>
      <c r="DV520" s="21">
        <v>33</v>
      </c>
      <c r="DW520" s="21">
        <v>3.7</v>
      </c>
      <c r="DX520" s="21" t="s">
        <v>858</v>
      </c>
      <c r="DY520" s="21" t="s">
        <v>858</v>
      </c>
      <c r="EA520" s="22" t="s">
        <v>743</v>
      </c>
      <c r="EB520" s="22" t="s">
        <v>322</v>
      </c>
      <c r="EC520" s="22">
        <v>8000</v>
      </c>
      <c r="ED520" s="22">
        <v>15.6</v>
      </c>
      <c r="EE520" s="22">
        <v>19057</v>
      </c>
      <c r="EF520" s="22">
        <v>6.8</v>
      </c>
      <c r="EG520" s="22">
        <v>21905</v>
      </c>
      <c r="EH520" s="22">
        <v>12</v>
      </c>
      <c r="EI520" s="22" t="s">
        <v>858</v>
      </c>
      <c r="EJ520" s="22" t="s">
        <v>858</v>
      </c>
      <c r="EK520" s="22" t="s">
        <v>858</v>
      </c>
      <c r="EL520" s="22" t="s">
        <v>858</v>
      </c>
      <c r="EN520" s="23" t="s">
        <v>743</v>
      </c>
      <c r="EO520" s="23" t="s">
        <v>322</v>
      </c>
      <c r="EP520" s="23">
        <v>9000</v>
      </c>
      <c r="EQ520" s="23">
        <v>13.2</v>
      </c>
      <c r="ER520" s="23">
        <v>9.67</v>
      </c>
      <c r="ES520" s="23">
        <v>7.6</v>
      </c>
      <c r="ET520" s="23">
        <v>10.210000000000001</v>
      </c>
      <c r="EU520" s="23">
        <v>5.7</v>
      </c>
      <c r="EV520" s="23" t="s">
        <v>858</v>
      </c>
      <c r="EW520" s="23" t="s">
        <v>858</v>
      </c>
      <c r="EX520" s="23" t="s">
        <v>858</v>
      </c>
      <c r="EY520" s="23" t="s">
        <v>858</v>
      </c>
      <c r="FA520" s="24" t="s">
        <v>743</v>
      </c>
      <c r="FB520" s="24" t="s">
        <v>322</v>
      </c>
      <c r="FC520" s="24">
        <v>9000</v>
      </c>
      <c r="FD520" s="24">
        <v>13.2</v>
      </c>
      <c r="FE520" s="24">
        <v>381.6</v>
      </c>
      <c r="FF520" s="24">
        <v>6.5</v>
      </c>
      <c r="FG520" s="24">
        <v>394.6</v>
      </c>
      <c r="FH520" s="24">
        <v>5.5</v>
      </c>
      <c r="FI520" s="24" t="s">
        <v>858</v>
      </c>
      <c r="FJ520" s="24" t="s">
        <v>858</v>
      </c>
      <c r="FK520" s="24" t="s">
        <v>858</v>
      </c>
      <c r="FL520" s="24" t="s">
        <v>858</v>
      </c>
      <c r="FN520" s="11" t="s">
        <v>743</v>
      </c>
      <c r="FO520" s="11" t="s">
        <v>322</v>
      </c>
      <c r="FP520" s="11">
        <v>17000</v>
      </c>
      <c r="FQ520" s="11">
        <v>10.3</v>
      </c>
      <c r="FR520" s="11">
        <v>40</v>
      </c>
      <c r="FS520" s="11">
        <v>0.8</v>
      </c>
      <c r="FT520" s="11">
        <v>40.799999999999997</v>
      </c>
      <c r="FU520" s="11">
        <v>1.6</v>
      </c>
      <c r="FV520" s="11">
        <v>35</v>
      </c>
      <c r="FW520" s="11">
        <v>2.2999999999999998</v>
      </c>
      <c r="FX520" s="11" t="s">
        <v>858</v>
      </c>
      <c r="FY520" s="11" t="s">
        <v>858</v>
      </c>
      <c r="GA520" s="10" t="s">
        <v>743</v>
      </c>
      <c r="GB520" s="10" t="s">
        <v>322</v>
      </c>
      <c r="GC520" s="10" t="s">
        <v>858</v>
      </c>
      <c r="GD520" s="10" t="s">
        <v>858</v>
      </c>
      <c r="GE520" s="10" t="s">
        <v>858</v>
      </c>
      <c r="GF520" s="10" t="s">
        <v>858</v>
      </c>
      <c r="GG520" s="10" t="s">
        <v>858</v>
      </c>
      <c r="GH520" s="10" t="s">
        <v>858</v>
      </c>
      <c r="GI520" s="10" t="s">
        <v>858</v>
      </c>
      <c r="GJ520" s="10" t="s">
        <v>858</v>
      </c>
      <c r="GK520" s="10" t="s">
        <v>858</v>
      </c>
      <c r="GL520" s="10" t="s">
        <v>858</v>
      </c>
      <c r="GN520" s="9" t="s">
        <v>743</v>
      </c>
      <c r="GO520" s="9" t="s">
        <v>322</v>
      </c>
      <c r="GP520" s="9">
        <v>17000</v>
      </c>
      <c r="GQ520" s="9">
        <v>10.3</v>
      </c>
      <c r="GR520" s="9">
        <v>10.73</v>
      </c>
      <c r="GS520" s="9">
        <v>6.6</v>
      </c>
      <c r="GT520" s="9">
        <v>13.38</v>
      </c>
      <c r="GU520" s="9">
        <v>6.6</v>
      </c>
      <c r="GV520" s="9">
        <v>7.34</v>
      </c>
      <c r="GW520" s="9">
        <v>5.2</v>
      </c>
      <c r="GX520" s="9" t="s">
        <v>858</v>
      </c>
      <c r="GY520" s="9" t="s">
        <v>858</v>
      </c>
    </row>
    <row r="521" spans="1:207" x14ac:dyDescent="0.25">
      <c r="A521" s="1" t="s">
        <v>744</v>
      </c>
      <c r="B521" s="1" t="s">
        <v>323</v>
      </c>
      <c r="C521" s="1">
        <v>36000</v>
      </c>
      <c r="D521" s="1">
        <v>6.9</v>
      </c>
      <c r="E521" s="1">
        <v>527</v>
      </c>
      <c r="F521" s="1">
        <v>4.9000000000000004</v>
      </c>
      <c r="G521" s="1">
        <v>585</v>
      </c>
      <c r="H521" s="1">
        <v>3.7</v>
      </c>
      <c r="I521" s="1">
        <v>286.3</v>
      </c>
      <c r="J521" s="1">
        <v>5.4</v>
      </c>
      <c r="K521" s="1" t="s">
        <v>858</v>
      </c>
      <c r="L521" s="1" t="s">
        <v>858</v>
      </c>
      <c r="N521" s="2" t="s">
        <v>744</v>
      </c>
      <c r="O521" s="2" t="s">
        <v>323</v>
      </c>
      <c r="P521" s="2">
        <v>59000</v>
      </c>
      <c r="Q521" s="2">
        <v>5.3</v>
      </c>
      <c r="R521" s="2">
        <v>37.5</v>
      </c>
      <c r="S521" s="2">
        <v>0</v>
      </c>
      <c r="T521" s="2">
        <v>38.5</v>
      </c>
      <c r="U521" s="2">
        <v>0.6</v>
      </c>
      <c r="V521" s="2">
        <v>34.9</v>
      </c>
      <c r="W521" s="2">
        <v>1.1000000000000001</v>
      </c>
      <c r="X521" s="2">
        <v>42.9</v>
      </c>
      <c r="Y521" s="2">
        <v>10</v>
      </c>
      <c r="AA521" s="3" t="s">
        <v>744</v>
      </c>
      <c r="AB521" s="3" t="s">
        <v>323</v>
      </c>
      <c r="AC521" s="3">
        <v>51000</v>
      </c>
      <c r="AD521" s="3">
        <v>7.7</v>
      </c>
      <c r="AE521" s="3">
        <v>25281</v>
      </c>
      <c r="AF521" s="3">
        <v>7.2</v>
      </c>
      <c r="AG521" s="3">
        <v>28285</v>
      </c>
      <c r="AH521" s="3">
        <v>4.2</v>
      </c>
      <c r="AI521" s="3">
        <v>14060</v>
      </c>
      <c r="AJ521" s="3">
        <v>9.6</v>
      </c>
      <c r="AK521" s="3" t="s">
        <v>858</v>
      </c>
      <c r="AL521" s="3" t="s">
        <v>858</v>
      </c>
      <c r="AN521" s="4" t="s">
        <v>744</v>
      </c>
      <c r="AO521" s="4" t="s">
        <v>323</v>
      </c>
      <c r="AP521" s="4">
        <v>59000</v>
      </c>
      <c r="AQ521" s="4">
        <v>5.3</v>
      </c>
      <c r="AR521" s="4">
        <v>12.49</v>
      </c>
      <c r="AS521" s="4">
        <v>6.1</v>
      </c>
      <c r="AT521" s="4">
        <v>14.11</v>
      </c>
      <c r="AU521" s="4">
        <v>2.9</v>
      </c>
      <c r="AV521" s="4">
        <v>7.31</v>
      </c>
      <c r="AW521" s="4">
        <v>2.7</v>
      </c>
      <c r="AX521" s="4" t="s">
        <v>858</v>
      </c>
      <c r="AY521" s="4" t="s">
        <v>858</v>
      </c>
      <c r="BA521" s="5" t="s">
        <v>744</v>
      </c>
      <c r="BB521" s="5" t="s">
        <v>323</v>
      </c>
      <c r="BC521" s="5">
        <v>59000</v>
      </c>
      <c r="BD521" s="5">
        <v>5.3</v>
      </c>
      <c r="BE521" s="5">
        <v>482.2</v>
      </c>
      <c r="BF521" s="5">
        <v>4.5999999999999996</v>
      </c>
      <c r="BG521" s="5">
        <v>543.5</v>
      </c>
      <c r="BH521" s="5">
        <v>2.9</v>
      </c>
      <c r="BI521" s="5">
        <v>271.60000000000002</v>
      </c>
      <c r="BJ521" s="5">
        <v>3.7</v>
      </c>
      <c r="BK521" s="5" t="s">
        <v>858</v>
      </c>
      <c r="BL521" s="5" t="s">
        <v>858</v>
      </c>
      <c r="BN521" s="6" t="s">
        <v>744</v>
      </c>
      <c r="BO521" s="6" t="s">
        <v>323</v>
      </c>
      <c r="BP521" s="6">
        <v>82000</v>
      </c>
      <c r="BQ521" s="6">
        <v>4.5</v>
      </c>
      <c r="BR521" s="6">
        <v>37</v>
      </c>
      <c r="BS521" s="6">
        <v>0.4</v>
      </c>
      <c r="BT521" s="6">
        <v>32.9</v>
      </c>
      <c r="BU521" s="6">
        <v>1.5</v>
      </c>
      <c r="BV521" s="6">
        <v>15.1</v>
      </c>
      <c r="BW521" s="6">
        <v>11</v>
      </c>
      <c r="BX521" s="6">
        <v>41.9</v>
      </c>
      <c r="BY521" s="6">
        <v>6.2</v>
      </c>
      <c r="CA521" s="7" t="s">
        <v>744</v>
      </c>
      <c r="CB521" s="7" t="s">
        <v>323</v>
      </c>
      <c r="CC521" s="7">
        <v>69000</v>
      </c>
      <c r="CD521" s="7">
        <v>6.3</v>
      </c>
      <c r="CE521" s="7">
        <v>22261</v>
      </c>
      <c r="CF521" s="7">
        <v>6.8</v>
      </c>
      <c r="CG521" s="7">
        <v>24512</v>
      </c>
      <c r="CH521" s="7">
        <v>3.8</v>
      </c>
      <c r="CI521" s="7">
        <v>8019</v>
      </c>
      <c r="CJ521" s="7">
        <v>16</v>
      </c>
      <c r="CK521" s="7" t="s">
        <v>858</v>
      </c>
      <c r="CL521" s="7" t="s">
        <v>858</v>
      </c>
      <c r="CN521" s="8" t="s">
        <v>744</v>
      </c>
      <c r="CO521" s="8" t="s">
        <v>323</v>
      </c>
      <c r="CP521" s="8">
        <v>82000</v>
      </c>
      <c r="CQ521" s="8">
        <v>4.5</v>
      </c>
      <c r="CR521" s="8">
        <v>11.98</v>
      </c>
      <c r="CS521" s="8">
        <v>5.0999999999999996</v>
      </c>
      <c r="CT521" s="8">
        <v>13.89</v>
      </c>
      <c r="CU521" s="8">
        <v>2.6</v>
      </c>
      <c r="CV521" s="8">
        <v>6.51</v>
      </c>
      <c r="CW521" s="8">
        <v>2</v>
      </c>
      <c r="CX521" s="8">
        <v>21.86</v>
      </c>
      <c r="CY521" s="8">
        <v>18</v>
      </c>
      <c r="DA521" s="20" t="s">
        <v>744</v>
      </c>
      <c r="DB521" s="20" t="s">
        <v>323</v>
      </c>
      <c r="DC521" s="20">
        <v>82000</v>
      </c>
      <c r="DD521" s="20">
        <v>4.5</v>
      </c>
      <c r="DE521" s="20">
        <v>406.1</v>
      </c>
      <c r="DF521" s="20">
        <v>4.8</v>
      </c>
      <c r="DG521" s="20">
        <v>456.3</v>
      </c>
      <c r="DH521" s="20">
        <v>3</v>
      </c>
      <c r="DI521" s="20">
        <v>132</v>
      </c>
      <c r="DJ521" s="20">
        <v>12</v>
      </c>
      <c r="DK521" s="20">
        <v>789</v>
      </c>
      <c r="DL521" s="20">
        <v>18</v>
      </c>
      <c r="DN521" s="21" t="s">
        <v>744</v>
      </c>
      <c r="DO521" s="21" t="s">
        <v>323</v>
      </c>
      <c r="DP521" s="21">
        <v>23000</v>
      </c>
      <c r="DQ521" s="21">
        <v>8.4</v>
      </c>
      <c r="DR521" s="21">
        <v>37</v>
      </c>
      <c r="DS521" s="21">
        <v>0.4</v>
      </c>
      <c r="DT521" s="21">
        <v>37.1</v>
      </c>
      <c r="DU521" s="21">
        <v>0.8</v>
      </c>
      <c r="DV521" s="21">
        <v>33.299999999999997</v>
      </c>
      <c r="DW521" s="21">
        <v>3.3</v>
      </c>
      <c r="DX521" s="21" t="s">
        <v>858</v>
      </c>
      <c r="DY521" s="21" t="s">
        <v>858</v>
      </c>
      <c r="EA521" s="22" t="s">
        <v>744</v>
      </c>
      <c r="EB521" s="22" t="s">
        <v>323</v>
      </c>
      <c r="EC521" s="22">
        <v>19000</v>
      </c>
      <c r="ED521" s="22">
        <v>12.5</v>
      </c>
      <c r="EE521" s="22">
        <v>21844</v>
      </c>
      <c r="EF521" s="22">
        <v>13</v>
      </c>
      <c r="EG521" s="22">
        <v>25240</v>
      </c>
      <c r="EH521" s="22">
        <v>5.8</v>
      </c>
      <c r="EI521" s="22">
        <v>13297</v>
      </c>
      <c r="EJ521" s="22">
        <v>8.5</v>
      </c>
      <c r="EK521" s="22" t="s">
        <v>858</v>
      </c>
      <c r="EL521" s="22" t="s">
        <v>858</v>
      </c>
      <c r="EN521" s="23" t="s">
        <v>744</v>
      </c>
      <c r="EO521" s="23" t="s">
        <v>323</v>
      </c>
      <c r="EP521" s="23">
        <v>23000</v>
      </c>
      <c r="EQ521" s="23">
        <v>8.4</v>
      </c>
      <c r="ER521" s="23">
        <v>11</v>
      </c>
      <c r="ES521" s="23">
        <v>8.4</v>
      </c>
      <c r="ET521" s="23">
        <v>12.9</v>
      </c>
      <c r="EU521" s="23">
        <v>4.0999999999999996</v>
      </c>
      <c r="EV521" s="23">
        <v>6.85</v>
      </c>
      <c r="EW521" s="23">
        <v>5.0999999999999996</v>
      </c>
      <c r="EX521" s="23" t="s">
        <v>858</v>
      </c>
      <c r="EY521" s="23" t="s">
        <v>858</v>
      </c>
      <c r="FA521" s="24" t="s">
        <v>744</v>
      </c>
      <c r="FB521" s="24" t="s">
        <v>323</v>
      </c>
      <c r="FC521" s="24">
        <v>23000</v>
      </c>
      <c r="FD521" s="24">
        <v>8.4</v>
      </c>
      <c r="FE521" s="24">
        <v>415.7</v>
      </c>
      <c r="FF521" s="24">
        <v>7.2</v>
      </c>
      <c r="FG521" s="24">
        <v>478.2</v>
      </c>
      <c r="FH521" s="24">
        <v>4.2</v>
      </c>
      <c r="FI521" s="24">
        <v>255.6</v>
      </c>
      <c r="FJ521" s="24">
        <v>7.1</v>
      </c>
      <c r="FK521" s="24" t="s">
        <v>858</v>
      </c>
      <c r="FL521" s="24" t="s">
        <v>858</v>
      </c>
      <c r="FN521" s="11" t="s">
        <v>744</v>
      </c>
      <c r="FO521" s="11" t="s">
        <v>323</v>
      </c>
      <c r="FP521" s="11">
        <v>36000</v>
      </c>
      <c r="FQ521" s="11">
        <v>6.9</v>
      </c>
      <c r="FR521" s="11">
        <v>38</v>
      </c>
      <c r="FS521" s="11">
        <v>1.6</v>
      </c>
      <c r="FT521" s="11">
        <v>39.5</v>
      </c>
      <c r="FU521" s="11">
        <v>0.8</v>
      </c>
      <c r="FV521" s="11">
        <v>35.1</v>
      </c>
      <c r="FW521" s="11">
        <v>1.1000000000000001</v>
      </c>
      <c r="FX521" s="11" t="s">
        <v>858</v>
      </c>
      <c r="FY521" s="11" t="s">
        <v>858</v>
      </c>
      <c r="GA521" s="10" t="s">
        <v>744</v>
      </c>
      <c r="GB521" s="10" t="s">
        <v>323</v>
      </c>
      <c r="GC521" s="10">
        <v>33000</v>
      </c>
      <c r="GD521" s="10">
        <v>9.8000000000000007</v>
      </c>
      <c r="GE521" s="10">
        <v>26606</v>
      </c>
      <c r="GF521" s="10">
        <v>8.6999999999999993</v>
      </c>
      <c r="GG521" s="10">
        <v>30013</v>
      </c>
      <c r="GH521" s="10">
        <v>5.5</v>
      </c>
      <c r="GI521" s="10">
        <v>15908</v>
      </c>
      <c r="GJ521" s="10">
        <v>20</v>
      </c>
      <c r="GK521" s="10" t="s">
        <v>858</v>
      </c>
      <c r="GL521" s="10" t="s">
        <v>858</v>
      </c>
      <c r="GN521" s="9" t="s">
        <v>744</v>
      </c>
      <c r="GO521" s="9" t="s">
        <v>323</v>
      </c>
      <c r="GP521" s="9">
        <v>36000</v>
      </c>
      <c r="GQ521" s="9">
        <v>6.9</v>
      </c>
      <c r="GR521" s="9">
        <v>13.95</v>
      </c>
      <c r="GS521" s="9">
        <v>5.0999999999999996</v>
      </c>
      <c r="GT521" s="9">
        <v>14.83</v>
      </c>
      <c r="GU521" s="9">
        <v>3.8</v>
      </c>
      <c r="GV521" s="9">
        <v>7.37</v>
      </c>
      <c r="GW521" s="9">
        <v>3.4</v>
      </c>
      <c r="GX521" s="9" t="s">
        <v>858</v>
      </c>
      <c r="GY521" s="9" t="s">
        <v>858</v>
      </c>
    </row>
    <row r="522" spans="1:207" x14ac:dyDescent="0.25">
      <c r="A522" s="1" t="s">
        <v>745</v>
      </c>
      <c r="B522" s="1" t="s">
        <v>324</v>
      </c>
      <c r="C522" s="1">
        <v>9000</v>
      </c>
      <c r="D522" s="1">
        <v>13.8</v>
      </c>
      <c r="E522" s="1">
        <v>454.8</v>
      </c>
      <c r="F522" s="1">
        <v>10</v>
      </c>
      <c r="G522" s="1">
        <v>485.3</v>
      </c>
      <c r="H522" s="1">
        <v>5.7</v>
      </c>
      <c r="I522" s="1">
        <v>281.7</v>
      </c>
      <c r="J522" s="1">
        <v>11</v>
      </c>
      <c r="K522" s="1" t="s">
        <v>858</v>
      </c>
      <c r="L522" s="1" t="s">
        <v>858</v>
      </c>
      <c r="N522" s="2" t="s">
        <v>745</v>
      </c>
      <c r="O522" s="2" t="s">
        <v>324</v>
      </c>
      <c r="P522" s="2">
        <v>13000</v>
      </c>
      <c r="Q522" s="2">
        <v>11.5</v>
      </c>
      <c r="R522" s="2">
        <v>40</v>
      </c>
      <c r="S522" s="2">
        <v>2.6</v>
      </c>
      <c r="T522" s="2">
        <v>41.5</v>
      </c>
      <c r="U522" s="2">
        <v>1.6</v>
      </c>
      <c r="V522" s="2">
        <v>36</v>
      </c>
      <c r="W522" s="2">
        <v>3.8</v>
      </c>
      <c r="X522" s="2" t="s">
        <v>858</v>
      </c>
      <c r="Y522" s="2" t="s">
        <v>858</v>
      </c>
      <c r="AA522" s="3" t="s">
        <v>745</v>
      </c>
      <c r="AB522" s="3" t="s">
        <v>324</v>
      </c>
      <c r="AC522" s="3" t="s">
        <v>858</v>
      </c>
      <c r="AD522" s="3" t="s">
        <v>858</v>
      </c>
      <c r="AE522" s="3">
        <v>23225</v>
      </c>
      <c r="AF522" s="3">
        <v>20</v>
      </c>
      <c r="AG522" s="3">
        <v>24111</v>
      </c>
      <c r="AH522" s="3">
        <v>14</v>
      </c>
      <c r="AI522" s="3" t="s">
        <v>858</v>
      </c>
      <c r="AJ522" s="3" t="s">
        <v>858</v>
      </c>
      <c r="AK522" s="3" t="s">
        <v>858</v>
      </c>
      <c r="AL522" s="3" t="s">
        <v>858</v>
      </c>
      <c r="AN522" s="4" t="s">
        <v>745</v>
      </c>
      <c r="AO522" s="4" t="s">
        <v>324</v>
      </c>
      <c r="AP522" s="4">
        <v>13000</v>
      </c>
      <c r="AQ522" s="4">
        <v>11.5</v>
      </c>
      <c r="AR522" s="4">
        <v>9.75</v>
      </c>
      <c r="AS522" s="4">
        <v>8.1</v>
      </c>
      <c r="AT522" s="4">
        <v>11.23</v>
      </c>
      <c r="AU522" s="4">
        <v>4.8</v>
      </c>
      <c r="AV522" s="4">
        <v>6.4</v>
      </c>
      <c r="AW522" s="4">
        <v>4.9000000000000004</v>
      </c>
      <c r="AX522" s="4" t="s">
        <v>858</v>
      </c>
      <c r="AY522" s="4" t="s">
        <v>858</v>
      </c>
      <c r="BA522" s="5" t="s">
        <v>745</v>
      </c>
      <c r="BB522" s="5" t="s">
        <v>324</v>
      </c>
      <c r="BC522" s="5">
        <v>13000</v>
      </c>
      <c r="BD522" s="5">
        <v>11.5</v>
      </c>
      <c r="BE522" s="5">
        <v>418.4</v>
      </c>
      <c r="BF522" s="5">
        <v>10</v>
      </c>
      <c r="BG522" s="5">
        <v>466.1</v>
      </c>
      <c r="BH522" s="5">
        <v>4.7</v>
      </c>
      <c r="BI522" s="5">
        <v>258.10000000000002</v>
      </c>
      <c r="BJ522" s="5">
        <v>7.6</v>
      </c>
      <c r="BK522" s="5" t="s">
        <v>858</v>
      </c>
      <c r="BL522" s="5" t="s">
        <v>858</v>
      </c>
      <c r="BN522" s="6" t="s">
        <v>745</v>
      </c>
      <c r="BO522" s="6" t="s">
        <v>324</v>
      </c>
      <c r="BP522" s="6">
        <v>22000</v>
      </c>
      <c r="BQ522" s="6">
        <v>8.6999999999999993</v>
      </c>
      <c r="BR522" s="6">
        <v>37</v>
      </c>
      <c r="BS522" s="6">
        <v>6.4</v>
      </c>
      <c r="BT522" s="6">
        <v>31.5</v>
      </c>
      <c r="BU522" s="6">
        <v>3.7</v>
      </c>
      <c r="BV522" s="6">
        <v>10.5</v>
      </c>
      <c r="BW522" s="6">
        <v>20</v>
      </c>
      <c r="BX522" s="6" t="s">
        <v>858</v>
      </c>
      <c r="BY522" s="6" t="s">
        <v>858</v>
      </c>
      <c r="CA522" s="7" t="s">
        <v>745</v>
      </c>
      <c r="CB522" s="7" t="s">
        <v>324</v>
      </c>
      <c r="CC522" s="7">
        <v>20000</v>
      </c>
      <c r="CD522" s="7">
        <v>14.1</v>
      </c>
      <c r="CE522" s="7" t="s">
        <v>858</v>
      </c>
      <c r="CF522" s="7" t="s">
        <v>858</v>
      </c>
      <c r="CG522" s="7">
        <v>18993</v>
      </c>
      <c r="CH522" s="7">
        <v>9.9</v>
      </c>
      <c r="CI522" s="7" t="s">
        <v>858</v>
      </c>
      <c r="CJ522" s="7" t="s">
        <v>858</v>
      </c>
      <c r="CK522" s="7" t="s">
        <v>858</v>
      </c>
      <c r="CL522" s="7" t="s">
        <v>858</v>
      </c>
      <c r="CN522" s="8" t="s">
        <v>745</v>
      </c>
      <c r="CO522" s="8" t="s">
        <v>324</v>
      </c>
      <c r="CP522" s="8">
        <v>22000</v>
      </c>
      <c r="CQ522" s="8">
        <v>8.6999999999999993</v>
      </c>
      <c r="CR522" s="8">
        <v>8.86</v>
      </c>
      <c r="CS522" s="8">
        <v>5.8</v>
      </c>
      <c r="CT522" s="8">
        <v>11.24</v>
      </c>
      <c r="CU522" s="8">
        <v>4.5999999999999996</v>
      </c>
      <c r="CV522" s="8">
        <v>6.13</v>
      </c>
      <c r="CW522" s="8">
        <v>3.7</v>
      </c>
      <c r="CX522" s="8" t="s">
        <v>858</v>
      </c>
      <c r="CY522" s="8" t="s">
        <v>858</v>
      </c>
      <c r="DA522" s="20" t="s">
        <v>745</v>
      </c>
      <c r="DB522" s="20" t="s">
        <v>324</v>
      </c>
      <c r="DC522" s="20">
        <v>22000</v>
      </c>
      <c r="DD522" s="20">
        <v>8.6999999999999993</v>
      </c>
      <c r="DE522" s="20">
        <v>317.3</v>
      </c>
      <c r="DF522" s="20">
        <v>10</v>
      </c>
      <c r="DG522" s="20">
        <v>354.3</v>
      </c>
      <c r="DH522" s="20">
        <v>5.8</v>
      </c>
      <c r="DI522" s="20">
        <v>92.9</v>
      </c>
      <c r="DJ522" s="20">
        <v>18</v>
      </c>
      <c r="DK522" s="20" t="s">
        <v>858</v>
      </c>
      <c r="DL522" s="20" t="s">
        <v>858</v>
      </c>
      <c r="DN522" s="21" t="s">
        <v>745</v>
      </c>
      <c r="DO522" s="21" t="s">
        <v>324</v>
      </c>
      <c r="DP522" s="21" t="s">
        <v>858</v>
      </c>
      <c r="DQ522" s="21" t="s">
        <v>858</v>
      </c>
      <c r="DR522" s="21">
        <v>39.700000000000003</v>
      </c>
      <c r="DS522" s="21">
        <v>2.2000000000000002</v>
      </c>
      <c r="DT522" s="21">
        <v>40.799999999999997</v>
      </c>
      <c r="DU522" s="21">
        <v>3</v>
      </c>
      <c r="DV522" s="21" t="s">
        <v>858</v>
      </c>
      <c r="DW522" s="21" t="s">
        <v>858</v>
      </c>
      <c r="DX522" s="21" t="s">
        <v>858</v>
      </c>
      <c r="DY522" s="21" t="s">
        <v>858</v>
      </c>
      <c r="EA522" s="22" t="s">
        <v>745</v>
      </c>
      <c r="EB522" s="22" t="s">
        <v>324</v>
      </c>
      <c r="EC522" s="22" t="s">
        <v>858</v>
      </c>
      <c r="ED522" s="22" t="s">
        <v>858</v>
      </c>
      <c r="EE522" s="22" t="s">
        <v>858</v>
      </c>
      <c r="EF522" s="22" t="s">
        <v>858</v>
      </c>
      <c r="EG522" s="22" t="s">
        <v>858</v>
      </c>
      <c r="EH522" s="22" t="s">
        <v>858</v>
      </c>
      <c r="EI522" s="22" t="s">
        <v>858</v>
      </c>
      <c r="EJ522" s="22" t="s">
        <v>858</v>
      </c>
      <c r="EK522" s="22" t="s">
        <v>858</v>
      </c>
      <c r="EL522" s="22" t="s">
        <v>858</v>
      </c>
      <c r="EN522" s="23" t="s">
        <v>745</v>
      </c>
      <c r="EO522" s="23" t="s">
        <v>324</v>
      </c>
      <c r="EP522" s="23" t="s">
        <v>858</v>
      </c>
      <c r="EQ522" s="23" t="s">
        <v>858</v>
      </c>
      <c r="ER522" s="23">
        <v>8.9700000000000006</v>
      </c>
      <c r="ES522" s="23">
        <v>18</v>
      </c>
      <c r="ET522" s="23">
        <v>10.29</v>
      </c>
      <c r="EU522" s="23">
        <v>6.8</v>
      </c>
      <c r="EV522" s="23" t="s">
        <v>858</v>
      </c>
      <c r="EW522" s="23" t="s">
        <v>858</v>
      </c>
      <c r="EX522" s="23" t="s">
        <v>858</v>
      </c>
      <c r="EY522" s="23" t="s">
        <v>858</v>
      </c>
      <c r="FA522" s="24" t="s">
        <v>745</v>
      </c>
      <c r="FB522" s="24" t="s">
        <v>324</v>
      </c>
      <c r="FC522" s="24" t="s">
        <v>858</v>
      </c>
      <c r="FD522" s="24" t="s">
        <v>858</v>
      </c>
      <c r="FE522" s="24">
        <v>377.6</v>
      </c>
      <c r="FF522" s="24">
        <v>15</v>
      </c>
      <c r="FG522" s="24">
        <v>419.5</v>
      </c>
      <c r="FH522" s="24">
        <v>7.1</v>
      </c>
      <c r="FI522" s="24" t="s">
        <v>858</v>
      </c>
      <c r="FJ522" s="24" t="s">
        <v>858</v>
      </c>
      <c r="FK522" s="24" t="s">
        <v>858</v>
      </c>
      <c r="FL522" s="24" t="s">
        <v>858</v>
      </c>
      <c r="FN522" s="11" t="s">
        <v>745</v>
      </c>
      <c r="FO522" s="11" t="s">
        <v>324</v>
      </c>
      <c r="FP522" s="11">
        <v>9000</v>
      </c>
      <c r="FQ522" s="11">
        <v>13.8</v>
      </c>
      <c r="FR522" s="11">
        <v>40</v>
      </c>
      <c r="FS522" s="11">
        <v>3.6</v>
      </c>
      <c r="FT522" s="11">
        <v>41.8</v>
      </c>
      <c r="FU522" s="11">
        <v>2</v>
      </c>
      <c r="FV522" s="11">
        <v>36</v>
      </c>
      <c r="FW522" s="11">
        <v>3.9</v>
      </c>
      <c r="FX522" s="11" t="s">
        <v>858</v>
      </c>
      <c r="FY522" s="11" t="s">
        <v>858</v>
      </c>
      <c r="GA522" s="10" t="s">
        <v>745</v>
      </c>
      <c r="GB522" s="10" t="s">
        <v>324</v>
      </c>
      <c r="GC522" s="10" t="s">
        <v>858</v>
      </c>
      <c r="GD522" s="10" t="s">
        <v>858</v>
      </c>
      <c r="GE522" s="10" t="s">
        <v>858</v>
      </c>
      <c r="GF522" s="10" t="s">
        <v>858</v>
      </c>
      <c r="GG522" s="10">
        <v>25169</v>
      </c>
      <c r="GH522" s="10">
        <v>17</v>
      </c>
      <c r="GI522" s="10" t="s">
        <v>858</v>
      </c>
      <c r="GJ522" s="10" t="s">
        <v>858</v>
      </c>
      <c r="GK522" s="10" t="s">
        <v>858</v>
      </c>
      <c r="GL522" s="10" t="s">
        <v>858</v>
      </c>
      <c r="GN522" s="9" t="s">
        <v>745</v>
      </c>
      <c r="GO522" s="9" t="s">
        <v>324</v>
      </c>
      <c r="GP522" s="9">
        <v>9000</v>
      </c>
      <c r="GQ522" s="9">
        <v>13.8</v>
      </c>
      <c r="GR522" s="9">
        <v>9.77</v>
      </c>
      <c r="GS522" s="9">
        <v>12</v>
      </c>
      <c r="GT522" s="9">
        <v>11.6</v>
      </c>
      <c r="GU522" s="9">
        <v>6</v>
      </c>
      <c r="GV522" s="9">
        <v>6.42</v>
      </c>
      <c r="GW522" s="9">
        <v>9</v>
      </c>
      <c r="GX522" s="9" t="s">
        <v>858</v>
      </c>
      <c r="GY522" s="9" t="s">
        <v>858</v>
      </c>
    </row>
    <row r="523" spans="1:207" x14ac:dyDescent="0.25">
      <c r="A523" s="1" t="s">
        <v>746</v>
      </c>
      <c r="B523" s="1" t="s">
        <v>325</v>
      </c>
      <c r="C523" s="1">
        <v>13000</v>
      </c>
      <c r="D523" s="1">
        <v>11.4</v>
      </c>
      <c r="E523" s="1">
        <v>437</v>
      </c>
      <c r="F523" s="1">
        <v>7.5</v>
      </c>
      <c r="G523" s="1">
        <v>521.1</v>
      </c>
      <c r="H523" s="1">
        <v>6.5</v>
      </c>
      <c r="I523" s="1">
        <v>292.5</v>
      </c>
      <c r="J523" s="1">
        <v>4</v>
      </c>
      <c r="K523" s="1" t="s">
        <v>858</v>
      </c>
      <c r="L523" s="1" t="s">
        <v>858</v>
      </c>
      <c r="N523" s="2" t="s">
        <v>746</v>
      </c>
      <c r="O523" s="2" t="s">
        <v>325</v>
      </c>
      <c r="P523" s="2">
        <v>22000</v>
      </c>
      <c r="Q523" s="2">
        <v>8.8000000000000007</v>
      </c>
      <c r="R523" s="2">
        <v>38</v>
      </c>
      <c r="S523" s="2">
        <v>1.1000000000000001</v>
      </c>
      <c r="T523" s="2">
        <v>39.700000000000003</v>
      </c>
      <c r="U523" s="2">
        <v>1.5</v>
      </c>
      <c r="V523" s="2">
        <v>33.799999999999997</v>
      </c>
      <c r="W523" s="2">
        <v>2</v>
      </c>
      <c r="X523" s="2" t="s">
        <v>858</v>
      </c>
      <c r="Y523" s="2" t="s">
        <v>858</v>
      </c>
      <c r="AA523" s="3" t="s">
        <v>746</v>
      </c>
      <c r="AB523" s="3" t="s">
        <v>325</v>
      </c>
      <c r="AC523" s="3">
        <v>20000</v>
      </c>
      <c r="AD523" s="3">
        <v>10.1</v>
      </c>
      <c r="AE523" s="3">
        <v>20989</v>
      </c>
      <c r="AF523" s="3">
        <v>5.7</v>
      </c>
      <c r="AG523" s="3">
        <v>24294</v>
      </c>
      <c r="AH523" s="3">
        <v>6.1</v>
      </c>
      <c r="AI523" s="3">
        <v>13472</v>
      </c>
      <c r="AJ523" s="3">
        <v>6</v>
      </c>
      <c r="AK523" s="3" t="s">
        <v>858</v>
      </c>
      <c r="AL523" s="3" t="s">
        <v>858</v>
      </c>
      <c r="AN523" s="4" t="s">
        <v>746</v>
      </c>
      <c r="AO523" s="4" t="s">
        <v>325</v>
      </c>
      <c r="AP523" s="4">
        <v>22000</v>
      </c>
      <c r="AQ523" s="4">
        <v>8.8000000000000007</v>
      </c>
      <c r="AR523" s="4">
        <v>9.8000000000000007</v>
      </c>
      <c r="AS523" s="4">
        <v>6.9</v>
      </c>
      <c r="AT523" s="4">
        <v>11.82</v>
      </c>
      <c r="AU523" s="4">
        <v>5.0999999999999996</v>
      </c>
      <c r="AV523" s="4">
        <v>6.53</v>
      </c>
      <c r="AW523" s="4">
        <v>4</v>
      </c>
      <c r="AX523" s="4" t="s">
        <v>858</v>
      </c>
      <c r="AY523" s="4" t="s">
        <v>858</v>
      </c>
      <c r="BA523" s="5" t="s">
        <v>746</v>
      </c>
      <c r="BB523" s="5" t="s">
        <v>325</v>
      </c>
      <c r="BC523" s="5">
        <v>22000</v>
      </c>
      <c r="BD523" s="5">
        <v>8.8000000000000007</v>
      </c>
      <c r="BE523" s="5">
        <v>403</v>
      </c>
      <c r="BF523" s="5">
        <v>5</v>
      </c>
      <c r="BG523" s="5">
        <v>469.6</v>
      </c>
      <c r="BH523" s="5">
        <v>5</v>
      </c>
      <c r="BI523" s="5">
        <v>269.3</v>
      </c>
      <c r="BJ523" s="5">
        <v>7.3</v>
      </c>
      <c r="BK523" s="5" t="s">
        <v>858</v>
      </c>
      <c r="BL523" s="5" t="s">
        <v>858</v>
      </c>
      <c r="BN523" s="6" t="s">
        <v>746</v>
      </c>
      <c r="BO523" s="6" t="s">
        <v>325</v>
      </c>
      <c r="BP523" s="6">
        <v>36000</v>
      </c>
      <c r="BQ523" s="6">
        <v>6.7</v>
      </c>
      <c r="BR523" s="6">
        <v>35.200000000000003</v>
      </c>
      <c r="BS523" s="6">
        <v>4.2</v>
      </c>
      <c r="BT523" s="6">
        <v>31.1</v>
      </c>
      <c r="BU523" s="6">
        <v>2.7</v>
      </c>
      <c r="BV523" s="6">
        <v>12</v>
      </c>
      <c r="BW523" s="6">
        <v>13</v>
      </c>
      <c r="BX523" s="6" t="s">
        <v>858</v>
      </c>
      <c r="BY523" s="6" t="s">
        <v>858</v>
      </c>
      <c r="CA523" s="7" t="s">
        <v>746</v>
      </c>
      <c r="CB523" s="7" t="s">
        <v>325</v>
      </c>
      <c r="CC523" s="7">
        <v>33000</v>
      </c>
      <c r="CD523" s="7">
        <v>8.6</v>
      </c>
      <c r="CE523" s="7">
        <v>17964</v>
      </c>
      <c r="CF523" s="7">
        <v>10</v>
      </c>
      <c r="CG523" s="7">
        <v>20326</v>
      </c>
      <c r="CH523" s="7">
        <v>7.4</v>
      </c>
      <c r="CI523" s="7" t="s">
        <v>858</v>
      </c>
      <c r="CJ523" s="7" t="s">
        <v>858</v>
      </c>
      <c r="CK523" s="7" t="s">
        <v>858</v>
      </c>
      <c r="CL523" s="7" t="s">
        <v>858</v>
      </c>
      <c r="CN523" s="8" t="s">
        <v>746</v>
      </c>
      <c r="CO523" s="8" t="s">
        <v>325</v>
      </c>
      <c r="CP523" s="8">
        <v>36000</v>
      </c>
      <c r="CQ523" s="8">
        <v>6.7</v>
      </c>
      <c r="CR523" s="8">
        <v>9.19</v>
      </c>
      <c r="CS523" s="8">
        <v>5.2</v>
      </c>
      <c r="CT523" s="8">
        <v>12.2</v>
      </c>
      <c r="CU523" s="8">
        <v>5.5</v>
      </c>
      <c r="CV523" s="8">
        <v>6.31</v>
      </c>
      <c r="CW523" s="8">
        <v>1.5</v>
      </c>
      <c r="CX523" s="8" t="s">
        <v>858</v>
      </c>
      <c r="CY523" s="8" t="s">
        <v>858</v>
      </c>
      <c r="DA523" s="20" t="s">
        <v>746</v>
      </c>
      <c r="DB523" s="20" t="s">
        <v>325</v>
      </c>
      <c r="DC523" s="20">
        <v>36000</v>
      </c>
      <c r="DD523" s="20">
        <v>6.7</v>
      </c>
      <c r="DE523" s="20">
        <v>327.2</v>
      </c>
      <c r="DF523" s="20">
        <v>7</v>
      </c>
      <c r="DG523" s="20">
        <v>379.4</v>
      </c>
      <c r="DH523" s="20">
        <v>5.9</v>
      </c>
      <c r="DI523" s="20">
        <v>100.2</v>
      </c>
      <c r="DJ523" s="20">
        <v>11</v>
      </c>
      <c r="DK523" s="20" t="s">
        <v>858</v>
      </c>
      <c r="DL523" s="20" t="s">
        <v>858</v>
      </c>
      <c r="DN523" s="21" t="s">
        <v>746</v>
      </c>
      <c r="DO523" s="21" t="s">
        <v>325</v>
      </c>
      <c r="DP523" s="21">
        <v>8000</v>
      </c>
      <c r="DQ523" s="21">
        <v>13.6</v>
      </c>
      <c r="DR523" s="21">
        <v>37.5</v>
      </c>
      <c r="DS523" s="21">
        <v>1.5</v>
      </c>
      <c r="DT523" s="21">
        <v>38</v>
      </c>
      <c r="DU523" s="21">
        <v>1.7</v>
      </c>
      <c r="DV523" s="21" t="s">
        <v>858</v>
      </c>
      <c r="DW523" s="21" t="s">
        <v>858</v>
      </c>
      <c r="DX523" s="21" t="s">
        <v>858</v>
      </c>
      <c r="DY523" s="21" t="s">
        <v>858</v>
      </c>
      <c r="EA523" s="22" t="s">
        <v>746</v>
      </c>
      <c r="EB523" s="22" t="s">
        <v>325</v>
      </c>
      <c r="EC523" s="22">
        <v>8000</v>
      </c>
      <c r="ED523" s="22">
        <v>15.9</v>
      </c>
      <c r="EE523" s="22">
        <v>18062</v>
      </c>
      <c r="EF523" s="22">
        <v>9.4</v>
      </c>
      <c r="EG523" s="22">
        <v>20280</v>
      </c>
      <c r="EH523" s="22">
        <v>6.9</v>
      </c>
      <c r="EI523" s="22" t="s">
        <v>858</v>
      </c>
      <c r="EJ523" s="22" t="s">
        <v>858</v>
      </c>
      <c r="EK523" s="22" t="s">
        <v>858</v>
      </c>
      <c r="EL523" s="22" t="s">
        <v>858</v>
      </c>
      <c r="EN523" s="23" t="s">
        <v>746</v>
      </c>
      <c r="EO523" s="23" t="s">
        <v>325</v>
      </c>
      <c r="EP523" s="23">
        <v>8000</v>
      </c>
      <c r="EQ523" s="23">
        <v>13.6</v>
      </c>
      <c r="ER523" s="23">
        <v>9.0299999999999994</v>
      </c>
      <c r="ES523" s="23">
        <v>9.1999999999999993</v>
      </c>
      <c r="ET523" s="23">
        <v>10.19</v>
      </c>
      <c r="EU523" s="23">
        <v>5.6</v>
      </c>
      <c r="EV523" s="23" t="s">
        <v>858</v>
      </c>
      <c r="EW523" s="23" t="s">
        <v>858</v>
      </c>
      <c r="EX523" s="23" t="s">
        <v>858</v>
      </c>
      <c r="EY523" s="23" t="s">
        <v>858</v>
      </c>
      <c r="FA523" s="24" t="s">
        <v>746</v>
      </c>
      <c r="FB523" s="24" t="s">
        <v>325</v>
      </c>
      <c r="FC523" s="24">
        <v>8000</v>
      </c>
      <c r="FD523" s="24">
        <v>13.6</v>
      </c>
      <c r="FE523" s="24">
        <v>365.5</v>
      </c>
      <c r="FF523" s="24">
        <v>7.6</v>
      </c>
      <c r="FG523" s="24">
        <v>386.7</v>
      </c>
      <c r="FH523" s="24">
        <v>5.5</v>
      </c>
      <c r="FI523" s="24" t="s">
        <v>858</v>
      </c>
      <c r="FJ523" s="24" t="s">
        <v>858</v>
      </c>
      <c r="FK523" s="24" t="s">
        <v>858</v>
      </c>
      <c r="FL523" s="24" t="s">
        <v>858</v>
      </c>
      <c r="FN523" s="11" t="s">
        <v>746</v>
      </c>
      <c r="FO523" s="11" t="s">
        <v>325</v>
      </c>
      <c r="FP523" s="11">
        <v>13000</v>
      </c>
      <c r="FQ523" s="11">
        <v>11.4</v>
      </c>
      <c r="FR523" s="11">
        <v>39</v>
      </c>
      <c r="FS523" s="11">
        <v>1.7</v>
      </c>
      <c r="FT523" s="11">
        <v>40.799999999999997</v>
      </c>
      <c r="FU523" s="11">
        <v>2.1</v>
      </c>
      <c r="FV523" s="11" t="s">
        <v>858</v>
      </c>
      <c r="FW523" s="11" t="s">
        <v>858</v>
      </c>
      <c r="FX523" s="11" t="s">
        <v>858</v>
      </c>
      <c r="FY523" s="11" t="s">
        <v>858</v>
      </c>
      <c r="GA523" s="10" t="s">
        <v>746</v>
      </c>
      <c r="GB523" s="10" t="s">
        <v>325</v>
      </c>
      <c r="GC523" s="10">
        <v>13000</v>
      </c>
      <c r="GD523" s="10">
        <v>13</v>
      </c>
      <c r="GE523" s="10">
        <v>22784</v>
      </c>
      <c r="GF523" s="10">
        <v>7.6</v>
      </c>
      <c r="GG523" s="10">
        <v>26648</v>
      </c>
      <c r="GH523" s="10">
        <v>8</v>
      </c>
      <c r="GI523" s="10">
        <v>15214</v>
      </c>
      <c r="GJ523" s="10">
        <v>7.4</v>
      </c>
      <c r="GK523" s="10" t="s">
        <v>858</v>
      </c>
      <c r="GL523" s="10" t="s">
        <v>858</v>
      </c>
      <c r="GN523" s="9" t="s">
        <v>746</v>
      </c>
      <c r="GO523" s="9" t="s">
        <v>325</v>
      </c>
      <c r="GP523" s="9">
        <v>13000</v>
      </c>
      <c r="GQ523" s="9">
        <v>11.4</v>
      </c>
      <c r="GR523" s="9">
        <v>11.1</v>
      </c>
      <c r="GS523" s="9">
        <v>8.1999999999999993</v>
      </c>
      <c r="GT523" s="9">
        <v>12.76</v>
      </c>
      <c r="GU523" s="9">
        <v>6.8</v>
      </c>
      <c r="GV523" s="9">
        <v>7.15</v>
      </c>
      <c r="GW523" s="9">
        <v>5.8</v>
      </c>
      <c r="GX523" s="9" t="s">
        <v>858</v>
      </c>
      <c r="GY523" s="9" t="s">
        <v>858</v>
      </c>
    </row>
    <row r="524" spans="1:207" x14ac:dyDescent="0.25">
      <c r="A524" s="1" t="s">
        <v>747</v>
      </c>
      <c r="B524" s="1" t="s">
        <v>326</v>
      </c>
      <c r="C524" s="1">
        <v>13000</v>
      </c>
      <c r="D524" s="1">
        <v>11.5</v>
      </c>
      <c r="E524" s="1">
        <v>393.1</v>
      </c>
      <c r="F524" s="1">
        <v>8.1999999999999993</v>
      </c>
      <c r="G524" s="1">
        <v>474.4</v>
      </c>
      <c r="H524" s="1">
        <v>5.4</v>
      </c>
      <c r="I524" s="1">
        <v>281.89999999999998</v>
      </c>
      <c r="J524" s="1">
        <v>7.4</v>
      </c>
      <c r="K524" s="1" t="s">
        <v>858</v>
      </c>
      <c r="L524" s="1" t="s">
        <v>858</v>
      </c>
      <c r="N524" s="2" t="s">
        <v>747</v>
      </c>
      <c r="O524" s="2" t="s">
        <v>326</v>
      </c>
      <c r="P524" s="2">
        <v>18000</v>
      </c>
      <c r="Q524" s="2">
        <v>9.6</v>
      </c>
      <c r="R524" s="2">
        <v>39.5</v>
      </c>
      <c r="S524" s="2">
        <v>1.3</v>
      </c>
      <c r="T524" s="2">
        <v>40.799999999999997</v>
      </c>
      <c r="U524" s="2">
        <v>1.4</v>
      </c>
      <c r="V524" s="2">
        <v>35.9</v>
      </c>
      <c r="W524" s="2">
        <v>3.5</v>
      </c>
      <c r="X524" s="2" t="s">
        <v>858</v>
      </c>
      <c r="Y524" s="2" t="s">
        <v>858</v>
      </c>
      <c r="AA524" s="3" t="s">
        <v>747</v>
      </c>
      <c r="AB524" s="3" t="s">
        <v>326</v>
      </c>
      <c r="AC524" s="3">
        <v>16000</v>
      </c>
      <c r="AD524" s="3">
        <v>11.4</v>
      </c>
      <c r="AE524" s="3">
        <v>20406</v>
      </c>
      <c r="AF524" s="3">
        <v>7.3</v>
      </c>
      <c r="AG524" s="3">
        <v>23376</v>
      </c>
      <c r="AH524" s="3">
        <v>6</v>
      </c>
      <c r="AI524" s="3">
        <v>12639</v>
      </c>
      <c r="AJ524" s="3">
        <v>8.5</v>
      </c>
      <c r="AK524" s="3" t="s">
        <v>858</v>
      </c>
      <c r="AL524" s="3" t="s">
        <v>858</v>
      </c>
      <c r="AN524" s="4" t="s">
        <v>747</v>
      </c>
      <c r="AO524" s="4" t="s">
        <v>326</v>
      </c>
      <c r="AP524" s="4">
        <v>18000</v>
      </c>
      <c r="AQ524" s="4">
        <v>9.6</v>
      </c>
      <c r="AR524" s="4">
        <v>9.68</v>
      </c>
      <c r="AS524" s="4">
        <v>5.2</v>
      </c>
      <c r="AT524" s="4">
        <v>11.2</v>
      </c>
      <c r="AU524" s="4">
        <v>4.4000000000000004</v>
      </c>
      <c r="AV524" s="4">
        <v>6.75</v>
      </c>
      <c r="AW524" s="4">
        <v>3.8</v>
      </c>
      <c r="AX524" s="4" t="s">
        <v>858</v>
      </c>
      <c r="AY524" s="4" t="s">
        <v>858</v>
      </c>
      <c r="BA524" s="5" t="s">
        <v>747</v>
      </c>
      <c r="BB524" s="5" t="s">
        <v>326</v>
      </c>
      <c r="BC524" s="5">
        <v>18000</v>
      </c>
      <c r="BD524" s="5">
        <v>9.6</v>
      </c>
      <c r="BE524" s="5">
        <v>386.6</v>
      </c>
      <c r="BF524" s="5">
        <v>6.7</v>
      </c>
      <c r="BG524" s="5">
        <v>457.3</v>
      </c>
      <c r="BH524" s="5">
        <v>4.4000000000000004</v>
      </c>
      <c r="BI524" s="5">
        <v>263.10000000000002</v>
      </c>
      <c r="BJ524" s="5">
        <v>7.6</v>
      </c>
      <c r="BK524" s="5" t="s">
        <v>858</v>
      </c>
      <c r="BL524" s="5" t="s">
        <v>858</v>
      </c>
      <c r="BN524" s="6" t="s">
        <v>747</v>
      </c>
      <c r="BO524" s="6" t="s">
        <v>326</v>
      </c>
      <c r="BP524" s="6">
        <v>31000</v>
      </c>
      <c r="BQ524" s="6">
        <v>7.3</v>
      </c>
      <c r="BR524" s="6">
        <v>37</v>
      </c>
      <c r="BS524" s="6">
        <v>5</v>
      </c>
      <c r="BT524" s="6">
        <v>31.8</v>
      </c>
      <c r="BU524" s="6">
        <v>3</v>
      </c>
      <c r="BV524" s="6">
        <v>12.1</v>
      </c>
      <c r="BW524" s="6">
        <v>13</v>
      </c>
      <c r="BX524" s="6" t="s">
        <v>858</v>
      </c>
      <c r="BY524" s="6" t="s">
        <v>858</v>
      </c>
      <c r="CA524" s="7" t="s">
        <v>747</v>
      </c>
      <c r="CB524" s="7" t="s">
        <v>326</v>
      </c>
      <c r="CC524" s="7">
        <v>27000</v>
      </c>
      <c r="CD524" s="7">
        <v>8.6</v>
      </c>
      <c r="CE524" s="7">
        <v>17000</v>
      </c>
      <c r="CF524" s="7">
        <v>8.6999999999999993</v>
      </c>
      <c r="CG524" s="7">
        <v>18554</v>
      </c>
      <c r="CH524" s="7">
        <v>6</v>
      </c>
      <c r="CI524" s="7">
        <v>4634</v>
      </c>
      <c r="CJ524" s="7">
        <v>20</v>
      </c>
      <c r="CK524" s="7" t="s">
        <v>858</v>
      </c>
      <c r="CL524" s="7" t="s">
        <v>858</v>
      </c>
      <c r="CN524" s="8" t="s">
        <v>747</v>
      </c>
      <c r="CO524" s="8" t="s">
        <v>326</v>
      </c>
      <c r="CP524" s="8">
        <v>31000</v>
      </c>
      <c r="CQ524" s="8">
        <v>7.3</v>
      </c>
      <c r="CR524" s="8">
        <v>9.5</v>
      </c>
      <c r="CS524" s="8">
        <v>3.4</v>
      </c>
      <c r="CT524" s="8">
        <v>11.27</v>
      </c>
      <c r="CU524" s="8">
        <v>3.9</v>
      </c>
      <c r="CV524" s="8">
        <v>6.48</v>
      </c>
      <c r="CW524" s="8">
        <v>2.1</v>
      </c>
      <c r="CX524" s="8" t="s">
        <v>858</v>
      </c>
      <c r="CY524" s="8" t="s">
        <v>858</v>
      </c>
      <c r="DA524" s="20" t="s">
        <v>747</v>
      </c>
      <c r="DB524" s="20" t="s">
        <v>326</v>
      </c>
      <c r="DC524" s="20">
        <v>31000</v>
      </c>
      <c r="DD524" s="20">
        <v>7.3</v>
      </c>
      <c r="DE524" s="20">
        <v>323.7</v>
      </c>
      <c r="DF524" s="20">
        <v>6.4</v>
      </c>
      <c r="DG524" s="20">
        <v>358.1</v>
      </c>
      <c r="DH524" s="20">
        <v>4.8</v>
      </c>
      <c r="DI524" s="20">
        <v>97.3</v>
      </c>
      <c r="DJ524" s="20">
        <v>16</v>
      </c>
      <c r="DK524" s="20" t="s">
        <v>858</v>
      </c>
      <c r="DL524" s="20" t="s">
        <v>858</v>
      </c>
      <c r="DN524" s="21" t="s">
        <v>747</v>
      </c>
      <c r="DO524" s="21" t="s">
        <v>326</v>
      </c>
      <c r="DP524" s="21">
        <v>5000</v>
      </c>
      <c r="DQ524" s="21">
        <v>17.600000000000001</v>
      </c>
      <c r="DR524" s="21">
        <v>37.5</v>
      </c>
      <c r="DS524" s="21">
        <v>2.2000000000000002</v>
      </c>
      <c r="DT524" s="21">
        <v>38.200000000000003</v>
      </c>
      <c r="DU524" s="21">
        <v>1.7</v>
      </c>
      <c r="DV524" s="21" t="s">
        <v>858</v>
      </c>
      <c r="DW524" s="21" t="s">
        <v>858</v>
      </c>
      <c r="DX524" s="21" t="s">
        <v>858</v>
      </c>
      <c r="DY524" s="21" t="s">
        <v>858</v>
      </c>
      <c r="EA524" s="22" t="s">
        <v>747</v>
      </c>
      <c r="EB524" s="22" t="s">
        <v>326</v>
      </c>
      <c r="EC524" s="22">
        <v>5000</v>
      </c>
      <c r="ED524" s="22">
        <v>19.8</v>
      </c>
      <c r="EE524" s="22">
        <v>18849</v>
      </c>
      <c r="EF524" s="22">
        <v>15</v>
      </c>
      <c r="EG524" s="22">
        <v>20960</v>
      </c>
      <c r="EH524" s="22">
        <v>8.6</v>
      </c>
      <c r="EI524" s="22" t="s">
        <v>858</v>
      </c>
      <c r="EJ524" s="22" t="s">
        <v>858</v>
      </c>
      <c r="EK524" s="22" t="s">
        <v>858</v>
      </c>
      <c r="EL524" s="22" t="s">
        <v>858</v>
      </c>
      <c r="EN524" s="23" t="s">
        <v>747</v>
      </c>
      <c r="EO524" s="23" t="s">
        <v>326</v>
      </c>
      <c r="EP524" s="23">
        <v>5000</v>
      </c>
      <c r="EQ524" s="23">
        <v>17.600000000000001</v>
      </c>
      <c r="ER524" s="23">
        <v>9.19</v>
      </c>
      <c r="ES524" s="23">
        <v>12</v>
      </c>
      <c r="ET524" s="23">
        <v>10.79</v>
      </c>
      <c r="EU524" s="23">
        <v>7</v>
      </c>
      <c r="EV524" s="23" t="s">
        <v>858</v>
      </c>
      <c r="EW524" s="23" t="s">
        <v>858</v>
      </c>
      <c r="EX524" s="23" t="s">
        <v>858</v>
      </c>
      <c r="EY524" s="23" t="s">
        <v>858</v>
      </c>
      <c r="FA524" s="24" t="s">
        <v>747</v>
      </c>
      <c r="FB524" s="24" t="s">
        <v>326</v>
      </c>
      <c r="FC524" s="24">
        <v>5000</v>
      </c>
      <c r="FD524" s="24">
        <v>17.600000000000001</v>
      </c>
      <c r="FE524" s="24">
        <v>365.9</v>
      </c>
      <c r="FF524" s="24">
        <v>11</v>
      </c>
      <c r="FG524" s="24">
        <v>411.9</v>
      </c>
      <c r="FH524" s="24">
        <v>6.9</v>
      </c>
      <c r="FI524" s="24" t="s">
        <v>858</v>
      </c>
      <c r="FJ524" s="24" t="s">
        <v>858</v>
      </c>
      <c r="FK524" s="24" t="s">
        <v>858</v>
      </c>
      <c r="FL524" s="24" t="s">
        <v>858</v>
      </c>
      <c r="FN524" s="11" t="s">
        <v>747</v>
      </c>
      <c r="FO524" s="11" t="s">
        <v>326</v>
      </c>
      <c r="FP524" s="11">
        <v>13000</v>
      </c>
      <c r="FQ524" s="11">
        <v>11.5</v>
      </c>
      <c r="FR524" s="11">
        <v>40</v>
      </c>
      <c r="FS524" s="11">
        <v>2.2000000000000002</v>
      </c>
      <c r="FT524" s="11">
        <v>41.9</v>
      </c>
      <c r="FU524" s="11">
        <v>1.8</v>
      </c>
      <c r="FV524" s="11">
        <v>36.9</v>
      </c>
      <c r="FW524" s="11">
        <v>3.6</v>
      </c>
      <c r="FX524" s="11" t="s">
        <v>858</v>
      </c>
      <c r="FY524" s="11" t="s">
        <v>858</v>
      </c>
      <c r="GA524" s="10" t="s">
        <v>747</v>
      </c>
      <c r="GB524" s="10" t="s">
        <v>326</v>
      </c>
      <c r="GC524" s="10">
        <v>11000</v>
      </c>
      <c r="GD524" s="10">
        <v>13.8</v>
      </c>
      <c r="GE524" s="10">
        <v>21096</v>
      </c>
      <c r="GF524" s="10">
        <v>8.5</v>
      </c>
      <c r="GG524" s="10">
        <v>24430</v>
      </c>
      <c r="GH524" s="10">
        <v>7.5</v>
      </c>
      <c r="GI524" s="10" t="s">
        <v>858</v>
      </c>
      <c r="GJ524" s="10" t="s">
        <v>858</v>
      </c>
      <c r="GK524" s="10" t="s">
        <v>858</v>
      </c>
      <c r="GL524" s="10" t="s">
        <v>858</v>
      </c>
      <c r="GN524" s="9" t="s">
        <v>747</v>
      </c>
      <c r="GO524" s="9" t="s">
        <v>326</v>
      </c>
      <c r="GP524" s="9">
        <v>13000</v>
      </c>
      <c r="GQ524" s="9">
        <v>11.5</v>
      </c>
      <c r="GR524" s="9">
        <v>9.75</v>
      </c>
      <c r="GS524" s="9">
        <v>5.8</v>
      </c>
      <c r="GT524" s="9">
        <v>11.34</v>
      </c>
      <c r="GU524" s="9">
        <v>5.4</v>
      </c>
      <c r="GV524" s="9">
        <v>6.94</v>
      </c>
      <c r="GW524" s="9">
        <v>5</v>
      </c>
      <c r="GX524" s="9" t="s">
        <v>858</v>
      </c>
      <c r="GY524" s="9" t="s">
        <v>858</v>
      </c>
    </row>
    <row r="525" spans="1:207" x14ac:dyDescent="0.25">
      <c r="A525" s="1" t="s">
        <v>748</v>
      </c>
      <c r="B525" s="1" t="s">
        <v>327</v>
      </c>
      <c r="C525" s="1">
        <v>15000</v>
      </c>
      <c r="D525" s="1">
        <v>10.6</v>
      </c>
      <c r="E525" s="1">
        <v>452.2</v>
      </c>
      <c r="F525" s="1">
        <v>11</v>
      </c>
      <c r="G525" s="1">
        <v>489.8</v>
      </c>
      <c r="H525" s="1">
        <v>4.7</v>
      </c>
      <c r="I525" s="1">
        <v>266.39999999999998</v>
      </c>
      <c r="J525" s="1">
        <v>5.7</v>
      </c>
      <c r="K525" s="1" t="s">
        <v>858</v>
      </c>
      <c r="L525" s="1" t="s">
        <v>858</v>
      </c>
      <c r="N525" s="2" t="s">
        <v>748</v>
      </c>
      <c r="O525" s="2" t="s">
        <v>327</v>
      </c>
      <c r="P525" s="2">
        <v>23000</v>
      </c>
      <c r="Q525" s="2">
        <v>8.5</v>
      </c>
      <c r="R525" s="2">
        <v>39.1</v>
      </c>
      <c r="S525" s="2">
        <v>1.4</v>
      </c>
      <c r="T525" s="2">
        <v>40.299999999999997</v>
      </c>
      <c r="U525" s="2">
        <v>1.3</v>
      </c>
      <c r="V525" s="2">
        <v>34.4</v>
      </c>
      <c r="W525" s="2">
        <v>2.1</v>
      </c>
      <c r="X525" s="2" t="s">
        <v>858</v>
      </c>
      <c r="Y525" s="2" t="s">
        <v>858</v>
      </c>
      <c r="AA525" s="3" t="s">
        <v>748</v>
      </c>
      <c r="AB525" s="3" t="s">
        <v>327</v>
      </c>
      <c r="AC525" s="3">
        <v>20000</v>
      </c>
      <c r="AD525" s="3">
        <v>10.199999999999999</v>
      </c>
      <c r="AE525" s="3">
        <v>22363</v>
      </c>
      <c r="AF525" s="3">
        <v>9</v>
      </c>
      <c r="AG525" s="3">
        <v>24946</v>
      </c>
      <c r="AH525" s="3">
        <v>4.5</v>
      </c>
      <c r="AI525" s="3">
        <v>13760</v>
      </c>
      <c r="AJ525" s="3">
        <v>8.9</v>
      </c>
      <c r="AK525" s="3" t="s">
        <v>858</v>
      </c>
      <c r="AL525" s="3" t="s">
        <v>858</v>
      </c>
      <c r="AN525" s="4" t="s">
        <v>748</v>
      </c>
      <c r="AO525" s="4" t="s">
        <v>327</v>
      </c>
      <c r="AP525" s="4">
        <v>23000</v>
      </c>
      <c r="AQ525" s="4">
        <v>8.5</v>
      </c>
      <c r="AR525" s="4">
        <v>9.98</v>
      </c>
      <c r="AS525" s="4">
        <v>7.7</v>
      </c>
      <c r="AT525" s="4">
        <v>11.46</v>
      </c>
      <c r="AU525" s="4">
        <v>4</v>
      </c>
      <c r="AV525" s="4">
        <v>6.6</v>
      </c>
      <c r="AW525" s="4">
        <v>2.7</v>
      </c>
      <c r="AX525" s="4" t="s">
        <v>858</v>
      </c>
      <c r="AY525" s="4" t="s">
        <v>858</v>
      </c>
      <c r="BA525" s="5" t="s">
        <v>748</v>
      </c>
      <c r="BB525" s="5" t="s">
        <v>327</v>
      </c>
      <c r="BC525" s="5">
        <v>23000</v>
      </c>
      <c r="BD525" s="5">
        <v>8.5</v>
      </c>
      <c r="BE525" s="5">
        <v>402.1</v>
      </c>
      <c r="BF525" s="5">
        <v>7.9</v>
      </c>
      <c r="BG525" s="5">
        <v>461.9</v>
      </c>
      <c r="BH525" s="5">
        <v>3.9</v>
      </c>
      <c r="BI525" s="5">
        <v>260.2</v>
      </c>
      <c r="BJ525" s="5">
        <v>4.0999999999999996</v>
      </c>
      <c r="BK525" s="5" t="s">
        <v>858</v>
      </c>
      <c r="BL525" s="5" t="s">
        <v>858</v>
      </c>
      <c r="BN525" s="6" t="s">
        <v>748</v>
      </c>
      <c r="BO525" s="6" t="s">
        <v>327</v>
      </c>
      <c r="BP525" s="6">
        <v>37000</v>
      </c>
      <c r="BQ525" s="6">
        <v>6.7</v>
      </c>
      <c r="BR525" s="6">
        <v>36.799999999999997</v>
      </c>
      <c r="BS525" s="6">
        <v>3.4</v>
      </c>
      <c r="BT525" s="6">
        <v>31.9</v>
      </c>
      <c r="BU525" s="6">
        <v>2.8</v>
      </c>
      <c r="BV525" s="6">
        <v>12.5</v>
      </c>
      <c r="BW525" s="6">
        <v>20</v>
      </c>
      <c r="BX525" s="6" t="s">
        <v>858</v>
      </c>
      <c r="BY525" s="6" t="s">
        <v>858</v>
      </c>
      <c r="CA525" s="7" t="s">
        <v>748</v>
      </c>
      <c r="CB525" s="7" t="s">
        <v>327</v>
      </c>
      <c r="CC525" s="7">
        <v>32000</v>
      </c>
      <c r="CD525" s="7">
        <v>8</v>
      </c>
      <c r="CE525" s="7">
        <v>17134</v>
      </c>
      <c r="CF525" s="7">
        <v>8.4</v>
      </c>
      <c r="CG525" s="7">
        <v>19456</v>
      </c>
      <c r="CH525" s="7">
        <v>5.2</v>
      </c>
      <c r="CI525" s="7">
        <v>5497</v>
      </c>
      <c r="CJ525" s="7">
        <v>19</v>
      </c>
      <c r="CK525" s="7" t="s">
        <v>858</v>
      </c>
      <c r="CL525" s="7" t="s">
        <v>858</v>
      </c>
      <c r="CN525" s="8" t="s">
        <v>748</v>
      </c>
      <c r="CO525" s="8" t="s">
        <v>327</v>
      </c>
      <c r="CP525" s="8">
        <v>37000</v>
      </c>
      <c r="CQ525" s="8">
        <v>6.7</v>
      </c>
      <c r="CR525" s="8">
        <v>8.6999999999999993</v>
      </c>
      <c r="CS525" s="8">
        <v>6.5</v>
      </c>
      <c r="CT525" s="8">
        <v>11.3</v>
      </c>
      <c r="CU525" s="8">
        <v>3.6</v>
      </c>
      <c r="CV525" s="8">
        <v>6.1</v>
      </c>
      <c r="CW525" s="8">
        <v>0.8</v>
      </c>
      <c r="CX525" s="8" t="s">
        <v>858</v>
      </c>
      <c r="CY525" s="8" t="s">
        <v>858</v>
      </c>
      <c r="DA525" s="20" t="s">
        <v>748</v>
      </c>
      <c r="DB525" s="20" t="s">
        <v>327</v>
      </c>
      <c r="DC525" s="20">
        <v>37000</v>
      </c>
      <c r="DD525" s="20">
        <v>6.7</v>
      </c>
      <c r="DE525" s="20">
        <v>310.89999999999998</v>
      </c>
      <c r="DF525" s="20">
        <v>5.8</v>
      </c>
      <c r="DG525" s="20">
        <v>360.5</v>
      </c>
      <c r="DH525" s="20">
        <v>4.5</v>
      </c>
      <c r="DI525" s="20" t="s">
        <v>858</v>
      </c>
      <c r="DJ525" s="20" t="s">
        <v>858</v>
      </c>
      <c r="DK525" s="20" t="s">
        <v>858</v>
      </c>
      <c r="DL525" s="20" t="s">
        <v>858</v>
      </c>
      <c r="DN525" s="21" t="s">
        <v>748</v>
      </c>
      <c r="DO525" s="21" t="s">
        <v>327</v>
      </c>
      <c r="DP525" s="21">
        <v>8000</v>
      </c>
      <c r="DQ525" s="21">
        <v>14.2</v>
      </c>
      <c r="DR525" s="21">
        <v>37.700000000000003</v>
      </c>
      <c r="DS525" s="21">
        <v>2.2000000000000002</v>
      </c>
      <c r="DT525" s="21">
        <v>39.299999999999997</v>
      </c>
      <c r="DU525" s="21">
        <v>2.2999999999999998</v>
      </c>
      <c r="DV525" s="21" t="s">
        <v>858</v>
      </c>
      <c r="DW525" s="21" t="s">
        <v>858</v>
      </c>
      <c r="DX525" s="21" t="s">
        <v>858</v>
      </c>
      <c r="DY525" s="21" t="s">
        <v>858</v>
      </c>
      <c r="EA525" s="22" t="s">
        <v>748</v>
      </c>
      <c r="EB525" s="22" t="s">
        <v>327</v>
      </c>
      <c r="EC525" s="22">
        <v>6000</v>
      </c>
      <c r="ED525" s="22">
        <v>17.600000000000001</v>
      </c>
      <c r="EE525" s="22">
        <v>19997</v>
      </c>
      <c r="EF525" s="22">
        <v>9.1999999999999993</v>
      </c>
      <c r="EG525" s="22">
        <v>21945</v>
      </c>
      <c r="EH525" s="22">
        <v>6.8</v>
      </c>
      <c r="EI525" s="22" t="s">
        <v>858</v>
      </c>
      <c r="EJ525" s="22" t="s">
        <v>858</v>
      </c>
      <c r="EK525" s="22" t="s">
        <v>858</v>
      </c>
      <c r="EL525" s="22" t="s">
        <v>858</v>
      </c>
      <c r="EN525" s="23" t="s">
        <v>748</v>
      </c>
      <c r="EO525" s="23" t="s">
        <v>327</v>
      </c>
      <c r="EP525" s="23">
        <v>8000</v>
      </c>
      <c r="EQ525" s="23">
        <v>14.2</v>
      </c>
      <c r="ER525" s="23">
        <v>8.67</v>
      </c>
      <c r="ES525" s="23">
        <v>11</v>
      </c>
      <c r="ET525" s="23">
        <v>10.35</v>
      </c>
      <c r="EU525" s="23">
        <v>6.9</v>
      </c>
      <c r="EV525" s="23" t="s">
        <v>858</v>
      </c>
      <c r="EW525" s="23" t="s">
        <v>858</v>
      </c>
      <c r="EX525" s="23" t="s">
        <v>858</v>
      </c>
      <c r="EY525" s="23" t="s">
        <v>858</v>
      </c>
      <c r="FA525" s="24" t="s">
        <v>748</v>
      </c>
      <c r="FB525" s="24" t="s">
        <v>327</v>
      </c>
      <c r="FC525" s="24">
        <v>8000</v>
      </c>
      <c r="FD525" s="24">
        <v>14.2</v>
      </c>
      <c r="FE525" s="24">
        <v>346.6</v>
      </c>
      <c r="FF525" s="24">
        <v>7.8</v>
      </c>
      <c r="FG525" s="24">
        <v>407.4</v>
      </c>
      <c r="FH525" s="24">
        <v>6.4</v>
      </c>
      <c r="FI525" s="24" t="s">
        <v>858</v>
      </c>
      <c r="FJ525" s="24" t="s">
        <v>858</v>
      </c>
      <c r="FK525" s="24" t="s">
        <v>858</v>
      </c>
      <c r="FL525" s="24" t="s">
        <v>858</v>
      </c>
      <c r="FN525" s="11" t="s">
        <v>748</v>
      </c>
      <c r="FO525" s="11" t="s">
        <v>327</v>
      </c>
      <c r="FP525" s="11">
        <v>15000</v>
      </c>
      <c r="FQ525" s="11">
        <v>10.6</v>
      </c>
      <c r="FR525" s="11">
        <v>39.5</v>
      </c>
      <c r="FS525" s="11">
        <v>1.3</v>
      </c>
      <c r="FT525" s="11">
        <v>40.799999999999997</v>
      </c>
      <c r="FU525" s="11">
        <v>1.6</v>
      </c>
      <c r="FV525" s="11">
        <v>35</v>
      </c>
      <c r="FW525" s="11">
        <v>3.3</v>
      </c>
      <c r="FX525" s="11" t="s">
        <v>858</v>
      </c>
      <c r="FY525" s="11" t="s">
        <v>858</v>
      </c>
      <c r="GA525" s="10" t="s">
        <v>748</v>
      </c>
      <c r="GB525" s="10" t="s">
        <v>327</v>
      </c>
      <c r="GC525" s="10">
        <v>14000</v>
      </c>
      <c r="GD525" s="10">
        <v>12.5</v>
      </c>
      <c r="GE525" s="10">
        <v>23682</v>
      </c>
      <c r="GF525" s="10">
        <v>11</v>
      </c>
      <c r="GG525" s="10">
        <v>26323</v>
      </c>
      <c r="GH525" s="10">
        <v>5.6</v>
      </c>
      <c r="GI525" s="10">
        <v>14278</v>
      </c>
      <c r="GJ525" s="10">
        <v>15</v>
      </c>
      <c r="GK525" s="10" t="s">
        <v>858</v>
      </c>
      <c r="GL525" s="10" t="s">
        <v>858</v>
      </c>
      <c r="GN525" s="9" t="s">
        <v>748</v>
      </c>
      <c r="GO525" s="9" t="s">
        <v>327</v>
      </c>
      <c r="GP525" s="9">
        <v>15000</v>
      </c>
      <c r="GQ525" s="9">
        <v>10.6</v>
      </c>
      <c r="GR525" s="9">
        <v>10.34</v>
      </c>
      <c r="GS525" s="9">
        <v>10</v>
      </c>
      <c r="GT525" s="9">
        <v>12.01</v>
      </c>
      <c r="GU525" s="9">
        <v>4.8</v>
      </c>
      <c r="GV525" s="9">
        <v>6.77</v>
      </c>
      <c r="GW525" s="9">
        <v>5</v>
      </c>
      <c r="GX525" s="9" t="s">
        <v>858</v>
      </c>
      <c r="GY525" s="9" t="s">
        <v>858</v>
      </c>
    </row>
    <row r="526" spans="1:207" x14ac:dyDescent="0.25">
      <c r="A526" s="1" t="s">
        <v>749</v>
      </c>
      <c r="B526" s="1" t="s">
        <v>328</v>
      </c>
      <c r="C526" s="1">
        <v>6000</v>
      </c>
      <c r="D526" s="1">
        <v>16.5</v>
      </c>
      <c r="E526" s="1">
        <v>405.8</v>
      </c>
      <c r="F526" s="1">
        <v>13</v>
      </c>
      <c r="G526" s="1">
        <v>482.4</v>
      </c>
      <c r="H526" s="1">
        <v>10</v>
      </c>
      <c r="I526" s="1" t="s">
        <v>858</v>
      </c>
      <c r="J526" s="1" t="s">
        <v>858</v>
      </c>
      <c r="K526" s="1" t="s">
        <v>858</v>
      </c>
      <c r="L526" s="1" t="s">
        <v>858</v>
      </c>
      <c r="N526" s="2" t="s">
        <v>749</v>
      </c>
      <c r="O526" s="2" t="s">
        <v>328</v>
      </c>
      <c r="P526" s="2">
        <v>9000</v>
      </c>
      <c r="Q526" s="2">
        <v>13.7</v>
      </c>
      <c r="R526" s="2">
        <v>40</v>
      </c>
      <c r="S526" s="2" t="s">
        <v>858</v>
      </c>
      <c r="T526" s="2">
        <v>40.700000000000003</v>
      </c>
      <c r="U526" s="2">
        <v>1.8</v>
      </c>
      <c r="V526" s="2" t="s">
        <v>858</v>
      </c>
      <c r="W526" s="2" t="s">
        <v>858</v>
      </c>
      <c r="X526" s="2" t="s">
        <v>858</v>
      </c>
      <c r="Y526" s="2" t="s">
        <v>858</v>
      </c>
      <c r="AA526" s="3" t="s">
        <v>749</v>
      </c>
      <c r="AB526" s="3" t="s">
        <v>328</v>
      </c>
      <c r="AC526" s="3">
        <v>7000</v>
      </c>
      <c r="AD526" s="3">
        <v>17</v>
      </c>
      <c r="AE526" s="3">
        <v>17792</v>
      </c>
      <c r="AF526" s="3">
        <v>15</v>
      </c>
      <c r="AG526" s="3">
        <v>23078</v>
      </c>
      <c r="AH526" s="3">
        <v>12</v>
      </c>
      <c r="AI526" s="3" t="s">
        <v>858</v>
      </c>
      <c r="AJ526" s="3" t="s">
        <v>858</v>
      </c>
      <c r="AK526" s="3" t="s">
        <v>858</v>
      </c>
      <c r="AL526" s="3" t="s">
        <v>858</v>
      </c>
      <c r="AN526" s="4" t="s">
        <v>749</v>
      </c>
      <c r="AO526" s="4" t="s">
        <v>328</v>
      </c>
      <c r="AP526" s="4">
        <v>9000</v>
      </c>
      <c r="AQ526" s="4">
        <v>13.7</v>
      </c>
      <c r="AR526" s="4">
        <v>8.24</v>
      </c>
      <c r="AS526" s="4">
        <v>8.9</v>
      </c>
      <c r="AT526" s="4">
        <v>10.8</v>
      </c>
      <c r="AU526" s="4">
        <v>8.4</v>
      </c>
      <c r="AV526" s="4" t="s">
        <v>858</v>
      </c>
      <c r="AW526" s="4" t="s">
        <v>858</v>
      </c>
      <c r="AX526" s="4" t="s">
        <v>858</v>
      </c>
      <c r="AY526" s="4" t="s">
        <v>858</v>
      </c>
      <c r="BA526" s="5" t="s">
        <v>749</v>
      </c>
      <c r="BB526" s="5" t="s">
        <v>328</v>
      </c>
      <c r="BC526" s="5">
        <v>9000</v>
      </c>
      <c r="BD526" s="5">
        <v>13.7</v>
      </c>
      <c r="BE526" s="5">
        <v>347.5</v>
      </c>
      <c r="BF526" s="5">
        <v>9.9</v>
      </c>
      <c r="BG526" s="5">
        <v>439.6</v>
      </c>
      <c r="BH526" s="5">
        <v>8.3000000000000007</v>
      </c>
      <c r="BI526" s="5" t="s">
        <v>858</v>
      </c>
      <c r="BJ526" s="5" t="s">
        <v>858</v>
      </c>
      <c r="BK526" s="5" t="s">
        <v>858</v>
      </c>
      <c r="BL526" s="5" t="s">
        <v>858</v>
      </c>
      <c r="BN526" s="6" t="s">
        <v>749</v>
      </c>
      <c r="BO526" s="6" t="s">
        <v>328</v>
      </c>
      <c r="BP526" s="6">
        <v>16000</v>
      </c>
      <c r="BQ526" s="6">
        <v>9.6999999999999993</v>
      </c>
      <c r="BR526" s="6">
        <v>35.9</v>
      </c>
      <c r="BS526" s="6">
        <v>7.5</v>
      </c>
      <c r="BT526" s="6">
        <v>30.9</v>
      </c>
      <c r="BU526" s="6">
        <v>4</v>
      </c>
      <c r="BV526" s="6" t="s">
        <v>858</v>
      </c>
      <c r="BW526" s="6" t="s">
        <v>858</v>
      </c>
      <c r="BX526" s="6" t="s">
        <v>858</v>
      </c>
      <c r="BY526" s="6" t="s">
        <v>858</v>
      </c>
      <c r="CA526" s="7" t="s">
        <v>749</v>
      </c>
      <c r="CB526" s="7" t="s">
        <v>328</v>
      </c>
      <c r="CC526" s="7">
        <v>14000</v>
      </c>
      <c r="CD526" s="7">
        <v>11.7</v>
      </c>
      <c r="CE526" s="7">
        <v>14143</v>
      </c>
      <c r="CF526" s="7">
        <v>11</v>
      </c>
      <c r="CG526" s="7">
        <v>15925</v>
      </c>
      <c r="CH526" s="7">
        <v>11</v>
      </c>
      <c r="CI526" s="7" t="s">
        <v>858</v>
      </c>
      <c r="CJ526" s="7" t="s">
        <v>858</v>
      </c>
      <c r="CK526" s="7" t="s">
        <v>858</v>
      </c>
      <c r="CL526" s="7" t="s">
        <v>858</v>
      </c>
      <c r="CN526" s="8" t="s">
        <v>749</v>
      </c>
      <c r="CO526" s="8" t="s">
        <v>328</v>
      </c>
      <c r="CP526" s="8">
        <v>16000</v>
      </c>
      <c r="CQ526" s="8">
        <v>9.6999999999999993</v>
      </c>
      <c r="CR526" s="8">
        <v>7.37</v>
      </c>
      <c r="CS526" s="8">
        <v>6.1</v>
      </c>
      <c r="CT526" s="8">
        <v>10.029999999999999</v>
      </c>
      <c r="CU526" s="8">
        <v>6.7</v>
      </c>
      <c r="CV526" s="8">
        <v>6.11</v>
      </c>
      <c r="CW526" s="8">
        <v>1.4</v>
      </c>
      <c r="CX526" s="8" t="s">
        <v>858</v>
      </c>
      <c r="CY526" s="8" t="s">
        <v>858</v>
      </c>
      <c r="DA526" s="20" t="s">
        <v>749</v>
      </c>
      <c r="DB526" s="20" t="s">
        <v>328</v>
      </c>
      <c r="DC526" s="20">
        <v>16000</v>
      </c>
      <c r="DD526" s="20">
        <v>9.6999999999999993</v>
      </c>
      <c r="DE526" s="20">
        <v>272.10000000000002</v>
      </c>
      <c r="DF526" s="20">
        <v>11</v>
      </c>
      <c r="DG526" s="20">
        <v>309.5</v>
      </c>
      <c r="DH526" s="20">
        <v>8.1</v>
      </c>
      <c r="DI526" s="20" t="s">
        <v>858</v>
      </c>
      <c r="DJ526" s="20" t="s">
        <v>858</v>
      </c>
      <c r="DK526" s="20" t="s">
        <v>858</v>
      </c>
      <c r="DL526" s="20" t="s">
        <v>858</v>
      </c>
      <c r="DN526" s="21" t="s">
        <v>749</v>
      </c>
      <c r="DO526" s="21" t="s">
        <v>328</v>
      </c>
      <c r="DP526" s="21" t="s">
        <v>858</v>
      </c>
      <c r="DQ526" s="21" t="s">
        <v>858</v>
      </c>
      <c r="DR526" s="21">
        <v>38.1</v>
      </c>
      <c r="DS526" s="21">
        <v>5.7</v>
      </c>
      <c r="DT526" s="21">
        <v>39.5</v>
      </c>
      <c r="DU526" s="21">
        <v>3.3</v>
      </c>
      <c r="DV526" s="21" t="s">
        <v>858</v>
      </c>
      <c r="DW526" s="21" t="s">
        <v>858</v>
      </c>
      <c r="DX526" s="21" t="s">
        <v>858</v>
      </c>
      <c r="DY526" s="21" t="s">
        <v>858</v>
      </c>
      <c r="EA526" s="22" t="s">
        <v>749</v>
      </c>
      <c r="EB526" s="22" t="s">
        <v>328</v>
      </c>
      <c r="EC526" s="22" t="s">
        <v>858</v>
      </c>
      <c r="ED526" s="22" t="s">
        <v>858</v>
      </c>
      <c r="EE526" s="22">
        <v>15805</v>
      </c>
      <c r="EF526" s="22" t="s">
        <v>858</v>
      </c>
      <c r="EG526" s="22">
        <v>19547</v>
      </c>
      <c r="EH526" s="22">
        <v>12</v>
      </c>
      <c r="EI526" s="22" t="s">
        <v>858</v>
      </c>
      <c r="EJ526" s="22" t="s">
        <v>858</v>
      </c>
      <c r="EK526" s="22" t="s">
        <v>858</v>
      </c>
      <c r="EL526" s="22" t="s">
        <v>858</v>
      </c>
      <c r="EN526" s="23" t="s">
        <v>749</v>
      </c>
      <c r="EO526" s="23" t="s">
        <v>328</v>
      </c>
      <c r="EP526" s="23" t="s">
        <v>858</v>
      </c>
      <c r="EQ526" s="23" t="s">
        <v>858</v>
      </c>
      <c r="ER526" s="23">
        <v>7.05</v>
      </c>
      <c r="ES526" s="23">
        <v>9.5</v>
      </c>
      <c r="ET526" s="23">
        <v>8.68</v>
      </c>
      <c r="EU526" s="23">
        <v>10</v>
      </c>
      <c r="EV526" s="23" t="s">
        <v>858</v>
      </c>
      <c r="EW526" s="23" t="s">
        <v>858</v>
      </c>
      <c r="EX526" s="23" t="s">
        <v>858</v>
      </c>
      <c r="EY526" s="23" t="s">
        <v>858</v>
      </c>
      <c r="FA526" s="24" t="s">
        <v>749</v>
      </c>
      <c r="FB526" s="24" t="s">
        <v>328</v>
      </c>
      <c r="FC526" s="24" t="s">
        <v>858</v>
      </c>
      <c r="FD526" s="24" t="s">
        <v>858</v>
      </c>
      <c r="FE526" s="24">
        <v>301.8</v>
      </c>
      <c r="FF526" s="24">
        <v>13</v>
      </c>
      <c r="FG526" s="24">
        <v>343.2</v>
      </c>
      <c r="FH526" s="24">
        <v>9.8000000000000007</v>
      </c>
      <c r="FI526" s="24" t="s">
        <v>858</v>
      </c>
      <c r="FJ526" s="24" t="s">
        <v>858</v>
      </c>
      <c r="FK526" s="24" t="s">
        <v>858</v>
      </c>
      <c r="FL526" s="24" t="s">
        <v>858</v>
      </c>
      <c r="FN526" s="11" t="s">
        <v>749</v>
      </c>
      <c r="FO526" s="11" t="s">
        <v>328</v>
      </c>
      <c r="FP526" s="11">
        <v>6000</v>
      </c>
      <c r="FQ526" s="11">
        <v>16.5</v>
      </c>
      <c r="FR526" s="11">
        <v>40</v>
      </c>
      <c r="FS526" s="11">
        <v>2.8</v>
      </c>
      <c r="FT526" s="11">
        <v>41.2</v>
      </c>
      <c r="FU526" s="11">
        <v>2.1</v>
      </c>
      <c r="FV526" s="11" t="s">
        <v>858</v>
      </c>
      <c r="FW526" s="11" t="s">
        <v>858</v>
      </c>
      <c r="FX526" s="11" t="s">
        <v>858</v>
      </c>
      <c r="FY526" s="11" t="s">
        <v>858</v>
      </c>
      <c r="GA526" s="10" t="s">
        <v>749</v>
      </c>
      <c r="GB526" s="10" t="s">
        <v>328</v>
      </c>
      <c r="GC526" s="10" t="s">
        <v>858</v>
      </c>
      <c r="GD526" s="10" t="s">
        <v>858</v>
      </c>
      <c r="GE526" s="10">
        <v>18588</v>
      </c>
      <c r="GF526" s="10">
        <v>15</v>
      </c>
      <c r="GG526" s="10">
        <v>24479</v>
      </c>
      <c r="GH526" s="10">
        <v>15</v>
      </c>
      <c r="GI526" s="10" t="s">
        <v>858</v>
      </c>
      <c r="GJ526" s="10" t="s">
        <v>858</v>
      </c>
      <c r="GK526" s="10" t="s">
        <v>858</v>
      </c>
      <c r="GL526" s="10" t="s">
        <v>858</v>
      </c>
      <c r="GN526" s="9" t="s">
        <v>749</v>
      </c>
      <c r="GO526" s="9" t="s">
        <v>328</v>
      </c>
      <c r="GP526" s="9">
        <v>6000</v>
      </c>
      <c r="GQ526" s="9">
        <v>16.5</v>
      </c>
      <c r="GR526" s="9">
        <v>9.2100000000000009</v>
      </c>
      <c r="GS526" s="9">
        <v>12</v>
      </c>
      <c r="GT526" s="9">
        <v>11.7</v>
      </c>
      <c r="GU526" s="9">
        <v>10</v>
      </c>
      <c r="GV526" s="9" t="s">
        <v>858</v>
      </c>
      <c r="GW526" s="9" t="s">
        <v>858</v>
      </c>
      <c r="GX526" s="9" t="s">
        <v>858</v>
      </c>
      <c r="GY526" s="9" t="s">
        <v>858</v>
      </c>
    </row>
    <row r="527" spans="1:207" x14ac:dyDescent="0.25">
      <c r="A527" s="1" t="s">
        <v>750</v>
      </c>
      <c r="B527" s="1" t="s">
        <v>329</v>
      </c>
      <c r="C527" s="1">
        <v>6000</v>
      </c>
      <c r="D527" s="1">
        <v>17.2</v>
      </c>
      <c r="E527" s="1">
        <v>412.6</v>
      </c>
      <c r="F527" s="1">
        <v>11</v>
      </c>
      <c r="G527" s="1">
        <v>418.1</v>
      </c>
      <c r="H527" s="1">
        <v>4.5999999999999996</v>
      </c>
      <c r="I527" s="1" t="s">
        <v>858</v>
      </c>
      <c r="J527" s="1" t="s">
        <v>858</v>
      </c>
      <c r="K527" s="1" t="s">
        <v>858</v>
      </c>
      <c r="L527" s="1" t="s">
        <v>858</v>
      </c>
      <c r="N527" s="2" t="s">
        <v>750</v>
      </c>
      <c r="O527" s="2" t="s">
        <v>329</v>
      </c>
      <c r="P527" s="2">
        <v>8000</v>
      </c>
      <c r="Q527" s="2">
        <v>14.1</v>
      </c>
      <c r="R527" s="2">
        <v>40</v>
      </c>
      <c r="S527" s="2">
        <v>3.5</v>
      </c>
      <c r="T527" s="2">
        <v>41</v>
      </c>
      <c r="U527" s="2">
        <v>2.1</v>
      </c>
      <c r="V527" s="2" t="s">
        <v>858</v>
      </c>
      <c r="W527" s="2" t="s">
        <v>858</v>
      </c>
      <c r="X527" s="2" t="s">
        <v>858</v>
      </c>
      <c r="Y527" s="2" t="s">
        <v>858</v>
      </c>
      <c r="AA527" s="3" t="s">
        <v>750</v>
      </c>
      <c r="AB527" s="3" t="s">
        <v>329</v>
      </c>
      <c r="AC527" s="3">
        <v>8000</v>
      </c>
      <c r="AD527" s="3">
        <v>16.3</v>
      </c>
      <c r="AE527" s="3">
        <v>20112</v>
      </c>
      <c r="AF527" s="3">
        <v>13</v>
      </c>
      <c r="AG527" s="3">
        <v>20969</v>
      </c>
      <c r="AH527" s="3">
        <v>5.8</v>
      </c>
      <c r="AI527" s="3" t="s">
        <v>858</v>
      </c>
      <c r="AJ527" s="3" t="s">
        <v>858</v>
      </c>
      <c r="AK527" s="3" t="s">
        <v>858</v>
      </c>
      <c r="AL527" s="3" t="s">
        <v>858</v>
      </c>
      <c r="AN527" s="4" t="s">
        <v>750</v>
      </c>
      <c r="AO527" s="4" t="s">
        <v>329</v>
      </c>
      <c r="AP527" s="4">
        <v>8000</v>
      </c>
      <c r="AQ527" s="4">
        <v>14.1</v>
      </c>
      <c r="AR527" s="4">
        <v>9.7799999999999994</v>
      </c>
      <c r="AS527" s="4">
        <v>10</v>
      </c>
      <c r="AT527" s="4">
        <v>10.36</v>
      </c>
      <c r="AU527" s="4">
        <v>4.9000000000000004</v>
      </c>
      <c r="AV527" s="4" t="s">
        <v>858</v>
      </c>
      <c r="AW527" s="4" t="s">
        <v>858</v>
      </c>
      <c r="AX527" s="4" t="s">
        <v>858</v>
      </c>
      <c r="AY527" s="4" t="s">
        <v>858</v>
      </c>
      <c r="BA527" s="5" t="s">
        <v>750</v>
      </c>
      <c r="BB527" s="5" t="s">
        <v>329</v>
      </c>
      <c r="BC527" s="5">
        <v>8000</v>
      </c>
      <c r="BD527" s="5">
        <v>14.1</v>
      </c>
      <c r="BE527" s="5">
        <v>406.6</v>
      </c>
      <c r="BF527" s="5">
        <v>9.1</v>
      </c>
      <c r="BG527" s="5">
        <v>424.8</v>
      </c>
      <c r="BH527" s="5">
        <v>4.5999999999999996</v>
      </c>
      <c r="BI527" s="5" t="s">
        <v>858</v>
      </c>
      <c r="BJ527" s="5" t="s">
        <v>858</v>
      </c>
      <c r="BK527" s="5" t="s">
        <v>858</v>
      </c>
      <c r="BL527" s="5" t="s">
        <v>858</v>
      </c>
      <c r="BN527" s="6" t="s">
        <v>750</v>
      </c>
      <c r="BO527" s="6" t="s">
        <v>329</v>
      </c>
      <c r="BP527" s="6">
        <v>15000</v>
      </c>
      <c r="BQ527" s="6">
        <v>10.5</v>
      </c>
      <c r="BR527" s="6">
        <v>35</v>
      </c>
      <c r="BS527" s="6">
        <v>9.5</v>
      </c>
      <c r="BT527" s="6">
        <v>31.1</v>
      </c>
      <c r="BU527" s="6">
        <v>4.4000000000000004</v>
      </c>
      <c r="BV527" s="6">
        <v>12.1</v>
      </c>
      <c r="BW527" s="6">
        <v>15</v>
      </c>
      <c r="BX527" s="6" t="s">
        <v>858</v>
      </c>
      <c r="BY527" s="6" t="s">
        <v>858</v>
      </c>
      <c r="CA527" s="7" t="s">
        <v>750</v>
      </c>
      <c r="CB527" s="7" t="s">
        <v>329</v>
      </c>
      <c r="CC527" s="7">
        <v>13000</v>
      </c>
      <c r="CD527" s="7">
        <v>12.7</v>
      </c>
      <c r="CE527" s="7">
        <v>16029</v>
      </c>
      <c r="CF527" s="7">
        <v>15</v>
      </c>
      <c r="CG527" s="7">
        <v>18216</v>
      </c>
      <c r="CH527" s="7">
        <v>8.1999999999999993</v>
      </c>
      <c r="CI527" s="7" t="s">
        <v>858</v>
      </c>
      <c r="CJ527" s="7" t="s">
        <v>858</v>
      </c>
      <c r="CK527" s="7" t="s">
        <v>858</v>
      </c>
      <c r="CL527" s="7" t="s">
        <v>858</v>
      </c>
      <c r="CN527" s="8" t="s">
        <v>750</v>
      </c>
      <c r="CO527" s="8" t="s">
        <v>329</v>
      </c>
      <c r="CP527" s="8">
        <v>15000</v>
      </c>
      <c r="CQ527" s="8">
        <v>10.5</v>
      </c>
      <c r="CR527" s="8">
        <v>9</v>
      </c>
      <c r="CS527" s="8">
        <v>8.8000000000000007</v>
      </c>
      <c r="CT527" s="8">
        <v>10.76</v>
      </c>
      <c r="CU527" s="8">
        <v>6</v>
      </c>
      <c r="CV527" s="8">
        <v>6</v>
      </c>
      <c r="CW527" s="8">
        <v>7.7</v>
      </c>
      <c r="CX527" s="8" t="s">
        <v>858</v>
      </c>
      <c r="CY527" s="8" t="s">
        <v>858</v>
      </c>
      <c r="DA527" s="20" t="s">
        <v>750</v>
      </c>
      <c r="DB527" s="20" t="s">
        <v>329</v>
      </c>
      <c r="DC527" s="20">
        <v>15000</v>
      </c>
      <c r="DD527" s="20">
        <v>10.5</v>
      </c>
      <c r="DE527" s="20">
        <v>310</v>
      </c>
      <c r="DF527" s="20">
        <v>11</v>
      </c>
      <c r="DG527" s="20">
        <v>334.7</v>
      </c>
      <c r="DH527" s="20">
        <v>7</v>
      </c>
      <c r="DI527" s="20" t="s">
        <v>858</v>
      </c>
      <c r="DJ527" s="20" t="s">
        <v>858</v>
      </c>
      <c r="DK527" s="20" t="s">
        <v>858</v>
      </c>
      <c r="DL527" s="20" t="s">
        <v>858</v>
      </c>
      <c r="DN527" s="21" t="s">
        <v>750</v>
      </c>
      <c r="DO527" s="21" t="s">
        <v>329</v>
      </c>
      <c r="DP527" s="21" t="s">
        <v>858</v>
      </c>
      <c r="DQ527" s="21" t="s">
        <v>858</v>
      </c>
      <c r="DR527" s="21">
        <v>37</v>
      </c>
      <c r="DS527" s="21" t="s">
        <v>858</v>
      </c>
      <c r="DT527" s="21">
        <v>37.700000000000003</v>
      </c>
      <c r="DU527" s="21">
        <v>3.1</v>
      </c>
      <c r="DV527" s="21" t="s">
        <v>858</v>
      </c>
      <c r="DW527" s="21" t="s">
        <v>858</v>
      </c>
      <c r="DX527" s="21" t="s">
        <v>858</v>
      </c>
      <c r="DY527" s="21" t="s">
        <v>858</v>
      </c>
      <c r="EA527" s="22" t="s">
        <v>750</v>
      </c>
      <c r="EB527" s="22" t="s">
        <v>329</v>
      </c>
      <c r="EC527" s="22" t="s">
        <v>858</v>
      </c>
      <c r="ED527" s="22" t="s">
        <v>858</v>
      </c>
      <c r="EE527" s="22" t="s">
        <v>858</v>
      </c>
      <c r="EF527" s="22" t="s">
        <v>858</v>
      </c>
      <c r="EG527" s="22">
        <v>21083</v>
      </c>
      <c r="EH527" s="22">
        <v>12</v>
      </c>
      <c r="EI527" s="22" t="s">
        <v>858</v>
      </c>
      <c r="EJ527" s="22" t="s">
        <v>858</v>
      </c>
      <c r="EK527" s="22" t="s">
        <v>858</v>
      </c>
      <c r="EL527" s="22" t="s">
        <v>858</v>
      </c>
      <c r="EN527" s="23" t="s">
        <v>750</v>
      </c>
      <c r="EO527" s="23" t="s">
        <v>329</v>
      </c>
      <c r="EP527" s="23" t="s">
        <v>858</v>
      </c>
      <c r="EQ527" s="23" t="s">
        <v>858</v>
      </c>
      <c r="ER527" s="23">
        <v>10.9</v>
      </c>
      <c r="ES527" s="23">
        <v>19</v>
      </c>
      <c r="ET527" s="23">
        <v>11.64</v>
      </c>
      <c r="EU527" s="23">
        <v>11</v>
      </c>
      <c r="EV527" s="23" t="s">
        <v>858</v>
      </c>
      <c r="EW527" s="23" t="s">
        <v>858</v>
      </c>
      <c r="EX527" s="23" t="s">
        <v>858</v>
      </c>
      <c r="EY527" s="23" t="s">
        <v>858</v>
      </c>
      <c r="FA527" s="24" t="s">
        <v>750</v>
      </c>
      <c r="FB527" s="24" t="s">
        <v>329</v>
      </c>
      <c r="FC527" s="24" t="s">
        <v>858</v>
      </c>
      <c r="FD527" s="24" t="s">
        <v>858</v>
      </c>
      <c r="FE527" s="24">
        <v>360.1</v>
      </c>
      <c r="FF527" s="24" t="s">
        <v>858</v>
      </c>
      <c r="FG527" s="24">
        <v>438.5</v>
      </c>
      <c r="FH527" s="24">
        <v>10</v>
      </c>
      <c r="FI527" s="24" t="s">
        <v>858</v>
      </c>
      <c r="FJ527" s="24" t="s">
        <v>858</v>
      </c>
      <c r="FK527" s="24" t="s">
        <v>858</v>
      </c>
      <c r="FL527" s="24" t="s">
        <v>858</v>
      </c>
      <c r="FN527" s="11" t="s">
        <v>750</v>
      </c>
      <c r="FO527" s="11" t="s">
        <v>329</v>
      </c>
      <c r="FP527" s="11">
        <v>6000</v>
      </c>
      <c r="FQ527" s="11">
        <v>17.2</v>
      </c>
      <c r="FR527" s="11">
        <v>40.700000000000003</v>
      </c>
      <c r="FS527" s="11">
        <v>3.4</v>
      </c>
      <c r="FT527" s="11">
        <v>42.6</v>
      </c>
      <c r="FU527" s="11">
        <v>2.5</v>
      </c>
      <c r="FV527" s="11" t="s">
        <v>858</v>
      </c>
      <c r="FW527" s="11" t="s">
        <v>858</v>
      </c>
      <c r="FX527" s="11" t="s">
        <v>858</v>
      </c>
      <c r="FY527" s="11" t="s">
        <v>858</v>
      </c>
      <c r="GA527" s="10" t="s">
        <v>750</v>
      </c>
      <c r="GB527" s="10" t="s">
        <v>329</v>
      </c>
      <c r="GC527" s="10">
        <v>5000</v>
      </c>
      <c r="GD527" s="10">
        <v>19.8</v>
      </c>
      <c r="GE527" s="10">
        <v>21079</v>
      </c>
      <c r="GF527" s="10">
        <v>15</v>
      </c>
      <c r="GG527" s="10">
        <v>20916</v>
      </c>
      <c r="GH527" s="10">
        <v>6.6</v>
      </c>
      <c r="GI527" s="10" t="s">
        <v>858</v>
      </c>
      <c r="GJ527" s="10" t="s">
        <v>858</v>
      </c>
      <c r="GK527" s="10" t="s">
        <v>858</v>
      </c>
      <c r="GL527" s="10" t="s">
        <v>858</v>
      </c>
      <c r="GN527" s="9" t="s">
        <v>750</v>
      </c>
      <c r="GO527" s="9" t="s">
        <v>329</v>
      </c>
      <c r="GP527" s="9">
        <v>6000</v>
      </c>
      <c r="GQ527" s="9">
        <v>17.2</v>
      </c>
      <c r="GR527" s="9">
        <v>9.39</v>
      </c>
      <c r="GS527" s="9">
        <v>12</v>
      </c>
      <c r="GT527" s="9">
        <v>9.81</v>
      </c>
      <c r="GU527" s="9">
        <v>4.9000000000000004</v>
      </c>
      <c r="GV527" s="9" t="s">
        <v>858</v>
      </c>
      <c r="GW527" s="9" t="s">
        <v>858</v>
      </c>
      <c r="GX527" s="9" t="s">
        <v>858</v>
      </c>
      <c r="GY527" s="9" t="s">
        <v>858</v>
      </c>
    </row>
    <row r="528" spans="1:207" x14ac:dyDescent="0.25">
      <c r="A528" s="1" t="s">
        <v>751</v>
      </c>
      <c r="B528" s="1" t="s">
        <v>330</v>
      </c>
      <c r="C528" s="1">
        <v>8000</v>
      </c>
      <c r="D528" s="1">
        <v>15.7</v>
      </c>
      <c r="E528" s="1">
        <v>559</v>
      </c>
      <c r="F528" s="1">
        <v>11</v>
      </c>
      <c r="G528" s="1">
        <v>692.6</v>
      </c>
      <c r="H528" s="1">
        <v>11</v>
      </c>
      <c r="I528" s="1" t="s">
        <v>858</v>
      </c>
      <c r="J528" s="1" t="s">
        <v>858</v>
      </c>
      <c r="K528" s="1" t="s">
        <v>858</v>
      </c>
      <c r="L528" s="1" t="s">
        <v>858</v>
      </c>
      <c r="N528" s="2" t="s">
        <v>751</v>
      </c>
      <c r="O528" s="2" t="s">
        <v>330</v>
      </c>
      <c r="P528" s="2">
        <v>12000</v>
      </c>
      <c r="Q528" s="2">
        <v>12</v>
      </c>
      <c r="R528" s="2">
        <v>38.200000000000003</v>
      </c>
      <c r="S528" s="2">
        <v>2</v>
      </c>
      <c r="T528" s="2">
        <v>40.200000000000003</v>
      </c>
      <c r="U528" s="2">
        <v>2.1</v>
      </c>
      <c r="V528" s="2">
        <v>33.6</v>
      </c>
      <c r="W528" s="2">
        <v>3.8</v>
      </c>
      <c r="X528" s="2" t="s">
        <v>858</v>
      </c>
      <c r="Y528" s="2" t="s">
        <v>858</v>
      </c>
      <c r="AA528" s="3" t="s">
        <v>751</v>
      </c>
      <c r="AB528" s="3" t="s">
        <v>330</v>
      </c>
      <c r="AC528" s="3">
        <v>11000</v>
      </c>
      <c r="AD528" s="3">
        <v>14.5</v>
      </c>
      <c r="AE528" s="3">
        <v>24015</v>
      </c>
      <c r="AF528" s="3">
        <v>13</v>
      </c>
      <c r="AG528" s="3">
        <v>30897</v>
      </c>
      <c r="AH528" s="3">
        <v>14</v>
      </c>
      <c r="AI528" s="3" t="s">
        <v>858</v>
      </c>
      <c r="AJ528" s="3" t="s">
        <v>858</v>
      </c>
      <c r="AK528" s="3" t="s">
        <v>858</v>
      </c>
      <c r="AL528" s="3" t="s">
        <v>858</v>
      </c>
      <c r="AN528" s="4" t="s">
        <v>751</v>
      </c>
      <c r="AO528" s="4" t="s">
        <v>330</v>
      </c>
      <c r="AP528" s="4">
        <v>12000</v>
      </c>
      <c r="AQ528" s="4">
        <v>12</v>
      </c>
      <c r="AR528" s="4">
        <v>11.79</v>
      </c>
      <c r="AS528" s="4">
        <v>11</v>
      </c>
      <c r="AT528" s="4">
        <v>14.62</v>
      </c>
      <c r="AU528" s="4">
        <v>8.6</v>
      </c>
      <c r="AV528" s="4">
        <v>7.39</v>
      </c>
      <c r="AW528" s="4">
        <v>5.7</v>
      </c>
      <c r="AX528" s="4" t="s">
        <v>858</v>
      </c>
      <c r="AY528" s="4" t="s">
        <v>858</v>
      </c>
      <c r="BA528" s="5" t="s">
        <v>751</v>
      </c>
      <c r="BB528" s="5" t="s">
        <v>330</v>
      </c>
      <c r="BC528" s="5">
        <v>12000</v>
      </c>
      <c r="BD528" s="5">
        <v>12</v>
      </c>
      <c r="BE528" s="5">
        <v>477.4</v>
      </c>
      <c r="BF528" s="5">
        <v>10</v>
      </c>
      <c r="BG528" s="5">
        <v>588.1</v>
      </c>
      <c r="BH528" s="5">
        <v>8.6</v>
      </c>
      <c r="BI528" s="5">
        <v>281.7</v>
      </c>
      <c r="BJ528" s="5">
        <v>9</v>
      </c>
      <c r="BK528" s="5" t="s">
        <v>858</v>
      </c>
      <c r="BL528" s="5" t="s">
        <v>858</v>
      </c>
      <c r="BN528" s="6" t="s">
        <v>751</v>
      </c>
      <c r="BO528" s="6" t="s">
        <v>330</v>
      </c>
      <c r="BP528" s="6">
        <v>18000</v>
      </c>
      <c r="BQ528" s="6">
        <v>9.8000000000000007</v>
      </c>
      <c r="BR528" s="6">
        <v>37</v>
      </c>
      <c r="BS528" s="6">
        <v>4.2</v>
      </c>
      <c r="BT528" s="6">
        <v>32.9</v>
      </c>
      <c r="BU528" s="6">
        <v>3.8</v>
      </c>
      <c r="BV528" s="6" t="s">
        <v>858</v>
      </c>
      <c r="BW528" s="6" t="s">
        <v>858</v>
      </c>
      <c r="BX528" s="6" t="s">
        <v>858</v>
      </c>
      <c r="BY528" s="6" t="s">
        <v>858</v>
      </c>
      <c r="CA528" s="7" t="s">
        <v>751</v>
      </c>
      <c r="CB528" s="7" t="s">
        <v>330</v>
      </c>
      <c r="CC528" s="7">
        <v>15000</v>
      </c>
      <c r="CD528" s="7">
        <v>12</v>
      </c>
      <c r="CE528" s="7">
        <v>19853</v>
      </c>
      <c r="CF528" s="7">
        <v>15</v>
      </c>
      <c r="CG528" s="7">
        <v>24923</v>
      </c>
      <c r="CH528" s="7">
        <v>14</v>
      </c>
      <c r="CI528" s="7">
        <v>5997</v>
      </c>
      <c r="CJ528" s="7">
        <v>20</v>
      </c>
      <c r="CK528" s="7" t="s">
        <v>858</v>
      </c>
      <c r="CL528" s="7" t="s">
        <v>858</v>
      </c>
      <c r="CN528" s="8" t="s">
        <v>751</v>
      </c>
      <c r="CO528" s="8" t="s">
        <v>330</v>
      </c>
      <c r="CP528" s="8">
        <v>18000</v>
      </c>
      <c r="CQ528" s="8">
        <v>9.8000000000000007</v>
      </c>
      <c r="CR528" s="8">
        <v>10.53</v>
      </c>
      <c r="CS528" s="8">
        <v>8.5</v>
      </c>
      <c r="CT528" s="8">
        <v>13.96</v>
      </c>
      <c r="CU528" s="8">
        <v>7.9</v>
      </c>
      <c r="CV528" s="8">
        <v>6.37</v>
      </c>
      <c r="CW528" s="8">
        <v>2.5</v>
      </c>
      <c r="CX528" s="8" t="s">
        <v>858</v>
      </c>
      <c r="CY528" s="8" t="s">
        <v>858</v>
      </c>
      <c r="DA528" s="20" t="s">
        <v>751</v>
      </c>
      <c r="DB528" s="20" t="s">
        <v>330</v>
      </c>
      <c r="DC528" s="20">
        <v>18000</v>
      </c>
      <c r="DD528" s="20">
        <v>9.8000000000000007</v>
      </c>
      <c r="DE528" s="20">
        <v>362.8</v>
      </c>
      <c r="DF528" s="20">
        <v>12</v>
      </c>
      <c r="DG528" s="20">
        <v>459.1</v>
      </c>
      <c r="DH528" s="20">
        <v>8.8000000000000007</v>
      </c>
      <c r="DI528" s="20" t="s">
        <v>858</v>
      </c>
      <c r="DJ528" s="20" t="s">
        <v>858</v>
      </c>
      <c r="DK528" s="20" t="s">
        <v>858</v>
      </c>
      <c r="DL528" s="20" t="s">
        <v>858</v>
      </c>
      <c r="DN528" s="21" t="s">
        <v>751</v>
      </c>
      <c r="DO528" s="21" t="s">
        <v>330</v>
      </c>
      <c r="DP528" s="21">
        <v>5000</v>
      </c>
      <c r="DQ528" s="21">
        <v>18.600000000000001</v>
      </c>
      <c r="DR528" s="21">
        <v>37</v>
      </c>
      <c r="DS528" s="21">
        <v>3</v>
      </c>
      <c r="DT528" s="21">
        <v>37.6</v>
      </c>
      <c r="DU528" s="21">
        <v>2.5</v>
      </c>
      <c r="DV528" s="21" t="s">
        <v>858</v>
      </c>
      <c r="DW528" s="21" t="s">
        <v>858</v>
      </c>
      <c r="DX528" s="21" t="s">
        <v>858</v>
      </c>
      <c r="DY528" s="21" t="s">
        <v>858</v>
      </c>
      <c r="EA528" s="22" t="s">
        <v>751</v>
      </c>
      <c r="EB528" s="22" t="s">
        <v>330</v>
      </c>
      <c r="EC528" s="22" t="s">
        <v>858</v>
      </c>
      <c r="ED528" s="22" t="s">
        <v>858</v>
      </c>
      <c r="EE528" s="22">
        <v>17478</v>
      </c>
      <c r="EF528" s="22">
        <v>16</v>
      </c>
      <c r="EG528" s="22">
        <v>20692</v>
      </c>
      <c r="EH528" s="22">
        <v>8.3000000000000007</v>
      </c>
      <c r="EI528" s="22" t="s">
        <v>858</v>
      </c>
      <c r="EJ528" s="22" t="s">
        <v>858</v>
      </c>
      <c r="EK528" s="22" t="s">
        <v>858</v>
      </c>
      <c r="EL528" s="22" t="s">
        <v>858</v>
      </c>
      <c r="EN528" s="23" t="s">
        <v>751</v>
      </c>
      <c r="EO528" s="23" t="s">
        <v>330</v>
      </c>
      <c r="EP528" s="23">
        <v>5000</v>
      </c>
      <c r="EQ528" s="23">
        <v>18.600000000000001</v>
      </c>
      <c r="ER528" s="23">
        <v>9.2100000000000009</v>
      </c>
      <c r="ES528" s="23">
        <v>18</v>
      </c>
      <c r="ET528" s="23">
        <v>11.05</v>
      </c>
      <c r="EU528" s="23">
        <v>7.2</v>
      </c>
      <c r="EV528" s="23" t="s">
        <v>858</v>
      </c>
      <c r="EW528" s="23" t="s">
        <v>858</v>
      </c>
      <c r="EX528" s="23" t="s">
        <v>858</v>
      </c>
      <c r="EY528" s="23" t="s">
        <v>858</v>
      </c>
      <c r="FA528" s="24" t="s">
        <v>751</v>
      </c>
      <c r="FB528" s="24" t="s">
        <v>330</v>
      </c>
      <c r="FC528" s="24">
        <v>5000</v>
      </c>
      <c r="FD528" s="24">
        <v>18.600000000000001</v>
      </c>
      <c r="FE528" s="24">
        <v>347.5</v>
      </c>
      <c r="FF528" s="24">
        <v>14</v>
      </c>
      <c r="FG528" s="24">
        <v>415</v>
      </c>
      <c r="FH528" s="24">
        <v>7.2</v>
      </c>
      <c r="FI528" s="24" t="s">
        <v>858</v>
      </c>
      <c r="FJ528" s="24" t="s">
        <v>858</v>
      </c>
      <c r="FK528" s="24" t="s">
        <v>858</v>
      </c>
      <c r="FL528" s="24" t="s">
        <v>858</v>
      </c>
      <c r="FN528" s="11" t="s">
        <v>751</v>
      </c>
      <c r="FO528" s="11" t="s">
        <v>330</v>
      </c>
      <c r="FP528" s="11">
        <v>8000</v>
      </c>
      <c r="FQ528" s="11">
        <v>15.7</v>
      </c>
      <c r="FR528" s="11">
        <v>40</v>
      </c>
      <c r="FS528" s="11">
        <v>4.2</v>
      </c>
      <c r="FT528" s="11">
        <v>41.8</v>
      </c>
      <c r="FU528" s="11">
        <v>2.9</v>
      </c>
      <c r="FV528" s="11" t="s">
        <v>858</v>
      </c>
      <c r="FW528" s="11" t="s">
        <v>858</v>
      </c>
      <c r="FX528" s="11" t="s">
        <v>858</v>
      </c>
      <c r="FY528" s="11" t="s">
        <v>858</v>
      </c>
      <c r="GA528" s="10" t="s">
        <v>751</v>
      </c>
      <c r="GB528" s="10" t="s">
        <v>330</v>
      </c>
      <c r="GC528" s="10">
        <v>7000</v>
      </c>
      <c r="GD528" s="10">
        <v>18.8</v>
      </c>
      <c r="GE528" s="10">
        <v>29449</v>
      </c>
      <c r="GF528" s="10">
        <v>12</v>
      </c>
      <c r="GG528" s="10">
        <v>36873</v>
      </c>
      <c r="GH528" s="10">
        <v>18</v>
      </c>
      <c r="GI528" s="10" t="s">
        <v>858</v>
      </c>
      <c r="GJ528" s="10" t="s">
        <v>858</v>
      </c>
      <c r="GK528" s="10" t="s">
        <v>858</v>
      </c>
      <c r="GL528" s="10" t="s">
        <v>858</v>
      </c>
      <c r="GN528" s="9" t="s">
        <v>751</v>
      </c>
      <c r="GO528" s="9" t="s">
        <v>330</v>
      </c>
      <c r="GP528" s="9">
        <v>8000</v>
      </c>
      <c r="GQ528" s="9">
        <v>15.7</v>
      </c>
      <c r="GR528" s="9">
        <v>13.15</v>
      </c>
      <c r="GS528" s="9">
        <v>11</v>
      </c>
      <c r="GT528" s="9">
        <v>16.57</v>
      </c>
      <c r="GU528" s="9">
        <v>11</v>
      </c>
      <c r="GV528" s="9" t="s">
        <v>858</v>
      </c>
      <c r="GW528" s="9" t="s">
        <v>858</v>
      </c>
      <c r="GX528" s="9" t="s">
        <v>858</v>
      </c>
      <c r="GY528" s="9" t="s">
        <v>858</v>
      </c>
    </row>
    <row r="529" spans="1:207" x14ac:dyDescent="0.25">
      <c r="A529" s="1" t="s">
        <v>752</v>
      </c>
      <c r="B529" s="1" t="s">
        <v>331</v>
      </c>
      <c r="C529" s="1">
        <v>11000</v>
      </c>
      <c r="D529" s="1">
        <v>12.9</v>
      </c>
      <c r="E529" s="1">
        <v>484.1</v>
      </c>
      <c r="F529" s="1">
        <v>9.6</v>
      </c>
      <c r="G529" s="1">
        <v>568.1</v>
      </c>
      <c r="H529" s="1">
        <v>8.3000000000000007</v>
      </c>
      <c r="I529" s="1">
        <v>293.8</v>
      </c>
      <c r="J529" s="1">
        <v>9</v>
      </c>
      <c r="K529" s="1" t="s">
        <v>858</v>
      </c>
      <c r="L529" s="1" t="s">
        <v>858</v>
      </c>
      <c r="N529" s="2" t="s">
        <v>752</v>
      </c>
      <c r="O529" s="2" t="s">
        <v>331</v>
      </c>
      <c r="P529" s="2">
        <v>16000</v>
      </c>
      <c r="Q529" s="2">
        <v>10.4</v>
      </c>
      <c r="R529" s="2">
        <v>37.799999999999997</v>
      </c>
      <c r="S529" s="2">
        <v>1.8</v>
      </c>
      <c r="T529" s="2">
        <v>39.799999999999997</v>
      </c>
      <c r="U529" s="2">
        <v>1.6</v>
      </c>
      <c r="V529" s="2">
        <v>33.200000000000003</v>
      </c>
      <c r="W529" s="2">
        <v>1.7</v>
      </c>
      <c r="X529" s="2" t="s">
        <v>858</v>
      </c>
      <c r="Y529" s="2" t="s">
        <v>858</v>
      </c>
      <c r="AA529" s="3" t="s">
        <v>752</v>
      </c>
      <c r="AB529" s="3" t="s">
        <v>331</v>
      </c>
      <c r="AC529" s="3">
        <v>14000</v>
      </c>
      <c r="AD529" s="3">
        <v>12.2</v>
      </c>
      <c r="AE529" s="3">
        <v>23048</v>
      </c>
      <c r="AF529" s="3">
        <v>8.6999999999999993</v>
      </c>
      <c r="AG529" s="3">
        <v>27483</v>
      </c>
      <c r="AH529" s="3">
        <v>7.8</v>
      </c>
      <c r="AI529" s="3">
        <v>15829</v>
      </c>
      <c r="AJ529" s="3">
        <v>8.5</v>
      </c>
      <c r="AK529" s="3" t="s">
        <v>858</v>
      </c>
      <c r="AL529" s="3" t="s">
        <v>858</v>
      </c>
      <c r="AN529" s="4" t="s">
        <v>752</v>
      </c>
      <c r="AO529" s="4" t="s">
        <v>331</v>
      </c>
      <c r="AP529" s="4">
        <v>16000</v>
      </c>
      <c r="AQ529" s="4">
        <v>10.4</v>
      </c>
      <c r="AR529" s="4">
        <v>11.67</v>
      </c>
      <c r="AS529" s="4">
        <v>7.1</v>
      </c>
      <c r="AT529" s="4">
        <v>13.45</v>
      </c>
      <c r="AU529" s="4">
        <v>6.6</v>
      </c>
      <c r="AV529" s="4">
        <v>6.93</v>
      </c>
      <c r="AW529" s="4">
        <v>5.6</v>
      </c>
      <c r="AX529" s="4" t="s">
        <v>858</v>
      </c>
      <c r="AY529" s="4" t="s">
        <v>858</v>
      </c>
      <c r="BA529" s="5" t="s">
        <v>752</v>
      </c>
      <c r="BB529" s="5" t="s">
        <v>331</v>
      </c>
      <c r="BC529" s="5">
        <v>16000</v>
      </c>
      <c r="BD529" s="5">
        <v>10.4</v>
      </c>
      <c r="BE529" s="5">
        <v>458.5</v>
      </c>
      <c r="BF529" s="5">
        <v>8.4</v>
      </c>
      <c r="BG529" s="5">
        <v>535.70000000000005</v>
      </c>
      <c r="BH529" s="5">
        <v>6.4</v>
      </c>
      <c r="BI529" s="5">
        <v>283.5</v>
      </c>
      <c r="BJ529" s="5">
        <v>6.8</v>
      </c>
      <c r="BK529" s="5" t="s">
        <v>858</v>
      </c>
      <c r="BL529" s="5" t="s">
        <v>858</v>
      </c>
      <c r="BN529" s="6" t="s">
        <v>752</v>
      </c>
      <c r="BO529" s="6" t="s">
        <v>331</v>
      </c>
      <c r="BP529" s="6">
        <v>22000</v>
      </c>
      <c r="BQ529" s="6">
        <v>8.6999999999999993</v>
      </c>
      <c r="BR529" s="6">
        <v>37</v>
      </c>
      <c r="BS529" s="6">
        <v>1.9</v>
      </c>
      <c r="BT529" s="6">
        <v>32.6</v>
      </c>
      <c r="BU529" s="6">
        <v>3.5</v>
      </c>
      <c r="BV529" s="6" t="s">
        <v>858</v>
      </c>
      <c r="BW529" s="6" t="s">
        <v>858</v>
      </c>
      <c r="BX529" s="6" t="s">
        <v>858</v>
      </c>
      <c r="BY529" s="6" t="s">
        <v>858</v>
      </c>
      <c r="CA529" s="7" t="s">
        <v>752</v>
      </c>
      <c r="CB529" s="7" t="s">
        <v>331</v>
      </c>
      <c r="CC529" s="7">
        <v>19000</v>
      </c>
      <c r="CD529" s="7">
        <v>10.3</v>
      </c>
      <c r="CE529" s="7">
        <v>19352</v>
      </c>
      <c r="CF529" s="7">
        <v>9</v>
      </c>
      <c r="CG529" s="7">
        <v>21924</v>
      </c>
      <c r="CH529" s="7">
        <v>8.3000000000000007</v>
      </c>
      <c r="CI529" s="7" t="s">
        <v>858</v>
      </c>
      <c r="CJ529" s="7" t="s">
        <v>858</v>
      </c>
      <c r="CK529" s="7" t="s">
        <v>858</v>
      </c>
      <c r="CL529" s="7" t="s">
        <v>858</v>
      </c>
      <c r="CN529" s="8" t="s">
        <v>752</v>
      </c>
      <c r="CO529" s="8" t="s">
        <v>331</v>
      </c>
      <c r="CP529" s="8">
        <v>22000</v>
      </c>
      <c r="CQ529" s="8">
        <v>8.6999999999999993</v>
      </c>
      <c r="CR529" s="8">
        <v>10.02</v>
      </c>
      <c r="CS529" s="8">
        <v>7.9</v>
      </c>
      <c r="CT529" s="8">
        <v>12.84</v>
      </c>
      <c r="CU529" s="8">
        <v>6.1</v>
      </c>
      <c r="CV529" s="8">
        <v>6.5</v>
      </c>
      <c r="CW529" s="8">
        <v>2.8</v>
      </c>
      <c r="CX529" s="8" t="s">
        <v>858</v>
      </c>
      <c r="CY529" s="8" t="s">
        <v>858</v>
      </c>
      <c r="DA529" s="20" t="s">
        <v>752</v>
      </c>
      <c r="DB529" s="20" t="s">
        <v>331</v>
      </c>
      <c r="DC529" s="20">
        <v>22000</v>
      </c>
      <c r="DD529" s="20">
        <v>8.6999999999999993</v>
      </c>
      <c r="DE529" s="20">
        <v>365</v>
      </c>
      <c r="DF529" s="20">
        <v>8.9</v>
      </c>
      <c r="DG529" s="20">
        <v>418.6</v>
      </c>
      <c r="DH529" s="20">
        <v>7.1</v>
      </c>
      <c r="DI529" s="20" t="s">
        <v>858</v>
      </c>
      <c r="DJ529" s="20" t="s">
        <v>858</v>
      </c>
      <c r="DK529" s="20" t="s">
        <v>858</v>
      </c>
      <c r="DL529" s="20" t="s">
        <v>858</v>
      </c>
      <c r="DN529" s="21" t="s">
        <v>752</v>
      </c>
      <c r="DO529" s="21" t="s">
        <v>331</v>
      </c>
      <c r="DP529" s="21">
        <v>5000</v>
      </c>
      <c r="DQ529" s="21">
        <v>17.399999999999999</v>
      </c>
      <c r="DR529" s="21">
        <v>37.4</v>
      </c>
      <c r="DS529" s="21">
        <v>2.8</v>
      </c>
      <c r="DT529" s="21">
        <v>38.299999999999997</v>
      </c>
      <c r="DU529" s="21">
        <v>2.9</v>
      </c>
      <c r="DV529" s="21" t="s">
        <v>858</v>
      </c>
      <c r="DW529" s="21" t="s">
        <v>858</v>
      </c>
      <c r="DX529" s="21" t="s">
        <v>858</v>
      </c>
      <c r="DY529" s="21" t="s">
        <v>858</v>
      </c>
      <c r="EA529" s="22" t="s">
        <v>752</v>
      </c>
      <c r="EB529" s="22" t="s">
        <v>331</v>
      </c>
      <c r="EC529" s="22" t="s">
        <v>858</v>
      </c>
      <c r="ED529" s="22" t="s">
        <v>858</v>
      </c>
      <c r="EE529" s="22">
        <v>19322</v>
      </c>
      <c r="EF529" s="22">
        <v>16</v>
      </c>
      <c r="EG529" s="22">
        <v>22570</v>
      </c>
      <c r="EH529" s="22">
        <v>7.8</v>
      </c>
      <c r="EI529" s="22" t="s">
        <v>858</v>
      </c>
      <c r="EJ529" s="22" t="s">
        <v>858</v>
      </c>
      <c r="EK529" s="22" t="s">
        <v>858</v>
      </c>
      <c r="EL529" s="22" t="s">
        <v>858</v>
      </c>
      <c r="EN529" s="23" t="s">
        <v>752</v>
      </c>
      <c r="EO529" s="23" t="s">
        <v>331</v>
      </c>
      <c r="EP529" s="23">
        <v>5000</v>
      </c>
      <c r="EQ529" s="23">
        <v>17.399999999999999</v>
      </c>
      <c r="ER529" s="23">
        <v>10.199999999999999</v>
      </c>
      <c r="ES529" s="23">
        <v>12</v>
      </c>
      <c r="ET529" s="23">
        <v>12.25</v>
      </c>
      <c r="EU529" s="23">
        <v>9.1999999999999993</v>
      </c>
      <c r="EV529" s="23" t="s">
        <v>858</v>
      </c>
      <c r="EW529" s="23" t="s">
        <v>858</v>
      </c>
      <c r="EX529" s="23" t="s">
        <v>858</v>
      </c>
      <c r="EY529" s="23" t="s">
        <v>858</v>
      </c>
      <c r="FA529" s="24" t="s">
        <v>752</v>
      </c>
      <c r="FB529" s="24" t="s">
        <v>331</v>
      </c>
      <c r="FC529" s="24">
        <v>5000</v>
      </c>
      <c r="FD529" s="24">
        <v>17.399999999999999</v>
      </c>
      <c r="FE529" s="24">
        <v>415.9</v>
      </c>
      <c r="FF529" s="24">
        <v>14</v>
      </c>
      <c r="FG529" s="24">
        <v>469.5</v>
      </c>
      <c r="FH529" s="24">
        <v>8.4</v>
      </c>
      <c r="FI529" s="24" t="s">
        <v>858</v>
      </c>
      <c r="FJ529" s="24" t="s">
        <v>858</v>
      </c>
      <c r="FK529" s="24" t="s">
        <v>858</v>
      </c>
      <c r="FL529" s="24" t="s">
        <v>858</v>
      </c>
      <c r="FN529" s="11" t="s">
        <v>752</v>
      </c>
      <c r="FO529" s="11" t="s">
        <v>331</v>
      </c>
      <c r="FP529" s="11">
        <v>11000</v>
      </c>
      <c r="FQ529" s="11">
        <v>12.9</v>
      </c>
      <c r="FR529" s="11">
        <v>39.1</v>
      </c>
      <c r="FS529" s="11">
        <v>2.9</v>
      </c>
      <c r="FT529" s="11">
        <v>40.6</v>
      </c>
      <c r="FU529" s="11">
        <v>1.9</v>
      </c>
      <c r="FV529" s="11">
        <v>35</v>
      </c>
      <c r="FW529" s="11">
        <v>3.3</v>
      </c>
      <c r="FX529" s="11" t="s">
        <v>858</v>
      </c>
      <c r="FY529" s="11" t="s">
        <v>858</v>
      </c>
      <c r="GA529" s="10" t="s">
        <v>752</v>
      </c>
      <c r="GB529" s="10" t="s">
        <v>331</v>
      </c>
      <c r="GC529" s="10">
        <v>9000</v>
      </c>
      <c r="GD529" s="10">
        <v>15.3</v>
      </c>
      <c r="GE529" s="10">
        <v>25510</v>
      </c>
      <c r="GF529" s="10">
        <v>9.6999999999999993</v>
      </c>
      <c r="GG529" s="10">
        <v>29985</v>
      </c>
      <c r="GH529" s="10">
        <v>10</v>
      </c>
      <c r="GI529" s="10" t="s">
        <v>858</v>
      </c>
      <c r="GJ529" s="10" t="s">
        <v>858</v>
      </c>
      <c r="GK529" s="10" t="s">
        <v>858</v>
      </c>
      <c r="GL529" s="10" t="s">
        <v>858</v>
      </c>
      <c r="GN529" s="9" t="s">
        <v>752</v>
      </c>
      <c r="GO529" s="9" t="s">
        <v>331</v>
      </c>
      <c r="GP529" s="9">
        <v>11000</v>
      </c>
      <c r="GQ529" s="9">
        <v>12.9</v>
      </c>
      <c r="GR529" s="9">
        <v>11.94</v>
      </c>
      <c r="GS529" s="9">
        <v>11</v>
      </c>
      <c r="GT529" s="9">
        <v>14</v>
      </c>
      <c r="GU529" s="9">
        <v>8.4</v>
      </c>
      <c r="GV529" s="9">
        <v>7.42</v>
      </c>
      <c r="GW529" s="9">
        <v>5.9</v>
      </c>
      <c r="GX529" s="9" t="s">
        <v>858</v>
      </c>
      <c r="GY529" s="9" t="s">
        <v>858</v>
      </c>
    </row>
    <row r="530" spans="1:207" x14ac:dyDescent="0.25">
      <c r="A530" s="1" t="s">
        <v>753</v>
      </c>
      <c r="B530" s="1" t="s">
        <v>332</v>
      </c>
      <c r="C530" s="1">
        <v>9000</v>
      </c>
      <c r="D530" s="1">
        <v>14.4</v>
      </c>
      <c r="E530" s="1">
        <v>447.2</v>
      </c>
      <c r="F530" s="1">
        <v>11</v>
      </c>
      <c r="G530" s="1">
        <v>525.1</v>
      </c>
      <c r="H530" s="1">
        <v>8.4</v>
      </c>
      <c r="I530" s="1" t="s">
        <v>858</v>
      </c>
      <c r="J530" s="1" t="s">
        <v>858</v>
      </c>
      <c r="K530" s="1" t="s">
        <v>858</v>
      </c>
      <c r="L530" s="1" t="s">
        <v>858</v>
      </c>
      <c r="N530" s="2" t="s">
        <v>753</v>
      </c>
      <c r="O530" s="2" t="s">
        <v>332</v>
      </c>
      <c r="P530" s="2">
        <v>14000</v>
      </c>
      <c r="Q530" s="2">
        <v>11</v>
      </c>
      <c r="R530" s="2">
        <v>39.200000000000003</v>
      </c>
      <c r="S530" s="2">
        <v>1.6</v>
      </c>
      <c r="T530" s="2">
        <v>39.700000000000003</v>
      </c>
      <c r="U530" s="2">
        <v>1.8</v>
      </c>
      <c r="V530" s="2">
        <v>32.799999999999997</v>
      </c>
      <c r="W530" s="2">
        <v>3.5</v>
      </c>
      <c r="X530" s="2" t="s">
        <v>858</v>
      </c>
      <c r="Y530" s="2" t="s">
        <v>858</v>
      </c>
      <c r="AA530" s="3" t="s">
        <v>753</v>
      </c>
      <c r="AB530" s="3" t="s">
        <v>332</v>
      </c>
      <c r="AC530" s="3">
        <v>13000</v>
      </c>
      <c r="AD530" s="3">
        <v>18.2</v>
      </c>
      <c r="AE530" s="3">
        <v>19860</v>
      </c>
      <c r="AF530" s="3">
        <v>19</v>
      </c>
      <c r="AG530" s="3">
        <v>23604</v>
      </c>
      <c r="AH530" s="3">
        <v>10</v>
      </c>
      <c r="AI530" s="3" t="s">
        <v>858</v>
      </c>
      <c r="AJ530" s="3" t="s">
        <v>858</v>
      </c>
      <c r="AK530" s="3" t="s">
        <v>858</v>
      </c>
      <c r="AL530" s="3" t="s">
        <v>858</v>
      </c>
      <c r="AN530" s="4" t="s">
        <v>753</v>
      </c>
      <c r="AO530" s="4" t="s">
        <v>332</v>
      </c>
      <c r="AP530" s="4">
        <v>14000</v>
      </c>
      <c r="AQ530" s="4">
        <v>11</v>
      </c>
      <c r="AR530" s="4">
        <v>9.9</v>
      </c>
      <c r="AS530" s="4">
        <v>6.6</v>
      </c>
      <c r="AT530" s="4">
        <v>12.04</v>
      </c>
      <c r="AU530" s="4">
        <v>6.5</v>
      </c>
      <c r="AV530" s="4">
        <v>6.79</v>
      </c>
      <c r="AW530" s="4">
        <v>4.0999999999999996</v>
      </c>
      <c r="AX530" s="4" t="s">
        <v>858</v>
      </c>
      <c r="AY530" s="4" t="s">
        <v>858</v>
      </c>
      <c r="BA530" s="5" t="s">
        <v>753</v>
      </c>
      <c r="BB530" s="5" t="s">
        <v>332</v>
      </c>
      <c r="BC530" s="5">
        <v>14000</v>
      </c>
      <c r="BD530" s="5">
        <v>11</v>
      </c>
      <c r="BE530" s="5">
        <v>379.9</v>
      </c>
      <c r="BF530" s="5">
        <v>10</v>
      </c>
      <c r="BG530" s="5">
        <v>477.3</v>
      </c>
      <c r="BH530" s="5">
        <v>6.3</v>
      </c>
      <c r="BI530" s="5">
        <v>255.3</v>
      </c>
      <c r="BJ530" s="5">
        <v>6.2</v>
      </c>
      <c r="BK530" s="5" t="s">
        <v>858</v>
      </c>
      <c r="BL530" s="5" t="s">
        <v>858</v>
      </c>
      <c r="BN530" s="6" t="s">
        <v>753</v>
      </c>
      <c r="BO530" s="6" t="s">
        <v>332</v>
      </c>
      <c r="BP530" s="6">
        <v>22000</v>
      </c>
      <c r="BQ530" s="6">
        <v>8.6999999999999993</v>
      </c>
      <c r="BR530" s="6">
        <v>37</v>
      </c>
      <c r="BS530" s="6">
        <v>4.0999999999999996</v>
      </c>
      <c r="BT530" s="6">
        <v>31.6</v>
      </c>
      <c r="BU530" s="6">
        <v>3.6</v>
      </c>
      <c r="BV530" s="6" t="s">
        <v>858</v>
      </c>
      <c r="BW530" s="6" t="s">
        <v>858</v>
      </c>
      <c r="BX530" s="6" t="s">
        <v>858</v>
      </c>
      <c r="BY530" s="6" t="s">
        <v>858</v>
      </c>
      <c r="CA530" s="7" t="s">
        <v>753</v>
      </c>
      <c r="CB530" s="7" t="s">
        <v>332</v>
      </c>
      <c r="CC530" s="7">
        <v>19000</v>
      </c>
      <c r="CD530" s="7">
        <v>13.5</v>
      </c>
      <c r="CE530" s="7">
        <v>17359</v>
      </c>
      <c r="CF530" s="7">
        <v>17</v>
      </c>
      <c r="CG530" s="7">
        <v>18370</v>
      </c>
      <c r="CH530" s="7">
        <v>8.5</v>
      </c>
      <c r="CI530" s="7">
        <v>5244</v>
      </c>
      <c r="CJ530" s="7">
        <v>16</v>
      </c>
      <c r="CK530" s="7" t="s">
        <v>858</v>
      </c>
      <c r="CL530" s="7" t="s">
        <v>858</v>
      </c>
      <c r="CN530" s="8" t="s">
        <v>753</v>
      </c>
      <c r="CO530" s="8" t="s">
        <v>332</v>
      </c>
      <c r="CP530" s="8">
        <v>22000</v>
      </c>
      <c r="CQ530" s="8">
        <v>8.6999999999999993</v>
      </c>
      <c r="CR530" s="8">
        <v>9.06</v>
      </c>
      <c r="CS530" s="8">
        <v>5.0999999999999996</v>
      </c>
      <c r="CT530" s="8">
        <v>11.44</v>
      </c>
      <c r="CU530" s="8">
        <v>5.7</v>
      </c>
      <c r="CV530" s="8">
        <v>6.48</v>
      </c>
      <c r="CW530" s="8">
        <v>2.6</v>
      </c>
      <c r="CX530" s="8" t="s">
        <v>858</v>
      </c>
      <c r="CY530" s="8" t="s">
        <v>858</v>
      </c>
      <c r="DA530" s="20" t="s">
        <v>753</v>
      </c>
      <c r="DB530" s="20" t="s">
        <v>332</v>
      </c>
      <c r="DC530" s="20">
        <v>22000</v>
      </c>
      <c r="DD530" s="20">
        <v>8.6999999999999993</v>
      </c>
      <c r="DE530" s="20">
        <v>298.7</v>
      </c>
      <c r="DF530" s="20">
        <v>9.5</v>
      </c>
      <c r="DG530" s="20">
        <v>361</v>
      </c>
      <c r="DH530" s="20">
        <v>6.8</v>
      </c>
      <c r="DI530" s="20">
        <v>84.3</v>
      </c>
      <c r="DJ530" s="20">
        <v>18</v>
      </c>
      <c r="DK530" s="20" t="s">
        <v>858</v>
      </c>
      <c r="DL530" s="20" t="s">
        <v>858</v>
      </c>
      <c r="DN530" s="21" t="s">
        <v>753</v>
      </c>
      <c r="DO530" s="21" t="s">
        <v>332</v>
      </c>
      <c r="DP530" s="21">
        <v>6000</v>
      </c>
      <c r="DQ530" s="21">
        <v>17</v>
      </c>
      <c r="DR530" s="21">
        <v>37.5</v>
      </c>
      <c r="DS530" s="21">
        <v>3.4</v>
      </c>
      <c r="DT530" s="21">
        <v>38.299999999999997</v>
      </c>
      <c r="DU530" s="21">
        <v>3</v>
      </c>
      <c r="DV530" s="21" t="s">
        <v>858</v>
      </c>
      <c r="DW530" s="21" t="s">
        <v>858</v>
      </c>
      <c r="DX530" s="21" t="s">
        <v>858</v>
      </c>
      <c r="DY530" s="21" t="s">
        <v>858</v>
      </c>
      <c r="EA530" s="22" t="s">
        <v>753</v>
      </c>
      <c r="EB530" s="22" t="s">
        <v>332</v>
      </c>
      <c r="EC530" s="22" t="s">
        <v>858</v>
      </c>
      <c r="ED530" s="22" t="s">
        <v>858</v>
      </c>
      <c r="EE530" s="22" t="s">
        <v>858</v>
      </c>
      <c r="EF530" s="22" t="s">
        <v>858</v>
      </c>
      <c r="EG530" s="22">
        <v>20757</v>
      </c>
      <c r="EH530" s="22">
        <v>18</v>
      </c>
      <c r="EI530" s="22" t="s">
        <v>858</v>
      </c>
      <c r="EJ530" s="22" t="s">
        <v>858</v>
      </c>
      <c r="EK530" s="22" t="s">
        <v>858</v>
      </c>
      <c r="EL530" s="22" t="s">
        <v>858</v>
      </c>
      <c r="EN530" s="23" t="s">
        <v>753</v>
      </c>
      <c r="EO530" s="23" t="s">
        <v>332</v>
      </c>
      <c r="EP530" s="23">
        <v>6000</v>
      </c>
      <c r="EQ530" s="23">
        <v>17</v>
      </c>
      <c r="ER530" s="23">
        <v>9.14</v>
      </c>
      <c r="ES530" s="23">
        <v>11</v>
      </c>
      <c r="ET530" s="23">
        <v>10.49</v>
      </c>
      <c r="EU530" s="23">
        <v>6.9</v>
      </c>
      <c r="EV530" s="23" t="s">
        <v>858</v>
      </c>
      <c r="EW530" s="23" t="s">
        <v>858</v>
      </c>
      <c r="EX530" s="23" t="s">
        <v>858</v>
      </c>
      <c r="EY530" s="23" t="s">
        <v>858</v>
      </c>
      <c r="FA530" s="24" t="s">
        <v>753</v>
      </c>
      <c r="FB530" s="24" t="s">
        <v>332</v>
      </c>
      <c r="FC530" s="24">
        <v>6000</v>
      </c>
      <c r="FD530" s="24">
        <v>17</v>
      </c>
      <c r="FE530" s="24">
        <v>349.8</v>
      </c>
      <c r="FF530" s="24">
        <v>10</v>
      </c>
      <c r="FG530" s="24">
        <v>401.8</v>
      </c>
      <c r="FH530" s="24">
        <v>6.7</v>
      </c>
      <c r="FI530" s="24" t="s">
        <v>858</v>
      </c>
      <c r="FJ530" s="24" t="s">
        <v>858</v>
      </c>
      <c r="FK530" s="24" t="s">
        <v>858</v>
      </c>
      <c r="FL530" s="24" t="s">
        <v>858</v>
      </c>
      <c r="FN530" s="11" t="s">
        <v>753</v>
      </c>
      <c r="FO530" s="11" t="s">
        <v>332</v>
      </c>
      <c r="FP530" s="11">
        <v>9000</v>
      </c>
      <c r="FQ530" s="11">
        <v>14.4</v>
      </c>
      <c r="FR530" s="11">
        <v>40</v>
      </c>
      <c r="FS530" s="11">
        <v>3.3</v>
      </c>
      <c r="FT530" s="11">
        <v>40.5</v>
      </c>
      <c r="FU530" s="11">
        <v>2.2999999999999998</v>
      </c>
      <c r="FV530" s="11">
        <v>32.799999999999997</v>
      </c>
      <c r="FW530" s="11">
        <v>8.6</v>
      </c>
      <c r="FX530" s="11" t="s">
        <v>858</v>
      </c>
      <c r="FY530" s="11" t="s">
        <v>858</v>
      </c>
      <c r="GA530" s="10" t="s">
        <v>753</v>
      </c>
      <c r="GB530" s="10" t="s">
        <v>332</v>
      </c>
      <c r="GC530" s="10">
        <v>8000</v>
      </c>
      <c r="GD530" s="10">
        <v>17</v>
      </c>
      <c r="GE530" s="10">
        <v>21616</v>
      </c>
      <c r="GF530" s="10">
        <v>11</v>
      </c>
      <c r="GG530" s="10">
        <v>25480</v>
      </c>
      <c r="GH530" s="10">
        <v>10</v>
      </c>
      <c r="GI530" s="10" t="s">
        <v>858</v>
      </c>
      <c r="GJ530" s="10" t="s">
        <v>858</v>
      </c>
      <c r="GK530" s="10" t="s">
        <v>858</v>
      </c>
      <c r="GL530" s="10" t="s">
        <v>858</v>
      </c>
      <c r="GN530" s="9" t="s">
        <v>753</v>
      </c>
      <c r="GO530" s="9" t="s">
        <v>332</v>
      </c>
      <c r="GP530" s="9">
        <v>9000</v>
      </c>
      <c r="GQ530" s="9">
        <v>14.4</v>
      </c>
      <c r="GR530" s="9">
        <v>10.32</v>
      </c>
      <c r="GS530" s="9">
        <v>10</v>
      </c>
      <c r="GT530" s="9">
        <v>12.96</v>
      </c>
      <c r="GU530" s="9">
        <v>8.9</v>
      </c>
      <c r="GV530" s="9" t="s">
        <v>858</v>
      </c>
      <c r="GW530" s="9" t="s">
        <v>858</v>
      </c>
      <c r="GX530" s="9" t="s">
        <v>858</v>
      </c>
      <c r="GY530" s="9" t="s">
        <v>858</v>
      </c>
    </row>
    <row r="531" spans="1:207" x14ac:dyDescent="0.25">
      <c r="A531" s="1" t="s">
        <v>754</v>
      </c>
      <c r="B531" s="1" t="s">
        <v>333</v>
      </c>
      <c r="C531" s="1">
        <v>8000</v>
      </c>
      <c r="D531" s="1">
        <v>15</v>
      </c>
      <c r="E531" s="1">
        <v>536.79999999999995</v>
      </c>
      <c r="F531" s="1">
        <v>14</v>
      </c>
      <c r="G531" s="1">
        <v>583.29999999999995</v>
      </c>
      <c r="H531" s="1">
        <v>5.8</v>
      </c>
      <c r="I531" s="1" t="s">
        <v>858</v>
      </c>
      <c r="J531" s="1" t="s">
        <v>858</v>
      </c>
      <c r="K531" s="1" t="s">
        <v>858</v>
      </c>
      <c r="L531" s="1" t="s">
        <v>858</v>
      </c>
      <c r="N531" s="2" t="s">
        <v>754</v>
      </c>
      <c r="O531" s="2" t="s">
        <v>333</v>
      </c>
      <c r="P531" s="2">
        <v>11000</v>
      </c>
      <c r="Q531" s="2">
        <v>12.5</v>
      </c>
      <c r="R531" s="2">
        <v>40</v>
      </c>
      <c r="S531" s="2">
        <v>1.8</v>
      </c>
      <c r="T531" s="2">
        <v>40.9</v>
      </c>
      <c r="U531" s="2">
        <v>1.6</v>
      </c>
      <c r="V531" s="2">
        <v>35.1</v>
      </c>
      <c r="W531" s="2">
        <v>3.4</v>
      </c>
      <c r="X531" s="2" t="s">
        <v>858</v>
      </c>
      <c r="Y531" s="2" t="s">
        <v>858</v>
      </c>
      <c r="AA531" s="3" t="s">
        <v>754</v>
      </c>
      <c r="AB531" s="3" t="s">
        <v>333</v>
      </c>
      <c r="AC531" s="3">
        <v>9000</v>
      </c>
      <c r="AD531" s="3">
        <v>15.2</v>
      </c>
      <c r="AE531" s="3">
        <v>24517</v>
      </c>
      <c r="AF531" s="3">
        <v>12</v>
      </c>
      <c r="AG531" s="3">
        <v>26905</v>
      </c>
      <c r="AH531" s="3">
        <v>6.4</v>
      </c>
      <c r="AI531" s="3" t="s">
        <v>858</v>
      </c>
      <c r="AJ531" s="3" t="s">
        <v>858</v>
      </c>
      <c r="AK531" s="3" t="s">
        <v>858</v>
      </c>
      <c r="AL531" s="3" t="s">
        <v>858</v>
      </c>
      <c r="AN531" s="4" t="s">
        <v>754</v>
      </c>
      <c r="AO531" s="4" t="s">
        <v>333</v>
      </c>
      <c r="AP531" s="4">
        <v>11000</v>
      </c>
      <c r="AQ531" s="4">
        <v>12.5</v>
      </c>
      <c r="AR531" s="4">
        <v>11.42</v>
      </c>
      <c r="AS531" s="4">
        <v>13</v>
      </c>
      <c r="AT531" s="4">
        <v>12.91</v>
      </c>
      <c r="AU531" s="4">
        <v>5.5</v>
      </c>
      <c r="AV531" s="4">
        <v>6.53</v>
      </c>
      <c r="AW531" s="4">
        <v>6.4</v>
      </c>
      <c r="AX531" s="4" t="s">
        <v>858</v>
      </c>
      <c r="AY531" s="4" t="s">
        <v>858</v>
      </c>
      <c r="BA531" s="5" t="s">
        <v>754</v>
      </c>
      <c r="BB531" s="5" t="s">
        <v>333</v>
      </c>
      <c r="BC531" s="5">
        <v>11000</v>
      </c>
      <c r="BD531" s="5">
        <v>12.5</v>
      </c>
      <c r="BE531" s="5">
        <v>484.6</v>
      </c>
      <c r="BF531" s="5">
        <v>11</v>
      </c>
      <c r="BG531" s="5">
        <v>528</v>
      </c>
      <c r="BH531" s="5">
        <v>5.5</v>
      </c>
      <c r="BI531" s="5">
        <v>258</v>
      </c>
      <c r="BJ531" s="5">
        <v>6.9</v>
      </c>
      <c r="BK531" s="5" t="s">
        <v>858</v>
      </c>
      <c r="BL531" s="5" t="s">
        <v>858</v>
      </c>
      <c r="BN531" s="6" t="s">
        <v>754</v>
      </c>
      <c r="BO531" s="6" t="s">
        <v>333</v>
      </c>
      <c r="BP531" s="6">
        <v>17000</v>
      </c>
      <c r="BQ531" s="6">
        <v>10</v>
      </c>
      <c r="BR531" s="6">
        <v>37.5</v>
      </c>
      <c r="BS531" s="6">
        <v>5.0999999999999996</v>
      </c>
      <c r="BT531" s="6">
        <v>33.1</v>
      </c>
      <c r="BU531" s="6">
        <v>3.9</v>
      </c>
      <c r="BV531" s="6" t="s">
        <v>858</v>
      </c>
      <c r="BW531" s="6" t="s">
        <v>858</v>
      </c>
      <c r="BX531" s="6" t="s">
        <v>858</v>
      </c>
      <c r="BY531" s="6" t="s">
        <v>858</v>
      </c>
      <c r="CA531" s="7" t="s">
        <v>754</v>
      </c>
      <c r="CB531" s="7" t="s">
        <v>333</v>
      </c>
      <c r="CC531" s="7">
        <v>13000</v>
      </c>
      <c r="CD531" s="7">
        <v>12.4</v>
      </c>
      <c r="CE531" s="7">
        <v>19705</v>
      </c>
      <c r="CF531" s="7">
        <v>15</v>
      </c>
      <c r="CG531" s="7">
        <v>21372</v>
      </c>
      <c r="CH531" s="7">
        <v>7.6</v>
      </c>
      <c r="CI531" s="7" t="s">
        <v>858</v>
      </c>
      <c r="CJ531" s="7" t="s">
        <v>858</v>
      </c>
      <c r="CK531" s="7" t="s">
        <v>858</v>
      </c>
      <c r="CL531" s="7" t="s">
        <v>858</v>
      </c>
      <c r="CN531" s="8" t="s">
        <v>754</v>
      </c>
      <c r="CO531" s="8" t="s">
        <v>333</v>
      </c>
      <c r="CP531" s="8">
        <v>17000</v>
      </c>
      <c r="CQ531" s="8">
        <v>10</v>
      </c>
      <c r="CR531" s="8">
        <v>9.8699999999999992</v>
      </c>
      <c r="CS531" s="8">
        <v>12</v>
      </c>
      <c r="CT531" s="8">
        <v>12.3</v>
      </c>
      <c r="CU531" s="8">
        <v>4.9000000000000004</v>
      </c>
      <c r="CV531" s="8">
        <v>6.27</v>
      </c>
      <c r="CW531" s="8">
        <v>2.8</v>
      </c>
      <c r="CX531" s="8" t="s">
        <v>858</v>
      </c>
      <c r="CY531" s="8" t="s">
        <v>858</v>
      </c>
      <c r="DA531" s="20" t="s">
        <v>754</v>
      </c>
      <c r="DB531" s="20" t="s">
        <v>333</v>
      </c>
      <c r="DC531" s="20">
        <v>17000</v>
      </c>
      <c r="DD531" s="20">
        <v>10</v>
      </c>
      <c r="DE531" s="20">
        <v>339</v>
      </c>
      <c r="DF531" s="20">
        <v>15</v>
      </c>
      <c r="DG531" s="20">
        <v>407</v>
      </c>
      <c r="DH531" s="20">
        <v>6.5</v>
      </c>
      <c r="DI531" s="20" t="s">
        <v>858</v>
      </c>
      <c r="DJ531" s="20" t="s">
        <v>858</v>
      </c>
      <c r="DK531" s="20" t="s">
        <v>858</v>
      </c>
      <c r="DL531" s="20" t="s">
        <v>858</v>
      </c>
      <c r="DN531" s="21" t="s">
        <v>754</v>
      </c>
      <c r="DO531" s="21" t="s">
        <v>333</v>
      </c>
      <c r="DP531" s="21" t="s">
        <v>858</v>
      </c>
      <c r="DQ531" s="21" t="s">
        <v>858</v>
      </c>
      <c r="DR531" s="21">
        <v>39.1</v>
      </c>
      <c r="DS531" s="21">
        <v>4</v>
      </c>
      <c r="DT531" s="21">
        <v>39.1</v>
      </c>
      <c r="DU531" s="21">
        <v>2.2000000000000002</v>
      </c>
      <c r="DV531" s="21" t="s">
        <v>858</v>
      </c>
      <c r="DW531" s="21" t="s">
        <v>858</v>
      </c>
      <c r="DX531" s="21" t="s">
        <v>858</v>
      </c>
      <c r="DY531" s="21" t="s">
        <v>858</v>
      </c>
      <c r="EA531" s="22" t="s">
        <v>754</v>
      </c>
      <c r="EB531" s="22" t="s">
        <v>333</v>
      </c>
      <c r="EC531" s="22" t="s">
        <v>858</v>
      </c>
      <c r="ED531" s="22" t="s">
        <v>858</v>
      </c>
      <c r="EE531" s="22" t="s">
        <v>858</v>
      </c>
      <c r="EF531" s="22" t="s">
        <v>858</v>
      </c>
      <c r="EG531" s="22">
        <v>20487</v>
      </c>
      <c r="EH531" s="22">
        <v>12</v>
      </c>
      <c r="EI531" s="22" t="s">
        <v>858</v>
      </c>
      <c r="EJ531" s="22" t="s">
        <v>858</v>
      </c>
      <c r="EK531" s="22" t="s">
        <v>858</v>
      </c>
      <c r="EL531" s="22" t="s">
        <v>858</v>
      </c>
      <c r="EN531" s="23" t="s">
        <v>754</v>
      </c>
      <c r="EO531" s="23" t="s">
        <v>333</v>
      </c>
      <c r="EP531" s="23" t="s">
        <v>858</v>
      </c>
      <c r="EQ531" s="23" t="s">
        <v>858</v>
      </c>
      <c r="ER531" s="23" t="s">
        <v>858</v>
      </c>
      <c r="ES531" s="23" t="s">
        <v>858</v>
      </c>
      <c r="ET531" s="23">
        <v>9.8800000000000008</v>
      </c>
      <c r="EU531" s="23">
        <v>11</v>
      </c>
      <c r="EV531" s="23" t="s">
        <v>858</v>
      </c>
      <c r="EW531" s="23" t="s">
        <v>858</v>
      </c>
      <c r="EX531" s="23" t="s">
        <v>858</v>
      </c>
      <c r="EY531" s="23" t="s">
        <v>858</v>
      </c>
      <c r="FA531" s="24" t="s">
        <v>754</v>
      </c>
      <c r="FB531" s="24" t="s">
        <v>333</v>
      </c>
      <c r="FC531" s="24" t="s">
        <v>858</v>
      </c>
      <c r="FD531" s="24" t="s">
        <v>858</v>
      </c>
      <c r="FE531" s="24" t="s">
        <v>858</v>
      </c>
      <c r="FF531" s="24" t="s">
        <v>858</v>
      </c>
      <c r="FG531" s="24">
        <v>386.9</v>
      </c>
      <c r="FH531" s="24">
        <v>10</v>
      </c>
      <c r="FI531" s="24" t="s">
        <v>858</v>
      </c>
      <c r="FJ531" s="24" t="s">
        <v>858</v>
      </c>
      <c r="FK531" s="24" t="s">
        <v>858</v>
      </c>
      <c r="FL531" s="24" t="s">
        <v>858</v>
      </c>
      <c r="FN531" s="11" t="s">
        <v>754</v>
      </c>
      <c r="FO531" s="11" t="s">
        <v>333</v>
      </c>
      <c r="FP531" s="11">
        <v>8000</v>
      </c>
      <c r="FQ531" s="11">
        <v>15</v>
      </c>
      <c r="FR531" s="11">
        <v>40</v>
      </c>
      <c r="FS531" s="11">
        <v>3.5</v>
      </c>
      <c r="FT531" s="11">
        <v>41.6</v>
      </c>
      <c r="FU531" s="11">
        <v>2</v>
      </c>
      <c r="FV531" s="11" t="s">
        <v>858</v>
      </c>
      <c r="FW531" s="11" t="s">
        <v>858</v>
      </c>
      <c r="FX531" s="11" t="s">
        <v>858</v>
      </c>
      <c r="FY531" s="11" t="s">
        <v>858</v>
      </c>
      <c r="GA531" s="10" t="s">
        <v>754</v>
      </c>
      <c r="GB531" s="10" t="s">
        <v>333</v>
      </c>
      <c r="GC531" s="10">
        <v>7000</v>
      </c>
      <c r="GD531" s="10">
        <v>18.2</v>
      </c>
      <c r="GE531" s="10">
        <v>26996</v>
      </c>
      <c r="GF531" s="10">
        <v>16</v>
      </c>
      <c r="GG531" s="10">
        <v>29409</v>
      </c>
      <c r="GH531" s="10">
        <v>7</v>
      </c>
      <c r="GI531" s="10" t="s">
        <v>858</v>
      </c>
      <c r="GJ531" s="10" t="s">
        <v>858</v>
      </c>
      <c r="GK531" s="10" t="s">
        <v>858</v>
      </c>
      <c r="GL531" s="10" t="s">
        <v>858</v>
      </c>
      <c r="GN531" s="9" t="s">
        <v>754</v>
      </c>
      <c r="GO531" s="9" t="s">
        <v>333</v>
      </c>
      <c r="GP531" s="9">
        <v>8000</v>
      </c>
      <c r="GQ531" s="9">
        <v>15</v>
      </c>
      <c r="GR531" s="9">
        <v>13</v>
      </c>
      <c r="GS531" s="9">
        <v>14</v>
      </c>
      <c r="GT531" s="9">
        <v>14.03</v>
      </c>
      <c r="GU531" s="9">
        <v>6</v>
      </c>
      <c r="GV531" s="9" t="s">
        <v>858</v>
      </c>
      <c r="GW531" s="9" t="s">
        <v>858</v>
      </c>
      <c r="GX531" s="9" t="s">
        <v>858</v>
      </c>
      <c r="GY531" s="9" t="s">
        <v>858</v>
      </c>
    </row>
    <row r="532" spans="1:207" x14ac:dyDescent="0.25">
      <c r="A532" s="1" t="s">
        <v>755</v>
      </c>
      <c r="B532" s="1" t="s">
        <v>334</v>
      </c>
      <c r="C532" s="1">
        <v>15000</v>
      </c>
      <c r="D532" s="1">
        <v>10.9</v>
      </c>
      <c r="E532" s="1">
        <v>523.70000000000005</v>
      </c>
      <c r="F532" s="1">
        <v>9.1</v>
      </c>
      <c r="G532" s="1">
        <v>589.5</v>
      </c>
      <c r="H532" s="1">
        <v>5</v>
      </c>
      <c r="I532" s="1">
        <v>302</v>
      </c>
      <c r="J532" s="1">
        <v>8.4</v>
      </c>
      <c r="K532" s="1" t="s">
        <v>858</v>
      </c>
      <c r="L532" s="1" t="s">
        <v>858</v>
      </c>
      <c r="N532" s="2" t="s">
        <v>755</v>
      </c>
      <c r="O532" s="2" t="s">
        <v>334</v>
      </c>
      <c r="P532" s="2">
        <v>27000</v>
      </c>
      <c r="Q532" s="2">
        <v>7.9</v>
      </c>
      <c r="R532" s="2">
        <v>37.5</v>
      </c>
      <c r="S532" s="2">
        <v>1.1000000000000001</v>
      </c>
      <c r="T532" s="2">
        <v>38.4</v>
      </c>
      <c r="U532" s="2">
        <v>1.1000000000000001</v>
      </c>
      <c r="V532" s="2">
        <v>32.799999999999997</v>
      </c>
      <c r="W532" s="2">
        <v>2.2000000000000002</v>
      </c>
      <c r="X532" s="2" t="s">
        <v>858</v>
      </c>
      <c r="Y532" s="2" t="s">
        <v>858</v>
      </c>
      <c r="AA532" s="3" t="s">
        <v>755</v>
      </c>
      <c r="AB532" s="3" t="s">
        <v>334</v>
      </c>
      <c r="AC532" s="3">
        <v>22000</v>
      </c>
      <c r="AD532" s="3">
        <v>11.1</v>
      </c>
      <c r="AE532" s="3">
        <v>24999</v>
      </c>
      <c r="AF532" s="3">
        <v>12</v>
      </c>
      <c r="AG532" s="3">
        <v>28932</v>
      </c>
      <c r="AH532" s="3">
        <v>5.4</v>
      </c>
      <c r="AI532" s="3" t="s">
        <v>858</v>
      </c>
      <c r="AJ532" s="3" t="s">
        <v>858</v>
      </c>
      <c r="AK532" s="3" t="s">
        <v>858</v>
      </c>
      <c r="AL532" s="3" t="s">
        <v>858</v>
      </c>
      <c r="AN532" s="4" t="s">
        <v>755</v>
      </c>
      <c r="AO532" s="4" t="s">
        <v>334</v>
      </c>
      <c r="AP532" s="4">
        <v>27000</v>
      </c>
      <c r="AQ532" s="4">
        <v>7.9</v>
      </c>
      <c r="AR532" s="4">
        <v>11.82</v>
      </c>
      <c r="AS532" s="4">
        <v>8.6</v>
      </c>
      <c r="AT532" s="4">
        <v>14.03</v>
      </c>
      <c r="AU532" s="4">
        <v>4.3</v>
      </c>
      <c r="AV532" s="4">
        <v>6.93</v>
      </c>
      <c r="AW532" s="4">
        <v>3.7</v>
      </c>
      <c r="AX532" s="4" t="s">
        <v>858</v>
      </c>
      <c r="AY532" s="4" t="s">
        <v>858</v>
      </c>
      <c r="BA532" s="5" t="s">
        <v>755</v>
      </c>
      <c r="BB532" s="5" t="s">
        <v>334</v>
      </c>
      <c r="BC532" s="5">
        <v>27000</v>
      </c>
      <c r="BD532" s="5">
        <v>7.9</v>
      </c>
      <c r="BE532" s="5">
        <v>452.7</v>
      </c>
      <c r="BF532" s="5">
        <v>6.6</v>
      </c>
      <c r="BG532" s="5">
        <v>538.4</v>
      </c>
      <c r="BH532" s="5">
        <v>4.2</v>
      </c>
      <c r="BI532" s="5">
        <v>277.89999999999998</v>
      </c>
      <c r="BJ532" s="5">
        <v>4.7</v>
      </c>
      <c r="BK532" s="5" t="s">
        <v>858</v>
      </c>
      <c r="BL532" s="5" t="s">
        <v>858</v>
      </c>
      <c r="BN532" s="6" t="s">
        <v>755</v>
      </c>
      <c r="BO532" s="6" t="s">
        <v>334</v>
      </c>
      <c r="BP532" s="6">
        <v>45000</v>
      </c>
      <c r="BQ532" s="6">
        <v>6</v>
      </c>
      <c r="BR532" s="6">
        <v>34.5</v>
      </c>
      <c r="BS532" s="6">
        <v>5</v>
      </c>
      <c r="BT532" s="6">
        <v>29.7</v>
      </c>
      <c r="BU532" s="6">
        <v>2.5</v>
      </c>
      <c r="BV532" s="6">
        <v>11.3</v>
      </c>
      <c r="BW532" s="6">
        <v>14</v>
      </c>
      <c r="BX532" s="6" t="s">
        <v>858</v>
      </c>
      <c r="BY532" s="6" t="s">
        <v>858</v>
      </c>
      <c r="CA532" s="7" t="s">
        <v>755</v>
      </c>
      <c r="CB532" s="7" t="s">
        <v>334</v>
      </c>
      <c r="CC532" s="7">
        <v>38000</v>
      </c>
      <c r="CD532" s="7">
        <v>8</v>
      </c>
      <c r="CE532" s="7">
        <v>18800</v>
      </c>
      <c r="CF532" s="7">
        <v>11</v>
      </c>
      <c r="CG532" s="7">
        <v>21903</v>
      </c>
      <c r="CH532" s="7">
        <v>5.4</v>
      </c>
      <c r="CI532" s="7">
        <v>5364</v>
      </c>
      <c r="CJ532" s="7">
        <v>14</v>
      </c>
      <c r="CK532" s="7" t="s">
        <v>858</v>
      </c>
      <c r="CL532" s="7" t="s">
        <v>858</v>
      </c>
      <c r="CN532" s="8" t="s">
        <v>755</v>
      </c>
      <c r="CO532" s="8" t="s">
        <v>334</v>
      </c>
      <c r="CP532" s="8">
        <v>45000</v>
      </c>
      <c r="CQ532" s="8">
        <v>6</v>
      </c>
      <c r="CR532" s="8">
        <v>10.24</v>
      </c>
      <c r="CS532" s="8">
        <v>6.6</v>
      </c>
      <c r="CT532" s="8">
        <v>13.5</v>
      </c>
      <c r="CU532" s="8">
        <v>3.8</v>
      </c>
      <c r="CV532" s="8">
        <v>6.5</v>
      </c>
      <c r="CW532" s="8">
        <v>2.2999999999999998</v>
      </c>
      <c r="CX532" s="8" t="s">
        <v>858</v>
      </c>
      <c r="CY532" s="8" t="s">
        <v>858</v>
      </c>
      <c r="DA532" s="20" t="s">
        <v>755</v>
      </c>
      <c r="DB532" s="20" t="s">
        <v>334</v>
      </c>
      <c r="DC532" s="20">
        <v>45000</v>
      </c>
      <c r="DD532" s="20">
        <v>6</v>
      </c>
      <c r="DE532" s="20">
        <v>327.5</v>
      </c>
      <c r="DF532" s="20">
        <v>8.1999999999999993</v>
      </c>
      <c r="DG532" s="20">
        <v>400.4</v>
      </c>
      <c r="DH532" s="20">
        <v>4.5999999999999996</v>
      </c>
      <c r="DI532" s="20">
        <v>85.5</v>
      </c>
      <c r="DJ532" s="20">
        <v>15</v>
      </c>
      <c r="DK532" s="20" t="s">
        <v>858</v>
      </c>
      <c r="DL532" s="20" t="s">
        <v>858</v>
      </c>
      <c r="DN532" s="21" t="s">
        <v>755</v>
      </c>
      <c r="DO532" s="21" t="s">
        <v>334</v>
      </c>
      <c r="DP532" s="21">
        <v>12000</v>
      </c>
      <c r="DQ532" s="21">
        <v>11.5</v>
      </c>
      <c r="DR532" s="21">
        <v>37</v>
      </c>
      <c r="DS532" s="21">
        <v>0.8</v>
      </c>
      <c r="DT532" s="21">
        <v>36.299999999999997</v>
      </c>
      <c r="DU532" s="21">
        <v>1.1000000000000001</v>
      </c>
      <c r="DV532" s="21">
        <v>30.9</v>
      </c>
      <c r="DW532" s="21">
        <v>3.6</v>
      </c>
      <c r="DX532" s="21" t="s">
        <v>858</v>
      </c>
      <c r="DY532" s="21" t="s">
        <v>858</v>
      </c>
      <c r="EA532" s="22" t="s">
        <v>755</v>
      </c>
      <c r="EB532" s="22" t="s">
        <v>334</v>
      </c>
      <c r="EC532" s="22">
        <v>10000</v>
      </c>
      <c r="ED532" s="22">
        <v>14.3</v>
      </c>
      <c r="EE532" s="22">
        <v>20980</v>
      </c>
      <c r="EF532" s="22">
        <v>10</v>
      </c>
      <c r="EG532" s="22">
        <v>25738</v>
      </c>
      <c r="EH532" s="22">
        <v>8.6999999999999993</v>
      </c>
      <c r="EI532" s="22" t="s">
        <v>858</v>
      </c>
      <c r="EJ532" s="22" t="s">
        <v>858</v>
      </c>
      <c r="EK532" s="22" t="s">
        <v>858</v>
      </c>
      <c r="EL532" s="22" t="s">
        <v>858</v>
      </c>
      <c r="EN532" s="23" t="s">
        <v>755</v>
      </c>
      <c r="EO532" s="23" t="s">
        <v>334</v>
      </c>
      <c r="EP532" s="23">
        <v>12000</v>
      </c>
      <c r="EQ532" s="23">
        <v>11.5</v>
      </c>
      <c r="ER532" s="23">
        <v>10.32</v>
      </c>
      <c r="ES532" s="23">
        <v>9.6999999999999993</v>
      </c>
      <c r="ET532" s="23">
        <v>12.99</v>
      </c>
      <c r="EU532" s="23">
        <v>7</v>
      </c>
      <c r="EV532" s="23">
        <v>6.98</v>
      </c>
      <c r="EW532" s="23">
        <v>6.3</v>
      </c>
      <c r="EX532" s="23" t="s">
        <v>858</v>
      </c>
      <c r="EY532" s="23" t="s">
        <v>858</v>
      </c>
      <c r="FA532" s="24" t="s">
        <v>755</v>
      </c>
      <c r="FB532" s="24" t="s">
        <v>334</v>
      </c>
      <c r="FC532" s="24">
        <v>12000</v>
      </c>
      <c r="FD532" s="24">
        <v>11.5</v>
      </c>
      <c r="FE532" s="24">
        <v>385.2</v>
      </c>
      <c r="FF532" s="24">
        <v>9.1</v>
      </c>
      <c r="FG532" s="24">
        <v>472.1</v>
      </c>
      <c r="FH532" s="24">
        <v>7.1</v>
      </c>
      <c r="FI532" s="24">
        <v>267.89999999999998</v>
      </c>
      <c r="FJ532" s="24">
        <v>6.1</v>
      </c>
      <c r="FK532" s="24" t="s">
        <v>858</v>
      </c>
      <c r="FL532" s="24" t="s">
        <v>858</v>
      </c>
      <c r="FN532" s="11" t="s">
        <v>755</v>
      </c>
      <c r="FO532" s="11" t="s">
        <v>334</v>
      </c>
      <c r="FP532" s="11">
        <v>15000</v>
      </c>
      <c r="FQ532" s="11">
        <v>10.9</v>
      </c>
      <c r="FR532" s="11">
        <v>39</v>
      </c>
      <c r="FS532" s="11">
        <v>1.6</v>
      </c>
      <c r="FT532" s="11">
        <v>39.9</v>
      </c>
      <c r="FU532" s="11">
        <v>1.5</v>
      </c>
      <c r="FV532" s="11">
        <v>33</v>
      </c>
      <c r="FW532" s="11">
        <v>4.5</v>
      </c>
      <c r="FX532" s="11" t="s">
        <v>858</v>
      </c>
      <c r="FY532" s="11" t="s">
        <v>858</v>
      </c>
      <c r="GA532" s="10" t="s">
        <v>755</v>
      </c>
      <c r="GB532" s="10" t="s">
        <v>334</v>
      </c>
      <c r="GC532" s="10">
        <v>13000</v>
      </c>
      <c r="GD532" s="10">
        <v>16.2</v>
      </c>
      <c r="GE532" s="10">
        <v>27905</v>
      </c>
      <c r="GF532" s="10">
        <v>16</v>
      </c>
      <c r="GG532" s="10">
        <v>31290</v>
      </c>
      <c r="GH532" s="10">
        <v>7.2</v>
      </c>
      <c r="GI532" s="10" t="s">
        <v>858</v>
      </c>
      <c r="GJ532" s="10" t="s">
        <v>858</v>
      </c>
      <c r="GK532" s="10" t="s">
        <v>858</v>
      </c>
      <c r="GL532" s="10" t="s">
        <v>858</v>
      </c>
      <c r="GN532" s="9" t="s">
        <v>755</v>
      </c>
      <c r="GO532" s="9" t="s">
        <v>334</v>
      </c>
      <c r="GP532" s="9">
        <v>15000</v>
      </c>
      <c r="GQ532" s="9">
        <v>10.9</v>
      </c>
      <c r="GR532" s="9">
        <v>13.52</v>
      </c>
      <c r="GS532" s="9">
        <v>11</v>
      </c>
      <c r="GT532" s="9">
        <v>14.77</v>
      </c>
      <c r="GU532" s="9">
        <v>5.5</v>
      </c>
      <c r="GV532" s="9">
        <v>6.76</v>
      </c>
      <c r="GW532" s="9">
        <v>4.8</v>
      </c>
      <c r="GX532" s="9" t="s">
        <v>858</v>
      </c>
      <c r="GY532" s="9" t="s">
        <v>858</v>
      </c>
    </row>
    <row r="533" spans="1:207" x14ac:dyDescent="0.25">
      <c r="A533" s="1" t="s">
        <v>756</v>
      </c>
      <c r="B533" s="1" t="s">
        <v>335</v>
      </c>
      <c r="C533" s="1">
        <v>6000</v>
      </c>
      <c r="D533" s="1">
        <v>16.8</v>
      </c>
      <c r="E533" s="1">
        <v>456.8</v>
      </c>
      <c r="F533" s="1">
        <v>9.3000000000000007</v>
      </c>
      <c r="G533" s="1">
        <v>502.3</v>
      </c>
      <c r="H533" s="1">
        <v>8.8000000000000007</v>
      </c>
      <c r="I533" s="1" t="s">
        <v>858</v>
      </c>
      <c r="J533" s="1" t="s">
        <v>858</v>
      </c>
      <c r="K533" s="1" t="s">
        <v>858</v>
      </c>
      <c r="L533" s="1" t="s">
        <v>858</v>
      </c>
      <c r="N533" s="2" t="s">
        <v>756</v>
      </c>
      <c r="O533" s="2" t="s">
        <v>335</v>
      </c>
      <c r="P533" s="2">
        <v>10000</v>
      </c>
      <c r="Q533" s="2">
        <v>12.8</v>
      </c>
      <c r="R533" s="2">
        <v>38.200000000000003</v>
      </c>
      <c r="S533" s="2">
        <v>2.1</v>
      </c>
      <c r="T533" s="2">
        <v>39.700000000000003</v>
      </c>
      <c r="U533" s="2">
        <v>1.7</v>
      </c>
      <c r="V533" s="2">
        <v>34.200000000000003</v>
      </c>
      <c r="W533" s="2">
        <v>6.4</v>
      </c>
      <c r="X533" s="2" t="s">
        <v>858</v>
      </c>
      <c r="Y533" s="2" t="s">
        <v>858</v>
      </c>
      <c r="AA533" s="3" t="s">
        <v>756</v>
      </c>
      <c r="AB533" s="3" t="s">
        <v>335</v>
      </c>
      <c r="AC533" s="3" t="s">
        <v>858</v>
      </c>
      <c r="AD533" s="3" t="s">
        <v>858</v>
      </c>
      <c r="AE533" s="3">
        <v>22898</v>
      </c>
      <c r="AF533" s="3">
        <v>9.1999999999999993</v>
      </c>
      <c r="AG533" s="3">
        <v>25247</v>
      </c>
      <c r="AH533" s="3">
        <v>13</v>
      </c>
      <c r="AI533" s="3" t="s">
        <v>858</v>
      </c>
      <c r="AJ533" s="3" t="s">
        <v>858</v>
      </c>
      <c r="AK533" s="3" t="s">
        <v>858</v>
      </c>
      <c r="AL533" s="3" t="s">
        <v>858</v>
      </c>
      <c r="AN533" s="4" t="s">
        <v>756</v>
      </c>
      <c r="AO533" s="4" t="s">
        <v>335</v>
      </c>
      <c r="AP533" s="4">
        <v>10000</v>
      </c>
      <c r="AQ533" s="4">
        <v>12.8</v>
      </c>
      <c r="AR533" s="4">
        <v>10.92</v>
      </c>
      <c r="AS533" s="4">
        <v>9.5</v>
      </c>
      <c r="AT533" s="4">
        <v>12.6</v>
      </c>
      <c r="AU533" s="4">
        <v>6.3</v>
      </c>
      <c r="AV533" s="4">
        <v>7.39</v>
      </c>
      <c r="AW533" s="4">
        <v>5.7</v>
      </c>
      <c r="AX533" s="4" t="s">
        <v>858</v>
      </c>
      <c r="AY533" s="4" t="s">
        <v>858</v>
      </c>
      <c r="BA533" s="5" t="s">
        <v>756</v>
      </c>
      <c r="BB533" s="5" t="s">
        <v>335</v>
      </c>
      <c r="BC533" s="5">
        <v>10000</v>
      </c>
      <c r="BD533" s="5">
        <v>12.8</v>
      </c>
      <c r="BE533" s="5">
        <v>437.5</v>
      </c>
      <c r="BF533" s="5">
        <v>8.6999999999999993</v>
      </c>
      <c r="BG533" s="5">
        <v>500.8</v>
      </c>
      <c r="BH533" s="5">
        <v>6</v>
      </c>
      <c r="BI533" s="5">
        <v>309.10000000000002</v>
      </c>
      <c r="BJ533" s="5">
        <v>7.2</v>
      </c>
      <c r="BK533" s="5" t="s">
        <v>858</v>
      </c>
      <c r="BL533" s="5" t="s">
        <v>858</v>
      </c>
      <c r="BN533" s="6" t="s">
        <v>756</v>
      </c>
      <c r="BO533" s="6" t="s">
        <v>335</v>
      </c>
      <c r="BP533" s="6">
        <v>20000</v>
      </c>
      <c r="BQ533" s="6">
        <v>9.1</v>
      </c>
      <c r="BR533" s="6">
        <v>32.799999999999997</v>
      </c>
      <c r="BS533" s="6">
        <v>9.5</v>
      </c>
      <c r="BT533" s="6">
        <v>29</v>
      </c>
      <c r="BU533" s="6">
        <v>4.5999999999999996</v>
      </c>
      <c r="BV533" s="6" t="s">
        <v>858</v>
      </c>
      <c r="BW533" s="6" t="s">
        <v>858</v>
      </c>
      <c r="BX533" s="6" t="s">
        <v>858</v>
      </c>
      <c r="BY533" s="6" t="s">
        <v>858</v>
      </c>
      <c r="CA533" s="7" t="s">
        <v>756</v>
      </c>
      <c r="CB533" s="7" t="s">
        <v>335</v>
      </c>
      <c r="CC533" s="7">
        <v>15000</v>
      </c>
      <c r="CD533" s="7">
        <v>18.100000000000001</v>
      </c>
      <c r="CE533" s="7" t="s">
        <v>858</v>
      </c>
      <c r="CF533" s="7" t="s">
        <v>858</v>
      </c>
      <c r="CG533" s="7">
        <v>18518</v>
      </c>
      <c r="CH533" s="7">
        <v>17</v>
      </c>
      <c r="CI533" s="7" t="s">
        <v>858</v>
      </c>
      <c r="CJ533" s="7" t="s">
        <v>858</v>
      </c>
      <c r="CK533" s="7" t="s">
        <v>858</v>
      </c>
      <c r="CL533" s="7" t="s">
        <v>858</v>
      </c>
      <c r="CN533" s="8" t="s">
        <v>756</v>
      </c>
      <c r="CO533" s="8" t="s">
        <v>335</v>
      </c>
      <c r="CP533" s="8">
        <v>20000</v>
      </c>
      <c r="CQ533" s="8">
        <v>9.1</v>
      </c>
      <c r="CR533" s="8">
        <v>8.82</v>
      </c>
      <c r="CS533" s="8">
        <v>6.5</v>
      </c>
      <c r="CT533" s="8">
        <v>11.32</v>
      </c>
      <c r="CU533" s="8">
        <v>5.5</v>
      </c>
      <c r="CV533" s="8">
        <v>6.08</v>
      </c>
      <c r="CW533" s="8">
        <v>3.3</v>
      </c>
      <c r="CX533" s="8" t="s">
        <v>858</v>
      </c>
      <c r="CY533" s="8" t="s">
        <v>858</v>
      </c>
      <c r="DA533" s="20" t="s">
        <v>756</v>
      </c>
      <c r="DB533" s="20" t="s">
        <v>335</v>
      </c>
      <c r="DC533" s="20">
        <v>20000</v>
      </c>
      <c r="DD533" s="20">
        <v>9.1</v>
      </c>
      <c r="DE533" s="20">
        <v>312.39999999999998</v>
      </c>
      <c r="DF533" s="20">
        <v>15</v>
      </c>
      <c r="DG533" s="20">
        <v>328.7</v>
      </c>
      <c r="DH533" s="20">
        <v>7.4</v>
      </c>
      <c r="DI533" s="20" t="s">
        <v>858</v>
      </c>
      <c r="DJ533" s="20" t="s">
        <v>858</v>
      </c>
      <c r="DK533" s="20" t="s">
        <v>858</v>
      </c>
      <c r="DL533" s="20" t="s">
        <v>858</v>
      </c>
      <c r="DN533" s="21" t="s">
        <v>756</v>
      </c>
      <c r="DO533" s="21" t="s">
        <v>335</v>
      </c>
      <c r="DP533" s="21">
        <v>4000</v>
      </c>
      <c r="DQ533" s="21">
        <v>19.600000000000001</v>
      </c>
      <c r="DR533" s="21">
        <v>37</v>
      </c>
      <c r="DS533" s="21">
        <v>4.2</v>
      </c>
      <c r="DT533" s="21">
        <v>36.700000000000003</v>
      </c>
      <c r="DU533" s="21">
        <v>2</v>
      </c>
      <c r="DV533" s="21" t="s">
        <v>858</v>
      </c>
      <c r="DW533" s="21" t="s">
        <v>858</v>
      </c>
      <c r="DX533" s="21" t="s">
        <v>858</v>
      </c>
      <c r="DY533" s="21" t="s">
        <v>858</v>
      </c>
      <c r="EA533" s="22" t="s">
        <v>756</v>
      </c>
      <c r="EB533" s="22" t="s">
        <v>335</v>
      </c>
      <c r="EC533" s="22" t="s">
        <v>858</v>
      </c>
      <c r="ED533" s="22" t="s">
        <v>858</v>
      </c>
      <c r="EE533" s="22">
        <v>22314</v>
      </c>
      <c r="EF533" s="22">
        <v>15</v>
      </c>
      <c r="EG533" s="22">
        <v>26111</v>
      </c>
      <c r="EH533" s="22">
        <v>9.1999999999999993</v>
      </c>
      <c r="EI533" s="22" t="s">
        <v>858</v>
      </c>
      <c r="EJ533" s="22" t="s">
        <v>858</v>
      </c>
      <c r="EK533" s="22" t="s">
        <v>858</v>
      </c>
      <c r="EL533" s="22" t="s">
        <v>858</v>
      </c>
      <c r="EN533" s="23" t="s">
        <v>756</v>
      </c>
      <c r="EO533" s="23" t="s">
        <v>335</v>
      </c>
      <c r="EP533" s="23">
        <v>4000</v>
      </c>
      <c r="EQ533" s="23">
        <v>19.600000000000001</v>
      </c>
      <c r="ER533" s="23">
        <v>11.63</v>
      </c>
      <c r="ES533" s="23">
        <v>13</v>
      </c>
      <c r="ET533" s="23">
        <v>13.58</v>
      </c>
      <c r="EU533" s="23">
        <v>8.1999999999999993</v>
      </c>
      <c r="EV533" s="23" t="s">
        <v>858</v>
      </c>
      <c r="EW533" s="23" t="s">
        <v>858</v>
      </c>
      <c r="EX533" s="23" t="s">
        <v>858</v>
      </c>
      <c r="EY533" s="23" t="s">
        <v>858</v>
      </c>
      <c r="FA533" s="24" t="s">
        <v>756</v>
      </c>
      <c r="FB533" s="24" t="s">
        <v>335</v>
      </c>
      <c r="FC533" s="24">
        <v>4000</v>
      </c>
      <c r="FD533" s="24">
        <v>19.600000000000001</v>
      </c>
      <c r="FE533" s="24">
        <v>418.5</v>
      </c>
      <c r="FF533" s="24">
        <v>14</v>
      </c>
      <c r="FG533" s="24">
        <v>498.5</v>
      </c>
      <c r="FH533" s="24">
        <v>7.3</v>
      </c>
      <c r="FI533" s="24" t="s">
        <v>858</v>
      </c>
      <c r="FJ533" s="24" t="s">
        <v>858</v>
      </c>
      <c r="FK533" s="24" t="s">
        <v>858</v>
      </c>
      <c r="FL533" s="24" t="s">
        <v>858</v>
      </c>
      <c r="FN533" s="11" t="s">
        <v>756</v>
      </c>
      <c r="FO533" s="11" t="s">
        <v>335</v>
      </c>
      <c r="FP533" s="11">
        <v>6000</v>
      </c>
      <c r="FQ533" s="11">
        <v>16.8</v>
      </c>
      <c r="FR533" s="11">
        <v>39.299999999999997</v>
      </c>
      <c r="FS533" s="11">
        <v>4.9000000000000004</v>
      </c>
      <c r="FT533" s="11">
        <v>41.8</v>
      </c>
      <c r="FU533" s="11">
        <v>2.2000000000000002</v>
      </c>
      <c r="FV533" s="11" t="s">
        <v>858</v>
      </c>
      <c r="FW533" s="11" t="s">
        <v>858</v>
      </c>
      <c r="FX533" s="11" t="s">
        <v>858</v>
      </c>
      <c r="FY533" s="11" t="s">
        <v>858</v>
      </c>
      <c r="GA533" s="10" t="s">
        <v>756</v>
      </c>
      <c r="GB533" s="10" t="s">
        <v>335</v>
      </c>
      <c r="GC533" s="10" t="s">
        <v>858</v>
      </c>
      <c r="GD533" s="10" t="s">
        <v>858</v>
      </c>
      <c r="GE533" s="10">
        <v>23825</v>
      </c>
      <c r="GF533" s="10">
        <v>11</v>
      </c>
      <c r="GG533" s="10" t="s">
        <v>858</v>
      </c>
      <c r="GH533" s="10" t="s">
        <v>858</v>
      </c>
      <c r="GI533" s="10" t="s">
        <v>858</v>
      </c>
      <c r="GJ533" s="10" t="s">
        <v>858</v>
      </c>
      <c r="GK533" s="10" t="s">
        <v>858</v>
      </c>
      <c r="GL533" s="10" t="s">
        <v>858</v>
      </c>
      <c r="GN533" s="9" t="s">
        <v>756</v>
      </c>
      <c r="GO533" s="9" t="s">
        <v>335</v>
      </c>
      <c r="GP533" s="9">
        <v>6000</v>
      </c>
      <c r="GQ533" s="9">
        <v>16.8</v>
      </c>
      <c r="GR533" s="9">
        <v>10.81</v>
      </c>
      <c r="GS533" s="9">
        <v>8.1</v>
      </c>
      <c r="GT533" s="9">
        <v>12.02</v>
      </c>
      <c r="GU533" s="9">
        <v>9</v>
      </c>
      <c r="GV533" s="9" t="s">
        <v>858</v>
      </c>
      <c r="GW533" s="9" t="s">
        <v>858</v>
      </c>
      <c r="GX533" s="9" t="s">
        <v>858</v>
      </c>
      <c r="GY533" s="9" t="s">
        <v>858</v>
      </c>
    </row>
    <row r="534" spans="1:207" x14ac:dyDescent="0.25">
      <c r="A534" s="1" t="s">
        <v>757</v>
      </c>
      <c r="B534" s="1" t="s">
        <v>336</v>
      </c>
      <c r="C534" s="1">
        <v>17000</v>
      </c>
      <c r="D534" s="1">
        <v>10.3</v>
      </c>
      <c r="E534" s="1">
        <v>634.79999999999995</v>
      </c>
      <c r="F534" s="1">
        <v>10</v>
      </c>
      <c r="G534" s="1">
        <v>700.1</v>
      </c>
      <c r="H534" s="1">
        <v>6.3</v>
      </c>
      <c r="I534" s="1">
        <v>300.89999999999998</v>
      </c>
      <c r="J534" s="1">
        <v>8.9</v>
      </c>
      <c r="K534" s="1" t="s">
        <v>858</v>
      </c>
      <c r="L534" s="1" t="s">
        <v>858</v>
      </c>
      <c r="N534" s="2" t="s">
        <v>757</v>
      </c>
      <c r="O534" s="2" t="s">
        <v>336</v>
      </c>
      <c r="P534" s="2">
        <v>31000</v>
      </c>
      <c r="Q534" s="2">
        <v>7.5</v>
      </c>
      <c r="R534" s="2">
        <v>37.5</v>
      </c>
      <c r="S534" s="2">
        <v>0.1</v>
      </c>
      <c r="T534" s="2">
        <v>38.200000000000003</v>
      </c>
      <c r="U534" s="2">
        <v>1.1000000000000001</v>
      </c>
      <c r="V534" s="2">
        <v>32.4</v>
      </c>
      <c r="W534" s="2">
        <v>3.5</v>
      </c>
      <c r="X534" s="2" t="s">
        <v>858</v>
      </c>
      <c r="Y534" s="2" t="s">
        <v>858</v>
      </c>
      <c r="AA534" s="3" t="s">
        <v>757</v>
      </c>
      <c r="AB534" s="3" t="s">
        <v>336</v>
      </c>
      <c r="AC534" s="3">
        <v>26000</v>
      </c>
      <c r="AD534" s="3">
        <v>9</v>
      </c>
      <c r="AE534" s="3">
        <v>28184</v>
      </c>
      <c r="AF534" s="3">
        <v>7.9</v>
      </c>
      <c r="AG534" s="3">
        <v>33283</v>
      </c>
      <c r="AH534" s="3">
        <v>6</v>
      </c>
      <c r="AI534" s="3">
        <v>15380</v>
      </c>
      <c r="AJ534" s="3">
        <v>7.1</v>
      </c>
      <c r="AK534" s="3" t="s">
        <v>858</v>
      </c>
      <c r="AL534" s="3" t="s">
        <v>858</v>
      </c>
      <c r="AN534" s="4" t="s">
        <v>757</v>
      </c>
      <c r="AO534" s="4" t="s">
        <v>336</v>
      </c>
      <c r="AP534" s="4">
        <v>31000</v>
      </c>
      <c r="AQ534" s="4">
        <v>7.5</v>
      </c>
      <c r="AR534" s="4">
        <v>13.83</v>
      </c>
      <c r="AS534" s="4">
        <v>8.6</v>
      </c>
      <c r="AT534" s="4">
        <v>16.350000000000001</v>
      </c>
      <c r="AU534" s="4">
        <v>4.8</v>
      </c>
      <c r="AV534" s="4">
        <v>7.5</v>
      </c>
      <c r="AW534" s="4">
        <v>3.9</v>
      </c>
      <c r="AX534" s="4" t="s">
        <v>858</v>
      </c>
      <c r="AY534" s="4" t="s">
        <v>858</v>
      </c>
      <c r="BA534" s="5" t="s">
        <v>757</v>
      </c>
      <c r="BB534" s="5" t="s">
        <v>336</v>
      </c>
      <c r="BC534" s="5">
        <v>31000</v>
      </c>
      <c r="BD534" s="5">
        <v>7.5</v>
      </c>
      <c r="BE534" s="5">
        <v>538.9</v>
      </c>
      <c r="BF534" s="5">
        <v>7.4</v>
      </c>
      <c r="BG534" s="5">
        <v>624.5</v>
      </c>
      <c r="BH534" s="5">
        <v>4.7</v>
      </c>
      <c r="BI534" s="5">
        <v>280.39999999999998</v>
      </c>
      <c r="BJ534" s="5">
        <v>5.6</v>
      </c>
      <c r="BK534" s="5" t="s">
        <v>858</v>
      </c>
      <c r="BL534" s="5" t="s">
        <v>858</v>
      </c>
      <c r="BN534" s="6" t="s">
        <v>757</v>
      </c>
      <c r="BO534" s="6" t="s">
        <v>336</v>
      </c>
      <c r="BP534" s="6">
        <v>48000</v>
      </c>
      <c r="BQ534" s="6">
        <v>5.9</v>
      </c>
      <c r="BR534" s="6">
        <v>35</v>
      </c>
      <c r="BS534" s="6">
        <v>1.8</v>
      </c>
      <c r="BT534" s="6">
        <v>30.7</v>
      </c>
      <c r="BU534" s="6">
        <v>2.2999999999999998</v>
      </c>
      <c r="BV534" s="6">
        <v>11.9</v>
      </c>
      <c r="BW534" s="6">
        <v>11</v>
      </c>
      <c r="BX534" s="6" t="s">
        <v>858</v>
      </c>
      <c r="BY534" s="6" t="s">
        <v>858</v>
      </c>
      <c r="CA534" s="7" t="s">
        <v>757</v>
      </c>
      <c r="CB534" s="7" t="s">
        <v>336</v>
      </c>
      <c r="CC534" s="7">
        <v>41000</v>
      </c>
      <c r="CD534" s="7">
        <v>7.1</v>
      </c>
      <c r="CE534" s="7">
        <v>20479</v>
      </c>
      <c r="CF534" s="7">
        <v>9.9</v>
      </c>
      <c r="CG534" s="7">
        <v>25004</v>
      </c>
      <c r="CH534" s="7">
        <v>6.2</v>
      </c>
      <c r="CI534" s="7">
        <v>5767</v>
      </c>
      <c r="CJ534" s="7">
        <v>12</v>
      </c>
      <c r="CK534" s="7" t="s">
        <v>858</v>
      </c>
      <c r="CL534" s="7" t="s">
        <v>858</v>
      </c>
      <c r="CN534" s="8" t="s">
        <v>757</v>
      </c>
      <c r="CO534" s="8" t="s">
        <v>336</v>
      </c>
      <c r="CP534" s="8">
        <v>48000</v>
      </c>
      <c r="CQ534" s="8">
        <v>5.9</v>
      </c>
      <c r="CR534" s="8">
        <v>11.59</v>
      </c>
      <c r="CS534" s="8">
        <v>5.2</v>
      </c>
      <c r="CT534" s="8">
        <v>15.23</v>
      </c>
      <c r="CU534" s="8">
        <v>4.3</v>
      </c>
      <c r="CV534" s="8">
        <v>6.51</v>
      </c>
      <c r="CW534" s="8">
        <v>2.6</v>
      </c>
      <c r="CX534" s="8" t="s">
        <v>858</v>
      </c>
      <c r="CY534" s="8" t="s">
        <v>858</v>
      </c>
      <c r="DA534" s="20" t="s">
        <v>757</v>
      </c>
      <c r="DB534" s="20" t="s">
        <v>336</v>
      </c>
      <c r="DC534" s="20">
        <v>48000</v>
      </c>
      <c r="DD534" s="20">
        <v>5.9</v>
      </c>
      <c r="DE534" s="20">
        <v>387.1</v>
      </c>
      <c r="DF534" s="20">
        <v>8.3000000000000007</v>
      </c>
      <c r="DG534" s="20">
        <v>468.2</v>
      </c>
      <c r="DH534" s="20">
        <v>5</v>
      </c>
      <c r="DI534" s="20">
        <v>91</v>
      </c>
      <c r="DJ534" s="20">
        <v>14</v>
      </c>
      <c r="DK534" s="20" t="s">
        <v>858</v>
      </c>
      <c r="DL534" s="20" t="s">
        <v>858</v>
      </c>
      <c r="DN534" s="21" t="s">
        <v>757</v>
      </c>
      <c r="DO534" s="21" t="s">
        <v>336</v>
      </c>
      <c r="DP534" s="21">
        <v>14000</v>
      </c>
      <c r="DQ534" s="21">
        <v>10.9</v>
      </c>
      <c r="DR534" s="21">
        <v>37.4</v>
      </c>
      <c r="DS534" s="21">
        <v>0.6</v>
      </c>
      <c r="DT534" s="21">
        <v>36.700000000000003</v>
      </c>
      <c r="DU534" s="21">
        <v>1.2</v>
      </c>
      <c r="DV534" s="21">
        <v>30.8</v>
      </c>
      <c r="DW534" s="21">
        <v>5.7</v>
      </c>
      <c r="DX534" s="21" t="s">
        <v>858</v>
      </c>
      <c r="DY534" s="21" t="s">
        <v>858</v>
      </c>
      <c r="EA534" s="22" t="s">
        <v>757</v>
      </c>
      <c r="EB534" s="22" t="s">
        <v>336</v>
      </c>
      <c r="EC534" s="22">
        <v>12000</v>
      </c>
      <c r="ED534" s="22">
        <v>13.1</v>
      </c>
      <c r="EE534" s="22">
        <v>24057</v>
      </c>
      <c r="EF534" s="22">
        <v>9</v>
      </c>
      <c r="EG534" s="22">
        <v>27752</v>
      </c>
      <c r="EH534" s="22">
        <v>8.1999999999999993</v>
      </c>
      <c r="EI534" s="22">
        <v>13670</v>
      </c>
      <c r="EJ534" s="22">
        <v>11</v>
      </c>
      <c r="EK534" s="22" t="s">
        <v>858</v>
      </c>
      <c r="EL534" s="22" t="s">
        <v>858</v>
      </c>
      <c r="EN534" s="23" t="s">
        <v>757</v>
      </c>
      <c r="EO534" s="23" t="s">
        <v>336</v>
      </c>
      <c r="EP534" s="23">
        <v>14000</v>
      </c>
      <c r="EQ534" s="23">
        <v>10.9</v>
      </c>
      <c r="ER534" s="23">
        <v>12</v>
      </c>
      <c r="ES534" s="23">
        <v>8.9</v>
      </c>
      <c r="ET534" s="23">
        <v>14.43</v>
      </c>
      <c r="EU534" s="23">
        <v>6.5</v>
      </c>
      <c r="EV534" s="23">
        <v>7.43</v>
      </c>
      <c r="EW534" s="23">
        <v>5.6</v>
      </c>
      <c r="EX534" s="23" t="s">
        <v>858</v>
      </c>
      <c r="EY534" s="23" t="s">
        <v>858</v>
      </c>
      <c r="FA534" s="24" t="s">
        <v>757</v>
      </c>
      <c r="FB534" s="24" t="s">
        <v>336</v>
      </c>
      <c r="FC534" s="24">
        <v>14000</v>
      </c>
      <c r="FD534" s="24">
        <v>10.9</v>
      </c>
      <c r="FE534" s="24">
        <v>447.4</v>
      </c>
      <c r="FF534" s="24">
        <v>8.1999999999999993</v>
      </c>
      <c r="FG534" s="24">
        <v>529.70000000000005</v>
      </c>
      <c r="FH534" s="24">
        <v>6.3</v>
      </c>
      <c r="FI534" s="24">
        <v>261.89999999999998</v>
      </c>
      <c r="FJ534" s="24">
        <v>6.3</v>
      </c>
      <c r="FK534" s="24" t="s">
        <v>858</v>
      </c>
      <c r="FL534" s="24" t="s">
        <v>858</v>
      </c>
      <c r="FN534" s="11" t="s">
        <v>757</v>
      </c>
      <c r="FO534" s="11" t="s">
        <v>336</v>
      </c>
      <c r="FP534" s="11">
        <v>17000</v>
      </c>
      <c r="FQ534" s="11">
        <v>10.3</v>
      </c>
      <c r="FR534" s="11">
        <v>37.5</v>
      </c>
      <c r="FS534" s="11">
        <v>1.5</v>
      </c>
      <c r="FT534" s="11">
        <v>39.4</v>
      </c>
      <c r="FU534" s="11">
        <v>1.6</v>
      </c>
      <c r="FV534" s="11">
        <v>34.9</v>
      </c>
      <c r="FW534" s="11">
        <v>2.2000000000000002</v>
      </c>
      <c r="FX534" s="11" t="s">
        <v>858</v>
      </c>
      <c r="FY534" s="11" t="s">
        <v>858</v>
      </c>
      <c r="GA534" s="10" t="s">
        <v>757</v>
      </c>
      <c r="GB534" s="10" t="s">
        <v>336</v>
      </c>
      <c r="GC534" s="10">
        <v>15000</v>
      </c>
      <c r="GD534" s="10">
        <v>12.3</v>
      </c>
      <c r="GE534" s="10">
        <v>32810</v>
      </c>
      <c r="GF534" s="10">
        <v>11</v>
      </c>
      <c r="GG534" s="10">
        <v>37585</v>
      </c>
      <c r="GH534" s="10">
        <v>7.9</v>
      </c>
      <c r="GI534" s="10">
        <v>15994</v>
      </c>
      <c r="GJ534" s="10">
        <v>11</v>
      </c>
      <c r="GK534" s="10" t="s">
        <v>858</v>
      </c>
      <c r="GL534" s="10" t="s">
        <v>858</v>
      </c>
      <c r="GN534" s="9" t="s">
        <v>757</v>
      </c>
      <c r="GO534" s="9" t="s">
        <v>336</v>
      </c>
      <c r="GP534" s="9">
        <v>17000</v>
      </c>
      <c r="GQ534" s="9">
        <v>10.3</v>
      </c>
      <c r="GR534" s="9">
        <v>15.96</v>
      </c>
      <c r="GS534" s="9">
        <v>12</v>
      </c>
      <c r="GT534" s="9">
        <v>17.78</v>
      </c>
      <c r="GU534" s="9">
        <v>6.6</v>
      </c>
      <c r="GV534" s="9">
        <v>7.49</v>
      </c>
      <c r="GW534" s="9">
        <v>7.4</v>
      </c>
      <c r="GX534" s="9" t="s">
        <v>858</v>
      </c>
      <c r="GY534" s="9" t="s">
        <v>858</v>
      </c>
    </row>
    <row r="535" spans="1:207" x14ac:dyDescent="0.25">
      <c r="A535" s="1" t="s">
        <v>758</v>
      </c>
      <c r="B535" s="1" t="s">
        <v>337</v>
      </c>
      <c r="C535" s="1">
        <v>14000</v>
      </c>
      <c r="D535" s="1">
        <v>11.3</v>
      </c>
      <c r="E535" s="1">
        <v>451.7</v>
      </c>
      <c r="F535" s="1">
        <v>8</v>
      </c>
      <c r="G535" s="1">
        <v>539.20000000000005</v>
      </c>
      <c r="H535" s="1">
        <v>7.9</v>
      </c>
      <c r="I535" s="1">
        <v>316.60000000000002</v>
      </c>
      <c r="J535" s="1">
        <v>8.3000000000000007</v>
      </c>
      <c r="K535" s="1" t="s">
        <v>858</v>
      </c>
      <c r="L535" s="1" t="s">
        <v>858</v>
      </c>
      <c r="N535" s="2" t="s">
        <v>758</v>
      </c>
      <c r="O535" s="2" t="s">
        <v>337</v>
      </c>
      <c r="P535" s="2">
        <v>20000</v>
      </c>
      <c r="Q535" s="2">
        <v>9.1999999999999993</v>
      </c>
      <c r="R535" s="2">
        <v>39</v>
      </c>
      <c r="S535" s="2">
        <v>1.6</v>
      </c>
      <c r="T535" s="2">
        <v>39.6</v>
      </c>
      <c r="U535" s="2">
        <v>1.1000000000000001</v>
      </c>
      <c r="V535" s="2">
        <v>35</v>
      </c>
      <c r="W535" s="2">
        <v>1.9</v>
      </c>
      <c r="X535" s="2" t="s">
        <v>858</v>
      </c>
      <c r="Y535" s="2" t="s">
        <v>858</v>
      </c>
      <c r="AA535" s="3" t="s">
        <v>758</v>
      </c>
      <c r="AB535" s="3" t="s">
        <v>337</v>
      </c>
      <c r="AC535" s="3">
        <v>17000</v>
      </c>
      <c r="AD535" s="3">
        <v>14.7</v>
      </c>
      <c r="AE535" s="3">
        <v>22882</v>
      </c>
      <c r="AF535" s="3">
        <v>7.5</v>
      </c>
      <c r="AG535" s="3">
        <v>29180</v>
      </c>
      <c r="AH535" s="3">
        <v>13</v>
      </c>
      <c r="AI535" s="3">
        <v>14716</v>
      </c>
      <c r="AJ535" s="3">
        <v>6.7</v>
      </c>
      <c r="AK535" s="3" t="s">
        <v>858</v>
      </c>
      <c r="AL535" s="3" t="s">
        <v>858</v>
      </c>
      <c r="AN535" s="4" t="s">
        <v>758</v>
      </c>
      <c r="AO535" s="4" t="s">
        <v>337</v>
      </c>
      <c r="AP535" s="4">
        <v>20000</v>
      </c>
      <c r="AQ535" s="4">
        <v>9.1999999999999993</v>
      </c>
      <c r="AR535" s="4">
        <v>10.74</v>
      </c>
      <c r="AS535" s="4">
        <v>5</v>
      </c>
      <c r="AT535" s="4">
        <v>12.64</v>
      </c>
      <c r="AU535" s="4">
        <v>6.3</v>
      </c>
      <c r="AV535" s="4">
        <v>7.41</v>
      </c>
      <c r="AW535" s="4">
        <v>4.8</v>
      </c>
      <c r="AX535" s="4" t="s">
        <v>858</v>
      </c>
      <c r="AY535" s="4" t="s">
        <v>858</v>
      </c>
      <c r="BA535" s="5" t="s">
        <v>758</v>
      </c>
      <c r="BB535" s="5" t="s">
        <v>337</v>
      </c>
      <c r="BC535" s="5">
        <v>20000</v>
      </c>
      <c r="BD535" s="5">
        <v>9.1999999999999993</v>
      </c>
      <c r="BE535" s="5">
        <v>420.8</v>
      </c>
      <c r="BF535" s="5">
        <v>6.8</v>
      </c>
      <c r="BG535" s="5">
        <v>499.8</v>
      </c>
      <c r="BH535" s="5">
        <v>6.1</v>
      </c>
      <c r="BI535" s="5">
        <v>296.8</v>
      </c>
      <c r="BJ535" s="5">
        <v>3.2</v>
      </c>
      <c r="BK535" s="5" t="s">
        <v>858</v>
      </c>
      <c r="BL535" s="5" t="s">
        <v>858</v>
      </c>
      <c r="BN535" s="6" t="s">
        <v>758</v>
      </c>
      <c r="BO535" s="6" t="s">
        <v>337</v>
      </c>
      <c r="BP535" s="6">
        <v>31000</v>
      </c>
      <c r="BQ535" s="6">
        <v>7.3</v>
      </c>
      <c r="BR535" s="6">
        <v>36.799999999999997</v>
      </c>
      <c r="BS535" s="6">
        <v>1.8</v>
      </c>
      <c r="BT535" s="6">
        <v>30.3</v>
      </c>
      <c r="BU535" s="6">
        <v>3.4</v>
      </c>
      <c r="BV535" s="6" t="s">
        <v>858</v>
      </c>
      <c r="BW535" s="6" t="s">
        <v>858</v>
      </c>
      <c r="BX535" s="6" t="s">
        <v>858</v>
      </c>
      <c r="BY535" s="6" t="s">
        <v>858</v>
      </c>
      <c r="CA535" s="7" t="s">
        <v>758</v>
      </c>
      <c r="CB535" s="7" t="s">
        <v>337</v>
      </c>
      <c r="CC535" s="7">
        <v>27000</v>
      </c>
      <c r="CD535" s="7">
        <v>10.6</v>
      </c>
      <c r="CE535" s="7">
        <v>17504</v>
      </c>
      <c r="CF535" s="7">
        <v>8.9</v>
      </c>
      <c r="CG535" s="7">
        <v>21469</v>
      </c>
      <c r="CH535" s="7">
        <v>13</v>
      </c>
      <c r="CI535" s="7" t="s">
        <v>858</v>
      </c>
      <c r="CJ535" s="7" t="s">
        <v>858</v>
      </c>
      <c r="CK535" s="7" t="s">
        <v>858</v>
      </c>
      <c r="CL535" s="7" t="s">
        <v>858</v>
      </c>
      <c r="CN535" s="8" t="s">
        <v>758</v>
      </c>
      <c r="CO535" s="8" t="s">
        <v>337</v>
      </c>
      <c r="CP535" s="8">
        <v>31000</v>
      </c>
      <c r="CQ535" s="8">
        <v>7.3</v>
      </c>
      <c r="CR535" s="8">
        <v>10.02</v>
      </c>
      <c r="CS535" s="8">
        <v>5.0999999999999996</v>
      </c>
      <c r="CT535" s="8">
        <v>12.31</v>
      </c>
      <c r="CU535" s="8">
        <v>5.5</v>
      </c>
      <c r="CV535" s="8">
        <v>6.63</v>
      </c>
      <c r="CW535" s="8">
        <v>2.8</v>
      </c>
      <c r="CX535" s="8" t="s">
        <v>858</v>
      </c>
      <c r="CY535" s="8" t="s">
        <v>858</v>
      </c>
      <c r="DA535" s="20" t="s">
        <v>758</v>
      </c>
      <c r="DB535" s="20" t="s">
        <v>337</v>
      </c>
      <c r="DC535" s="20">
        <v>31000</v>
      </c>
      <c r="DD535" s="20">
        <v>7.3</v>
      </c>
      <c r="DE535" s="20">
        <v>350.7</v>
      </c>
      <c r="DF535" s="20">
        <v>6.1</v>
      </c>
      <c r="DG535" s="20">
        <v>373.5</v>
      </c>
      <c r="DH535" s="20">
        <v>6.4</v>
      </c>
      <c r="DI535" s="20" t="s">
        <v>858</v>
      </c>
      <c r="DJ535" s="20" t="s">
        <v>858</v>
      </c>
      <c r="DK535" s="20" t="s">
        <v>858</v>
      </c>
      <c r="DL535" s="20" t="s">
        <v>858</v>
      </c>
      <c r="DN535" s="21" t="s">
        <v>758</v>
      </c>
      <c r="DO535" s="21" t="s">
        <v>337</v>
      </c>
      <c r="DP535" s="21">
        <v>6000</v>
      </c>
      <c r="DQ535" s="21">
        <v>16</v>
      </c>
      <c r="DR535" s="21">
        <v>37.5</v>
      </c>
      <c r="DS535" s="21">
        <v>2.8</v>
      </c>
      <c r="DT535" s="21">
        <v>37.9</v>
      </c>
      <c r="DU535" s="21">
        <v>1.9</v>
      </c>
      <c r="DV535" s="21" t="s">
        <v>858</v>
      </c>
      <c r="DW535" s="21" t="s">
        <v>858</v>
      </c>
      <c r="DX535" s="21" t="s">
        <v>858</v>
      </c>
      <c r="DY535" s="21" t="s">
        <v>858</v>
      </c>
      <c r="EA535" s="22" t="s">
        <v>758</v>
      </c>
      <c r="EB535" s="22" t="s">
        <v>337</v>
      </c>
      <c r="EC535" s="22">
        <v>5000</v>
      </c>
      <c r="ED535" s="22">
        <v>19.2</v>
      </c>
      <c r="EE535" s="22">
        <v>18826</v>
      </c>
      <c r="EF535" s="22">
        <v>14</v>
      </c>
      <c r="EG535" s="22">
        <v>23008</v>
      </c>
      <c r="EH535" s="22">
        <v>11</v>
      </c>
      <c r="EI535" s="22" t="s">
        <v>858</v>
      </c>
      <c r="EJ535" s="22" t="s">
        <v>858</v>
      </c>
      <c r="EK535" s="22" t="s">
        <v>858</v>
      </c>
      <c r="EL535" s="22" t="s">
        <v>858</v>
      </c>
      <c r="EN535" s="23" t="s">
        <v>758</v>
      </c>
      <c r="EO535" s="23" t="s">
        <v>337</v>
      </c>
      <c r="EP535" s="23">
        <v>6000</v>
      </c>
      <c r="EQ535" s="23">
        <v>16</v>
      </c>
      <c r="ER535" s="23">
        <v>9.9600000000000009</v>
      </c>
      <c r="ES535" s="23">
        <v>8.6999999999999993</v>
      </c>
      <c r="ET535" s="23">
        <v>10.97</v>
      </c>
      <c r="EU535" s="23">
        <v>5.8</v>
      </c>
      <c r="EV535" s="23" t="s">
        <v>858</v>
      </c>
      <c r="EW535" s="23" t="s">
        <v>858</v>
      </c>
      <c r="EX535" s="23" t="s">
        <v>858</v>
      </c>
      <c r="EY535" s="23" t="s">
        <v>858</v>
      </c>
      <c r="FA535" s="24" t="s">
        <v>758</v>
      </c>
      <c r="FB535" s="24" t="s">
        <v>337</v>
      </c>
      <c r="FC535" s="24">
        <v>6000</v>
      </c>
      <c r="FD535" s="24">
        <v>16</v>
      </c>
      <c r="FE535" s="24">
        <v>382.8</v>
      </c>
      <c r="FF535" s="24">
        <v>10</v>
      </c>
      <c r="FG535" s="24">
        <v>415.6</v>
      </c>
      <c r="FH535" s="24">
        <v>5.3</v>
      </c>
      <c r="FI535" s="24" t="s">
        <v>858</v>
      </c>
      <c r="FJ535" s="24" t="s">
        <v>858</v>
      </c>
      <c r="FK535" s="24" t="s">
        <v>858</v>
      </c>
      <c r="FL535" s="24" t="s">
        <v>858</v>
      </c>
      <c r="FN535" s="11" t="s">
        <v>758</v>
      </c>
      <c r="FO535" s="11" t="s">
        <v>337</v>
      </c>
      <c r="FP535" s="11">
        <v>14000</v>
      </c>
      <c r="FQ535" s="11">
        <v>11.3</v>
      </c>
      <c r="FR535" s="11">
        <v>39.9</v>
      </c>
      <c r="FS535" s="11">
        <v>1.6</v>
      </c>
      <c r="FT535" s="11">
        <v>40.299999999999997</v>
      </c>
      <c r="FU535" s="11">
        <v>1.3</v>
      </c>
      <c r="FV535" s="11">
        <v>35</v>
      </c>
      <c r="FW535" s="11">
        <v>1.5</v>
      </c>
      <c r="FX535" s="11" t="s">
        <v>858</v>
      </c>
      <c r="FY535" s="11" t="s">
        <v>858</v>
      </c>
      <c r="GA535" s="10" t="s">
        <v>758</v>
      </c>
      <c r="GB535" s="10" t="s">
        <v>337</v>
      </c>
      <c r="GC535" s="10">
        <v>12000</v>
      </c>
      <c r="GD535" s="10">
        <v>19.2</v>
      </c>
      <c r="GE535" s="10">
        <v>24790</v>
      </c>
      <c r="GF535" s="10">
        <v>9.3000000000000007</v>
      </c>
      <c r="GG535" s="10">
        <v>31782</v>
      </c>
      <c r="GH535" s="10">
        <v>16</v>
      </c>
      <c r="GI535" s="10">
        <v>15673</v>
      </c>
      <c r="GJ535" s="10">
        <v>7.8</v>
      </c>
      <c r="GK535" s="10" t="s">
        <v>858</v>
      </c>
      <c r="GL535" s="10" t="s">
        <v>858</v>
      </c>
      <c r="GN535" s="9" t="s">
        <v>758</v>
      </c>
      <c r="GO535" s="9" t="s">
        <v>337</v>
      </c>
      <c r="GP535" s="9">
        <v>14000</v>
      </c>
      <c r="GQ535" s="9">
        <v>11.3</v>
      </c>
      <c r="GR535" s="9">
        <v>10.84</v>
      </c>
      <c r="GS535" s="9">
        <v>6.8</v>
      </c>
      <c r="GT535" s="9">
        <v>13.37</v>
      </c>
      <c r="GU535" s="9">
        <v>8.1999999999999993</v>
      </c>
      <c r="GV535" s="9">
        <v>7.7</v>
      </c>
      <c r="GW535" s="9">
        <v>5</v>
      </c>
      <c r="GX535" s="9" t="s">
        <v>858</v>
      </c>
      <c r="GY535" s="9" t="s">
        <v>858</v>
      </c>
    </row>
    <row r="536" spans="1:207" x14ac:dyDescent="0.25">
      <c r="A536" s="1" t="s">
        <v>759</v>
      </c>
      <c r="B536" s="1" t="s">
        <v>338</v>
      </c>
      <c r="C536" s="1">
        <v>10000</v>
      </c>
      <c r="D536" s="1">
        <v>13.4</v>
      </c>
      <c r="E536" s="1">
        <v>443.1</v>
      </c>
      <c r="F536" s="1">
        <v>7.4</v>
      </c>
      <c r="G536" s="1">
        <v>536.9</v>
      </c>
      <c r="H536" s="1">
        <v>6.8</v>
      </c>
      <c r="I536" s="1">
        <v>286.10000000000002</v>
      </c>
      <c r="J536" s="1">
        <v>7.6</v>
      </c>
      <c r="K536" s="1" t="s">
        <v>858</v>
      </c>
      <c r="L536" s="1" t="s">
        <v>858</v>
      </c>
      <c r="N536" s="2" t="s">
        <v>759</v>
      </c>
      <c r="O536" s="2" t="s">
        <v>338</v>
      </c>
      <c r="P536" s="2">
        <v>14000</v>
      </c>
      <c r="Q536" s="2">
        <v>11.3</v>
      </c>
      <c r="R536" s="2">
        <v>39.6</v>
      </c>
      <c r="S536" s="2">
        <v>1.7</v>
      </c>
      <c r="T536" s="2">
        <v>40.4</v>
      </c>
      <c r="U536" s="2">
        <v>1.4</v>
      </c>
      <c r="V536" s="2">
        <v>36.1</v>
      </c>
      <c r="W536" s="2">
        <v>3.1</v>
      </c>
      <c r="X536" s="2" t="s">
        <v>858</v>
      </c>
      <c r="Y536" s="2" t="s">
        <v>858</v>
      </c>
      <c r="AA536" s="3" t="s">
        <v>759</v>
      </c>
      <c r="AB536" s="3" t="s">
        <v>338</v>
      </c>
      <c r="AC536" s="3">
        <v>12000</v>
      </c>
      <c r="AD536" s="3">
        <v>13.4</v>
      </c>
      <c r="AE536" s="3">
        <v>22028</v>
      </c>
      <c r="AF536" s="3">
        <v>7.9</v>
      </c>
      <c r="AG536" s="3">
        <v>26741</v>
      </c>
      <c r="AH536" s="3">
        <v>8.1999999999999993</v>
      </c>
      <c r="AI536" s="3" t="s">
        <v>858</v>
      </c>
      <c r="AJ536" s="3" t="s">
        <v>858</v>
      </c>
      <c r="AK536" s="3" t="s">
        <v>858</v>
      </c>
      <c r="AL536" s="3" t="s">
        <v>858</v>
      </c>
      <c r="AN536" s="4" t="s">
        <v>759</v>
      </c>
      <c r="AO536" s="4" t="s">
        <v>338</v>
      </c>
      <c r="AP536" s="4">
        <v>14000</v>
      </c>
      <c r="AQ536" s="4">
        <v>11.3</v>
      </c>
      <c r="AR536" s="4">
        <v>10.25</v>
      </c>
      <c r="AS536" s="4">
        <v>9</v>
      </c>
      <c r="AT536" s="4">
        <v>12.27</v>
      </c>
      <c r="AU536" s="4">
        <v>6.1</v>
      </c>
      <c r="AV536" s="4">
        <v>6.66</v>
      </c>
      <c r="AW536" s="4">
        <v>2.5</v>
      </c>
      <c r="AX536" s="4" t="s">
        <v>858</v>
      </c>
      <c r="AY536" s="4" t="s">
        <v>858</v>
      </c>
      <c r="BA536" s="5" t="s">
        <v>759</v>
      </c>
      <c r="BB536" s="5" t="s">
        <v>338</v>
      </c>
      <c r="BC536" s="5">
        <v>14000</v>
      </c>
      <c r="BD536" s="5">
        <v>11.3</v>
      </c>
      <c r="BE536" s="5">
        <v>420.2</v>
      </c>
      <c r="BF536" s="5">
        <v>6.7</v>
      </c>
      <c r="BG536" s="5">
        <v>495.3</v>
      </c>
      <c r="BH536" s="5">
        <v>5.9</v>
      </c>
      <c r="BI536" s="5">
        <v>261.8</v>
      </c>
      <c r="BJ536" s="5">
        <v>4.7</v>
      </c>
      <c r="BK536" s="5" t="s">
        <v>858</v>
      </c>
      <c r="BL536" s="5" t="s">
        <v>858</v>
      </c>
      <c r="BN536" s="6" t="s">
        <v>759</v>
      </c>
      <c r="BO536" s="6" t="s">
        <v>338</v>
      </c>
      <c r="BP536" s="6">
        <v>19000</v>
      </c>
      <c r="BQ536" s="6">
        <v>9.4</v>
      </c>
      <c r="BR536" s="6">
        <v>37.5</v>
      </c>
      <c r="BS536" s="6">
        <v>2.2000000000000002</v>
      </c>
      <c r="BT536" s="6">
        <v>34</v>
      </c>
      <c r="BU536" s="6">
        <v>3.2</v>
      </c>
      <c r="BV536" s="6">
        <v>14.7</v>
      </c>
      <c r="BW536" s="6">
        <v>13</v>
      </c>
      <c r="BX536" s="6" t="s">
        <v>858</v>
      </c>
      <c r="BY536" s="6" t="s">
        <v>858</v>
      </c>
      <c r="CA536" s="7" t="s">
        <v>759</v>
      </c>
      <c r="CB536" s="7" t="s">
        <v>338</v>
      </c>
      <c r="CC536" s="7">
        <v>16000</v>
      </c>
      <c r="CD536" s="7">
        <v>11.5</v>
      </c>
      <c r="CE536" s="7">
        <v>19107</v>
      </c>
      <c r="CF536" s="7">
        <v>11</v>
      </c>
      <c r="CG536" s="7">
        <v>22494</v>
      </c>
      <c r="CH536" s="7">
        <v>8.5</v>
      </c>
      <c r="CI536" s="7" t="s">
        <v>858</v>
      </c>
      <c r="CJ536" s="7" t="s">
        <v>858</v>
      </c>
      <c r="CK536" s="7" t="s">
        <v>858</v>
      </c>
      <c r="CL536" s="7" t="s">
        <v>858</v>
      </c>
      <c r="CN536" s="8" t="s">
        <v>759</v>
      </c>
      <c r="CO536" s="8" t="s">
        <v>338</v>
      </c>
      <c r="CP536" s="8">
        <v>19000</v>
      </c>
      <c r="CQ536" s="8">
        <v>9.4</v>
      </c>
      <c r="CR536" s="8">
        <v>9.1300000000000008</v>
      </c>
      <c r="CS536" s="8">
        <v>7.9</v>
      </c>
      <c r="CT536" s="8">
        <v>11.87</v>
      </c>
      <c r="CU536" s="8">
        <v>5.7</v>
      </c>
      <c r="CV536" s="8">
        <v>6.23</v>
      </c>
      <c r="CW536" s="8">
        <v>1.6</v>
      </c>
      <c r="CX536" s="8" t="s">
        <v>858</v>
      </c>
      <c r="CY536" s="8" t="s">
        <v>858</v>
      </c>
      <c r="DA536" s="20" t="s">
        <v>759</v>
      </c>
      <c r="DB536" s="20" t="s">
        <v>338</v>
      </c>
      <c r="DC536" s="20">
        <v>19000</v>
      </c>
      <c r="DD536" s="20">
        <v>9.4</v>
      </c>
      <c r="DE536" s="20">
        <v>363.3</v>
      </c>
      <c r="DF536" s="20">
        <v>9.3000000000000007</v>
      </c>
      <c r="DG536" s="20">
        <v>403.3</v>
      </c>
      <c r="DH536" s="20">
        <v>6.6</v>
      </c>
      <c r="DI536" s="20">
        <v>101.5</v>
      </c>
      <c r="DJ536" s="20">
        <v>15</v>
      </c>
      <c r="DK536" s="20" t="s">
        <v>858</v>
      </c>
      <c r="DL536" s="20" t="s">
        <v>858</v>
      </c>
      <c r="DN536" s="21" t="s">
        <v>759</v>
      </c>
      <c r="DO536" s="21" t="s">
        <v>338</v>
      </c>
      <c r="DP536" s="21" t="s">
        <v>858</v>
      </c>
      <c r="DQ536" s="21" t="s">
        <v>858</v>
      </c>
      <c r="DR536" s="21">
        <v>37.5</v>
      </c>
      <c r="DS536" s="21">
        <v>3.2</v>
      </c>
      <c r="DT536" s="21">
        <v>38.4</v>
      </c>
      <c r="DU536" s="21">
        <v>2.6</v>
      </c>
      <c r="DV536" s="21" t="s">
        <v>858</v>
      </c>
      <c r="DW536" s="21" t="s">
        <v>858</v>
      </c>
      <c r="DX536" s="21" t="s">
        <v>858</v>
      </c>
      <c r="DY536" s="21" t="s">
        <v>858</v>
      </c>
      <c r="EA536" s="22" t="s">
        <v>759</v>
      </c>
      <c r="EB536" s="22" t="s">
        <v>338</v>
      </c>
      <c r="EC536" s="22" t="s">
        <v>858</v>
      </c>
      <c r="ED536" s="22" t="s">
        <v>858</v>
      </c>
      <c r="EE536" s="22">
        <v>14999</v>
      </c>
      <c r="EF536" s="22">
        <v>18</v>
      </c>
      <c r="EG536" s="22">
        <v>19314</v>
      </c>
      <c r="EH536" s="22">
        <v>15</v>
      </c>
      <c r="EI536" s="22" t="s">
        <v>858</v>
      </c>
      <c r="EJ536" s="22" t="s">
        <v>858</v>
      </c>
      <c r="EK536" s="22" t="s">
        <v>858</v>
      </c>
      <c r="EL536" s="22" t="s">
        <v>858</v>
      </c>
      <c r="EN536" s="23" t="s">
        <v>759</v>
      </c>
      <c r="EO536" s="23" t="s">
        <v>338</v>
      </c>
      <c r="EP536" s="23" t="s">
        <v>858</v>
      </c>
      <c r="EQ536" s="23" t="s">
        <v>858</v>
      </c>
      <c r="ER536" s="23">
        <v>8.0399999999999991</v>
      </c>
      <c r="ES536" s="23">
        <v>12</v>
      </c>
      <c r="ET536" s="23">
        <v>10.11</v>
      </c>
      <c r="EU536" s="23">
        <v>9.1999999999999993</v>
      </c>
      <c r="EV536" s="23" t="s">
        <v>858</v>
      </c>
      <c r="EW536" s="23" t="s">
        <v>858</v>
      </c>
      <c r="EX536" s="23" t="s">
        <v>858</v>
      </c>
      <c r="EY536" s="23" t="s">
        <v>858</v>
      </c>
      <c r="FA536" s="24" t="s">
        <v>759</v>
      </c>
      <c r="FB536" s="24" t="s">
        <v>338</v>
      </c>
      <c r="FC536" s="24" t="s">
        <v>858</v>
      </c>
      <c r="FD536" s="24" t="s">
        <v>858</v>
      </c>
      <c r="FE536" s="24">
        <v>329.6</v>
      </c>
      <c r="FF536" s="24">
        <v>17</v>
      </c>
      <c r="FG536" s="24">
        <v>387.9</v>
      </c>
      <c r="FH536" s="24">
        <v>8.9</v>
      </c>
      <c r="FI536" s="24" t="s">
        <v>858</v>
      </c>
      <c r="FJ536" s="24" t="s">
        <v>858</v>
      </c>
      <c r="FK536" s="24" t="s">
        <v>858</v>
      </c>
      <c r="FL536" s="24" t="s">
        <v>858</v>
      </c>
      <c r="FN536" s="11" t="s">
        <v>759</v>
      </c>
      <c r="FO536" s="11" t="s">
        <v>338</v>
      </c>
      <c r="FP536" s="11">
        <v>10000</v>
      </c>
      <c r="FQ536" s="11">
        <v>13.4</v>
      </c>
      <c r="FR536" s="11">
        <v>40</v>
      </c>
      <c r="FS536" s="11" t="s">
        <v>858</v>
      </c>
      <c r="FT536" s="11">
        <v>41.1</v>
      </c>
      <c r="FU536" s="11">
        <v>1.6</v>
      </c>
      <c r="FV536" s="11">
        <v>36.9</v>
      </c>
      <c r="FW536" s="11">
        <v>2.2999999999999998</v>
      </c>
      <c r="FX536" s="11" t="s">
        <v>858</v>
      </c>
      <c r="FY536" s="11" t="s">
        <v>858</v>
      </c>
      <c r="GA536" s="10" t="s">
        <v>759</v>
      </c>
      <c r="GB536" s="10" t="s">
        <v>338</v>
      </c>
      <c r="GC536" s="10">
        <v>9000</v>
      </c>
      <c r="GD536" s="10">
        <v>15.4</v>
      </c>
      <c r="GE536" s="10">
        <v>22968</v>
      </c>
      <c r="GF536" s="10">
        <v>12</v>
      </c>
      <c r="GG536" s="10">
        <v>28977</v>
      </c>
      <c r="GH536" s="10">
        <v>9</v>
      </c>
      <c r="GI536" s="10" t="s">
        <v>858</v>
      </c>
      <c r="GJ536" s="10" t="s">
        <v>858</v>
      </c>
      <c r="GK536" s="10" t="s">
        <v>858</v>
      </c>
      <c r="GL536" s="10" t="s">
        <v>858</v>
      </c>
      <c r="GN536" s="9" t="s">
        <v>759</v>
      </c>
      <c r="GO536" s="9" t="s">
        <v>338</v>
      </c>
      <c r="GP536" s="9">
        <v>10000</v>
      </c>
      <c r="GQ536" s="9">
        <v>13.4</v>
      </c>
      <c r="GR536" s="9">
        <v>11</v>
      </c>
      <c r="GS536" s="9">
        <v>9.1999999999999993</v>
      </c>
      <c r="GT536" s="9">
        <v>13.05</v>
      </c>
      <c r="GU536" s="9">
        <v>7.2</v>
      </c>
      <c r="GV536" s="9">
        <v>6.81</v>
      </c>
      <c r="GW536" s="9">
        <v>3.5</v>
      </c>
      <c r="GX536" s="9" t="s">
        <v>858</v>
      </c>
      <c r="GY536" s="9" t="s">
        <v>858</v>
      </c>
    </row>
    <row r="537" spans="1:207" x14ac:dyDescent="0.25">
      <c r="A537" s="1" t="s">
        <v>760</v>
      </c>
      <c r="B537" s="1" t="s">
        <v>339</v>
      </c>
      <c r="C537" s="1">
        <v>24000</v>
      </c>
      <c r="D537" s="1">
        <v>8.6999999999999993</v>
      </c>
      <c r="E537" s="1">
        <v>563.5</v>
      </c>
      <c r="F537" s="1">
        <v>7.6</v>
      </c>
      <c r="G537" s="1">
        <v>684.3</v>
      </c>
      <c r="H537" s="1">
        <v>5.5</v>
      </c>
      <c r="I537" s="1">
        <v>292.39999999999998</v>
      </c>
      <c r="J537" s="1">
        <v>7.1</v>
      </c>
      <c r="K537" s="1" t="s">
        <v>858</v>
      </c>
      <c r="L537" s="1" t="s">
        <v>858</v>
      </c>
      <c r="N537" s="2" t="s">
        <v>760</v>
      </c>
      <c r="O537" s="2" t="s">
        <v>339</v>
      </c>
      <c r="P537" s="2">
        <v>44000</v>
      </c>
      <c r="Q537" s="2">
        <v>6.3</v>
      </c>
      <c r="R537" s="2">
        <v>37.299999999999997</v>
      </c>
      <c r="S537" s="2">
        <v>0.4</v>
      </c>
      <c r="T537" s="2">
        <v>38.1</v>
      </c>
      <c r="U537" s="2">
        <v>0.9</v>
      </c>
      <c r="V537" s="2">
        <v>34.9</v>
      </c>
      <c r="W537" s="2">
        <v>2.4</v>
      </c>
      <c r="X537" s="2" t="s">
        <v>858</v>
      </c>
      <c r="Y537" s="2" t="s">
        <v>858</v>
      </c>
      <c r="AA537" s="3" t="s">
        <v>760</v>
      </c>
      <c r="AB537" s="3" t="s">
        <v>339</v>
      </c>
      <c r="AC537" s="3">
        <v>39000</v>
      </c>
      <c r="AD537" s="3">
        <v>7.4</v>
      </c>
      <c r="AE537" s="3">
        <v>27335</v>
      </c>
      <c r="AF537" s="3">
        <v>6.1</v>
      </c>
      <c r="AG537" s="3">
        <v>32849</v>
      </c>
      <c r="AH537" s="3">
        <v>5.2</v>
      </c>
      <c r="AI537" s="3">
        <v>15231</v>
      </c>
      <c r="AJ537" s="3">
        <v>5.4</v>
      </c>
      <c r="AK537" s="3" t="s">
        <v>858</v>
      </c>
      <c r="AL537" s="3" t="s">
        <v>858</v>
      </c>
      <c r="AN537" s="4" t="s">
        <v>760</v>
      </c>
      <c r="AO537" s="4" t="s">
        <v>339</v>
      </c>
      <c r="AP537" s="4">
        <v>44000</v>
      </c>
      <c r="AQ537" s="4">
        <v>6.3</v>
      </c>
      <c r="AR537" s="4">
        <v>13.17</v>
      </c>
      <c r="AS537" s="4">
        <v>5.6</v>
      </c>
      <c r="AT537" s="4">
        <v>16.23</v>
      </c>
      <c r="AU537" s="4">
        <v>4.3</v>
      </c>
      <c r="AV537" s="4">
        <v>7.43</v>
      </c>
      <c r="AW537" s="4">
        <v>4.7</v>
      </c>
      <c r="AX537" s="4" t="s">
        <v>858</v>
      </c>
      <c r="AY537" s="4" t="s">
        <v>858</v>
      </c>
      <c r="BA537" s="5" t="s">
        <v>760</v>
      </c>
      <c r="BB537" s="5" t="s">
        <v>339</v>
      </c>
      <c r="BC537" s="5">
        <v>44000</v>
      </c>
      <c r="BD537" s="5">
        <v>6.3</v>
      </c>
      <c r="BE537" s="5">
        <v>502.1</v>
      </c>
      <c r="BF537" s="5">
        <v>5.6</v>
      </c>
      <c r="BG537" s="5">
        <v>618.6</v>
      </c>
      <c r="BH537" s="5">
        <v>4.2</v>
      </c>
      <c r="BI537" s="5">
        <v>289.5</v>
      </c>
      <c r="BJ537" s="5">
        <v>4.7</v>
      </c>
      <c r="BK537" s="5" t="s">
        <v>858</v>
      </c>
      <c r="BL537" s="5" t="s">
        <v>858</v>
      </c>
      <c r="BN537" s="6" t="s">
        <v>760</v>
      </c>
      <c r="BO537" s="6" t="s">
        <v>339</v>
      </c>
      <c r="BP537" s="6">
        <v>67000</v>
      </c>
      <c r="BQ537" s="6">
        <v>5</v>
      </c>
      <c r="BR537" s="6">
        <v>36</v>
      </c>
      <c r="BS537" s="6">
        <v>1.3</v>
      </c>
      <c r="BT537" s="6">
        <v>31.1</v>
      </c>
      <c r="BU537" s="6">
        <v>1.9</v>
      </c>
      <c r="BV537" s="6">
        <v>13.9</v>
      </c>
      <c r="BW537" s="6">
        <v>14</v>
      </c>
      <c r="BX537" s="6">
        <v>40.6</v>
      </c>
      <c r="BY537" s="6">
        <v>9.3000000000000007</v>
      </c>
      <c r="CA537" s="7" t="s">
        <v>760</v>
      </c>
      <c r="CB537" s="7" t="s">
        <v>339</v>
      </c>
      <c r="CC537" s="7">
        <v>59000</v>
      </c>
      <c r="CD537" s="7">
        <v>5.9</v>
      </c>
      <c r="CE537" s="7">
        <v>21456</v>
      </c>
      <c r="CF537" s="7">
        <v>6.7</v>
      </c>
      <c r="CG537" s="7">
        <v>26080</v>
      </c>
      <c r="CH537" s="7">
        <v>5.3</v>
      </c>
      <c r="CI537" s="7">
        <v>6565</v>
      </c>
      <c r="CJ537" s="7">
        <v>11</v>
      </c>
      <c r="CK537" s="7" t="s">
        <v>858</v>
      </c>
      <c r="CL537" s="7" t="s">
        <v>858</v>
      </c>
      <c r="CN537" s="8" t="s">
        <v>760</v>
      </c>
      <c r="CO537" s="8" t="s">
        <v>339</v>
      </c>
      <c r="CP537" s="8">
        <v>67000</v>
      </c>
      <c r="CQ537" s="8">
        <v>5</v>
      </c>
      <c r="CR537" s="8">
        <v>11.91</v>
      </c>
      <c r="CS537" s="8">
        <v>5.7</v>
      </c>
      <c r="CT537" s="8">
        <v>15.36</v>
      </c>
      <c r="CU537" s="8">
        <v>3.8</v>
      </c>
      <c r="CV537" s="8">
        <v>6.51</v>
      </c>
      <c r="CW537" s="8">
        <v>2.1</v>
      </c>
      <c r="CX537" s="8" t="s">
        <v>858</v>
      </c>
      <c r="CY537" s="8" t="s">
        <v>858</v>
      </c>
      <c r="DA537" s="20" t="s">
        <v>760</v>
      </c>
      <c r="DB537" s="20" t="s">
        <v>339</v>
      </c>
      <c r="DC537" s="20">
        <v>67000</v>
      </c>
      <c r="DD537" s="20">
        <v>5</v>
      </c>
      <c r="DE537" s="20">
        <v>394.5</v>
      </c>
      <c r="DF537" s="20">
        <v>6.5</v>
      </c>
      <c r="DG537" s="20">
        <v>478.2</v>
      </c>
      <c r="DH537" s="20">
        <v>4.3</v>
      </c>
      <c r="DI537" s="20">
        <v>108.5</v>
      </c>
      <c r="DJ537" s="20">
        <v>11</v>
      </c>
      <c r="DK537" s="20" t="s">
        <v>858</v>
      </c>
      <c r="DL537" s="20" t="s">
        <v>858</v>
      </c>
      <c r="DN537" s="21" t="s">
        <v>760</v>
      </c>
      <c r="DO537" s="21" t="s">
        <v>339</v>
      </c>
      <c r="DP537" s="21">
        <v>20000</v>
      </c>
      <c r="DQ537" s="21">
        <v>9.1</v>
      </c>
      <c r="DR537" s="21">
        <v>37</v>
      </c>
      <c r="DS537" s="21">
        <v>0.5</v>
      </c>
      <c r="DT537" s="21">
        <v>37.1</v>
      </c>
      <c r="DU537" s="21">
        <v>1.2</v>
      </c>
      <c r="DV537" s="21">
        <v>32.200000000000003</v>
      </c>
      <c r="DW537" s="21">
        <v>6.3</v>
      </c>
      <c r="DX537" s="21" t="s">
        <v>858</v>
      </c>
      <c r="DY537" s="21" t="s">
        <v>858</v>
      </c>
      <c r="EA537" s="22" t="s">
        <v>760</v>
      </c>
      <c r="EB537" s="22" t="s">
        <v>339</v>
      </c>
      <c r="EC537" s="22">
        <v>17000</v>
      </c>
      <c r="ED537" s="22">
        <v>10.8</v>
      </c>
      <c r="EE537" s="22">
        <v>23285</v>
      </c>
      <c r="EF537" s="22">
        <v>8.1999999999999993</v>
      </c>
      <c r="EG537" s="22">
        <v>28549</v>
      </c>
      <c r="EH537" s="22">
        <v>7.8</v>
      </c>
      <c r="EI537" s="22">
        <v>13804</v>
      </c>
      <c r="EJ537" s="22">
        <v>9.4</v>
      </c>
      <c r="EK537" s="22" t="s">
        <v>858</v>
      </c>
      <c r="EL537" s="22" t="s">
        <v>858</v>
      </c>
      <c r="EN537" s="23" t="s">
        <v>760</v>
      </c>
      <c r="EO537" s="23" t="s">
        <v>339</v>
      </c>
      <c r="EP537" s="23">
        <v>20000</v>
      </c>
      <c r="EQ537" s="23">
        <v>9.1</v>
      </c>
      <c r="ER537" s="23">
        <v>11.96</v>
      </c>
      <c r="ES537" s="23">
        <v>9.9</v>
      </c>
      <c r="ET537" s="23">
        <v>14.49</v>
      </c>
      <c r="EU537" s="23">
        <v>6.3</v>
      </c>
      <c r="EV537" s="23">
        <v>7.41</v>
      </c>
      <c r="EW537" s="23">
        <v>5.7</v>
      </c>
      <c r="EX537" s="23" t="s">
        <v>858</v>
      </c>
      <c r="EY537" s="23" t="s">
        <v>858</v>
      </c>
      <c r="FA537" s="24" t="s">
        <v>760</v>
      </c>
      <c r="FB537" s="24" t="s">
        <v>339</v>
      </c>
      <c r="FC537" s="24">
        <v>20000</v>
      </c>
      <c r="FD537" s="24">
        <v>9.1</v>
      </c>
      <c r="FE537" s="24">
        <v>450.6</v>
      </c>
      <c r="FF537" s="24">
        <v>8</v>
      </c>
      <c r="FG537" s="24">
        <v>536.9</v>
      </c>
      <c r="FH537" s="24">
        <v>6.2</v>
      </c>
      <c r="FI537" s="24">
        <v>287.89999999999998</v>
      </c>
      <c r="FJ537" s="24">
        <v>5.4</v>
      </c>
      <c r="FK537" s="24" t="s">
        <v>858</v>
      </c>
      <c r="FL537" s="24" t="s">
        <v>858</v>
      </c>
      <c r="FN537" s="11" t="s">
        <v>760</v>
      </c>
      <c r="FO537" s="11" t="s">
        <v>339</v>
      </c>
      <c r="FP537" s="11">
        <v>24000</v>
      </c>
      <c r="FQ537" s="11">
        <v>8.6999999999999993</v>
      </c>
      <c r="FR537" s="11">
        <v>37.5</v>
      </c>
      <c r="FS537" s="11">
        <v>1.8</v>
      </c>
      <c r="FT537" s="11">
        <v>39</v>
      </c>
      <c r="FU537" s="11">
        <v>1.3</v>
      </c>
      <c r="FV537" s="11">
        <v>35</v>
      </c>
      <c r="FW537" s="11">
        <v>0.1</v>
      </c>
      <c r="FX537" s="11" t="s">
        <v>858</v>
      </c>
      <c r="FY537" s="11" t="s">
        <v>858</v>
      </c>
      <c r="GA537" s="10" t="s">
        <v>760</v>
      </c>
      <c r="GB537" s="10" t="s">
        <v>339</v>
      </c>
      <c r="GC537" s="10">
        <v>22000</v>
      </c>
      <c r="GD537" s="10">
        <v>10.199999999999999</v>
      </c>
      <c r="GE537" s="10">
        <v>30745</v>
      </c>
      <c r="GF537" s="10">
        <v>7.3</v>
      </c>
      <c r="GG537" s="10">
        <v>36261</v>
      </c>
      <c r="GH537" s="10">
        <v>6.8</v>
      </c>
      <c r="GI537" s="10">
        <v>16265</v>
      </c>
      <c r="GJ537" s="10">
        <v>9.6</v>
      </c>
      <c r="GK537" s="10" t="s">
        <v>858</v>
      </c>
      <c r="GL537" s="10" t="s">
        <v>858</v>
      </c>
      <c r="GN537" s="9" t="s">
        <v>760</v>
      </c>
      <c r="GO537" s="9" t="s">
        <v>339</v>
      </c>
      <c r="GP537" s="9">
        <v>24000</v>
      </c>
      <c r="GQ537" s="9">
        <v>8.6999999999999993</v>
      </c>
      <c r="GR537" s="9">
        <v>14.17</v>
      </c>
      <c r="GS537" s="9">
        <v>8.4</v>
      </c>
      <c r="GT537" s="9">
        <v>17.559999999999999</v>
      </c>
      <c r="GU537" s="9">
        <v>5.6</v>
      </c>
      <c r="GV537" s="9">
        <v>7.36</v>
      </c>
      <c r="GW537" s="9">
        <v>7.3</v>
      </c>
      <c r="GX537" s="9" t="s">
        <v>858</v>
      </c>
      <c r="GY537" s="9" t="s">
        <v>858</v>
      </c>
    </row>
    <row r="538" spans="1:207" x14ac:dyDescent="0.25">
      <c r="A538" s="1" t="s">
        <v>761</v>
      </c>
      <c r="B538" s="1" t="s">
        <v>340</v>
      </c>
      <c r="C538" s="1">
        <v>20000</v>
      </c>
      <c r="D538" s="1">
        <v>9.6999999999999993</v>
      </c>
      <c r="E538" s="1">
        <v>554.6</v>
      </c>
      <c r="F538" s="1">
        <v>6.4</v>
      </c>
      <c r="G538" s="1">
        <v>619.6</v>
      </c>
      <c r="H538" s="1">
        <v>4.8</v>
      </c>
      <c r="I538" s="1">
        <v>329.3</v>
      </c>
      <c r="J538" s="1">
        <v>6.8</v>
      </c>
      <c r="K538" s="1" t="s">
        <v>858</v>
      </c>
      <c r="L538" s="1" t="s">
        <v>858</v>
      </c>
      <c r="N538" s="2" t="s">
        <v>761</v>
      </c>
      <c r="O538" s="2" t="s">
        <v>340</v>
      </c>
      <c r="P538" s="2">
        <v>29000</v>
      </c>
      <c r="Q538" s="2">
        <v>7.9</v>
      </c>
      <c r="R538" s="2">
        <v>37.5</v>
      </c>
      <c r="S538" s="2">
        <v>1.2</v>
      </c>
      <c r="T538" s="2">
        <v>38.9</v>
      </c>
      <c r="U538" s="2">
        <v>0.9</v>
      </c>
      <c r="V538" s="2">
        <v>35</v>
      </c>
      <c r="W538" s="2">
        <v>2</v>
      </c>
      <c r="X538" s="2" t="s">
        <v>858</v>
      </c>
      <c r="Y538" s="2" t="s">
        <v>858</v>
      </c>
      <c r="AA538" s="3" t="s">
        <v>761</v>
      </c>
      <c r="AB538" s="3" t="s">
        <v>340</v>
      </c>
      <c r="AC538" s="3">
        <v>26000</v>
      </c>
      <c r="AD538" s="3">
        <v>12.6</v>
      </c>
      <c r="AE538" s="3">
        <v>26809</v>
      </c>
      <c r="AF538" s="3">
        <v>8.6999999999999993</v>
      </c>
      <c r="AG538" s="3">
        <v>31737</v>
      </c>
      <c r="AH538" s="3">
        <v>9.5</v>
      </c>
      <c r="AI538" s="3">
        <v>16358</v>
      </c>
      <c r="AJ538" s="3">
        <v>9.1</v>
      </c>
      <c r="AK538" s="3" t="s">
        <v>858</v>
      </c>
      <c r="AL538" s="3" t="s">
        <v>858</v>
      </c>
      <c r="AN538" s="4" t="s">
        <v>761</v>
      </c>
      <c r="AO538" s="4" t="s">
        <v>340</v>
      </c>
      <c r="AP538" s="4">
        <v>29000</v>
      </c>
      <c r="AQ538" s="4">
        <v>7.9</v>
      </c>
      <c r="AR538" s="4">
        <v>12.86</v>
      </c>
      <c r="AS538" s="4">
        <v>6</v>
      </c>
      <c r="AT538" s="4">
        <v>15.05</v>
      </c>
      <c r="AU538" s="4">
        <v>4.3</v>
      </c>
      <c r="AV538" s="4">
        <v>7.73</v>
      </c>
      <c r="AW538" s="4">
        <v>4.9000000000000004</v>
      </c>
      <c r="AX538" s="4" t="s">
        <v>858</v>
      </c>
      <c r="AY538" s="4" t="s">
        <v>858</v>
      </c>
      <c r="BA538" s="5" t="s">
        <v>761</v>
      </c>
      <c r="BB538" s="5" t="s">
        <v>340</v>
      </c>
      <c r="BC538" s="5">
        <v>29000</v>
      </c>
      <c r="BD538" s="5">
        <v>7.9</v>
      </c>
      <c r="BE538" s="5">
        <v>500.7</v>
      </c>
      <c r="BF538" s="5">
        <v>6.1</v>
      </c>
      <c r="BG538" s="5">
        <v>585.6</v>
      </c>
      <c r="BH538" s="5">
        <v>4.3</v>
      </c>
      <c r="BI538" s="5">
        <v>303.39999999999998</v>
      </c>
      <c r="BJ538" s="5">
        <v>5.7</v>
      </c>
      <c r="BK538" s="5" t="s">
        <v>858</v>
      </c>
      <c r="BL538" s="5" t="s">
        <v>858</v>
      </c>
      <c r="BN538" s="6" t="s">
        <v>761</v>
      </c>
      <c r="BO538" s="6" t="s">
        <v>340</v>
      </c>
      <c r="BP538" s="6">
        <v>41000</v>
      </c>
      <c r="BQ538" s="6">
        <v>6.5</v>
      </c>
      <c r="BR538" s="6">
        <v>36.9</v>
      </c>
      <c r="BS538" s="6">
        <v>0.3</v>
      </c>
      <c r="BT538" s="6">
        <v>32.6</v>
      </c>
      <c r="BU538" s="6">
        <v>2.2000000000000002</v>
      </c>
      <c r="BV538" s="6">
        <v>14.7</v>
      </c>
      <c r="BW538" s="6">
        <v>12</v>
      </c>
      <c r="BX538" s="6" t="s">
        <v>858</v>
      </c>
      <c r="BY538" s="6" t="s">
        <v>858</v>
      </c>
      <c r="CA538" s="7" t="s">
        <v>761</v>
      </c>
      <c r="CB538" s="7" t="s">
        <v>340</v>
      </c>
      <c r="CC538" s="7">
        <v>36000</v>
      </c>
      <c r="CD538" s="7">
        <v>9.8000000000000007</v>
      </c>
      <c r="CE538" s="7">
        <v>22408</v>
      </c>
      <c r="CF538" s="7">
        <v>7.5</v>
      </c>
      <c r="CG538" s="7">
        <v>25582</v>
      </c>
      <c r="CH538" s="7">
        <v>9.6999999999999993</v>
      </c>
      <c r="CI538" s="7">
        <v>6313</v>
      </c>
      <c r="CJ538" s="7">
        <v>14</v>
      </c>
      <c r="CK538" s="7" t="s">
        <v>858</v>
      </c>
      <c r="CL538" s="7" t="s">
        <v>858</v>
      </c>
      <c r="CN538" s="8" t="s">
        <v>761</v>
      </c>
      <c r="CO538" s="8" t="s">
        <v>340</v>
      </c>
      <c r="CP538" s="8">
        <v>41000</v>
      </c>
      <c r="CQ538" s="8">
        <v>6.5</v>
      </c>
      <c r="CR538" s="8">
        <v>11.5</v>
      </c>
      <c r="CS538" s="8">
        <v>6.3</v>
      </c>
      <c r="CT538" s="8">
        <v>14.32</v>
      </c>
      <c r="CU538" s="8">
        <v>3.9</v>
      </c>
      <c r="CV538" s="8">
        <v>6.57</v>
      </c>
      <c r="CW538" s="8">
        <v>2.7</v>
      </c>
      <c r="CX538" s="8" t="s">
        <v>858</v>
      </c>
      <c r="CY538" s="8" t="s">
        <v>858</v>
      </c>
      <c r="DA538" s="20" t="s">
        <v>761</v>
      </c>
      <c r="DB538" s="20" t="s">
        <v>340</v>
      </c>
      <c r="DC538" s="20">
        <v>41000</v>
      </c>
      <c r="DD538" s="20">
        <v>6.5</v>
      </c>
      <c r="DE538" s="20">
        <v>400.2</v>
      </c>
      <c r="DF538" s="20">
        <v>7.5</v>
      </c>
      <c r="DG538" s="20">
        <v>466.3</v>
      </c>
      <c r="DH538" s="20">
        <v>4.7</v>
      </c>
      <c r="DI538" s="20">
        <v>116.8</v>
      </c>
      <c r="DJ538" s="20">
        <v>15</v>
      </c>
      <c r="DK538" s="20" t="s">
        <v>858</v>
      </c>
      <c r="DL538" s="20" t="s">
        <v>858</v>
      </c>
      <c r="DN538" s="21" t="s">
        <v>761</v>
      </c>
      <c r="DO538" s="21" t="s">
        <v>340</v>
      </c>
      <c r="DP538" s="21">
        <v>9000</v>
      </c>
      <c r="DQ538" s="21">
        <v>13.4</v>
      </c>
      <c r="DR538" s="21">
        <v>37</v>
      </c>
      <c r="DS538" s="21">
        <v>0.4</v>
      </c>
      <c r="DT538" s="21">
        <v>37.200000000000003</v>
      </c>
      <c r="DU538" s="21">
        <v>1.3</v>
      </c>
      <c r="DV538" s="21" t="s">
        <v>858</v>
      </c>
      <c r="DW538" s="21" t="s">
        <v>858</v>
      </c>
      <c r="DX538" s="21" t="s">
        <v>858</v>
      </c>
      <c r="DY538" s="21" t="s">
        <v>858</v>
      </c>
      <c r="EA538" s="22" t="s">
        <v>761</v>
      </c>
      <c r="EB538" s="22" t="s">
        <v>340</v>
      </c>
      <c r="EC538" s="22">
        <v>8000</v>
      </c>
      <c r="ED538" s="22">
        <v>16.100000000000001</v>
      </c>
      <c r="EE538" s="22">
        <v>20933</v>
      </c>
      <c r="EF538" s="22">
        <v>13</v>
      </c>
      <c r="EG538" s="22">
        <v>27977</v>
      </c>
      <c r="EH538" s="22">
        <v>13</v>
      </c>
      <c r="EI538" s="22" t="s">
        <v>858</v>
      </c>
      <c r="EJ538" s="22" t="s">
        <v>858</v>
      </c>
      <c r="EK538" s="22" t="s">
        <v>858</v>
      </c>
      <c r="EL538" s="22" t="s">
        <v>858</v>
      </c>
      <c r="EN538" s="23" t="s">
        <v>761</v>
      </c>
      <c r="EO538" s="23" t="s">
        <v>340</v>
      </c>
      <c r="EP538" s="23">
        <v>9000</v>
      </c>
      <c r="EQ538" s="23">
        <v>13.4</v>
      </c>
      <c r="ER538" s="23">
        <v>10.78</v>
      </c>
      <c r="ES538" s="23">
        <v>9.4</v>
      </c>
      <c r="ET538" s="23">
        <v>13.77</v>
      </c>
      <c r="EU538" s="23">
        <v>9</v>
      </c>
      <c r="EV538" s="23" t="s">
        <v>858</v>
      </c>
      <c r="EW538" s="23" t="s">
        <v>858</v>
      </c>
      <c r="EX538" s="23" t="s">
        <v>858</v>
      </c>
      <c r="EY538" s="23" t="s">
        <v>858</v>
      </c>
      <c r="FA538" s="24" t="s">
        <v>761</v>
      </c>
      <c r="FB538" s="24" t="s">
        <v>340</v>
      </c>
      <c r="FC538" s="24">
        <v>9000</v>
      </c>
      <c r="FD538" s="24">
        <v>13.4</v>
      </c>
      <c r="FE538" s="24">
        <v>402.1</v>
      </c>
      <c r="FF538" s="24">
        <v>9.4</v>
      </c>
      <c r="FG538" s="24">
        <v>511.9</v>
      </c>
      <c r="FH538" s="24">
        <v>9</v>
      </c>
      <c r="FI538" s="24" t="s">
        <v>858</v>
      </c>
      <c r="FJ538" s="24" t="s">
        <v>858</v>
      </c>
      <c r="FK538" s="24" t="s">
        <v>858</v>
      </c>
      <c r="FL538" s="24" t="s">
        <v>858</v>
      </c>
      <c r="FN538" s="11" t="s">
        <v>761</v>
      </c>
      <c r="FO538" s="11" t="s">
        <v>340</v>
      </c>
      <c r="FP538" s="11">
        <v>20000</v>
      </c>
      <c r="FQ538" s="11">
        <v>9.6999999999999993</v>
      </c>
      <c r="FR538" s="11">
        <v>37.700000000000003</v>
      </c>
      <c r="FS538" s="11">
        <v>1.9</v>
      </c>
      <c r="FT538" s="11">
        <v>39.700000000000003</v>
      </c>
      <c r="FU538" s="11">
        <v>1.1000000000000001</v>
      </c>
      <c r="FV538" s="11">
        <v>36.200000000000003</v>
      </c>
      <c r="FW538" s="11">
        <v>1.9</v>
      </c>
      <c r="FX538" s="11" t="s">
        <v>858</v>
      </c>
      <c r="FY538" s="11" t="s">
        <v>858</v>
      </c>
      <c r="GA538" s="10" t="s">
        <v>761</v>
      </c>
      <c r="GB538" s="10" t="s">
        <v>340</v>
      </c>
      <c r="GC538" s="10">
        <v>18000</v>
      </c>
      <c r="GD538" s="10">
        <v>16.8</v>
      </c>
      <c r="GE538" s="10">
        <v>28334</v>
      </c>
      <c r="GF538" s="10">
        <v>12</v>
      </c>
      <c r="GG538" s="10">
        <v>33412</v>
      </c>
      <c r="GH538" s="10">
        <v>12</v>
      </c>
      <c r="GI538" s="10">
        <v>19386</v>
      </c>
      <c r="GJ538" s="10">
        <v>5.5</v>
      </c>
      <c r="GK538" s="10" t="s">
        <v>858</v>
      </c>
      <c r="GL538" s="10" t="s">
        <v>858</v>
      </c>
      <c r="GN538" s="9" t="s">
        <v>761</v>
      </c>
      <c r="GO538" s="9" t="s">
        <v>340</v>
      </c>
      <c r="GP538" s="9">
        <v>20000</v>
      </c>
      <c r="GQ538" s="9">
        <v>9.6999999999999993</v>
      </c>
      <c r="GR538" s="9">
        <v>14.1</v>
      </c>
      <c r="GS538" s="9">
        <v>6.6</v>
      </c>
      <c r="GT538" s="9">
        <v>15.61</v>
      </c>
      <c r="GU538" s="9">
        <v>4.8</v>
      </c>
      <c r="GV538" s="9">
        <v>8.2200000000000006</v>
      </c>
      <c r="GW538" s="9">
        <v>3.5</v>
      </c>
      <c r="GX538" s="9" t="s">
        <v>858</v>
      </c>
      <c r="GY538" s="9" t="s">
        <v>858</v>
      </c>
    </row>
    <row r="539" spans="1:207" x14ac:dyDescent="0.25">
      <c r="A539" s="1" t="s">
        <v>762</v>
      </c>
      <c r="B539" s="1" t="s">
        <v>341</v>
      </c>
      <c r="C539" s="1">
        <v>20000</v>
      </c>
      <c r="D539" s="1">
        <v>9.5</v>
      </c>
      <c r="E539" s="1">
        <v>528.79999999999995</v>
      </c>
      <c r="F539" s="1">
        <v>9.8000000000000007</v>
      </c>
      <c r="G539" s="1">
        <v>632.20000000000005</v>
      </c>
      <c r="H539" s="1">
        <v>5.5</v>
      </c>
      <c r="I539" s="1">
        <v>322.89999999999998</v>
      </c>
      <c r="J539" s="1">
        <v>6.1</v>
      </c>
      <c r="K539" s="1" t="s">
        <v>858</v>
      </c>
      <c r="L539" s="1" t="s">
        <v>858</v>
      </c>
      <c r="N539" s="2" t="s">
        <v>762</v>
      </c>
      <c r="O539" s="2" t="s">
        <v>341</v>
      </c>
      <c r="P539" s="2">
        <v>28000</v>
      </c>
      <c r="Q539" s="2">
        <v>7.9</v>
      </c>
      <c r="R539" s="2">
        <v>37.5</v>
      </c>
      <c r="S539" s="2">
        <v>1.7</v>
      </c>
      <c r="T539" s="2">
        <v>39.299999999999997</v>
      </c>
      <c r="U539" s="2">
        <v>1.1000000000000001</v>
      </c>
      <c r="V539" s="2">
        <v>35.4</v>
      </c>
      <c r="W539" s="2">
        <v>3.2</v>
      </c>
      <c r="X539" s="2" t="s">
        <v>858</v>
      </c>
      <c r="Y539" s="2" t="s">
        <v>858</v>
      </c>
      <c r="AA539" s="3" t="s">
        <v>762</v>
      </c>
      <c r="AB539" s="3" t="s">
        <v>341</v>
      </c>
      <c r="AC539" s="3">
        <v>25000</v>
      </c>
      <c r="AD539" s="3">
        <v>12</v>
      </c>
      <c r="AE539" s="3">
        <v>25597</v>
      </c>
      <c r="AF539" s="3">
        <v>16</v>
      </c>
      <c r="AG539" s="3">
        <v>31211</v>
      </c>
      <c r="AH539" s="3">
        <v>9.1999999999999993</v>
      </c>
      <c r="AI539" s="3" t="s">
        <v>858</v>
      </c>
      <c r="AJ539" s="3" t="s">
        <v>858</v>
      </c>
      <c r="AK539" s="3" t="s">
        <v>858</v>
      </c>
      <c r="AL539" s="3" t="s">
        <v>858</v>
      </c>
      <c r="AN539" s="4" t="s">
        <v>762</v>
      </c>
      <c r="AO539" s="4" t="s">
        <v>341</v>
      </c>
      <c r="AP539" s="4">
        <v>28000</v>
      </c>
      <c r="AQ539" s="4">
        <v>7.9</v>
      </c>
      <c r="AR539" s="4">
        <v>12.74</v>
      </c>
      <c r="AS539" s="4">
        <v>8.3000000000000007</v>
      </c>
      <c r="AT539" s="4">
        <v>15.16</v>
      </c>
      <c r="AU539" s="4">
        <v>4.7</v>
      </c>
      <c r="AV539" s="4">
        <v>7.94</v>
      </c>
      <c r="AW539" s="4">
        <v>6.3</v>
      </c>
      <c r="AX539" s="4" t="s">
        <v>858</v>
      </c>
      <c r="AY539" s="4" t="s">
        <v>858</v>
      </c>
      <c r="BA539" s="5" t="s">
        <v>762</v>
      </c>
      <c r="BB539" s="5" t="s">
        <v>341</v>
      </c>
      <c r="BC539" s="5">
        <v>28000</v>
      </c>
      <c r="BD539" s="5">
        <v>7.9</v>
      </c>
      <c r="BE539" s="5">
        <v>496.9</v>
      </c>
      <c r="BF539" s="5">
        <v>8.5</v>
      </c>
      <c r="BG539" s="5">
        <v>596.4</v>
      </c>
      <c r="BH539" s="5">
        <v>4.5</v>
      </c>
      <c r="BI539" s="5">
        <v>310.7</v>
      </c>
      <c r="BJ539" s="5">
        <v>5.4</v>
      </c>
      <c r="BK539" s="5" t="s">
        <v>858</v>
      </c>
      <c r="BL539" s="5" t="s">
        <v>858</v>
      </c>
      <c r="BN539" s="6" t="s">
        <v>762</v>
      </c>
      <c r="BO539" s="6" t="s">
        <v>341</v>
      </c>
      <c r="BP539" s="6">
        <v>36000</v>
      </c>
      <c r="BQ539" s="6">
        <v>7</v>
      </c>
      <c r="BR539" s="6">
        <v>37.5</v>
      </c>
      <c r="BS539" s="6">
        <v>0.3</v>
      </c>
      <c r="BT539" s="6">
        <v>34.799999999999997</v>
      </c>
      <c r="BU539" s="6">
        <v>2.2000000000000002</v>
      </c>
      <c r="BV539" s="6">
        <v>19</v>
      </c>
      <c r="BW539" s="6">
        <v>20</v>
      </c>
      <c r="BX539" s="6" t="s">
        <v>858</v>
      </c>
      <c r="BY539" s="6" t="s">
        <v>858</v>
      </c>
      <c r="CA539" s="7" t="s">
        <v>762</v>
      </c>
      <c r="CB539" s="7" t="s">
        <v>341</v>
      </c>
      <c r="CC539" s="7">
        <v>30000</v>
      </c>
      <c r="CD539" s="7">
        <v>11.3</v>
      </c>
      <c r="CE539" s="7">
        <v>23910</v>
      </c>
      <c r="CF539" s="7">
        <v>15</v>
      </c>
      <c r="CG539" s="7">
        <v>27455</v>
      </c>
      <c r="CH539" s="7">
        <v>9.4</v>
      </c>
      <c r="CI539" s="7" t="s">
        <v>858</v>
      </c>
      <c r="CJ539" s="7" t="s">
        <v>858</v>
      </c>
      <c r="CK539" s="7" t="s">
        <v>858</v>
      </c>
      <c r="CL539" s="7" t="s">
        <v>858</v>
      </c>
      <c r="CN539" s="8" t="s">
        <v>762</v>
      </c>
      <c r="CO539" s="8" t="s">
        <v>341</v>
      </c>
      <c r="CP539" s="8">
        <v>36000</v>
      </c>
      <c r="CQ539" s="8">
        <v>7</v>
      </c>
      <c r="CR539" s="8">
        <v>11.52</v>
      </c>
      <c r="CS539" s="8">
        <v>8</v>
      </c>
      <c r="CT539" s="8">
        <v>14.68</v>
      </c>
      <c r="CU539" s="8">
        <v>4.4000000000000004</v>
      </c>
      <c r="CV539" s="8">
        <v>6.49</v>
      </c>
      <c r="CW539" s="8">
        <v>5</v>
      </c>
      <c r="CX539" s="8" t="s">
        <v>858</v>
      </c>
      <c r="CY539" s="8" t="s">
        <v>858</v>
      </c>
      <c r="DA539" s="20" t="s">
        <v>762</v>
      </c>
      <c r="DB539" s="20" t="s">
        <v>341</v>
      </c>
      <c r="DC539" s="20">
        <v>36000</v>
      </c>
      <c r="DD539" s="20">
        <v>7</v>
      </c>
      <c r="DE539" s="20">
        <v>441</v>
      </c>
      <c r="DF539" s="20">
        <v>6.8</v>
      </c>
      <c r="DG539" s="20">
        <v>511.1</v>
      </c>
      <c r="DH539" s="20">
        <v>4.8</v>
      </c>
      <c r="DI539" s="20">
        <v>150.69999999999999</v>
      </c>
      <c r="DJ539" s="20">
        <v>19</v>
      </c>
      <c r="DK539" s="20" t="s">
        <v>858</v>
      </c>
      <c r="DL539" s="20" t="s">
        <v>858</v>
      </c>
      <c r="DN539" s="21" t="s">
        <v>762</v>
      </c>
      <c r="DO539" s="21" t="s">
        <v>341</v>
      </c>
      <c r="DP539" s="21">
        <v>8000</v>
      </c>
      <c r="DQ539" s="21">
        <v>14.4</v>
      </c>
      <c r="DR539" s="21">
        <v>37.5</v>
      </c>
      <c r="DS539" s="21">
        <v>0.6</v>
      </c>
      <c r="DT539" s="21">
        <v>37.9</v>
      </c>
      <c r="DU539" s="21">
        <v>1.6</v>
      </c>
      <c r="DV539" s="21" t="s">
        <v>858</v>
      </c>
      <c r="DW539" s="21" t="s">
        <v>858</v>
      </c>
      <c r="DX539" s="21" t="s">
        <v>858</v>
      </c>
      <c r="DY539" s="21" t="s">
        <v>858</v>
      </c>
      <c r="EA539" s="22" t="s">
        <v>762</v>
      </c>
      <c r="EB539" s="22" t="s">
        <v>341</v>
      </c>
      <c r="EC539" s="22" t="s">
        <v>858</v>
      </c>
      <c r="ED539" s="22" t="s">
        <v>858</v>
      </c>
      <c r="EE539" s="22" t="s">
        <v>858</v>
      </c>
      <c r="EF539" s="22" t="s">
        <v>858</v>
      </c>
      <c r="EG539" s="22" t="s">
        <v>858</v>
      </c>
      <c r="EH539" s="22" t="s">
        <v>858</v>
      </c>
      <c r="EI539" s="22" t="s">
        <v>858</v>
      </c>
      <c r="EJ539" s="22" t="s">
        <v>858</v>
      </c>
      <c r="EK539" s="22" t="s">
        <v>858</v>
      </c>
      <c r="EL539" s="22" t="s">
        <v>858</v>
      </c>
      <c r="EN539" s="23" t="s">
        <v>762</v>
      </c>
      <c r="EO539" s="23" t="s">
        <v>341</v>
      </c>
      <c r="EP539" s="23">
        <v>8000</v>
      </c>
      <c r="EQ539" s="23">
        <v>14.4</v>
      </c>
      <c r="ER539" s="23">
        <v>11.4</v>
      </c>
      <c r="ES539" s="23">
        <v>14</v>
      </c>
      <c r="ET539" s="23">
        <v>13.26</v>
      </c>
      <c r="EU539" s="23">
        <v>6.2</v>
      </c>
      <c r="EV539" s="23" t="s">
        <v>858</v>
      </c>
      <c r="EW539" s="23" t="s">
        <v>858</v>
      </c>
      <c r="EX539" s="23" t="s">
        <v>858</v>
      </c>
      <c r="EY539" s="23" t="s">
        <v>858</v>
      </c>
      <c r="FA539" s="24" t="s">
        <v>762</v>
      </c>
      <c r="FB539" s="24" t="s">
        <v>341</v>
      </c>
      <c r="FC539" s="24">
        <v>8000</v>
      </c>
      <c r="FD539" s="24">
        <v>14.4</v>
      </c>
      <c r="FE539" s="24">
        <v>454.9</v>
      </c>
      <c r="FF539" s="24">
        <v>12</v>
      </c>
      <c r="FG539" s="24">
        <v>503</v>
      </c>
      <c r="FH539" s="24">
        <v>5.8</v>
      </c>
      <c r="FI539" s="24" t="s">
        <v>858</v>
      </c>
      <c r="FJ539" s="24" t="s">
        <v>858</v>
      </c>
      <c r="FK539" s="24" t="s">
        <v>858</v>
      </c>
      <c r="FL539" s="24" t="s">
        <v>858</v>
      </c>
      <c r="FN539" s="11" t="s">
        <v>762</v>
      </c>
      <c r="FO539" s="11" t="s">
        <v>341</v>
      </c>
      <c r="FP539" s="11">
        <v>20000</v>
      </c>
      <c r="FQ539" s="11">
        <v>9.5</v>
      </c>
      <c r="FR539" s="11">
        <v>37.5</v>
      </c>
      <c r="FS539" s="11">
        <v>1.7</v>
      </c>
      <c r="FT539" s="11">
        <v>39.9</v>
      </c>
      <c r="FU539" s="11">
        <v>1.3</v>
      </c>
      <c r="FV539" s="11">
        <v>36.799999999999997</v>
      </c>
      <c r="FW539" s="11">
        <v>2.4</v>
      </c>
      <c r="FX539" s="11" t="s">
        <v>858</v>
      </c>
      <c r="FY539" s="11" t="s">
        <v>858</v>
      </c>
      <c r="GA539" s="10" t="s">
        <v>762</v>
      </c>
      <c r="GB539" s="10" t="s">
        <v>341</v>
      </c>
      <c r="GC539" s="10">
        <v>18000</v>
      </c>
      <c r="GD539" s="10">
        <v>11.3</v>
      </c>
      <c r="GE539" s="10">
        <v>27849</v>
      </c>
      <c r="GF539" s="10">
        <v>13</v>
      </c>
      <c r="GG539" s="10">
        <v>33687</v>
      </c>
      <c r="GH539" s="10">
        <v>6.8</v>
      </c>
      <c r="GI539" s="10">
        <v>16253</v>
      </c>
      <c r="GJ539" s="10">
        <v>11</v>
      </c>
      <c r="GK539" s="10" t="s">
        <v>858</v>
      </c>
      <c r="GL539" s="10" t="s">
        <v>858</v>
      </c>
      <c r="GN539" s="9" t="s">
        <v>762</v>
      </c>
      <c r="GO539" s="9" t="s">
        <v>341</v>
      </c>
      <c r="GP539" s="9">
        <v>20000</v>
      </c>
      <c r="GQ539" s="9">
        <v>9.5</v>
      </c>
      <c r="GR539" s="9">
        <v>13.52</v>
      </c>
      <c r="GS539" s="9">
        <v>9.6999999999999993</v>
      </c>
      <c r="GT539" s="9">
        <v>15.85</v>
      </c>
      <c r="GU539" s="9">
        <v>5.7</v>
      </c>
      <c r="GV539" s="9">
        <v>8</v>
      </c>
      <c r="GW539" s="9">
        <v>6.5</v>
      </c>
      <c r="GX539" s="9" t="s">
        <v>858</v>
      </c>
      <c r="GY539" s="9" t="s">
        <v>858</v>
      </c>
    </row>
    <row r="540" spans="1:207" x14ac:dyDescent="0.25">
      <c r="A540" s="1" t="s">
        <v>763</v>
      </c>
      <c r="B540" s="1" t="s">
        <v>342</v>
      </c>
      <c r="C540" s="1">
        <v>13000</v>
      </c>
      <c r="D540" s="1">
        <v>11.6</v>
      </c>
      <c r="E540" s="1">
        <v>432.3</v>
      </c>
      <c r="F540" s="1">
        <v>11</v>
      </c>
      <c r="G540" s="1">
        <v>499</v>
      </c>
      <c r="H540" s="1">
        <v>6.9</v>
      </c>
      <c r="I540" s="1">
        <v>258.5</v>
      </c>
      <c r="J540" s="1">
        <v>6.9</v>
      </c>
      <c r="K540" s="1" t="s">
        <v>858</v>
      </c>
      <c r="L540" s="1" t="s">
        <v>858</v>
      </c>
      <c r="N540" s="2" t="s">
        <v>763</v>
      </c>
      <c r="O540" s="2" t="s">
        <v>342</v>
      </c>
      <c r="P540" s="2">
        <v>22000</v>
      </c>
      <c r="Q540" s="2">
        <v>8.8000000000000007</v>
      </c>
      <c r="R540" s="2">
        <v>39</v>
      </c>
      <c r="S540" s="2">
        <v>1.6</v>
      </c>
      <c r="T540" s="2">
        <v>39.700000000000003</v>
      </c>
      <c r="U540" s="2">
        <v>1.2</v>
      </c>
      <c r="V540" s="2">
        <v>32.4</v>
      </c>
      <c r="W540" s="2">
        <v>2.6</v>
      </c>
      <c r="X540" s="2" t="s">
        <v>858</v>
      </c>
      <c r="Y540" s="2" t="s">
        <v>858</v>
      </c>
      <c r="AA540" s="3" t="s">
        <v>763</v>
      </c>
      <c r="AB540" s="3" t="s">
        <v>342</v>
      </c>
      <c r="AC540" s="3">
        <v>18000</v>
      </c>
      <c r="AD540" s="3">
        <v>10.8</v>
      </c>
      <c r="AE540" s="3">
        <v>22013</v>
      </c>
      <c r="AF540" s="3">
        <v>9.9</v>
      </c>
      <c r="AG540" s="3">
        <v>25649</v>
      </c>
      <c r="AH540" s="3">
        <v>7.9</v>
      </c>
      <c r="AI540" s="3">
        <v>13256</v>
      </c>
      <c r="AJ540" s="3">
        <v>9.3000000000000007</v>
      </c>
      <c r="AK540" s="3" t="s">
        <v>858</v>
      </c>
      <c r="AL540" s="3" t="s">
        <v>858</v>
      </c>
      <c r="AN540" s="4" t="s">
        <v>763</v>
      </c>
      <c r="AO540" s="4" t="s">
        <v>342</v>
      </c>
      <c r="AP540" s="4">
        <v>22000</v>
      </c>
      <c r="AQ540" s="4">
        <v>8.8000000000000007</v>
      </c>
      <c r="AR540" s="4">
        <v>9.4</v>
      </c>
      <c r="AS540" s="4">
        <v>6</v>
      </c>
      <c r="AT540" s="4">
        <v>11.68</v>
      </c>
      <c r="AU540" s="4">
        <v>5.2</v>
      </c>
      <c r="AV540" s="4">
        <v>6.34</v>
      </c>
      <c r="AW540" s="4">
        <v>5.5</v>
      </c>
      <c r="AX540" s="4" t="s">
        <v>858</v>
      </c>
      <c r="AY540" s="4" t="s">
        <v>858</v>
      </c>
      <c r="BA540" s="5" t="s">
        <v>763</v>
      </c>
      <c r="BB540" s="5" t="s">
        <v>342</v>
      </c>
      <c r="BC540" s="5">
        <v>22000</v>
      </c>
      <c r="BD540" s="5">
        <v>8.8000000000000007</v>
      </c>
      <c r="BE540" s="5">
        <v>399.3</v>
      </c>
      <c r="BF540" s="5">
        <v>8.1</v>
      </c>
      <c r="BG540" s="5">
        <v>464.1</v>
      </c>
      <c r="BH540" s="5">
        <v>5</v>
      </c>
      <c r="BI540" s="5">
        <v>255</v>
      </c>
      <c r="BJ540" s="5">
        <v>5.3</v>
      </c>
      <c r="BK540" s="5" t="s">
        <v>858</v>
      </c>
      <c r="BL540" s="5" t="s">
        <v>858</v>
      </c>
      <c r="BN540" s="6" t="s">
        <v>763</v>
      </c>
      <c r="BO540" s="6" t="s">
        <v>342</v>
      </c>
      <c r="BP540" s="6">
        <v>36000</v>
      </c>
      <c r="BQ540" s="6">
        <v>6.8</v>
      </c>
      <c r="BR540" s="6">
        <v>35</v>
      </c>
      <c r="BS540" s="6">
        <v>4.4000000000000004</v>
      </c>
      <c r="BT540" s="6">
        <v>30.4</v>
      </c>
      <c r="BU540" s="6">
        <v>3</v>
      </c>
      <c r="BV540" s="6">
        <v>9.4</v>
      </c>
      <c r="BW540" s="6">
        <v>13</v>
      </c>
      <c r="BX540" s="6" t="s">
        <v>858</v>
      </c>
      <c r="BY540" s="6" t="s">
        <v>858</v>
      </c>
      <c r="CA540" s="7" t="s">
        <v>763</v>
      </c>
      <c r="CB540" s="7" t="s">
        <v>342</v>
      </c>
      <c r="CC540" s="7">
        <v>31000</v>
      </c>
      <c r="CD540" s="7">
        <v>8.1</v>
      </c>
      <c r="CE540" s="7">
        <v>16073</v>
      </c>
      <c r="CF540" s="7">
        <v>8.1</v>
      </c>
      <c r="CG540" s="7">
        <v>19134</v>
      </c>
      <c r="CH540" s="7">
        <v>7.3</v>
      </c>
      <c r="CI540" s="7" t="s">
        <v>858</v>
      </c>
      <c r="CJ540" s="7" t="s">
        <v>858</v>
      </c>
      <c r="CK540" s="7" t="s">
        <v>858</v>
      </c>
      <c r="CL540" s="7" t="s">
        <v>858</v>
      </c>
      <c r="CN540" s="8" t="s">
        <v>763</v>
      </c>
      <c r="CO540" s="8" t="s">
        <v>342</v>
      </c>
      <c r="CP540" s="8">
        <v>36000</v>
      </c>
      <c r="CQ540" s="8">
        <v>6.8</v>
      </c>
      <c r="CR540" s="8">
        <v>9.0500000000000007</v>
      </c>
      <c r="CS540" s="8">
        <v>5.6</v>
      </c>
      <c r="CT540" s="8">
        <v>11.59</v>
      </c>
      <c r="CU540" s="8">
        <v>4.4000000000000004</v>
      </c>
      <c r="CV540" s="8">
        <v>6.13</v>
      </c>
      <c r="CW540" s="8">
        <v>1.7</v>
      </c>
      <c r="CX540" s="8" t="s">
        <v>858</v>
      </c>
      <c r="CY540" s="8" t="s">
        <v>858</v>
      </c>
      <c r="DA540" s="20" t="s">
        <v>763</v>
      </c>
      <c r="DB540" s="20" t="s">
        <v>342</v>
      </c>
      <c r="DC540" s="20">
        <v>36000</v>
      </c>
      <c r="DD540" s="20">
        <v>6.8</v>
      </c>
      <c r="DE540" s="20">
        <v>307.10000000000002</v>
      </c>
      <c r="DF540" s="20">
        <v>6.2</v>
      </c>
      <c r="DG540" s="20">
        <v>352.5</v>
      </c>
      <c r="DH540" s="20">
        <v>5.2</v>
      </c>
      <c r="DI540" s="20">
        <v>85.6</v>
      </c>
      <c r="DJ540" s="20">
        <v>16</v>
      </c>
      <c r="DK540" s="20" t="s">
        <v>858</v>
      </c>
      <c r="DL540" s="20" t="s">
        <v>858</v>
      </c>
      <c r="DN540" s="21" t="s">
        <v>763</v>
      </c>
      <c r="DO540" s="21" t="s">
        <v>342</v>
      </c>
      <c r="DP540" s="21">
        <v>9000</v>
      </c>
      <c r="DQ540" s="21">
        <v>13.6</v>
      </c>
      <c r="DR540" s="21">
        <v>37</v>
      </c>
      <c r="DS540" s="21">
        <v>2.1</v>
      </c>
      <c r="DT540" s="21">
        <v>37.4</v>
      </c>
      <c r="DU540" s="21">
        <v>1.9</v>
      </c>
      <c r="DV540" s="21" t="s">
        <v>858</v>
      </c>
      <c r="DW540" s="21" t="s">
        <v>858</v>
      </c>
      <c r="DX540" s="21" t="s">
        <v>858</v>
      </c>
      <c r="DY540" s="21" t="s">
        <v>858</v>
      </c>
      <c r="EA540" s="22" t="s">
        <v>763</v>
      </c>
      <c r="EB540" s="22" t="s">
        <v>342</v>
      </c>
      <c r="EC540" s="22">
        <v>7000</v>
      </c>
      <c r="ED540" s="22">
        <v>16.8</v>
      </c>
      <c r="EE540" s="22">
        <v>19716</v>
      </c>
      <c r="EF540" s="22">
        <v>14</v>
      </c>
      <c r="EG540" s="22">
        <v>22410</v>
      </c>
      <c r="EH540" s="22">
        <v>7</v>
      </c>
      <c r="EI540" s="22" t="s">
        <v>858</v>
      </c>
      <c r="EJ540" s="22" t="s">
        <v>858</v>
      </c>
      <c r="EK540" s="22" t="s">
        <v>858</v>
      </c>
      <c r="EL540" s="22" t="s">
        <v>858</v>
      </c>
      <c r="EN540" s="23" t="s">
        <v>763</v>
      </c>
      <c r="EO540" s="23" t="s">
        <v>342</v>
      </c>
      <c r="EP540" s="23">
        <v>9000</v>
      </c>
      <c r="EQ540" s="23">
        <v>13.6</v>
      </c>
      <c r="ER540" s="23">
        <v>9.1199999999999992</v>
      </c>
      <c r="ES540" s="23">
        <v>9.6999999999999993</v>
      </c>
      <c r="ET540" s="23">
        <v>11.03</v>
      </c>
      <c r="EU540" s="23">
        <v>6.5</v>
      </c>
      <c r="EV540" s="23" t="s">
        <v>858</v>
      </c>
      <c r="EW540" s="23" t="s">
        <v>858</v>
      </c>
      <c r="EX540" s="23" t="s">
        <v>858</v>
      </c>
      <c r="EY540" s="23" t="s">
        <v>858</v>
      </c>
      <c r="FA540" s="24" t="s">
        <v>763</v>
      </c>
      <c r="FB540" s="24" t="s">
        <v>342</v>
      </c>
      <c r="FC540" s="24">
        <v>9000</v>
      </c>
      <c r="FD540" s="24">
        <v>13.6</v>
      </c>
      <c r="FE540" s="24">
        <v>365.7</v>
      </c>
      <c r="FF540" s="24">
        <v>10</v>
      </c>
      <c r="FG540" s="24">
        <v>412.4</v>
      </c>
      <c r="FH540" s="24">
        <v>6</v>
      </c>
      <c r="FI540" s="24" t="s">
        <v>858</v>
      </c>
      <c r="FJ540" s="24" t="s">
        <v>858</v>
      </c>
      <c r="FK540" s="24" t="s">
        <v>858</v>
      </c>
      <c r="FL540" s="24" t="s">
        <v>858</v>
      </c>
      <c r="FN540" s="11" t="s">
        <v>763</v>
      </c>
      <c r="FO540" s="11" t="s">
        <v>342</v>
      </c>
      <c r="FP540" s="11">
        <v>13000</v>
      </c>
      <c r="FQ540" s="11">
        <v>11.6</v>
      </c>
      <c r="FR540" s="11">
        <v>40</v>
      </c>
      <c r="FS540" s="11">
        <v>2.7</v>
      </c>
      <c r="FT540" s="11">
        <v>41.3</v>
      </c>
      <c r="FU540" s="11">
        <v>1.5</v>
      </c>
      <c r="FV540" s="11">
        <v>35</v>
      </c>
      <c r="FW540" s="11">
        <v>3.7</v>
      </c>
      <c r="FX540" s="11" t="s">
        <v>858</v>
      </c>
      <c r="FY540" s="11" t="s">
        <v>858</v>
      </c>
      <c r="GA540" s="10" t="s">
        <v>763</v>
      </c>
      <c r="GB540" s="10" t="s">
        <v>342</v>
      </c>
      <c r="GC540" s="10">
        <v>11000</v>
      </c>
      <c r="GD540" s="10">
        <v>14.1</v>
      </c>
      <c r="GE540" s="10">
        <v>24507</v>
      </c>
      <c r="GF540" s="10">
        <v>13</v>
      </c>
      <c r="GG540" s="10">
        <v>27807</v>
      </c>
      <c r="GH540" s="10">
        <v>11</v>
      </c>
      <c r="GI540" s="10" t="s">
        <v>858</v>
      </c>
      <c r="GJ540" s="10" t="s">
        <v>858</v>
      </c>
      <c r="GK540" s="10" t="s">
        <v>858</v>
      </c>
      <c r="GL540" s="10" t="s">
        <v>858</v>
      </c>
      <c r="GN540" s="9" t="s">
        <v>763</v>
      </c>
      <c r="GO540" s="9" t="s">
        <v>342</v>
      </c>
      <c r="GP540" s="9">
        <v>13000</v>
      </c>
      <c r="GQ540" s="9">
        <v>11.6</v>
      </c>
      <c r="GR540" s="9">
        <v>9.4600000000000009</v>
      </c>
      <c r="GS540" s="9">
        <v>8.4</v>
      </c>
      <c r="GT540" s="9">
        <v>12.07</v>
      </c>
      <c r="GU540" s="9">
        <v>7.2</v>
      </c>
      <c r="GV540" s="9">
        <v>6.4</v>
      </c>
      <c r="GW540" s="9">
        <v>7.6</v>
      </c>
      <c r="GX540" s="9" t="s">
        <v>858</v>
      </c>
      <c r="GY540" s="9" t="s">
        <v>858</v>
      </c>
    </row>
    <row r="541" spans="1:207" x14ac:dyDescent="0.25">
      <c r="A541" s="1" t="s">
        <v>764</v>
      </c>
      <c r="B541" s="1" t="s">
        <v>343</v>
      </c>
      <c r="C541" s="1">
        <v>16000</v>
      </c>
      <c r="D541" s="1">
        <v>10.6</v>
      </c>
      <c r="E541" s="1">
        <v>477.9</v>
      </c>
      <c r="F541" s="1">
        <v>9</v>
      </c>
      <c r="G541" s="1">
        <v>556</v>
      </c>
      <c r="H541" s="1">
        <v>5.7</v>
      </c>
      <c r="I541" s="1">
        <v>305</v>
      </c>
      <c r="J541" s="1">
        <v>7.8</v>
      </c>
      <c r="K541" s="1" t="s">
        <v>858</v>
      </c>
      <c r="L541" s="1" t="s">
        <v>858</v>
      </c>
      <c r="N541" s="2" t="s">
        <v>764</v>
      </c>
      <c r="O541" s="2" t="s">
        <v>343</v>
      </c>
      <c r="P541" s="2">
        <v>25000</v>
      </c>
      <c r="Q541" s="2">
        <v>8.1999999999999993</v>
      </c>
      <c r="R541" s="2">
        <v>37.6</v>
      </c>
      <c r="S541" s="2">
        <v>2</v>
      </c>
      <c r="T541" s="2">
        <v>39.6</v>
      </c>
      <c r="U541" s="2">
        <v>1.2</v>
      </c>
      <c r="V541" s="2">
        <v>32.4</v>
      </c>
      <c r="W541" s="2">
        <v>1.5</v>
      </c>
      <c r="X541" s="2" t="s">
        <v>858</v>
      </c>
      <c r="Y541" s="2" t="s">
        <v>858</v>
      </c>
      <c r="AA541" s="3" t="s">
        <v>764</v>
      </c>
      <c r="AB541" s="3" t="s">
        <v>343</v>
      </c>
      <c r="AC541" s="3">
        <v>22000</v>
      </c>
      <c r="AD541" s="3">
        <v>9.9</v>
      </c>
      <c r="AE541" s="3">
        <v>22167</v>
      </c>
      <c r="AF541" s="3">
        <v>7.8</v>
      </c>
      <c r="AG541" s="3">
        <v>27077</v>
      </c>
      <c r="AH541" s="3">
        <v>6.4</v>
      </c>
      <c r="AI541" s="3">
        <v>13646</v>
      </c>
      <c r="AJ541" s="3">
        <v>6</v>
      </c>
      <c r="AK541" s="3" t="s">
        <v>858</v>
      </c>
      <c r="AL541" s="3" t="s">
        <v>858</v>
      </c>
      <c r="AN541" s="4" t="s">
        <v>764</v>
      </c>
      <c r="AO541" s="4" t="s">
        <v>343</v>
      </c>
      <c r="AP541" s="4">
        <v>25000</v>
      </c>
      <c r="AQ541" s="4">
        <v>8.1999999999999993</v>
      </c>
      <c r="AR541" s="4">
        <v>10.37</v>
      </c>
      <c r="AS541" s="4">
        <v>6.7</v>
      </c>
      <c r="AT541" s="4">
        <v>13.24</v>
      </c>
      <c r="AU541" s="4">
        <v>5.0999999999999996</v>
      </c>
      <c r="AV541" s="4">
        <v>7</v>
      </c>
      <c r="AW541" s="4">
        <v>4.3</v>
      </c>
      <c r="AX541" s="4" t="s">
        <v>858</v>
      </c>
      <c r="AY541" s="4" t="s">
        <v>858</v>
      </c>
      <c r="BA541" s="5" t="s">
        <v>764</v>
      </c>
      <c r="BB541" s="5" t="s">
        <v>343</v>
      </c>
      <c r="BC541" s="5">
        <v>25000</v>
      </c>
      <c r="BD541" s="5">
        <v>8.1999999999999993</v>
      </c>
      <c r="BE541" s="5">
        <v>435.2</v>
      </c>
      <c r="BF541" s="5">
        <v>6.3</v>
      </c>
      <c r="BG541" s="5">
        <v>523.9</v>
      </c>
      <c r="BH541" s="5">
        <v>4.9000000000000004</v>
      </c>
      <c r="BI541" s="5">
        <v>269.2</v>
      </c>
      <c r="BJ541" s="5">
        <v>4.0999999999999996</v>
      </c>
      <c r="BK541" s="5" t="s">
        <v>858</v>
      </c>
      <c r="BL541" s="5" t="s">
        <v>858</v>
      </c>
      <c r="BN541" s="6" t="s">
        <v>764</v>
      </c>
      <c r="BO541" s="6" t="s">
        <v>343</v>
      </c>
      <c r="BP541" s="6">
        <v>36000</v>
      </c>
      <c r="BQ541" s="6">
        <v>6.8</v>
      </c>
      <c r="BR541" s="6">
        <v>36.799999999999997</v>
      </c>
      <c r="BS541" s="6">
        <v>1.8</v>
      </c>
      <c r="BT541" s="6">
        <v>33.5</v>
      </c>
      <c r="BU541" s="6">
        <v>2.2999999999999998</v>
      </c>
      <c r="BV541" s="6">
        <v>16</v>
      </c>
      <c r="BW541" s="6">
        <v>9.5</v>
      </c>
      <c r="BX541" s="6" t="s">
        <v>858</v>
      </c>
      <c r="BY541" s="6" t="s">
        <v>858</v>
      </c>
      <c r="CA541" s="7" t="s">
        <v>764</v>
      </c>
      <c r="CB541" s="7" t="s">
        <v>343</v>
      </c>
      <c r="CC541" s="7">
        <v>31000</v>
      </c>
      <c r="CD541" s="7">
        <v>8.1999999999999993</v>
      </c>
      <c r="CE541" s="7">
        <v>17529</v>
      </c>
      <c r="CF541" s="7">
        <v>8.9</v>
      </c>
      <c r="CG541" s="7">
        <v>21591</v>
      </c>
      <c r="CH541" s="7">
        <v>6.6</v>
      </c>
      <c r="CI541" s="7">
        <v>6085</v>
      </c>
      <c r="CJ541" s="7">
        <v>20</v>
      </c>
      <c r="CK541" s="7" t="s">
        <v>858</v>
      </c>
      <c r="CL541" s="7" t="s">
        <v>858</v>
      </c>
      <c r="CN541" s="8" t="s">
        <v>764</v>
      </c>
      <c r="CO541" s="8" t="s">
        <v>343</v>
      </c>
      <c r="CP541" s="8">
        <v>36000</v>
      </c>
      <c r="CQ541" s="8">
        <v>6.8</v>
      </c>
      <c r="CR541" s="8">
        <v>9.6</v>
      </c>
      <c r="CS541" s="8">
        <v>5.3</v>
      </c>
      <c r="CT541" s="8">
        <v>12.57</v>
      </c>
      <c r="CU541" s="8">
        <v>4.5999999999999996</v>
      </c>
      <c r="CV541" s="8">
        <v>6.42</v>
      </c>
      <c r="CW541" s="8">
        <v>2.2000000000000002</v>
      </c>
      <c r="CX541" s="8" t="s">
        <v>858</v>
      </c>
      <c r="CY541" s="8" t="s">
        <v>858</v>
      </c>
      <c r="DA541" s="20" t="s">
        <v>764</v>
      </c>
      <c r="DB541" s="20" t="s">
        <v>343</v>
      </c>
      <c r="DC541" s="20">
        <v>36000</v>
      </c>
      <c r="DD541" s="20">
        <v>6.8</v>
      </c>
      <c r="DE541" s="20">
        <v>353.1</v>
      </c>
      <c r="DF541" s="20">
        <v>6.7</v>
      </c>
      <c r="DG541" s="20">
        <v>421.6</v>
      </c>
      <c r="DH541" s="20">
        <v>5.0999999999999996</v>
      </c>
      <c r="DI541" s="20">
        <v>118.8</v>
      </c>
      <c r="DJ541" s="20">
        <v>11</v>
      </c>
      <c r="DK541" s="20" t="s">
        <v>858</v>
      </c>
      <c r="DL541" s="20" t="s">
        <v>858</v>
      </c>
      <c r="DN541" s="21" t="s">
        <v>764</v>
      </c>
      <c r="DO541" s="21" t="s">
        <v>343</v>
      </c>
      <c r="DP541" s="21">
        <v>10000</v>
      </c>
      <c r="DQ541" s="21">
        <v>12.9</v>
      </c>
      <c r="DR541" s="21">
        <v>37</v>
      </c>
      <c r="DS541" s="21">
        <v>1.9</v>
      </c>
      <c r="DT541" s="21">
        <v>37.200000000000003</v>
      </c>
      <c r="DU541" s="21">
        <v>1.5</v>
      </c>
      <c r="DV541" s="21">
        <v>32.4</v>
      </c>
      <c r="DW541" s="21">
        <v>1</v>
      </c>
      <c r="DX541" s="21" t="s">
        <v>858</v>
      </c>
      <c r="DY541" s="21" t="s">
        <v>858</v>
      </c>
      <c r="EA541" s="22" t="s">
        <v>764</v>
      </c>
      <c r="EB541" s="22" t="s">
        <v>343</v>
      </c>
      <c r="EC541" s="22">
        <v>8000</v>
      </c>
      <c r="ED541" s="22">
        <v>15.8</v>
      </c>
      <c r="EE541" s="22">
        <v>17882</v>
      </c>
      <c r="EF541" s="22">
        <v>11</v>
      </c>
      <c r="EG541" s="22">
        <v>23736</v>
      </c>
      <c r="EH541" s="22">
        <v>9.8000000000000007</v>
      </c>
      <c r="EI541" s="22" t="s">
        <v>858</v>
      </c>
      <c r="EJ541" s="22" t="s">
        <v>858</v>
      </c>
      <c r="EK541" s="22" t="s">
        <v>858</v>
      </c>
      <c r="EL541" s="22" t="s">
        <v>858</v>
      </c>
      <c r="EN541" s="23" t="s">
        <v>764</v>
      </c>
      <c r="EO541" s="23" t="s">
        <v>343</v>
      </c>
      <c r="EP541" s="23">
        <v>10000</v>
      </c>
      <c r="EQ541" s="23">
        <v>12.9</v>
      </c>
      <c r="ER541" s="23">
        <v>9.32</v>
      </c>
      <c r="ES541" s="23">
        <v>11</v>
      </c>
      <c r="ET541" s="23">
        <v>12.69</v>
      </c>
      <c r="EU541" s="23">
        <v>9.3000000000000007</v>
      </c>
      <c r="EV541" s="23">
        <v>6.49</v>
      </c>
      <c r="EW541" s="23">
        <v>3.4</v>
      </c>
      <c r="EX541" s="23" t="s">
        <v>858</v>
      </c>
      <c r="EY541" s="23" t="s">
        <v>858</v>
      </c>
      <c r="FA541" s="24" t="s">
        <v>764</v>
      </c>
      <c r="FB541" s="24" t="s">
        <v>343</v>
      </c>
      <c r="FC541" s="24">
        <v>10000</v>
      </c>
      <c r="FD541" s="24">
        <v>12.9</v>
      </c>
      <c r="FE541" s="24">
        <v>344.3</v>
      </c>
      <c r="FF541" s="24">
        <v>11</v>
      </c>
      <c r="FG541" s="24">
        <v>472</v>
      </c>
      <c r="FH541" s="24">
        <v>8.8000000000000007</v>
      </c>
      <c r="FI541" s="24">
        <v>259.5</v>
      </c>
      <c r="FJ541" s="24">
        <v>4.0999999999999996</v>
      </c>
      <c r="FK541" s="24" t="s">
        <v>858</v>
      </c>
      <c r="FL541" s="24" t="s">
        <v>858</v>
      </c>
      <c r="FN541" s="11" t="s">
        <v>764</v>
      </c>
      <c r="FO541" s="11" t="s">
        <v>343</v>
      </c>
      <c r="FP541" s="11">
        <v>16000</v>
      </c>
      <c r="FQ541" s="11">
        <v>10.6</v>
      </c>
      <c r="FR541" s="11">
        <v>40</v>
      </c>
      <c r="FS541" s="11">
        <v>1.8</v>
      </c>
      <c r="FT541" s="11">
        <v>41</v>
      </c>
      <c r="FU541" s="11">
        <v>1.6</v>
      </c>
      <c r="FV541" s="11">
        <v>34.799999999999997</v>
      </c>
      <c r="FW541" s="11">
        <v>2.7</v>
      </c>
      <c r="FX541" s="11" t="s">
        <v>858</v>
      </c>
      <c r="FY541" s="11" t="s">
        <v>858</v>
      </c>
      <c r="GA541" s="10" t="s">
        <v>764</v>
      </c>
      <c r="GB541" s="10" t="s">
        <v>343</v>
      </c>
      <c r="GC541" s="10">
        <v>14000</v>
      </c>
      <c r="GD541" s="10">
        <v>12.7</v>
      </c>
      <c r="GE541" s="10">
        <v>24747</v>
      </c>
      <c r="GF541" s="10">
        <v>10</v>
      </c>
      <c r="GG541" s="10">
        <v>29010</v>
      </c>
      <c r="GH541" s="10">
        <v>8.1</v>
      </c>
      <c r="GI541" s="10">
        <v>15294</v>
      </c>
      <c r="GJ541" s="10">
        <v>9.6999999999999993</v>
      </c>
      <c r="GK541" s="10" t="s">
        <v>858</v>
      </c>
      <c r="GL541" s="10" t="s">
        <v>858</v>
      </c>
      <c r="GN541" s="9" t="s">
        <v>764</v>
      </c>
      <c r="GO541" s="9" t="s">
        <v>343</v>
      </c>
      <c r="GP541" s="9">
        <v>16000</v>
      </c>
      <c r="GQ541" s="9">
        <v>10.6</v>
      </c>
      <c r="GR541" s="9">
        <v>11.24</v>
      </c>
      <c r="GS541" s="9">
        <v>9.6999999999999993</v>
      </c>
      <c r="GT541" s="9">
        <v>13.55</v>
      </c>
      <c r="GU541" s="9">
        <v>6</v>
      </c>
      <c r="GV541" s="9">
        <v>7.76</v>
      </c>
      <c r="GW541" s="9">
        <v>6.3</v>
      </c>
      <c r="GX541" s="9" t="s">
        <v>858</v>
      </c>
      <c r="GY541" s="9" t="s">
        <v>858</v>
      </c>
    </row>
    <row r="542" spans="1:207" x14ac:dyDescent="0.25">
      <c r="A542" s="1" t="s">
        <v>765</v>
      </c>
      <c r="B542" s="1" t="s">
        <v>344</v>
      </c>
      <c r="C542" s="1">
        <v>31000</v>
      </c>
      <c r="D542" s="1">
        <v>7.6</v>
      </c>
      <c r="E542" s="1">
        <v>519.20000000000005</v>
      </c>
      <c r="F542" s="1">
        <v>6.7</v>
      </c>
      <c r="G542" s="1">
        <v>571.70000000000005</v>
      </c>
      <c r="H542" s="1">
        <v>3.8</v>
      </c>
      <c r="I542" s="1">
        <v>299.39999999999998</v>
      </c>
      <c r="J542" s="1">
        <v>4.8</v>
      </c>
      <c r="K542" s="1" t="s">
        <v>858</v>
      </c>
      <c r="L542" s="1" t="s">
        <v>858</v>
      </c>
      <c r="N542" s="2" t="s">
        <v>765</v>
      </c>
      <c r="O542" s="2" t="s">
        <v>344</v>
      </c>
      <c r="P542" s="2">
        <v>44000</v>
      </c>
      <c r="Q542" s="2">
        <v>6.3</v>
      </c>
      <c r="R542" s="2">
        <v>38</v>
      </c>
      <c r="S542" s="2">
        <v>1.6</v>
      </c>
      <c r="T542" s="2">
        <v>39.6</v>
      </c>
      <c r="U542" s="2">
        <v>0.9</v>
      </c>
      <c r="V542" s="2">
        <v>34.9</v>
      </c>
      <c r="W542" s="2">
        <v>2.6</v>
      </c>
      <c r="X542" s="2" t="s">
        <v>858</v>
      </c>
      <c r="Y542" s="2" t="s">
        <v>858</v>
      </c>
      <c r="AA542" s="3" t="s">
        <v>765</v>
      </c>
      <c r="AB542" s="3" t="s">
        <v>344</v>
      </c>
      <c r="AC542" s="3">
        <v>37000</v>
      </c>
      <c r="AD542" s="3">
        <v>8.4</v>
      </c>
      <c r="AE542" s="3">
        <v>24854</v>
      </c>
      <c r="AF542" s="3">
        <v>8.3000000000000007</v>
      </c>
      <c r="AG542" s="3">
        <v>28125</v>
      </c>
      <c r="AH542" s="3">
        <v>5.0999999999999996</v>
      </c>
      <c r="AI542" s="3" t="s">
        <v>858</v>
      </c>
      <c r="AJ542" s="3" t="s">
        <v>858</v>
      </c>
      <c r="AK542" s="3" t="s">
        <v>858</v>
      </c>
      <c r="AL542" s="3" t="s">
        <v>858</v>
      </c>
      <c r="AN542" s="4" t="s">
        <v>765</v>
      </c>
      <c r="AO542" s="4" t="s">
        <v>344</v>
      </c>
      <c r="AP542" s="4">
        <v>44000</v>
      </c>
      <c r="AQ542" s="4">
        <v>6.3</v>
      </c>
      <c r="AR542" s="4">
        <v>11.69</v>
      </c>
      <c r="AS542" s="4">
        <v>6.6</v>
      </c>
      <c r="AT542" s="4">
        <v>13.77</v>
      </c>
      <c r="AU542" s="4">
        <v>3.2</v>
      </c>
      <c r="AV542" s="4">
        <v>7.41</v>
      </c>
      <c r="AW542" s="4">
        <v>2.7</v>
      </c>
      <c r="AX542" s="4" t="s">
        <v>858</v>
      </c>
      <c r="AY542" s="4" t="s">
        <v>858</v>
      </c>
      <c r="BA542" s="5" t="s">
        <v>765</v>
      </c>
      <c r="BB542" s="5" t="s">
        <v>344</v>
      </c>
      <c r="BC542" s="5">
        <v>44000</v>
      </c>
      <c r="BD542" s="5">
        <v>6.3</v>
      </c>
      <c r="BE542" s="5">
        <v>479.4</v>
      </c>
      <c r="BF542" s="5">
        <v>6.1</v>
      </c>
      <c r="BG542" s="5">
        <v>545.6</v>
      </c>
      <c r="BH542" s="5">
        <v>3.2</v>
      </c>
      <c r="BI542" s="5">
        <v>284.7</v>
      </c>
      <c r="BJ542" s="5">
        <v>3</v>
      </c>
      <c r="BK542" s="5" t="s">
        <v>858</v>
      </c>
      <c r="BL542" s="5" t="s">
        <v>858</v>
      </c>
      <c r="BN542" s="6" t="s">
        <v>765</v>
      </c>
      <c r="BO542" s="6" t="s">
        <v>344</v>
      </c>
      <c r="BP542" s="6">
        <v>63000</v>
      </c>
      <c r="BQ542" s="6">
        <v>5.2</v>
      </c>
      <c r="BR542" s="6">
        <v>37</v>
      </c>
      <c r="BS542" s="6">
        <v>0.4</v>
      </c>
      <c r="BT542" s="6">
        <v>33</v>
      </c>
      <c r="BU542" s="6">
        <v>1.8</v>
      </c>
      <c r="BV542" s="6">
        <v>13.6</v>
      </c>
      <c r="BW542" s="6">
        <v>7.5</v>
      </c>
      <c r="BX542" s="6">
        <v>44</v>
      </c>
      <c r="BY542" s="6">
        <v>14</v>
      </c>
      <c r="CA542" s="7" t="s">
        <v>765</v>
      </c>
      <c r="CB542" s="7" t="s">
        <v>344</v>
      </c>
      <c r="CC542" s="7">
        <v>55000</v>
      </c>
      <c r="CD542" s="7">
        <v>6.9</v>
      </c>
      <c r="CE542" s="7">
        <v>19882</v>
      </c>
      <c r="CF542" s="7">
        <v>7.2</v>
      </c>
      <c r="CG542" s="7">
        <v>21963</v>
      </c>
      <c r="CH542" s="7">
        <v>5.0999999999999996</v>
      </c>
      <c r="CI542" s="7" t="s">
        <v>858</v>
      </c>
      <c r="CJ542" s="7" t="s">
        <v>858</v>
      </c>
      <c r="CK542" s="7" t="s">
        <v>858</v>
      </c>
      <c r="CL542" s="7" t="s">
        <v>858</v>
      </c>
      <c r="CN542" s="8" t="s">
        <v>765</v>
      </c>
      <c r="CO542" s="8" t="s">
        <v>344</v>
      </c>
      <c r="CP542" s="8">
        <v>63000</v>
      </c>
      <c r="CQ542" s="8">
        <v>5.2</v>
      </c>
      <c r="CR542" s="8">
        <v>10.5</v>
      </c>
      <c r="CS542" s="8">
        <v>3.7</v>
      </c>
      <c r="CT542" s="8">
        <v>13.09</v>
      </c>
      <c r="CU542" s="8">
        <v>2.9</v>
      </c>
      <c r="CV542" s="8">
        <v>6.55</v>
      </c>
      <c r="CW542" s="8">
        <v>2.1</v>
      </c>
      <c r="CX542" s="8" t="s">
        <v>858</v>
      </c>
      <c r="CY542" s="8" t="s">
        <v>858</v>
      </c>
      <c r="DA542" s="20" t="s">
        <v>765</v>
      </c>
      <c r="DB542" s="20" t="s">
        <v>344</v>
      </c>
      <c r="DC542" s="20">
        <v>63000</v>
      </c>
      <c r="DD542" s="20">
        <v>5.2</v>
      </c>
      <c r="DE542" s="20">
        <v>369.9</v>
      </c>
      <c r="DF542" s="20">
        <v>5.7</v>
      </c>
      <c r="DG542" s="20">
        <v>432</v>
      </c>
      <c r="DH542" s="20">
        <v>3.6</v>
      </c>
      <c r="DI542" s="20">
        <v>111.9</v>
      </c>
      <c r="DJ542" s="20">
        <v>8.4</v>
      </c>
      <c r="DK542" s="20" t="s">
        <v>858</v>
      </c>
      <c r="DL542" s="20" t="s">
        <v>858</v>
      </c>
      <c r="DN542" s="21" t="s">
        <v>765</v>
      </c>
      <c r="DO542" s="21" t="s">
        <v>344</v>
      </c>
      <c r="DP542" s="21">
        <v>13000</v>
      </c>
      <c r="DQ542" s="21">
        <v>11.2</v>
      </c>
      <c r="DR542" s="21">
        <v>37.4</v>
      </c>
      <c r="DS542" s="21">
        <v>0.4</v>
      </c>
      <c r="DT542" s="21">
        <v>37.1</v>
      </c>
      <c r="DU542" s="21">
        <v>1.3</v>
      </c>
      <c r="DV542" s="21">
        <v>32.4</v>
      </c>
      <c r="DW542" s="21">
        <v>2.2000000000000002</v>
      </c>
      <c r="DX542" s="21" t="s">
        <v>858</v>
      </c>
      <c r="DY542" s="21" t="s">
        <v>858</v>
      </c>
      <c r="EA542" s="22" t="s">
        <v>765</v>
      </c>
      <c r="EB542" s="22" t="s">
        <v>344</v>
      </c>
      <c r="EC542" s="22">
        <v>10000</v>
      </c>
      <c r="ED542" s="22">
        <v>19.100000000000001</v>
      </c>
      <c r="EE542" s="22" t="s">
        <v>858</v>
      </c>
      <c r="EF542" s="22" t="s">
        <v>858</v>
      </c>
      <c r="EG542" s="22">
        <v>24358</v>
      </c>
      <c r="EH542" s="22">
        <v>14</v>
      </c>
      <c r="EI542" s="22" t="s">
        <v>858</v>
      </c>
      <c r="EJ542" s="22" t="s">
        <v>858</v>
      </c>
      <c r="EK542" s="22" t="s">
        <v>858</v>
      </c>
      <c r="EL542" s="22" t="s">
        <v>858</v>
      </c>
      <c r="EN542" s="23" t="s">
        <v>765</v>
      </c>
      <c r="EO542" s="23" t="s">
        <v>344</v>
      </c>
      <c r="EP542" s="23">
        <v>13000</v>
      </c>
      <c r="EQ542" s="23">
        <v>11.2</v>
      </c>
      <c r="ER542" s="23">
        <v>11</v>
      </c>
      <c r="ES542" s="23">
        <v>9.3000000000000007</v>
      </c>
      <c r="ET542" s="23">
        <v>13.03</v>
      </c>
      <c r="EU542" s="23">
        <v>5.2</v>
      </c>
      <c r="EV542" s="23">
        <v>7.15</v>
      </c>
      <c r="EW542" s="23">
        <v>3.1</v>
      </c>
      <c r="EX542" s="23" t="s">
        <v>858</v>
      </c>
      <c r="EY542" s="23" t="s">
        <v>858</v>
      </c>
      <c r="FA542" s="24" t="s">
        <v>765</v>
      </c>
      <c r="FB542" s="24" t="s">
        <v>344</v>
      </c>
      <c r="FC542" s="24">
        <v>13000</v>
      </c>
      <c r="FD542" s="24">
        <v>11.2</v>
      </c>
      <c r="FE542" s="24">
        <v>412.5</v>
      </c>
      <c r="FF542" s="24">
        <v>8.5</v>
      </c>
      <c r="FG542" s="24">
        <v>483.6</v>
      </c>
      <c r="FH542" s="24">
        <v>5</v>
      </c>
      <c r="FI542" s="24">
        <v>268.3</v>
      </c>
      <c r="FJ542" s="24">
        <v>5.6</v>
      </c>
      <c r="FK542" s="24" t="s">
        <v>858</v>
      </c>
      <c r="FL542" s="24" t="s">
        <v>858</v>
      </c>
      <c r="FN542" s="11" t="s">
        <v>765</v>
      </c>
      <c r="FO542" s="11" t="s">
        <v>344</v>
      </c>
      <c r="FP542" s="11">
        <v>31000</v>
      </c>
      <c r="FQ542" s="11">
        <v>7.6</v>
      </c>
      <c r="FR542" s="11">
        <v>39.1</v>
      </c>
      <c r="FS542" s="11">
        <v>1.3</v>
      </c>
      <c r="FT542" s="11">
        <v>40.700000000000003</v>
      </c>
      <c r="FU542" s="11">
        <v>1.1000000000000001</v>
      </c>
      <c r="FV542" s="11">
        <v>36.9</v>
      </c>
      <c r="FW542" s="11">
        <v>1.3</v>
      </c>
      <c r="FX542" s="11" t="s">
        <v>858</v>
      </c>
      <c r="FY542" s="11" t="s">
        <v>858</v>
      </c>
      <c r="GA542" s="10" t="s">
        <v>765</v>
      </c>
      <c r="GB542" s="10" t="s">
        <v>344</v>
      </c>
      <c r="GC542" s="10">
        <v>27000</v>
      </c>
      <c r="GD542" s="10">
        <v>9</v>
      </c>
      <c r="GE542" s="10">
        <v>27610</v>
      </c>
      <c r="GF542" s="10">
        <v>7.1</v>
      </c>
      <c r="GG542" s="10">
        <v>29539</v>
      </c>
      <c r="GH542" s="10">
        <v>4.5</v>
      </c>
      <c r="GI542" s="10">
        <v>16760</v>
      </c>
      <c r="GJ542" s="10">
        <v>7.8</v>
      </c>
      <c r="GK542" s="10" t="s">
        <v>858</v>
      </c>
      <c r="GL542" s="10" t="s">
        <v>858</v>
      </c>
      <c r="GN542" s="9" t="s">
        <v>765</v>
      </c>
      <c r="GO542" s="9" t="s">
        <v>344</v>
      </c>
      <c r="GP542" s="9">
        <v>31000</v>
      </c>
      <c r="GQ542" s="9">
        <v>7.6</v>
      </c>
      <c r="GR542" s="9">
        <v>12.59</v>
      </c>
      <c r="GS542" s="9">
        <v>7.8</v>
      </c>
      <c r="GT542" s="9">
        <v>14.06</v>
      </c>
      <c r="GU542" s="9">
        <v>3.9</v>
      </c>
      <c r="GV542" s="9">
        <v>7.48</v>
      </c>
      <c r="GW542" s="9">
        <v>5.7</v>
      </c>
      <c r="GX542" s="9" t="s">
        <v>858</v>
      </c>
      <c r="GY542" s="9" t="s">
        <v>858</v>
      </c>
    </row>
    <row r="543" spans="1:207" x14ac:dyDescent="0.25">
      <c r="A543" s="1" t="s">
        <v>766</v>
      </c>
      <c r="B543" s="1" t="s">
        <v>345</v>
      </c>
      <c r="C543" s="1">
        <v>22000</v>
      </c>
      <c r="D543" s="1">
        <v>9.1</v>
      </c>
      <c r="E543" s="1">
        <v>499.5</v>
      </c>
      <c r="F543" s="1">
        <v>6.2</v>
      </c>
      <c r="G543" s="1">
        <v>588.9</v>
      </c>
      <c r="H543" s="1">
        <v>5.4</v>
      </c>
      <c r="I543" s="1">
        <v>270</v>
      </c>
      <c r="J543" s="1">
        <v>4.9000000000000004</v>
      </c>
      <c r="K543" s="1" t="s">
        <v>858</v>
      </c>
      <c r="L543" s="1" t="s">
        <v>858</v>
      </c>
      <c r="N543" s="2" t="s">
        <v>766</v>
      </c>
      <c r="O543" s="2" t="s">
        <v>345</v>
      </c>
      <c r="P543" s="2">
        <v>41000</v>
      </c>
      <c r="Q543" s="2">
        <v>6.5</v>
      </c>
      <c r="R543" s="2">
        <v>38</v>
      </c>
      <c r="S543" s="2">
        <v>1.3</v>
      </c>
      <c r="T543" s="2">
        <v>39.4</v>
      </c>
      <c r="U543" s="2">
        <v>0.8</v>
      </c>
      <c r="V543" s="2">
        <v>34.9</v>
      </c>
      <c r="W543" s="2">
        <v>1.9</v>
      </c>
      <c r="X543" s="2" t="s">
        <v>858</v>
      </c>
      <c r="Y543" s="2" t="s">
        <v>858</v>
      </c>
      <c r="AA543" s="3" t="s">
        <v>766</v>
      </c>
      <c r="AB543" s="3" t="s">
        <v>345</v>
      </c>
      <c r="AC543" s="3">
        <v>36000</v>
      </c>
      <c r="AD543" s="3">
        <v>8.6</v>
      </c>
      <c r="AE543" s="3">
        <v>23061</v>
      </c>
      <c r="AF543" s="3">
        <v>6.7</v>
      </c>
      <c r="AG543" s="3">
        <v>26510</v>
      </c>
      <c r="AH543" s="3">
        <v>4.7</v>
      </c>
      <c r="AI543" s="3">
        <v>12699</v>
      </c>
      <c r="AJ543" s="3">
        <v>7.7</v>
      </c>
      <c r="AK543" s="3" t="s">
        <v>858</v>
      </c>
      <c r="AL543" s="3" t="s">
        <v>858</v>
      </c>
      <c r="AN543" s="4" t="s">
        <v>766</v>
      </c>
      <c r="AO543" s="4" t="s">
        <v>345</v>
      </c>
      <c r="AP543" s="4">
        <v>41000</v>
      </c>
      <c r="AQ543" s="4">
        <v>6.5</v>
      </c>
      <c r="AR543" s="4">
        <v>11.07</v>
      </c>
      <c r="AS543" s="4">
        <v>4.3</v>
      </c>
      <c r="AT543" s="4">
        <v>13.06</v>
      </c>
      <c r="AU543" s="4">
        <v>3.8</v>
      </c>
      <c r="AV543" s="4">
        <v>6.79</v>
      </c>
      <c r="AW543" s="4">
        <v>3</v>
      </c>
      <c r="AX543" s="4" t="s">
        <v>858</v>
      </c>
      <c r="AY543" s="4" t="s">
        <v>858</v>
      </c>
      <c r="BA543" s="5" t="s">
        <v>766</v>
      </c>
      <c r="BB543" s="5" t="s">
        <v>345</v>
      </c>
      <c r="BC543" s="5">
        <v>41000</v>
      </c>
      <c r="BD543" s="5">
        <v>6.5</v>
      </c>
      <c r="BE543" s="5">
        <v>449.5</v>
      </c>
      <c r="BF543" s="5">
        <v>5.9</v>
      </c>
      <c r="BG543" s="5">
        <v>514.20000000000005</v>
      </c>
      <c r="BH543" s="5">
        <v>3.8</v>
      </c>
      <c r="BI543" s="5">
        <v>266.60000000000002</v>
      </c>
      <c r="BJ543" s="5">
        <v>3.3</v>
      </c>
      <c r="BK543" s="5" t="s">
        <v>858</v>
      </c>
      <c r="BL543" s="5" t="s">
        <v>858</v>
      </c>
      <c r="BN543" s="6" t="s">
        <v>766</v>
      </c>
      <c r="BO543" s="6" t="s">
        <v>345</v>
      </c>
      <c r="BP543" s="6">
        <v>59000</v>
      </c>
      <c r="BQ543" s="6">
        <v>5.3</v>
      </c>
      <c r="BR543" s="6">
        <v>37</v>
      </c>
      <c r="BS543" s="6">
        <v>0.4</v>
      </c>
      <c r="BT543" s="6">
        <v>33</v>
      </c>
      <c r="BU543" s="6">
        <v>1.9</v>
      </c>
      <c r="BV543" s="6">
        <v>15</v>
      </c>
      <c r="BW543" s="6">
        <v>7.9</v>
      </c>
      <c r="BX543" s="6">
        <v>44</v>
      </c>
      <c r="BY543" s="6">
        <v>11</v>
      </c>
      <c r="CA543" s="7" t="s">
        <v>766</v>
      </c>
      <c r="CB543" s="7" t="s">
        <v>345</v>
      </c>
      <c r="CC543" s="7">
        <v>53000</v>
      </c>
      <c r="CD543" s="7">
        <v>7.6</v>
      </c>
      <c r="CE543" s="7">
        <v>18577</v>
      </c>
      <c r="CF543" s="7">
        <v>8.1999999999999993</v>
      </c>
      <c r="CG543" s="7">
        <v>21462</v>
      </c>
      <c r="CH543" s="7">
        <v>5.5</v>
      </c>
      <c r="CI543" s="7" t="s">
        <v>858</v>
      </c>
      <c r="CJ543" s="7" t="s">
        <v>858</v>
      </c>
      <c r="CK543" s="7" t="s">
        <v>858</v>
      </c>
      <c r="CL543" s="7" t="s">
        <v>858</v>
      </c>
      <c r="CN543" s="8" t="s">
        <v>766</v>
      </c>
      <c r="CO543" s="8" t="s">
        <v>345</v>
      </c>
      <c r="CP543" s="8">
        <v>59000</v>
      </c>
      <c r="CQ543" s="8">
        <v>5.3</v>
      </c>
      <c r="CR543" s="8">
        <v>10.130000000000001</v>
      </c>
      <c r="CS543" s="8">
        <v>4.7</v>
      </c>
      <c r="CT543" s="8">
        <v>12.54</v>
      </c>
      <c r="CU543" s="8">
        <v>3.4</v>
      </c>
      <c r="CV543" s="8">
        <v>6.35</v>
      </c>
      <c r="CW543" s="8">
        <v>2</v>
      </c>
      <c r="CX543" s="8" t="s">
        <v>858</v>
      </c>
      <c r="CY543" s="8" t="s">
        <v>858</v>
      </c>
      <c r="DA543" s="20" t="s">
        <v>766</v>
      </c>
      <c r="DB543" s="20" t="s">
        <v>345</v>
      </c>
      <c r="DC543" s="20">
        <v>59000</v>
      </c>
      <c r="DD543" s="20">
        <v>5.3</v>
      </c>
      <c r="DE543" s="20">
        <v>354.8</v>
      </c>
      <c r="DF543" s="20">
        <v>5.7</v>
      </c>
      <c r="DG543" s="20">
        <v>414.2</v>
      </c>
      <c r="DH543" s="20">
        <v>3.9</v>
      </c>
      <c r="DI543" s="20">
        <v>118.9</v>
      </c>
      <c r="DJ543" s="20">
        <v>11</v>
      </c>
      <c r="DK543" s="20" t="s">
        <v>858</v>
      </c>
      <c r="DL543" s="20" t="s">
        <v>858</v>
      </c>
      <c r="DN543" s="21" t="s">
        <v>766</v>
      </c>
      <c r="DO543" s="21" t="s">
        <v>345</v>
      </c>
      <c r="DP543" s="21">
        <v>19000</v>
      </c>
      <c r="DQ543" s="21">
        <v>9.1999999999999993</v>
      </c>
      <c r="DR543" s="21">
        <v>37.5</v>
      </c>
      <c r="DS543" s="21">
        <v>0.5</v>
      </c>
      <c r="DT543" s="21">
        <v>37.9</v>
      </c>
      <c r="DU543" s="21">
        <v>1</v>
      </c>
      <c r="DV543" s="21">
        <v>33.200000000000003</v>
      </c>
      <c r="DW543" s="21">
        <v>3.7</v>
      </c>
      <c r="DX543" s="21" t="s">
        <v>858</v>
      </c>
      <c r="DY543" s="21" t="s">
        <v>858</v>
      </c>
      <c r="EA543" s="22" t="s">
        <v>766</v>
      </c>
      <c r="EB543" s="22" t="s">
        <v>345</v>
      </c>
      <c r="EC543" s="22">
        <v>17000</v>
      </c>
      <c r="ED543" s="22">
        <v>10.8</v>
      </c>
      <c r="EE543" s="22">
        <v>20024</v>
      </c>
      <c r="EF543" s="22">
        <v>9.1999999999999993</v>
      </c>
      <c r="EG543" s="22">
        <v>21557</v>
      </c>
      <c r="EH543" s="22">
        <v>5.2</v>
      </c>
      <c r="EI543" s="22" t="s">
        <v>858</v>
      </c>
      <c r="EJ543" s="22" t="s">
        <v>858</v>
      </c>
      <c r="EK543" s="22" t="s">
        <v>858</v>
      </c>
      <c r="EL543" s="22" t="s">
        <v>858</v>
      </c>
      <c r="EN543" s="23" t="s">
        <v>766</v>
      </c>
      <c r="EO543" s="23" t="s">
        <v>345</v>
      </c>
      <c r="EP543" s="23">
        <v>19000</v>
      </c>
      <c r="EQ543" s="23">
        <v>9.1999999999999993</v>
      </c>
      <c r="ER543" s="23">
        <v>10.1</v>
      </c>
      <c r="ES543" s="23">
        <v>7.7</v>
      </c>
      <c r="ET543" s="23">
        <v>11.27</v>
      </c>
      <c r="EU543" s="23">
        <v>3.8</v>
      </c>
      <c r="EV543" s="23">
        <v>6.95</v>
      </c>
      <c r="EW543" s="23">
        <v>2.5</v>
      </c>
      <c r="EX543" s="23" t="s">
        <v>858</v>
      </c>
      <c r="EY543" s="23" t="s">
        <v>858</v>
      </c>
      <c r="FA543" s="24" t="s">
        <v>766</v>
      </c>
      <c r="FB543" s="24" t="s">
        <v>345</v>
      </c>
      <c r="FC543" s="24">
        <v>19000</v>
      </c>
      <c r="FD543" s="24">
        <v>9.1999999999999993</v>
      </c>
      <c r="FE543" s="24">
        <v>371.8</v>
      </c>
      <c r="FF543" s="24">
        <v>6.7</v>
      </c>
      <c r="FG543" s="24">
        <v>427.1</v>
      </c>
      <c r="FH543" s="24">
        <v>3.8</v>
      </c>
      <c r="FI543" s="24">
        <v>248.3</v>
      </c>
      <c r="FJ543" s="24">
        <v>4.0999999999999996</v>
      </c>
      <c r="FK543" s="24" t="s">
        <v>858</v>
      </c>
      <c r="FL543" s="24" t="s">
        <v>858</v>
      </c>
      <c r="FN543" s="11" t="s">
        <v>766</v>
      </c>
      <c r="FO543" s="11" t="s">
        <v>345</v>
      </c>
      <c r="FP543" s="11">
        <v>22000</v>
      </c>
      <c r="FQ543" s="11">
        <v>9.1</v>
      </c>
      <c r="FR543" s="11">
        <v>40</v>
      </c>
      <c r="FS543" s="11">
        <v>1.4</v>
      </c>
      <c r="FT543" s="11">
        <v>40.6</v>
      </c>
      <c r="FU543" s="11">
        <v>1.2</v>
      </c>
      <c r="FV543" s="11">
        <v>35</v>
      </c>
      <c r="FW543" s="11">
        <v>3.3</v>
      </c>
      <c r="FX543" s="11" t="s">
        <v>858</v>
      </c>
      <c r="FY543" s="11" t="s">
        <v>858</v>
      </c>
      <c r="GA543" s="10" t="s">
        <v>766</v>
      </c>
      <c r="GB543" s="10" t="s">
        <v>345</v>
      </c>
      <c r="GC543" s="10">
        <v>19000</v>
      </c>
      <c r="GD543" s="10">
        <v>13.3</v>
      </c>
      <c r="GE543" s="10">
        <v>26716</v>
      </c>
      <c r="GF543" s="10">
        <v>8.6</v>
      </c>
      <c r="GG543" s="10">
        <v>30997</v>
      </c>
      <c r="GH543" s="10">
        <v>6.4</v>
      </c>
      <c r="GI543" s="10">
        <v>15072</v>
      </c>
      <c r="GJ543" s="10">
        <v>12</v>
      </c>
      <c r="GK543" s="10" t="s">
        <v>858</v>
      </c>
      <c r="GL543" s="10" t="s">
        <v>858</v>
      </c>
      <c r="GN543" s="9" t="s">
        <v>766</v>
      </c>
      <c r="GO543" s="9" t="s">
        <v>345</v>
      </c>
      <c r="GP543" s="9">
        <v>22000</v>
      </c>
      <c r="GQ543" s="9">
        <v>9.1</v>
      </c>
      <c r="GR543" s="9">
        <v>11.77</v>
      </c>
      <c r="GS543" s="9">
        <v>7.4</v>
      </c>
      <c r="GT543" s="9">
        <v>14.49</v>
      </c>
      <c r="GU543" s="9">
        <v>5.6</v>
      </c>
      <c r="GV543" s="9">
        <v>6.49</v>
      </c>
      <c r="GW543" s="9">
        <v>4</v>
      </c>
      <c r="GX543" s="9" t="s">
        <v>858</v>
      </c>
      <c r="GY543" s="9" t="s">
        <v>858</v>
      </c>
    </row>
    <row r="544" spans="1:207" x14ac:dyDescent="0.25">
      <c r="A544" s="1" t="s">
        <v>767</v>
      </c>
      <c r="B544" s="1" t="s">
        <v>346</v>
      </c>
      <c r="C544" s="1">
        <v>6000</v>
      </c>
      <c r="D544" s="1">
        <v>18</v>
      </c>
      <c r="E544" s="1" t="s">
        <v>858</v>
      </c>
      <c r="F544" s="1" t="s">
        <v>858</v>
      </c>
      <c r="G544" s="1">
        <v>614.29999999999995</v>
      </c>
      <c r="H544" s="1">
        <v>11</v>
      </c>
      <c r="I544" s="1" t="s">
        <v>858</v>
      </c>
      <c r="J544" s="1" t="s">
        <v>858</v>
      </c>
      <c r="K544" s="1" t="s">
        <v>858</v>
      </c>
      <c r="L544" s="1" t="s">
        <v>858</v>
      </c>
      <c r="N544" s="2" t="s">
        <v>767</v>
      </c>
      <c r="O544" s="2" t="s">
        <v>346</v>
      </c>
      <c r="P544" s="2">
        <v>9000</v>
      </c>
      <c r="Q544" s="2">
        <v>14.4</v>
      </c>
      <c r="R544" s="2">
        <v>37</v>
      </c>
      <c r="S544" s="2">
        <v>1.4</v>
      </c>
      <c r="T544" s="2">
        <v>38.200000000000003</v>
      </c>
      <c r="U544" s="2">
        <v>1.7</v>
      </c>
      <c r="V544" s="2" t="s">
        <v>858</v>
      </c>
      <c r="W544" s="2" t="s">
        <v>858</v>
      </c>
      <c r="X544" s="2" t="s">
        <v>858</v>
      </c>
      <c r="Y544" s="2" t="s">
        <v>858</v>
      </c>
      <c r="AA544" s="3" t="s">
        <v>767</v>
      </c>
      <c r="AB544" s="3" t="s">
        <v>346</v>
      </c>
      <c r="AC544" s="3">
        <v>7000</v>
      </c>
      <c r="AD544" s="3">
        <v>17.5</v>
      </c>
      <c r="AE544" s="3" t="s">
        <v>858</v>
      </c>
      <c r="AF544" s="3" t="s">
        <v>858</v>
      </c>
      <c r="AG544" s="3">
        <v>29611</v>
      </c>
      <c r="AH544" s="3">
        <v>11</v>
      </c>
      <c r="AI544" s="3" t="s">
        <v>858</v>
      </c>
      <c r="AJ544" s="3" t="s">
        <v>858</v>
      </c>
      <c r="AK544" s="3" t="s">
        <v>858</v>
      </c>
      <c r="AL544" s="3" t="s">
        <v>858</v>
      </c>
      <c r="AN544" s="4" t="s">
        <v>767</v>
      </c>
      <c r="AO544" s="4" t="s">
        <v>346</v>
      </c>
      <c r="AP544" s="4">
        <v>9000</v>
      </c>
      <c r="AQ544" s="4">
        <v>14.4</v>
      </c>
      <c r="AR544" s="4" t="s">
        <v>858</v>
      </c>
      <c r="AS544" s="4" t="s">
        <v>858</v>
      </c>
      <c r="AT544" s="4">
        <v>14.18</v>
      </c>
      <c r="AU544" s="4">
        <v>9.3000000000000007</v>
      </c>
      <c r="AV544" s="4" t="s">
        <v>858</v>
      </c>
      <c r="AW544" s="4" t="s">
        <v>858</v>
      </c>
      <c r="AX544" s="4" t="s">
        <v>858</v>
      </c>
      <c r="AY544" s="4" t="s">
        <v>858</v>
      </c>
      <c r="BA544" s="5" t="s">
        <v>767</v>
      </c>
      <c r="BB544" s="5" t="s">
        <v>346</v>
      </c>
      <c r="BC544" s="5">
        <v>9000</v>
      </c>
      <c r="BD544" s="5">
        <v>14.4</v>
      </c>
      <c r="BE544" s="5" t="s">
        <v>858</v>
      </c>
      <c r="BF544" s="5" t="s">
        <v>858</v>
      </c>
      <c r="BG544" s="5">
        <v>542.1</v>
      </c>
      <c r="BH544" s="5">
        <v>9.1</v>
      </c>
      <c r="BI544" s="5" t="s">
        <v>858</v>
      </c>
      <c r="BJ544" s="5" t="s">
        <v>858</v>
      </c>
      <c r="BK544" s="5" t="s">
        <v>858</v>
      </c>
      <c r="BL544" s="5" t="s">
        <v>858</v>
      </c>
      <c r="BN544" s="6" t="s">
        <v>767</v>
      </c>
      <c r="BO544" s="6" t="s">
        <v>346</v>
      </c>
      <c r="BP544" s="6">
        <v>11000</v>
      </c>
      <c r="BQ544" s="6">
        <v>12.6</v>
      </c>
      <c r="BR544" s="6">
        <v>36.9</v>
      </c>
      <c r="BS544" s="6">
        <v>1.8</v>
      </c>
      <c r="BT544" s="6">
        <v>33.200000000000003</v>
      </c>
      <c r="BU544" s="6">
        <v>4.0999999999999996</v>
      </c>
      <c r="BV544" s="6" t="s">
        <v>858</v>
      </c>
      <c r="BW544" s="6" t="s">
        <v>858</v>
      </c>
      <c r="BX544" s="6" t="s">
        <v>858</v>
      </c>
      <c r="BY544" s="6" t="s">
        <v>858</v>
      </c>
      <c r="CA544" s="7" t="s">
        <v>767</v>
      </c>
      <c r="CB544" s="7" t="s">
        <v>346</v>
      </c>
      <c r="CC544" s="7">
        <v>9000</v>
      </c>
      <c r="CD544" s="7">
        <v>15.5</v>
      </c>
      <c r="CE544" s="7" t="s">
        <v>858</v>
      </c>
      <c r="CF544" s="7" t="s">
        <v>858</v>
      </c>
      <c r="CG544" s="7">
        <v>25192</v>
      </c>
      <c r="CH544" s="7">
        <v>12</v>
      </c>
      <c r="CI544" s="7" t="s">
        <v>858</v>
      </c>
      <c r="CJ544" s="7" t="s">
        <v>858</v>
      </c>
      <c r="CK544" s="7" t="s">
        <v>858</v>
      </c>
      <c r="CL544" s="7" t="s">
        <v>858</v>
      </c>
      <c r="CN544" s="8" t="s">
        <v>767</v>
      </c>
      <c r="CO544" s="8" t="s">
        <v>346</v>
      </c>
      <c r="CP544" s="8">
        <v>11000</v>
      </c>
      <c r="CQ544" s="8">
        <v>12.6</v>
      </c>
      <c r="CR544" s="8" t="s">
        <v>858</v>
      </c>
      <c r="CS544" s="8" t="s">
        <v>858</v>
      </c>
      <c r="CT544" s="8">
        <v>13.54</v>
      </c>
      <c r="CU544" s="8">
        <v>8.9</v>
      </c>
      <c r="CV544" s="8">
        <v>6.08</v>
      </c>
      <c r="CW544" s="8">
        <v>1.9</v>
      </c>
      <c r="CX544" s="8" t="s">
        <v>858</v>
      </c>
      <c r="CY544" s="8" t="s">
        <v>858</v>
      </c>
      <c r="DA544" s="20" t="s">
        <v>767</v>
      </c>
      <c r="DB544" s="20" t="s">
        <v>346</v>
      </c>
      <c r="DC544" s="20">
        <v>11000</v>
      </c>
      <c r="DD544" s="20">
        <v>12.6</v>
      </c>
      <c r="DE544" s="20" t="s">
        <v>858</v>
      </c>
      <c r="DF544" s="20" t="s">
        <v>858</v>
      </c>
      <c r="DG544" s="20">
        <v>448.8</v>
      </c>
      <c r="DH544" s="20">
        <v>9.9</v>
      </c>
      <c r="DI544" s="20" t="s">
        <v>858</v>
      </c>
      <c r="DJ544" s="20" t="s">
        <v>858</v>
      </c>
      <c r="DK544" s="20" t="s">
        <v>858</v>
      </c>
      <c r="DL544" s="20" t="s">
        <v>858</v>
      </c>
      <c r="DN544" s="21" t="s">
        <v>767</v>
      </c>
      <c r="DO544" s="21" t="s">
        <v>346</v>
      </c>
      <c r="DP544" s="21" t="s">
        <v>858</v>
      </c>
      <c r="DQ544" s="21" t="s">
        <v>858</v>
      </c>
      <c r="DR544" s="21">
        <v>37</v>
      </c>
      <c r="DS544" s="21" t="s">
        <v>858</v>
      </c>
      <c r="DT544" s="21">
        <v>37.4</v>
      </c>
      <c r="DU544" s="21">
        <v>2.2000000000000002</v>
      </c>
      <c r="DV544" s="21" t="s">
        <v>858</v>
      </c>
      <c r="DW544" s="21" t="s">
        <v>858</v>
      </c>
      <c r="DX544" s="21" t="s">
        <v>858</v>
      </c>
      <c r="DY544" s="21" t="s">
        <v>858</v>
      </c>
      <c r="EA544" s="22" t="s">
        <v>767</v>
      </c>
      <c r="EB544" s="22" t="s">
        <v>346</v>
      </c>
      <c r="EC544" s="22" t="s">
        <v>858</v>
      </c>
      <c r="ED544" s="22" t="s">
        <v>858</v>
      </c>
      <c r="EE544" s="22" t="s">
        <v>858</v>
      </c>
      <c r="EF544" s="22" t="s">
        <v>858</v>
      </c>
      <c r="EG544" s="22">
        <v>21395</v>
      </c>
      <c r="EH544" s="22">
        <v>15</v>
      </c>
      <c r="EI544" s="22" t="s">
        <v>858</v>
      </c>
      <c r="EJ544" s="22" t="s">
        <v>858</v>
      </c>
      <c r="EK544" s="22" t="s">
        <v>858</v>
      </c>
      <c r="EL544" s="22" t="s">
        <v>858</v>
      </c>
      <c r="EN544" s="23" t="s">
        <v>767</v>
      </c>
      <c r="EO544" s="23" t="s">
        <v>346</v>
      </c>
      <c r="EP544" s="23" t="s">
        <v>858</v>
      </c>
      <c r="EQ544" s="23" t="s">
        <v>858</v>
      </c>
      <c r="ER544" s="23" t="s">
        <v>858</v>
      </c>
      <c r="ES544" s="23" t="s">
        <v>858</v>
      </c>
      <c r="ET544" s="23">
        <v>10.85</v>
      </c>
      <c r="EU544" s="23">
        <v>13</v>
      </c>
      <c r="EV544" s="23" t="s">
        <v>858</v>
      </c>
      <c r="EW544" s="23" t="s">
        <v>858</v>
      </c>
      <c r="EX544" s="23" t="s">
        <v>858</v>
      </c>
      <c r="EY544" s="23" t="s">
        <v>858</v>
      </c>
      <c r="FA544" s="24" t="s">
        <v>767</v>
      </c>
      <c r="FB544" s="24" t="s">
        <v>346</v>
      </c>
      <c r="FC544" s="24" t="s">
        <v>858</v>
      </c>
      <c r="FD544" s="24" t="s">
        <v>858</v>
      </c>
      <c r="FE544" s="24" t="s">
        <v>858</v>
      </c>
      <c r="FF544" s="24" t="s">
        <v>858</v>
      </c>
      <c r="FG544" s="24">
        <v>405.4</v>
      </c>
      <c r="FH544" s="24">
        <v>11</v>
      </c>
      <c r="FI544" s="24" t="s">
        <v>858</v>
      </c>
      <c r="FJ544" s="24" t="s">
        <v>858</v>
      </c>
      <c r="FK544" s="24" t="s">
        <v>858</v>
      </c>
      <c r="FL544" s="24" t="s">
        <v>858</v>
      </c>
      <c r="FN544" s="11" t="s">
        <v>767</v>
      </c>
      <c r="FO544" s="11" t="s">
        <v>346</v>
      </c>
      <c r="FP544" s="11">
        <v>6000</v>
      </c>
      <c r="FQ544" s="11">
        <v>18</v>
      </c>
      <c r="FR544" s="11">
        <v>37</v>
      </c>
      <c r="FS544" s="11">
        <v>2.1</v>
      </c>
      <c r="FT544" s="11">
        <v>38.700000000000003</v>
      </c>
      <c r="FU544" s="11">
        <v>2.4</v>
      </c>
      <c r="FV544" s="11" t="s">
        <v>858</v>
      </c>
      <c r="FW544" s="11" t="s">
        <v>858</v>
      </c>
      <c r="FX544" s="11" t="s">
        <v>858</v>
      </c>
      <c r="FY544" s="11" t="s">
        <v>858</v>
      </c>
      <c r="GA544" s="10" t="s">
        <v>767</v>
      </c>
      <c r="GB544" s="10" t="s">
        <v>346</v>
      </c>
      <c r="GC544" s="10" t="s">
        <v>858</v>
      </c>
      <c r="GD544" s="10" t="s">
        <v>858</v>
      </c>
      <c r="GE544" s="10" t="s">
        <v>858</v>
      </c>
      <c r="GF544" s="10" t="s">
        <v>858</v>
      </c>
      <c r="GG544" s="10">
        <v>33398</v>
      </c>
      <c r="GH544" s="10">
        <v>13</v>
      </c>
      <c r="GI544" s="10" t="s">
        <v>858</v>
      </c>
      <c r="GJ544" s="10" t="s">
        <v>858</v>
      </c>
      <c r="GK544" s="10" t="s">
        <v>858</v>
      </c>
      <c r="GL544" s="10" t="s">
        <v>858</v>
      </c>
      <c r="GN544" s="9" t="s">
        <v>767</v>
      </c>
      <c r="GO544" s="9" t="s">
        <v>346</v>
      </c>
      <c r="GP544" s="9">
        <v>6000</v>
      </c>
      <c r="GQ544" s="9">
        <v>18</v>
      </c>
      <c r="GR544" s="9" t="s">
        <v>858</v>
      </c>
      <c r="GS544" s="9" t="s">
        <v>858</v>
      </c>
      <c r="GT544" s="9">
        <v>15.87</v>
      </c>
      <c r="GU544" s="9">
        <v>11</v>
      </c>
      <c r="GV544" s="9" t="s">
        <v>858</v>
      </c>
      <c r="GW544" s="9" t="s">
        <v>858</v>
      </c>
      <c r="GX544" s="9" t="s">
        <v>858</v>
      </c>
      <c r="GY544" s="9" t="s">
        <v>858</v>
      </c>
    </row>
    <row r="545" spans="1:207" x14ac:dyDescent="0.25">
      <c r="A545" s="1" t="s">
        <v>768</v>
      </c>
      <c r="B545" s="1" t="s">
        <v>347</v>
      </c>
      <c r="C545" s="1">
        <v>10000</v>
      </c>
      <c r="D545" s="1">
        <v>13.3</v>
      </c>
      <c r="E545" s="1">
        <v>498.3</v>
      </c>
      <c r="F545" s="1">
        <v>8.9</v>
      </c>
      <c r="G545" s="1">
        <v>521.29999999999995</v>
      </c>
      <c r="H545" s="1">
        <v>4.4000000000000004</v>
      </c>
      <c r="I545" s="1" t="s">
        <v>858</v>
      </c>
      <c r="J545" s="1" t="s">
        <v>858</v>
      </c>
      <c r="K545" s="1" t="s">
        <v>858</v>
      </c>
      <c r="L545" s="1" t="s">
        <v>858</v>
      </c>
      <c r="N545" s="2" t="s">
        <v>768</v>
      </c>
      <c r="O545" s="2" t="s">
        <v>347</v>
      </c>
      <c r="P545" s="2">
        <v>14000</v>
      </c>
      <c r="Q545" s="2">
        <v>11</v>
      </c>
      <c r="R545" s="2">
        <v>39</v>
      </c>
      <c r="S545" s="2">
        <v>2</v>
      </c>
      <c r="T545" s="2">
        <v>39.700000000000003</v>
      </c>
      <c r="U545" s="2">
        <v>1.7</v>
      </c>
      <c r="V545" s="2">
        <v>32.5</v>
      </c>
      <c r="W545" s="2">
        <v>2.8</v>
      </c>
      <c r="X545" s="2" t="s">
        <v>858</v>
      </c>
      <c r="Y545" s="2" t="s">
        <v>858</v>
      </c>
      <c r="AA545" s="3" t="s">
        <v>768</v>
      </c>
      <c r="AB545" s="3" t="s">
        <v>347</v>
      </c>
      <c r="AC545" s="3">
        <v>13000</v>
      </c>
      <c r="AD545" s="3">
        <v>12.9</v>
      </c>
      <c r="AE545" s="3">
        <v>24554</v>
      </c>
      <c r="AF545" s="3">
        <v>9.6999999999999993</v>
      </c>
      <c r="AG545" s="3">
        <v>24911</v>
      </c>
      <c r="AH545" s="3">
        <v>4.5999999999999996</v>
      </c>
      <c r="AI545" s="3">
        <v>12952</v>
      </c>
      <c r="AJ545" s="3">
        <v>12</v>
      </c>
      <c r="AK545" s="3" t="s">
        <v>858</v>
      </c>
      <c r="AL545" s="3" t="s">
        <v>858</v>
      </c>
      <c r="AN545" s="4" t="s">
        <v>768</v>
      </c>
      <c r="AO545" s="4" t="s">
        <v>347</v>
      </c>
      <c r="AP545" s="4">
        <v>14000</v>
      </c>
      <c r="AQ545" s="4">
        <v>11</v>
      </c>
      <c r="AR545" s="4">
        <v>11.65</v>
      </c>
      <c r="AS545" s="4">
        <v>6.9</v>
      </c>
      <c r="AT545" s="4">
        <v>12.18</v>
      </c>
      <c r="AU545" s="4">
        <v>4.3</v>
      </c>
      <c r="AV545" s="4">
        <v>7.21</v>
      </c>
      <c r="AW545" s="4">
        <v>5.9</v>
      </c>
      <c r="AX545" s="4" t="s">
        <v>858</v>
      </c>
      <c r="AY545" s="4" t="s">
        <v>858</v>
      </c>
      <c r="BA545" s="5" t="s">
        <v>768</v>
      </c>
      <c r="BB545" s="5" t="s">
        <v>347</v>
      </c>
      <c r="BC545" s="5">
        <v>14000</v>
      </c>
      <c r="BD545" s="5">
        <v>11</v>
      </c>
      <c r="BE545" s="5">
        <v>456.5</v>
      </c>
      <c r="BF545" s="5">
        <v>7.6</v>
      </c>
      <c r="BG545" s="5">
        <v>483.1</v>
      </c>
      <c r="BH545" s="5">
        <v>3.9</v>
      </c>
      <c r="BI545" s="5">
        <v>280.5</v>
      </c>
      <c r="BJ545" s="5">
        <v>5.7</v>
      </c>
      <c r="BK545" s="5" t="s">
        <v>858</v>
      </c>
      <c r="BL545" s="5" t="s">
        <v>858</v>
      </c>
      <c r="BN545" s="6" t="s">
        <v>768</v>
      </c>
      <c r="BO545" s="6" t="s">
        <v>347</v>
      </c>
      <c r="BP545" s="6">
        <v>19000</v>
      </c>
      <c r="BQ545" s="6">
        <v>9.3000000000000007</v>
      </c>
      <c r="BR545" s="6">
        <v>37</v>
      </c>
      <c r="BS545" s="6">
        <v>4.0999999999999996</v>
      </c>
      <c r="BT545" s="6">
        <v>33.799999999999997</v>
      </c>
      <c r="BU545" s="6">
        <v>3.3</v>
      </c>
      <c r="BV545" s="6" t="s">
        <v>858</v>
      </c>
      <c r="BW545" s="6" t="s">
        <v>858</v>
      </c>
      <c r="BX545" s="6" t="s">
        <v>858</v>
      </c>
      <c r="BY545" s="6" t="s">
        <v>858</v>
      </c>
      <c r="CA545" s="7" t="s">
        <v>768</v>
      </c>
      <c r="CB545" s="7" t="s">
        <v>347</v>
      </c>
      <c r="CC545" s="7">
        <v>17000</v>
      </c>
      <c r="CD545" s="7">
        <v>10.9</v>
      </c>
      <c r="CE545" s="7">
        <v>20043</v>
      </c>
      <c r="CF545" s="7">
        <v>12</v>
      </c>
      <c r="CG545" s="7">
        <v>20760</v>
      </c>
      <c r="CH545" s="7">
        <v>5.8</v>
      </c>
      <c r="CI545" s="7" t="s">
        <v>858</v>
      </c>
      <c r="CJ545" s="7" t="s">
        <v>858</v>
      </c>
      <c r="CK545" s="7" t="s">
        <v>858</v>
      </c>
      <c r="CL545" s="7" t="s">
        <v>858</v>
      </c>
      <c r="CN545" s="8" t="s">
        <v>768</v>
      </c>
      <c r="CO545" s="8" t="s">
        <v>347</v>
      </c>
      <c r="CP545" s="8">
        <v>19000</v>
      </c>
      <c r="CQ545" s="8">
        <v>9.3000000000000007</v>
      </c>
      <c r="CR545" s="8">
        <v>10.130000000000001</v>
      </c>
      <c r="CS545" s="8">
        <v>9.1999999999999993</v>
      </c>
      <c r="CT545" s="8">
        <v>11.72</v>
      </c>
      <c r="CU545" s="8">
        <v>4.2</v>
      </c>
      <c r="CV545" s="8">
        <v>6.08</v>
      </c>
      <c r="CW545" s="8">
        <v>4.9000000000000004</v>
      </c>
      <c r="CX545" s="8" t="s">
        <v>858</v>
      </c>
      <c r="CY545" s="8" t="s">
        <v>858</v>
      </c>
      <c r="DA545" s="20" t="s">
        <v>768</v>
      </c>
      <c r="DB545" s="20" t="s">
        <v>347</v>
      </c>
      <c r="DC545" s="20">
        <v>19000</v>
      </c>
      <c r="DD545" s="20">
        <v>9.3000000000000007</v>
      </c>
      <c r="DE545" s="20">
        <v>384.8</v>
      </c>
      <c r="DF545" s="20">
        <v>10</v>
      </c>
      <c r="DG545" s="20">
        <v>395.6</v>
      </c>
      <c r="DH545" s="20">
        <v>5.4</v>
      </c>
      <c r="DI545" s="20" t="s">
        <v>858</v>
      </c>
      <c r="DJ545" s="20" t="s">
        <v>858</v>
      </c>
      <c r="DK545" s="20" t="s">
        <v>858</v>
      </c>
      <c r="DL545" s="20" t="s">
        <v>858</v>
      </c>
      <c r="DN545" s="21" t="s">
        <v>768</v>
      </c>
      <c r="DO545" s="21" t="s">
        <v>347</v>
      </c>
      <c r="DP545" s="21">
        <v>4000</v>
      </c>
      <c r="DQ545" s="21">
        <v>19.399999999999999</v>
      </c>
      <c r="DR545" s="21">
        <v>37</v>
      </c>
      <c r="DS545" s="21">
        <v>4.4000000000000004</v>
      </c>
      <c r="DT545" s="21">
        <v>36</v>
      </c>
      <c r="DU545" s="21">
        <v>1.7</v>
      </c>
      <c r="DV545" s="21" t="s">
        <v>858</v>
      </c>
      <c r="DW545" s="21" t="s">
        <v>858</v>
      </c>
      <c r="DX545" s="21" t="s">
        <v>858</v>
      </c>
      <c r="DY545" s="21" t="s">
        <v>858</v>
      </c>
      <c r="EA545" s="22" t="s">
        <v>768</v>
      </c>
      <c r="EB545" s="22" t="s">
        <v>347</v>
      </c>
      <c r="EC545" s="22" t="s">
        <v>858</v>
      </c>
      <c r="ED545" s="22" t="s">
        <v>858</v>
      </c>
      <c r="EE545" s="22">
        <v>16955</v>
      </c>
      <c r="EF545" s="22">
        <v>20</v>
      </c>
      <c r="EG545" s="22">
        <v>19444</v>
      </c>
      <c r="EH545" s="22">
        <v>8.6</v>
      </c>
      <c r="EI545" s="22" t="s">
        <v>858</v>
      </c>
      <c r="EJ545" s="22" t="s">
        <v>858</v>
      </c>
      <c r="EK545" s="22" t="s">
        <v>858</v>
      </c>
      <c r="EL545" s="22" t="s">
        <v>858</v>
      </c>
      <c r="EN545" s="23" t="s">
        <v>768</v>
      </c>
      <c r="EO545" s="23" t="s">
        <v>347</v>
      </c>
      <c r="EP545" s="23">
        <v>4000</v>
      </c>
      <c r="EQ545" s="23">
        <v>19.399999999999999</v>
      </c>
      <c r="ER545" s="23">
        <v>9.8699999999999992</v>
      </c>
      <c r="ES545" s="23">
        <v>13</v>
      </c>
      <c r="ET545" s="23">
        <v>10.97</v>
      </c>
      <c r="EU545" s="23">
        <v>7.4</v>
      </c>
      <c r="EV545" s="23" t="s">
        <v>858</v>
      </c>
      <c r="EW545" s="23" t="s">
        <v>858</v>
      </c>
      <c r="EX545" s="23" t="s">
        <v>858</v>
      </c>
      <c r="EY545" s="23" t="s">
        <v>858</v>
      </c>
      <c r="FA545" s="24" t="s">
        <v>768</v>
      </c>
      <c r="FB545" s="24" t="s">
        <v>347</v>
      </c>
      <c r="FC545" s="24">
        <v>4000</v>
      </c>
      <c r="FD545" s="24">
        <v>19.399999999999999</v>
      </c>
      <c r="FE545" s="24">
        <v>342.1</v>
      </c>
      <c r="FF545" s="24">
        <v>12</v>
      </c>
      <c r="FG545" s="24">
        <v>395.5</v>
      </c>
      <c r="FH545" s="24">
        <v>6.7</v>
      </c>
      <c r="FI545" s="24" t="s">
        <v>858</v>
      </c>
      <c r="FJ545" s="24" t="s">
        <v>858</v>
      </c>
      <c r="FK545" s="24" t="s">
        <v>858</v>
      </c>
      <c r="FL545" s="24" t="s">
        <v>858</v>
      </c>
      <c r="FN545" s="11" t="s">
        <v>768</v>
      </c>
      <c r="FO545" s="11" t="s">
        <v>347</v>
      </c>
      <c r="FP545" s="11">
        <v>10000</v>
      </c>
      <c r="FQ545" s="11">
        <v>13.3</v>
      </c>
      <c r="FR545" s="11">
        <v>40</v>
      </c>
      <c r="FS545" s="11">
        <v>2.9</v>
      </c>
      <c r="FT545" s="11">
        <v>41.3</v>
      </c>
      <c r="FU545" s="11">
        <v>2.1</v>
      </c>
      <c r="FV545" s="11" t="s">
        <v>858</v>
      </c>
      <c r="FW545" s="11" t="s">
        <v>858</v>
      </c>
      <c r="FX545" s="11" t="s">
        <v>858</v>
      </c>
      <c r="FY545" s="11" t="s">
        <v>858</v>
      </c>
      <c r="GA545" s="10" t="s">
        <v>768</v>
      </c>
      <c r="GB545" s="10" t="s">
        <v>347</v>
      </c>
      <c r="GC545" s="10">
        <v>9000</v>
      </c>
      <c r="GD545" s="10">
        <v>15.7</v>
      </c>
      <c r="GE545" s="10">
        <v>25966</v>
      </c>
      <c r="GF545" s="10">
        <v>10</v>
      </c>
      <c r="GG545" s="10">
        <v>27390</v>
      </c>
      <c r="GH545" s="10">
        <v>4.8</v>
      </c>
      <c r="GI545" s="10" t="s">
        <v>858</v>
      </c>
      <c r="GJ545" s="10" t="s">
        <v>858</v>
      </c>
      <c r="GK545" s="10" t="s">
        <v>858</v>
      </c>
      <c r="GL545" s="10" t="s">
        <v>858</v>
      </c>
      <c r="GN545" s="9" t="s">
        <v>768</v>
      </c>
      <c r="GO545" s="9" t="s">
        <v>347</v>
      </c>
      <c r="GP545" s="9">
        <v>10000</v>
      </c>
      <c r="GQ545" s="9">
        <v>13.3</v>
      </c>
      <c r="GR545" s="9">
        <v>11.99</v>
      </c>
      <c r="GS545" s="9">
        <v>7.8</v>
      </c>
      <c r="GT545" s="9">
        <v>12.64</v>
      </c>
      <c r="GU545" s="9">
        <v>5.0999999999999996</v>
      </c>
      <c r="GV545" s="9" t="s">
        <v>858</v>
      </c>
      <c r="GW545" s="9" t="s">
        <v>858</v>
      </c>
      <c r="GX545" s="9" t="s">
        <v>858</v>
      </c>
      <c r="GY545" s="9" t="s">
        <v>858</v>
      </c>
    </row>
    <row r="546" spans="1:207" x14ac:dyDescent="0.25">
      <c r="A546" s="1" t="s">
        <v>769</v>
      </c>
      <c r="B546" s="1" t="s">
        <v>348</v>
      </c>
      <c r="C546" s="1">
        <v>16000</v>
      </c>
      <c r="D546" s="1">
        <v>10.4</v>
      </c>
      <c r="E546" s="1">
        <v>406.9</v>
      </c>
      <c r="F546" s="1">
        <v>6</v>
      </c>
      <c r="G546" s="1">
        <v>445.9</v>
      </c>
      <c r="H546" s="1">
        <v>5</v>
      </c>
      <c r="I546" s="1">
        <v>254.8</v>
      </c>
      <c r="J546" s="1">
        <v>6.2</v>
      </c>
      <c r="K546" s="1" t="s">
        <v>858</v>
      </c>
      <c r="L546" s="1" t="s">
        <v>858</v>
      </c>
      <c r="N546" s="2" t="s">
        <v>769</v>
      </c>
      <c r="O546" s="2" t="s">
        <v>348</v>
      </c>
      <c r="P546" s="2">
        <v>28000</v>
      </c>
      <c r="Q546" s="2">
        <v>7.7</v>
      </c>
      <c r="R546" s="2">
        <v>37</v>
      </c>
      <c r="S546" s="2">
        <v>0.4</v>
      </c>
      <c r="T546" s="2">
        <v>38</v>
      </c>
      <c r="U546" s="2">
        <v>1</v>
      </c>
      <c r="V546" s="2">
        <v>32.5</v>
      </c>
      <c r="W546" s="2">
        <v>2</v>
      </c>
      <c r="X546" s="2" t="s">
        <v>858</v>
      </c>
      <c r="Y546" s="2" t="s">
        <v>858</v>
      </c>
      <c r="AA546" s="3" t="s">
        <v>769</v>
      </c>
      <c r="AB546" s="3" t="s">
        <v>348</v>
      </c>
      <c r="AC546" s="3">
        <v>25000</v>
      </c>
      <c r="AD546" s="3">
        <v>9.1</v>
      </c>
      <c r="AE546" s="3">
        <v>21485</v>
      </c>
      <c r="AF546" s="3">
        <v>6.5</v>
      </c>
      <c r="AG546" s="3">
        <v>23384</v>
      </c>
      <c r="AH546" s="3">
        <v>4.4000000000000004</v>
      </c>
      <c r="AI546" s="3">
        <v>12627</v>
      </c>
      <c r="AJ546" s="3">
        <v>7.2</v>
      </c>
      <c r="AK546" s="3" t="s">
        <v>858</v>
      </c>
      <c r="AL546" s="3" t="s">
        <v>858</v>
      </c>
      <c r="AN546" s="4" t="s">
        <v>769</v>
      </c>
      <c r="AO546" s="4" t="s">
        <v>348</v>
      </c>
      <c r="AP546" s="4">
        <v>28000</v>
      </c>
      <c r="AQ546" s="4">
        <v>7.7</v>
      </c>
      <c r="AR546" s="4">
        <v>10.11</v>
      </c>
      <c r="AS546" s="4">
        <v>5.7</v>
      </c>
      <c r="AT546" s="4">
        <v>11.64</v>
      </c>
      <c r="AU546" s="4">
        <v>4</v>
      </c>
      <c r="AV546" s="4">
        <v>6.47</v>
      </c>
      <c r="AW546" s="4">
        <v>1.9</v>
      </c>
      <c r="AX546" s="4" t="s">
        <v>858</v>
      </c>
      <c r="AY546" s="4" t="s">
        <v>858</v>
      </c>
      <c r="BA546" s="5" t="s">
        <v>769</v>
      </c>
      <c r="BB546" s="5" t="s">
        <v>348</v>
      </c>
      <c r="BC546" s="5">
        <v>28000</v>
      </c>
      <c r="BD546" s="5">
        <v>7.7</v>
      </c>
      <c r="BE546" s="5">
        <v>398.9</v>
      </c>
      <c r="BF546" s="5">
        <v>4.7</v>
      </c>
      <c r="BG546" s="5">
        <v>442.8</v>
      </c>
      <c r="BH546" s="5">
        <v>3.8</v>
      </c>
      <c r="BI546" s="5">
        <v>239.6</v>
      </c>
      <c r="BJ546" s="5">
        <v>3.8</v>
      </c>
      <c r="BK546" s="5" t="s">
        <v>858</v>
      </c>
      <c r="BL546" s="5" t="s">
        <v>858</v>
      </c>
      <c r="BN546" s="6" t="s">
        <v>769</v>
      </c>
      <c r="BO546" s="6" t="s">
        <v>348</v>
      </c>
      <c r="BP546" s="6">
        <v>45000</v>
      </c>
      <c r="BQ546" s="6">
        <v>6</v>
      </c>
      <c r="BR546" s="6">
        <v>35</v>
      </c>
      <c r="BS546" s="6">
        <v>3</v>
      </c>
      <c r="BT546" s="6">
        <v>30.2</v>
      </c>
      <c r="BU546" s="6">
        <v>2.4</v>
      </c>
      <c r="BV546" s="6">
        <v>11.9</v>
      </c>
      <c r="BW546" s="6">
        <v>16</v>
      </c>
      <c r="BX546" s="6" t="s">
        <v>858</v>
      </c>
      <c r="BY546" s="6" t="s">
        <v>858</v>
      </c>
      <c r="CA546" s="7" t="s">
        <v>769</v>
      </c>
      <c r="CB546" s="7" t="s">
        <v>348</v>
      </c>
      <c r="CC546" s="7">
        <v>40000</v>
      </c>
      <c r="CD546" s="7">
        <v>7.1</v>
      </c>
      <c r="CE546" s="7">
        <v>16385</v>
      </c>
      <c r="CF546" s="7">
        <v>7.7</v>
      </c>
      <c r="CG546" s="7">
        <v>18236</v>
      </c>
      <c r="CH546" s="7">
        <v>4.5999999999999996</v>
      </c>
      <c r="CI546" s="7">
        <v>5842</v>
      </c>
      <c r="CJ546" s="7">
        <v>17</v>
      </c>
      <c r="CK546" s="7" t="s">
        <v>858</v>
      </c>
      <c r="CL546" s="7" t="s">
        <v>858</v>
      </c>
      <c r="CN546" s="8" t="s">
        <v>769</v>
      </c>
      <c r="CO546" s="8" t="s">
        <v>348</v>
      </c>
      <c r="CP546" s="8">
        <v>45000</v>
      </c>
      <c r="CQ546" s="8">
        <v>6</v>
      </c>
      <c r="CR546" s="8">
        <v>8.9499999999999993</v>
      </c>
      <c r="CS546" s="8">
        <v>5.2</v>
      </c>
      <c r="CT546" s="8">
        <v>11.19</v>
      </c>
      <c r="CU546" s="8">
        <v>3.4</v>
      </c>
      <c r="CV546" s="8">
        <v>6.25</v>
      </c>
      <c r="CW546" s="8">
        <v>1.6</v>
      </c>
      <c r="CX546" s="8" t="s">
        <v>858</v>
      </c>
      <c r="CY546" s="8" t="s">
        <v>858</v>
      </c>
      <c r="DA546" s="20" t="s">
        <v>769</v>
      </c>
      <c r="DB546" s="20" t="s">
        <v>348</v>
      </c>
      <c r="DC546" s="20">
        <v>45000</v>
      </c>
      <c r="DD546" s="20">
        <v>6</v>
      </c>
      <c r="DE546" s="20">
        <v>303.5</v>
      </c>
      <c r="DF546" s="20">
        <v>6.8</v>
      </c>
      <c r="DG546" s="20">
        <v>337.6</v>
      </c>
      <c r="DH546" s="20">
        <v>4.0999999999999996</v>
      </c>
      <c r="DI546" s="20">
        <v>91.4</v>
      </c>
      <c r="DJ546" s="20">
        <v>14</v>
      </c>
      <c r="DK546" s="20" t="s">
        <v>858</v>
      </c>
      <c r="DL546" s="20" t="s">
        <v>858</v>
      </c>
      <c r="DN546" s="21" t="s">
        <v>769</v>
      </c>
      <c r="DO546" s="21" t="s">
        <v>348</v>
      </c>
      <c r="DP546" s="21">
        <v>12000</v>
      </c>
      <c r="DQ546" s="21">
        <v>11.4</v>
      </c>
      <c r="DR546" s="21">
        <v>36.200000000000003</v>
      </c>
      <c r="DS546" s="21">
        <v>1.4</v>
      </c>
      <c r="DT546" s="21">
        <v>36.1</v>
      </c>
      <c r="DU546" s="21">
        <v>1.2</v>
      </c>
      <c r="DV546" s="21">
        <v>32</v>
      </c>
      <c r="DW546" s="21">
        <v>3.7</v>
      </c>
      <c r="DX546" s="21" t="s">
        <v>858</v>
      </c>
      <c r="DY546" s="21" t="s">
        <v>858</v>
      </c>
      <c r="EA546" s="22" t="s">
        <v>769</v>
      </c>
      <c r="EB546" s="22" t="s">
        <v>348</v>
      </c>
      <c r="EC546" s="22">
        <v>11000</v>
      </c>
      <c r="ED546" s="22">
        <v>13.2</v>
      </c>
      <c r="EE546" s="22">
        <v>18668</v>
      </c>
      <c r="EF546" s="22">
        <v>11</v>
      </c>
      <c r="EG546" s="22">
        <v>22746</v>
      </c>
      <c r="EH546" s="22">
        <v>6.8</v>
      </c>
      <c r="EI546" s="22" t="s">
        <v>858</v>
      </c>
      <c r="EJ546" s="22" t="s">
        <v>858</v>
      </c>
      <c r="EK546" s="22" t="s">
        <v>858</v>
      </c>
      <c r="EL546" s="22" t="s">
        <v>858</v>
      </c>
      <c r="EN546" s="23" t="s">
        <v>769</v>
      </c>
      <c r="EO546" s="23" t="s">
        <v>348</v>
      </c>
      <c r="EP546" s="23">
        <v>12000</v>
      </c>
      <c r="EQ546" s="23">
        <v>11.4</v>
      </c>
      <c r="ER546" s="23">
        <v>10.11</v>
      </c>
      <c r="ES546" s="23">
        <v>11</v>
      </c>
      <c r="ET546" s="23">
        <v>12.15</v>
      </c>
      <c r="EU546" s="23">
        <v>6</v>
      </c>
      <c r="EV546" s="23">
        <v>6.47</v>
      </c>
      <c r="EW546" s="23">
        <v>5.5</v>
      </c>
      <c r="EX546" s="23" t="s">
        <v>858</v>
      </c>
      <c r="EY546" s="23" t="s">
        <v>858</v>
      </c>
      <c r="FA546" s="24" t="s">
        <v>769</v>
      </c>
      <c r="FB546" s="24" t="s">
        <v>348</v>
      </c>
      <c r="FC546" s="24">
        <v>12000</v>
      </c>
      <c r="FD546" s="24">
        <v>11.4</v>
      </c>
      <c r="FE546" s="24">
        <v>361.3</v>
      </c>
      <c r="FF546" s="24">
        <v>11</v>
      </c>
      <c r="FG546" s="24">
        <v>438.7</v>
      </c>
      <c r="FH546" s="24">
        <v>5.7</v>
      </c>
      <c r="FI546" s="24">
        <v>227.7</v>
      </c>
      <c r="FJ546" s="24">
        <v>4.3</v>
      </c>
      <c r="FK546" s="24" t="s">
        <v>858</v>
      </c>
      <c r="FL546" s="24" t="s">
        <v>858</v>
      </c>
      <c r="FN546" s="11" t="s">
        <v>769</v>
      </c>
      <c r="FO546" s="11" t="s">
        <v>348</v>
      </c>
      <c r="FP546" s="11">
        <v>16000</v>
      </c>
      <c r="FQ546" s="11">
        <v>10.4</v>
      </c>
      <c r="FR546" s="11">
        <v>37.5</v>
      </c>
      <c r="FS546" s="11">
        <v>2</v>
      </c>
      <c r="FT546" s="11">
        <v>39.5</v>
      </c>
      <c r="FU546" s="11">
        <v>1.3</v>
      </c>
      <c r="FV546" s="11">
        <v>35</v>
      </c>
      <c r="FW546" s="11">
        <v>2.8</v>
      </c>
      <c r="FX546" s="11" t="s">
        <v>858</v>
      </c>
      <c r="FY546" s="11" t="s">
        <v>858</v>
      </c>
      <c r="GA546" s="10" t="s">
        <v>769</v>
      </c>
      <c r="GB546" s="10" t="s">
        <v>348</v>
      </c>
      <c r="GC546" s="10">
        <v>14000</v>
      </c>
      <c r="GD546" s="10">
        <v>12.4</v>
      </c>
      <c r="GE546" s="10">
        <v>22891</v>
      </c>
      <c r="GF546" s="10">
        <v>7.1</v>
      </c>
      <c r="GG546" s="10">
        <v>23896</v>
      </c>
      <c r="GH546" s="10">
        <v>5.7</v>
      </c>
      <c r="GI546" s="10">
        <v>12875</v>
      </c>
      <c r="GJ546" s="10">
        <v>13</v>
      </c>
      <c r="GK546" s="10" t="s">
        <v>858</v>
      </c>
      <c r="GL546" s="10" t="s">
        <v>858</v>
      </c>
      <c r="GN546" s="9" t="s">
        <v>769</v>
      </c>
      <c r="GO546" s="9" t="s">
        <v>348</v>
      </c>
      <c r="GP546" s="9">
        <v>16000</v>
      </c>
      <c r="GQ546" s="9">
        <v>10.4</v>
      </c>
      <c r="GR546" s="9">
        <v>10.050000000000001</v>
      </c>
      <c r="GS546" s="9">
        <v>7.1</v>
      </c>
      <c r="GT546" s="9">
        <v>11.28</v>
      </c>
      <c r="GU546" s="9">
        <v>5.3</v>
      </c>
      <c r="GV546" s="9">
        <v>6.47</v>
      </c>
      <c r="GW546" s="9">
        <v>2.5</v>
      </c>
      <c r="GX546" s="9" t="s">
        <v>858</v>
      </c>
      <c r="GY546" s="9" t="s">
        <v>858</v>
      </c>
    </row>
    <row r="547" spans="1:207" x14ac:dyDescent="0.25">
      <c r="A547" s="1" t="s">
        <v>770</v>
      </c>
      <c r="B547" s="1" t="s">
        <v>349</v>
      </c>
      <c r="C547" s="1">
        <v>13000</v>
      </c>
      <c r="D547" s="1">
        <v>11.6</v>
      </c>
      <c r="E547" s="1">
        <v>503.9</v>
      </c>
      <c r="F547" s="1">
        <v>13</v>
      </c>
      <c r="G547" s="1">
        <v>564.9</v>
      </c>
      <c r="H547" s="1">
        <v>5.3</v>
      </c>
      <c r="I547" s="1">
        <v>264.10000000000002</v>
      </c>
      <c r="J547" s="1">
        <v>6.7</v>
      </c>
      <c r="K547" s="1" t="s">
        <v>858</v>
      </c>
      <c r="L547" s="1" t="s">
        <v>858</v>
      </c>
      <c r="N547" s="2" t="s">
        <v>770</v>
      </c>
      <c r="O547" s="2" t="s">
        <v>349</v>
      </c>
      <c r="P547" s="2">
        <v>24000</v>
      </c>
      <c r="Q547" s="2">
        <v>8.5</v>
      </c>
      <c r="R547" s="2">
        <v>37</v>
      </c>
      <c r="S547" s="2">
        <v>1.6</v>
      </c>
      <c r="T547" s="2">
        <v>38.200000000000003</v>
      </c>
      <c r="U547" s="2">
        <v>1.5</v>
      </c>
      <c r="V547" s="2">
        <v>32.5</v>
      </c>
      <c r="W547" s="2">
        <v>2.4</v>
      </c>
      <c r="X547" s="2" t="s">
        <v>858</v>
      </c>
      <c r="Y547" s="2" t="s">
        <v>858</v>
      </c>
      <c r="AA547" s="3" t="s">
        <v>770</v>
      </c>
      <c r="AB547" s="3" t="s">
        <v>349</v>
      </c>
      <c r="AC547" s="3">
        <v>22000</v>
      </c>
      <c r="AD547" s="3">
        <v>9.9</v>
      </c>
      <c r="AE547" s="3">
        <v>23275</v>
      </c>
      <c r="AF547" s="3">
        <v>11</v>
      </c>
      <c r="AG547" s="3">
        <v>26808</v>
      </c>
      <c r="AH547" s="3">
        <v>4.8</v>
      </c>
      <c r="AI547" s="3">
        <v>12522</v>
      </c>
      <c r="AJ547" s="3">
        <v>5.2</v>
      </c>
      <c r="AK547" s="3" t="s">
        <v>858</v>
      </c>
      <c r="AL547" s="3" t="s">
        <v>858</v>
      </c>
      <c r="AN547" s="4" t="s">
        <v>770</v>
      </c>
      <c r="AO547" s="4" t="s">
        <v>349</v>
      </c>
      <c r="AP547" s="4">
        <v>24000</v>
      </c>
      <c r="AQ547" s="4">
        <v>8.5</v>
      </c>
      <c r="AR547" s="4">
        <v>11.96</v>
      </c>
      <c r="AS547" s="4">
        <v>9.3000000000000007</v>
      </c>
      <c r="AT547" s="4">
        <v>13.77</v>
      </c>
      <c r="AU547" s="4">
        <v>4.2</v>
      </c>
      <c r="AV547" s="4">
        <v>6.82</v>
      </c>
      <c r="AW547" s="4">
        <v>4.5</v>
      </c>
      <c r="AX547" s="4" t="s">
        <v>858</v>
      </c>
      <c r="AY547" s="4" t="s">
        <v>858</v>
      </c>
      <c r="BA547" s="5" t="s">
        <v>770</v>
      </c>
      <c r="BB547" s="5" t="s">
        <v>349</v>
      </c>
      <c r="BC547" s="5">
        <v>24000</v>
      </c>
      <c r="BD547" s="5">
        <v>8.5</v>
      </c>
      <c r="BE547" s="5">
        <v>454</v>
      </c>
      <c r="BF547" s="5">
        <v>10</v>
      </c>
      <c r="BG547" s="5">
        <v>526.1</v>
      </c>
      <c r="BH547" s="5">
        <v>4.2</v>
      </c>
      <c r="BI547" s="5">
        <v>255.7</v>
      </c>
      <c r="BJ547" s="5">
        <v>3.9</v>
      </c>
      <c r="BK547" s="5" t="s">
        <v>858</v>
      </c>
      <c r="BL547" s="5" t="s">
        <v>858</v>
      </c>
      <c r="BN547" s="6" t="s">
        <v>770</v>
      </c>
      <c r="BO547" s="6" t="s">
        <v>349</v>
      </c>
      <c r="BP547" s="6">
        <v>37000</v>
      </c>
      <c r="BQ547" s="6">
        <v>6.7</v>
      </c>
      <c r="BR547" s="6">
        <v>35</v>
      </c>
      <c r="BS547" s="6">
        <v>3.3</v>
      </c>
      <c r="BT547" s="6">
        <v>31.3</v>
      </c>
      <c r="BU547" s="6">
        <v>2.5</v>
      </c>
      <c r="BV547" s="6">
        <v>14.3</v>
      </c>
      <c r="BW547" s="6">
        <v>13</v>
      </c>
      <c r="BX547" s="6" t="s">
        <v>858</v>
      </c>
      <c r="BY547" s="6" t="s">
        <v>858</v>
      </c>
      <c r="CA547" s="7" t="s">
        <v>770</v>
      </c>
      <c r="CB547" s="7" t="s">
        <v>349</v>
      </c>
      <c r="CC547" s="7">
        <v>33000</v>
      </c>
      <c r="CD547" s="7">
        <v>10.5</v>
      </c>
      <c r="CE547" s="7">
        <v>15939</v>
      </c>
      <c r="CF547" s="7">
        <v>19</v>
      </c>
      <c r="CG547" s="7">
        <v>20505</v>
      </c>
      <c r="CH547" s="7">
        <v>7.3</v>
      </c>
      <c r="CI547" s="7" t="s">
        <v>858</v>
      </c>
      <c r="CJ547" s="7" t="s">
        <v>858</v>
      </c>
      <c r="CK547" s="7" t="s">
        <v>858</v>
      </c>
      <c r="CL547" s="7" t="s">
        <v>858</v>
      </c>
      <c r="CN547" s="8" t="s">
        <v>770</v>
      </c>
      <c r="CO547" s="8" t="s">
        <v>349</v>
      </c>
      <c r="CP547" s="8">
        <v>37000</v>
      </c>
      <c r="CQ547" s="8">
        <v>6.7</v>
      </c>
      <c r="CR547" s="8">
        <v>9.06</v>
      </c>
      <c r="CS547" s="8">
        <v>6.3</v>
      </c>
      <c r="CT547" s="8">
        <v>12.72</v>
      </c>
      <c r="CU547" s="8">
        <v>3.9</v>
      </c>
      <c r="CV547" s="8">
        <v>6.11</v>
      </c>
      <c r="CW547" s="8">
        <v>1</v>
      </c>
      <c r="CX547" s="8" t="s">
        <v>858</v>
      </c>
      <c r="CY547" s="8" t="s">
        <v>858</v>
      </c>
      <c r="DA547" s="20" t="s">
        <v>770</v>
      </c>
      <c r="DB547" s="20" t="s">
        <v>349</v>
      </c>
      <c r="DC547" s="20">
        <v>37000</v>
      </c>
      <c r="DD547" s="20">
        <v>6.7</v>
      </c>
      <c r="DE547" s="20">
        <v>322.89999999999998</v>
      </c>
      <c r="DF547" s="20">
        <v>8.8000000000000007</v>
      </c>
      <c r="DG547" s="20">
        <v>398.5</v>
      </c>
      <c r="DH547" s="20">
        <v>4.8</v>
      </c>
      <c r="DI547" s="20">
        <v>101.3</v>
      </c>
      <c r="DJ547" s="20">
        <v>15</v>
      </c>
      <c r="DK547" s="20" t="s">
        <v>858</v>
      </c>
      <c r="DL547" s="20" t="s">
        <v>858</v>
      </c>
      <c r="DN547" s="21" t="s">
        <v>770</v>
      </c>
      <c r="DO547" s="21" t="s">
        <v>349</v>
      </c>
      <c r="DP547" s="21">
        <v>10000</v>
      </c>
      <c r="DQ547" s="21">
        <v>12.5</v>
      </c>
      <c r="DR547" s="21">
        <v>37</v>
      </c>
      <c r="DS547" s="21">
        <v>1.4</v>
      </c>
      <c r="DT547" s="21">
        <v>36.9</v>
      </c>
      <c r="DU547" s="21">
        <v>2.7</v>
      </c>
      <c r="DV547" s="21" t="s">
        <v>858</v>
      </c>
      <c r="DW547" s="21" t="s">
        <v>858</v>
      </c>
      <c r="DX547" s="21" t="s">
        <v>858</v>
      </c>
      <c r="DY547" s="21" t="s">
        <v>858</v>
      </c>
      <c r="EA547" s="22" t="s">
        <v>770</v>
      </c>
      <c r="EB547" s="22" t="s">
        <v>349</v>
      </c>
      <c r="EC547" s="22">
        <v>10000</v>
      </c>
      <c r="ED547" s="22">
        <v>14.1</v>
      </c>
      <c r="EE547" s="22">
        <v>18424</v>
      </c>
      <c r="EF547" s="22">
        <v>19</v>
      </c>
      <c r="EG547" s="22">
        <v>23572</v>
      </c>
      <c r="EH547" s="22">
        <v>7.3</v>
      </c>
      <c r="EI547" s="22" t="s">
        <v>858</v>
      </c>
      <c r="EJ547" s="22" t="s">
        <v>858</v>
      </c>
      <c r="EK547" s="22" t="s">
        <v>858</v>
      </c>
      <c r="EL547" s="22" t="s">
        <v>858</v>
      </c>
      <c r="EN547" s="23" t="s">
        <v>770</v>
      </c>
      <c r="EO547" s="23" t="s">
        <v>349</v>
      </c>
      <c r="EP547" s="23">
        <v>10000</v>
      </c>
      <c r="EQ547" s="23">
        <v>12.5</v>
      </c>
      <c r="ER547" s="23">
        <v>10.5</v>
      </c>
      <c r="ES547" s="23">
        <v>13</v>
      </c>
      <c r="ET547" s="23">
        <v>12.89</v>
      </c>
      <c r="EU547" s="23">
        <v>6.8</v>
      </c>
      <c r="EV547" s="23">
        <v>6.47</v>
      </c>
      <c r="EW547" s="23">
        <v>6.2</v>
      </c>
      <c r="EX547" s="23" t="s">
        <v>858</v>
      </c>
      <c r="EY547" s="23" t="s">
        <v>858</v>
      </c>
      <c r="FA547" s="24" t="s">
        <v>770</v>
      </c>
      <c r="FB547" s="24" t="s">
        <v>349</v>
      </c>
      <c r="FC547" s="24">
        <v>10000</v>
      </c>
      <c r="FD547" s="24">
        <v>12.5</v>
      </c>
      <c r="FE547" s="24">
        <v>397.6</v>
      </c>
      <c r="FF547" s="24">
        <v>13</v>
      </c>
      <c r="FG547" s="24">
        <v>476.2</v>
      </c>
      <c r="FH547" s="24">
        <v>6.7</v>
      </c>
      <c r="FI547" s="24">
        <v>238.1</v>
      </c>
      <c r="FJ547" s="24">
        <v>5.9</v>
      </c>
      <c r="FK547" s="24" t="s">
        <v>858</v>
      </c>
      <c r="FL547" s="24" t="s">
        <v>858</v>
      </c>
      <c r="FN547" s="11" t="s">
        <v>770</v>
      </c>
      <c r="FO547" s="11" t="s">
        <v>349</v>
      </c>
      <c r="FP547" s="11">
        <v>13000</v>
      </c>
      <c r="FQ547" s="11">
        <v>11.6</v>
      </c>
      <c r="FR547" s="11">
        <v>37.5</v>
      </c>
      <c r="FS547" s="11">
        <v>2.1</v>
      </c>
      <c r="FT547" s="11">
        <v>39.200000000000003</v>
      </c>
      <c r="FU547" s="11">
        <v>1.5</v>
      </c>
      <c r="FV547" s="11">
        <v>33.700000000000003</v>
      </c>
      <c r="FW547" s="11">
        <v>6</v>
      </c>
      <c r="FX547" s="11" t="s">
        <v>858</v>
      </c>
      <c r="FY547" s="11" t="s">
        <v>858</v>
      </c>
      <c r="GA547" s="10" t="s">
        <v>770</v>
      </c>
      <c r="GB547" s="10" t="s">
        <v>349</v>
      </c>
      <c r="GC547" s="10">
        <v>12000</v>
      </c>
      <c r="GD547" s="10">
        <v>13.8</v>
      </c>
      <c r="GE547" s="10">
        <v>27266</v>
      </c>
      <c r="GF547" s="10">
        <v>13</v>
      </c>
      <c r="GG547" s="10">
        <v>29517</v>
      </c>
      <c r="GH547" s="10">
        <v>6.1</v>
      </c>
      <c r="GI547" s="10">
        <v>13599</v>
      </c>
      <c r="GJ547" s="10">
        <v>12</v>
      </c>
      <c r="GK547" s="10" t="s">
        <v>858</v>
      </c>
      <c r="GL547" s="10" t="s">
        <v>858</v>
      </c>
      <c r="GN547" s="9" t="s">
        <v>770</v>
      </c>
      <c r="GO547" s="9" t="s">
        <v>349</v>
      </c>
      <c r="GP547" s="9">
        <v>13000</v>
      </c>
      <c r="GQ547" s="9">
        <v>11.6</v>
      </c>
      <c r="GR547" s="9">
        <v>12.99</v>
      </c>
      <c r="GS547" s="9">
        <v>12</v>
      </c>
      <c r="GT547" s="9">
        <v>14.42</v>
      </c>
      <c r="GU547" s="9">
        <v>5.3</v>
      </c>
      <c r="GV547" s="9">
        <v>7.09</v>
      </c>
      <c r="GW547" s="9">
        <v>5.0999999999999996</v>
      </c>
      <c r="GX547" s="9" t="s">
        <v>858</v>
      </c>
      <c r="GY547" s="9" t="s">
        <v>858</v>
      </c>
    </row>
    <row r="548" spans="1:207" x14ac:dyDescent="0.25">
      <c r="A548" s="1" t="s">
        <v>771</v>
      </c>
      <c r="B548" s="1" t="s">
        <v>350</v>
      </c>
      <c r="C548" s="1">
        <v>12000</v>
      </c>
      <c r="D548" s="1">
        <v>12.2</v>
      </c>
      <c r="E548" s="1">
        <v>454.4</v>
      </c>
      <c r="F548" s="1">
        <v>10</v>
      </c>
      <c r="G548" s="1">
        <v>520.4</v>
      </c>
      <c r="H548" s="1">
        <v>5.5</v>
      </c>
      <c r="I548" s="1">
        <v>292.89999999999998</v>
      </c>
      <c r="J548" s="1">
        <v>8.1999999999999993</v>
      </c>
      <c r="K548" s="1" t="s">
        <v>858</v>
      </c>
      <c r="L548" s="1" t="s">
        <v>858</v>
      </c>
      <c r="N548" s="2" t="s">
        <v>771</v>
      </c>
      <c r="O548" s="2" t="s">
        <v>350</v>
      </c>
      <c r="P548" s="2">
        <v>26000</v>
      </c>
      <c r="Q548" s="2">
        <v>8</v>
      </c>
      <c r="R548" s="2">
        <v>37.5</v>
      </c>
      <c r="S548" s="2">
        <v>1.7</v>
      </c>
      <c r="T548" s="2">
        <v>38.4</v>
      </c>
      <c r="U548" s="2">
        <v>1.4</v>
      </c>
      <c r="V548" s="2">
        <v>30.1</v>
      </c>
      <c r="W548" s="2">
        <v>6.1</v>
      </c>
      <c r="X548" s="2" t="s">
        <v>858</v>
      </c>
      <c r="Y548" s="2" t="s">
        <v>858</v>
      </c>
      <c r="AA548" s="3" t="s">
        <v>771</v>
      </c>
      <c r="AB548" s="3" t="s">
        <v>350</v>
      </c>
      <c r="AC548" s="3">
        <v>24000</v>
      </c>
      <c r="AD548" s="3">
        <v>9.3000000000000007</v>
      </c>
      <c r="AE548" s="3">
        <v>23302</v>
      </c>
      <c r="AF548" s="3">
        <v>8.5</v>
      </c>
      <c r="AG548" s="3">
        <v>25678</v>
      </c>
      <c r="AH548" s="3">
        <v>4.0999999999999996</v>
      </c>
      <c r="AI548" s="3">
        <v>13585</v>
      </c>
      <c r="AJ548" s="3">
        <v>9.5</v>
      </c>
      <c r="AK548" s="3" t="s">
        <v>858</v>
      </c>
      <c r="AL548" s="3" t="s">
        <v>858</v>
      </c>
      <c r="AN548" s="4" t="s">
        <v>771</v>
      </c>
      <c r="AO548" s="4" t="s">
        <v>350</v>
      </c>
      <c r="AP548" s="4">
        <v>26000</v>
      </c>
      <c r="AQ548" s="4">
        <v>8</v>
      </c>
      <c r="AR548" s="4">
        <v>12.1</v>
      </c>
      <c r="AS548" s="4">
        <v>8.5</v>
      </c>
      <c r="AT548" s="4">
        <v>13.26</v>
      </c>
      <c r="AU548" s="4">
        <v>3.7</v>
      </c>
      <c r="AV548" s="4">
        <v>7.05</v>
      </c>
      <c r="AW548" s="4">
        <v>4</v>
      </c>
      <c r="AX548" s="4" t="s">
        <v>858</v>
      </c>
      <c r="AY548" s="4" t="s">
        <v>858</v>
      </c>
      <c r="BA548" s="5" t="s">
        <v>771</v>
      </c>
      <c r="BB548" s="5" t="s">
        <v>350</v>
      </c>
      <c r="BC548" s="5">
        <v>26000</v>
      </c>
      <c r="BD548" s="5">
        <v>8</v>
      </c>
      <c r="BE548" s="5">
        <v>456.7</v>
      </c>
      <c r="BF548" s="5">
        <v>6.8</v>
      </c>
      <c r="BG548" s="5">
        <v>509.7</v>
      </c>
      <c r="BH548" s="5">
        <v>3.4</v>
      </c>
      <c r="BI548" s="5">
        <v>287.5</v>
      </c>
      <c r="BJ548" s="5">
        <v>4.3</v>
      </c>
      <c r="BK548" s="5" t="s">
        <v>858</v>
      </c>
      <c r="BL548" s="5" t="s">
        <v>858</v>
      </c>
      <c r="BN548" s="6" t="s">
        <v>771</v>
      </c>
      <c r="BO548" s="6" t="s">
        <v>350</v>
      </c>
      <c r="BP548" s="6">
        <v>39000</v>
      </c>
      <c r="BQ548" s="6">
        <v>6.5</v>
      </c>
      <c r="BR548" s="6">
        <v>35.9</v>
      </c>
      <c r="BS548" s="6">
        <v>5.2</v>
      </c>
      <c r="BT548" s="6">
        <v>31.8</v>
      </c>
      <c r="BU548" s="6">
        <v>2.4</v>
      </c>
      <c r="BV548" s="6">
        <v>14.6</v>
      </c>
      <c r="BW548" s="6">
        <v>11</v>
      </c>
      <c r="BX548" s="6" t="s">
        <v>858</v>
      </c>
      <c r="BY548" s="6" t="s">
        <v>858</v>
      </c>
      <c r="CA548" s="7" t="s">
        <v>771</v>
      </c>
      <c r="CB548" s="7" t="s">
        <v>350</v>
      </c>
      <c r="CC548" s="7">
        <v>35000</v>
      </c>
      <c r="CD548" s="7">
        <v>7.6</v>
      </c>
      <c r="CE548" s="7">
        <v>19387</v>
      </c>
      <c r="CF548" s="7">
        <v>8.9</v>
      </c>
      <c r="CG548" s="7">
        <v>21002</v>
      </c>
      <c r="CH548" s="7">
        <v>4.5999999999999996</v>
      </c>
      <c r="CI548" s="7">
        <v>6458</v>
      </c>
      <c r="CJ548" s="7">
        <v>13</v>
      </c>
      <c r="CK548" s="7" t="s">
        <v>858</v>
      </c>
      <c r="CL548" s="7" t="s">
        <v>858</v>
      </c>
      <c r="CN548" s="8" t="s">
        <v>771</v>
      </c>
      <c r="CO548" s="8" t="s">
        <v>350</v>
      </c>
      <c r="CP548" s="8">
        <v>39000</v>
      </c>
      <c r="CQ548" s="8">
        <v>6.5</v>
      </c>
      <c r="CR548" s="8">
        <v>10.46</v>
      </c>
      <c r="CS548" s="8">
        <v>6.8</v>
      </c>
      <c r="CT548" s="8">
        <v>12.7</v>
      </c>
      <c r="CU548" s="8">
        <v>3.2</v>
      </c>
      <c r="CV548" s="8">
        <v>6.32</v>
      </c>
      <c r="CW548" s="8">
        <v>1.8</v>
      </c>
      <c r="CX548" s="8" t="s">
        <v>858</v>
      </c>
      <c r="CY548" s="8" t="s">
        <v>858</v>
      </c>
      <c r="DA548" s="20" t="s">
        <v>771</v>
      </c>
      <c r="DB548" s="20" t="s">
        <v>350</v>
      </c>
      <c r="DC548" s="20">
        <v>39000</v>
      </c>
      <c r="DD548" s="20">
        <v>6.5</v>
      </c>
      <c r="DE548" s="20">
        <v>364.6</v>
      </c>
      <c r="DF548" s="20">
        <v>8.1999999999999993</v>
      </c>
      <c r="DG548" s="20">
        <v>403.8</v>
      </c>
      <c r="DH548" s="20">
        <v>4</v>
      </c>
      <c r="DI548" s="20">
        <v>110.6</v>
      </c>
      <c r="DJ548" s="20">
        <v>13</v>
      </c>
      <c r="DK548" s="20" t="s">
        <v>858</v>
      </c>
      <c r="DL548" s="20" t="s">
        <v>858</v>
      </c>
      <c r="DN548" s="21" t="s">
        <v>771</v>
      </c>
      <c r="DO548" s="21" t="s">
        <v>350</v>
      </c>
      <c r="DP548" s="21">
        <v>14000</v>
      </c>
      <c r="DQ548" s="21">
        <v>10.6</v>
      </c>
      <c r="DR548" s="21">
        <v>37.5</v>
      </c>
      <c r="DS548" s="21">
        <v>1.5</v>
      </c>
      <c r="DT548" s="21">
        <v>37.1</v>
      </c>
      <c r="DU548" s="21">
        <v>1.9</v>
      </c>
      <c r="DV548" s="21">
        <v>30.1</v>
      </c>
      <c r="DW548" s="21">
        <v>3.9</v>
      </c>
      <c r="DX548" s="21" t="s">
        <v>858</v>
      </c>
      <c r="DY548" s="21" t="s">
        <v>858</v>
      </c>
      <c r="EA548" s="22" t="s">
        <v>771</v>
      </c>
      <c r="EB548" s="22" t="s">
        <v>350</v>
      </c>
      <c r="EC548" s="22">
        <v>13000</v>
      </c>
      <c r="ED548" s="22">
        <v>12.2</v>
      </c>
      <c r="EE548" s="22">
        <v>22837</v>
      </c>
      <c r="EF548" s="22">
        <v>13</v>
      </c>
      <c r="EG548" s="22">
        <v>24657</v>
      </c>
      <c r="EH548" s="22">
        <v>5.4</v>
      </c>
      <c r="EI548" s="22" t="s">
        <v>858</v>
      </c>
      <c r="EJ548" s="22" t="s">
        <v>858</v>
      </c>
      <c r="EK548" s="22" t="s">
        <v>858</v>
      </c>
      <c r="EL548" s="22" t="s">
        <v>858</v>
      </c>
      <c r="EN548" s="23" t="s">
        <v>771</v>
      </c>
      <c r="EO548" s="23" t="s">
        <v>350</v>
      </c>
      <c r="EP548" s="23">
        <v>14000</v>
      </c>
      <c r="EQ548" s="23">
        <v>10.6</v>
      </c>
      <c r="ER548" s="23">
        <v>12.57</v>
      </c>
      <c r="ES548" s="23">
        <v>11</v>
      </c>
      <c r="ET548" s="23">
        <v>13.5</v>
      </c>
      <c r="EU548" s="23">
        <v>4.7</v>
      </c>
      <c r="EV548" s="23">
        <v>6.68</v>
      </c>
      <c r="EW548" s="23">
        <v>6.5</v>
      </c>
      <c r="EX548" s="23" t="s">
        <v>858</v>
      </c>
      <c r="EY548" s="23" t="s">
        <v>858</v>
      </c>
      <c r="FA548" s="24" t="s">
        <v>771</v>
      </c>
      <c r="FB548" s="24" t="s">
        <v>350</v>
      </c>
      <c r="FC548" s="24">
        <v>14000</v>
      </c>
      <c r="FD548" s="24">
        <v>10.6</v>
      </c>
      <c r="FE548" s="24">
        <v>468</v>
      </c>
      <c r="FF548" s="24">
        <v>10</v>
      </c>
      <c r="FG548" s="24">
        <v>501</v>
      </c>
      <c r="FH548" s="24">
        <v>4.2</v>
      </c>
      <c r="FI548" s="24">
        <v>259.3</v>
      </c>
      <c r="FJ548" s="24">
        <v>8.6999999999999993</v>
      </c>
      <c r="FK548" s="24" t="s">
        <v>858</v>
      </c>
      <c r="FL548" s="24" t="s">
        <v>858</v>
      </c>
      <c r="FN548" s="11" t="s">
        <v>771</v>
      </c>
      <c r="FO548" s="11" t="s">
        <v>350</v>
      </c>
      <c r="FP548" s="11">
        <v>12000</v>
      </c>
      <c r="FQ548" s="11">
        <v>12.2</v>
      </c>
      <c r="FR548" s="11">
        <v>40</v>
      </c>
      <c r="FS548" s="11">
        <v>1.7</v>
      </c>
      <c r="FT548" s="11">
        <v>40.1</v>
      </c>
      <c r="FU548" s="11">
        <v>1.9</v>
      </c>
      <c r="FV548" s="11" t="s">
        <v>858</v>
      </c>
      <c r="FW548" s="11" t="s">
        <v>858</v>
      </c>
      <c r="FX548" s="11" t="s">
        <v>858</v>
      </c>
      <c r="FY548" s="11" t="s">
        <v>858</v>
      </c>
      <c r="GA548" s="10" t="s">
        <v>771</v>
      </c>
      <c r="GB548" s="10" t="s">
        <v>350</v>
      </c>
      <c r="GC548" s="10">
        <v>11000</v>
      </c>
      <c r="GD548" s="10">
        <v>14.4</v>
      </c>
      <c r="GE548" s="10">
        <v>23332</v>
      </c>
      <c r="GF548" s="10">
        <v>14</v>
      </c>
      <c r="GG548" s="10">
        <v>26987</v>
      </c>
      <c r="GH548" s="10">
        <v>6.2</v>
      </c>
      <c r="GI548" s="10" t="s">
        <v>858</v>
      </c>
      <c r="GJ548" s="10" t="s">
        <v>858</v>
      </c>
      <c r="GK548" s="10" t="s">
        <v>858</v>
      </c>
      <c r="GL548" s="10" t="s">
        <v>858</v>
      </c>
      <c r="GN548" s="9" t="s">
        <v>771</v>
      </c>
      <c r="GO548" s="9" t="s">
        <v>350</v>
      </c>
      <c r="GP548" s="9">
        <v>12000</v>
      </c>
      <c r="GQ548" s="9">
        <v>12.2</v>
      </c>
      <c r="GR548" s="9">
        <v>11.51</v>
      </c>
      <c r="GS548" s="9">
        <v>11</v>
      </c>
      <c r="GT548" s="9">
        <v>12.98</v>
      </c>
      <c r="GU548" s="9">
        <v>5.8</v>
      </c>
      <c r="GV548" s="9">
        <v>7.15</v>
      </c>
      <c r="GW548" s="9">
        <v>5.0999999999999996</v>
      </c>
      <c r="GX548" s="9" t="s">
        <v>858</v>
      </c>
      <c r="GY548" s="9" t="s">
        <v>858</v>
      </c>
    </row>
    <row r="549" spans="1:207" x14ac:dyDescent="0.25">
      <c r="A549" s="1" t="s">
        <v>772</v>
      </c>
      <c r="B549" s="1" t="s">
        <v>351</v>
      </c>
      <c r="C549" s="1">
        <v>30000</v>
      </c>
      <c r="D549" s="1">
        <v>7.6</v>
      </c>
      <c r="E549" s="1">
        <v>563.70000000000005</v>
      </c>
      <c r="F549" s="1">
        <v>4.9000000000000004</v>
      </c>
      <c r="G549" s="1">
        <v>597.70000000000005</v>
      </c>
      <c r="H549" s="1">
        <v>3.6</v>
      </c>
      <c r="I549" s="1">
        <v>297.60000000000002</v>
      </c>
      <c r="J549" s="1">
        <v>4.5999999999999996</v>
      </c>
      <c r="K549" s="1" t="s">
        <v>858</v>
      </c>
      <c r="L549" s="1" t="s">
        <v>858</v>
      </c>
      <c r="N549" s="2" t="s">
        <v>772</v>
      </c>
      <c r="O549" s="2" t="s">
        <v>351</v>
      </c>
      <c r="P549" s="2">
        <v>44000</v>
      </c>
      <c r="Q549" s="2">
        <v>6.2</v>
      </c>
      <c r="R549" s="2">
        <v>37.5</v>
      </c>
      <c r="S549" s="2">
        <v>1</v>
      </c>
      <c r="T549" s="2">
        <v>39.4</v>
      </c>
      <c r="U549" s="2">
        <v>1.6</v>
      </c>
      <c r="V549" s="2">
        <v>34.799999999999997</v>
      </c>
      <c r="W549" s="2">
        <v>2.1</v>
      </c>
      <c r="X549" s="2" t="s">
        <v>858</v>
      </c>
      <c r="Y549" s="2" t="s">
        <v>858</v>
      </c>
      <c r="AA549" s="3" t="s">
        <v>772</v>
      </c>
      <c r="AB549" s="3" t="s">
        <v>351</v>
      </c>
      <c r="AC549" s="3">
        <v>39000</v>
      </c>
      <c r="AD549" s="3">
        <v>9.3000000000000007</v>
      </c>
      <c r="AE549" s="3">
        <v>26796</v>
      </c>
      <c r="AF549" s="3">
        <v>9.5</v>
      </c>
      <c r="AG549" s="3">
        <v>29117</v>
      </c>
      <c r="AH549" s="3">
        <v>4.0999999999999996</v>
      </c>
      <c r="AI549" s="3">
        <v>13968</v>
      </c>
      <c r="AJ549" s="3">
        <v>6</v>
      </c>
      <c r="AK549" s="3" t="s">
        <v>858</v>
      </c>
      <c r="AL549" s="3" t="s">
        <v>858</v>
      </c>
      <c r="AN549" s="4" t="s">
        <v>772</v>
      </c>
      <c r="AO549" s="4" t="s">
        <v>351</v>
      </c>
      <c r="AP549" s="4">
        <v>44000</v>
      </c>
      <c r="AQ549" s="4">
        <v>6.2</v>
      </c>
      <c r="AR549" s="4">
        <v>12.52</v>
      </c>
      <c r="AS549" s="4">
        <v>7.4</v>
      </c>
      <c r="AT549" s="4">
        <v>13.78</v>
      </c>
      <c r="AU549" s="4">
        <v>3.6</v>
      </c>
      <c r="AV549" s="4">
        <v>6.79</v>
      </c>
      <c r="AW549" s="4">
        <v>3.2</v>
      </c>
      <c r="AX549" s="4" t="s">
        <v>858</v>
      </c>
      <c r="AY549" s="4" t="s">
        <v>858</v>
      </c>
      <c r="BA549" s="5" t="s">
        <v>772</v>
      </c>
      <c r="BB549" s="5" t="s">
        <v>351</v>
      </c>
      <c r="BC549" s="5">
        <v>44000</v>
      </c>
      <c r="BD549" s="5">
        <v>6.2</v>
      </c>
      <c r="BE549" s="5">
        <v>503.1</v>
      </c>
      <c r="BF549" s="5">
        <v>6.9</v>
      </c>
      <c r="BG549" s="5">
        <v>542.5</v>
      </c>
      <c r="BH549" s="5">
        <v>3.1</v>
      </c>
      <c r="BI549" s="5">
        <v>269.39999999999998</v>
      </c>
      <c r="BJ549" s="5">
        <v>4.5999999999999996</v>
      </c>
      <c r="BK549" s="5" t="s">
        <v>858</v>
      </c>
      <c r="BL549" s="5" t="s">
        <v>858</v>
      </c>
      <c r="BN549" s="6" t="s">
        <v>772</v>
      </c>
      <c r="BO549" s="6" t="s">
        <v>351</v>
      </c>
      <c r="BP549" s="6">
        <v>60000</v>
      </c>
      <c r="BQ549" s="6">
        <v>5.3</v>
      </c>
      <c r="BR549" s="6">
        <v>37</v>
      </c>
      <c r="BS549" s="6">
        <v>0.6</v>
      </c>
      <c r="BT549" s="6">
        <v>33.6</v>
      </c>
      <c r="BU549" s="6">
        <v>2.1</v>
      </c>
      <c r="BV549" s="6">
        <v>14.6</v>
      </c>
      <c r="BW549" s="6">
        <v>12</v>
      </c>
      <c r="BX549" s="6">
        <v>43.1</v>
      </c>
      <c r="BY549" s="6">
        <v>20</v>
      </c>
      <c r="CA549" s="7" t="s">
        <v>772</v>
      </c>
      <c r="CB549" s="7" t="s">
        <v>351</v>
      </c>
      <c r="CC549" s="7">
        <v>52000</v>
      </c>
      <c r="CD549" s="7">
        <v>7.6</v>
      </c>
      <c r="CE549" s="7">
        <v>21174</v>
      </c>
      <c r="CF549" s="7">
        <v>8.8000000000000007</v>
      </c>
      <c r="CG549" s="7">
        <v>23634</v>
      </c>
      <c r="CH549" s="7">
        <v>4.5</v>
      </c>
      <c r="CI549" s="7">
        <v>5744</v>
      </c>
      <c r="CJ549" s="7">
        <v>19</v>
      </c>
      <c r="CK549" s="7" t="s">
        <v>858</v>
      </c>
      <c r="CL549" s="7" t="s">
        <v>858</v>
      </c>
      <c r="CN549" s="8" t="s">
        <v>772</v>
      </c>
      <c r="CO549" s="8" t="s">
        <v>351</v>
      </c>
      <c r="CP549" s="8">
        <v>60000</v>
      </c>
      <c r="CQ549" s="8">
        <v>5.3</v>
      </c>
      <c r="CR549" s="8">
        <v>10.09</v>
      </c>
      <c r="CS549" s="8">
        <v>6.1</v>
      </c>
      <c r="CT549" s="8">
        <v>12.89</v>
      </c>
      <c r="CU549" s="8">
        <v>3.3</v>
      </c>
      <c r="CV549" s="8">
        <v>6.1</v>
      </c>
      <c r="CW549" s="8">
        <v>0.9</v>
      </c>
      <c r="CX549" s="8" t="s">
        <v>858</v>
      </c>
      <c r="CY549" s="8" t="s">
        <v>858</v>
      </c>
      <c r="DA549" s="20" t="s">
        <v>772</v>
      </c>
      <c r="DB549" s="20" t="s">
        <v>351</v>
      </c>
      <c r="DC549" s="20">
        <v>60000</v>
      </c>
      <c r="DD549" s="20">
        <v>5.3</v>
      </c>
      <c r="DE549" s="20">
        <v>384.1</v>
      </c>
      <c r="DF549" s="20">
        <v>6.1</v>
      </c>
      <c r="DG549" s="20">
        <v>433.6</v>
      </c>
      <c r="DH549" s="20">
        <v>3.6</v>
      </c>
      <c r="DI549" s="20">
        <v>98.6</v>
      </c>
      <c r="DJ549" s="20">
        <v>13</v>
      </c>
      <c r="DK549" s="20" t="s">
        <v>858</v>
      </c>
      <c r="DL549" s="20" t="s">
        <v>858</v>
      </c>
      <c r="DN549" s="21" t="s">
        <v>772</v>
      </c>
      <c r="DO549" s="21" t="s">
        <v>351</v>
      </c>
      <c r="DP549" s="21">
        <v>14000</v>
      </c>
      <c r="DQ549" s="21">
        <v>10.8</v>
      </c>
      <c r="DR549" s="21">
        <v>37</v>
      </c>
      <c r="DS549" s="21">
        <v>0.4</v>
      </c>
      <c r="DT549" s="21">
        <v>37.1</v>
      </c>
      <c r="DU549" s="21">
        <v>1.4</v>
      </c>
      <c r="DV549" s="21">
        <v>30.3</v>
      </c>
      <c r="DW549" s="21">
        <v>2.1</v>
      </c>
      <c r="DX549" s="21" t="s">
        <v>858</v>
      </c>
      <c r="DY549" s="21" t="s">
        <v>858</v>
      </c>
      <c r="EA549" s="22" t="s">
        <v>772</v>
      </c>
      <c r="EB549" s="22" t="s">
        <v>351</v>
      </c>
      <c r="EC549" s="22">
        <v>12000</v>
      </c>
      <c r="ED549" s="22">
        <v>12.8</v>
      </c>
      <c r="EE549" s="22">
        <v>19053</v>
      </c>
      <c r="EF549" s="22">
        <v>9.9</v>
      </c>
      <c r="EG549" s="22">
        <v>22291</v>
      </c>
      <c r="EH549" s="22">
        <v>5.8</v>
      </c>
      <c r="EI549" s="22">
        <v>12235</v>
      </c>
      <c r="EJ549" s="22">
        <v>6.6</v>
      </c>
      <c r="EK549" s="22" t="s">
        <v>858</v>
      </c>
      <c r="EL549" s="22" t="s">
        <v>858</v>
      </c>
      <c r="EN549" s="23" t="s">
        <v>772</v>
      </c>
      <c r="EO549" s="23" t="s">
        <v>351</v>
      </c>
      <c r="EP549" s="23">
        <v>14000</v>
      </c>
      <c r="EQ549" s="23">
        <v>10.8</v>
      </c>
      <c r="ER549" s="23">
        <v>9.91</v>
      </c>
      <c r="ES549" s="23">
        <v>8.6</v>
      </c>
      <c r="ET549" s="23">
        <v>11.45</v>
      </c>
      <c r="EU549" s="23">
        <v>5</v>
      </c>
      <c r="EV549" s="23">
        <v>6.38</v>
      </c>
      <c r="EW549" s="23">
        <v>1.8</v>
      </c>
      <c r="EX549" s="23" t="s">
        <v>858</v>
      </c>
      <c r="EY549" s="23" t="s">
        <v>858</v>
      </c>
      <c r="FA549" s="24" t="s">
        <v>772</v>
      </c>
      <c r="FB549" s="24" t="s">
        <v>351</v>
      </c>
      <c r="FC549" s="24">
        <v>14000</v>
      </c>
      <c r="FD549" s="24">
        <v>10.8</v>
      </c>
      <c r="FE549" s="24">
        <v>372.7</v>
      </c>
      <c r="FF549" s="24">
        <v>8</v>
      </c>
      <c r="FG549" s="24">
        <v>424.4</v>
      </c>
      <c r="FH549" s="24">
        <v>4.5999999999999996</v>
      </c>
      <c r="FI549" s="24">
        <v>242.1</v>
      </c>
      <c r="FJ549" s="24">
        <v>5.2</v>
      </c>
      <c r="FK549" s="24" t="s">
        <v>858</v>
      </c>
      <c r="FL549" s="24" t="s">
        <v>858</v>
      </c>
      <c r="FN549" s="11" t="s">
        <v>772</v>
      </c>
      <c r="FO549" s="11" t="s">
        <v>351</v>
      </c>
      <c r="FP549" s="11">
        <v>30000</v>
      </c>
      <c r="FQ549" s="11">
        <v>7.6</v>
      </c>
      <c r="FR549" s="11">
        <v>38.1</v>
      </c>
      <c r="FS549" s="11">
        <v>1.1000000000000001</v>
      </c>
      <c r="FT549" s="11">
        <v>40.5</v>
      </c>
      <c r="FU549" s="11">
        <v>2.2000000000000002</v>
      </c>
      <c r="FV549" s="11">
        <v>34.9</v>
      </c>
      <c r="FW549" s="11">
        <v>1.4</v>
      </c>
      <c r="FX549" s="11" t="s">
        <v>858</v>
      </c>
      <c r="FY549" s="11" t="s">
        <v>858</v>
      </c>
      <c r="GA549" s="10" t="s">
        <v>772</v>
      </c>
      <c r="GB549" s="10" t="s">
        <v>351</v>
      </c>
      <c r="GC549" s="10">
        <v>27000</v>
      </c>
      <c r="GD549" s="10">
        <v>12.2</v>
      </c>
      <c r="GE549" s="10">
        <v>29767</v>
      </c>
      <c r="GF549" s="10">
        <v>11</v>
      </c>
      <c r="GG549" s="10">
        <v>32210</v>
      </c>
      <c r="GH549" s="10">
        <v>5.2</v>
      </c>
      <c r="GI549" s="10">
        <v>16012</v>
      </c>
      <c r="GJ549" s="10">
        <v>7.9</v>
      </c>
      <c r="GK549" s="10" t="s">
        <v>858</v>
      </c>
      <c r="GL549" s="10" t="s">
        <v>858</v>
      </c>
      <c r="GN549" s="9" t="s">
        <v>772</v>
      </c>
      <c r="GO549" s="9" t="s">
        <v>351</v>
      </c>
      <c r="GP549" s="9">
        <v>30000</v>
      </c>
      <c r="GQ549" s="9">
        <v>7.6</v>
      </c>
      <c r="GR549" s="9">
        <v>14.54</v>
      </c>
      <c r="GS549" s="9">
        <v>6.7</v>
      </c>
      <c r="GT549" s="9">
        <v>14.77</v>
      </c>
      <c r="GU549" s="9">
        <v>4.4000000000000004</v>
      </c>
      <c r="GV549" s="9">
        <v>7.48</v>
      </c>
      <c r="GW549" s="9">
        <v>4.3</v>
      </c>
      <c r="GX549" s="9" t="s">
        <v>858</v>
      </c>
      <c r="GY549" s="9" t="s">
        <v>858</v>
      </c>
    </row>
    <row r="550" spans="1:207" x14ac:dyDescent="0.25">
      <c r="A550" s="1" t="s">
        <v>773</v>
      </c>
      <c r="B550" s="1" t="s">
        <v>352</v>
      </c>
      <c r="C550" s="1">
        <v>23000</v>
      </c>
      <c r="D550" s="1">
        <v>8.6999999999999993</v>
      </c>
      <c r="E550" s="1">
        <v>477.6</v>
      </c>
      <c r="F550" s="1">
        <v>5.9</v>
      </c>
      <c r="G550" s="1">
        <v>513.4</v>
      </c>
      <c r="H550" s="1">
        <v>3.9</v>
      </c>
      <c r="I550" s="1">
        <v>275.5</v>
      </c>
      <c r="J550" s="1">
        <v>6.3</v>
      </c>
      <c r="K550" s="1" t="s">
        <v>858</v>
      </c>
      <c r="L550" s="1" t="s">
        <v>858</v>
      </c>
      <c r="N550" s="2" t="s">
        <v>773</v>
      </c>
      <c r="O550" s="2" t="s">
        <v>352</v>
      </c>
      <c r="P550" s="2">
        <v>35000</v>
      </c>
      <c r="Q550" s="2">
        <v>6.9</v>
      </c>
      <c r="R550" s="2">
        <v>38.6</v>
      </c>
      <c r="S550" s="2">
        <v>1.7</v>
      </c>
      <c r="T550" s="2">
        <v>39.700000000000003</v>
      </c>
      <c r="U550" s="2">
        <v>1.1000000000000001</v>
      </c>
      <c r="V550" s="2">
        <v>33.799999999999997</v>
      </c>
      <c r="W550" s="2">
        <v>2.2999999999999998</v>
      </c>
      <c r="X550" s="2" t="s">
        <v>858</v>
      </c>
      <c r="Y550" s="2" t="s">
        <v>858</v>
      </c>
      <c r="AA550" s="3" t="s">
        <v>773</v>
      </c>
      <c r="AB550" s="3" t="s">
        <v>352</v>
      </c>
      <c r="AC550" s="3">
        <v>30000</v>
      </c>
      <c r="AD550" s="3">
        <v>8.3000000000000007</v>
      </c>
      <c r="AE550" s="3">
        <v>22845</v>
      </c>
      <c r="AF550" s="3">
        <v>6.1</v>
      </c>
      <c r="AG550" s="3">
        <v>24836</v>
      </c>
      <c r="AH550" s="3">
        <v>3.9</v>
      </c>
      <c r="AI550" s="3">
        <v>12792</v>
      </c>
      <c r="AJ550" s="3">
        <v>7.5</v>
      </c>
      <c r="AK550" s="3" t="s">
        <v>858</v>
      </c>
      <c r="AL550" s="3" t="s">
        <v>858</v>
      </c>
      <c r="AN550" s="4" t="s">
        <v>773</v>
      </c>
      <c r="AO550" s="4" t="s">
        <v>352</v>
      </c>
      <c r="AP550" s="4">
        <v>35000</v>
      </c>
      <c r="AQ550" s="4">
        <v>6.9</v>
      </c>
      <c r="AR550" s="4">
        <v>11.15</v>
      </c>
      <c r="AS550" s="4">
        <v>5.2</v>
      </c>
      <c r="AT550" s="4">
        <v>12.25</v>
      </c>
      <c r="AU550" s="4">
        <v>3.2</v>
      </c>
      <c r="AV550" s="4">
        <v>6.87</v>
      </c>
      <c r="AW550" s="4">
        <v>3.7</v>
      </c>
      <c r="AX550" s="4" t="s">
        <v>858</v>
      </c>
      <c r="AY550" s="4" t="s">
        <v>858</v>
      </c>
      <c r="BA550" s="5" t="s">
        <v>773</v>
      </c>
      <c r="BB550" s="5" t="s">
        <v>352</v>
      </c>
      <c r="BC550" s="5">
        <v>35000</v>
      </c>
      <c r="BD550" s="5">
        <v>6.9</v>
      </c>
      <c r="BE550" s="5">
        <v>450.9</v>
      </c>
      <c r="BF550" s="5">
        <v>5</v>
      </c>
      <c r="BG550" s="5">
        <v>485.8</v>
      </c>
      <c r="BH550" s="5">
        <v>3.1</v>
      </c>
      <c r="BI550" s="5">
        <v>273.8</v>
      </c>
      <c r="BJ550" s="5">
        <v>4.5</v>
      </c>
      <c r="BK550" s="5" t="s">
        <v>858</v>
      </c>
      <c r="BL550" s="5" t="s">
        <v>858</v>
      </c>
      <c r="BN550" s="6" t="s">
        <v>773</v>
      </c>
      <c r="BO550" s="6" t="s">
        <v>352</v>
      </c>
      <c r="BP550" s="6">
        <v>50000</v>
      </c>
      <c r="BQ550" s="6">
        <v>5.7</v>
      </c>
      <c r="BR550" s="6">
        <v>37</v>
      </c>
      <c r="BS550" s="6">
        <v>0.5</v>
      </c>
      <c r="BT550" s="6">
        <v>33.5</v>
      </c>
      <c r="BU550" s="6">
        <v>2</v>
      </c>
      <c r="BV550" s="6">
        <v>16</v>
      </c>
      <c r="BW550" s="6">
        <v>15</v>
      </c>
      <c r="BX550" s="6" t="s">
        <v>858</v>
      </c>
      <c r="BY550" s="6" t="s">
        <v>858</v>
      </c>
      <c r="CA550" s="7" t="s">
        <v>773</v>
      </c>
      <c r="CB550" s="7" t="s">
        <v>352</v>
      </c>
      <c r="CC550" s="7">
        <v>43000</v>
      </c>
      <c r="CD550" s="7">
        <v>6.9</v>
      </c>
      <c r="CE550" s="7">
        <v>18918</v>
      </c>
      <c r="CF550" s="7">
        <v>6.9</v>
      </c>
      <c r="CG550" s="7">
        <v>20497</v>
      </c>
      <c r="CH550" s="7">
        <v>4.3</v>
      </c>
      <c r="CI550" s="7">
        <v>6066</v>
      </c>
      <c r="CJ550" s="7">
        <v>15</v>
      </c>
      <c r="CK550" s="7" t="s">
        <v>858</v>
      </c>
      <c r="CL550" s="7" t="s">
        <v>858</v>
      </c>
      <c r="CN550" s="8" t="s">
        <v>773</v>
      </c>
      <c r="CO550" s="8" t="s">
        <v>352</v>
      </c>
      <c r="CP550" s="8">
        <v>50000</v>
      </c>
      <c r="CQ550" s="8">
        <v>5.7</v>
      </c>
      <c r="CR550" s="8">
        <v>9.73</v>
      </c>
      <c r="CS550" s="8">
        <v>4.7</v>
      </c>
      <c r="CT550" s="8">
        <v>11.69</v>
      </c>
      <c r="CU550" s="8">
        <v>2.9</v>
      </c>
      <c r="CV550" s="8">
        <v>6.26</v>
      </c>
      <c r="CW550" s="8">
        <v>1.4</v>
      </c>
      <c r="CX550" s="8" t="s">
        <v>858</v>
      </c>
      <c r="CY550" s="8" t="s">
        <v>858</v>
      </c>
      <c r="DA550" s="20" t="s">
        <v>773</v>
      </c>
      <c r="DB550" s="20" t="s">
        <v>352</v>
      </c>
      <c r="DC550" s="20">
        <v>50000</v>
      </c>
      <c r="DD550" s="20">
        <v>5.7</v>
      </c>
      <c r="DE550" s="20">
        <v>356.5</v>
      </c>
      <c r="DF550" s="20">
        <v>6.8</v>
      </c>
      <c r="DG550" s="20">
        <v>391.7</v>
      </c>
      <c r="DH550" s="20">
        <v>3.6</v>
      </c>
      <c r="DI550" s="20">
        <v>120.2</v>
      </c>
      <c r="DJ550" s="20">
        <v>11</v>
      </c>
      <c r="DK550" s="20" t="s">
        <v>858</v>
      </c>
      <c r="DL550" s="20" t="s">
        <v>858</v>
      </c>
      <c r="DN550" s="21" t="s">
        <v>773</v>
      </c>
      <c r="DO550" s="21" t="s">
        <v>352</v>
      </c>
      <c r="DP550" s="21">
        <v>12000</v>
      </c>
      <c r="DQ550" s="21">
        <v>11.4</v>
      </c>
      <c r="DR550" s="21">
        <v>37</v>
      </c>
      <c r="DS550" s="21">
        <v>0.5</v>
      </c>
      <c r="DT550" s="21">
        <v>37.6</v>
      </c>
      <c r="DU550" s="21">
        <v>1.8</v>
      </c>
      <c r="DV550" s="21">
        <v>31</v>
      </c>
      <c r="DW550" s="21">
        <v>6.3</v>
      </c>
      <c r="DX550" s="21" t="s">
        <v>858</v>
      </c>
      <c r="DY550" s="21" t="s">
        <v>858</v>
      </c>
      <c r="EA550" s="22" t="s">
        <v>773</v>
      </c>
      <c r="EB550" s="22" t="s">
        <v>352</v>
      </c>
      <c r="EC550" s="22">
        <v>11000</v>
      </c>
      <c r="ED550" s="22">
        <v>13.2</v>
      </c>
      <c r="EE550" s="22">
        <v>18679</v>
      </c>
      <c r="EF550" s="22">
        <v>11</v>
      </c>
      <c r="EG550" s="22">
        <v>21673</v>
      </c>
      <c r="EH550" s="22">
        <v>5.7</v>
      </c>
      <c r="EI550" s="22" t="s">
        <v>858</v>
      </c>
      <c r="EJ550" s="22" t="s">
        <v>858</v>
      </c>
      <c r="EK550" s="22" t="s">
        <v>858</v>
      </c>
      <c r="EL550" s="22" t="s">
        <v>858</v>
      </c>
      <c r="EN550" s="23" t="s">
        <v>773</v>
      </c>
      <c r="EO550" s="23" t="s">
        <v>352</v>
      </c>
      <c r="EP550" s="23">
        <v>12000</v>
      </c>
      <c r="EQ550" s="23">
        <v>11.4</v>
      </c>
      <c r="ER550" s="23">
        <v>9.4600000000000009</v>
      </c>
      <c r="ES550" s="23">
        <v>9.1999999999999993</v>
      </c>
      <c r="ET550" s="23">
        <v>11.49</v>
      </c>
      <c r="EU550" s="23">
        <v>4.9000000000000004</v>
      </c>
      <c r="EV550" s="23">
        <v>6.58</v>
      </c>
      <c r="EW550" s="23">
        <v>4.8</v>
      </c>
      <c r="EX550" s="23" t="s">
        <v>858</v>
      </c>
      <c r="EY550" s="23" t="s">
        <v>858</v>
      </c>
      <c r="FA550" s="24" t="s">
        <v>773</v>
      </c>
      <c r="FB550" s="24" t="s">
        <v>352</v>
      </c>
      <c r="FC550" s="24">
        <v>12000</v>
      </c>
      <c r="FD550" s="24">
        <v>11.4</v>
      </c>
      <c r="FE550" s="24">
        <v>376.4</v>
      </c>
      <c r="FF550" s="24">
        <v>9.6</v>
      </c>
      <c r="FG550" s="24">
        <v>432.3</v>
      </c>
      <c r="FH550" s="24">
        <v>4.8</v>
      </c>
      <c r="FI550" s="24">
        <v>248.2</v>
      </c>
      <c r="FJ550" s="24">
        <v>8.9</v>
      </c>
      <c r="FK550" s="24" t="s">
        <v>858</v>
      </c>
      <c r="FL550" s="24" t="s">
        <v>858</v>
      </c>
      <c r="FN550" s="11" t="s">
        <v>773</v>
      </c>
      <c r="FO550" s="11" t="s">
        <v>352</v>
      </c>
      <c r="FP550" s="11">
        <v>23000</v>
      </c>
      <c r="FQ550" s="11">
        <v>8.6999999999999993</v>
      </c>
      <c r="FR550" s="11">
        <v>40</v>
      </c>
      <c r="FS550" s="11">
        <v>0.9</v>
      </c>
      <c r="FT550" s="11">
        <v>40.700000000000003</v>
      </c>
      <c r="FU550" s="11">
        <v>1.3</v>
      </c>
      <c r="FV550" s="11">
        <v>34.700000000000003</v>
      </c>
      <c r="FW550" s="11">
        <v>3.5</v>
      </c>
      <c r="FX550" s="11" t="s">
        <v>858</v>
      </c>
      <c r="FY550" s="11" t="s">
        <v>858</v>
      </c>
      <c r="GA550" s="10" t="s">
        <v>773</v>
      </c>
      <c r="GB550" s="10" t="s">
        <v>352</v>
      </c>
      <c r="GC550" s="10">
        <v>19000</v>
      </c>
      <c r="GD550" s="10">
        <v>10.6</v>
      </c>
      <c r="GE550" s="10">
        <v>24043</v>
      </c>
      <c r="GF550" s="10">
        <v>8.1999999999999993</v>
      </c>
      <c r="GG550" s="10">
        <v>26638</v>
      </c>
      <c r="GH550" s="10">
        <v>4.9000000000000004</v>
      </c>
      <c r="GI550" s="10">
        <v>14382</v>
      </c>
      <c r="GJ550" s="10">
        <v>11</v>
      </c>
      <c r="GK550" s="10" t="s">
        <v>858</v>
      </c>
      <c r="GL550" s="10" t="s">
        <v>858</v>
      </c>
      <c r="GN550" s="9" t="s">
        <v>773</v>
      </c>
      <c r="GO550" s="9" t="s">
        <v>352</v>
      </c>
      <c r="GP550" s="9">
        <v>23000</v>
      </c>
      <c r="GQ550" s="9">
        <v>8.6999999999999993</v>
      </c>
      <c r="GR550" s="9">
        <v>11.31</v>
      </c>
      <c r="GS550" s="9">
        <v>6.4</v>
      </c>
      <c r="GT550" s="9">
        <v>12.61</v>
      </c>
      <c r="GU550" s="9">
        <v>4</v>
      </c>
      <c r="GV550" s="9">
        <v>6.94</v>
      </c>
      <c r="GW550" s="9">
        <v>4.8</v>
      </c>
      <c r="GX550" s="9" t="s">
        <v>858</v>
      </c>
      <c r="GY550" s="9" t="s">
        <v>858</v>
      </c>
    </row>
    <row r="551" spans="1:207" x14ac:dyDescent="0.25">
      <c r="A551" s="1" t="s">
        <v>774</v>
      </c>
      <c r="B551" s="1" t="s">
        <v>353</v>
      </c>
      <c r="C551" s="1">
        <v>16000</v>
      </c>
      <c r="D551" s="1">
        <v>10.4</v>
      </c>
      <c r="E551" s="1">
        <v>442.2</v>
      </c>
      <c r="F551" s="1">
        <v>7</v>
      </c>
      <c r="G551" s="1">
        <v>513.29999999999995</v>
      </c>
      <c r="H551" s="1">
        <v>5.6</v>
      </c>
      <c r="I551" s="1">
        <v>268.5</v>
      </c>
      <c r="J551" s="1">
        <v>7.6</v>
      </c>
      <c r="K551" s="1" t="s">
        <v>858</v>
      </c>
      <c r="L551" s="1" t="s">
        <v>858</v>
      </c>
      <c r="N551" s="2" t="s">
        <v>774</v>
      </c>
      <c r="O551" s="2" t="s">
        <v>353</v>
      </c>
      <c r="P551" s="2">
        <v>26000</v>
      </c>
      <c r="Q551" s="2">
        <v>8.1</v>
      </c>
      <c r="R551" s="2">
        <v>38.9</v>
      </c>
      <c r="S551" s="2">
        <v>1.6</v>
      </c>
      <c r="T551" s="2">
        <v>39.5</v>
      </c>
      <c r="U551" s="2">
        <v>1.3</v>
      </c>
      <c r="V551" s="2">
        <v>32.5</v>
      </c>
      <c r="W551" s="2">
        <v>2.9</v>
      </c>
      <c r="X551" s="2" t="s">
        <v>858</v>
      </c>
      <c r="Y551" s="2" t="s">
        <v>858</v>
      </c>
      <c r="AA551" s="3" t="s">
        <v>774</v>
      </c>
      <c r="AB551" s="3" t="s">
        <v>353</v>
      </c>
      <c r="AC551" s="3">
        <v>23000</v>
      </c>
      <c r="AD551" s="3">
        <v>9.4</v>
      </c>
      <c r="AE551" s="3">
        <v>19586</v>
      </c>
      <c r="AF551" s="3">
        <v>8.6999999999999993</v>
      </c>
      <c r="AG551" s="3">
        <v>24061</v>
      </c>
      <c r="AH551" s="3">
        <v>5.4</v>
      </c>
      <c r="AI551" s="3">
        <v>13009</v>
      </c>
      <c r="AJ551" s="3">
        <v>5.9</v>
      </c>
      <c r="AK551" s="3" t="s">
        <v>858</v>
      </c>
      <c r="AL551" s="3" t="s">
        <v>858</v>
      </c>
      <c r="AN551" s="4" t="s">
        <v>774</v>
      </c>
      <c r="AO551" s="4" t="s">
        <v>353</v>
      </c>
      <c r="AP551" s="4">
        <v>26000</v>
      </c>
      <c r="AQ551" s="4">
        <v>8.1</v>
      </c>
      <c r="AR551" s="4">
        <v>9.91</v>
      </c>
      <c r="AS551" s="4">
        <v>7</v>
      </c>
      <c r="AT551" s="4">
        <v>11.81</v>
      </c>
      <c r="AU551" s="4">
        <v>4.5</v>
      </c>
      <c r="AV551" s="4">
        <v>6.46</v>
      </c>
      <c r="AW551" s="4">
        <v>2.9</v>
      </c>
      <c r="AX551" s="4" t="s">
        <v>858</v>
      </c>
      <c r="AY551" s="4" t="s">
        <v>858</v>
      </c>
      <c r="BA551" s="5" t="s">
        <v>774</v>
      </c>
      <c r="BB551" s="5" t="s">
        <v>353</v>
      </c>
      <c r="BC551" s="5">
        <v>26000</v>
      </c>
      <c r="BD551" s="5">
        <v>8.1</v>
      </c>
      <c r="BE551" s="5">
        <v>399.7</v>
      </c>
      <c r="BF551" s="5">
        <v>7</v>
      </c>
      <c r="BG551" s="5">
        <v>466.4</v>
      </c>
      <c r="BH551" s="5">
        <v>4.3</v>
      </c>
      <c r="BI551" s="5">
        <v>252.4</v>
      </c>
      <c r="BJ551" s="5">
        <v>4.8</v>
      </c>
      <c r="BK551" s="5" t="s">
        <v>858</v>
      </c>
      <c r="BL551" s="5" t="s">
        <v>858</v>
      </c>
      <c r="BN551" s="6" t="s">
        <v>774</v>
      </c>
      <c r="BO551" s="6" t="s">
        <v>353</v>
      </c>
      <c r="BP551" s="6">
        <v>37000</v>
      </c>
      <c r="BQ551" s="6">
        <v>6.7</v>
      </c>
      <c r="BR551" s="6">
        <v>37</v>
      </c>
      <c r="BS551" s="6">
        <v>2.1</v>
      </c>
      <c r="BT551" s="6">
        <v>32.6</v>
      </c>
      <c r="BU551" s="6">
        <v>2.5</v>
      </c>
      <c r="BV551" s="6">
        <v>14.4</v>
      </c>
      <c r="BW551" s="6">
        <v>15</v>
      </c>
      <c r="BX551" s="6" t="s">
        <v>858</v>
      </c>
      <c r="BY551" s="6" t="s">
        <v>858</v>
      </c>
      <c r="CA551" s="7" t="s">
        <v>774</v>
      </c>
      <c r="CB551" s="7" t="s">
        <v>353</v>
      </c>
      <c r="CC551" s="7">
        <v>33000</v>
      </c>
      <c r="CD551" s="7">
        <v>9.6999999999999993</v>
      </c>
      <c r="CE551" s="7">
        <v>17098</v>
      </c>
      <c r="CF551" s="7">
        <v>9.8000000000000007</v>
      </c>
      <c r="CG551" s="7">
        <v>19886</v>
      </c>
      <c r="CH551" s="7">
        <v>6.9</v>
      </c>
      <c r="CI551" s="7" t="s">
        <v>858</v>
      </c>
      <c r="CJ551" s="7" t="s">
        <v>858</v>
      </c>
      <c r="CK551" s="7" t="s">
        <v>858</v>
      </c>
      <c r="CL551" s="7" t="s">
        <v>858</v>
      </c>
      <c r="CN551" s="8" t="s">
        <v>774</v>
      </c>
      <c r="CO551" s="8" t="s">
        <v>353</v>
      </c>
      <c r="CP551" s="8">
        <v>37000</v>
      </c>
      <c r="CQ551" s="8">
        <v>6.7</v>
      </c>
      <c r="CR551" s="8">
        <v>8.85</v>
      </c>
      <c r="CS551" s="8">
        <v>5.2</v>
      </c>
      <c r="CT551" s="8">
        <v>11.46</v>
      </c>
      <c r="CU551" s="8">
        <v>4</v>
      </c>
      <c r="CV551" s="8">
        <v>6.25</v>
      </c>
      <c r="CW551" s="8">
        <v>1.4</v>
      </c>
      <c r="CX551" s="8" t="s">
        <v>858</v>
      </c>
      <c r="CY551" s="8" t="s">
        <v>858</v>
      </c>
      <c r="DA551" s="20" t="s">
        <v>774</v>
      </c>
      <c r="DB551" s="20" t="s">
        <v>353</v>
      </c>
      <c r="DC551" s="20">
        <v>37000</v>
      </c>
      <c r="DD551" s="20">
        <v>6.7</v>
      </c>
      <c r="DE551" s="20">
        <v>330.4</v>
      </c>
      <c r="DF551" s="20">
        <v>7.3</v>
      </c>
      <c r="DG551" s="20">
        <v>374.1</v>
      </c>
      <c r="DH551" s="20">
        <v>4.7</v>
      </c>
      <c r="DI551" s="20">
        <v>97.5</v>
      </c>
      <c r="DJ551" s="20">
        <v>17</v>
      </c>
      <c r="DK551" s="20" t="s">
        <v>858</v>
      </c>
      <c r="DL551" s="20" t="s">
        <v>858</v>
      </c>
      <c r="DN551" s="21" t="s">
        <v>774</v>
      </c>
      <c r="DO551" s="21" t="s">
        <v>353</v>
      </c>
      <c r="DP551" s="21">
        <v>9000</v>
      </c>
      <c r="DQ551" s="21">
        <v>13</v>
      </c>
      <c r="DR551" s="21">
        <v>37.1</v>
      </c>
      <c r="DS551" s="21">
        <v>2.8</v>
      </c>
      <c r="DT551" s="21">
        <v>37.299999999999997</v>
      </c>
      <c r="DU551" s="21">
        <v>1.6</v>
      </c>
      <c r="DV551" s="21" t="s">
        <v>858</v>
      </c>
      <c r="DW551" s="21" t="s">
        <v>858</v>
      </c>
      <c r="DX551" s="21" t="s">
        <v>858</v>
      </c>
      <c r="DY551" s="21" t="s">
        <v>858</v>
      </c>
      <c r="EA551" s="22" t="s">
        <v>774</v>
      </c>
      <c r="EB551" s="22" t="s">
        <v>353</v>
      </c>
      <c r="EC551" s="22">
        <v>9000</v>
      </c>
      <c r="ED551" s="22">
        <v>15.2</v>
      </c>
      <c r="EE551" s="22">
        <v>16433</v>
      </c>
      <c r="EF551" s="22">
        <v>11</v>
      </c>
      <c r="EG551" s="22">
        <v>19291</v>
      </c>
      <c r="EH551" s="22">
        <v>6</v>
      </c>
      <c r="EI551" s="22" t="s">
        <v>858</v>
      </c>
      <c r="EJ551" s="22" t="s">
        <v>858</v>
      </c>
      <c r="EK551" s="22" t="s">
        <v>858</v>
      </c>
      <c r="EL551" s="22" t="s">
        <v>858</v>
      </c>
      <c r="EN551" s="23" t="s">
        <v>774</v>
      </c>
      <c r="EO551" s="23" t="s">
        <v>353</v>
      </c>
      <c r="EP551" s="23">
        <v>9000</v>
      </c>
      <c r="EQ551" s="23">
        <v>13</v>
      </c>
      <c r="ER551" s="23">
        <v>8.7200000000000006</v>
      </c>
      <c r="ES551" s="23">
        <v>11</v>
      </c>
      <c r="ET551" s="23">
        <v>10.38</v>
      </c>
      <c r="EU551" s="23">
        <v>5</v>
      </c>
      <c r="EV551" s="23">
        <v>6.33</v>
      </c>
      <c r="EW551" s="23">
        <v>4</v>
      </c>
      <c r="EX551" s="23" t="s">
        <v>858</v>
      </c>
      <c r="EY551" s="23" t="s">
        <v>858</v>
      </c>
      <c r="FA551" s="24" t="s">
        <v>774</v>
      </c>
      <c r="FB551" s="24" t="s">
        <v>353</v>
      </c>
      <c r="FC551" s="24">
        <v>9000</v>
      </c>
      <c r="FD551" s="24">
        <v>13</v>
      </c>
      <c r="FE551" s="24">
        <v>344</v>
      </c>
      <c r="FF551" s="24">
        <v>8.6</v>
      </c>
      <c r="FG551" s="24">
        <v>386.8</v>
      </c>
      <c r="FH551" s="24">
        <v>5.0999999999999996</v>
      </c>
      <c r="FI551" s="24">
        <v>218.2</v>
      </c>
      <c r="FJ551" s="24">
        <v>7.4</v>
      </c>
      <c r="FK551" s="24" t="s">
        <v>858</v>
      </c>
      <c r="FL551" s="24" t="s">
        <v>858</v>
      </c>
      <c r="FN551" s="11" t="s">
        <v>774</v>
      </c>
      <c r="FO551" s="11" t="s">
        <v>353</v>
      </c>
      <c r="FP551" s="11">
        <v>16000</v>
      </c>
      <c r="FQ551" s="11">
        <v>10.4</v>
      </c>
      <c r="FR551" s="11">
        <v>39.799999999999997</v>
      </c>
      <c r="FS551" s="11">
        <v>1.6</v>
      </c>
      <c r="FT551" s="11">
        <v>40.799999999999997</v>
      </c>
      <c r="FU551" s="11">
        <v>1.7</v>
      </c>
      <c r="FV551" s="11">
        <v>32.5</v>
      </c>
      <c r="FW551" s="11">
        <v>3.5</v>
      </c>
      <c r="FX551" s="11" t="s">
        <v>858</v>
      </c>
      <c r="FY551" s="11" t="s">
        <v>858</v>
      </c>
      <c r="GA551" s="10" t="s">
        <v>774</v>
      </c>
      <c r="GB551" s="10" t="s">
        <v>353</v>
      </c>
      <c r="GC551" s="10">
        <v>15000</v>
      </c>
      <c r="GD551" s="10">
        <v>12</v>
      </c>
      <c r="GE551" s="10">
        <v>21888</v>
      </c>
      <c r="GF551" s="10">
        <v>10</v>
      </c>
      <c r="GG551" s="10">
        <v>26758</v>
      </c>
      <c r="GH551" s="10">
        <v>6.8</v>
      </c>
      <c r="GI551" s="10">
        <v>14075</v>
      </c>
      <c r="GJ551" s="10">
        <v>11</v>
      </c>
      <c r="GK551" s="10" t="s">
        <v>858</v>
      </c>
      <c r="GL551" s="10" t="s">
        <v>858</v>
      </c>
      <c r="GN551" s="9" t="s">
        <v>774</v>
      </c>
      <c r="GO551" s="9" t="s">
        <v>353</v>
      </c>
      <c r="GP551" s="9">
        <v>16000</v>
      </c>
      <c r="GQ551" s="9">
        <v>10.4</v>
      </c>
      <c r="GR551" s="9">
        <v>10.35</v>
      </c>
      <c r="GS551" s="9">
        <v>9.9</v>
      </c>
      <c r="GT551" s="9">
        <v>12.59</v>
      </c>
      <c r="GU551" s="9">
        <v>6.1</v>
      </c>
      <c r="GV551" s="9">
        <v>6.74</v>
      </c>
      <c r="GW551" s="9">
        <v>4.3</v>
      </c>
      <c r="GX551" s="9" t="s">
        <v>858</v>
      </c>
      <c r="GY551" s="9" t="s">
        <v>858</v>
      </c>
    </row>
    <row r="552" spans="1:207" x14ac:dyDescent="0.25">
      <c r="A552" s="1" t="s">
        <v>775</v>
      </c>
      <c r="B552" s="1" t="s">
        <v>354</v>
      </c>
      <c r="C552" s="1">
        <v>8000</v>
      </c>
      <c r="D552" s="1">
        <v>14.6</v>
      </c>
      <c r="E552" s="1">
        <v>456.6</v>
      </c>
      <c r="F552" s="1">
        <v>9.6999999999999993</v>
      </c>
      <c r="G552" s="1">
        <v>494.1</v>
      </c>
      <c r="H552" s="1">
        <v>7.5</v>
      </c>
      <c r="I552" s="1" t="s">
        <v>858</v>
      </c>
      <c r="J552" s="1" t="s">
        <v>858</v>
      </c>
      <c r="K552" s="1" t="s">
        <v>858</v>
      </c>
      <c r="L552" s="1" t="s">
        <v>858</v>
      </c>
      <c r="N552" s="2" t="s">
        <v>775</v>
      </c>
      <c r="O552" s="2" t="s">
        <v>354</v>
      </c>
      <c r="P552" s="2">
        <v>14000</v>
      </c>
      <c r="Q552" s="2">
        <v>10.8</v>
      </c>
      <c r="R552" s="2">
        <v>37</v>
      </c>
      <c r="S552" s="2">
        <v>1.2</v>
      </c>
      <c r="T552" s="2">
        <v>38.6</v>
      </c>
      <c r="U552" s="2">
        <v>1.4</v>
      </c>
      <c r="V552" s="2">
        <v>32.799999999999997</v>
      </c>
      <c r="W552" s="2">
        <v>5.0999999999999996</v>
      </c>
      <c r="X552" s="2" t="s">
        <v>858</v>
      </c>
      <c r="Y552" s="2" t="s">
        <v>858</v>
      </c>
      <c r="AA552" s="3" t="s">
        <v>775</v>
      </c>
      <c r="AB552" s="3" t="s">
        <v>354</v>
      </c>
      <c r="AC552" s="3">
        <v>14000</v>
      </c>
      <c r="AD552" s="3">
        <v>12.3</v>
      </c>
      <c r="AE552" s="3">
        <v>20930</v>
      </c>
      <c r="AF552" s="3">
        <v>6.5</v>
      </c>
      <c r="AG552" s="3">
        <v>22803</v>
      </c>
      <c r="AH552" s="3">
        <v>5.7</v>
      </c>
      <c r="AI552" s="3">
        <v>12352</v>
      </c>
      <c r="AJ552" s="3">
        <v>11</v>
      </c>
      <c r="AK552" s="3" t="s">
        <v>858</v>
      </c>
      <c r="AL552" s="3" t="s">
        <v>858</v>
      </c>
      <c r="AN552" s="4" t="s">
        <v>775</v>
      </c>
      <c r="AO552" s="4" t="s">
        <v>354</v>
      </c>
      <c r="AP552" s="4">
        <v>14000</v>
      </c>
      <c r="AQ552" s="4">
        <v>10.8</v>
      </c>
      <c r="AR552" s="4">
        <v>9.8699999999999992</v>
      </c>
      <c r="AS552" s="4">
        <v>8.8000000000000007</v>
      </c>
      <c r="AT552" s="4">
        <v>11.7</v>
      </c>
      <c r="AU552" s="4">
        <v>5.6</v>
      </c>
      <c r="AV552" s="4">
        <v>6.59</v>
      </c>
      <c r="AW552" s="4">
        <v>4.3</v>
      </c>
      <c r="AX552" s="4" t="s">
        <v>858</v>
      </c>
      <c r="AY552" s="4" t="s">
        <v>858</v>
      </c>
      <c r="BA552" s="5" t="s">
        <v>775</v>
      </c>
      <c r="BB552" s="5" t="s">
        <v>354</v>
      </c>
      <c r="BC552" s="5">
        <v>14000</v>
      </c>
      <c r="BD552" s="5">
        <v>10.8</v>
      </c>
      <c r="BE552" s="5">
        <v>403.4</v>
      </c>
      <c r="BF552" s="5">
        <v>8.1999999999999993</v>
      </c>
      <c r="BG552" s="5">
        <v>452.3</v>
      </c>
      <c r="BH552" s="5">
        <v>5.4</v>
      </c>
      <c r="BI552" s="5">
        <v>238.9</v>
      </c>
      <c r="BJ552" s="5">
        <v>10</v>
      </c>
      <c r="BK552" s="5" t="s">
        <v>858</v>
      </c>
      <c r="BL552" s="5" t="s">
        <v>858</v>
      </c>
      <c r="BN552" s="6" t="s">
        <v>775</v>
      </c>
      <c r="BO552" s="6" t="s">
        <v>354</v>
      </c>
      <c r="BP552" s="6">
        <v>25000</v>
      </c>
      <c r="BQ552" s="6">
        <v>8.3000000000000007</v>
      </c>
      <c r="BR552" s="6">
        <v>36.5</v>
      </c>
      <c r="BS552" s="6">
        <v>6.6</v>
      </c>
      <c r="BT552" s="6">
        <v>28.8</v>
      </c>
      <c r="BU552" s="6">
        <v>4</v>
      </c>
      <c r="BV552" s="6" t="s">
        <v>858</v>
      </c>
      <c r="BW552" s="6" t="s">
        <v>858</v>
      </c>
      <c r="BX552" s="6" t="s">
        <v>858</v>
      </c>
      <c r="BY552" s="6" t="s">
        <v>858</v>
      </c>
      <c r="CA552" s="7" t="s">
        <v>775</v>
      </c>
      <c r="CB552" s="7" t="s">
        <v>354</v>
      </c>
      <c r="CC552" s="7">
        <v>22000</v>
      </c>
      <c r="CD552" s="7">
        <v>12.6</v>
      </c>
      <c r="CE552" s="7">
        <v>15259</v>
      </c>
      <c r="CF552" s="7">
        <v>20</v>
      </c>
      <c r="CG552" s="7">
        <v>16938</v>
      </c>
      <c r="CH552" s="7">
        <v>8</v>
      </c>
      <c r="CI552" s="7" t="s">
        <v>858</v>
      </c>
      <c r="CJ552" s="7" t="s">
        <v>858</v>
      </c>
      <c r="CK552" s="7" t="s">
        <v>858</v>
      </c>
      <c r="CL552" s="7" t="s">
        <v>858</v>
      </c>
      <c r="CN552" s="8" t="s">
        <v>775</v>
      </c>
      <c r="CO552" s="8" t="s">
        <v>354</v>
      </c>
      <c r="CP552" s="8">
        <v>25000</v>
      </c>
      <c r="CQ552" s="8">
        <v>8.3000000000000007</v>
      </c>
      <c r="CR552" s="8">
        <v>9.0299999999999994</v>
      </c>
      <c r="CS552" s="8">
        <v>5.8</v>
      </c>
      <c r="CT552" s="8">
        <v>11.14</v>
      </c>
      <c r="CU552" s="8">
        <v>4.8</v>
      </c>
      <c r="CV552" s="8">
        <v>6.08</v>
      </c>
      <c r="CW552" s="8">
        <v>0.7</v>
      </c>
      <c r="CX552" s="8" t="s">
        <v>858</v>
      </c>
      <c r="CY552" s="8" t="s">
        <v>858</v>
      </c>
      <c r="DA552" s="20" t="s">
        <v>775</v>
      </c>
      <c r="DB552" s="20" t="s">
        <v>354</v>
      </c>
      <c r="DC552" s="20">
        <v>25000</v>
      </c>
      <c r="DD552" s="20">
        <v>8.3000000000000007</v>
      </c>
      <c r="DE552" s="20">
        <v>288.8</v>
      </c>
      <c r="DF552" s="20">
        <v>13</v>
      </c>
      <c r="DG552" s="20">
        <v>321.10000000000002</v>
      </c>
      <c r="DH552" s="20">
        <v>6.5</v>
      </c>
      <c r="DI552" s="20" t="s">
        <v>858</v>
      </c>
      <c r="DJ552" s="20" t="s">
        <v>858</v>
      </c>
      <c r="DK552" s="20" t="s">
        <v>858</v>
      </c>
      <c r="DL552" s="20" t="s">
        <v>858</v>
      </c>
      <c r="DN552" s="21" t="s">
        <v>775</v>
      </c>
      <c r="DO552" s="21" t="s">
        <v>354</v>
      </c>
      <c r="DP552" s="21">
        <v>6000</v>
      </c>
      <c r="DQ552" s="21">
        <v>15.8</v>
      </c>
      <c r="DR552" s="21">
        <v>37</v>
      </c>
      <c r="DS552" s="21" t="s">
        <v>858</v>
      </c>
      <c r="DT552" s="21">
        <v>36.9</v>
      </c>
      <c r="DU552" s="21">
        <v>1.5</v>
      </c>
      <c r="DV552" s="21" t="s">
        <v>858</v>
      </c>
      <c r="DW552" s="21" t="s">
        <v>858</v>
      </c>
      <c r="DX552" s="21" t="s">
        <v>858</v>
      </c>
      <c r="DY552" s="21" t="s">
        <v>858</v>
      </c>
      <c r="EA552" s="22" t="s">
        <v>775</v>
      </c>
      <c r="EB552" s="22" t="s">
        <v>354</v>
      </c>
      <c r="EC552" s="22">
        <v>6000</v>
      </c>
      <c r="ED552" s="22">
        <v>17.8</v>
      </c>
      <c r="EE552" s="22">
        <v>18879</v>
      </c>
      <c r="EF552" s="22">
        <v>11</v>
      </c>
      <c r="EG552" s="22">
        <v>19633</v>
      </c>
      <c r="EH552" s="22">
        <v>6.8</v>
      </c>
      <c r="EI552" s="22" t="s">
        <v>858</v>
      </c>
      <c r="EJ552" s="22" t="s">
        <v>858</v>
      </c>
      <c r="EK552" s="22" t="s">
        <v>858</v>
      </c>
      <c r="EL552" s="22" t="s">
        <v>858</v>
      </c>
      <c r="EN552" s="23" t="s">
        <v>775</v>
      </c>
      <c r="EO552" s="23" t="s">
        <v>354</v>
      </c>
      <c r="EP552" s="23">
        <v>6000</v>
      </c>
      <c r="EQ552" s="23">
        <v>15.8</v>
      </c>
      <c r="ER552" s="23">
        <v>9.6999999999999993</v>
      </c>
      <c r="ES552" s="23">
        <v>12</v>
      </c>
      <c r="ET552" s="23">
        <v>10.72</v>
      </c>
      <c r="EU552" s="23">
        <v>6.2</v>
      </c>
      <c r="EV552" s="23" t="s">
        <v>858</v>
      </c>
      <c r="EW552" s="23" t="s">
        <v>858</v>
      </c>
      <c r="EX552" s="23" t="s">
        <v>858</v>
      </c>
      <c r="EY552" s="23" t="s">
        <v>858</v>
      </c>
      <c r="FA552" s="24" t="s">
        <v>775</v>
      </c>
      <c r="FB552" s="24" t="s">
        <v>354</v>
      </c>
      <c r="FC552" s="24">
        <v>6000</v>
      </c>
      <c r="FD552" s="24">
        <v>15.8</v>
      </c>
      <c r="FE552" s="24">
        <v>364.1</v>
      </c>
      <c r="FF552" s="24">
        <v>11</v>
      </c>
      <c r="FG552" s="24">
        <v>395.5</v>
      </c>
      <c r="FH552" s="24">
        <v>6.3</v>
      </c>
      <c r="FI552" s="24" t="s">
        <v>858</v>
      </c>
      <c r="FJ552" s="24" t="s">
        <v>858</v>
      </c>
      <c r="FK552" s="24" t="s">
        <v>858</v>
      </c>
      <c r="FL552" s="24" t="s">
        <v>858</v>
      </c>
      <c r="FN552" s="11" t="s">
        <v>775</v>
      </c>
      <c r="FO552" s="11" t="s">
        <v>354</v>
      </c>
      <c r="FP552" s="11">
        <v>8000</v>
      </c>
      <c r="FQ552" s="11">
        <v>14.6</v>
      </c>
      <c r="FR552" s="11">
        <v>38.1</v>
      </c>
      <c r="FS552" s="11">
        <v>2.1</v>
      </c>
      <c r="FT552" s="11">
        <v>39.9</v>
      </c>
      <c r="FU552" s="11">
        <v>2.1</v>
      </c>
      <c r="FV552" s="11" t="s">
        <v>858</v>
      </c>
      <c r="FW552" s="11" t="s">
        <v>858</v>
      </c>
      <c r="FX552" s="11" t="s">
        <v>858</v>
      </c>
      <c r="FY552" s="11" t="s">
        <v>858</v>
      </c>
      <c r="GA552" s="10" t="s">
        <v>775</v>
      </c>
      <c r="GB552" s="10" t="s">
        <v>354</v>
      </c>
      <c r="GC552" s="10">
        <v>8000</v>
      </c>
      <c r="GD552" s="10">
        <v>17</v>
      </c>
      <c r="GE552" s="10">
        <v>21933</v>
      </c>
      <c r="GF552" s="10">
        <v>11</v>
      </c>
      <c r="GG552" s="10">
        <v>25270</v>
      </c>
      <c r="GH552" s="10">
        <v>7.8</v>
      </c>
      <c r="GI552" s="10" t="s">
        <v>858</v>
      </c>
      <c r="GJ552" s="10" t="s">
        <v>858</v>
      </c>
      <c r="GK552" s="10" t="s">
        <v>858</v>
      </c>
      <c r="GL552" s="10" t="s">
        <v>858</v>
      </c>
      <c r="GN552" s="9" t="s">
        <v>775</v>
      </c>
      <c r="GO552" s="9" t="s">
        <v>354</v>
      </c>
      <c r="GP552" s="9">
        <v>8000</v>
      </c>
      <c r="GQ552" s="9">
        <v>14.6</v>
      </c>
      <c r="GR552" s="9">
        <v>10.199999999999999</v>
      </c>
      <c r="GS552" s="9">
        <v>14</v>
      </c>
      <c r="GT552" s="9">
        <v>12.37</v>
      </c>
      <c r="GU552" s="9">
        <v>8</v>
      </c>
      <c r="GV552" s="9" t="s">
        <v>858</v>
      </c>
      <c r="GW552" s="9" t="s">
        <v>858</v>
      </c>
      <c r="GX552" s="9" t="s">
        <v>858</v>
      </c>
      <c r="GY552" s="9" t="s">
        <v>858</v>
      </c>
    </row>
    <row r="553" spans="1:207" x14ac:dyDescent="0.25">
      <c r="A553" s="1" t="s">
        <v>776</v>
      </c>
      <c r="B553" s="1" t="s">
        <v>355</v>
      </c>
      <c r="C553" s="1">
        <v>13000</v>
      </c>
      <c r="D553" s="1">
        <v>11.4</v>
      </c>
      <c r="E553" s="1">
        <v>436.1</v>
      </c>
      <c r="F553" s="1">
        <v>9.4</v>
      </c>
      <c r="G553" s="1">
        <v>501.2</v>
      </c>
      <c r="H553" s="1">
        <v>5.8</v>
      </c>
      <c r="I553" s="1">
        <v>260.89999999999998</v>
      </c>
      <c r="J553" s="1">
        <v>7.8</v>
      </c>
      <c r="K553" s="1" t="s">
        <v>858</v>
      </c>
      <c r="L553" s="1" t="s">
        <v>858</v>
      </c>
      <c r="N553" s="2" t="s">
        <v>776</v>
      </c>
      <c r="O553" s="2" t="s">
        <v>355</v>
      </c>
      <c r="P553" s="2">
        <v>25000</v>
      </c>
      <c r="Q553" s="2">
        <v>8.1999999999999993</v>
      </c>
      <c r="R553" s="2">
        <v>37.5</v>
      </c>
      <c r="S553" s="2">
        <v>1</v>
      </c>
      <c r="T553" s="2">
        <v>39</v>
      </c>
      <c r="U553" s="2">
        <v>1.3</v>
      </c>
      <c r="V553" s="2">
        <v>32.5</v>
      </c>
      <c r="W553" s="2">
        <v>1</v>
      </c>
      <c r="X553" s="2" t="s">
        <v>858</v>
      </c>
      <c r="Y553" s="2" t="s">
        <v>858</v>
      </c>
      <c r="AA553" s="3" t="s">
        <v>776</v>
      </c>
      <c r="AB553" s="3" t="s">
        <v>355</v>
      </c>
      <c r="AC553" s="3">
        <v>21000</v>
      </c>
      <c r="AD553" s="3">
        <v>9.9</v>
      </c>
      <c r="AE553" s="3">
        <v>22100</v>
      </c>
      <c r="AF553" s="3">
        <v>9</v>
      </c>
      <c r="AG553" s="3">
        <v>25049</v>
      </c>
      <c r="AH553" s="3">
        <v>5</v>
      </c>
      <c r="AI553" s="3">
        <v>12832</v>
      </c>
      <c r="AJ553" s="3">
        <v>7.6</v>
      </c>
      <c r="AK553" s="3" t="s">
        <v>858</v>
      </c>
      <c r="AL553" s="3" t="s">
        <v>858</v>
      </c>
      <c r="AN553" s="4" t="s">
        <v>776</v>
      </c>
      <c r="AO553" s="4" t="s">
        <v>355</v>
      </c>
      <c r="AP553" s="4">
        <v>25000</v>
      </c>
      <c r="AQ553" s="4">
        <v>8.1999999999999993</v>
      </c>
      <c r="AR553" s="4">
        <v>10.32</v>
      </c>
      <c r="AS553" s="4">
        <v>6.4</v>
      </c>
      <c r="AT553" s="4">
        <v>12.07</v>
      </c>
      <c r="AU553" s="4">
        <v>4.2</v>
      </c>
      <c r="AV553" s="4">
        <v>6.5</v>
      </c>
      <c r="AW553" s="4">
        <v>2.7</v>
      </c>
      <c r="AX553" s="4" t="s">
        <v>858</v>
      </c>
      <c r="AY553" s="4" t="s">
        <v>858</v>
      </c>
      <c r="BA553" s="5" t="s">
        <v>776</v>
      </c>
      <c r="BB553" s="5" t="s">
        <v>355</v>
      </c>
      <c r="BC553" s="5">
        <v>25000</v>
      </c>
      <c r="BD553" s="5">
        <v>8.1999999999999993</v>
      </c>
      <c r="BE553" s="5">
        <v>412.2</v>
      </c>
      <c r="BF553" s="5">
        <v>7.8</v>
      </c>
      <c r="BG553" s="5">
        <v>470.6</v>
      </c>
      <c r="BH553" s="5">
        <v>4.0999999999999996</v>
      </c>
      <c r="BI553" s="5">
        <v>246.6</v>
      </c>
      <c r="BJ553" s="5">
        <v>4.7</v>
      </c>
      <c r="BK553" s="5" t="s">
        <v>858</v>
      </c>
      <c r="BL553" s="5" t="s">
        <v>858</v>
      </c>
      <c r="BN553" s="6" t="s">
        <v>776</v>
      </c>
      <c r="BO553" s="6" t="s">
        <v>355</v>
      </c>
      <c r="BP553" s="6">
        <v>39000</v>
      </c>
      <c r="BQ553" s="6">
        <v>6.6</v>
      </c>
      <c r="BR553" s="6">
        <v>35</v>
      </c>
      <c r="BS553" s="6">
        <v>3.5</v>
      </c>
      <c r="BT553" s="6">
        <v>31.7</v>
      </c>
      <c r="BU553" s="6">
        <v>2.5</v>
      </c>
      <c r="BV553" s="6" t="s">
        <v>858</v>
      </c>
      <c r="BW553" s="6" t="s">
        <v>858</v>
      </c>
      <c r="BX553" s="6" t="s">
        <v>858</v>
      </c>
      <c r="BY553" s="6" t="s">
        <v>858</v>
      </c>
      <c r="CA553" s="7" t="s">
        <v>776</v>
      </c>
      <c r="CB553" s="7" t="s">
        <v>355</v>
      </c>
      <c r="CC553" s="7">
        <v>33000</v>
      </c>
      <c r="CD553" s="7">
        <v>7.9</v>
      </c>
      <c r="CE553" s="7">
        <v>17047</v>
      </c>
      <c r="CF553" s="7">
        <v>7.7</v>
      </c>
      <c r="CG553" s="7">
        <v>19483</v>
      </c>
      <c r="CH553" s="7">
        <v>5.4</v>
      </c>
      <c r="CI553" s="7" t="s">
        <v>858</v>
      </c>
      <c r="CJ553" s="7" t="s">
        <v>858</v>
      </c>
      <c r="CK553" s="7" t="s">
        <v>858</v>
      </c>
      <c r="CL553" s="7" t="s">
        <v>858</v>
      </c>
      <c r="CN553" s="8" t="s">
        <v>776</v>
      </c>
      <c r="CO553" s="8" t="s">
        <v>355</v>
      </c>
      <c r="CP553" s="8">
        <v>39000</v>
      </c>
      <c r="CQ553" s="8">
        <v>6.6</v>
      </c>
      <c r="CR553" s="8">
        <v>9.23</v>
      </c>
      <c r="CS553" s="8">
        <v>5.8</v>
      </c>
      <c r="CT553" s="8">
        <v>11.55</v>
      </c>
      <c r="CU553" s="8">
        <v>3.6</v>
      </c>
      <c r="CV553" s="8">
        <v>6.21</v>
      </c>
      <c r="CW553" s="8">
        <v>1.5</v>
      </c>
      <c r="CX553" s="8" t="s">
        <v>858</v>
      </c>
      <c r="CY553" s="8" t="s">
        <v>858</v>
      </c>
      <c r="DA553" s="20" t="s">
        <v>776</v>
      </c>
      <c r="DB553" s="20" t="s">
        <v>355</v>
      </c>
      <c r="DC553" s="20">
        <v>39000</v>
      </c>
      <c r="DD553" s="20">
        <v>6.6</v>
      </c>
      <c r="DE553" s="20">
        <v>324.60000000000002</v>
      </c>
      <c r="DF553" s="20">
        <v>5.4</v>
      </c>
      <c r="DG553" s="20">
        <v>366.8</v>
      </c>
      <c r="DH553" s="20">
        <v>4.4000000000000004</v>
      </c>
      <c r="DI553" s="20">
        <v>105.2</v>
      </c>
      <c r="DJ553" s="20">
        <v>17</v>
      </c>
      <c r="DK553" s="20" t="s">
        <v>858</v>
      </c>
      <c r="DL553" s="20" t="s">
        <v>858</v>
      </c>
      <c r="DN553" s="21" t="s">
        <v>776</v>
      </c>
      <c r="DO553" s="21" t="s">
        <v>355</v>
      </c>
      <c r="DP553" s="21">
        <v>12000</v>
      </c>
      <c r="DQ553" s="21">
        <v>11.8</v>
      </c>
      <c r="DR553" s="21">
        <v>37.5</v>
      </c>
      <c r="DS553" s="21">
        <v>1.7</v>
      </c>
      <c r="DT553" s="21">
        <v>37.1</v>
      </c>
      <c r="DU553" s="21">
        <v>1.5</v>
      </c>
      <c r="DV553" s="21">
        <v>32</v>
      </c>
      <c r="DW553" s="21">
        <v>3.4</v>
      </c>
      <c r="DX553" s="21" t="s">
        <v>858</v>
      </c>
      <c r="DY553" s="21" t="s">
        <v>858</v>
      </c>
      <c r="EA553" s="22" t="s">
        <v>776</v>
      </c>
      <c r="EB553" s="22" t="s">
        <v>355</v>
      </c>
      <c r="EC553" s="22">
        <v>10000</v>
      </c>
      <c r="ED553" s="22">
        <v>14.1</v>
      </c>
      <c r="EE553" s="22">
        <v>17898</v>
      </c>
      <c r="EF553" s="22">
        <v>15</v>
      </c>
      <c r="EG553" s="22">
        <v>22431</v>
      </c>
      <c r="EH553" s="22">
        <v>7.1</v>
      </c>
      <c r="EI553" s="22" t="s">
        <v>858</v>
      </c>
      <c r="EJ553" s="22" t="s">
        <v>858</v>
      </c>
      <c r="EK553" s="22" t="s">
        <v>858</v>
      </c>
      <c r="EL553" s="22" t="s">
        <v>858</v>
      </c>
      <c r="EN553" s="23" t="s">
        <v>776</v>
      </c>
      <c r="EO553" s="23" t="s">
        <v>355</v>
      </c>
      <c r="EP553" s="23">
        <v>12000</v>
      </c>
      <c r="EQ553" s="23">
        <v>11.8</v>
      </c>
      <c r="ER553" s="23">
        <v>9.4499999999999993</v>
      </c>
      <c r="ES553" s="23">
        <v>9.5</v>
      </c>
      <c r="ET553" s="23">
        <v>11.72</v>
      </c>
      <c r="EU553" s="23">
        <v>6.1</v>
      </c>
      <c r="EV553" s="23">
        <v>6.36</v>
      </c>
      <c r="EW553" s="23">
        <v>6.5</v>
      </c>
      <c r="EX553" s="23" t="s">
        <v>858</v>
      </c>
      <c r="EY553" s="23" t="s">
        <v>858</v>
      </c>
      <c r="FA553" s="24" t="s">
        <v>776</v>
      </c>
      <c r="FB553" s="24" t="s">
        <v>355</v>
      </c>
      <c r="FC553" s="24">
        <v>12000</v>
      </c>
      <c r="FD553" s="24">
        <v>11.8</v>
      </c>
      <c r="FE553" s="24">
        <v>350.3</v>
      </c>
      <c r="FF553" s="24">
        <v>11</v>
      </c>
      <c r="FG553" s="24">
        <v>435.5</v>
      </c>
      <c r="FH553" s="24">
        <v>5.5</v>
      </c>
      <c r="FI553" s="24">
        <v>232.3</v>
      </c>
      <c r="FJ553" s="24">
        <v>6.5</v>
      </c>
      <c r="FK553" s="24" t="s">
        <v>858</v>
      </c>
      <c r="FL553" s="24" t="s">
        <v>858</v>
      </c>
      <c r="FN553" s="11" t="s">
        <v>776</v>
      </c>
      <c r="FO553" s="11" t="s">
        <v>355</v>
      </c>
      <c r="FP553" s="11">
        <v>13000</v>
      </c>
      <c r="FQ553" s="11">
        <v>11.4</v>
      </c>
      <c r="FR553" s="11">
        <v>39</v>
      </c>
      <c r="FS553" s="11">
        <v>1.6</v>
      </c>
      <c r="FT553" s="11">
        <v>40.6</v>
      </c>
      <c r="FU553" s="11">
        <v>1.8</v>
      </c>
      <c r="FV553" s="11">
        <v>34</v>
      </c>
      <c r="FW553" s="11">
        <v>2.2999999999999998</v>
      </c>
      <c r="FX553" s="11" t="s">
        <v>858</v>
      </c>
      <c r="FY553" s="11" t="s">
        <v>858</v>
      </c>
      <c r="GA553" s="10" t="s">
        <v>776</v>
      </c>
      <c r="GB553" s="10" t="s">
        <v>355</v>
      </c>
      <c r="GC553" s="10">
        <v>11000</v>
      </c>
      <c r="GD553" s="10">
        <v>13.9</v>
      </c>
      <c r="GE553" s="10">
        <v>24804</v>
      </c>
      <c r="GF553" s="10">
        <v>11</v>
      </c>
      <c r="GG553" s="10">
        <v>27423</v>
      </c>
      <c r="GH553" s="10">
        <v>6.7</v>
      </c>
      <c r="GI553" s="10" t="s">
        <v>858</v>
      </c>
      <c r="GJ553" s="10" t="s">
        <v>858</v>
      </c>
      <c r="GK553" s="10" t="s">
        <v>858</v>
      </c>
      <c r="GL553" s="10" t="s">
        <v>858</v>
      </c>
      <c r="GN553" s="9" t="s">
        <v>776</v>
      </c>
      <c r="GO553" s="9" t="s">
        <v>355</v>
      </c>
      <c r="GP553" s="9">
        <v>13000</v>
      </c>
      <c r="GQ553" s="9">
        <v>11.4</v>
      </c>
      <c r="GR553" s="9">
        <v>10.68</v>
      </c>
      <c r="GS553" s="9">
        <v>8.1999999999999993</v>
      </c>
      <c r="GT553" s="9">
        <v>12.35</v>
      </c>
      <c r="GU553" s="9">
        <v>5.8</v>
      </c>
      <c r="GV553" s="9">
        <v>6.65</v>
      </c>
      <c r="GW553" s="9">
        <v>5.0999999999999996</v>
      </c>
      <c r="GX553" s="9" t="s">
        <v>858</v>
      </c>
      <c r="GY553" s="9" t="s">
        <v>858</v>
      </c>
    </row>
    <row r="554" spans="1:207" x14ac:dyDescent="0.25">
      <c r="A554" s="1" t="s">
        <v>777</v>
      </c>
      <c r="B554" s="1" t="s">
        <v>356</v>
      </c>
      <c r="C554" s="1">
        <v>17000</v>
      </c>
      <c r="D554" s="1">
        <v>10.199999999999999</v>
      </c>
      <c r="E554" s="1">
        <v>419.2</v>
      </c>
      <c r="F554" s="1">
        <v>7.7</v>
      </c>
      <c r="G554" s="1">
        <v>519.70000000000005</v>
      </c>
      <c r="H554" s="1">
        <v>7.1</v>
      </c>
      <c r="I554" s="1">
        <v>275.2</v>
      </c>
      <c r="J554" s="1">
        <v>4.8</v>
      </c>
      <c r="K554" s="1" t="s">
        <v>858</v>
      </c>
      <c r="L554" s="1" t="s">
        <v>858</v>
      </c>
      <c r="N554" s="2" t="s">
        <v>777</v>
      </c>
      <c r="O554" s="2" t="s">
        <v>356</v>
      </c>
      <c r="P554" s="2">
        <v>28000</v>
      </c>
      <c r="Q554" s="2">
        <v>7.7</v>
      </c>
      <c r="R554" s="2">
        <v>39.4</v>
      </c>
      <c r="S554" s="2">
        <v>1.3</v>
      </c>
      <c r="T554" s="2">
        <v>40.4</v>
      </c>
      <c r="U554" s="2">
        <v>1.1000000000000001</v>
      </c>
      <c r="V554" s="2">
        <v>35</v>
      </c>
      <c r="W554" s="2">
        <v>2.6</v>
      </c>
      <c r="X554" s="2" t="s">
        <v>858</v>
      </c>
      <c r="Y554" s="2" t="s">
        <v>858</v>
      </c>
      <c r="AA554" s="3" t="s">
        <v>777</v>
      </c>
      <c r="AB554" s="3" t="s">
        <v>356</v>
      </c>
      <c r="AC554" s="3">
        <v>26000</v>
      </c>
      <c r="AD554" s="3">
        <v>9</v>
      </c>
      <c r="AE554" s="3">
        <v>22773</v>
      </c>
      <c r="AF554" s="3">
        <v>6.8</v>
      </c>
      <c r="AG554" s="3">
        <v>26383</v>
      </c>
      <c r="AH554" s="3">
        <v>6.1</v>
      </c>
      <c r="AI554" s="3">
        <v>13499</v>
      </c>
      <c r="AJ554" s="3">
        <v>6</v>
      </c>
      <c r="AK554" s="3" t="s">
        <v>858</v>
      </c>
      <c r="AL554" s="3" t="s">
        <v>858</v>
      </c>
      <c r="AN554" s="4" t="s">
        <v>777</v>
      </c>
      <c r="AO554" s="4" t="s">
        <v>356</v>
      </c>
      <c r="AP554" s="4">
        <v>28000</v>
      </c>
      <c r="AQ554" s="4">
        <v>7.7</v>
      </c>
      <c r="AR554" s="4">
        <v>10.41</v>
      </c>
      <c r="AS554" s="4">
        <v>6.3</v>
      </c>
      <c r="AT554" s="4">
        <v>12.52</v>
      </c>
      <c r="AU554" s="4">
        <v>5.0999999999999996</v>
      </c>
      <c r="AV554" s="4">
        <v>6.72</v>
      </c>
      <c r="AW554" s="4">
        <v>2.6</v>
      </c>
      <c r="AX554" s="4" t="s">
        <v>858</v>
      </c>
      <c r="AY554" s="4" t="s">
        <v>858</v>
      </c>
      <c r="BA554" s="5" t="s">
        <v>777</v>
      </c>
      <c r="BB554" s="5" t="s">
        <v>356</v>
      </c>
      <c r="BC554" s="5">
        <v>28000</v>
      </c>
      <c r="BD554" s="5">
        <v>7.7</v>
      </c>
      <c r="BE554" s="5">
        <v>418.4</v>
      </c>
      <c r="BF554" s="5">
        <v>6.6</v>
      </c>
      <c r="BG554" s="5">
        <v>505.7</v>
      </c>
      <c r="BH554" s="5">
        <v>5.0999999999999996</v>
      </c>
      <c r="BI554" s="5">
        <v>264.39999999999998</v>
      </c>
      <c r="BJ554" s="5">
        <v>3.9</v>
      </c>
      <c r="BK554" s="5" t="s">
        <v>858</v>
      </c>
      <c r="BL554" s="5" t="s">
        <v>858</v>
      </c>
      <c r="BN554" s="6" t="s">
        <v>777</v>
      </c>
      <c r="BO554" s="6" t="s">
        <v>356</v>
      </c>
      <c r="BP554" s="6">
        <v>43000</v>
      </c>
      <c r="BQ554" s="6">
        <v>6.2</v>
      </c>
      <c r="BR554" s="6">
        <v>37.5</v>
      </c>
      <c r="BS554" s="6">
        <v>1.9</v>
      </c>
      <c r="BT554" s="6">
        <v>32.9</v>
      </c>
      <c r="BU554" s="6">
        <v>2.2999999999999998</v>
      </c>
      <c r="BV554" s="6">
        <v>15.2</v>
      </c>
      <c r="BW554" s="6">
        <v>13</v>
      </c>
      <c r="BX554" s="6" t="s">
        <v>858</v>
      </c>
      <c r="BY554" s="6" t="s">
        <v>858</v>
      </c>
      <c r="CA554" s="7" t="s">
        <v>777</v>
      </c>
      <c r="CB554" s="7" t="s">
        <v>356</v>
      </c>
      <c r="CC554" s="7">
        <v>38000</v>
      </c>
      <c r="CD554" s="7">
        <v>7.3</v>
      </c>
      <c r="CE554" s="7">
        <v>18063</v>
      </c>
      <c r="CF554" s="7">
        <v>7.5</v>
      </c>
      <c r="CG554" s="7">
        <v>21388</v>
      </c>
      <c r="CH554" s="7">
        <v>6</v>
      </c>
      <c r="CI554" s="7">
        <v>6352</v>
      </c>
      <c r="CJ554" s="7">
        <v>16</v>
      </c>
      <c r="CK554" s="7" t="s">
        <v>858</v>
      </c>
      <c r="CL554" s="7" t="s">
        <v>858</v>
      </c>
      <c r="CN554" s="8" t="s">
        <v>777</v>
      </c>
      <c r="CO554" s="8" t="s">
        <v>356</v>
      </c>
      <c r="CP554" s="8">
        <v>43000</v>
      </c>
      <c r="CQ554" s="8">
        <v>6.2</v>
      </c>
      <c r="CR554" s="8">
        <v>9.7100000000000009</v>
      </c>
      <c r="CS554" s="8">
        <v>4.2</v>
      </c>
      <c r="CT554" s="8">
        <v>12.06</v>
      </c>
      <c r="CU554" s="8">
        <v>4.5999999999999996</v>
      </c>
      <c r="CV554" s="8">
        <v>6.16</v>
      </c>
      <c r="CW554" s="8">
        <v>1</v>
      </c>
      <c r="CX554" s="8" t="s">
        <v>858</v>
      </c>
      <c r="CY554" s="8" t="s">
        <v>858</v>
      </c>
      <c r="DA554" s="20" t="s">
        <v>777</v>
      </c>
      <c r="DB554" s="20" t="s">
        <v>356</v>
      </c>
      <c r="DC554" s="20">
        <v>43000</v>
      </c>
      <c r="DD554" s="20">
        <v>6.2</v>
      </c>
      <c r="DE554" s="20">
        <v>346</v>
      </c>
      <c r="DF554" s="20">
        <v>6.8</v>
      </c>
      <c r="DG554" s="20">
        <v>397</v>
      </c>
      <c r="DH554" s="20">
        <v>5.2</v>
      </c>
      <c r="DI554" s="20">
        <v>100.3</v>
      </c>
      <c r="DJ554" s="20">
        <v>12</v>
      </c>
      <c r="DK554" s="20" t="s">
        <v>858</v>
      </c>
      <c r="DL554" s="20" t="s">
        <v>858</v>
      </c>
      <c r="DN554" s="21" t="s">
        <v>777</v>
      </c>
      <c r="DO554" s="21" t="s">
        <v>356</v>
      </c>
      <c r="DP554" s="21">
        <v>12000</v>
      </c>
      <c r="DQ554" s="21">
        <v>11.6</v>
      </c>
      <c r="DR554" s="21">
        <v>37.5</v>
      </c>
      <c r="DS554" s="21">
        <v>0.7</v>
      </c>
      <c r="DT554" s="21">
        <v>38.4</v>
      </c>
      <c r="DU554" s="21">
        <v>1.4</v>
      </c>
      <c r="DV554" s="21">
        <v>33.1</v>
      </c>
      <c r="DW554" s="21">
        <v>3.8</v>
      </c>
      <c r="DX554" s="21" t="s">
        <v>858</v>
      </c>
      <c r="DY554" s="21" t="s">
        <v>858</v>
      </c>
      <c r="EA554" s="22" t="s">
        <v>777</v>
      </c>
      <c r="EB554" s="22" t="s">
        <v>356</v>
      </c>
      <c r="EC554" s="22">
        <v>11000</v>
      </c>
      <c r="ED554" s="22">
        <v>13.5</v>
      </c>
      <c r="EE554" s="22">
        <v>20600</v>
      </c>
      <c r="EF554" s="22">
        <v>11</v>
      </c>
      <c r="EG554" s="22">
        <v>24697</v>
      </c>
      <c r="EH554" s="22">
        <v>8.4</v>
      </c>
      <c r="EI554" s="22">
        <v>12192</v>
      </c>
      <c r="EJ554" s="22">
        <v>20</v>
      </c>
      <c r="EK554" s="22" t="s">
        <v>858</v>
      </c>
      <c r="EL554" s="22" t="s">
        <v>858</v>
      </c>
      <c r="EN554" s="23" t="s">
        <v>777</v>
      </c>
      <c r="EO554" s="23" t="s">
        <v>356</v>
      </c>
      <c r="EP554" s="23">
        <v>12000</v>
      </c>
      <c r="EQ554" s="23">
        <v>11.6</v>
      </c>
      <c r="ER554" s="23">
        <v>10.89</v>
      </c>
      <c r="ES554" s="23">
        <v>10</v>
      </c>
      <c r="ET554" s="23">
        <v>12.64</v>
      </c>
      <c r="EU554" s="23">
        <v>6.9</v>
      </c>
      <c r="EV554" s="23">
        <v>6.41</v>
      </c>
      <c r="EW554" s="23">
        <v>4.8</v>
      </c>
      <c r="EX554" s="23" t="s">
        <v>858</v>
      </c>
      <c r="EY554" s="23" t="s">
        <v>858</v>
      </c>
      <c r="FA554" s="24" t="s">
        <v>777</v>
      </c>
      <c r="FB554" s="24" t="s">
        <v>356</v>
      </c>
      <c r="FC554" s="24">
        <v>12000</v>
      </c>
      <c r="FD554" s="24">
        <v>11.6</v>
      </c>
      <c r="FE554" s="24">
        <v>412.1</v>
      </c>
      <c r="FF554" s="24">
        <v>10</v>
      </c>
      <c r="FG554" s="24">
        <v>485.6</v>
      </c>
      <c r="FH554" s="24">
        <v>6.8</v>
      </c>
      <c r="FI554" s="24">
        <v>257</v>
      </c>
      <c r="FJ554" s="24">
        <v>7.7</v>
      </c>
      <c r="FK554" s="24" t="s">
        <v>858</v>
      </c>
      <c r="FL554" s="24" t="s">
        <v>858</v>
      </c>
      <c r="FN554" s="11" t="s">
        <v>777</v>
      </c>
      <c r="FO554" s="11" t="s">
        <v>356</v>
      </c>
      <c r="FP554" s="11">
        <v>17000</v>
      </c>
      <c r="FQ554" s="11">
        <v>10.199999999999999</v>
      </c>
      <c r="FR554" s="11">
        <v>40</v>
      </c>
      <c r="FS554" s="11">
        <v>1.6</v>
      </c>
      <c r="FT554" s="11">
        <v>41.8</v>
      </c>
      <c r="FU554" s="11">
        <v>1.5</v>
      </c>
      <c r="FV554" s="11">
        <v>37</v>
      </c>
      <c r="FW554" s="11">
        <v>1.6</v>
      </c>
      <c r="FX554" s="11" t="s">
        <v>858</v>
      </c>
      <c r="FY554" s="11" t="s">
        <v>858</v>
      </c>
      <c r="GA554" s="10" t="s">
        <v>777</v>
      </c>
      <c r="GB554" s="10" t="s">
        <v>356</v>
      </c>
      <c r="GC554" s="10">
        <v>15000</v>
      </c>
      <c r="GD554" s="10">
        <v>12.1</v>
      </c>
      <c r="GE554" s="10">
        <v>23953</v>
      </c>
      <c r="GF554" s="10">
        <v>7.9</v>
      </c>
      <c r="GG554" s="10">
        <v>27576</v>
      </c>
      <c r="GH554" s="10">
        <v>8.3000000000000007</v>
      </c>
      <c r="GI554" s="10">
        <v>13909</v>
      </c>
      <c r="GJ554" s="10">
        <v>6.8</v>
      </c>
      <c r="GK554" s="10" t="s">
        <v>858</v>
      </c>
      <c r="GL554" s="10" t="s">
        <v>858</v>
      </c>
      <c r="GN554" s="9" t="s">
        <v>777</v>
      </c>
      <c r="GO554" s="9" t="s">
        <v>356</v>
      </c>
      <c r="GP554" s="9">
        <v>17000</v>
      </c>
      <c r="GQ554" s="9">
        <v>10.199999999999999</v>
      </c>
      <c r="GR554" s="9">
        <v>10.3</v>
      </c>
      <c r="GS554" s="9">
        <v>6.9</v>
      </c>
      <c r="GT554" s="9">
        <v>12.44</v>
      </c>
      <c r="GU554" s="9">
        <v>7.1</v>
      </c>
      <c r="GV554" s="9">
        <v>6.82</v>
      </c>
      <c r="GW554" s="9">
        <v>2.2999999999999998</v>
      </c>
      <c r="GX554" s="9" t="s">
        <v>858</v>
      </c>
      <c r="GY554" s="9" t="s">
        <v>858</v>
      </c>
    </row>
    <row r="555" spans="1:207" x14ac:dyDescent="0.25">
      <c r="A555" s="1" t="s">
        <v>778</v>
      </c>
      <c r="B555" s="1" t="s">
        <v>357</v>
      </c>
      <c r="C555" s="1">
        <v>36000</v>
      </c>
      <c r="D555" s="1">
        <v>6.9</v>
      </c>
      <c r="E555" s="1">
        <v>450.3</v>
      </c>
      <c r="F555" s="1">
        <v>7.2</v>
      </c>
      <c r="G555" s="1">
        <v>550.9</v>
      </c>
      <c r="H555" s="1">
        <v>5.0999999999999996</v>
      </c>
      <c r="I555" s="1">
        <v>271.2</v>
      </c>
      <c r="J555" s="1">
        <v>4.5</v>
      </c>
      <c r="K555" s="1" t="s">
        <v>858</v>
      </c>
      <c r="L555" s="1" t="s">
        <v>858</v>
      </c>
      <c r="N555" s="2" t="s">
        <v>778</v>
      </c>
      <c r="O555" s="2" t="s">
        <v>357</v>
      </c>
      <c r="P555" s="2">
        <v>66000</v>
      </c>
      <c r="Q555" s="2">
        <v>5</v>
      </c>
      <c r="R555" s="2">
        <v>37.5</v>
      </c>
      <c r="S555" s="2">
        <v>0.3</v>
      </c>
      <c r="T555" s="2">
        <v>38.299999999999997</v>
      </c>
      <c r="U555" s="2">
        <v>0.7</v>
      </c>
      <c r="V555" s="2">
        <v>33.9</v>
      </c>
      <c r="W555" s="2">
        <v>2.7</v>
      </c>
      <c r="X555" s="2">
        <v>44.1</v>
      </c>
      <c r="Y555" s="2">
        <v>8.9</v>
      </c>
      <c r="AA555" s="3" t="s">
        <v>778</v>
      </c>
      <c r="AB555" s="3" t="s">
        <v>357</v>
      </c>
      <c r="AC555" s="3">
        <v>60000</v>
      </c>
      <c r="AD555" s="3">
        <v>6.2</v>
      </c>
      <c r="AE555" s="3">
        <v>22849</v>
      </c>
      <c r="AF555" s="3">
        <v>5.6</v>
      </c>
      <c r="AG555" s="3">
        <v>26548</v>
      </c>
      <c r="AH555" s="3">
        <v>3.7</v>
      </c>
      <c r="AI555" s="3">
        <v>13892</v>
      </c>
      <c r="AJ555" s="3">
        <v>4.4000000000000004</v>
      </c>
      <c r="AK555" s="3" t="s">
        <v>858</v>
      </c>
      <c r="AL555" s="3" t="s">
        <v>858</v>
      </c>
      <c r="AN555" s="4" t="s">
        <v>778</v>
      </c>
      <c r="AO555" s="4" t="s">
        <v>357</v>
      </c>
      <c r="AP555" s="4">
        <v>66000</v>
      </c>
      <c r="AQ555" s="4">
        <v>5</v>
      </c>
      <c r="AR555" s="4">
        <v>11.15</v>
      </c>
      <c r="AS555" s="4">
        <v>4.3</v>
      </c>
      <c r="AT555" s="4">
        <v>13.77</v>
      </c>
      <c r="AU555" s="4">
        <v>3.6</v>
      </c>
      <c r="AV555" s="4">
        <v>6.94</v>
      </c>
      <c r="AW555" s="4">
        <v>3.3</v>
      </c>
      <c r="AX555" s="4" t="s">
        <v>858</v>
      </c>
      <c r="AY555" s="4" t="s">
        <v>858</v>
      </c>
      <c r="BA555" s="5" t="s">
        <v>778</v>
      </c>
      <c r="BB555" s="5" t="s">
        <v>357</v>
      </c>
      <c r="BC555" s="5">
        <v>66000</v>
      </c>
      <c r="BD555" s="5">
        <v>5</v>
      </c>
      <c r="BE555" s="5">
        <v>440.8</v>
      </c>
      <c r="BF555" s="5">
        <v>4.3</v>
      </c>
      <c r="BG555" s="5">
        <v>527.9</v>
      </c>
      <c r="BH555" s="5">
        <v>3.5</v>
      </c>
      <c r="BI555" s="5">
        <v>280.10000000000002</v>
      </c>
      <c r="BJ555" s="5">
        <v>3.1</v>
      </c>
      <c r="BK555" s="5" t="s">
        <v>858</v>
      </c>
      <c r="BL555" s="5" t="s">
        <v>858</v>
      </c>
      <c r="BN555" s="6" t="s">
        <v>778</v>
      </c>
      <c r="BO555" s="6" t="s">
        <v>357</v>
      </c>
      <c r="BP555" s="6">
        <v>100000</v>
      </c>
      <c r="BQ555" s="6">
        <v>4</v>
      </c>
      <c r="BR555" s="6">
        <v>36.9</v>
      </c>
      <c r="BS555" s="6">
        <v>1.4</v>
      </c>
      <c r="BT555" s="6">
        <v>31.5</v>
      </c>
      <c r="BU555" s="6">
        <v>1.5</v>
      </c>
      <c r="BV555" s="6">
        <v>14.6</v>
      </c>
      <c r="BW555" s="6">
        <v>10</v>
      </c>
      <c r="BX555" s="6">
        <v>42.2</v>
      </c>
      <c r="BY555" s="6">
        <v>5.4</v>
      </c>
      <c r="CA555" s="7" t="s">
        <v>778</v>
      </c>
      <c r="CB555" s="7" t="s">
        <v>357</v>
      </c>
      <c r="CC555" s="7">
        <v>90000</v>
      </c>
      <c r="CD555" s="7">
        <v>5.0999999999999996</v>
      </c>
      <c r="CE555" s="7">
        <v>17898</v>
      </c>
      <c r="CF555" s="7">
        <v>4.8</v>
      </c>
      <c r="CG555" s="7">
        <v>21035</v>
      </c>
      <c r="CH555" s="7">
        <v>3.9</v>
      </c>
      <c r="CI555" s="7">
        <v>5396</v>
      </c>
      <c r="CJ555" s="7">
        <v>11</v>
      </c>
      <c r="CK555" s="7" t="s">
        <v>858</v>
      </c>
      <c r="CL555" s="7" t="s">
        <v>858</v>
      </c>
      <c r="CN555" s="8" t="s">
        <v>778</v>
      </c>
      <c r="CO555" s="8" t="s">
        <v>357</v>
      </c>
      <c r="CP555" s="8">
        <v>100000</v>
      </c>
      <c r="CQ555" s="8">
        <v>4</v>
      </c>
      <c r="CR555" s="8">
        <v>9.74</v>
      </c>
      <c r="CS555" s="8">
        <v>3.7</v>
      </c>
      <c r="CT555" s="8">
        <v>12.97</v>
      </c>
      <c r="CU555" s="8">
        <v>3.2</v>
      </c>
      <c r="CV555" s="8">
        <v>6.16</v>
      </c>
      <c r="CW555" s="8">
        <v>0.9</v>
      </c>
      <c r="CX555" s="8">
        <v>20.52</v>
      </c>
      <c r="CY555" s="8">
        <v>16</v>
      </c>
      <c r="DA555" s="20" t="s">
        <v>778</v>
      </c>
      <c r="DB555" s="20" t="s">
        <v>357</v>
      </c>
      <c r="DC555" s="20">
        <v>100000</v>
      </c>
      <c r="DD555" s="20">
        <v>4</v>
      </c>
      <c r="DE555" s="20">
        <v>337.5</v>
      </c>
      <c r="DF555" s="20">
        <v>3.7</v>
      </c>
      <c r="DG555" s="20">
        <v>408.1</v>
      </c>
      <c r="DH555" s="20">
        <v>3.6</v>
      </c>
      <c r="DI555" s="20">
        <v>99.4</v>
      </c>
      <c r="DJ555" s="20">
        <v>8.6999999999999993</v>
      </c>
      <c r="DK555" s="20">
        <v>735.5</v>
      </c>
      <c r="DL555" s="20">
        <v>15</v>
      </c>
      <c r="DN555" s="21" t="s">
        <v>778</v>
      </c>
      <c r="DO555" s="21" t="s">
        <v>357</v>
      </c>
      <c r="DP555" s="21">
        <v>30000</v>
      </c>
      <c r="DQ555" s="21">
        <v>7.3</v>
      </c>
      <c r="DR555" s="21">
        <v>37</v>
      </c>
      <c r="DS555" s="21">
        <v>0.4</v>
      </c>
      <c r="DT555" s="21">
        <v>36.9</v>
      </c>
      <c r="DU555" s="21">
        <v>0.9</v>
      </c>
      <c r="DV555" s="21">
        <v>30.1</v>
      </c>
      <c r="DW555" s="21">
        <v>3.8</v>
      </c>
      <c r="DX555" s="21" t="s">
        <v>858</v>
      </c>
      <c r="DY555" s="21" t="s">
        <v>858</v>
      </c>
      <c r="EA555" s="22" t="s">
        <v>778</v>
      </c>
      <c r="EB555" s="22" t="s">
        <v>357</v>
      </c>
      <c r="EC555" s="22">
        <v>28000</v>
      </c>
      <c r="ED555" s="22">
        <v>8.4</v>
      </c>
      <c r="EE555" s="22">
        <v>21508</v>
      </c>
      <c r="EF555" s="22">
        <v>6.3</v>
      </c>
      <c r="EG555" s="22">
        <v>24455</v>
      </c>
      <c r="EH555" s="22">
        <v>3.8</v>
      </c>
      <c r="EI555" s="22">
        <v>13773</v>
      </c>
      <c r="EJ555" s="22">
        <v>6.6</v>
      </c>
      <c r="EK555" s="22" t="s">
        <v>858</v>
      </c>
      <c r="EL555" s="22" t="s">
        <v>858</v>
      </c>
      <c r="EN555" s="23" t="s">
        <v>778</v>
      </c>
      <c r="EO555" s="23" t="s">
        <v>357</v>
      </c>
      <c r="EP555" s="23">
        <v>30000</v>
      </c>
      <c r="EQ555" s="23">
        <v>7.3</v>
      </c>
      <c r="ER555" s="23">
        <v>11.15</v>
      </c>
      <c r="ES555" s="23">
        <v>5.7</v>
      </c>
      <c r="ET555" s="23">
        <v>13.53</v>
      </c>
      <c r="EU555" s="23">
        <v>4.8</v>
      </c>
      <c r="EV555" s="23">
        <v>7.41</v>
      </c>
      <c r="EW555" s="23">
        <v>4.3</v>
      </c>
      <c r="EX555" s="23" t="s">
        <v>858</v>
      </c>
      <c r="EY555" s="23" t="s">
        <v>858</v>
      </c>
      <c r="FA555" s="24" t="s">
        <v>778</v>
      </c>
      <c r="FB555" s="24" t="s">
        <v>357</v>
      </c>
      <c r="FC555" s="24">
        <v>30000</v>
      </c>
      <c r="FD555" s="24">
        <v>7.3</v>
      </c>
      <c r="FE555" s="24">
        <v>416.8</v>
      </c>
      <c r="FF555" s="24">
        <v>5.6</v>
      </c>
      <c r="FG555" s="24">
        <v>499.5</v>
      </c>
      <c r="FH555" s="24">
        <v>4.7</v>
      </c>
      <c r="FI555" s="24">
        <v>285.5</v>
      </c>
      <c r="FJ555" s="24">
        <v>4.0999999999999996</v>
      </c>
      <c r="FK555" s="24" t="s">
        <v>858</v>
      </c>
      <c r="FL555" s="24" t="s">
        <v>858</v>
      </c>
      <c r="FN555" s="11" t="s">
        <v>778</v>
      </c>
      <c r="FO555" s="11" t="s">
        <v>357</v>
      </c>
      <c r="FP555" s="11">
        <v>36000</v>
      </c>
      <c r="FQ555" s="11">
        <v>6.9</v>
      </c>
      <c r="FR555" s="11">
        <v>38</v>
      </c>
      <c r="FS555" s="11">
        <v>1.3</v>
      </c>
      <c r="FT555" s="11">
        <v>39.5</v>
      </c>
      <c r="FU555" s="11">
        <v>0.9</v>
      </c>
      <c r="FV555" s="11">
        <v>35</v>
      </c>
      <c r="FW555" s="11">
        <v>0.2</v>
      </c>
      <c r="FX555" s="11" t="s">
        <v>858</v>
      </c>
      <c r="FY555" s="11" t="s">
        <v>858</v>
      </c>
      <c r="GA555" s="10" t="s">
        <v>778</v>
      </c>
      <c r="GB555" s="10" t="s">
        <v>357</v>
      </c>
      <c r="GC555" s="10">
        <v>33000</v>
      </c>
      <c r="GD555" s="10">
        <v>8.9</v>
      </c>
      <c r="GE555" s="10">
        <v>23546</v>
      </c>
      <c r="GF555" s="10">
        <v>8.6999999999999993</v>
      </c>
      <c r="GG555" s="10">
        <v>28322</v>
      </c>
      <c r="GH555" s="10">
        <v>5.7</v>
      </c>
      <c r="GI555" s="10">
        <v>14060</v>
      </c>
      <c r="GJ555" s="10">
        <v>6.3</v>
      </c>
      <c r="GK555" s="10" t="s">
        <v>858</v>
      </c>
      <c r="GL555" s="10" t="s">
        <v>858</v>
      </c>
      <c r="GN555" s="9" t="s">
        <v>778</v>
      </c>
      <c r="GO555" s="9" t="s">
        <v>357</v>
      </c>
      <c r="GP555" s="9">
        <v>36000</v>
      </c>
      <c r="GQ555" s="9">
        <v>6.9</v>
      </c>
      <c r="GR555" s="9">
        <v>11.06</v>
      </c>
      <c r="GS555" s="9">
        <v>7</v>
      </c>
      <c r="GT555" s="9">
        <v>13.96</v>
      </c>
      <c r="GU555" s="9">
        <v>5.0999999999999996</v>
      </c>
      <c r="GV555" s="9">
        <v>6.5</v>
      </c>
      <c r="GW555" s="9">
        <v>3.4</v>
      </c>
      <c r="GX555" s="9" t="s">
        <v>858</v>
      </c>
      <c r="GY555" s="9" t="s">
        <v>858</v>
      </c>
    </row>
    <row r="556" spans="1:207" x14ac:dyDescent="0.25">
      <c r="A556" s="1" t="s">
        <v>779</v>
      </c>
      <c r="B556" s="1" t="s">
        <v>358</v>
      </c>
      <c r="C556" s="1">
        <v>23000</v>
      </c>
      <c r="D556" s="1">
        <v>8.9</v>
      </c>
      <c r="E556" s="1">
        <v>554.6</v>
      </c>
      <c r="F556" s="1">
        <v>6.5</v>
      </c>
      <c r="G556" s="1">
        <v>575</v>
      </c>
      <c r="H556" s="1">
        <v>4.0999999999999996</v>
      </c>
      <c r="I556" s="1">
        <v>281.7</v>
      </c>
      <c r="J556" s="1">
        <v>8.8000000000000007</v>
      </c>
      <c r="K556" s="1" t="s">
        <v>858</v>
      </c>
      <c r="L556" s="1" t="s">
        <v>858</v>
      </c>
      <c r="N556" s="2" t="s">
        <v>779</v>
      </c>
      <c r="O556" s="2" t="s">
        <v>358</v>
      </c>
      <c r="P556" s="2">
        <v>33000</v>
      </c>
      <c r="Q556" s="2">
        <v>7.2</v>
      </c>
      <c r="R556" s="2">
        <v>37.5</v>
      </c>
      <c r="S556" s="2">
        <v>1.1000000000000001</v>
      </c>
      <c r="T556" s="2">
        <v>39</v>
      </c>
      <c r="U556" s="2">
        <v>1.2</v>
      </c>
      <c r="V556" s="2">
        <v>34</v>
      </c>
      <c r="W556" s="2">
        <v>3.7</v>
      </c>
      <c r="X556" s="2" t="s">
        <v>858</v>
      </c>
      <c r="Y556" s="2" t="s">
        <v>858</v>
      </c>
      <c r="AA556" s="3" t="s">
        <v>779</v>
      </c>
      <c r="AB556" s="3" t="s">
        <v>358</v>
      </c>
      <c r="AC556" s="3">
        <v>30000</v>
      </c>
      <c r="AD556" s="3">
        <v>9.8000000000000007</v>
      </c>
      <c r="AE556" s="3">
        <v>26879</v>
      </c>
      <c r="AF556" s="3">
        <v>8.6</v>
      </c>
      <c r="AG556" s="3">
        <v>27920</v>
      </c>
      <c r="AH556" s="3">
        <v>5.0999999999999996</v>
      </c>
      <c r="AI556" s="3">
        <v>13372</v>
      </c>
      <c r="AJ556" s="3">
        <v>5.4</v>
      </c>
      <c r="AK556" s="3" t="s">
        <v>858</v>
      </c>
      <c r="AL556" s="3" t="s">
        <v>858</v>
      </c>
      <c r="AN556" s="4" t="s">
        <v>779</v>
      </c>
      <c r="AO556" s="4" t="s">
        <v>358</v>
      </c>
      <c r="AP556" s="4">
        <v>33000</v>
      </c>
      <c r="AQ556" s="4">
        <v>7.2</v>
      </c>
      <c r="AR556" s="4">
        <v>12.48</v>
      </c>
      <c r="AS556" s="4">
        <v>7.8</v>
      </c>
      <c r="AT556" s="4">
        <v>13.7</v>
      </c>
      <c r="AU556" s="4">
        <v>3.6</v>
      </c>
      <c r="AV556" s="4">
        <v>6.51</v>
      </c>
      <c r="AW556" s="4">
        <v>4.3</v>
      </c>
      <c r="AX556" s="4" t="s">
        <v>858</v>
      </c>
      <c r="AY556" s="4" t="s">
        <v>858</v>
      </c>
      <c r="BA556" s="5" t="s">
        <v>779</v>
      </c>
      <c r="BB556" s="5" t="s">
        <v>358</v>
      </c>
      <c r="BC556" s="5">
        <v>33000</v>
      </c>
      <c r="BD556" s="5">
        <v>7.2</v>
      </c>
      <c r="BE556" s="5">
        <v>496.4</v>
      </c>
      <c r="BF556" s="5">
        <v>6.8</v>
      </c>
      <c r="BG556" s="5">
        <v>534.29999999999995</v>
      </c>
      <c r="BH556" s="5">
        <v>3.4</v>
      </c>
      <c r="BI556" s="5">
        <v>261.2</v>
      </c>
      <c r="BJ556" s="5">
        <v>5.3</v>
      </c>
      <c r="BK556" s="5" t="s">
        <v>858</v>
      </c>
      <c r="BL556" s="5" t="s">
        <v>858</v>
      </c>
      <c r="BN556" s="6" t="s">
        <v>779</v>
      </c>
      <c r="BO556" s="6" t="s">
        <v>358</v>
      </c>
      <c r="BP556" s="6">
        <v>44000</v>
      </c>
      <c r="BQ556" s="6">
        <v>6.1</v>
      </c>
      <c r="BR556" s="6">
        <v>37</v>
      </c>
      <c r="BS556" s="6">
        <v>0.4</v>
      </c>
      <c r="BT556" s="6">
        <v>33.700000000000003</v>
      </c>
      <c r="BU556" s="6">
        <v>2.1</v>
      </c>
      <c r="BV556" s="6">
        <v>15.1</v>
      </c>
      <c r="BW556" s="6">
        <v>16</v>
      </c>
      <c r="BX556" s="6" t="s">
        <v>858</v>
      </c>
      <c r="BY556" s="6" t="s">
        <v>858</v>
      </c>
      <c r="CA556" s="7" t="s">
        <v>779</v>
      </c>
      <c r="CB556" s="7" t="s">
        <v>358</v>
      </c>
      <c r="CC556" s="7">
        <v>41000</v>
      </c>
      <c r="CD556" s="7">
        <v>8.5</v>
      </c>
      <c r="CE556" s="7">
        <v>21121</v>
      </c>
      <c r="CF556" s="7">
        <v>11</v>
      </c>
      <c r="CG556" s="7">
        <v>23491</v>
      </c>
      <c r="CH556" s="7">
        <v>5.7</v>
      </c>
      <c r="CI556" s="7" t="s">
        <v>858</v>
      </c>
      <c r="CJ556" s="7" t="s">
        <v>858</v>
      </c>
      <c r="CK556" s="7" t="s">
        <v>858</v>
      </c>
      <c r="CL556" s="7" t="s">
        <v>858</v>
      </c>
      <c r="CN556" s="8" t="s">
        <v>779</v>
      </c>
      <c r="CO556" s="8" t="s">
        <v>358</v>
      </c>
      <c r="CP556" s="8">
        <v>44000</v>
      </c>
      <c r="CQ556" s="8">
        <v>6.1</v>
      </c>
      <c r="CR556" s="8">
        <v>11.15</v>
      </c>
      <c r="CS556" s="8">
        <v>6.8</v>
      </c>
      <c r="CT556" s="8">
        <v>13.35</v>
      </c>
      <c r="CU556" s="8">
        <v>3.4</v>
      </c>
      <c r="CV556" s="8">
        <v>6.26</v>
      </c>
      <c r="CW556" s="8">
        <v>1.5</v>
      </c>
      <c r="CX556" s="8" t="s">
        <v>858</v>
      </c>
      <c r="CY556" s="8" t="s">
        <v>858</v>
      </c>
      <c r="DA556" s="20" t="s">
        <v>779</v>
      </c>
      <c r="DB556" s="20" t="s">
        <v>358</v>
      </c>
      <c r="DC556" s="20">
        <v>44000</v>
      </c>
      <c r="DD556" s="20">
        <v>6.1</v>
      </c>
      <c r="DE556" s="20">
        <v>418.4</v>
      </c>
      <c r="DF556" s="20">
        <v>7.3</v>
      </c>
      <c r="DG556" s="20">
        <v>450.2</v>
      </c>
      <c r="DH556" s="20">
        <v>3.8</v>
      </c>
      <c r="DI556" s="20">
        <v>124.6</v>
      </c>
      <c r="DJ556" s="20">
        <v>12</v>
      </c>
      <c r="DK556" s="20" t="s">
        <v>858</v>
      </c>
      <c r="DL556" s="20" t="s">
        <v>858</v>
      </c>
      <c r="DN556" s="21" t="s">
        <v>779</v>
      </c>
      <c r="DO556" s="21" t="s">
        <v>358</v>
      </c>
      <c r="DP556" s="21">
        <v>10000</v>
      </c>
      <c r="DQ556" s="21">
        <v>12.5</v>
      </c>
      <c r="DR556" s="21">
        <v>37</v>
      </c>
      <c r="DS556" s="21">
        <v>1.6</v>
      </c>
      <c r="DT556" s="21">
        <v>36.6</v>
      </c>
      <c r="DU556" s="21">
        <v>2.1</v>
      </c>
      <c r="DV556" s="21" t="s">
        <v>858</v>
      </c>
      <c r="DW556" s="21" t="s">
        <v>858</v>
      </c>
      <c r="DX556" s="21" t="s">
        <v>858</v>
      </c>
      <c r="DY556" s="21" t="s">
        <v>858</v>
      </c>
      <c r="EA556" s="22" t="s">
        <v>779</v>
      </c>
      <c r="EB556" s="22" t="s">
        <v>358</v>
      </c>
      <c r="EC556" s="22">
        <v>10000</v>
      </c>
      <c r="ED556" s="22">
        <v>14.2</v>
      </c>
      <c r="EE556" s="22">
        <v>20198</v>
      </c>
      <c r="EF556" s="22">
        <v>15</v>
      </c>
      <c r="EG556" s="22">
        <v>22368</v>
      </c>
      <c r="EH556" s="22">
        <v>6.8</v>
      </c>
      <c r="EI556" s="22" t="s">
        <v>858</v>
      </c>
      <c r="EJ556" s="22" t="s">
        <v>858</v>
      </c>
      <c r="EK556" s="22" t="s">
        <v>858</v>
      </c>
      <c r="EL556" s="22" t="s">
        <v>858</v>
      </c>
      <c r="EN556" s="23" t="s">
        <v>779</v>
      </c>
      <c r="EO556" s="23" t="s">
        <v>358</v>
      </c>
      <c r="EP556" s="23">
        <v>10000</v>
      </c>
      <c r="EQ556" s="23">
        <v>12.5</v>
      </c>
      <c r="ER556" s="23">
        <v>10.37</v>
      </c>
      <c r="ES556" s="23">
        <v>9.1</v>
      </c>
      <c r="ET556" s="23">
        <v>12.07</v>
      </c>
      <c r="EU556" s="23">
        <v>6.2</v>
      </c>
      <c r="EV556" s="23">
        <v>6.29</v>
      </c>
      <c r="EW556" s="23">
        <v>3.8</v>
      </c>
      <c r="EX556" s="23" t="s">
        <v>858</v>
      </c>
      <c r="EY556" s="23" t="s">
        <v>858</v>
      </c>
      <c r="FA556" s="24" t="s">
        <v>779</v>
      </c>
      <c r="FB556" s="24" t="s">
        <v>358</v>
      </c>
      <c r="FC556" s="24">
        <v>10000</v>
      </c>
      <c r="FD556" s="24">
        <v>12.5</v>
      </c>
      <c r="FE556" s="24">
        <v>375.7</v>
      </c>
      <c r="FF556" s="24">
        <v>11</v>
      </c>
      <c r="FG556" s="24">
        <v>441.8</v>
      </c>
      <c r="FH556" s="24">
        <v>5.6</v>
      </c>
      <c r="FI556" s="24">
        <v>231.5</v>
      </c>
      <c r="FJ556" s="24">
        <v>6.3</v>
      </c>
      <c r="FK556" s="24" t="s">
        <v>858</v>
      </c>
      <c r="FL556" s="24" t="s">
        <v>858</v>
      </c>
      <c r="FN556" s="11" t="s">
        <v>779</v>
      </c>
      <c r="FO556" s="11" t="s">
        <v>358</v>
      </c>
      <c r="FP556" s="11">
        <v>23000</v>
      </c>
      <c r="FQ556" s="11">
        <v>8.9</v>
      </c>
      <c r="FR556" s="11">
        <v>38</v>
      </c>
      <c r="FS556" s="11">
        <v>1.6</v>
      </c>
      <c r="FT556" s="11">
        <v>40.1</v>
      </c>
      <c r="FU556" s="11">
        <v>1.4</v>
      </c>
      <c r="FV556" s="11">
        <v>36.200000000000003</v>
      </c>
      <c r="FW556" s="11">
        <v>1.9</v>
      </c>
      <c r="FX556" s="11" t="s">
        <v>858</v>
      </c>
      <c r="FY556" s="11" t="s">
        <v>858</v>
      </c>
      <c r="GA556" s="10" t="s">
        <v>779</v>
      </c>
      <c r="GB556" s="10" t="s">
        <v>358</v>
      </c>
      <c r="GC556" s="10">
        <v>20000</v>
      </c>
      <c r="GD556" s="10">
        <v>12.9</v>
      </c>
      <c r="GE556" s="10">
        <v>29456</v>
      </c>
      <c r="GF556" s="10">
        <v>7</v>
      </c>
      <c r="GG556" s="10">
        <v>30565</v>
      </c>
      <c r="GH556" s="10">
        <v>6.3</v>
      </c>
      <c r="GI556" s="10">
        <v>15067</v>
      </c>
      <c r="GJ556" s="10">
        <v>8.5</v>
      </c>
      <c r="GK556" s="10" t="s">
        <v>858</v>
      </c>
      <c r="GL556" s="10" t="s">
        <v>858</v>
      </c>
      <c r="GN556" s="9" t="s">
        <v>779</v>
      </c>
      <c r="GO556" s="9" t="s">
        <v>358</v>
      </c>
      <c r="GP556" s="9">
        <v>23000</v>
      </c>
      <c r="GQ556" s="9">
        <v>8.9</v>
      </c>
      <c r="GR556" s="9">
        <v>13.91</v>
      </c>
      <c r="GS556" s="9">
        <v>8.1</v>
      </c>
      <c r="GT556" s="9">
        <v>14.35</v>
      </c>
      <c r="GU556" s="9">
        <v>4.3</v>
      </c>
      <c r="GV556" s="9">
        <v>6.65</v>
      </c>
      <c r="GW556" s="9">
        <v>6.3</v>
      </c>
      <c r="GX556" s="9" t="s">
        <v>858</v>
      </c>
      <c r="GY556" s="9" t="s">
        <v>858</v>
      </c>
    </row>
    <row r="557" spans="1:207" x14ac:dyDescent="0.25">
      <c r="A557" s="1" t="s">
        <v>780</v>
      </c>
      <c r="B557" s="1" t="s">
        <v>359</v>
      </c>
      <c r="C557" s="1">
        <v>21000</v>
      </c>
      <c r="D557" s="1">
        <v>9</v>
      </c>
      <c r="E557" s="1">
        <v>512.29999999999995</v>
      </c>
      <c r="F557" s="1">
        <v>6.1</v>
      </c>
      <c r="G557" s="1">
        <v>604.79999999999995</v>
      </c>
      <c r="H557" s="1">
        <v>5.7</v>
      </c>
      <c r="I557" s="1">
        <v>287.5</v>
      </c>
      <c r="J557" s="1">
        <v>4.4000000000000004</v>
      </c>
      <c r="K557" s="1" t="s">
        <v>858</v>
      </c>
      <c r="L557" s="1" t="s">
        <v>858</v>
      </c>
      <c r="N557" s="2" t="s">
        <v>780</v>
      </c>
      <c r="O557" s="2" t="s">
        <v>359</v>
      </c>
      <c r="P557" s="2">
        <v>34000</v>
      </c>
      <c r="Q557" s="2">
        <v>7</v>
      </c>
      <c r="R557" s="2">
        <v>37.9</v>
      </c>
      <c r="S557" s="2">
        <v>1</v>
      </c>
      <c r="T557" s="2">
        <v>39.299999999999997</v>
      </c>
      <c r="U557" s="2">
        <v>1.2</v>
      </c>
      <c r="V557" s="2">
        <v>33</v>
      </c>
      <c r="W557" s="2">
        <v>2.2000000000000002</v>
      </c>
      <c r="X557" s="2" t="s">
        <v>858</v>
      </c>
      <c r="Y557" s="2" t="s">
        <v>858</v>
      </c>
      <c r="AA557" s="3" t="s">
        <v>780</v>
      </c>
      <c r="AB557" s="3" t="s">
        <v>359</v>
      </c>
      <c r="AC557" s="3">
        <v>32000</v>
      </c>
      <c r="AD557" s="3">
        <v>8.1999999999999993</v>
      </c>
      <c r="AE557" s="3">
        <v>26377</v>
      </c>
      <c r="AF557" s="3">
        <v>7.4</v>
      </c>
      <c r="AG557" s="3">
        <v>29197</v>
      </c>
      <c r="AH557" s="3">
        <v>4.8</v>
      </c>
      <c r="AI557" s="3">
        <v>14527</v>
      </c>
      <c r="AJ557" s="3">
        <v>5.3</v>
      </c>
      <c r="AK557" s="3" t="s">
        <v>858</v>
      </c>
      <c r="AL557" s="3" t="s">
        <v>858</v>
      </c>
      <c r="AN557" s="4" t="s">
        <v>780</v>
      </c>
      <c r="AO557" s="4" t="s">
        <v>359</v>
      </c>
      <c r="AP557" s="4">
        <v>34000</v>
      </c>
      <c r="AQ557" s="4">
        <v>7</v>
      </c>
      <c r="AR557" s="4">
        <v>12.79</v>
      </c>
      <c r="AS557" s="4">
        <v>5.7</v>
      </c>
      <c r="AT557" s="4">
        <v>14.37</v>
      </c>
      <c r="AU557" s="4">
        <v>4</v>
      </c>
      <c r="AV557" s="4">
        <v>7.14</v>
      </c>
      <c r="AW557" s="4">
        <v>2.2999999999999998</v>
      </c>
      <c r="AX557" s="4" t="s">
        <v>858</v>
      </c>
      <c r="AY557" s="4" t="s">
        <v>858</v>
      </c>
      <c r="BA557" s="5" t="s">
        <v>780</v>
      </c>
      <c r="BB557" s="5" t="s">
        <v>359</v>
      </c>
      <c r="BC557" s="5">
        <v>34000</v>
      </c>
      <c r="BD557" s="5">
        <v>7</v>
      </c>
      <c r="BE557" s="5">
        <v>498</v>
      </c>
      <c r="BF557" s="5">
        <v>6</v>
      </c>
      <c r="BG557" s="5">
        <v>564.20000000000005</v>
      </c>
      <c r="BH557" s="5">
        <v>4.3</v>
      </c>
      <c r="BI557" s="5">
        <v>272.60000000000002</v>
      </c>
      <c r="BJ557" s="5">
        <v>4.4000000000000004</v>
      </c>
      <c r="BK557" s="5" t="s">
        <v>858</v>
      </c>
      <c r="BL557" s="5" t="s">
        <v>858</v>
      </c>
      <c r="BN557" s="6" t="s">
        <v>780</v>
      </c>
      <c r="BO557" s="6" t="s">
        <v>359</v>
      </c>
      <c r="BP557" s="6">
        <v>48000</v>
      </c>
      <c r="BQ557" s="6">
        <v>5.8</v>
      </c>
      <c r="BR557" s="6">
        <v>37</v>
      </c>
      <c r="BS557" s="6">
        <v>0.6</v>
      </c>
      <c r="BT557" s="6">
        <v>33.6</v>
      </c>
      <c r="BU557" s="6">
        <v>2</v>
      </c>
      <c r="BV557" s="6">
        <v>16.2</v>
      </c>
      <c r="BW557" s="6">
        <v>9.4</v>
      </c>
      <c r="BX557" s="6" t="s">
        <v>858</v>
      </c>
      <c r="BY557" s="6" t="s">
        <v>858</v>
      </c>
      <c r="CA557" s="7" t="s">
        <v>780</v>
      </c>
      <c r="CB557" s="7" t="s">
        <v>359</v>
      </c>
      <c r="CC557" s="7">
        <v>43000</v>
      </c>
      <c r="CD557" s="7">
        <v>8.1999999999999993</v>
      </c>
      <c r="CE557" s="7">
        <v>19398</v>
      </c>
      <c r="CF557" s="7">
        <v>14</v>
      </c>
      <c r="CG557" s="7">
        <v>23491</v>
      </c>
      <c r="CH557" s="7">
        <v>6.7</v>
      </c>
      <c r="CI557" s="7" t="s">
        <v>858</v>
      </c>
      <c r="CJ557" s="7" t="s">
        <v>858</v>
      </c>
      <c r="CK557" s="7" t="s">
        <v>858</v>
      </c>
      <c r="CL557" s="7" t="s">
        <v>858</v>
      </c>
      <c r="CN557" s="8" t="s">
        <v>780</v>
      </c>
      <c r="CO557" s="8" t="s">
        <v>359</v>
      </c>
      <c r="CP557" s="8">
        <v>48000</v>
      </c>
      <c r="CQ557" s="8">
        <v>5.8</v>
      </c>
      <c r="CR557" s="8">
        <v>10.5</v>
      </c>
      <c r="CS557" s="8">
        <v>6.6</v>
      </c>
      <c r="CT557" s="8">
        <v>13.35</v>
      </c>
      <c r="CU557" s="8">
        <v>3.7</v>
      </c>
      <c r="CV557" s="8">
        <v>6.24</v>
      </c>
      <c r="CW557" s="8">
        <v>1.4</v>
      </c>
      <c r="CX557" s="8" t="s">
        <v>858</v>
      </c>
      <c r="CY557" s="8" t="s">
        <v>858</v>
      </c>
      <c r="DA557" s="20" t="s">
        <v>780</v>
      </c>
      <c r="DB557" s="20" t="s">
        <v>359</v>
      </c>
      <c r="DC557" s="20">
        <v>48000</v>
      </c>
      <c r="DD557" s="20">
        <v>5.8</v>
      </c>
      <c r="DE557" s="20">
        <v>374.7</v>
      </c>
      <c r="DF557" s="20">
        <v>8.1999999999999993</v>
      </c>
      <c r="DG557" s="20">
        <v>448.8</v>
      </c>
      <c r="DH557" s="20">
        <v>4.5</v>
      </c>
      <c r="DI557" s="20">
        <v>120.6</v>
      </c>
      <c r="DJ557" s="20">
        <v>9.6999999999999993</v>
      </c>
      <c r="DK557" s="20" t="s">
        <v>858</v>
      </c>
      <c r="DL557" s="20" t="s">
        <v>858</v>
      </c>
      <c r="DN557" s="21" t="s">
        <v>780</v>
      </c>
      <c r="DO557" s="21" t="s">
        <v>359</v>
      </c>
      <c r="DP557" s="21">
        <v>13000</v>
      </c>
      <c r="DQ557" s="21">
        <v>11.2</v>
      </c>
      <c r="DR557" s="21">
        <v>37</v>
      </c>
      <c r="DS557" s="21">
        <v>0.9</v>
      </c>
      <c r="DT557" s="21">
        <v>36</v>
      </c>
      <c r="DU557" s="21">
        <v>0.8</v>
      </c>
      <c r="DV557" s="21">
        <v>32</v>
      </c>
      <c r="DW557" s="21">
        <v>2</v>
      </c>
      <c r="DX557" s="21" t="s">
        <v>858</v>
      </c>
      <c r="DY557" s="21" t="s">
        <v>858</v>
      </c>
      <c r="EA557" s="22" t="s">
        <v>780</v>
      </c>
      <c r="EB557" s="22" t="s">
        <v>359</v>
      </c>
      <c r="EC557" s="22">
        <v>12000</v>
      </c>
      <c r="ED557" s="22">
        <v>12.7</v>
      </c>
      <c r="EE557" s="22">
        <v>23152</v>
      </c>
      <c r="EF557" s="22">
        <v>13</v>
      </c>
      <c r="EG557" s="22">
        <v>25830</v>
      </c>
      <c r="EH557" s="22">
        <v>6</v>
      </c>
      <c r="EI557" s="22">
        <v>12573</v>
      </c>
      <c r="EJ557" s="22">
        <v>8</v>
      </c>
      <c r="EK557" s="22" t="s">
        <v>858</v>
      </c>
      <c r="EL557" s="22" t="s">
        <v>858</v>
      </c>
      <c r="EN557" s="23" t="s">
        <v>780</v>
      </c>
      <c r="EO557" s="23" t="s">
        <v>359</v>
      </c>
      <c r="EP557" s="23">
        <v>13000</v>
      </c>
      <c r="EQ557" s="23">
        <v>11.2</v>
      </c>
      <c r="ER557" s="23">
        <v>11.61</v>
      </c>
      <c r="ES557" s="23">
        <v>11</v>
      </c>
      <c r="ET557" s="23">
        <v>13.8</v>
      </c>
      <c r="EU557" s="23">
        <v>5.2</v>
      </c>
      <c r="EV557" s="23">
        <v>7.16</v>
      </c>
      <c r="EW557" s="23">
        <v>5.0999999999999996</v>
      </c>
      <c r="EX557" s="23" t="s">
        <v>858</v>
      </c>
      <c r="EY557" s="23" t="s">
        <v>858</v>
      </c>
      <c r="FA557" s="24" t="s">
        <v>780</v>
      </c>
      <c r="FB557" s="24" t="s">
        <v>359</v>
      </c>
      <c r="FC557" s="24">
        <v>13000</v>
      </c>
      <c r="FD557" s="24">
        <v>11.2</v>
      </c>
      <c r="FE557" s="24">
        <v>439.4</v>
      </c>
      <c r="FF557" s="24">
        <v>12</v>
      </c>
      <c r="FG557" s="24">
        <v>496.5</v>
      </c>
      <c r="FH557" s="24">
        <v>5.2</v>
      </c>
      <c r="FI557" s="24">
        <v>245.6</v>
      </c>
      <c r="FJ557" s="24">
        <v>7.3</v>
      </c>
      <c r="FK557" s="24" t="s">
        <v>858</v>
      </c>
      <c r="FL557" s="24" t="s">
        <v>858</v>
      </c>
      <c r="FN557" s="11" t="s">
        <v>780</v>
      </c>
      <c r="FO557" s="11" t="s">
        <v>359</v>
      </c>
      <c r="FP557" s="11">
        <v>21000</v>
      </c>
      <c r="FQ557" s="11">
        <v>9</v>
      </c>
      <c r="FR557" s="11">
        <v>39.9</v>
      </c>
      <c r="FS557" s="11">
        <v>0.9</v>
      </c>
      <c r="FT557" s="11">
        <v>41.3</v>
      </c>
      <c r="FU557" s="11">
        <v>1.7</v>
      </c>
      <c r="FV557" s="11">
        <v>36.9</v>
      </c>
      <c r="FW557" s="11">
        <v>1</v>
      </c>
      <c r="FX557" s="11" t="s">
        <v>858</v>
      </c>
      <c r="FY557" s="11" t="s">
        <v>858</v>
      </c>
      <c r="GA557" s="10" t="s">
        <v>780</v>
      </c>
      <c r="GB557" s="10" t="s">
        <v>359</v>
      </c>
      <c r="GC557" s="10">
        <v>19000</v>
      </c>
      <c r="GD557" s="10">
        <v>10.6</v>
      </c>
      <c r="GE557" s="10">
        <v>27317</v>
      </c>
      <c r="GF557" s="10">
        <v>8.3000000000000007</v>
      </c>
      <c r="GG557" s="10">
        <v>31385</v>
      </c>
      <c r="GH557" s="10">
        <v>6.5</v>
      </c>
      <c r="GI557" s="10">
        <v>15074</v>
      </c>
      <c r="GJ557" s="10">
        <v>6.1</v>
      </c>
      <c r="GK557" s="10" t="s">
        <v>858</v>
      </c>
      <c r="GL557" s="10" t="s">
        <v>858</v>
      </c>
      <c r="GN557" s="9" t="s">
        <v>780</v>
      </c>
      <c r="GO557" s="9" t="s">
        <v>359</v>
      </c>
      <c r="GP557" s="9">
        <v>21000</v>
      </c>
      <c r="GQ557" s="9">
        <v>9</v>
      </c>
      <c r="GR557" s="9">
        <v>13.2</v>
      </c>
      <c r="GS557" s="9">
        <v>5.8</v>
      </c>
      <c r="GT557" s="9">
        <v>14.66</v>
      </c>
      <c r="GU557" s="9">
        <v>5.4</v>
      </c>
      <c r="GV557" s="9">
        <v>7.13</v>
      </c>
      <c r="GW557" s="9">
        <v>3.2</v>
      </c>
      <c r="GX557" s="9" t="s">
        <v>858</v>
      </c>
      <c r="GY557" s="9" t="s">
        <v>858</v>
      </c>
    </row>
    <row r="558" spans="1:207" x14ac:dyDescent="0.25">
      <c r="A558" s="1" t="s">
        <v>781</v>
      </c>
      <c r="B558" s="1" t="s">
        <v>360</v>
      </c>
      <c r="C558" s="1">
        <v>15000</v>
      </c>
      <c r="D558" s="1">
        <v>11</v>
      </c>
      <c r="E558" s="1">
        <v>566.6</v>
      </c>
      <c r="F558" s="1">
        <v>12</v>
      </c>
      <c r="G558" s="1">
        <v>625</v>
      </c>
      <c r="H558" s="1">
        <v>5.8</v>
      </c>
      <c r="I558" s="1">
        <v>288.2</v>
      </c>
      <c r="J558" s="1">
        <v>7.8</v>
      </c>
      <c r="K558" s="1" t="s">
        <v>858</v>
      </c>
      <c r="L558" s="1" t="s">
        <v>858</v>
      </c>
      <c r="N558" s="2" t="s">
        <v>781</v>
      </c>
      <c r="O558" s="2" t="s">
        <v>360</v>
      </c>
      <c r="P558" s="2">
        <v>24000</v>
      </c>
      <c r="Q558" s="2">
        <v>8.4</v>
      </c>
      <c r="R558" s="2">
        <v>37.5</v>
      </c>
      <c r="S558" s="2">
        <v>1.9</v>
      </c>
      <c r="T558" s="2">
        <v>38.6</v>
      </c>
      <c r="U558" s="2">
        <v>0.9</v>
      </c>
      <c r="V558" s="2">
        <v>32.5</v>
      </c>
      <c r="W558" s="2">
        <v>2.2000000000000002</v>
      </c>
      <c r="X558" s="2" t="s">
        <v>858</v>
      </c>
      <c r="Y558" s="2" t="s">
        <v>858</v>
      </c>
      <c r="AA558" s="3" t="s">
        <v>781</v>
      </c>
      <c r="AB558" s="3" t="s">
        <v>360</v>
      </c>
      <c r="AC558" s="3">
        <v>22000</v>
      </c>
      <c r="AD558" s="3">
        <v>9.8000000000000007</v>
      </c>
      <c r="AE558" s="3">
        <v>26416</v>
      </c>
      <c r="AF558" s="3">
        <v>12</v>
      </c>
      <c r="AG558" s="3">
        <v>30228</v>
      </c>
      <c r="AH558" s="3">
        <v>5.7</v>
      </c>
      <c r="AI558" s="3">
        <v>14076</v>
      </c>
      <c r="AJ558" s="3">
        <v>5.4</v>
      </c>
      <c r="AK558" s="3" t="s">
        <v>858</v>
      </c>
      <c r="AL558" s="3" t="s">
        <v>858</v>
      </c>
      <c r="AN558" s="4" t="s">
        <v>781</v>
      </c>
      <c r="AO558" s="4" t="s">
        <v>360</v>
      </c>
      <c r="AP558" s="4">
        <v>24000</v>
      </c>
      <c r="AQ558" s="4">
        <v>8.4</v>
      </c>
      <c r="AR558" s="4">
        <v>12.67</v>
      </c>
      <c r="AS558" s="4">
        <v>9.6</v>
      </c>
      <c r="AT558" s="4">
        <v>14.97</v>
      </c>
      <c r="AU558" s="4">
        <v>4.5999999999999996</v>
      </c>
      <c r="AV558" s="4">
        <v>7.13</v>
      </c>
      <c r="AW558" s="4">
        <v>5.5</v>
      </c>
      <c r="AX558" s="4" t="s">
        <v>858</v>
      </c>
      <c r="AY558" s="4" t="s">
        <v>858</v>
      </c>
      <c r="BA558" s="5" t="s">
        <v>781</v>
      </c>
      <c r="BB558" s="5" t="s">
        <v>360</v>
      </c>
      <c r="BC558" s="5">
        <v>24000</v>
      </c>
      <c r="BD558" s="5">
        <v>8.4</v>
      </c>
      <c r="BE558" s="5">
        <v>496.4</v>
      </c>
      <c r="BF558" s="5">
        <v>10</v>
      </c>
      <c r="BG558" s="5">
        <v>577.79999999999995</v>
      </c>
      <c r="BH558" s="5">
        <v>4.5</v>
      </c>
      <c r="BI558" s="5">
        <v>280.60000000000002</v>
      </c>
      <c r="BJ558" s="5">
        <v>5.7</v>
      </c>
      <c r="BK558" s="5" t="s">
        <v>858</v>
      </c>
      <c r="BL558" s="5" t="s">
        <v>858</v>
      </c>
      <c r="BN558" s="6" t="s">
        <v>781</v>
      </c>
      <c r="BO558" s="6" t="s">
        <v>360</v>
      </c>
      <c r="BP558" s="6">
        <v>36000</v>
      </c>
      <c r="BQ558" s="6">
        <v>6.8</v>
      </c>
      <c r="BR558" s="6">
        <v>37</v>
      </c>
      <c r="BS558" s="6">
        <v>1.4</v>
      </c>
      <c r="BT558" s="6">
        <v>32.1</v>
      </c>
      <c r="BU558" s="6">
        <v>2.2999999999999998</v>
      </c>
      <c r="BV558" s="6">
        <v>12.7</v>
      </c>
      <c r="BW558" s="6">
        <v>18</v>
      </c>
      <c r="BX558" s="6" t="s">
        <v>858</v>
      </c>
      <c r="BY558" s="6" t="s">
        <v>858</v>
      </c>
      <c r="CA558" s="7" t="s">
        <v>781</v>
      </c>
      <c r="CB558" s="7" t="s">
        <v>360</v>
      </c>
      <c r="CC558" s="7">
        <v>32000</v>
      </c>
      <c r="CD558" s="7">
        <v>8.1</v>
      </c>
      <c r="CE558" s="7">
        <v>19214</v>
      </c>
      <c r="CF558" s="7">
        <v>10</v>
      </c>
      <c r="CG558" s="7">
        <v>24014</v>
      </c>
      <c r="CH558" s="7">
        <v>6.1</v>
      </c>
      <c r="CI558" s="7">
        <v>5339</v>
      </c>
      <c r="CJ558" s="7">
        <v>20</v>
      </c>
      <c r="CK558" s="7" t="s">
        <v>858</v>
      </c>
      <c r="CL558" s="7" t="s">
        <v>858</v>
      </c>
      <c r="CN558" s="8" t="s">
        <v>781</v>
      </c>
      <c r="CO558" s="8" t="s">
        <v>360</v>
      </c>
      <c r="CP558" s="8">
        <v>36000</v>
      </c>
      <c r="CQ558" s="8">
        <v>6.8</v>
      </c>
      <c r="CR558" s="8">
        <v>10.28</v>
      </c>
      <c r="CS558" s="8">
        <v>7.1</v>
      </c>
      <c r="CT558" s="8">
        <v>13.96</v>
      </c>
      <c r="CU558" s="8">
        <v>4.2</v>
      </c>
      <c r="CV558" s="8">
        <v>6.47</v>
      </c>
      <c r="CW558" s="8">
        <v>2</v>
      </c>
      <c r="CX558" s="8" t="s">
        <v>858</v>
      </c>
      <c r="CY558" s="8" t="s">
        <v>858</v>
      </c>
      <c r="DA558" s="20" t="s">
        <v>781</v>
      </c>
      <c r="DB558" s="20" t="s">
        <v>360</v>
      </c>
      <c r="DC558" s="20">
        <v>36000</v>
      </c>
      <c r="DD558" s="20">
        <v>6.8</v>
      </c>
      <c r="DE558" s="20">
        <v>368.3</v>
      </c>
      <c r="DF558" s="20">
        <v>7.6</v>
      </c>
      <c r="DG558" s="20">
        <v>447.5</v>
      </c>
      <c r="DH558" s="20">
        <v>4.9000000000000004</v>
      </c>
      <c r="DI558" s="20">
        <v>107.7</v>
      </c>
      <c r="DJ558" s="20">
        <v>15</v>
      </c>
      <c r="DK558" s="20" t="s">
        <v>858</v>
      </c>
      <c r="DL558" s="20" t="s">
        <v>858</v>
      </c>
      <c r="DN558" s="21" t="s">
        <v>781</v>
      </c>
      <c r="DO558" s="21" t="s">
        <v>360</v>
      </c>
      <c r="DP558" s="21">
        <v>9000</v>
      </c>
      <c r="DQ558" s="21">
        <v>13</v>
      </c>
      <c r="DR558" s="21">
        <v>37</v>
      </c>
      <c r="DS558" s="21">
        <v>0.9</v>
      </c>
      <c r="DT558" s="21">
        <v>37.4</v>
      </c>
      <c r="DU558" s="21">
        <v>1.7</v>
      </c>
      <c r="DV558" s="21" t="s">
        <v>858</v>
      </c>
      <c r="DW558" s="21" t="s">
        <v>858</v>
      </c>
      <c r="DX558" s="21" t="s">
        <v>858</v>
      </c>
      <c r="DY558" s="21" t="s">
        <v>858</v>
      </c>
      <c r="EA558" s="22" t="s">
        <v>781</v>
      </c>
      <c r="EB558" s="22" t="s">
        <v>360</v>
      </c>
      <c r="EC558" s="22">
        <v>8000</v>
      </c>
      <c r="ED558" s="22">
        <v>15.4</v>
      </c>
      <c r="EE558" s="22">
        <v>20638</v>
      </c>
      <c r="EF558" s="22">
        <v>15</v>
      </c>
      <c r="EG558" s="22">
        <v>24842</v>
      </c>
      <c r="EH558" s="22">
        <v>7.5</v>
      </c>
      <c r="EI558" s="22" t="s">
        <v>858</v>
      </c>
      <c r="EJ558" s="22" t="s">
        <v>858</v>
      </c>
      <c r="EK558" s="22" t="s">
        <v>858</v>
      </c>
      <c r="EL558" s="22" t="s">
        <v>858</v>
      </c>
      <c r="EN558" s="23" t="s">
        <v>781</v>
      </c>
      <c r="EO558" s="23" t="s">
        <v>360</v>
      </c>
      <c r="EP558" s="23">
        <v>9000</v>
      </c>
      <c r="EQ558" s="23">
        <v>13</v>
      </c>
      <c r="ER558" s="23">
        <v>10.78</v>
      </c>
      <c r="ES558" s="23">
        <v>12</v>
      </c>
      <c r="ET558" s="23">
        <v>13.45</v>
      </c>
      <c r="EU558" s="23">
        <v>6.8</v>
      </c>
      <c r="EV558" s="23">
        <v>6.7</v>
      </c>
      <c r="EW558" s="23">
        <v>10</v>
      </c>
      <c r="EX558" s="23" t="s">
        <v>858</v>
      </c>
      <c r="EY558" s="23" t="s">
        <v>858</v>
      </c>
      <c r="FA558" s="24" t="s">
        <v>781</v>
      </c>
      <c r="FB558" s="24" t="s">
        <v>360</v>
      </c>
      <c r="FC558" s="24">
        <v>9000</v>
      </c>
      <c r="FD558" s="24">
        <v>13</v>
      </c>
      <c r="FE558" s="24">
        <v>405.1</v>
      </c>
      <c r="FF558" s="24">
        <v>15</v>
      </c>
      <c r="FG558" s="24">
        <v>502.5</v>
      </c>
      <c r="FH558" s="24">
        <v>6.4</v>
      </c>
      <c r="FI558" s="24">
        <v>269.5</v>
      </c>
      <c r="FJ558" s="24">
        <v>13</v>
      </c>
      <c r="FK558" s="24" t="s">
        <v>858</v>
      </c>
      <c r="FL558" s="24" t="s">
        <v>858</v>
      </c>
      <c r="FN558" s="11" t="s">
        <v>781</v>
      </c>
      <c r="FO558" s="11" t="s">
        <v>360</v>
      </c>
      <c r="FP558" s="11">
        <v>15000</v>
      </c>
      <c r="FQ558" s="11">
        <v>11</v>
      </c>
      <c r="FR558" s="11">
        <v>39</v>
      </c>
      <c r="FS558" s="11">
        <v>1.6</v>
      </c>
      <c r="FT558" s="11">
        <v>39.4</v>
      </c>
      <c r="FU558" s="11">
        <v>1.1000000000000001</v>
      </c>
      <c r="FV558" s="11">
        <v>35</v>
      </c>
      <c r="FW558" s="11">
        <v>3</v>
      </c>
      <c r="FX558" s="11" t="s">
        <v>858</v>
      </c>
      <c r="FY558" s="11" t="s">
        <v>858</v>
      </c>
      <c r="GA558" s="10" t="s">
        <v>781</v>
      </c>
      <c r="GB558" s="10" t="s">
        <v>360</v>
      </c>
      <c r="GC558" s="10">
        <v>13000</v>
      </c>
      <c r="GD558" s="10">
        <v>12.8</v>
      </c>
      <c r="GE558" s="10">
        <v>29959</v>
      </c>
      <c r="GF558" s="10">
        <v>14</v>
      </c>
      <c r="GG558" s="10">
        <v>33599</v>
      </c>
      <c r="GH558" s="10">
        <v>7.4</v>
      </c>
      <c r="GI558" s="10">
        <v>14448</v>
      </c>
      <c r="GJ558" s="10">
        <v>9.5</v>
      </c>
      <c r="GK558" s="10" t="s">
        <v>858</v>
      </c>
      <c r="GL558" s="10" t="s">
        <v>858</v>
      </c>
      <c r="GN558" s="9" t="s">
        <v>781</v>
      </c>
      <c r="GO558" s="9" t="s">
        <v>360</v>
      </c>
      <c r="GP558" s="9">
        <v>15000</v>
      </c>
      <c r="GQ558" s="9">
        <v>11</v>
      </c>
      <c r="GR558" s="9">
        <v>14.01</v>
      </c>
      <c r="GS558" s="9">
        <v>14</v>
      </c>
      <c r="GT558" s="9">
        <v>15.88</v>
      </c>
      <c r="GU558" s="9">
        <v>6</v>
      </c>
      <c r="GV558" s="9">
        <v>7.51</v>
      </c>
      <c r="GW558" s="9">
        <v>6.7</v>
      </c>
      <c r="GX558" s="9" t="s">
        <v>858</v>
      </c>
      <c r="GY558" s="9" t="s">
        <v>858</v>
      </c>
    </row>
    <row r="559" spans="1:207" x14ac:dyDescent="0.25">
      <c r="A559" s="1" t="s">
        <v>782</v>
      </c>
      <c r="B559" s="1" t="s">
        <v>361</v>
      </c>
      <c r="C559" s="1">
        <v>81000</v>
      </c>
      <c r="D559" s="1">
        <v>4.7</v>
      </c>
      <c r="E559" s="1">
        <v>513.9</v>
      </c>
      <c r="F559" s="1">
        <v>4.4000000000000004</v>
      </c>
      <c r="G559" s="1">
        <v>614.6</v>
      </c>
      <c r="H559" s="1">
        <v>3.3</v>
      </c>
      <c r="I559" s="1">
        <v>307.8</v>
      </c>
      <c r="J559" s="1">
        <v>3.1</v>
      </c>
      <c r="K559" s="1" t="s">
        <v>858</v>
      </c>
      <c r="L559" s="1" t="s">
        <v>858</v>
      </c>
      <c r="N559" s="2" t="s">
        <v>782</v>
      </c>
      <c r="O559" s="2" t="s">
        <v>361</v>
      </c>
      <c r="P559" s="2">
        <v>140000</v>
      </c>
      <c r="Q559" s="2">
        <v>3.5</v>
      </c>
      <c r="R559" s="2">
        <v>37.5</v>
      </c>
      <c r="S559" s="2">
        <v>0.1</v>
      </c>
      <c r="T559" s="2">
        <v>38.299999999999997</v>
      </c>
      <c r="U559" s="2">
        <v>0.5</v>
      </c>
      <c r="V559" s="2">
        <v>34.700000000000003</v>
      </c>
      <c r="W559" s="2">
        <v>1.3</v>
      </c>
      <c r="X559" s="2">
        <v>43.2</v>
      </c>
      <c r="Y559" s="2">
        <v>4.2</v>
      </c>
      <c r="AA559" s="3" t="s">
        <v>782</v>
      </c>
      <c r="AB559" s="3" t="s">
        <v>361</v>
      </c>
      <c r="AC559" s="3">
        <v>125000</v>
      </c>
      <c r="AD559" s="3">
        <v>4.3</v>
      </c>
      <c r="AE559" s="3">
        <v>25515</v>
      </c>
      <c r="AF559" s="3">
        <v>3.6</v>
      </c>
      <c r="AG559" s="3">
        <v>29528</v>
      </c>
      <c r="AH559" s="3">
        <v>2.4</v>
      </c>
      <c r="AI559" s="3">
        <v>15496</v>
      </c>
      <c r="AJ559" s="3">
        <v>3.1</v>
      </c>
      <c r="AK559" s="3">
        <v>47750</v>
      </c>
      <c r="AL559" s="3">
        <v>16</v>
      </c>
      <c r="AN559" s="4" t="s">
        <v>782</v>
      </c>
      <c r="AO559" s="4" t="s">
        <v>361</v>
      </c>
      <c r="AP559" s="4">
        <v>140000</v>
      </c>
      <c r="AQ559" s="4">
        <v>3.5</v>
      </c>
      <c r="AR559" s="4">
        <v>12.54</v>
      </c>
      <c r="AS559" s="4">
        <v>3.1</v>
      </c>
      <c r="AT559" s="4">
        <v>14.89</v>
      </c>
      <c r="AU559" s="4">
        <v>2.4</v>
      </c>
      <c r="AV559" s="4">
        <v>7.46</v>
      </c>
      <c r="AW559" s="4">
        <v>2.2000000000000002</v>
      </c>
      <c r="AX559" s="4">
        <v>24.89</v>
      </c>
      <c r="AY559" s="4">
        <v>12</v>
      </c>
      <c r="BA559" s="5" t="s">
        <v>782</v>
      </c>
      <c r="BB559" s="5" t="s">
        <v>361</v>
      </c>
      <c r="BC559" s="5">
        <v>140000</v>
      </c>
      <c r="BD559" s="5">
        <v>3.5</v>
      </c>
      <c r="BE559" s="5">
        <v>485.7</v>
      </c>
      <c r="BF559" s="5">
        <v>3.1</v>
      </c>
      <c r="BG559" s="5">
        <v>570.79999999999995</v>
      </c>
      <c r="BH559" s="5">
        <v>2.2999999999999998</v>
      </c>
      <c r="BI559" s="5">
        <v>286</v>
      </c>
      <c r="BJ559" s="5">
        <v>2.4</v>
      </c>
      <c r="BK559" s="5">
        <v>923</v>
      </c>
      <c r="BL559" s="5">
        <v>11</v>
      </c>
      <c r="BN559" s="6" t="s">
        <v>782</v>
      </c>
      <c r="BO559" s="6" t="s">
        <v>361</v>
      </c>
      <c r="BP559" s="6">
        <v>185000</v>
      </c>
      <c r="BQ559" s="6">
        <v>3</v>
      </c>
      <c r="BR559" s="6">
        <v>37</v>
      </c>
      <c r="BS559" s="6">
        <v>0.7</v>
      </c>
      <c r="BT559" s="6">
        <v>33.4</v>
      </c>
      <c r="BU559" s="6">
        <v>1</v>
      </c>
      <c r="BV559" s="6">
        <v>17</v>
      </c>
      <c r="BW559" s="6">
        <v>4.8</v>
      </c>
      <c r="BX559" s="6">
        <v>42</v>
      </c>
      <c r="BY559" s="6">
        <v>3.5</v>
      </c>
      <c r="CA559" s="7" t="s">
        <v>782</v>
      </c>
      <c r="CB559" s="7" t="s">
        <v>361</v>
      </c>
      <c r="CC559" s="7">
        <v>163000</v>
      </c>
      <c r="CD559" s="7">
        <v>3.7</v>
      </c>
      <c r="CE559" s="7">
        <v>21745</v>
      </c>
      <c r="CF559" s="7">
        <v>3.4</v>
      </c>
      <c r="CG559" s="7">
        <v>25057</v>
      </c>
      <c r="CH559" s="7">
        <v>2.6</v>
      </c>
      <c r="CI559" s="7">
        <v>7702</v>
      </c>
      <c r="CJ559" s="7">
        <v>7.2</v>
      </c>
      <c r="CK559" s="7">
        <v>44956</v>
      </c>
      <c r="CL559" s="7">
        <v>10</v>
      </c>
      <c r="CN559" s="8" t="s">
        <v>782</v>
      </c>
      <c r="CO559" s="8" t="s">
        <v>361</v>
      </c>
      <c r="CP559" s="8">
        <v>185000</v>
      </c>
      <c r="CQ559" s="8">
        <v>3</v>
      </c>
      <c r="CR559" s="8">
        <v>11.22</v>
      </c>
      <c r="CS559" s="8">
        <v>3.3</v>
      </c>
      <c r="CT559" s="8">
        <v>14.26</v>
      </c>
      <c r="CU559" s="8">
        <v>2.2000000000000002</v>
      </c>
      <c r="CV559" s="8">
        <v>6.49</v>
      </c>
      <c r="CW559" s="8">
        <v>1.2</v>
      </c>
      <c r="CX559" s="8">
        <v>24.24</v>
      </c>
      <c r="CY559" s="8">
        <v>10</v>
      </c>
      <c r="DA559" s="20" t="s">
        <v>782</v>
      </c>
      <c r="DB559" s="20" t="s">
        <v>361</v>
      </c>
      <c r="DC559" s="20">
        <v>185000</v>
      </c>
      <c r="DD559" s="20">
        <v>3</v>
      </c>
      <c r="DE559" s="20">
        <v>400.9</v>
      </c>
      <c r="DF559" s="20">
        <v>3.3</v>
      </c>
      <c r="DG559" s="20">
        <v>477</v>
      </c>
      <c r="DH559" s="20">
        <v>2.4</v>
      </c>
      <c r="DI559" s="20">
        <v>137.9</v>
      </c>
      <c r="DJ559" s="20">
        <v>5.2</v>
      </c>
      <c r="DK559" s="20">
        <v>856.2</v>
      </c>
      <c r="DL559" s="20">
        <v>9.6</v>
      </c>
      <c r="DN559" s="21" t="s">
        <v>782</v>
      </c>
      <c r="DO559" s="21" t="s">
        <v>361</v>
      </c>
      <c r="DP559" s="21">
        <v>59000</v>
      </c>
      <c r="DQ559" s="21">
        <v>5.2</v>
      </c>
      <c r="DR559" s="21">
        <v>37</v>
      </c>
      <c r="DS559" s="21">
        <v>0.2</v>
      </c>
      <c r="DT559" s="21">
        <v>36.700000000000003</v>
      </c>
      <c r="DU559" s="21">
        <v>0.5</v>
      </c>
      <c r="DV559" s="21">
        <v>32.4</v>
      </c>
      <c r="DW559" s="21">
        <v>0.1</v>
      </c>
      <c r="DX559" s="21">
        <v>40</v>
      </c>
      <c r="DY559" s="21">
        <v>11</v>
      </c>
      <c r="EA559" s="22" t="s">
        <v>782</v>
      </c>
      <c r="EB559" s="22" t="s">
        <v>361</v>
      </c>
      <c r="EC559" s="22">
        <v>51000</v>
      </c>
      <c r="ED559" s="22">
        <v>6.2</v>
      </c>
      <c r="EE559" s="22">
        <v>22598</v>
      </c>
      <c r="EF559" s="22">
        <v>4.9000000000000004</v>
      </c>
      <c r="EG559" s="22">
        <v>26259</v>
      </c>
      <c r="EH559" s="22">
        <v>3.2</v>
      </c>
      <c r="EI559" s="22">
        <v>13958</v>
      </c>
      <c r="EJ559" s="22">
        <v>4.9000000000000004</v>
      </c>
      <c r="EK559" s="22" t="s">
        <v>858</v>
      </c>
      <c r="EL559" s="22" t="s">
        <v>858</v>
      </c>
      <c r="EN559" s="23" t="s">
        <v>782</v>
      </c>
      <c r="EO559" s="23" t="s">
        <v>361</v>
      </c>
      <c r="EP559" s="23">
        <v>59000</v>
      </c>
      <c r="EQ559" s="23">
        <v>5.2</v>
      </c>
      <c r="ER559" s="23">
        <v>11.91</v>
      </c>
      <c r="ES559" s="23">
        <v>4.9000000000000004</v>
      </c>
      <c r="ET559" s="23">
        <v>13.91</v>
      </c>
      <c r="EU559" s="23">
        <v>2.9</v>
      </c>
      <c r="EV559" s="23">
        <v>7.34</v>
      </c>
      <c r="EW559" s="23">
        <v>3.1</v>
      </c>
      <c r="EX559" s="23" t="s">
        <v>858</v>
      </c>
      <c r="EY559" s="23" t="s">
        <v>858</v>
      </c>
      <c r="FA559" s="24" t="s">
        <v>782</v>
      </c>
      <c r="FB559" s="24" t="s">
        <v>361</v>
      </c>
      <c r="FC559" s="24">
        <v>59000</v>
      </c>
      <c r="FD559" s="24">
        <v>5.2</v>
      </c>
      <c r="FE559" s="24">
        <v>447.7</v>
      </c>
      <c r="FF559" s="24">
        <v>5</v>
      </c>
      <c r="FG559" s="24">
        <v>510.5</v>
      </c>
      <c r="FH559" s="24">
        <v>2.8</v>
      </c>
      <c r="FI559" s="24">
        <v>270</v>
      </c>
      <c r="FJ559" s="24">
        <v>2.5</v>
      </c>
      <c r="FK559" s="24" t="s">
        <v>858</v>
      </c>
      <c r="FL559" s="24" t="s">
        <v>858</v>
      </c>
      <c r="FN559" s="11" t="s">
        <v>782</v>
      </c>
      <c r="FO559" s="11" t="s">
        <v>361</v>
      </c>
      <c r="FP559" s="11">
        <v>81000</v>
      </c>
      <c r="FQ559" s="11">
        <v>4.7</v>
      </c>
      <c r="FR559" s="11">
        <v>37.5</v>
      </c>
      <c r="FS559" s="11">
        <v>1</v>
      </c>
      <c r="FT559" s="11">
        <v>39.5</v>
      </c>
      <c r="FU559" s="11">
        <v>0.7</v>
      </c>
      <c r="FV559" s="11">
        <v>34.9</v>
      </c>
      <c r="FW559" s="11">
        <v>0.1</v>
      </c>
      <c r="FX559" s="11">
        <v>45.1</v>
      </c>
      <c r="FY559" s="11">
        <v>11</v>
      </c>
      <c r="GA559" s="10" t="s">
        <v>782</v>
      </c>
      <c r="GB559" s="10" t="s">
        <v>361</v>
      </c>
      <c r="GC559" s="10">
        <v>73000</v>
      </c>
      <c r="GD559" s="10">
        <v>5.9</v>
      </c>
      <c r="GE559" s="10">
        <v>27442</v>
      </c>
      <c r="GF559" s="10">
        <v>4.7</v>
      </c>
      <c r="GG559" s="10">
        <v>31824</v>
      </c>
      <c r="GH559" s="10">
        <v>3.2</v>
      </c>
      <c r="GI559" s="10">
        <v>16654</v>
      </c>
      <c r="GJ559" s="10">
        <v>3.2</v>
      </c>
      <c r="GK559" s="10" t="s">
        <v>858</v>
      </c>
      <c r="GL559" s="10" t="s">
        <v>858</v>
      </c>
      <c r="GN559" s="9" t="s">
        <v>782</v>
      </c>
      <c r="GO559" s="9" t="s">
        <v>361</v>
      </c>
      <c r="GP559" s="9">
        <v>81000</v>
      </c>
      <c r="GQ559" s="9">
        <v>4.7</v>
      </c>
      <c r="GR559" s="9">
        <v>13.04</v>
      </c>
      <c r="GS559" s="9">
        <v>4.3</v>
      </c>
      <c r="GT559" s="9">
        <v>15.56</v>
      </c>
      <c r="GU559" s="9">
        <v>3.4</v>
      </c>
      <c r="GV559" s="9">
        <v>7.57</v>
      </c>
      <c r="GW559" s="9">
        <v>3.5</v>
      </c>
      <c r="GX559" s="9" t="s">
        <v>858</v>
      </c>
      <c r="GY559" s="9" t="s">
        <v>858</v>
      </c>
    </row>
    <row r="560" spans="1:207" x14ac:dyDescent="0.25">
      <c r="A560" s="1" t="s">
        <v>783</v>
      </c>
      <c r="B560" s="1" t="s">
        <v>362</v>
      </c>
      <c r="C560" s="1">
        <v>24000</v>
      </c>
      <c r="D560" s="1">
        <v>8.5</v>
      </c>
      <c r="E560" s="1">
        <v>441.3</v>
      </c>
      <c r="F560" s="1">
        <v>5.7</v>
      </c>
      <c r="G560" s="1">
        <v>521</v>
      </c>
      <c r="H560" s="1">
        <v>4.2</v>
      </c>
      <c r="I560" s="1">
        <v>281.7</v>
      </c>
      <c r="J560" s="1">
        <v>4.0999999999999996</v>
      </c>
      <c r="K560" s="1" t="s">
        <v>858</v>
      </c>
      <c r="L560" s="1" t="s">
        <v>858</v>
      </c>
      <c r="N560" s="2" t="s">
        <v>783</v>
      </c>
      <c r="O560" s="2" t="s">
        <v>362</v>
      </c>
      <c r="P560" s="2">
        <v>44000</v>
      </c>
      <c r="Q560" s="2">
        <v>6.2</v>
      </c>
      <c r="R560" s="2">
        <v>37.5</v>
      </c>
      <c r="S560" s="2">
        <v>0.5</v>
      </c>
      <c r="T560" s="2">
        <v>38.9</v>
      </c>
      <c r="U560" s="2">
        <v>0.9</v>
      </c>
      <c r="V560" s="2">
        <v>32.5</v>
      </c>
      <c r="W560" s="2">
        <v>1.8</v>
      </c>
      <c r="X560" s="2" t="s">
        <v>858</v>
      </c>
      <c r="Y560" s="2" t="s">
        <v>858</v>
      </c>
      <c r="AA560" s="3" t="s">
        <v>783</v>
      </c>
      <c r="AB560" s="3" t="s">
        <v>362</v>
      </c>
      <c r="AC560" s="3">
        <v>42000</v>
      </c>
      <c r="AD560" s="3">
        <v>7.9</v>
      </c>
      <c r="AE560" s="3">
        <v>22213</v>
      </c>
      <c r="AF560" s="3">
        <v>5.2</v>
      </c>
      <c r="AG560" s="3">
        <v>25872</v>
      </c>
      <c r="AH560" s="3">
        <v>4.2</v>
      </c>
      <c r="AI560" s="3">
        <v>13199</v>
      </c>
      <c r="AJ560" s="3">
        <v>4.4000000000000004</v>
      </c>
      <c r="AK560" s="3" t="s">
        <v>858</v>
      </c>
      <c r="AL560" s="3" t="s">
        <v>858</v>
      </c>
      <c r="AN560" s="4" t="s">
        <v>783</v>
      </c>
      <c r="AO560" s="4" t="s">
        <v>362</v>
      </c>
      <c r="AP560" s="4">
        <v>44000</v>
      </c>
      <c r="AQ560" s="4">
        <v>6.2</v>
      </c>
      <c r="AR560" s="4">
        <v>11.2</v>
      </c>
      <c r="AS560" s="4">
        <v>5.6</v>
      </c>
      <c r="AT560" s="4">
        <v>13.01</v>
      </c>
      <c r="AU560" s="4">
        <v>3.3</v>
      </c>
      <c r="AV560" s="4">
        <v>7.16</v>
      </c>
      <c r="AW560" s="4">
        <v>2.2999999999999998</v>
      </c>
      <c r="AX560" s="4" t="s">
        <v>858</v>
      </c>
      <c r="AY560" s="4" t="s">
        <v>858</v>
      </c>
      <c r="BA560" s="5" t="s">
        <v>783</v>
      </c>
      <c r="BB560" s="5" t="s">
        <v>362</v>
      </c>
      <c r="BC560" s="5">
        <v>44000</v>
      </c>
      <c r="BD560" s="5">
        <v>6.2</v>
      </c>
      <c r="BE560" s="5">
        <v>431.5</v>
      </c>
      <c r="BF560" s="5">
        <v>4.0999999999999996</v>
      </c>
      <c r="BG560" s="5">
        <v>506.1</v>
      </c>
      <c r="BH560" s="5">
        <v>3.1</v>
      </c>
      <c r="BI560" s="5">
        <v>273.8</v>
      </c>
      <c r="BJ560" s="5">
        <v>3.9</v>
      </c>
      <c r="BK560" s="5" t="s">
        <v>858</v>
      </c>
      <c r="BL560" s="5" t="s">
        <v>858</v>
      </c>
      <c r="BN560" s="6" t="s">
        <v>783</v>
      </c>
      <c r="BO560" s="6" t="s">
        <v>362</v>
      </c>
      <c r="BP560" s="6">
        <v>66000</v>
      </c>
      <c r="BQ560" s="6">
        <v>5</v>
      </c>
      <c r="BR560" s="6">
        <v>37</v>
      </c>
      <c r="BS560" s="6">
        <v>1.4</v>
      </c>
      <c r="BT560" s="6">
        <v>32.6</v>
      </c>
      <c r="BU560" s="6">
        <v>1.7</v>
      </c>
      <c r="BV560" s="6">
        <v>16.7</v>
      </c>
      <c r="BW560" s="6">
        <v>6.2</v>
      </c>
      <c r="BX560" s="6">
        <v>42.2</v>
      </c>
      <c r="BY560" s="6">
        <v>13</v>
      </c>
      <c r="CA560" s="7" t="s">
        <v>783</v>
      </c>
      <c r="CB560" s="7" t="s">
        <v>362</v>
      </c>
      <c r="CC560" s="7">
        <v>63000</v>
      </c>
      <c r="CD560" s="7">
        <v>6.1</v>
      </c>
      <c r="CE560" s="7">
        <v>17830</v>
      </c>
      <c r="CF560" s="7">
        <v>5.5</v>
      </c>
      <c r="CG560" s="7">
        <v>20623</v>
      </c>
      <c r="CH560" s="7">
        <v>4.3</v>
      </c>
      <c r="CI560" s="7">
        <v>6135</v>
      </c>
      <c r="CJ560" s="7">
        <v>9.6999999999999993</v>
      </c>
      <c r="CK560" s="7" t="s">
        <v>858</v>
      </c>
      <c r="CL560" s="7" t="s">
        <v>858</v>
      </c>
      <c r="CN560" s="8" t="s">
        <v>783</v>
      </c>
      <c r="CO560" s="8" t="s">
        <v>362</v>
      </c>
      <c r="CP560" s="8">
        <v>66000</v>
      </c>
      <c r="CQ560" s="8">
        <v>5</v>
      </c>
      <c r="CR560" s="8">
        <v>9.56</v>
      </c>
      <c r="CS560" s="8">
        <v>5.0999999999999996</v>
      </c>
      <c r="CT560" s="8">
        <v>12.43</v>
      </c>
      <c r="CU560" s="8">
        <v>2.9</v>
      </c>
      <c r="CV560" s="8">
        <v>6.37</v>
      </c>
      <c r="CW560" s="8">
        <v>1.2</v>
      </c>
      <c r="CX560" s="8" t="s">
        <v>858</v>
      </c>
      <c r="CY560" s="8" t="s">
        <v>858</v>
      </c>
      <c r="DA560" s="20" t="s">
        <v>783</v>
      </c>
      <c r="DB560" s="20" t="s">
        <v>362</v>
      </c>
      <c r="DC560" s="20">
        <v>66000</v>
      </c>
      <c r="DD560" s="20">
        <v>5</v>
      </c>
      <c r="DE560" s="20">
        <v>361.2</v>
      </c>
      <c r="DF560" s="20">
        <v>4.9000000000000004</v>
      </c>
      <c r="DG560" s="20">
        <v>405.1</v>
      </c>
      <c r="DH560" s="20">
        <v>3.4</v>
      </c>
      <c r="DI560" s="20">
        <v>122.2</v>
      </c>
      <c r="DJ560" s="20">
        <v>8.6999999999999993</v>
      </c>
      <c r="DK560" s="20" t="s">
        <v>858</v>
      </c>
      <c r="DL560" s="20" t="s">
        <v>858</v>
      </c>
      <c r="DN560" s="21" t="s">
        <v>783</v>
      </c>
      <c r="DO560" s="21" t="s">
        <v>362</v>
      </c>
      <c r="DP560" s="21">
        <v>20000</v>
      </c>
      <c r="DQ560" s="21">
        <v>8.9</v>
      </c>
      <c r="DR560" s="21">
        <v>37</v>
      </c>
      <c r="DS560" s="21">
        <v>0.3</v>
      </c>
      <c r="DT560" s="21">
        <v>37.299999999999997</v>
      </c>
      <c r="DU560" s="21">
        <v>1.4</v>
      </c>
      <c r="DV560" s="21">
        <v>32.299999999999997</v>
      </c>
      <c r="DW560" s="21">
        <v>1.7</v>
      </c>
      <c r="DX560" s="21" t="s">
        <v>858</v>
      </c>
      <c r="DY560" s="21" t="s">
        <v>858</v>
      </c>
      <c r="EA560" s="22" t="s">
        <v>783</v>
      </c>
      <c r="EB560" s="22" t="s">
        <v>362</v>
      </c>
      <c r="EC560" s="22">
        <v>18000</v>
      </c>
      <c r="ED560" s="22">
        <v>13.2</v>
      </c>
      <c r="EE560" s="22">
        <v>20200</v>
      </c>
      <c r="EF560" s="22">
        <v>9.3000000000000007</v>
      </c>
      <c r="EG560" s="22">
        <v>23919</v>
      </c>
      <c r="EH560" s="22">
        <v>7.2</v>
      </c>
      <c r="EI560" s="22">
        <v>12144</v>
      </c>
      <c r="EJ560" s="22">
        <v>5.8</v>
      </c>
      <c r="EK560" s="22" t="s">
        <v>858</v>
      </c>
      <c r="EL560" s="22" t="s">
        <v>858</v>
      </c>
      <c r="EN560" s="23" t="s">
        <v>783</v>
      </c>
      <c r="EO560" s="23" t="s">
        <v>362</v>
      </c>
      <c r="EP560" s="23">
        <v>20000</v>
      </c>
      <c r="EQ560" s="23">
        <v>8.9</v>
      </c>
      <c r="ER560" s="23">
        <v>11.04</v>
      </c>
      <c r="ES560" s="23">
        <v>8.3000000000000007</v>
      </c>
      <c r="ET560" s="23">
        <v>13.09</v>
      </c>
      <c r="EU560" s="23">
        <v>5</v>
      </c>
      <c r="EV560" s="23">
        <v>7.22</v>
      </c>
      <c r="EW560" s="23">
        <v>3.8</v>
      </c>
      <c r="EX560" s="23" t="s">
        <v>858</v>
      </c>
      <c r="EY560" s="23" t="s">
        <v>858</v>
      </c>
      <c r="FA560" s="24" t="s">
        <v>783</v>
      </c>
      <c r="FB560" s="24" t="s">
        <v>362</v>
      </c>
      <c r="FC560" s="24">
        <v>20000</v>
      </c>
      <c r="FD560" s="24">
        <v>8.9</v>
      </c>
      <c r="FE560" s="24">
        <v>418.2</v>
      </c>
      <c r="FF560" s="24">
        <v>7.5</v>
      </c>
      <c r="FG560" s="24">
        <v>488.4</v>
      </c>
      <c r="FH560" s="24">
        <v>4.7</v>
      </c>
      <c r="FI560" s="24">
        <v>265.8</v>
      </c>
      <c r="FJ560" s="24">
        <v>5.9</v>
      </c>
      <c r="FK560" s="24" t="s">
        <v>858</v>
      </c>
      <c r="FL560" s="24" t="s">
        <v>858</v>
      </c>
      <c r="FN560" s="11" t="s">
        <v>783</v>
      </c>
      <c r="FO560" s="11" t="s">
        <v>362</v>
      </c>
      <c r="FP560" s="11">
        <v>24000</v>
      </c>
      <c r="FQ560" s="11">
        <v>8.5</v>
      </c>
      <c r="FR560" s="11">
        <v>39</v>
      </c>
      <c r="FS560" s="11">
        <v>1.6</v>
      </c>
      <c r="FT560" s="11">
        <v>40.299999999999997</v>
      </c>
      <c r="FU560" s="11">
        <v>1.2</v>
      </c>
      <c r="FV560" s="11">
        <v>35.6</v>
      </c>
      <c r="FW560" s="11">
        <v>3.1</v>
      </c>
      <c r="FX560" s="11" t="s">
        <v>858</v>
      </c>
      <c r="FY560" s="11" t="s">
        <v>858</v>
      </c>
      <c r="GA560" s="10" t="s">
        <v>783</v>
      </c>
      <c r="GB560" s="10" t="s">
        <v>362</v>
      </c>
      <c r="GC560" s="10">
        <v>24000</v>
      </c>
      <c r="GD560" s="10">
        <v>9.5</v>
      </c>
      <c r="GE560" s="10">
        <v>23440</v>
      </c>
      <c r="GF560" s="10">
        <v>6.2</v>
      </c>
      <c r="GG560" s="10">
        <v>27382</v>
      </c>
      <c r="GH560" s="10">
        <v>5</v>
      </c>
      <c r="GI560" s="10">
        <v>14398</v>
      </c>
      <c r="GJ560" s="10">
        <v>5.5</v>
      </c>
      <c r="GK560" s="10" t="s">
        <v>858</v>
      </c>
      <c r="GL560" s="10" t="s">
        <v>858</v>
      </c>
      <c r="GN560" s="9" t="s">
        <v>783</v>
      </c>
      <c r="GO560" s="9" t="s">
        <v>362</v>
      </c>
      <c r="GP560" s="9">
        <v>24000</v>
      </c>
      <c r="GQ560" s="9">
        <v>8.5</v>
      </c>
      <c r="GR560" s="9">
        <v>11.52</v>
      </c>
      <c r="GS560" s="9">
        <v>7.3</v>
      </c>
      <c r="GT560" s="9">
        <v>12.94</v>
      </c>
      <c r="GU560" s="9">
        <v>4.3</v>
      </c>
      <c r="GV560" s="9">
        <v>7.06</v>
      </c>
      <c r="GW560" s="9">
        <v>3.7</v>
      </c>
      <c r="GX560" s="9" t="s">
        <v>858</v>
      </c>
      <c r="GY560" s="9" t="s">
        <v>858</v>
      </c>
    </row>
    <row r="561" spans="1:207" x14ac:dyDescent="0.25">
      <c r="A561" s="1" t="s">
        <v>784</v>
      </c>
      <c r="B561" s="1" t="s">
        <v>363</v>
      </c>
      <c r="C561" s="1">
        <v>8000</v>
      </c>
      <c r="D561" s="1">
        <v>14.8</v>
      </c>
      <c r="E561" s="1">
        <v>403.6</v>
      </c>
      <c r="F561" s="1">
        <v>13</v>
      </c>
      <c r="G561" s="1">
        <v>481.9</v>
      </c>
      <c r="H561" s="1">
        <v>7.7</v>
      </c>
      <c r="I561" s="1" t="s">
        <v>858</v>
      </c>
      <c r="J561" s="1" t="s">
        <v>858</v>
      </c>
      <c r="K561" s="1" t="s">
        <v>858</v>
      </c>
      <c r="L561" s="1" t="s">
        <v>858</v>
      </c>
      <c r="N561" s="2" t="s">
        <v>784</v>
      </c>
      <c r="O561" s="2" t="s">
        <v>363</v>
      </c>
      <c r="P561" s="2">
        <v>15000</v>
      </c>
      <c r="Q561" s="2">
        <v>10.4</v>
      </c>
      <c r="R561" s="2">
        <v>37.5</v>
      </c>
      <c r="S561" s="2">
        <v>1.3</v>
      </c>
      <c r="T561" s="2">
        <v>38.4</v>
      </c>
      <c r="U561" s="2">
        <v>1.2</v>
      </c>
      <c r="V561" s="2">
        <v>34.9</v>
      </c>
      <c r="W561" s="2">
        <v>3.9</v>
      </c>
      <c r="X561" s="2" t="s">
        <v>858</v>
      </c>
      <c r="Y561" s="2" t="s">
        <v>858</v>
      </c>
      <c r="AA561" s="3" t="s">
        <v>784</v>
      </c>
      <c r="AB561" s="3" t="s">
        <v>363</v>
      </c>
      <c r="AC561" s="3">
        <v>14000</v>
      </c>
      <c r="AD561" s="3">
        <v>12.2</v>
      </c>
      <c r="AE561" s="3">
        <v>20835</v>
      </c>
      <c r="AF561" s="3">
        <v>9.8000000000000007</v>
      </c>
      <c r="AG561" s="3">
        <v>24671</v>
      </c>
      <c r="AH561" s="3">
        <v>6.4</v>
      </c>
      <c r="AI561" s="3">
        <v>13137</v>
      </c>
      <c r="AJ561" s="3">
        <v>14</v>
      </c>
      <c r="AK561" s="3" t="s">
        <v>858</v>
      </c>
      <c r="AL561" s="3" t="s">
        <v>858</v>
      </c>
      <c r="AN561" s="4" t="s">
        <v>784</v>
      </c>
      <c r="AO561" s="4" t="s">
        <v>363</v>
      </c>
      <c r="AP561" s="4">
        <v>15000</v>
      </c>
      <c r="AQ561" s="4">
        <v>10.4</v>
      </c>
      <c r="AR561" s="4">
        <v>10.210000000000001</v>
      </c>
      <c r="AS561" s="4">
        <v>7.7</v>
      </c>
      <c r="AT561" s="4">
        <v>12.22</v>
      </c>
      <c r="AU561" s="4">
        <v>4.9000000000000004</v>
      </c>
      <c r="AV561" s="4">
        <v>6.66</v>
      </c>
      <c r="AW561" s="4">
        <v>4.4000000000000004</v>
      </c>
      <c r="AX561" s="4" t="s">
        <v>858</v>
      </c>
      <c r="AY561" s="4" t="s">
        <v>858</v>
      </c>
      <c r="BA561" s="5" t="s">
        <v>784</v>
      </c>
      <c r="BB561" s="5" t="s">
        <v>363</v>
      </c>
      <c r="BC561" s="5">
        <v>15000</v>
      </c>
      <c r="BD561" s="5">
        <v>10.4</v>
      </c>
      <c r="BE561" s="5">
        <v>406.3</v>
      </c>
      <c r="BF561" s="5">
        <v>8.4</v>
      </c>
      <c r="BG561" s="5">
        <v>469.5</v>
      </c>
      <c r="BH561" s="5">
        <v>5.0999999999999996</v>
      </c>
      <c r="BI561" s="5">
        <v>257.5</v>
      </c>
      <c r="BJ561" s="5">
        <v>6.7</v>
      </c>
      <c r="BK561" s="5" t="s">
        <v>858</v>
      </c>
      <c r="BL561" s="5" t="s">
        <v>858</v>
      </c>
      <c r="BN561" s="6" t="s">
        <v>784</v>
      </c>
      <c r="BO561" s="6" t="s">
        <v>363</v>
      </c>
      <c r="BP561" s="6">
        <v>20000</v>
      </c>
      <c r="BQ561" s="6">
        <v>8.9</v>
      </c>
      <c r="BR561" s="6">
        <v>37</v>
      </c>
      <c r="BS561" s="6">
        <v>1.1000000000000001</v>
      </c>
      <c r="BT561" s="6">
        <v>33.9</v>
      </c>
      <c r="BU561" s="6">
        <v>2.4</v>
      </c>
      <c r="BV561" s="6">
        <v>18.7</v>
      </c>
      <c r="BW561" s="6">
        <v>13</v>
      </c>
      <c r="BX561" s="6" t="s">
        <v>858</v>
      </c>
      <c r="BY561" s="6" t="s">
        <v>858</v>
      </c>
      <c r="CA561" s="7" t="s">
        <v>784</v>
      </c>
      <c r="CB561" s="7" t="s">
        <v>363</v>
      </c>
      <c r="CC561" s="7">
        <v>19000</v>
      </c>
      <c r="CD561" s="7">
        <v>10.3</v>
      </c>
      <c r="CE561" s="7">
        <v>18281</v>
      </c>
      <c r="CF561" s="7">
        <v>8.4</v>
      </c>
      <c r="CG561" s="7">
        <v>21259</v>
      </c>
      <c r="CH561" s="7">
        <v>6.4</v>
      </c>
      <c r="CI561" s="7" t="s">
        <v>858</v>
      </c>
      <c r="CJ561" s="7" t="s">
        <v>858</v>
      </c>
      <c r="CK561" s="7" t="s">
        <v>858</v>
      </c>
      <c r="CL561" s="7" t="s">
        <v>858</v>
      </c>
      <c r="CN561" s="8" t="s">
        <v>784</v>
      </c>
      <c r="CO561" s="8" t="s">
        <v>363</v>
      </c>
      <c r="CP561" s="8">
        <v>20000</v>
      </c>
      <c r="CQ561" s="8">
        <v>8.9</v>
      </c>
      <c r="CR561" s="8">
        <v>9.91</v>
      </c>
      <c r="CS561" s="8">
        <v>5.6</v>
      </c>
      <c r="CT561" s="8">
        <v>11.89</v>
      </c>
      <c r="CU561" s="8">
        <v>4.5</v>
      </c>
      <c r="CV561" s="8">
        <v>6.22</v>
      </c>
      <c r="CW561" s="8">
        <v>2.5</v>
      </c>
      <c r="CX561" s="8" t="s">
        <v>858</v>
      </c>
      <c r="CY561" s="8" t="s">
        <v>858</v>
      </c>
      <c r="DA561" s="20" t="s">
        <v>784</v>
      </c>
      <c r="DB561" s="20" t="s">
        <v>363</v>
      </c>
      <c r="DC561" s="20">
        <v>20000</v>
      </c>
      <c r="DD561" s="20">
        <v>8.9</v>
      </c>
      <c r="DE561" s="20">
        <v>358.6</v>
      </c>
      <c r="DF561" s="20">
        <v>7.4</v>
      </c>
      <c r="DG561" s="20">
        <v>403.1</v>
      </c>
      <c r="DH561" s="20">
        <v>5.3</v>
      </c>
      <c r="DI561" s="20">
        <v>149.69999999999999</v>
      </c>
      <c r="DJ561" s="20">
        <v>17</v>
      </c>
      <c r="DK561" s="20" t="s">
        <v>858</v>
      </c>
      <c r="DL561" s="20" t="s">
        <v>858</v>
      </c>
      <c r="DN561" s="21" t="s">
        <v>784</v>
      </c>
      <c r="DO561" s="21" t="s">
        <v>363</v>
      </c>
      <c r="DP561" s="21">
        <v>7000</v>
      </c>
      <c r="DQ561" s="21">
        <v>14.7</v>
      </c>
      <c r="DR561" s="21">
        <v>37</v>
      </c>
      <c r="DS561" s="21">
        <v>1.2</v>
      </c>
      <c r="DT561" s="21">
        <v>36.700000000000003</v>
      </c>
      <c r="DU561" s="21">
        <v>1</v>
      </c>
      <c r="DV561" s="21" t="s">
        <v>858</v>
      </c>
      <c r="DW561" s="21" t="s">
        <v>858</v>
      </c>
      <c r="DX561" s="21" t="s">
        <v>858</v>
      </c>
      <c r="DY561" s="21" t="s">
        <v>858</v>
      </c>
      <c r="EA561" s="22" t="s">
        <v>784</v>
      </c>
      <c r="EB561" s="22" t="s">
        <v>363</v>
      </c>
      <c r="EC561" s="22">
        <v>7000</v>
      </c>
      <c r="ED561" s="22">
        <v>17.100000000000001</v>
      </c>
      <c r="EE561" s="22">
        <v>21389</v>
      </c>
      <c r="EF561" s="22">
        <v>11</v>
      </c>
      <c r="EG561" s="22">
        <v>23697</v>
      </c>
      <c r="EH561" s="22">
        <v>7.5</v>
      </c>
      <c r="EI561" s="22" t="s">
        <v>858</v>
      </c>
      <c r="EJ561" s="22" t="s">
        <v>858</v>
      </c>
      <c r="EK561" s="22" t="s">
        <v>858</v>
      </c>
      <c r="EL561" s="22" t="s">
        <v>858</v>
      </c>
      <c r="EN561" s="23" t="s">
        <v>784</v>
      </c>
      <c r="EO561" s="23" t="s">
        <v>363</v>
      </c>
      <c r="EP561" s="23">
        <v>7000</v>
      </c>
      <c r="EQ561" s="23">
        <v>14.7</v>
      </c>
      <c r="ER561" s="23">
        <v>10.46</v>
      </c>
      <c r="ES561" s="23">
        <v>7.7</v>
      </c>
      <c r="ET561" s="23">
        <v>12.4</v>
      </c>
      <c r="EU561" s="23">
        <v>6.2</v>
      </c>
      <c r="EV561" s="23" t="s">
        <v>858</v>
      </c>
      <c r="EW561" s="23" t="s">
        <v>858</v>
      </c>
      <c r="EX561" s="23" t="s">
        <v>858</v>
      </c>
      <c r="EY561" s="23" t="s">
        <v>858</v>
      </c>
      <c r="FA561" s="24" t="s">
        <v>784</v>
      </c>
      <c r="FB561" s="24" t="s">
        <v>363</v>
      </c>
      <c r="FC561" s="24">
        <v>7000</v>
      </c>
      <c r="FD561" s="24">
        <v>14.7</v>
      </c>
      <c r="FE561" s="24">
        <v>405.4</v>
      </c>
      <c r="FF561" s="24">
        <v>8.8000000000000007</v>
      </c>
      <c r="FG561" s="24">
        <v>455.3</v>
      </c>
      <c r="FH561" s="24">
        <v>6.3</v>
      </c>
      <c r="FI561" s="24" t="s">
        <v>858</v>
      </c>
      <c r="FJ561" s="24" t="s">
        <v>858</v>
      </c>
      <c r="FK561" s="24" t="s">
        <v>858</v>
      </c>
      <c r="FL561" s="24" t="s">
        <v>858</v>
      </c>
      <c r="FN561" s="11" t="s">
        <v>784</v>
      </c>
      <c r="FO561" s="11" t="s">
        <v>363</v>
      </c>
      <c r="FP561" s="11">
        <v>8000</v>
      </c>
      <c r="FQ561" s="11">
        <v>14.8</v>
      </c>
      <c r="FR561" s="11">
        <v>38.700000000000003</v>
      </c>
      <c r="FS561" s="11">
        <v>2</v>
      </c>
      <c r="FT561" s="11">
        <v>39.9</v>
      </c>
      <c r="FU561" s="11">
        <v>1.9</v>
      </c>
      <c r="FV561" s="11" t="s">
        <v>858</v>
      </c>
      <c r="FW561" s="11" t="s">
        <v>858</v>
      </c>
      <c r="FX561" s="11" t="s">
        <v>858</v>
      </c>
      <c r="FY561" s="11" t="s">
        <v>858</v>
      </c>
      <c r="GA561" s="10" t="s">
        <v>784</v>
      </c>
      <c r="GB561" s="10" t="s">
        <v>363</v>
      </c>
      <c r="GC561" s="10">
        <v>7000</v>
      </c>
      <c r="GD561" s="10">
        <v>17.3</v>
      </c>
      <c r="GE561" s="10">
        <v>20510</v>
      </c>
      <c r="GF561" s="10">
        <v>14</v>
      </c>
      <c r="GG561" s="10">
        <v>25544</v>
      </c>
      <c r="GH561" s="10">
        <v>9.8000000000000007</v>
      </c>
      <c r="GI561" s="10" t="s">
        <v>858</v>
      </c>
      <c r="GJ561" s="10" t="s">
        <v>858</v>
      </c>
      <c r="GK561" s="10" t="s">
        <v>858</v>
      </c>
      <c r="GL561" s="10" t="s">
        <v>858</v>
      </c>
      <c r="GN561" s="9" t="s">
        <v>784</v>
      </c>
      <c r="GO561" s="9" t="s">
        <v>363</v>
      </c>
      <c r="GP561" s="9">
        <v>8000</v>
      </c>
      <c r="GQ561" s="9">
        <v>14.8</v>
      </c>
      <c r="GR561" s="9">
        <v>9.9499999999999993</v>
      </c>
      <c r="GS561" s="9">
        <v>14</v>
      </c>
      <c r="GT561" s="9">
        <v>12.08</v>
      </c>
      <c r="GU561" s="9">
        <v>7.4</v>
      </c>
      <c r="GV561" s="9" t="s">
        <v>858</v>
      </c>
      <c r="GW561" s="9" t="s">
        <v>858</v>
      </c>
      <c r="GX561" s="9" t="s">
        <v>858</v>
      </c>
      <c r="GY561" s="9" t="s">
        <v>858</v>
      </c>
    </row>
    <row r="562" spans="1:207" x14ac:dyDescent="0.25">
      <c r="A562" s="1" t="s">
        <v>785</v>
      </c>
      <c r="B562" s="1" t="s">
        <v>364</v>
      </c>
      <c r="C562" s="1">
        <v>21000</v>
      </c>
      <c r="D562" s="1">
        <v>9.3000000000000007</v>
      </c>
      <c r="E562" s="1">
        <v>483.4</v>
      </c>
      <c r="F562" s="1">
        <v>8</v>
      </c>
      <c r="G562" s="1">
        <v>563.1</v>
      </c>
      <c r="H562" s="1">
        <v>4.4000000000000004</v>
      </c>
      <c r="I562" s="1">
        <v>289.10000000000002</v>
      </c>
      <c r="J562" s="1">
        <v>6.7</v>
      </c>
      <c r="K562" s="1" t="s">
        <v>858</v>
      </c>
      <c r="L562" s="1" t="s">
        <v>858</v>
      </c>
      <c r="N562" s="2" t="s">
        <v>785</v>
      </c>
      <c r="O562" s="2" t="s">
        <v>364</v>
      </c>
      <c r="P562" s="2">
        <v>33000</v>
      </c>
      <c r="Q562" s="2">
        <v>7.2</v>
      </c>
      <c r="R562" s="2">
        <v>37.5</v>
      </c>
      <c r="S562" s="2">
        <v>1.2</v>
      </c>
      <c r="T562" s="2">
        <v>39.6</v>
      </c>
      <c r="U562" s="2">
        <v>1.2</v>
      </c>
      <c r="V562" s="2">
        <v>32.5</v>
      </c>
      <c r="W562" s="2">
        <v>2</v>
      </c>
      <c r="X562" s="2" t="s">
        <v>858</v>
      </c>
      <c r="Y562" s="2" t="s">
        <v>858</v>
      </c>
      <c r="AA562" s="3" t="s">
        <v>785</v>
      </c>
      <c r="AB562" s="3" t="s">
        <v>364</v>
      </c>
      <c r="AC562" s="3">
        <v>31000</v>
      </c>
      <c r="AD562" s="3">
        <v>8.1999999999999993</v>
      </c>
      <c r="AE562" s="3">
        <v>22756</v>
      </c>
      <c r="AF562" s="3">
        <v>6.6</v>
      </c>
      <c r="AG562" s="3">
        <v>26213</v>
      </c>
      <c r="AH562" s="3">
        <v>4.2</v>
      </c>
      <c r="AI562" s="3">
        <v>13491</v>
      </c>
      <c r="AJ562" s="3">
        <v>5.7</v>
      </c>
      <c r="AK562" s="3" t="s">
        <v>858</v>
      </c>
      <c r="AL562" s="3" t="s">
        <v>858</v>
      </c>
      <c r="AN562" s="4" t="s">
        <v>785</v>
      </c>
      <c r="AO562" s="4" t="s">
        <v>364</v>
      </c>
      <c r="AP562" s="4">
        <v>33000</v>
      </c>
      <c r="AQ562" s="4">
        <v>7.2</v>
      </c>
      <c r="AR562" s="4">
        <v>11.5</v>
      </c>
      <c r="AS562" s="4">
        <v>5.6</v>
      </c>
      <c r="AT562" s="4">
        <v>13.13</v>
      </c>
      <c r="AU562" s="4">
        <v>3.4</v>
      </c>
      <c r="AV562" s="4">
        <v>7.14</v>
      </c>
      <c r="AW562" s="4">
        <v>4.5</v>
      </c>
      <c r="AX562" s="4" t="s">
        <v>858</v>
      </c>
      <c r="AY562" s="4" t="s">
        <v>858</v>
      </c>
      <c r="BA562" s="5" t="s">
        <v>785</v>
      </c>
      <c r="BB562" s="5" t="s">
        <v>364</v>
      </c>
      <c r="BC562" s="5">
        <v>33000</v>
      </c>
      <c r="BD562" s="5">
        <v>7.2</v>
      </c>
      <c r="BE562" s="5">
        <v>452.3</v>
      </c>
      <c r="BF562" s="5">
        <v>5.5</v>
      </c>
      <c r="BG562" s="5">
        <v>519.6</v>
      </c>
      <c r="BH562" s="5">
        <v>3.5</v>
      </c>
      <c r="BI562" s="5">
        <v>270.89999999999998</v>
      </c>
      <c r="BJ562" s="5">
        <v>5.3</v>
      </c>
      <c r="BK562" s="5" t="s">
        <v>858</v>
      </c>
      <c r="BL562" s="5" t="s">
        <v>858</v>
      </c>
      <c r="BN562" s="6" t="s">
        <v>785</v>
      </c>
      <c r="BO562" s="6" t="s">
        <v>364</v>
      </c>
      <c r="BP562" s="6">
        <v>46000</v>
      </c>
      <c r="BQ562" s="6">
        <v>6.1</v>
      </c>
      <c r="BR562" s="6">
        <v>37</v>
      </c>
      <c r="BS562" s="6">
        <v>0.4</v>
      </c>
      <c r="BT562" s="6">
        <v>33.4</v>
      </c>
      <c r="BU562" s="6">
        <v>2.2000000000000002</v>
      </c>
      <c r="BV562" s="6">
        <v>15</v>
      </c>
      <c r="BW562" s="6">
        <v>9.9</v>
      </c>
      <c r="BX562" s="6" t="s">
        <v>858</v>
      </c>
      <c r="BY562" s="6" t="s">
        <v>858</v>
      </c>
      <c r="CA562" s="7" t="s">
        <v>785</v>
      </c>
      <c r="CB562" s="7" t="s">
        <v>364</v>
      </c>
      <c r="CC562" s="7">
        <v>42000</v>
      </c>
      <c r="CD562" s="7">
        <v>7.8</v>
      </c>
      <c r="CE562" s="7">
        <v>19735</v>
      </c>
      <c r="CF562" s="7">
        <v>8</v>
      </c>
      <c r="CG562" s="7">
        <v>21773</v>
      </c>
      <c r="CH562" s="7">
        <v>4.8</v>
      </c>
      <c r="CI562" s="7">
        <v>6392</v>
      </c>
      <c r="CJ562" s="7">
        <v>16</v>
      </c>
      <c r="CK562" s="7" t="s">
        <v>858</v>
      </c>
      <c r="CL562" s="7" t="s">
        <v>858</v>
      </c>
      <c r="CN562" s="8" t="s">
        <v>785</v>
      </c>
      <c r="CO562" s="8" t="s">
        <v>364</v>
      </c>
      <c r="CP562" s="8">
        <v>46000</v>
      </c>
      <c r="CQ562" s="8">
        <v>6.1</v>
      </c>
      <c r="CR562" s="8">
        <v>10.07</v>
      </c>
      <c r="CS562" s="8">
        <v>5</v>
      </c>
      <c r="CT562" s="8">
        <v>12.61</v>
      </c>
      <c r="CU562" s="8">
        <v>3.1</v>
      </c>
      <c r="CV562" s="8">
        <v>6.2</v>
      </c>
      <c r="CW562" s="8">
        <v>1.6</v>
      </c>
      <c r="CX562" s="8" t="s">
        <v>858</v>
      </c>
      <c r="CY562" s="8" t="s">
        <v>858</v>
      </c>
      <c r="DA562" s="20" t="s">
        <v>785</v>
      </c>
      <c r="DB562" s="20" t="s">
        <v>364</v>
      </c>
      <c r="DC562" s="20">
        <v>46000</v>
      </c>
      <c r="DD562" s="20">
        <v>6.1</v>
      </c>
      <c r="DE562" s="20">
        <v>385.1</v>
      </c>
      <c r="DF562" s="20">
        <v>6</v>
      </c>
      <c r="DG562" s="20">
        <v>420.7</v>
      </c>
      <c r="DH562" s="20">
        <v>4</v>
      </c>
      <c r="DI562" s="20">
        <v>111</v>
      </c>
      <c r="DJ562" s="20">
        <v>15</v>
      </c>
      <c r="DK562" s="20" t="s">
        <v>858</v>
      </c>
      <c r="DL562" s="20" t="s">
        <v>858</v>
      </c>
      <c r="DN562" s="21" t="s">
        <v>785</v>
      </c>
      <c r="DO562" s="21" t="s">
        <v>364</v>
      </c>
      <c r="DP562" s="21">
        <v>12000</v>
      </c>
      <c r="DQ562" s="21">
        <v>11.5</v>
      </c>
      <c r="DR562" s="21">
        <v>37.200000000000003</v>
      </c>
      <c r="DS562" s="21">
        <v>0.4</v>
      </c>
      <c r="DT562" s="21">
        <v>37.299999999999997</v>
      </c>
      <c r="DU562" s="21">
        <v>1.7</v>
      </c>
      <c r="DV562" s="21">
        <v>32.1</v>
      </c>
      <c r="DW562" s="21">
        <v>2</v>
      </c>
      <c r="DX562" s="21" t="s">
        <v>858</v>
      </c>
      <c r="DY562" s="21" t="s">
        <v>858</v>
      </c>
      <c r="EA562" s="22" t="s">
        <v>785</v>
      </c>
      <c r="EB562" s="22" t="s">
        <v>364</v>
      </c>
      <c r="EC562" s="22">
        <v>12000</v>
      </c>
      <c r="ED562" s="22">
        <v>12.8</v>
      </c>
      <c r="EE562" s="22">
        <v>19868</v>
      </c>
      <c r="EF562" s="22">
        <v>9.3000000000000007</v>
      </c>
      <c r="EG562" s="22">
        <v>22156</v>
      </c>
      <c r="EH562" s="22">
        <v>5.6</v>
      </c>
      <c r="EI562" s="22">
        <v>12110</v>
      </c>
      <c r="EJ562" s="22">
        <v>18</v>
      </c>
      <c r="EK562" s="22" t="s">
        <v>858</v>
      </c>
      <c r="EL562" s="22" t="s">
        <v>858</v>
      </c>
      <c r="EN562" s="23" t="s">
        <v>785</v>
      </c>
      <c r="EO562" s="23" t="s">
        <v>364</v>
      </c>
      <c r="EP562" s="23">
        <v>12000</v>
      </c>
      <c r="EQ562" s="23">
        <v>11.5</v>
      </c>
      <c r="ER562" s="23">
        <v>10.54</v>
      </c>
      <c r="ES562" s="23">
        <v>9.3000000000000007</v>
      </c>
      <c r="ET562" s="23">
        <v>11.99</v>
      </c>
      <c r="EU562" s="23">
        <v>4.8</v>
      </c>
      <c r="EV562" s="23">
        <v>6.7</v>
      </c>
      <c r="EW562" s="23">
        <v>13</v>
      </c>
      <c r="EX562" s="23" t="s">
        <v>858</v>
      </c>
      <c r="EY562" s="23" t="s">
        <v>858</v>
      </c>
      <c r="FA562" s="24" t="s">
        <v>785</v>
      </c>
      <c r="FB562" s="24" t="s">
        <v>364</v>
      </c>
      <c r="FC562" s="24">
        <v>12000</v>
      </c>
      <c r="FD562" s="24">
        <v>11.5</v>
      </c>
      <c r="FE562" s="24">
        <v>402.5</v>
      </c>
      <c r="FF562" s="24">
        <v>9.4</v>
      </c>
      <c r="FG562" s="24">
        <v>446.9</v>
      </c>
      <c r="FH562" s="24">
        <v>5.0999999999999996</v>
      </c>
      <c r="FI562" s="24" t="s">
        <v>858</v>
      </c>
      <c r="FJ562" s="24" t="s">
        <v>858</v>
      </c>
      <c r="FK562" s="24" t="s">
        <v>858</v>
      </c>
      <c r="FL562" s="24" t="s">
        <v>858</v>
      </c>
      <c r="FN562" s="11" t="s">
        <v>785</v>
      </c>
      <c r="FO562" s="11" t="s">
        <v>364</v>
      </c>
      <c r="FP562" s="11">
        <v>21000</v>
      </c>
      <c r="FQ562" s="11">
        <v>9.3000000000000007</v>
      </c>
      <c r="FR562" s="11">
        <v>39</v>
      </c>
      <c r="FS562" s="11">
        <v>1.6</v>
      </c>
      <c r="FT562" s="11">
        <v>41</v>
      </c>
      <c r="FU562" s="11">
        <v>1.5</v>
      </c>
      <c r="FV562" s="11">
        <v>35</v>
      </c>
      <c r="FW562" s="11">
        <v>3.1</v>
      </c>
      <c r="FX562" s="11" t="s">
        <v>858</v>
      </c>
      <c r="FY562" s="11" t="s">
        <v>858</v>
      </c>
      <c r="GA562" s="10" t="s">
        <v>785</v>
      </c>
      <c r="GB562" s="10" t="s">
        <v>364</v>
      </c>
      <c r="GC562" s="10">
        <v>19000</v>
      </c>
      <c r="GD562" s="10">
        <v>10.8</v>
      </c>
      <c r="GE562" s="10">
        <v>25725</v>
      </c>
      <c r="GF562" s="10">
        <v>9.1999999999999993</v>
      </c>
      <c r="GG562" s="10">
        <v>28799</v>
      </c>
      <c r="GH562" s="10">
        <v>5.4</v>
      </c>
      <c r="GI562" s="10">
        <v>15055</v>
      </c>
      <c r="GJ562" s="10">
        <v>8.5</v>
      </c>
      <c r="GK562" s="10" t="s">
        <v>858</v>
      </c>
      <c r="GL562" s="10" t="s">
        <v>858</v>
      </c>
      <c r="GN562" s="9" t="s">
        <v>785</v>
      </c>
      <c r="GO562" s="9" t="s">
        <v>364</v>
      </c>
      <c r="GP562" s="9">
        <v>21000</v>
      </c>
      <c r="GQ562" s="9">
        <v>9.3000000000000007</v>
      </c>
      <c r="GR562" s="9">
        <v>12.15</v>
      </c>
      <c r="GS562" s="9">
        <v>8.5</v>
      </c>
      <c r="GT562" s="9">
        <v>13.75</v>
      </c>
      <c r="GU562" s="9">
        <v>4.4000000000000004</v>
      </c>
      <c r="GV562" s="9">
        <v>7.44</v>
      </c>
      <c r="GW562" s="9">
        <v>5.7</v>
      </c>
      <c r="GX562" s="9" t="s">
        <v>858</v>
      </c>
      <c r="GY562" s="9" t="s">
        <v>858</v>
      </c>
    </row>
    <row r="563" spans="1:207" x14ac:dyDescent="0.25">
      <c r="A563" s="1" t="s">
        <v>786</v>
      </c>
      <c r="B563" s="1" t="s">
        <v>365</v>
      </c>
      <c r="C563" s="1">
        <v>8000</v>
      </c>
      <c r="D563" s="1">
        <v>15.4</v>
      </c>
      <c r="E563" s="1">
        <v>438</v>
      </c>
      <c r="F563" s="1">
        <v>12</v>
      </c>
      <c r="G563" s="1">
        <v>481.2</v>
      </c>
      <c r="H563" s="1">
        <v>5.4</v>
      </c>
      <c r="I563" s="1" t="s">
        <v>858</v>
      </c>
      <c r="J563" s="1" t="s">
        <v>858</v>
      </c>
      <c r="K563" s="1" t="s">
        <v>858</v>
      </c>
      <c r="L563" s="1" t="s">
        <v>858</v>
      </c>
      <c r="N563" s="2" t="s">
        <v>786</v>
      </c>
      <c r="O563" s="2" t="s">
        <v>365</v>
      </c>
      <c r="P563" s="2">
        <v>13000</v>
      </c>
      <c r="Q563" s="2">
        <v>11.3</v>
      </c>
      <c r="R563" s="2">
        <v>37.5</v>
      </c>
      <c r="S563" s="2">
        <v>1.3</v>
      </c>
      <c r="T563" s="2">
        <v>38.1</v>
      </c>
      <c r="U563" s="2">
        <v>1.1000000000000001</v>
      </c>
      <c r="V563" s="2">
        <v>34</v>
      </c>
      <c r="W563" s="2">
        <v>4.2</v>
      </c>
      <c r="X563" s="2" t="s">
        <v>858</v>
      </c>
      <c r="Y563" s="2" t="s">
        <v>858</v>
      </c>
      <c r="AA563" s="3" t="s">
        <v>786</v>
      </c>
      <c r="AB563" s="3" t="s">
        <v>365</v>
      </c>
      <c r="AC563" s="3">
        <v>12000</v>
      </c>
      <c r="AD563" s="3">
        <v>13.1</v>
      </c>
      <c r="AE563" s="3">
        <v>19992</v>
      </c>
      <c r="AF563" s="3">
        <v>10</v>
      </c>
      <c r="AG563" s="3">
        <v>22621</v>
      </c>
      <c r="AH563" s="3">
        <v>5.0999999999999996</v>
      </c>
      <c r="AI563" s="3">
        <v>13389</v>
      </c>
      <c r="AJ563" s="3">
        <v>19</v>
      </c>
      <c r="AK563" s="3" t="s">
        <v>858</v>
      </c>
      <c r="AL563" s="3" t="s">
        <v>858</v>
      </c>
      <c r="AN563" s="4" t="s">
        <v>786</v>
      </c>
      <c r="AO563" s="4" t="s">
        <v>365</v>
      </c>
      <c r="AP563" s="4">
        <v>13000</v>
      </c>
      <c r="AQ563" s="4">
        <v>11.3</v>
      </c>
      <c r="AR563" s="4">
        <v>10.3</v>
      </c>
      <c r="AS563" s="4">
        <v>9.5</v>
      </c>
      <c r="AT563" s="4">
        <v>11.67</v>
      </c>
      <c r="AU563" s="4">
        <v>4.5</v>
      </c>
      <c r="AV563" s="4">
        <v>6.66</v>
      </c>
      <c r="AW563" s="4">
        <v>4.5</v>
      </c>
      <c r="AX563" s="4" t="s">
        <v>858</v>
      </c>
      <c r="AY563" s="4" t="s">
        <v>858</v>
      </c>
      <c r="BA563" s="5" t="s">
        <v>786</v>
      </c>
      <c r="BB563" s="5" t="s">
        <v>365</v>
      </c>
      <c r="BC563" s="5">
        <v>13000</v>
      </c>
      <c r="BD563" s="5">
        <v>11.3</v>
      </c>
      <c r="BE563" s="5">
        <v>382.1</v>
      </c>
      <c r="BF563" s="5">
        <v>9.6999999999999993</v>
      </c>
      <c r="BG563" s="5">
        <v>444.6</v>
      </c>
      <c r="BH563" s="5">
        <v>4.3</v>
      </c>
      <c r="BI563" s="5">
        <v>260</v>
      </c>
      <c r="BJ563" s="5">
        <v>5.5</v>
      </c>
      <c r="BK563" s="5" t="s">
        <v>858</v>
      </c>
      <c r="BL563" s="5" t="s">
        <v>858</v>
      </c>
      <c r="BN563" s="6" t="s">
        <v>786</v>
      </c>
      <c r="BO563" s="6" t="s">
        <v>365</v>
      </c>
      <c r="BP563" s="6">
        <v>19000</v>
      </c>
      <c r="BQ563" s="6">
        <v>9.5</v>
      </c>
      <c r="BR563" s="6">
        <v>36.9</v>
      </c>
      <c r="BS563" s="6">
        <v>1.6</v>
      </c>
      <c r="BT563" s="6">
        <v>33.200000000000003</v>
      </c>
      <c r="BU563" s="6">
        <v>2.7</v>
      </c>
      <c r="BV563" s="6">
        <v>19.600000000000001</v>
      </c>
      <c r="BW563" s="6">
        <v>14</v>
      </c>
      <c r="BX563" s="6" t="s">
        <v>858</v>
      </c>
      <c r="BY563" s="6" t="s">
        <v>858</v>
      </c>
      <c r="CA563" s="7" t="s">
        <v>786</v>
      </c>
      <c r="CB563" s="7" t="s">
        <v>365</v>
      </c>
      <c r="CC563" s="7">
        <v>16000</v>
      </c>
      <c r="CD563" s="7">
        <v>11.2</v>
      </c>
      <c r="CE563" s="7">
        <v>17306</v>
      </c>
      <c r="CF563" s="7">
        <v>8.1999999999999993</v>
      </c>
      <c r="CG563" s="7">
        <v>19223</v>
      </c>
      <c r="CH563" s="7">
        <v>5.7</v>
      </c>
      <c r="CI563" s="7" t="s">
        <v>858</v>
      </c>
      <c r="CJ563" s="7" t="s">
        <v>858</v>
      </c>
      <c r="CK563" s="7" t="s">
        <v>858</v>
      </c>
      <c r="CL563" s="7" t="s">
        <v>858</v>
      </c>
      <c r="CN563" s="8" t="s">
        <v>786</v>
      </c>
      <c r="CO563" s="8" t="s">
        <v>365</v>
      </c>
      <c r="CP563" s="8">
        <v>19000</v>
      </c>
      <c r="CQ563" s="8">
        <v>9.5</v>
      </c>
      <c r="CR563" s="8">
        <v>9.52</v>
      </c>
      <c r="CS563" s="8">
        <v>6.5</v>
      </c>
      <c r="CT563" s="8">
        <v>11.15</v>
      </c>
      <c r="CU563" s="8">
        <v>4</v>
      </c>
      <c r="CV563" s="8">
        <v>6.48</v>
      </c>
      <c r="CW563" s="8">
        <v>2.6</v>
      </c>
      <c r="CX563" s="8" t="s">
        <v>858</v>
      </c>
      <c r="CY563" s="8" t="s">
        <v>858</v>
      </c>
      <c r="DA563" s="20" t="s">
        <v>786</v>
      </c>
      <c r="DB563" s="20" t="s">
        <v>365</v>
      </c>
      <c r="DC563" s="20">
        <v>19000</v>
      </c>
      <c r="DD563" s="20">
        <v>9.5</v>
      </c>
      <c r="DE563" s="20">
        <v>337.3</v>
      </c>
      <c r="DF563" s="20">
        <v>6.2</v>
      </c>
      <c r="DG563" s="20">
        <v>370.3</v>
      </c>
      <c r="DH563" s="20">
        <v>5</v>
      </c>
      <c r="DI563" s="20">
        <v>129</v>
      </c>
      <c r="DJ563" s="20">
        <v>19</v>
      </c>
      <c r="DK563" s="20" t="s">
        <v>858</v>
      </c>
      <c r="DL563" s="20" t="s">
        <v>858</v>
      </c>
      <c r="DN563" s="21" t="s">
        <v>786</v>
      </c>
      <c r="DO563" s="21" t="s">
        <v>365</v>
      </c>
      <c r="DP563" s="21">
        <v>6000</v>
      </c>
      <c r="DQ563" s="21">
        <v>16.600000000000001</v>
      </c>
      <c r="DR563" s="21">
        <v>37</v>
      </c>
      <c r="DS563" s="21">
        <v>1.8</v>
      </c>
      <c r="DT563" s="21">
        <v>37.200000000000003</v>
      </c>
      <c r="DU563" s="21">
        <v>1.4</v>
      </c>
      <c r="DV563" s="21" t="s">
        <v>858</v>
      </c>
      <c r="DW563" s="21" t="s">
        <v>858</v>
      </c>
      <c r="DX563" s="21" t="s">
        <v>858</v>
      </c>
      <c r="DY563" s="21" t="s">
        <v>858</v>
      </c>
      <c r="EA563" s="22" t="s">
        <v>786</v>
      </c>
      <c r="EB563" s="22" t="s">
        <v>365</v>
      </c>
      <c r="EC563" s="22">
        <v>5000</v>
      </c>
      <c r="ED563" s="22">
        <v>19.8</v>
      </c>
      <c r="EE563" s="22">
        <v>17365</v>
      </c>
      <c r="EF563" s="22">
        <v>15</v>
      </c>
      <c r="EG563" s="22">
        <v>20526</v>
      </c>
      <c r="EH563" s="22">
        <v>7.6</v>
      </c>
      <c r="EI563" s="22" t="s">
        <v>858</v>
      </c>
      <c r="EJ563" s="22" t="s">
        <v>858</v>
      </c>
      <c r="EK563" s="22" t="s">
        <v>858</v>
      </c>
      <c r="EL563" s="22" t="s">
        <v>858</v>
      </c>
      <c r="EN563" s="23" t="s">
        <v>786</v>
      </c>
      <c r="EO563" s="23" t="s">
        <v>365</v>
      </c>
      <c r="EP563" s="23">
        <v>6000</v>
      </c>
      <c r="EQ563" s="23">
        <v>16.600000000000001</v>
      </c>
      <c r="ER563" s="23">
        <v>9.31</v>
      </c>
      <c r="ES563" s="23">
        <v>14</v>
      </c>
      <c r="ET563" s="23">
        <v>10.68</v>
      </c>
      <c r="EU563" s="23">
        <v>7.1</v>
      </c>
      <c r="EV563" s="23" t="s">
        <v>858</v>
      </c>
      <c r="EW563" s="23" t="s">
        <v>858</v>
      </c>
      <c r="EX563" s="23" t="s">
        <v>858</v>
      </c>
      <c r="EY563" s="23" t="s">
        <v>858</v>
      </c>
      <c r="FA563" s="24" t="s">
        <v>786</v>
      </c>
      <c r="FB563" s="24" t="s">
        <v>365</v>
      </c>
      <c r="FC563" s="24">
        <v>6000</v>
      </c>
      <c r="FD563" s="24">
        <v>16.600000000000001</v>
      </c>
      <c r="FE563" s="24">
        <v>345.1</v>
      </c>
      <c r="FF563" s="24">
        <v>13</v>
      </c>
      <c r="FG563" s="24">
        <v>397</v>
      </c>
      <c r="FH563" s="24">
        <v>6.6</v>
      </c>
      <c r="FI563" s="24" t="s">
        <v>858</v>
      </c>
      <c r="FJ563" s="24" t="s">
        <v>858</v>
      </c>
      <c r="FK563" s="24" t="s">
        <v>858</v>
      </c>
      <c r="FL563" s="24" t="s">
        <v>858</v>
      </c>
      <c r="FN563" s="11" t="s">
        <v>786</v>
      </c>
      <c r="FO563" s="11" t="s">
        <v>365</v>
      </c>
      <c r="FP563" s="11">
        <v>8000</v>
      </c>
      <c r="FQ563" s="11">
        <v>15.4</v>
      </c>
      <c r="FR563" s="11">
        <v>37.5</v>
      </c>
      <c r="FS563" s="11">
        <v>2.1</v>
      </c>
      <c r="FT563" s="11">
        <v>38.799999999999997</v>
      </c>
      <c r="FU563" s="11">
        <v>1.6</v>
      </c>
      <c r="FV563" s="11" t="s">
        <v>858</v>
      </c>
      <c r="FW563" s="11" t="s">
        <v>858</v>
      </c>
      <c r="FX563" s="11" t="s">
        <v>858</v>
      </c>
      <c r="FY563" s="11" t="s">
        <v>858</v>
      </c>
      <c r="GA563" s="10" t="s">
        <v>786</v>
      </c>
      <c r="GB563" s="10" t="s">
        <v>365</v>
      </c>
      <c r="GC563" s="10">
        <v>7000</v>
      </c>
      <c r="GD563" s="10">
        <v>17.5</v>
      </c>
      <c r="GE563" s="10">
        <v>21539</v>
      </c>
      <c r="GF563" s="10">
        <v>14</v>
      </c>
      <c r="GG563" s="10">
        <v>24080</v>
      </c>
      <c r="GH563" s="10">
        <v>6.6</v>
      </c>
      <c r="GI563" s="10" t="s">
        <v>858</v>
      </c>
      <c r="GJ563" s="10" t="s">
        <v>858</v>
      </c>
      <c r="GK563" s="10" t="s">
        <v>858</v>
      </c>
      <c r="GL563" s="10" t="s">
        <v>858</v>
      </c>
      <c r="GN563" s="9" t="s">
        <v>786</v>
      </c>
      <c r="GO563" s="9" t="s">
        <v>365</v>
      </c>
      <c r="GP563" s="9">
        <v>8000</v>
      </c>
      <c r="GQ563" s="9">
        <v>15.4</v>
      </c>
      <c r="GR563" s="9">
        <v>10.91</v>
      </c>
      <c r="GS563" s="9">
        <v>14</v>
      </c>
      <c r="GT563" s="9">
        <v>12.41</v>
      </c>
      <c r="GU563" s="9">
        <v>5.7</v>
      </c>
      <c r="GV563" s="9" t="s">
        <v>858</v>
      </c>
      <c r="GW563" s="9" t="s">
        <v>858</v>
      </c>
      <c r="GX563" s="9" t="s">
        <v>858</v>
      </c>
      <c r="GY563" s="9" t="s">
        <v>858</v>
      </c>
    </row>
    <row r="564" spans="1:207" x14ac:dyDescent="0.25">
      <c r="A564" s="1" t="s">
        <v>787</v>
      </c>
      <c r="B564" s="1" t="s">
        <v>366</v>
      </c>
      <c r="C564" s="1">
        <v>12000</v>
      </c>
      <c r="D564" s="1">
        <v>11.9</v>
      </c>
      <c r="E564" s="1">
        <v>486.6</v>
      </c>
      <c r="F564" s="1">
        <v>10</v>
      </c>
      <c r="G564" s="1">
        <v>534.6</v>
      </c>
      <c r="H564" s="1">
        <v>5.6</v>
      </c>
      <c r="I564" s="1">
        <v>290.2</v>
      </c>
      <c r="J564" s="1">
        <v>6.3</v>
      </c>
      <c r="K564" s="1" t="s">
        <v>858</v>
      </c>
      <c r="L564" s="1" t="s">
        <v>858</v>
      </c>
      <c r="N564" s="2" t="s">
        <v>787</v>
      </c>
      <c r="O564" s="2" t="s">
        <v>366</v>
      </c>
      <c r="P564" s="2">
        <v>20000</v>
      </c>
      <c r="Q564" s="2">
        <v>9</v>
      </c>
      <c r="R564" s="2">
        <v>37.5</v>
      </c>
      <c r="S564" s="2">
        <v>1.1000000000000001</v>
      </c>
      <c r="T564" s="2">
        <v>38.6</v>
      </c>
      <c r="U564" s="2">
        <v>0.9</v>
      </c>
      <c r="V564" s="2">
        <v>34.4</v>
      </c>
      <c r="W564" s="2">
        <v>4.3</v>
      </c>
      <c r="X564" s="2" t="s">
        <v>858</v>
      </c>
      <c r="Y564" s="2" t="s">
        <v>858</v>
      </c>
      <c r="AA564" s="3" t="s">
        <v>787</v>
      </c>
      <c r="AB564" s="3" t="s">
        <v>366</v>
      </c>
      <c r="AC564" s="3">
        <v>18000</v>
      </c>
      <c r="AD564" s="3">
        <v>10.6</v>
      </c>
      <c r="AE564" s="3">
        <v>22260</v>
      </c>
      <c r="AF564" s="3">
        <v>8.6</v>
      </c>
      <c r="AG564" s="3">
        <v>25587</v>
      </c>
      <c r="AH564" s="3">
        <v>5.4</v>
      </c>
      <c r="AI564" s="3">
        <v>13578</v>
      </c>
      <c r="AJ564" s="3">
        <v>5.3</v>
      </c>
      <c r="AK564" s="3" t="s">
        <v>858</v>
      </c>
      <c r="AL564" s="3" t="s">
        <v>858</v>
      </c>
      <c r="AN564" s="4" t="s">
        <v>787</v>
      </c>
      <c r="AO564" s="4" t="s">
        <v>366</v>
      </c>
      <c r="AP564" s="4">
        <v>20000</v>
      </c>
      <c r="AQ564" s="4">
        <v>9</v>
      </c>
      <c r="AR564" s="4">
        <v>10.74</v>
      </c>
      <c r="AS564" s="4">
        <v>6.7</v>
      </c>
      <c r="AT564" s="4">
        <v>12.32</v>
      </c>
      <c r="AU564" s="4">
        <v>4.4000000000000004</v>
      </c>
      <c r="AV564" s="4">
        <v>6.69</v>
      </c>
      <c r="AW564" s="4">
        <v>3.5</v>
      </c>
      <c r="AX564" s="4" t="s">
        <v>858</v>
      </c>
      <c r="AY564" s="4" t="s">
        <v>858</v>
      </c>
      <c r="BA564" s="5" t="s">
        <v>787</v>
      </c>
      <c r="BB564" s="5" t="s">
        <v>366</v>
      </c>
      <c r="BC564" s="5">
        <v>20000</v>
      </c>
      <c r="BD564" s="5">
        <v>9</v>
      </c>
      <c r="BE564" s="5">
        <v>408.8</v>
      </c>
      <c r="BF564" s="5">
        <v>7.7</v>
      </c>
      <c r="BG564" s="5">
        <v>475.9</v>
      </c>
      <c r="BH564" s="5">
        <v>4.4000000000000004</v>
      </c>
      <c r="BI564" s="5">
        <v>265</v>
      </c>
      <c r="BJ564" s="5">
        <v>4.2</v>
      </c>
      <c r="BK564" s="5" t="s">
        <v>858</v>
      </c>
      <c r="BL564" s="5" t="s">
        <v>858</v>
      </c>
      <c r="BN564" s="6" t="s">
        <v>787</v>
      </c>
      <c r="BO564" s="6" t="s">
        <v>366</v>
      </c>
      <c r="BP564" s="6">
        <v>28000</v>
      </c>
      <c r="BQ564" s="6">
        <v>7.6</v>
      </c>
      <c r="BR564" s="6">
        <v>37.1</v>
      </c>
      <c r="BS564" s="6">
        <v>0.4</v>
      </c>
      <c r="BT564" s="6">
        <v>33.4</v>
      </c>
      <c r="BU564" s="6">
        <v>2.2999999999999998</v>
      </c>
      <c r="BV564" s="6">
        <v>17.2</v>
      </c>
      <c r="BW564" s="6">
        <v>15</v>
      </c>
      <c r="BX564" s="6" t="s">
        <v>858</v>
      </c>
      <c r="BY564" s="6" t="s">
        <v>858</v>
      </c>
      <c r="CA564" s="7" t="s">
        <v>787</v>
      </c>
      <c r="CB564" s="7" t="s">
        <v>366</v>
      </c>
      <c r="CC564" s="7">
        <v>25000</v>
      </c>
      <c r="CD564" s="7">
        <v>10.3</v>
      </c>
      <c r="CE564" s="7">
        <v>19177</v>
      </c>
      <c r="CF564" s="7">
        <v>11</v>
      </c>
      <c r="CG564" s="7">
        <v>21300</v>
      </c>
      <c r="CH564" s="7">
        <v>7.6</v>
      </c>
      <c r="CI564" s="7" t="s">
        <v>858</v>
      </c>
      <c r="CJ564" s="7" t="s">
        <v>858</v>
      </c>
      <c r="CK564" s="7" t="s">
        <v>858</v>
      </c>
      <c r="CL564" s="7" t="s">
        <v>858</v>
      </c>
      <c r="CN564" s="8" t="s">
        <v>787</v>
      </c>
      <c r="CO564" s="8" t="s">
        <v>366</v>
      </c>
      <c r="CP564" s="8">
        <v>28000</v>
      </c>
      <c r="CQ564" s="8">
        <v>7.6</v>
      </c>
      <c r="CR564" s="8">
        <v>9.7899999999999991</v>
      </c>
      <c r="CS564" s="8">
        <v>5.6</v>
      </c>
      <c r="CT564" s="8">
        <v>11.88</v>
      </c>
      <c r="CU564" s="8">
        <v>4</v>
      </c>
      <c r="CV564" s="8">
        <v>6.37</v>
      </c>
      <c r="CW564" s="8">
        <v>2.1</v>
      </c>
      <c r="CX564" s="8" t="s">
        <v>858</v>
      </c>
      <c r="CY564" s="8" t="s">
        <v>858</v>
      </c>
      <c r="DA564" s="20" t="s">
        <v>787</v>
      </c>
      <c r="DB564" s="20" t="s">
        <v>366</v>
      </c>
      <c r="DC564" s="20">
        <v>28000</v>
      </c>
      <c r="DD564" s="20">
        <v>7.6</v>
      </c>
      <c r="DE564" s="20">
        <v>359.4</v>
      </c>
      <c r="DF564" s="20">
        <v>7</v>
      </c>
      <c r="DG564" s="20">
        <v>397.4</v>
      </c>
      <c r="DH564" s="20">
        <v>4.8</v>
      </c>
      <c r="DI564" s="20" t="s">
        <v>858</v>
      </c>
      <c r="DJ564" s="20" t="s">
        <v>858</v>
      </c>
      <c r="DK564" s="20" t="s">
        <v>858</v>
      </c>
      <c r="DL564" s="20" t="s">
        <v>858</v>
      </c>
      <c r="DN564" s="21" t="s">
        <v>787</v>
      </c>
      <c r="DO564" s="21" t="s">
        <v>366</v>
      </c>
      <c r="DP564" s="21">
        <v>8000</v>
      </c>
      <c r="DQ564" s="21">
        <v>13.8</v>
      </c>
      <c r="DR564" s="21">
        <v>37.1</v>
      </c>
      <c r="DS564" s="21">
        <v>0.9</v>
      </c>
      <c r="DT564" s="21">
        <v>36.9</v>
      </c>
      <c r="DU564" s="21">
        <v>1.5</v>
      </c>
      <c r="DV564" s="21" t="s">
        <v>858</v>
      </c>
      <c r="DW564" s="21" t="s">
        <v>858</v>
      </c>
      <c r="DX564" s="21" t="s">
        <v>858</v>
      </c>
      <c r="DY564" s="21" t="s">
        <v>858</v>
      </c>
      <c r="EA564" s="22" t="s">
        <v>787</v>
      </c>
      <c r="EB564" s="22" t="s">
        <v>366</v>
      </c>
      <c r="EC564" s="22">
        <v>7000</v>
      </c>
      <c r="ED564" s="22">
        <v>16.399999999999999</v>
      </c>
      <c r="EE564" s="22">
        <v>17581</v>
      </c>
      <c r="EF564" s="22">
        <v>8.5</v>
      </c>
      <c r="EG564" s="22">
        <v>20233</v>
      </c>
      <c r="EH564" s="22">
        <v>6.6</v>
      </c>
      <c r="EI564" s="22" t="s">
        <v>858</v>
      </c>
      <c r="EJ564" s="22" t="s">
        <v>858</v>
      </c>
      <c r="EK564" s="22" t="s">
        <v>858</v>
      </c>
      <c r="EL564" s="22" t="s">
        <v>858</v>
      </c>
      <c r="EN564" s="23" t="s">
        <v>787</v>
      </c>
      <c r="EO564" s="23" t="s">
        <v>366</v>
      </c>
      <c r="EP564" s="23">
        <v>8000</v>
      </c>
      <c r="EQ564" s="23">
        <v>13.8</v>
      </c>
      <c r="ER564" s="23">
        <v>9.41</v>
      </c>
      <c r="ES564" s="23">
        <v>7.2</v>
      </c>
      <c r="ET564" s="23">
        <v>10.53</v>
      </c>
      <c r="EU564" s="23">
        <v>5.6</v>
      </c>
      <c r="EV564" s="23" t="s">
        <v>858</v>
      </c>
      <c r="EW564" s="23" t="s">
        <v>858</v>
      </c>
      <c r="EX564" s="23" t="s">
        <v>858</v>
      </c>
      <c r="EY564" s="23" t="s">
        <v>858</v>
      </c>
      <c r="FA564" s="24" t="s">
        <v>787</v>
      </c>
      <c r="FB564" s="24" t="s">
        <v>366</v>
      </c>
      <c r="FC564" s="24">
        <v>8000</v>
      </c>
      <c r="FD564" s="24">
        <v>13.8</v>
      </c>
      <c r="FE564" s="24">
        <v>344.8</v>
      </c>
      <c r="FF564" s="24">
        <v>6.4</v>
      </c>
      <c r="FG564" s="24">
        <v>388.8</v>
      </c>
      <c r="FH564" s="24">
        <v>5.4</v>
      </c>
      <c r="FI564" s="24" t="s">
        <v>858</v>
      </c>
      <c r="FJ564" s="24" t="s">
        <v>858</v>
      </c>
      <c r="FK564" s="24" t="s">
        <v>858</v>
      </c>
      <c r="FL564" s="24" t="s">
        <v>858</v>
      </c>
      <c r="FN564" s="11" t="s">
        <v>787</v>
      </c>
      <c r="FO564" s="11" t="s">
        <v>366</v>
      </c>
      <c r="FP564" s="11">
        <v>12000</v>
      </c>
      <c r="FQ564" s="11">
        <v>11.9</v>
      </c>
      <c r="FR564" s="11">
        <v>39</v>
      </c>
      <c r="FS564" s="11">
        <v>1.6</v>
      </c>
      <c r="FT564" s="11">
        <v>39.799999999999997</v>
      </c>
      <c r="FU564" s="11">
        <v>1.1000000000000001</v>
      </c>
      <c r="FV564" s="11">
        <v>37</v>
      </c>
      <c r="FW564" s="11">
        <v>1.5</v>
      </c>
      <c r="FX564" s="11" t="s">
        <v>858</v>
      </c>
      <c r="FY564" s="11" t="s">
        <v>858</v>
      </c>
      <c r="GA564" s="10" t="s">
        <v>787</v>
      </c>
      <c r="GB564" s="10" t="s">
        <v>366</v>
      </c>
      <c r="GC564" s="10">
        <v>11000</v>
      </c>
      <c r="GD564" s="10">
        <v>13.9</v>
      </c>
      <c r="GE564" s="10">
        <v>26277</v>
      </c>
      <c r="GF564" s="10">
        <v>11</v>
      </c>
      <c r="GG564" s="10">
        <v>29147</v>
      </c>
      <c r="GH564" s="10">
        <v>6.7</v>
      </c>
      <c r="GI564" s="10">
        <v>15533</v>
      </c>
      <c r="GJ564" s="10">
        <v>17</v>
      </c>
      <c r="GK564" s="10" t="s">
        <v>858</v>
      </c>
      <c r="GL564" s="10" t="s">
        <v>858</v>
      </c>
      <c r="GN564" s="9" t="s">
        <v>787</v>
      </c>
      <c r="GO564" s="9" t="s">
        <v>366</v>
      </c>
      <c r="GP564" s="9">
        <v>12000</v>
      </c>
      <c r="GQ564" s="9">
        <v>11.9</v>
      </c>
      <c r="GR564" s="9">
        <v>11.67</v>
      </c>
      <c r="GS564" s="9">
        <v>8.6999999999999993</v>
      </c>
      <c r="GT564" s="9">
        <v>13.44</v>
      </c>
      <c r="GU564" s="9">
        <v>5.7</v>
      </c>
      <c r="GV564" s="9">
        <v>7.3</v>
      </c>
      <c r="GW564" s="9">
        <v>5</v>
      </c>
      <c r="GX564" s="9" t="s">
        <v>858</v>
      </c>
      <c r="GY564" s="9" t="s">
        <v>858</v>
      </c>
    </row>
    <row r="565" spans="1:207" x14ac:dyDescent="0.25">
      <c r="A565" s="1" t="s">
        <v>788</v>
      </c>
      <c r="B565" s="1" t="s">
        <v>367</v>
      </c>
      <c r="C565" s="1">
        <v>13000</v>
      </c>
      <c r="D565" s="1">
        <v>11.6</v>
      </c>
      <c r="E565" s="1">
        <v>503.2</v>
      </c>
      <c r="F565" s="1">
        <v>8.6999999999999993</v>
      </c>
      <c r="G565" s="1">
        <v>579.29999999999995</v>
      </c>
      <c r="H565" s="1">
        <v>7.3</v>
      </c>
      <c r="I565" s="1">
        <v>300</v>
      </c>
      <c r="J565" s="1">
        <v>8.4</v>
      </c>
      <c r="K565" s="1" t="s">
        <v>858</v>
      </c>
      <c r="L565" s="1" t="s">
        <v>858</v>
      </c>
      <c r="N565" s="2" t="s">
        <v>788</v>
      </c>
      <c r="O565" s="2" t="s">
        <v>367</v>
      </c>
      <c r="P565" s="2">
        <v>23000</v>
      </c>
      <c r="Q565" s="2">
        <v>8.6</v>
      </c>
      <c r="R565" s="2">
        <v>37.5</v>
      </c>
      <c r="S565" s="2">
        <v>1.1000000000000001</v>
      </c>
      <c r="T565" s="2">
        <v>39</v>
      </c>
      <c r="U565" s="2">
        <v>1.4</v>
      </c>
      <c r="V565" s="2">
        <v>32.5</v>
      </c>
      <c r="W565" s="2">
        <v>2.4</v>
      </c>
      <c r="X565" s="2" t="s">
        <v>858</v>
      </c>
      <c r="Y565" s="2" t="s">
        <v>858</v>
      </c>
      <c r="AA565" s="3" t="s">
        <v>788</v>
      </c>
      <c r="AB565" s="3" t="s">
        <v>367</v>
      </c>
      <c r="AC565" s="3">
        <v>21000</v>
      </c>
      <c r="AD565" s="3">
        <v>13.7</v>
      </c>
      <c r="AE565" s="3">
        <v>23042</v>
      </c>
      <c r="AF565" s="3">
        <v>13</v>
      </c>
      <c r="AG565" s="3">
        <v>26737</v>
      </c>
      <c r="AH565" s="3">
        <v>8.1</v>
      </c>
      <c r="AI565" s="3" t="s">
        <v>858</v>
      </c>
      <c r="AJ565" s="3" t="s">
        <v>858</v>
      </c>
      <c r="AK565" s="3" t="s">
        <v>858</v>
      </c>
      <c r="AL565" s="3" t="s">
        <v>858</v>
      </c>
      <c r="AN565" s="4" t="s">
        <v>788</v>
      </c>
      <c r="AO565" s="4" t="s">
        <v>367</v>
      </c>
      <c r="AP565" s="4">
        <v>23000</v>
      </c>
      <c r="AQ565" s="4">
        <v>8.6</v>
      </c>
      <c r="AR565" s="4">
        <v>10.85</v>
      </c>
      <c r="AS565" s="4">
        <v>8</v>
      </c>
      <c r="AT565" s="4">
        <v>13.24</v>
      </c>
      <c r="AU565" s="4">
        <v>5.4</v>
      </c>
      <c r="AV565" s="4">
        <v>6.78</v>
      </c>
      <c r="AW565" s="4">
        <v>5.4</v>
      </c>
      <c r="AX565" s="4" t="s">
        <v>858</v>
      </c>
      <c r="AY565" s="4" t="s">
        <v>858</v>
      </c>
      <c r="BA565" s="5" t="s">
        <v>788</v>
      </c>
      <c r="BB565" s="5" t="s">
        <v>367</v>
      </c>
      <c r="BC565" s="5">
        <v>23000</v>
      </c>
      <c r="BD565" s="5">
        <v>8.6</v>
      </c>
      <c r="BE565" s="5">
        <v>443.1</v>
      </c>
      <c r="BF565" s="5">
        <v>8</v>
      </c>
      <c r="BG565" s="5">
        <v>516.6</v>
      </c>
      <c r="BH565" s="5">
        <v>5.3</v>
      </c>
      <c r="BI565" s="5">
        <v>260.8</v>
      </c>
      <c r="BJ565" s="5">
        <v>5.7</v>
      </c>
      <c r="BK565" s="5" t="s">
        <v>858</v>
      </c>
      <c r="BL565" s="5" t="s">
        <v>858</v>
      </c>
      <c r="BN565" s="6" t="s">
        <v>788</v>
      </c>
      <c r="BO565" s="6" t="s">
        <v>367</v>
      </c>
      <c r="BP565" s="6">
        <v>33000</v>
      </c>
      <c r="BQ565" s="6">
        <v>7.2</v>
      </c>
      <c r="BR565" s="6">
        <v>37</v>
      </c>
      <c r="BS565" s="6">
        <v>1.7</v>
      </c>
      <c r="BT565" s="6">
        <v>32.700000000000003</v>
      </c>
      <c r="BU565" s="6">
        <v>2.7</v>
      </c>
      <c r="BV565" s="6">
        <v>14.7</v>
      </c>
      <c r="BW565" s="6">
        <v>19</v>
      </c>
      <c r="BX565" s="6" t="s">
        <v>858</v>
      </c>
      <c r="BY565" s="6" t="s">
        <v>858</v>
      </c>
      <c r="CA565" s="7" t="s">
        <v>788</v>
      </c>
      <c r="CB565" s="7" t="s">
        <v>367</v>
      </c>
      <c r="CC565" s="7">
        <v>29000</v>
      </c>
      <c r="CD565" s="7">
        <v>10.9</v>
      </c>
      <c r="CE565" s="7">
        <v>19681</v>
      </c>
      <c r="CF565" s="7">
        <v>12</v>
      </c>
      <c r="CG565" s="7">
        <v>22782</v>
      </c>
      <c r="CH565" s="7">
        <v>7.6</v>
      </c>
      <c r="CI565" s="7">
        <v>6447</v>
      </c>
      <c r="CJ565" s="7">
        <v>18</v>
      </c>
      <c r="CK565" s="7" t="s">
        <v>858</v>
      </c>
      <c r="CL565" s="7" t="s">
        <v>858</v>
      </c>
      <c r="CN565" s="8" t="s">
        <v>788</v>
      </c>
      <c r="CO565" s="8" t="s">
        <v>367</v>
      </c>
      <c r="CP565" s="8">
        <v>33000</v>
      </c>
      <c r="CQ565" s="8">
        <v>7.2</v>
      </c>
      <c r="CR565" s="8">
        <v>9.99</v>
      </c>
      <c r="CS565" s="8">
        <v>6.7</v>
      </c>
      <c r="CT565" s="8">
        <v>12.95</v>
      </c>
      <c r="CU565" s="8">
        <v>5</v>
      </c>
      <c r="CV565" s="8">
        <v>6.31</v>
      </c>
      <c r="CW565" s="8">
        <v>1.7</v>
      </c>
      <c r="CX565" s="8" t="s">
        <v>858</v>
      </c>
      <c r="CY565" s="8" t="s">
        <v>858</v>
      </c>
      <c r="DA565" s="20" t="s">
        <v>788</v>
      </c>
      <c r="DB565" s="20" t="s">
        <v>367</v>
      </c>
      <c r="DC565" s="20">
        <v>33000</v>
      </c>
      <c r="DD565" s="20">
        <v>7.2</v>
      </c>
      <c r="DE565" s="20">
        <v>362.7</v>
      </c>
      <c r="DF565" s="20">
        <v>7.9</v>
      </c>
      <c r="DG565" s="20">
        <v>423.5</v>
      </c>
      <c r="DH565" s="20">
        <v>5.6</v>
      </c>
      <c r="DI565" s="20">
        <v>102.2</v>
      </c>
      <c r="DJ565" s="20">
        <v>19</v>
      </c>
      <c r="DK565" s="20" t="s">
        <v>858</v>
      </c>
      <c r="DL565" s="20" t="s">
        <v>858</v>
      </c>
      <c r="DN565" s="21" t="s">
        <v>788</v>
      </c>
      <c r="DO565" s="21" t="s">
        <v>367</v>
      </c>
      <c r="DP565" s="21">
        <v>10000</v>
      </c>
      <c r="DQ565" s="21">
        <v>12.9</v>
      </c>
      <c r="DR565" s="21">
        <v>37.4</v>
      </c>
      <c r="DS565" s="21">
        <v>1.7</v>
      </c>
      <c r="DT565" s="21">
        <v>36.799999999999997</v>
      </c>
      <c r="DU565" s="21">
        <v>1.7</v>
      </c>
      <c r="DV565" s="21" t="s">
        <v>858</v>
      </c>
      <c r="DW565" s="21" t="s">
        <v>858</v>
      </c>
      <c r="DX565" s="21" t="s">
        <v>858</v>
      </c>
      <c r="DY565" s="21" t="s">
        <v>858</v>
      </c>
      <c r="EA565" s="22" t="s">
        <v>788</v>
      </c>
      <c r="EB565" s="22" t="s">
        <v>367</v>
      </c>
      <c r="EC565" s="22" t="s">
        <v>858</v>
      </c>
      <c r="ED565" s="22" t="s">
        <v>858</v>
      </c>
      <c r="EE565" s="22">
        <v>20340</v>
      </c>
      <c r="EF565" s="22">
        <v>13</v>
      </c>
      <c r="EG565" s="22">
        <v>22636</v>
      </c>
      <c r="EH565" s="22">
        <v>11</v>
      </c>
      <c r="EI565" s="22" t="s">
        <v>858</v>
      </c>
      <c r="EJ565" s="22" t="s">
        <v>858</v>
      </c>
      <c r="EK565" s="22" t="s">
        <v>858</v>
      </c>
      <c r="EL565" s="22" t="s">
        <v>858</v>
      </c>
      <c r="EN565" s="23" t="s">
        <v>788</v>
      </c>
      <c r="EO565" s="23" t="s">
        <v>367</v>
      </c>
      <c r="EP565" s="23">
        <v>10000</v>
      </c>
      <c r="EQ565" s="23">
        <v>12.9</v>
      </c>
      <c r="ER565" s="23">
        <v>10.36</v>
      </c>
      <c r="ES565" s="23">
        <v>9.1</v>
      </c>
      <c r="ET565" s="23">
        <v>11.69</v>
      </c>
      <c r="EU565" s="23">
        <v>5.7</v>
      </c>
      <c r="EV565" s="23" t="s">
        <v>858</v>
      </c>
      <c r="EW565" s="23" t="s">
        <v>858</v>
      </c>
      <c r="EX565" s="23" t="s">
        <v>858</v>
      </c>
      <c r="EY565" s="23" t="s">
        <v>858</v>
      </c>
      <c r="FA565" s="24" t="s">
        <v>788</v>
      </c>
      <c r="FB565" s="24" t="s">
        <v>367</v>
      </c>
      <c r="FC565" s="24">
        <v>10000</v>
      </c>
      <c r="FD565" s="24">
        <v>12.9</v>
      </c>
      <c r="FE565" s="24">
        <v>387.9</v>
      </c>
      <c r="FF565" s="24">
        <v>7.9</v>
      </c>
      <c r="FG565" s="24">
        <v>430.3</v>
      </c>
      <c r="FH565" s="24">
        <v>5.6</v>
      </c>
      <c r="FI565" s="24" t="s">
        <v>858</v>
      </c>
      <c r="FJ565" s="24" t="s">
        <v>858</v>
      </c>
      <c r="FK565" s="24" t="s">
        <v>858</v>
      </c>
      <c r="FL565" s="24" t="s">
        <v>858</v>
      </c>
      <c r="FN565" s="11" t="s">
        <v>788</v>
      </c>
      <c r="FO565" s="11" t="s">
        <v>367</v>
      </c>
      <c r="FP565" s="11">
        <v>13000</v>
      </c>
      <c r="FQ565" s="11">
        <v>11.6</v>
      </c>
      <c r="FR565" s="11">
        <v>38.4</v>
      </c>
      <c r="FS565" s="11">
        <v>1.7</v>
      </c>
      <c r="FT565" s="11">
        <v>40.6</v>
      </c>
      <c r="FU565" s="11">
        <v>1.9</v>
      </c>
      <c r="FV565" s="11">
        <v>34.799999999999997</v>
      </c>
      <c r="FW565" s="11">
        <v>3.7</v>
      </c>
      <c r="FX565" s="11" t="s">
        <v>858</v>
      </c>
      <c r="FY565" s="11" t="s">
        <v>858</v>
      </c>
      <c r="GA565" s="10" t="s">
        <v>788</v>
      </c>
      <c r="GB565" s="10" t="s">
        <v>367</v>
      </c>
      <c r="GC565" s="10">
        <v>12000</v>
      </c>
      <c r="GD565" s="10">
        <v>17.3</v>
      </c>
      <c r="GE565" s="10">
        <v>25579</v>
      </c>
      <c r="GF565" s="10">
        <v>17</v>
      </c>
      <c r="GG565" s="10">
        <v>29864</v>
      </c>
      <c r="GH565" s="10">
        <v>12</v>
      </c>
      <c r="GI565" s="10" t="s">
        <v>858</v>
      </c>
      <c r="GJ565" s="10" t="s">
        <v>858</v>
      </c>
      <c r="GK565" s="10" t="s">
        <v>858</v>
      </c>
      <c r="GL565" s="10" t="s">
        <v>858</v>
      </c>
      <c r="GN565" s="9" t="s">
        <v>788</v>
      </c>
      <c r="GO565" s="9" t="s">
        <v>367</v>
      </c>
      <c r="GP565" s="9">
        <v>13000</v>
      </c>
      <c r="GQ565" s="9">
        <v>11.6</v>
      </c>
      <c r="GR565" s="9">
        <v>12.26</v>
      </c>
      <c r="GS565" s="9">
        <v>13</v>
      </c>
      <c r="GT565" s="9">
        <v>14.27</v>
      </c>
      <c r="GU565" s="9">
        <v>7.7</v>
      </c>
      <c r="GV565" s="9">
        <v>7.37</v>
      </c>
      <c r="GW565" s="9">
        <v>6.9</v>
      </c>
      <c r="GX565" s="9" t="s">
        <v>858</v>
      </c>
      <c r="GY565" s="9" t="s">
        <v>858</v>
      </c>
    </row>
    <row r="566" spans="1:207" x14ac:dyDescent="0.25">
      <c r="A566" s="1" t="s">
        <v>789</v>
      </c>
      <c r="B566" s="1" t="s">
        <v>368</v>
      </c>
      <c r="C566" s="1">
        <v>32000</v>
      </c>
      <c r="D566" s="1">
        <v>7.3</v>
      </c>
      <c r="E566" s="1">
        <v>450.5</v>
      </c>
      <c r="F566" s="1">
        <v>6.2</v>
      </c>
      <c r="G566" s="1">
        <v>524.70000000000005</v>
      </c>
      <c r="H566" s="1">
        <v>4.5999999999999996</v>
      </c>
      <c r="I566" s="1">
        <v>275.60000000000002</v>
      </c>
      <c r="J566" s="1">
        <v>2.9</v>
      </c>
      <c r="K566" s="1" t="s">
        <v>858</v>
      </c>
      <c r="L566" s="1" t="s">
        <v>858</v>
      </c>
      <c r="N566" s="2" t="s">
        <v>789</v>
      </c>
      <c r="O566" s="2" t="s">
        <v>368</v>
      </c>
      <c r="P566" s="2">
        <v>51000</v>
      </c>
      <c r="Q566" s="2">
        <v>5.7</v>
      </c>
      <c r="R566" s="2">
        <v>37.5</v>
      </c>
      <c r="S566" s="2">
        <v>1</v>
      </c>
      <c r="T566" s="2">
        <v>39.299999999999997</v>
      </c>
      <c r="U566" s="2">
        <v>0.8</v>
      </c>
      <c r="V566" s="2">
        <v>34.9</v>
      </c>
      <c r="W566" s="2">
        <v>1.5</v>
      </c>
      <c r="X566" s="2" t="s">
        <v>858</v>
      </c>
      <c r="Y566" s="2" t="s">
        <v>858</v>
      </c>
      <c r="AA566" s="3" t="s">
        <v>789</v>
      </c>
      <c r="AB566" s="3" t="s">
        <v>368</v>
      </c>
      <c r="AC566" s="3">
        <v>45000</v>
      </c>
      <c r="AD566" s="3">
        <v>6.8</v>
      </c>
      <c r="AE566" s="3">
        <v>24061</v>
      </c>
      <c r="AF566" s="3">
        <v>5.5</v>
      </c>
      <c r="AG566" s="3">
        <v>27297</v>
      </c>
      <c r="AH566" s="3">
        <v>4.0999999999999996</v>
      </c>
      <c r="AI566" s="3">
        <v>13432</v>
      </c>
      <c r="AJ566" s="3">
        <v>4.5</v>
      </c>
      <c r="AK566" s="3" t="s">
        <v>858</v>
      </c>
      <c r="AL566" s="3" t="s">
        <v>858</v>
      </c>
      <c r="AN566" s="4" t="s">
        <v>789</v>
      </c>
      <c r="AO566" s="4" t="s">
        <v>368</v>
      </c>
      <c r="AP566" s="4">
        <v>51000</v>
      </c>
      <c r="AQ566" s="4">
        <v>5.7</v>
      </c>
      <c r="AR566" s="4">
        <v>11.16</v>
      </c>
      <c r="AS566" s="4">
        <v>6.2</v>
      </c>
      <c r="AT566" s="4">
        <v>13.17</v>
      </c>
      <c r="AU566" s="4">
        <v>3.4</v>
      </c>
      <c r="AV566" s="4">
        <v>6.69</v>
      </c>
      <c r="AW566" s="4">
        <v>3.2</v>
      </c>
      <c r="AX566" s="4" t="s">
        <v>858</v>
      </c>
      <c r="AY566" s="4" t="s">
        <v>858</v>
      </c>
      <c r="BA566" s="5" t="s">
        <v>789</v>
      </c>
      <c r="BB566" s="5" t="s">
        <v>368</v>
      </c>
      <c r="BC566" s="5">
        <v>51000</v>
      </c>
      <c r="BD566" s="5">
        <v>5.7</v>
      </c>
      <c r="BE566" s="5">
        <v>450.5</v>
      </c>
      <c r="BF566" s="5">
        <v>5.0999999999999996</v>
      </c>
      <c r="BG566" s="5">
        <v>517.9</v>
      </c>
      <c r="BH566" s="5">
        <v>3.3</v>
      </c>
      <c r="BI566" s="5">
        <v>270.89999999999998</v>
      </c>
      <c r="BJ566" s="5">
        <v>2.2000000000000002</v>
      </c>
      <c r="BK566" s="5" t="s">
        <v>858</v>
      </c>
      <c r="BL566" s="5" t="s">
        <v>858</v>
      </c>
      <c r="BN566" s="6" t="s">
        <v>789</v>
      </c>
      <c r="BO566" s="6" t="s">
        <v>368</v>
      </c>
      <c r="BP566" s="6">
        <v>69000</v>
      </c>
      <c r="BQ566" s="6">
        <v>4.8</v>
      </c>
      <c r="BR566" s="6">
        <v>37</v>
      </c>
      <c r="BS566" s="6">
        <v>0.4</v>
      </c>
      <c r="BT566" s="6">
        <v>33.299999999999997</v>
      </c>
      <c r="BU566" s="6">
        <v>1.7</v>
      </c>
      <c r="BV566" s="6">
        <v>14.6</v>
      </c>
      <c r="BW566" s="6">
        <v>9.6</v>
      </c>
      <c r="BX566" s="6">
        <v>43</v>
      </c>
      <c r="BY566" s="6">
        <v>12</v>
      </c>
      <c r="CA566" s="7" t="s">
        <v>789</v>
      </c>
      <c r="CB566" s="7" t="s">
        <v>368</v>
      </c>
      <c r="CC566" s="7">
        <v>59000</v>
      </c>
      <c r="CD566" s="7">
        <v>5.8</v>
      </c>
      <c r="CE566" s="7">
        <v>20600</v>
      </c>
      <c r="CF566" s="7">
        <v>5.9</v>
      </c>
      <c r="CG566" s="7">
        <v>22772</v>
      </c>
      <c r="CH566" s="7">
        <v>4.3</v>
      </c>
      <c r="CI566" s="7">
        <v>6244</v>
      </c>
      <c r="CJ566" s="7">
        <v>9.9</v>
      </c>
      <c r="CK566" s="7" t="s">
        <v>858</v>
      </c>
      <c r="CL566" s="7" t="s">
        <v>858</v>
      </c>
      <c r="CN566" s="8" t="s">
        <v>789</v>
      </c>
      <c r="CO566" s="8" t="s">
        <v>368</v>
      </c>
      <c r="CP566" s="8">
        <v>69000</v>
      </c>
      <c r="CQ566" s="8">
        <v>4.8</v>
      </c>
      <c r="CR566" s="8">
        <v>10.35</v>
      </c>
      <c r="CS566" s="8">
        <v>4.3</v>
      </c>
      <c r="CT566" s="8">
        <v>12.71</v>
      </c>
      <c r="CU566" s="8">
        <v>3.1</v>
      </c>
      <c r="CV566" s="8">
        <v>6.4</v>
      </c>
      <c r="CW566" s="8">
        <v>1.6</v>
      </c>
      <c r="CX566" s="8" t="s">
        <v>858</v>
      </c>
      <c r="CY566" s="8" t="s">
        <v>858</v>
      </c>
      <c r="DA566" s="20" t="s">
        <v>789</v>
      </c>
      <c r="DB566" s="20" t="s">
        <v>368</v>
      </c>
      <c r="DC566" s="20">
        <v>69000</v>
      </c>
      <c r="DD566" s="20">
        <v>4.8</v>
      </c>
      <c r="DE566" s="20">
        <v>364.1</v>
      </c>
      <c r="DF566" s="20">
        <v>5.6</v>
      </c>
      <c r="DG566" s="20">
        <v>423.6</v>
      </c>
      <c r="DH566" s="20">
        <v>3.6</v>
      </c>
      <c r="DI566" s="20">
        <v>114.5</v>
      </c>
      <c r="DJ566" s="20">
        <v>8.6</v>
      </c>
      <c r="DK566" s="20" t="s">
        <v>858</v>
      </c>
      <c r="DL566" s="20" t="s">
        <v>858</v>
      </c>
      <c r="DN566" s="21" t="s">
        <v>789</v>
      </c>
      <c r="DO566" s="21" t="s">
        <v>368</v>
      </c>
      <c r="DP566" s="21">
        <v>19000</v>
      </c>
      <c r="DQ566" s="21">
        <v>9.1999999999999993</v>
      </c>
      <c r="DR566" s="21">
        <v>37.4</v>
      </c>
      <c r="DS566" s="21">
        <v>0.3</v>
      </c>
      <c r="DT566" s="21">
        <v>37.6</v>
      </c>
      <c r="DU566" s="21">
        <v>1.4</v>
      </c>
      <c r="DV566" s="21">
        <v>32.5</v>
      </c>
      <c r="DW566" s="21">
        <v>3.3</v>
      </c>
      <c r="DX566" s="21" t="s">
        <v>858</v>
      </c>
      <c r="DY566" s="21" t="s">
        <v>858</v>
      </c>
      <c r="EA566" s="22" t="s">
        <v>789</v>
      </c>
      <c r="EB566" s="22" t="s">
        <v>368</v>
      </c>
      <c r="EC566" s="22">
        <v>17000</v>
      </c>
      <c r="ED566" s="22">
        <v>10.7</v>
      </c>
      <c r="EE566" s="22">
        <v>22431</v>
      </c>
      <c r="EF566" s="22">
        <v>8.5</v>
      </c>
      <c r="EG566" s="22">
        <v>25209</v>
      </c>
      <c r="EH566" s="22">
        <v>5.3</v>
      </c>
      <c r="EI566" s="22">
        <v>13045</v>
      </c>
      <c r="EJ566" s="22">
        <v>11</v>
      </c>
      <c r="EK566" s="22" t="s">
        <v>858</v>
      </c>
      <c r="EL566" s="22" t="s">
        <v>858</v>
      </c>
      <c r="EN566" s="23" t="s">
        <v>789</v>
      </c>
      <c r="EO566" s="23" t="s">
        <v>368</v>
      </c>
      <c r="EP566" s="23">
        <v>19000</v>
      </c>
      <c r="EQ566" s="23">
        <v>9.1999999999999993</v>
      </c>
      <c r="ER566" s="23">
        <v>11.98</v>
      </c>
      <c r="ES566" s="23">
        <v>7.4</v>
      </c>
      <c r="ET566" s="23">
        <v>13.48</v>
      </c>
      <c r="EU566" s="23">
        <v>4.5</v>
      </c>
      <c r="EV566" s="23">
        <v>6.49</v>
      </c>
      <c r="EW566" s="23">
        <v>4.0999999999999996</v>
      </c>
      <c r="EX566" s="23" t="s">
        <v>858</v>
      </c>
      <c r="EY566" s="23" t="s">
        <v>858</v>
      </c>
      <c r="FA566" s="24" t="s">
        <v>789</v>
      </c>
      <c r="FB566" s="24" t="s">
        <v>368</v>
      </c>
      <c r="FC566" s="24">
        <v>19000</v>
      </c>
      <c r="FD566" s="24">
        <v>9.1999999999999993</v>
      </c>
      <c r="FE566" s="24">
        <v>450.4</v>
      </c>
      <c r="FF566" s="24">
        <v>7.4</v>
      </c>
      <c r="FG566" s="24">
        <v>506.4</v>
      </c>
      <c r="FH566" s="24">
        <v>4.3</v>
      </c>
      <c r="FI566" s="24">
        <v>259.39999999999998</v>
      </c>
      <c r="FJ566" s="24">
        <v>4.5999999999999996</v>
      </c>
      <c r="FK566" s="24" t="s">
        <v>858</v>
      </c>
      <c r="FL566" s="24" t="s">
        <v>858</v>
      </c>
      <c r="FN566" s="11" t="s">
        <v>789</v>
      </c>
      <c r="FO566" s="11" t="s">
        <v>368</v>
      </c>
      <c r="FP566" s="11">
        <v>32000</v>
      </c>
      <c r="FQ566" s="11">
        <v>7.3</v>
      </c>
      <c r="FR566" s="11">
        <v>39</v>
      </c>
      <c r="FS566" s="11">
        <v>1.4</v>
      </c>
      <c r="FT566" s="11">
        <v>40.4</v>
      </c>
      <c r="FU566" s="11">
        <v>1</v>
      </c>
      <c r="FV566" s="11">
        <v>35.5</v>
      </c>
      <c r="FW566" s="11">
        <v>1.1000000000000001</v>
      </c>
      <c r="FX566" s="11" t="s">
        <v>858</v>
      </c>
      <c r="FY566" s="11" t="s">
        <v>858</v>
      </c>
      <c r="GA566" s="10" t="s">
        <v>789</v>
      </c>
      <c r="GB566" s="10" t="s">
        <v>368</v>
      </c>
      <c r="GC566" s="10">
        <v>27000</v>
      </c>
      <c r="GD566" s="10">
        <v>8.8000000000000007</v>
      </c>
      <c r="GE566" s="10">
        <v>25137</v>
      </c>
      <c r="GF566" s="10">
        <v>7.8</v>
      </c>
      <c r="GG566" s="10">
        <v>28629</v>
      </c>
      <c r="GH566" s="10">
        <v>5.6</v>
      </c>
      <c r="GI566" s="10">
        <v>13814</v>
      </c>
      <c r="GJ566" s="10">
        <v>6.1</v>
      </c>
      <c r="GK566" s="10" t="s">
        <v>858</v>
      </c>
      <c r="GL566" s="10" t="s">
        <v>858</v>
      </c>
      <c r="GN566" s="9" t="s">
        <v>789</v>
      </c>
      <c r="GO566" s="9" t="s">
        <v>368</v>
      </c>
      <c r="GP566" s="9">
        <v>32000</v>
      </c>
      <c r="GQ566" s="9">
        <v>7.3</v>
      </c>
      <c r="GR566" s="9">
        <v>10.89</v>
      </c>
      <c r="GS566" s="9">
        <v>8.5</v>
      </c>
      <c r="GT566" s="9">
        <v>13</v>
      </c>
      <c r="GU566" s="9">
        <v>4.8</v>
      </c>
      <c r="GV566" s="9">
        <v>6.73</v>
      </c>
      <c r="GW566" s="9">
        <v>3.6</v>
      </c>
      <c r="GX566" s="9" t="s">
        <v>858</v>
      </c>
      <c r="GY566" s="9" t="s">
        <v>858</v>
      </c>
    </row>
    <row r="567" spans="1:207" x14ac:dyDescent="0.25">
      <c r="A567" s="1" t="s">
        <v>790</v>
      </c>
      <c r="B567" s="1" t="s">
        <v>369</v>
      </c>
      <c r="C567" s="1">
        <v>66000</v>
      </c>
      <c r="D567" s="1">
        <v>5.3</v>
      </c>
      <c r="E567" s="1">
        <v>645.4</v>
      </c>
      <c r="F567" s="1">
        <v>6.4</v>
      </c>
      <c r="G567" s="1">
        <v>791.3</v>
      </c>
      <c r="H567" s="1">
        <v>3.2</v>
      </c>
      <c r="I567" s="1">
        <v>337.9</v>
      </c>
      <c r="J567" s="1">
        <v>3.4</v>
      </c>
      <c r="K567" s="1" t="s">
        <v>858</v>
      </c>
      <c r="L567" s="1" t="s">
        <v>858</v>
      </c>
      <c r="N567" s="2" t="s">
        <v>790</v>
      </c>
      <c r="O567" s="2" t="s">
        <v>369</v>
      </c>
      <c r="P567" s="2">
        <v>107000</v>
      </c>
      <c r="Q567" s="2">
        <v>4</v>
      </c>
      <c r="R567" s="2">
        <v>37.5</v>
      </c>
      <c r="S567" s="2">
        <v>0.9</v>
      </c>
      <c r="T567" s="2">
        <v>39.6</v>
      </c>
      <c r="U567" s="2">
        <v>0.6</v>
      </c>
      <c r="V567" s="2">
        <v>35</v>
      </c>
      <c r="W567" s="2">
        <v>0</v>
      </c>
      <c r="X567" s="2">
        <v>46</v>
      </c>
      <c r="Y567" s="2">
        <v>7.5</v>
      </c>
      <c r="AA567" s="3" t="s">
        <v>790</v>
      </c>
      <c r="AB567" s="3" t="s">
        <v>369</v>
      </c>
      <c r="AC567" s="3">
        <v>90000</v>
      </c>
      <c r="AD567" s="3">
        <v>5.0999999999999996</v>
      </c>
      <c r="AE567" s="3">
        <v>32015</v>
      </c>
      <c r="AF567" s="3">
        <v>4.5999999999999996</v>
      </c>
      <c r="AG567" s="3">
        <v>39172</v>
      </c>
      <c r="AH567" s="3">
        <v>3.6</v>
      </c>
      <c r="AI567" s="3">
        <v>16605</v>
      </c>
      <c r="AJ567" s="3">
        <v>3.4</v>
      </c>
      <c r="AK567" s="3" t="s">
        <v>858</v>
      </c>
      <c r="AL567" s="3" t="s">
        <v>858</v>
      </c>
      <c r="AN567" s="4" t="s">
        <v>790</v>
      </c>
      <c r="AO567" s="4" t="s">
        <v>369</v>
      </c>
      <c r="AP567" s="4">
        <v>107000</v>
      </c>
      <c r="AQ567" s="4">
        <v>4</v>
      </c>
      <c r="AR567" s="4">
        <v>14.58</v>
      </c>
      <c r="AS567" s="4">
        <v>3.6</v>
      </c>
      <c r="AT567" s="4">
        <v>18.11</v>
      </c>
      <c r="AU567" s="4">
        <v>2.7</v>
      </c>
      <c r="AV567" s="4">
        <v>7.91</v>
      </c>
      <c r="AW567" s="4">
        <v>2.8</v>
      </c>
      <c r="AX567" s="4" t="s">
        <v>858</v>
      </c>
      <c r="AY567" s="4" t="s">
        <v>858</v>
      </c>
      <c r="BA567" s="5" t="s">
        <v>790</v>
      </c>
      <c r="BB567" s="5" t="s">
        <v>369</v>
      </c>
      <c r="BC567" s="5">
        <v>107000</v>
      </c>
      <c r="BD567" s="5">
        <v>4</v>
      </c>
      <c r="BE567" s="5">
        <v>574.9</v>
      </c>
      <c r="BF567" s="5">
        <v>4</v>
      </c>
      <c r="BG567" s="5">
        <v>716.7</v>
      </c>
      <c r="BH567" s="5">
        <v>2.6</v>
      </c>
      <c r="BI567" s="5">
        <v>320.39999999999998</v>
      </c>
      <c r="BJ567" s="5">
        <v>3.2</v>
      </c>
      <c r="BK567" s="5" t="s">
        <v>858</v>
      </c>
      <c r="BL567" s="5" t="s">
        <v>858</v>
      </c>
      <c r="BN567" s="6" t="s">
        <v>790</v>
      </c>
      <c r="BO567" s="6" t="s">
        <v>369</v>
      </c>
      <c r="BP567" s="6">
        <v>146000</v>
      </c>
      <c r="BQ567" s="6">
        <v>3.4</v>
      </c>
      <c r="BR567" s="6">
        <v>37.4</v>
      </c>
      <c r="BS567" s="6">
        <v>0.3</v>
      </c>
      <c r="BT567" s="6">
        <v>33.799999999999997</v>
      </c>
      <c r="BU567" s="6">
        <v>1.1000000000000001</v>
      </c>
      <c r="BV567" s="6">
        <v>15</v>
      </c>
      <c r="BW567" s="6">
        <v>7.7</v>
      </c>
      <c r="BX567" s="6">
        <v>43.6</v>
      </c>
      <c r="BY567" s="6">
        <v>5.5</v>
      </c>
      <c r="CA567" s="7" t="s">
        <v>790</v>
      </c>
      <c r="CB567" s="7" t="s">
        <v>369</v>
      </c>
      <c r="CC567" s="7">
        <v>121000</v>
      </c>
      <c r="CD567" s="7">
        <v>4.4000000000000004</v>
      </c>
      <c r="CE567" s="7">
        <v>25223</v>
      </c>
      <c r="CF567" s="7">
        <v>6.2</v>
      </c>
      <c r="CG567" s="7">
        <v>32014</v>
      </c>
      <c r="CH567" s="7">
        <v>3.7</v>
      </c>
      <c r="CI567" s="7">
        <v>6805</v>
      </c>
      <c r="CJ567" s="7">
        <v>9.1</v>
      </c>
      <c r="CK567" s="7" t="s">
        <v>858</v>
      </c>
      <c r="CL567" s="7" t="s">
        <v>858</v>
      </c>
      <c r="CN567" s="8" t="s">
        <v>790</v>
      </c>
      <c r="CO567" s="8" t="s">
        <v>369</v>
      </c>
      <c r="CP567" s="8">
        <v>146000</v>
      </c>
      <c r="CQ567" s="8">
        <v>3.4</v>
      </c>
      <c r="CR567" s="8">
        <v>12.85</v>
      </c>
      <c r="CS567" s="8">
        <v>3.7</v>
      </c>
      <c r="CT567" s="8">
        <v>17.010000000000002</v>
      </c>
      <c r="CU567" s="8">
        <v>2.5</v>
      </c>
      <c r="CV567" s="8">
        <v>6.57</v>
      </c>
      <c r="CW567" s="8">
        <v>1.6</v>
      </c>
      <c r="CX567" s="8">
        <v>30.87</v>
      </c>
      <c r="CY567" s="8">
        <v>18</v>
      </c>
      <c r="DA567" s="20" t="s">
        <v>790</v>
      </c>
      <c r="DB567" s="20" t="s">
        <v>369</v>
      </c>
      <c r="DC567" s="20">
        <v>146000</v>
      </c>
      <c r="DD567" s="20">
        <v>3.4</v>
      </c>
      <c r="DE567" s="20">
        <v>461.5</v>
      </c>
      <c r="DF567" s="20">
        <v>4.0999999999999996</v>
      </c>
      <c r="DG567" s="20">
        <v>574.9</v>
      </c>
      <c r="DH567" s="20">
        <v>2.8</v>
      </c>
      <c r="DI567" s="20">
        <v>121.5</v>
      </c>
      <c r="DJ567" s="20">
        <v>7</v>
      </c>
      <c r="DK567" s="20">
        <v>1145.3</v>
      </c>
      <c r="DL567" s="20">
        <v>18</v>
      </c>
      <c r="DN567" s="21" t="s">
        <v>790</v>
      </c>
      <c r="DO567" s="21" t="s">
        <v>369</v>
      </c>
      <c r="DP567" s="21">
        <v>42000</v>
      </c>
      <c r="DQ567" s="21">
        <v>6.2</v>
      </c>
      <c r="DR567" s="21">
        <v>37.5</v>
      </c>
      <c r="DS567" s="21">
        <v>0</v>
      </c>
      <c r="DT567" s="21">
        <v>38</v>
      </c>
      <c r="DU567" s="21">
        <v>0.6</v>
      </c>
      <c r="DV567" s="21">
        <v>35</v>
      </c>
      <c r="DW567" s="21">
        <v>1.4</v>
      </c>
      <c r="DX567" s="21" t="s">
        <v>858</v>
      </c>
      <c r="DY567" s="21" t="s">
        <v>858</v>
      </c>
      <c r="EA567" s="22" t="s">
        <v>790</v>
      </c>
      <c r="EB567" s="22" t="s">
        <v>369</v>
      </c>
      <c r="EC567" s="22">
        <v>35000</v>
      </c>
      <c r="ED567" s="22">
        <v>7.6</v>
      </c>
      <c r="EE567" s="22">
        <v>25840</v>
      </c>
      <c r="EF567" s="22">
        <v>8.6</v>
      </c>
      <c r="EG567" s="22">
        <v>32073</v>
      </c>
      <c r="EH567" s="22">
        <v>5.4</v>
      </c>
      <c r="EI567" s="22">
        <v>15396</v>
      </c>
      <c r="EJ567" s="22">
        <v>4.2</v>
      </c>
      <c r="EK567" s="22" t="s">
        <v>858</v>
      </c>
      <c r="EL567" s="22" t="s">
        <v>858</v>
      </c>
      <c r="EN567" s="23" t="s">
        <v>790</v>
      </c>
      <c r="EO567" s="23" t="s">
        <v>369</v>
      </c>
      <c r="EP567" s="23">
        <v>42000</v>
      </c>
      <c r="EQ567" s="23">
        <v>6.2</v>
      </c>
      <c r="ER567" s="23">
        <v>13.22</v>
      </c>
      <c r="ES567" s="23">
        <v>5.7</v>
      </c>
      <c r="ET567" s="23">
        <v>15.76</v>
      </c>
      <c r="EU567" s="23">
        <v>4</v>
      </c>
      <c r="EV567" s="23">
        <v>7.55</v>
      </c>
      <c r="EW567" s="23">
        <v>4</v>
      </c>
      <c r="EX567" s="23" t="s">
        <v>858</v>
      </c>
      <c r="EY567" s="23" t="s">
        <v>858</v>
      </c>
      <c r="FA567" s="24" t="s">
        <v>790</v>
      </c>
      <c r="FB567" s="24" t="s">
        <v>369</v>
      </c>
      <c r="FC567" s="24">
        <v>42000</v>
      </c>
      <c r="FD567" s="24">
        <v>6.2</v>
      </c>
      <c r="FE567" s="24">
        <v>499.3</v>
      </c>
      <c r="FF567" s="24">
        <v>6.6</v>
      </c>
      <c r="FG567" s="24">
        <v>598.79999999999995</v>
      </c>
      <c r="FH567" s="24">
        <v>4</v>
      </c>
      <c r="FI567" s="24">
        <v>291.5</v>
      </c>
      <c r="FJ567" s="24">
        <v>3.3</v>
      </c>
      <c r="FK567" s="24" t="s">
        <v>858</v>
      </c>
      <c r="FL567" s="24" t="s">
        <v>858</v>
      </c>
      <c r="FN567" s="11" t="s">
        <v>790</v>
      </c>
      <c r="FO567" s="11" t="s">
        <v>369</v>
      </c>
      <c r="FP567" s="11">
        <v>66000</v>
      </c>
      <c r="FQ567" s="11">
        <v>5.3</v>
      </c>
      <c r="FR567" s="11">
        <v>39</v>
      </c>
      <c r="FS567" s="11">
        <v>1.4</v>
      </c>
      <c r="FT567" s="11">
        <v>40.6</v>
      </c>
      <c r="FU567" s="11">
        <v>0.8</v>
      </c>
      <c r="FV567" s="11">
        <v>36</v>
      </c>
      <c r="FW567" s="11">
        <v>0.9</v>
      </c>
      <c r="FX567" s="11" t="s">
        <v>858</v>
      </c>
      <c r="FY567" s="11" t="s">
        <v>858</v>
      </c>
      <c r="GA567" s="10" t="s">
        <v>790</v>
      </c>
      <c r="GB567" s="10" t="s">
        <v>369</v>
      </c>
      <c r="GC567" s="10">
        <v>56000</v>
      </c>
      <c r="GD567" s="10">
        <v>6.7</v>
      </c>
      <c r="GE567" s="10">
        <v>35069</v>
      </c>
      <c r="GF567" s="10">
        <v>6.5</v>
      </c>
      <c r="GG567" s="10">
        <v>43563</v>
      </c>
      <c r="GH567" s="10">
        <v>4.5999999999999996</v>
      </c>
      <c r="GI567" s="10">
        <v>17894</v>
      </c>
      <c r="GJ567" s="10">
        <v>6.1</v>
      </c>
      <c r="GK567" s="10" t="s">
        <v>858</v>
      </c>
      <c r="GL567" s="10" t="s">
        <v>858</v>
      </c>
      <c r="GN567" s="9" t="s">
        <v>790</v>
      </c>
      <c r="GO567" s="9" t="s">
        <v>369</v>
      </c>
      <c r="GP567" s="9">
        <v>66000</v>
      </c>
      <c r="GQ567" s="9">
        <v>5.3</v>
      </c>
      <c r="GR567" s="9">
        <v>15.39</v>
      </c>
      <c r="GS567" s="9">
        <v>5.3</v>
      </c>
      <c r="GT567" s="9">
        <v>19.5</v>
      </c>
      <c r="GU567" s="9">
        <v>3.4</v>
      </c>
      <c r="GV567" s="9">
        <v>8.2200000000000006</v>
      </c>
      <c r="GW567" s="9">
        <v>2.9</v>
      </c>
      <c r="GX567" s="9" t="s">
        <v>858</v>
      </c>
      <c r="GY567" s="9" t="s">
        <v>858</v>
      </c>
    </row>
    <row r="568" spans="1:207" x14ac:dyDescent="0.25">
      <c r="A568" s="1" t="s">
        <v>791</v>
      </c>
      <c r="B568" s="1" t="s">
        <v>370</v>
      </c>
      <c r="C568" s="1">
        <v>35000</v>
      </c>
      <c r="D568" s="1">
        <v>7.2</v>
      </c>
      <c r="E568" s="1">
        <v>526.79999999999995</v>
      </c>
      <c r="F568" s="1">
        <v>5</v>
      </c>
      <c r="G568" s="1">
        <v>661.8</v>
      </c>
      <c r="H568" s="1">
        <v>5.2</v>
      </c>
      <c r="I568" s="1">
        <v>330</v>
      </c>
      <c r="J568" s="1">
        <v>4.4000000000000004</v>
      </c>
      <c r="K568" s="1" t="s">
        <v>858</v>
      </c>
      <c r="L568" s="1" t="s">
        <v>858</v>
      </c>
      <c r="N568" s="2" t="s">
        <v>791</v>
      </c>
      <c r="O568" s="2" t="s">
        <v>370</v>
      </c>
      <c r="P568" s="2">
        <v>55000</v>
      </c>
      <c r="Q568" s="2">
        <v>5.6</v>
      </c>
      <c r="R568" s="2">
        <v>39</v>
      </c>
      <c r="S568" s="2">
        <v>1.6</v>
      </c>
      <c r="T568" s="2">
        <v>40.5</v>
      </c>
      <c r="U568" s="2">
        <v>1.1000000000000001</v>
      </c>
      <c r="V568" s="2">
        <v>32.4</v>
      </c>
      <c r="W568" s="2">
        <v>2.6</v>
      </c>
      <c r="X568" s="2" t="s">
        <v>858</v>
      </c>
      <c r="Y568" s="2" t="s">
        <v>858</v>
      </c>
      <c r="AA568" s="3" t="s">
        <v>791</v>
      </c>
      <c r="AB568" s="3" t="s">
        <v>370</v>
      </c>
      <c r="AC568" s="3">
        <v>47000</v>
      </c>
      <c r="AD568" s="3">
        <v>7.5</v>
      </c>
      <c r="AE568" s="3">
        <v>25404</v>
      </c>
      <c r="AF568" s="3">
        <v>5.6</v>
      </c>
      <c r="AG568" s="3">
        <v>30944</v>
      </c>
      <c r="AH568" s="3">
        <v>4.7</v>
      </c>
      <c r="AI568" s="3">
        <v>14439</v>
      </c>
      <c r="AJ568" s="3">
        <v>5.3</v>
      </c>
      <c r="AK568" s="3" t="s">
        <v>858</v>
      </c>
      <c r="AL568" s="3" t="s">
        <v>858</v>
      </c>
      <c r="AN568" s="4" t="s">
        <v>791</v>
      </c>
      <c r="AO568" s="4" t="s">
        <v>370</v>
      </c>
      <c r="AP568" s="4">
        <v>55000</v>
      </c>
      <c r="AQ568" s="4">
        <v>5.6</v>
      </c>
      <c r="AR568" s="4">
        <v>11.8</v>
      </c>
      <c r="AS568" s="4">
        <v>5.0999999999999996</v>
      </c>
      <c r="AT568" s="4">
        <v>14.69</v>
      </c>
      <c r="AU568" s="4">
        <v>4.0999999999999996</v>
      </c>
      <c r="AV568" s="4">
        <v>7</v>
      </c>
      <c r="AW568" s="4">
        <v>3.1</v>
      </c>
      <c r="AX568" s="4" t="s">
        <v>858</v>
      </c>
      <c r="AY568" s="4" t="s">
        <v>858</v>
      </c>
      <c r="BA568" s="5" t="s">
        <v>791</v>
      </c>
      <c r="BB568" s="5" t="s">
        <v>370</v>
      </c>
      <c r="BC568" s="5">
        <v>55000</v>
      </c>
      <c r="BD568" s="5">
        <v>5.6</v>
      </c>
      <c r="BE568" s="5">
        <v>499.1</v>
      </c>
      <c r="BF568" s="5">
        <v>4.9000000000000004</v>
      </c>
      <c r="BG568" s="5">
        <v>595.1</v>
      </c>
      <c r="BH568" s="5">
        <v>4</v>
      </c>
      <c r="BI568" s="5">
        <v>279.8</v>
      </c>
      <c r="BJ568" s="5">
        <v>3.5</v>
      </c>
      <c r="BK568" s="5" t="s">
        <v>858</v>
      </c>
      <c r="BL568" s="5" t="s">
        <v>858</v>
      </c>
      <c r="BN568" s="6" t="s">
        <v>791</v>
      </c>
      <c r="BO568" s="6" t="s">
        <v>370</v>
      </c>
      <c r="BP568" s="6">
        <v>81000</v>
      </c>
      <c r="BQ568" s="6">
        <v>4.5999999999999996</v>
      </c>
      <c r="BR568" s="6">
        <v>36.799999999999997</v>
      </c>
      <c r="BS568" s="6">
        <v>1.7</v>
      </c>
      <c r="BT568" s="6">
        <v>33</v>
      </c>
      <c r="BU568" s="6">
        <v>1.8</v>
      </c>
      <c r="BV568" s="6">
        <v>12.6</v>
      </c>
      <c r="BW568" s="6">
        <v>10</v>
      </c>
      <c r="BX568" s="6">
        <v>46</v>
      </c>
      <c r="BY568" s="6">
        <v>12</v>
      </c>
      <c r="CA568" s="7" t="s">
        <v>791</v>
      </c>
      <c r="CB568" s="7" t="s">
        <v>370</v>
      </c>
      <c r="CC568" s="7">
        <v>69000</v>
      </c>
      <c r="CD568" s="7">
        <v>6.5</v>
      </c>
      <c r="CE568" s="7">
        <v>20311</v>
      </c>
      <c r="CF568" s="7">
        <v>8</v>
      </c>
      <c r="CG568" s="7">
        <v>23785</v>
      </c>
      <c r="CH568" s="7">
        <v>5.6</v>
      </c>
      <c r="CI568" s="7">
        <v>5382</v>
      </c>
      <c r="CJ568" s="7">
        <v>19</v>
      </c>
      <c r="CK568" s="7" t="s">
        <v>858</v>
      </c>
      <c r="CL568" s="7" t="s">
        <v>858</v>
      </c>
      <c r="CN568" s="8" t="s">
        <v>791</v>
      </c>
      <c r="CO568" s="8" t="s">
        <v>370</v>
      </c>
      <c r="CP568" s="8">
        <v>81000</v>
      </c>
      <c r="CQ568" s="8">
        <v>4.5999999999999996</v>
      </c>
      <c r="CR568" s="8">
        <v>10.029999999999999</v>
      </c>
      <c r="CS568" s="8">
        <v>3.4</v>
      </c>
      <c r="CT568" s="8">
        <v>13.85</v>
      </c>
      <c r="CU568" s="8">
        <v>3.7</v>
      </c>
      <c r="CV568" s="8">
        <v>6.34</v>
      </c>
      <c r="CW568" s="8">
        <v>1.4</v>
      </c>
      <c r="CX568" s="8" t="s">
        <v>858</v>
      </c>
      <c r="CY568" s="8" t="s">
        <v>858</v>
      </c>
      <c r="DA568" s="20" t="s">
        <v>791</v>
      </c>
      <c r="DB568" s="20" t="s">
        <v>370</v>
      </c>
      <c r="DC568" s="20">
        <v>81000</v>
      </c>
      <c r="DD568" s="20">
        <v>4.5999999999999996</v>
      </c>
      <c r="DE568" s="20">
        <v>383</v>
      </c>
      <c r="DF568" s="20">
        <v>5</v>
      </c>
      <c r="DG568" s="20">
        <v>456.7</v>
      </c>
      <c r="DH568" s="20">
        <v>4.2</v>
      </c>
      <c r="DI568" s="20">
        <v>99.5</v>
      </c>
      <c r="DJ568" s="20">
        <v>10</v>
      </c>
      <c r="DK568" s="20" t="s">
        <v>858</v>
      </c>
      <c r="DL568" s="20" t="s">
        <v>858</v>
      </c>
      <c r="DN568" s="21" t="s">
        <v>791</v>
      </c>
      <c r="DO568" s="21" t="s">
        <v>370</v>
      </c>
      <c r="DP568" s="21">
        <v>20000</v>
      </c>
      <c r="DQ568" s="21">
        <v>9</v>
      </c>
      <c r="DR568" s="21">
        <v>36.799999999999997</v>
      </c>
      <c r="DS568" s="21">
        <v>0.9</v>
      </c>
      <c r="DT568" s="21">
        <v>36.9</v>
      </c>
      <c r="DU568" s="21">
        <v>1.1000000000000001</v>
      </c>
      <c r="DV568" s="21">
        <v>31.5</v>
      </c>
      <c r="DW568" s="21">
        <v>1.3</v>
      </c>
      <c r="DX568" s="21" t="s">
        <v>858</v>
      </c>
      <c r="DY568" s="21" t="s">
        <v>858</v>
      </c>
      <c r="EA568" s="22" t="s">
        <v>791</v>
      </c>
      <c r="EB568" s="22" t="s">
        <v>370</v>
      </c>
      <c r="EC568" s="22">
        <v>17000</v>
      </c>
      <c r="ED568" s="22">
        <v>13.8</v>
      </c>
      <c r="EE568" s="22">
        <v>20592</v>
      </c>
      <c r="EF568" s="22">
        <v>11</v>
      </c>
      <c r="EG568" s="22">
        <v>24032</v>
      </c>
      <c r="EH568" s="22">
        <v>5.7</v>
      </c>
      <c r="EI568" s="22">
        <v>12926</v>
      </c>
      <c r="EJ568" s="22">
        <v>7.5</v>
      </c>
      <c r="EK568" s="22" t="s">
        <v>858</v>
      </c>
      <c r="EL568" s="22" t="s">
        <v>858</v>
      </c>
      <c r="EN568" s="23" t="s">
        <v>791</v>
      </c>
      <c r="EO568" s="23" t="s">
        <v>370</v>
      </c>
      <c r="EP568" s="23">
        <v>20000</v>
      </c>
      <c r="EQ568" s="23">
        <v>9</v>
      </c>
      <c r="ER568" s="23">
        <v>10.77</v>
      </c>
      <c r="ES568" s="23">
        <v>11</v>
      </c>
      <c r="ET568" s="23">
        <v>12.98</v>
      </c>
      <c r="EU568" s="23">
        <v>5</v>
      </c>
      <c r="EV568" s="23">
        <v>6.4</v>
      </c>
      <c r="EW568" s="23">
        <v>2.4</v>
      </c>
      <c r="EX568" s="23" t="s">
        <v>858</v>
      </c>
      <c r="EY568" s="23" t="s">
        <v>858</v>
      </c>
      <c r="FA568" s="24" t="s">
        <v>791</v>
      </c>
      <c r="FB568" s="24" t="s">
        <v>370</v>
      </c>
      <c r="FC568" s="24">
        <v>20000</v>
      </c>
      <c r="FD568" s="24">
        <v>9</v>
      </c>
      <c r="FE568" s="24">
        <v>393.8</v>
      </c>
      <c r="FF568" s="24">
        <v>11</v>
      </c>
      <c r="FG568" s="24">
        <v>478.9</v>
      </c>
      <c r="FH568" s="24">
        <v>4.7</v>
      </c>
      <c r="FI568" s="24">
        <v>248</v>
      </c>
      <c r="FJ568" s="24">
        <v>3.9</v>
      </c>
      <c r="FK568" s="24" t="s">
        <v>858</v>
      </c>
      <c r="FL568" s="24" t="s">
        <v>858</v>
      </c>
      <c r="FN568" s="11" t="s">
        <v>791</v>
      </c>
      <c r="FO568" s="11" t="s">
        <v>370</v>
      </c>
      <c r="FP568" s="11">
        <v>35000</v>
      </c>
      <c r="FQ568" s="11">
        <v>7.2</v>
      </c>
      <c r="FR568" s="11">
        <v>40</v>
      </c>
      <c r="FS568" s="11">
        <v>1.1000000000000001</v>
      </c>
      <c r="FT568" s="11">
        <v>42.6</v>
      </c>
      <c r="FU568" s="11">
        <v>1.4</v>
      </c>
      <c r="FV568" s="11">
        <v>36.299999999999997</v>
      </c>
      <c r="FW568" s="11">
        <v>1.6</v>
      </c>
      <c r="FX568" s="11" t="s">
        <v>858</v>
      </c>
      <c r="FY568" s="11" t="s">
        <v>858</v>
      </c>
      <c r="GA568" s="10" t="s">
        <v>791</v>
      </c>
      <c r="GB568" s="10" t="s">
        <v>370</v>
      </c>
      <c r="GC568" s="10">
        <v>30000</v>
      </c>
      <c r="GD568" s="10">
        <v>8.6</v>
      </c>
      <c r="GE568" s="10">
        <v>28230</v>
      </c>
      <c r="GF568" s="10">
        <v>7.3</v>
      </c>
      <c r="GG568" s="10">
        <v>34938</v>
      </c>
      <c r="GH568" s="10">
        <v>6.1</v>
      </c>
      <c r="GI568" s="10">
        <v>17229</v>
      </c>
      <c r="GJ568" s="10">
        <v>7.8</v>
      </c>
      <c r="GK568" s="10" t="s">
        <v>858</v>
      </c>
      <c r="GL568" s="10" t="s">
        <v>858</v>
      </c>
      <c r="GN568" s="9" t="s">
        <v>791</v>
      </c>
      <c r="GO568" s="9" t="s">
        <v>370</v>
      </c>
      <c r="GP568" s="9">
        <v>35000</v>
      </c>
      <c r="GQ568" s="9">
        <v>7.2</v>
      </c>
      <c r="GR568" s="9">
        <v>12.25</v>
      </c>
      <c r="GS568" s="9">
        <v>6.2</v>
      </c>
      <c r="GT568" s="9">
        <v>15.55</v>
      </c>
      <c r="GU568" s="9">
        <v>5.3</v>
      </c>
      <c r="GV568" s="9">
        <v>8</v>
      </c>
      <c r="GW568" s="9">
        <v>2.8</v>
      </c>
      <c r="GX568" s="9" t="s">
        <v>858</v>
      </c>
      <c r="GY568" s="9" t="s">
        <v>858</v>
      </c>
    </row>
    <row r="569" spans="1:207" x14ac:dyDescent="0.25">
      <c r="A569" s="1" t="s">
        <v>792</v>
      </c>
      <c r="B569" s="1" t="s">
        <v>371</v>
      </c>
      <c r="C569" s="1">
        <v>9000</v>
      </c>
      <c r="D569" s="1">
        <v>13.7</v>
      </c>
      <c r="E569" s="1">
        <v>478.3</v>
      </c>
      <c r="F569" s="1">
        <v>10</v>
      </c>
      <c r="G569" s="1">
        <v>517.1</v>
      </c>
      <c r="H569" s="1">
        <v>5.2</v>
      </c>
      <c r="I569" s="1">
        <v>275.7</v>
      </c>
      <c r="J569" s="1">
        <v>7.3</v>
      </c>
      <c r="K569" s="1" t="s">
        <v>858</v>
      </c>
      <c r="L569" s="1" t="s">
        <v>858</v>
      </c>
      <c r="N569" s="2" t="s">
        <v>792</v>
      </c>
      <c r="O569" s="2" t="s">
        <v>371</v>
      </c>
      <c r="P569" s="2">
        <v>18000</v>
      </c>
      <c r="Q569" s="2">
        <v>9.6</v>
      </c>
      <c r="R569" s="2">
        <v>37.5</v>
      </c>
      <c r="S569" s="2">
        <v>1.4</v>
      </c>
      <c r="T569" s="2">
        <v>39.299999999999997</v>
      </c>
      <c r="U569" s="2">
        <v>1.6</v>
      </c>
      <c r="V569" s="2">
        <v>33.799999999999997</v>
      </c>
      <c r="W569" s="2">
        <v>3.6</v>
      </c>
      <c r="X569" s="2" t="s">
        <v>858</v>
      </c>
      <c r="Y569" s="2" t="s">
        <v>858</v>
      </c>
      <c r="AA569" s="3" t="s">
        <v>792</v>
      </c>
      <c r="AB569" s="3" t="s">
        <v>371</v>
      </c>
      <c r="AC569" s="3">
        <v>16000</v>
      </c>
      <c r="AD569" s="3">
        <v>11.5</v>
      </c>
      <c r="AE569" s="3">
        <v>22278</v>
      </c>
      <c r="AF569" s="3">
        <v>7.3</v>
      </c>
      <c r="AG569" s="3">
        <v>24523</v>
      </c>
      <c r="AH569" s="3">
        <v>4.8</v>
      </c>
      <c r="AI569" s="3">
        <v>13469</v>
      </c>
      <c r="AJ569" s="3">
        <v>8.8000000000000007</v>
      </c>
      <c r="AK569" s="3" t="s">
        <v>858</v>
      </c>
      <c r="AL569" s="3" t="s">
        <v>858</v>
      </c>
      <c r="AN569" s="4" t="s">
        <v>792</v>
      </c>
      <c r="AO569" s="4" t="s">
        <v>371</v>
      </c>
      <c r="AP569" s="4">
        <v>18000</v>
      </c>
      <c r="AQ569" s="4">
        <v>9.6</v>
      </c>
      <c r="AR569" s="4">
        <v>10.8</v>
      </c>
      <c r="AS569" s="4">
        <v>6.9</v>
      </c>
      <c r="AT569" s="4">
        <v>12.35</v>
      </c>
      <c r="AU569" s="4">
        <v>3.8</v>
      </c>
      <c r="AV569" s="4">
        <v>7.2</v>
      </c>
      <c r="AW569" s="4">
        <v>5.2</v>
      </c>
      <c r="AX569" s="4" t="s">
        <v>858</v>
      </c>
      <c r="AY569" s="4" t="s">
        <v>858</v>
      </c>
      <c r="BA569" s="5" t="s">
        <v>792</v>
      </c>
      <c r="BB569" s="5" t="s">
        <v>371</v>
      </c>
      <c r="BC569" s="5">
        <v>18000</v>
      </c>
      <c r="BD569" s="5">
        <v>9.6</v>
      </c>
      <c r="BE569" s="5">
        <v>437</v>
      </c>
      <c r="BF569" s="5">
        <v>8.1</v>
      </c>
      <c r="BG569" s="5">
        <v>485.3</v>
      </c>
      <c r="BH569" s="5">
        <v>3.9</v>
      </c>
      <c r="BI569" s="5">
        <v>270.89999999999998</v>
      </c>
      <c r="BJ569" s="5">
        <v>5.0999999999999996</v>
      </c>
      <c r="BK569" s="5" t="s">
        <v>858</v>
      </c>
      <c r="BL569" s="5" t="s">
        <v>858</v>
      </c>
      <c r="BN569" s="6" t="s">
        <v>792</v>
      </c>
      <c r="BO569" s="6" t="s">
        <v>371</v>
      </c>
      <c r="BP569" s="6">
        <v>29000</v>
      </c>
      <c r="BQ569" s="6">
        <v>7.4</v>
      </c>
      <c r="BR569" s="6">
        <v>35.200000000000003</v>
      </c>
      <c r="BS569" s="6">
        <v>3.8</v>
      </c>
      <c r="BT569" s="6">
        <v>32.4</v>
      </c>
      <c r="BU569" s="6">
        <v>2.5</v>
      </c>
      <c r="BV569" s="6">
        <v>16.7</v>
      </c>
      <c r="BW569" s="6">
        <v>11</v>
      </c>
      <c r="BX569" s="6" t="s">
        <v>858</v>
      </c>
      <c r="BY569" s="6" t="s">
        <v>858</v>
      </c>
      <c r="CA569" s="7" t="s">
        <v>792</v>
      </c>
      <c r="CB569" s="7" t="s">
        <v>371</v>
      </c>
      <c r="CC569" s="7">
        <v>25000</v>
      </c>
      <c r="CD569" s="7">
        <v>8.8000000000000007</v>
      </c>
      <c r="CE569" s="7">
        <v>16875</v>
      </c>
      <c r="CF569" s="7">
        <v>9.1999999999999993</v>
      </c>
      <c r="CG569" s="7">
        <v>19245</v>
      </c>
      <c r="CH569" s="7">
        <v>5.2</v>
      </c>
      <c r="CI569" s="7">
        <v>7252</v>
      </c>
      <c r="CJ569" s="7">
        <v>16</v>
      </c>
      <c r="CK569" s="7" t="s">
        <v>858</v>
      </c>
      <c r="CL569" s="7" t="s">
        <v>858</v>
      </c>
      <c r="CN569" s="8" t="s">
        <v>792</v>
      </c>
      <c r="CO569" s="8" t="s">
        <v>371</v>
      </c>
      <c r="CP569" s="8">
        <v>29000</v>
      </c>
      <c r="CQ569" s="8">
        <v>7.4</v>
      </c>
      <c r="CR569" s="8">
        <v>10.06</v>
      </c>
      <c r="CS569" s="8">
        <v>4.2</v>
      </c>
      <c r="CT569" s="8">
        <v>11.66</v>
      </c>
      <c r="CU569" s="8">
        <v>3.3</v>
      </c>
      <c r="CV569" s="8">
        <v>6.2</v>
      </c>
      <c r="CW569" s="8">
        <v>2.2000000000000002</v>
      </c>
      <c r="CX569" s="8" t="s">
        <v>858</v>
      </c>
      <c r="CY569" s="8" t="s">
        <v>858</v>
      </c>
      <c r="DA569" s="20" t="s">
        <v>792</v>
      </c>
      <c r="DB569" s="20" t="s">
        <v>371</v>
      </c>
      <c r="DC569" s="20">
        <v>29000</v>
      </c>
      <c r="DD569" s="20">
        <v>7.4</v>
      </c>
      <c r="DE569" s="20">
        <v>326.39999999999998</v>
      </c>
      <c r="DF569" s="20">
        <v>8.5</v>
      </c>
      <c r="DG569" s="20">
        <v>377.6</v>
      </c>
      <c r="DH569" s="20">
        <v>4.4000000000000004</v>
      </c>
      <c r="DI569" s="20">
        <v>114.9</v>
      </c>
      <c r="DJ569" s="20">
        <v>13</v>
      </c>
      <c r="DK569" s="20" t="s">
        <v>858</v>
      </c>
      <c r="DL569" s="20" t="s">
        <v>858</v>
      </c>
      <c r="DN569" s="21" t="s">
        <v>792</v>
      </c>
      <c r="DO569" s="21" t="s">
        <v>371</v>
      </c>
      <c r="DP569" s="21">
        <v>9000</v>
      </c>
      <c r="DQ569" s="21">
        <v>13.4</v>
      </c>
      <c r="DR569" s="21">
        <v>36.1</v>
      </c>
      <c r="DS569" s="21">
        <v>1.7</v>
      </c>
      <c r="DT569" s="21">
        <v>37.5</v>
      </c>
      <c r="DU569" s="21">
        <v>2.6</v>
      </c>
      <c r="DV569" s="21" t="s">
        <v>858</v>
      </c>
      <c r="DW569" s="21" t="s">
        <v>858</v>
      </c>
      <c r="DX569" s="21" t="s">
        <v>858</v>
      </c>
      <c r="DY569" s="21" t="s">
        <v>858</v>
      </c>
      <c r="EA569" s="22" t="s">
        <v>792</v>
      </c>
      <c r="EB569" s="22" t="s">
        <v>371</v>
      </c>
      <c r="EC569" s="22">
        <v>8000</v>
      </c>
      <c r="ED569" s="22">
        <v>15.7</v>
      </c>
      <c r="EE569" s="22">
        <v>20125</v>
      </c>
      <c r="EF569" s="22">
        <v>9.9</v>
      </c>
      <c r="EG569" s="22">
        <v>22713</v>
      </c>
      <c r="EH569" s="22">
        <v>6.6</v>
      </c>
      <c r="EI569" s="22" t="s">
        <v>858</v>
      </c>
      <c r="EJ569" s="22" t="s">
        <v>858</v>
      </c>
      <c r="EK569" s="22" t="s">
        <v>858</v>
      </c>
      <c r="EL569" s="22" t="s">
        <v>858</v>
      </c>
      <c r="EN569" s="23" t="s">
        <v>792</v>
      </c>
      <c r="EO569" s="23" t="s">
        <v>371</v>
      </c>
      <c r="EP569" s="23">
        <v>9000</v>
      </c>
      <c r="EQ569" s="23">
        <v>13.4</v>
      </c>
      <c r="ER569" s="23">
        <v>10.56</v>
      </c>
      <c r="ES569" s="23">
        <v>9.3000000000000007</v>
      </c>
      <c r="ET569" s="23">
        <v>12.07</v>
      </c>
      <c r="EU569" s="23">
        <v>5.7</v>
      </c>
      <c r="EV569" s="23" t="s">
        <v>858</v>
      </c>
      <c r="EW569" s="23" t="s">
        <v>858</v>
      </c>
      <c r="EX569" s="23" t="s">
        <v>858</v>
      </c>
      <c r="EY569" s="23" t="s">
        <v>858</v>
      </c>
      <c r="FA569" s="24" t="s">
        <v>792</v>
      </c>
      <c r="FB569" s="24" t="s">
        <v>371</v>
      </c>
      <c r="FC569" s="24">
        <v>9000</v>
      </c>
      <c r="FD569" s="24">
        <v>13.4</v>
      </c>
      <c r="FE569" s="24">
        <v>403.9</v>
      </c>
      <c r="FF569" s="24">
        <v>9.9</v>
      </c>
      <c r="FG569" s="24">
        <v>452</v>
      </c>
      <c r="FH569" s="24">
        <v>5.5</v>
      </c>
      <c r="FI569" s="24" t="s">
        <v>858</v>
      </c>
      <c r="FJ569" s="24" t="s">
        <v>858</v>
      </c>
      <c r="FK569" s="24" t="s">
        <v>858</v>
      </c>
      <c r="FL569" s="24" t="s">
        <v>858</v>
      </c>
      <c r="FN569" s="11" t="s">
        <v>792</v>
      </c>
      <c r="FO569" s="11" t="s">
        <v>371</v>
      </c>
      <c r="FP569" s="11">
        <v>9000</v>
      </c>
      <c r="FQ569" s="11">
        <v>13.7</v>
      </c>
      <c r="FR569" s="11">
        <v>39</v>
      </c>
      <c r="FS569" s="11">
        <v>3.4</v>
      </c>
      <c r="FT569" s="11">
        <v>41</v>
      </c>
      <c r="FU569" s="11">
        <v>1.8</v>
      </c>
      <c r="FV569" s="11">
        <v>36.1</v>
      </c>
      <c r="FW569" s="11">
        <v>2.2000000000000002</v>
      </c>
      <c r="FX569" s="11" t="s">
        <v>858</v>
      </c>
      <c r="FY569" s="11" t="s">
        <v>858</v>
      </c>
      <c r="GA569" s="10" t="s">
        <v>792</v>
      </c>
      <c r="GB569" s="10" t="s">
        <v>371</v>
      </c>
      <c r="GC569" s="10">
        <v>8000</v>
      </c>
      <c r="GD569" s="10">
        <v>16.899999999999999</v>
      </c>
      <c r="GE569" s="10">
        <v>24443</v>
      </c>
      <c r="GF569" s="10">
        <v>12</v>
      </c>
      <c r="GG569" s="10">
        <v>26467</v>
      </c>
      <c r="GH569" s="10">
        <v>6.8</v>
      </c>
      <c r="GI569" s="10" t="s">
        <v>858</v>
      </c>
      <c r="GJ569" s="10" t="s">
        <v>858</v>
      </c>
      <c r="GK569" s="10" t="s">
        <v>858</v>
      </c>
      <c r="GL569" s="10" t="s">
        <v>858</v>
      </c>
      <c r="GN569" s="9" t="s">
        <v>792</v>
      </c>
      <c r="GO569" s="9" t="s">
        <v>371</v>
      </c>
      <c r="GP569" s="9">
        <v>9000</v>
      </c>
      <c r="GQ569" s="9">
        <v>13.7</v>
      </c>
      <c r="GR569" s="9">
        <v>11</v>
      </c>
      <c r="GS569" s="9">
        <v>11</v>
      </c>
      <c r="GT569" s="9">
        <v>12.6</v>
      </c>
      <c r="GU569" s="9">
        <v>5.2</v>
      </c>
      <c r="GV569" s="9">
        <v>7.13</v>
      </c>
      <c r="GW569" s="9">
        <v>7.9</v>
      </c>
      <c r="GX569" s="9" t="s">
        <v>858</v>
      </c>
      <c r="GY569" s="9" t="s">
        <v>858</v>
      </c>
    </row>
    <row r="570" spans="1:207" x14ac:dyDescent="0.25">
      <c r="A570" s="1" t="s">
        <v>793</v>
      </c>
      <c r="B570" s="1" t="s">
        <v>372</v>
      </c>
      <c r="C570" s="1">
        <v>12000</v>
      </c>
      <c r="D570" s="1">
        <v>11.9</v>
      </c>
      <c r="E570" s="1">
        <v>520.4</v>
      </c>
      <c r="F570" s="1">
        <v>10</v>
      </c>
      <c r="G570" s="1">
        <v>573</v>
      </c>
      <c r="H570" s="1">
        <v>5.9</v>
      </c>
      <c r="I570" s="1">
        <v>296.39999999999998</v>
      </c>
      <c r="J570" s="1">
        <v>5.5</v>
      </c>
      <c r="K570" s="1" t="s">
        <v>858</v>
      </c>
      <c r="L570" s="1" t="s">
        <v>858</v>
      </c>
      <c r="N570" s="2" t="s">
        <v>793</v>
      </c>
      <c r="O570" s="2" t="s">
        <v>372</v>
      </c>
      <c r="P570" s="2">
        <v>20000</v>
      </c>
      <c r="Q570" s="2">
        <v>9.1</v>
      </c>
      <c r="R570" s="2">
        <v>37.5</v>
      </c>
      <c r="S570" s="2">
        <v>2.1</v>
      </c>
      <c r="T570" s="2">
        <v>40</v>
      </c>
      <c r="U570" s="2">
        <v>1.3</v>
      </c>
      <c r="V570" s="2" t="s">
        <v>858</v>
      </c>
      <c r="W570" s="2" t="s">
        <v>858</v>
      </c>
      <c r="X570" s="2" t="s">
        <v>858</v>
      </c>
      <c r="Y570" s="2" t="s">
        <v>858</v>
      </c>
      <c r="AA570" s="3" t="s">
        <v>793</v>
      </c>
      <c r="AB570" s="3" t="s">
        <v>372</v>
      </c>
      <c r="AC570" s="3">
        <v>18000</v>
      </c>
      <c r="AD570" s="3">
        <v>19.2</v>
      </c>
      <c r="AE570" s="3">
        <v>24742</v>
      </c>
      <c r="AF570" s="3" t="s">
        <v>858</v>
      </c>
      <c r="AG570" s="3">
        <v>26970</v>
      </c>
      <c r="AH570" s="3">
        <v>5.3</v>
      </c>
      <c r="AI570" s="3">
        <v>13308</v>
      </c>
      <c r="AJ570" s="3">
        <v>10</v>
      </c>
      <c r="AK570" s="3" t="s">
        <v>858</v>
      </c>
      <c r="AL570" s="3" t="s">
        <v>858</v>
      </c>
      <c r="AN570" s="4" t="s">
        <v>793</v>
      </c>
      <c r="AO570" s="4" t="s">
        <v>372</v>
      </c>
      <c r="AP570" s="4">
        <v>20000</v>
      </c>
      <c r="AQ570" s="4">
        <v>9.1</v>
      </c>
      <c r="AR570" s="4">
        <v>11.87</v>
      </c>
      <c r="AS570" s="4">
        <v>8.8000000000000007</v>
      </c>
      <c r="AT570" s="4">
        <v>13.28</v>
      </c>
      <c r="AU570" s="4">
        <v>4.4000000000000004</v>
      </c>
      <c r="AV570" s="4">
        <v>7.2</v>
      </c>
      <c r="AW570" s="4">
        <v>5</v>
      </c>
      <c r="AX570" s="4" t="s">
        <v>858</v>
      </c>
      <c r="AY570" s="4" t="s">
        <v>858</v>
      </c>
      <c r="BA570" s="5" t="s">
        <v>793</v>
      </c>
      <c r="BB570" s="5" t="s">
        <v>372</v>
      </c>
      <c r="BC570" s="5">
        <v>20000</v>
      </c>
      <c r="BD570" s="5">
        <v>9.1</v>
      </c>
      <c r="BE570" s="5">
        <v>468.7</v>
      </c>
      <c r="BF570" s="5">
        <v>9</v>
      </c>
      <c r="BG570" s="5">
        <v>531.79999999999995</v>
      </c>
      <c r="BH570" s="5">
        <v>4.4000000000000004</v>
      </c>
      <c r="BI570" s="5">
        <v>279.8</v>
      </c>
      <c r="BJ570" s="5">
        <v>5.2</v>
      </c>
      <c r="BK570" s="5" t="s">
        <v>858</v>
      </c>
      <c r="BL570" s="5" t="s">
        <v>858</v>
      </c>
      <c r="BN570" s="6" t="s">
        <v>793</v>
      </c>
      <c r="BO570" s="6" t="s">
        <v>372</v>
      </c>
      <c r="BP570" s="6">
        <v>29000</v>
      </c>
      <c r="BQ570" s="6">
        <v>7.6</v>
      </c>
      <c r="BR570" s="6">
        <v>37</v>
      </c>
      <c r="BS570" s="6">
        <v>1.7</v>
      </c>
      <c r="BT570" s="6">
        <v>33.4</v>
      </c>
      <c r="BU570" s="6">
        <v>2.9</v>
      </c>
      <c r="BV570" s="6" t="s">
        <v>858</v>
      </c>
      <c r="BW570" s="6" t="s">
        <v>858</v>
      </c>
      <c r="BX570" s="6" t="s">
        <v>858</v>
      </c>
      <c r="BY570" s="6" t="s">
        <v>858</v>
      </c>
      <c r="CA570" s="7" t="s">
        <v>793</v>
      </c>
      <c r="CB570" s="7" t="s">
        <v>372</v>
      </c>
      <c r="CC570" s="7">
        <v>25000</v>
      </c>
      <c r="CD570" s="7">
        <v>14.8</v>
      </c>
      <c r="CE570" s="7">
        <v>20283</v>
      </c>
      <c r="CF570" s="7">
        <v>11</v>
      </c>
      <c r="CG570" s="7">
        <v>22045</v>
      </c>
      <c r="CH570" s="7">
        <v>6.9</v>
      </c>
      <c r="CI570" s="7">
        <v>6454</v>
      </c>
      <c r="CJ570" s="7">
        <v>17</v>
      </c>
      <c r="CK570" s="7" t="s">
        <v>858</v>
      </c>
      <c r="CL570" s="7" t="s">
        <v>858</v>
      </c>
      <c r="CN570" s="8" t="s">
        <v>793</v>
      </c>
      <c r="CO570" s="8" t="s">
        <v>372</v>
      </c>
      <c r="CP570" s="8">
        <v>29000</v>
      </c>
      <c r="CQ570" s="8">
        <v>7.6</v>
      </c>
      <c r="CR570" s="8">
        <v>9.68</v>
      </c>
      <c r="CS570" s="8">
        <v>8</v>
      </c>
      <c r="CT570" s="8">
        <v>12.5</v>
      </c>
      <c r="CU570" s="8">
        <v>4.0999999999999996</v>
      </c>
      <c r="CV570" s="8">
        <v>6.5</v>
      </c>
      <c r="CW570" s="8">
        <v>3.4</v>
      </c>
      <c r="CX570" s="8" t="s">
        <v>858</v>
      </c>
      <c r="CY570" s="8" t="s">
        <v>858</v>
      </c>
      <c r="DA570" s="20" t="s">
        <v>793</v>
      </c>
      <c r="DB570" s="20" t="s">
        <v>372</v>
      </c>
      <c r="DC570" s="20">
        <v>29000</v>
      </c>
      <c r="DD570" s="20">
        <v>7.6</v>
      </c>
      <c r="DE570" s="20">
        <v>354.4</v>
      </c>
      <c r="DF570" s="20">
        <v>11</v>
      </c>
      <c r="DG570" s="20">
        <v>416.9</v>
      </c>
      <c r="DH570" s="20">
        <v>5.3</v>
      </c>
      <c r="DI570" s="20" t="s">
        <v>858</v>
      </c>
      <c r="DJ570" s="20" t="s">
        <v>858</v>
      </c>
      <c r="DK570" s="20" t="s">
        <v>858</v>
      </c>
      <c r="DL570" s="20" t="s">
        <v>858</v>
      </c>
      <c r="DN570" s="21" t="s">
        <v>793</v>
      </c>
      <c r="DO570" s="21" t="s">
        <v>372</v>
      </c>
      <c r="DP570" s="21">
        <v>8000</v>
      </c>
      <c r="DQ570" s="21">
        <v>14.2</v>
      </c>
      <c r="DR570" s="21">
        <v>37</v>
      </c>
      <c r="DS570" s="21">
        <v>1.8</v>
      </c>
      <c r="DT570" s="21">
        <v>37.200000000000003</v>
      </c>
      <c r="DU570" s="21">
        <v>1.2</v>
      </c>
      <c r="DV570" s="21" t="s">
        <v>858</v>
      </c>
      <c r="DW570" s="21" t="s">
        <v>858</v>
      </c>
      <c r="DX570" s="21" t="s">
        <v>858</v>
      </c>
      <c r="DY570" s="21" t="s">
        <v>858</v>
      </c>
      <c r="EA570" s="22" t="s">
        <v>793</v>
      </c>
      <c r="EB570" s="22" t="s">
        <v>372</v>
      </c>
      <c r="EC570" s="22">
        <v>8000</v>
      </c>
      <c r="ED570" s="22">
        <v>16.3</v>
      </c>
      <c r="EE570" s="22">
        <v>21580</v>
      </c>
      <c r="EF570" s="22">
        <v>18</v>
      </c>
      <c r="EG570" s="22">
        <v>23630</v>
      </c>
      <c r="EH570" s="22">
        <v>6.5</v>
      </c>
      <c r="EI570" s="22" t="s">
        <v>858</v>
      </c>
      <c r="EJ570" s="22" t="s">
        <v>858</v>
      </c>
      <c r="EK570" s="22" t="s">
        <v>858</v>
      </c>
      <c r="EL570" s="22" t="s">
        <v>858</v>
      </c>
      <c r="EN570" s="23" t="s">
        <v>793</v>
      </c>
      <c r="EO570" s="23" t="s">
        <v>372</v>
      </c>
      <c r="EP570" s="23">
        <v>8000</v>
      </c>
      <c r="EQ570" s="23">
        <v>14.2</v>
      </c>
      <c r="ER570" s="23">
        <v>12.15</v>
      </c>
      <c r="ES570" s="23">
        <v>17</v>
      </c>
      <c r="ET570" s="23">
        <v>12.6</v>
      </c>
      <c r="EU570" s="23">
        <v>6.1</v>
      </c>
      <c r="EV570" s="23" t="s">
        <v>858</v>
      </c>
      <c r="EW570" s="23" t="s">
        <v>858</v>
      </c>
      <c r="EX570" s="23" t="s">
        <v>858</v>
      </c>
      <c r="EY570" s="23" t="s">
        <v>858</v>
      </c>
      <c r="FA570" s="24" t="s">
        <v>793</v>
      </c>
      <c r="FB570" s="24" t="s">
        <v>372</v>
      </c>
      <c r="FC570" s="24">
        <v>8000</v>
      </c>
      <c r="FD570" s="24">
        <v>14.2</v>
      </c>
      <c r="FE570" s="24">
        <v>441.1</v>
      </c>
      <c r="FF570" s="24">
        <v>16</v>
      </c>
      <c r="FG570" s="24">
        <v>468.6</v>
      </c>
      <c r="FH570" s="24">
        <v>5.9</v>
      </c>
      <c r="FI570" s="24" t="s">
        <v>858</v>
      </c>
      <c r="FJ570" s="24" t="s">
        <v>858</v>
      </c>
      <c r="FK570" s="24" t="s">
        <v>858</v>
      </c>
      <c r="FL570" s="24" t="s">
        <v>858</v>
      </c>
      <c r="FN570" s="11" t="s">
        <v>793</v>
      </c>
      <c r="FO570" s="11" t="s">
        <v>372</v>
      </c>
      <c r="FP570" s="11">
        <v>12000</v>
      </c>
      <c r="FQ570" s="11">
        <v>11.9</v>
      </c>
      <c r="FR570" s="11">
        <v>40.1</v>
      </c>
      <c r="FS570" s="11">
        <v>3.5</v>
      </c>
      <c r="FT570" s="11">
        <v>41.9</v>
      </c>
      <c r="FU570" s="11">
        <v>1.8</v>
      </c>
      <c r="FV570" s="11">
        <v>35</v>
      </c>
      <c r="FW570" s="11">
        <v>1.4</v>
      </c>
      <c r="FX570" s="11" t="s">
        <v>858</v>
      </c>
      <c r="FY570" s="11" t="s">
        <v>858</v>
      </c>
      <c r="GA570" s="10" t="s">
        <v>793</v>
      </c>
      <c r="GB570" s="10" t="s">
        <v>372</v>
      </c>
      <c r="GC570" s="10" t="s">
        <v>858</v>
      </c>
      <c r="GD570" s="10" t="s">
        <v>858</v>
      </c>
      <c r="GE570" s="10">
        <v>26542</v>
      </c>
      <c r="GF570" s="10" t="s">
        <v>858</v>
      </c>
      <c r="GG570" s="10">
        <v>29339</v>
      </c>
      <c r="GH570" s="10">
        <v>7</v>
      </c>
      <c r="GI570" s="10" t="s">
        <v>858</v>
      </c>
      <c r="GJ570" s="10" t="s">
        <v>858</v>
      </c>
      <c r="GK570" s="10" t="s">
        <v>858</v>
      </c>
      <c r="GL570" s="10" t="s">
        <v>858</v>
      </c>
      <c r="GN570" s="9" t="s">
        <v>793</v>
      </c>
      <c r="GO570" s="9" t="s">
        <v>372</v>
      </c>
      <c r="GP570" s="9">
        <v>12000</v>
      </c>
      <c r="GQ570" s="9">
        <v>11.9</v>
      </c>
      <c r="GR570" s="9">
        <v>11.67</v>
      </c>
      <c r="GS570" s="9">
        <v>10</v>
      </c>
      <c r="GT570" s="9">
        <v>13.68</v>
      </c>
      <c r="GU570" s="9">
        <v>5.9</v>
      </c>
      <c r="GV570" s="9">
        <v>7.5</v>
      </c>
      <c r="GW570" s="9">
        <v>3.8</v>
      </c>
      <c r="GX570" s="9" t="s">
        <v>858</v>
      </c>
      <c r="GY570" s="9" t="s">
        <v>858</v>
      </c>
    </row>
    <row r="571" spans="1:207" x14ac:dyDescent="0.25">
      <c r="A571" s="1" t="s">
        <v>794</v>
      </c>
      <c r="B571" s="1" t="s">
        <v>373</v>
      </c>
      <c r="C571" s="1">
        <v>5000</v>
      </c>
      <c r="D571" s="1">
        <v>19.600000000000001</v>
      </c>
      <c r="E571" s="1">
        <v>495.6</v>
      </c>
      <c r="F571" s="1">
        <v>13</v>
      </c>
      <c r="G571" s="1">
        <v>557.70000000000005</v>
      </c>
      <c r="H571" s="1">
        <v>8.6</v>
      </c>
      <c r="I571" s="1" t="s">
        <v>858</v>
      </c>
      <c r="J571" s="1" t="s">
        <v>858</v>
      </c>
      <c r="K571" s="1" t="s">
        <v>858</v>
      </c>
      <c r="L571" s="1" t="s">
        <v>858</v>
      </c>
      <c r="N571" s="2" t="s">
        <v>794</v>
      </c>
      <c r="O571" s="2" t="s">
        <v>373</v>
      </c>
      <c r="P571" s="2">
        <v>9000</v>
      </c>
      <c r="Q571" s="2">
        <v>14</v>
      </c>
      <c r="R571" s="2">
        <v>37.299999999999997</v>
      </c>
      <c r="S571" s="2">
        <v>2.7</v>
      </c>
      <c r="T571" s="2">
        <v>39</v>
      </c>
      <c r="U571" s="2">
        <v>2</v>
      </c>
      <c r="V571" s="2" t="s">
        <v>858</v>
      </c>
      <c r="W571" s="2" t="s">
        <v>858</v>
      </c>
      <c r="X571" s="2" t="s">
        <v>858</v>
      </c>
      <c r="Y571" s="2" t="s">
        <v>858</v>
      </c>
      <c r="AA571" s="3" t="s">
        <v>794</v>
      </c>
      <c r="AB571" s="3" t="s">
        <v>373</v>
      </c>
      <c r="AC571" s="3">
        <v>8000</v>
      </c>
      <c r="AD571" s="3">
        <v>16.5</v>
      </c>
      <c r="AE571" s="3">
        <v>24008</v>
      </c>
      <c r="AF571" s="3">
        <v>15</v>
      </c>
      <c r="AG571" s="3">
        <v>27613</v>
      </c>
      <c r="AH571" s="3">
        <v>9.4</v>
      </c>
      <c r="AI571" s="3" t="s">
        <v>858</v>
      </c>
      <c r="AJ571" s="3" t="s">
        <v>858</v>
      </c>
      <c r="AK571" s="3" t="s">
        <v>858</v>
      </c>
      <c r="AL571" s="3" t="s">
        <v>858</v>
      </c>
      <c r="AN571" s="4" t="s">
        <v>794</v>
      </c>
      <c r="AO571" s="4" t="s">
        <v>373</v>
      </c>
      <c r="AP571" s="4">
        <v>9000</v>
      </c>
      <c r="AQ571" s="4">
        <v>14</v>
      </c>
      <c r="AR571" s="4">
        <v>12.5</v>
      </c>
      <c r="AS571" s="4">
        <v>10</v>
      </c>
      <c r="AT571" s="4">
        <v>13.28</v>
      </c>
      <c r="AU571" s="4">
        <v>7.3</v>
      </c>
      <c r="AV571" s="4" t="s">
        <v>858</v>
      </c>
      <c r="AW571" s="4" t="s">
        <v>858</v>
      </c>
      <c r="AX571" s="4" t="s">
        <v>858</v>
      </c>
      <c r="AY571" s="4" t="s">
        <v>858</v>
      </c>
      <c r="BA571" s="5" t="s">
        <v>794</v>
      </c>
      <c r="BB571" s="5" t="s">
        <v>373</v>
      </c>
      <c r="BC571" s="5">
        <v>9000</v>
      </c>
      <c r="BD571" s="5">
        <v>14</v>
      </c>
      <c r="BE571" s="5">
        <v>460</v>
      </c>
      <c r="BF571" s="5">
        <v>12</v>
      </c>
      <c r="BG571" s="5">
        <v>518.29999999999995</v>
      </c>
      <c r="BH571" s="5">
        <v>7.1</v>
      </c>
      <c r="BI571" s="5" t="s">
        <v>858</v>
      </c>
      <c r="BJ571" s="5" t="s">
        <v>858</v>
      </c>
      <c r="BK571" s="5" t="s">
        <v>858</v>
      </c>
      <c r="BL571" s="5" t="s">
        <v>858</v>
      </c>
      <c r="BN571" s="6" t="s">
        <v>794</v>
      </c>
      <c r="BO571" s="6" t="s">
        <v>373</v>
      </c>
      <c r="BP571" s="6">
        <v>12000</v>
      </c>
      <c r="BQ571" s="6">
        <v>11.6</v>
      </c>
      <c r="BR571" s="6">
        <v>36</v>
      </c>
      <c r="BS571" s="6">
        <v>2.7</v>
      </c>
      <c r="BT571" s="6">
        <v>33.5</v>
      </c>
      <c r="BU571" s="6">
        <v>3.6</v>
      </c>
      <c r="BV571" s="6" t="s">
        <v>858</v>
      </c>
      <c r="BW571" s="6" t="s">
        <v>858</v>
      </c>
      <c r="BX571" s="6" t="s">
        <v>858</v>
      </c>
      <c r="BY571" s="6" t="s">
        <v>858</v>
      </c>
      <c r="CA571" s="7" t="s">
        <v>794</v>
      </c>
      <c r="CB571" s="7" t="s">
        <v>373</v>
      </c>
      <c r="CC571" s="7">
        <v>11000</v>
      </c>
      <c r="CD571" s="7">
        <v>13.7</v>
      </c>
      <c r="CE571" s="7">
        <v>17739</v>
      </c>
      <c r="CF571" s="7">
        <v>18</v>
      </c>
      <c r="CG571" s="7">
        <v>22258</v>
      </c>
      <c r="CH571" s="7">
        <v>9.9</v>
      </c>
      <c r="CI571" s="7" t="s">
        <v>858</v>
      </c>
      <c r="CJ571" s="7" t="s">
        <v>858</v>
      </c>
      <c r="CK571" s="7" t="s">
        <v>858</v>
      </c>
      <c r="CL571" s="7" t="s">
        <v>858</v>
      </c>
      <c r="CN571" s="8" t="s">
        <v>794</v>
      </c>
      <c r="CO571" s="8" t="s">
        <v>373</v>
      </c>
      <c r="CP571" s="8">
        <v>12000</v>
      </c>
      <c r="CQ571" s="8">
        <v>11.6</v>
      </c>
      <c r="CR571" s="8">
        <v>9.94</v>
      </c>
      <c r="CS571" s="8">
        <v>12</v>
      </c>
      <c r="CT571" s="8">
        <v>12.24</v>
      </c>
      <c r="CU571" s="8">
        <v>6.8</v>
      </c>
      <c r="CV571" s="8">
        <v>6.09</v>
      </c>
      <c r="CW571" s="8">
        <v>6.9</v>
      </c>
      <c r="CX571" s="8" t="s">
        <v>858</v>
      </c>
      <c r="CY571" s="8" t="s">
        <v>858</v>
      </c>
      <c r="DA571" s="20" t="s">
        <v>794</v>
      </c>
      <c r="DB571" s="20" t="s">
        <v>373</v>
      </c>
      <c r="DC571" s="20">
        <v>12000</v>
      </c>
      <c r="DD571" s="20">
        <v>11.6</v>
      </c>
      <c r="DE571" s="20">
        <v>362.2</v>
      </c>
      <c r="DF571" s="20">
        <v>14</v>
      </c>
      <c r="DG571" s="20">
        <v>409.9</v>
      </c>
      <c r="DH571" s="20">
        <v>8.1</v>
      </c>
      <c r="DI571" s="20" t="s">
        <v>858</v>
      </c>
      <c r="DJ571" s="20" t="s">
        <v>858</v>
      </c>
      <c r="DK571" s="20" t="s">
        <v>858</v>
      </c>
      <c r="DL571" s="20" t="s">
        <v>858</v>
      </c>
      <c r="DN571" s="21" t="s">
        <v>794</v>
      </c>
      <c r="DO571" s="21" t="s">
        <v>373</v>
      </c>
      <c r="DP571" s="21">
        <v>4000</v>
      </c>
      <c r="DQ571" s="21">
        <v>20</v>
      </c>
      <c r="DR571" s="21">
        <v>37</v>
      </c>
      <c r="DS571" s="21">
        <v>4.3</v>
      </c>
      <c r="DT571" s="21">
        <v>38.700000000000003</v>
      </c>
      <c r="DU571" s="21">
        <v>2.8</v>
      </c>
      <c r="DV571" s="21" t="s">
        <v>858</v>
      </c>
      <c r="DW571" s="21" t="s">
        <v>858</v>
      </c>
      <c r="DX571" s="21" t="s">
        <v>858</v>
      </c>
      <c r="DY571" s="21" t="s">
        <v>858</v>
      </c>
      <c r="EA571" s="22" t="s">
        <v>794</v>
      </c>
      <c r="EB571" s="22" t="s">
        <v>373</v>
      </c>
      <c r="EC571" s="22" t="s">
        <v>858</v>
      </c>
      <c r="ED571" s="22" t="s">
        <v>858</v>
      </c>
      <c r="EE571" s="22" t="s">
        <v>858</v>
      </c>
      <c r="EF571" s="22" t="s">
        <v>858</v>
      </c>
      <c r="EG571" s="22">
        <v>25081</v>
      </c>
      <c r="EH571" s="22">
        <v>16</v>
      </c>
      <c r="EI571" s="22" t="s">
        <v>858</v>
      </c>
      <c r="EJ571" s="22" t="s">
        <v>858</v>
      </c>
      <c r="EK571" s="22" t="s">
        <v>858</v>
      </c>
      <c r="EL571" s="22" t="s">
        <v>858</v>
      </c>
      <c r="EN571" s="23" t="s">
        <v>794</v>
      </c>
      <c r="EO571" s="23" t="s">
        <v>373</v>
      </c>
      <c r="EP571" s="23">
        <v>4000</v>
      </c>
      <c r="EQ571" s="23">
        <v>20</v>
      </c>
      <c r="ER571" s="23" t="s">
        <v>858</v>
      </c>
      <c r="ES571" s="23" t="s">
        <v>858</v>
      </c>
      <c r="ET571" s="23">
        <v>12.17</v>
      </c>
      <c r="EU571" s="23">
        <v>12</v>
      </c>
      <c r="EV571" s="23" t="s">
        <v>858</v>
      </c>
      <c r="EW571" s="23" t="s">
        <v>858</v>
      </c>
      <c r="EX571" s="23" t="s">
        <v>858</v>
      </c>
      <c r="EY571" s="23" t="s">
        <v>858</v>
      </c>
      <c r="FA571" s="24" t="s">
        <v>794</v>
      </c>
      <c r="FB571" s="24" t="s">
        <v>373</v>
      </c>
      <c r="FC571" s="24">
        <v>4000</v>
      </c>
      <c r="FD571" s="24">
        <v>20</v>
      </c>
      <c r="FE571" s="24" t="s">
        <v>858</v>
      </c>
      <c r="FF571" s="24" t="s">
        <v>858</v>
      </c>
      <c r="FG571" s="24">
        <v>470.9</v>
      </c>
      <c r="FH571" s="24">
        <v>12</v>
      </c>
      <c r="FI571" s="24" t="s">
        <v>858</v>
      </c>
      <c r="FJ571" s="24" t="s">
        <v>858</v>
      </c>
      <c r="FK571" s="24" t="s">
        <v>858</v>
      </c>
      <c r="FL571" s="24" t="s">
        <v>858</v>
      </c>
      <c r="FN571" s="11" t="s">
        <v>794</v>
      </c>
      <c r="FO571" s="11" t="s">
        <v>373</v>
      </c>
      <c r="FP571" s="11">
        <v>5000</v>
      </c>
      <c r="FQ571" s="11">
        <v>19.600000000000001</v>
      </c>
      <c r="FR571" s="11">
        <v>38.299999999999997</v>
      </c>
      <c r="FS571" s="11">
        <v>3.6</v>
      </c>
      <c r="FT571" s="11">
        <v>39.299999999999997</v>
      </c>
      <c r="FU571" s="11">
        <v>2.8</v>
      </c>
      <c r="FV571" s="11" t="s">
        <v>858</v>
      </c>
      <c r="FW571" s="11" t="s">
        <v>858</v>
      </c>
      <c r="FX571" s="11" t="s">
        <v>858</v>
      </c>
      <c r="FY571" s="11" t="s">
        <v>858</v>
      </c>
      <c r="GA571" s="10" t="s">
        <v>794</v>
      </c>
      <c r="GB571" s="10" t="s">
        <v>373</v>
      </c>
      <c r="GC571" s="10" t="s">
        <v>858</v>
      </c>
      <c r="GD571" s="10" t="s">
        <v>858</v>
      </c>
      <c r="GE571" s="10">
        <v>28806</v>
      </c>
      <c r="GF571" s="10">
        <v>15</v>
      </c>
      <c r="GG571" s="10">
        <v>30020</v>
      </c>
      <c r="GH571" s="10">
        <v>10</v>
      </c>
      <c r="GI571" s="10" t="s">
        <v>858</v>
      </c>
      <c r="GJ571" s="10" t="s">
        <v>858</v>
      </c>
      <c r="GK571" s="10" t="s">
        <v>858</v>
      </c>
      <c r="GL571" s="10" t="s">
        <v>858</v>
      </c>
      <c r="GN571" s="9" t="s">
        <v>794</v>
      </c>
      <c r="GO571" s="9" t="s">
        <v>373</v>
      </c>
      <c r="GP571" s="9">
        <v>5000</v>
      </c>
      <c r="GQ571" s="9">
        <v>19.600000000000001</v>
      </c>
      <c r="GR571" s="9">
        <v>13.01</v>
      </c>
      <c r="GS571" s="9">
        <v>11</v>
      </c>
      <c r="GT571" s="9">
        <v>14.18</v>
      </c>
      <c r="GU571" s="9">
        <v>9.1</v>
      </c>
      <c r="GV571" s="9" t="s">
        <v>858</v>
      </c>
      <c r="GW571" s="9" t="s">
        <v>858</v>
      </c>
      <c r="GX571" s="9" t="s">
        <v>858</v>
      </c>
      <c r="GY571" s="9" t="s">
        <v>858</v>
      </c>
    </row>
    <row r="572" spans="1:207" x14ac:dyDescent="0.25">
      <c r="A572" s="1" t="s">
        <v>795</v>
      </c>
      <c r="B572" s="1" t="s">
        <v>374</v>
      </c>
      <c r="C572" s="1">
        <v>18000</v>
      </c>
      <c r="D572" s="1">
        <v>9.8000000000000007</v>
      </c>
      <c r="E572" s="1">
        <v>430.8</v>
      </c>
      <c r="F572" s="1">
        <v>9.8000000000000007</v>
      </c>
      <c r="G572" s="1">
        <v>546.70000000000005</v>
      </c>
      <c r="H572" s="1">
        <v>7.5</v>
      </c>
      <c r="I572" s="1">
        <v>263.8</v>
      </c>
      <c r="J572" s="1">
        <v>3.5</v>
      </c>
      <c r="K572" s="1" t="s">
        <v>858</v>
      </c>
      <c r="L572" s="1" t="s">
        <v>858</v>
      </c>
      <c r="N572" s="2" t="s">
        <v>795</v>
      </c>
      <c r="O572" s="2" t="s">
        <v>374</v>
      </c>
      <c r="P572" s="2">
        <v>31000</v>
      </c>
      <c r="Q572" s="2">
        <v>7.2</v>
      </c>
      <c r="R572" s="2">
        <v>38.6</v>
      </c>
      <c r="S572" s="2">
        <v>1.6</v>
      </c>
      <c r="T572" s="2">
        <v>40.299999999999997</v>
      </c>
      <c r="U572" s="2">
        <v>1.5</v>
      </c>
      <c r="V572" s="2">
        <v>34.9</v>
      </c>
      <c r="W572" s="2">
        <v>2.2000000000000002</v>
      </c>
      <c r="X572" s="2" t="s">
        <v>858</v>
      </c>
      <c r="Y572" s="2" t="s">
        <v>858</v>
      </c>
      <c r="AA572" s="3" t="s">
        <v>795</v>
      </c>
      <c r="AB572" s="3" t="s">
        <v>374</v>
      </c>
      <c r="AC572" s="3">
        <v>26000</v>
      </c>
      <c r="AD572" s="3">
        <v>8.8000000000000007</v>
      </c>
      <c r="AE572" s="3">
        <v>20040</v>
      </c>
      <c r="AF572" s="3">
        <v>8.8000000000000007</v>
      </c>
      <c r="AG572" s="3">
        <v>25470</v>
      </c>
      <c r="AH572" s="3">
        <v>6.4</v>
      </c>
      <c r="AI572" s="3">
        <v>12681</v>
      </c>
      <c r="AJ572" s="3">
        <v>4.3</v>
      </c>
      <c r="AK572" s="3" t="s">
        <v>858</v>
      </c>
      <c r="AL572" s="3" t="s">
        <v>858</v>
      </c>
      <c r="AN572" s="4" t="s">
        <v>795</v>
      </c>
      <c r="AO572" s="4" t="s">
        <v>374</v>
      </c>
      <c r="AP572" s="4">
        <v>31000</v>
      </c>
      <c r="AQ572" s="4">
        <v>7.2</v>
      </c>
      <c r="AR572" s="4">
        <v>9.77</v>
      </c>
      <c r="AS572" s="4">
        <v>5.8</v>
      </c>
      <c r="AT572" s="4">
        <v>12.35</v>
      </c>
      <c r="AU572" s="4">
        <v>5.5</v>
      </c>
      <c r="AV572" s="4">
        <v>6.5</v>
      </c>
      <c r="AW572" s="4">
        <v>2.4</v>
      </c>
      <c r="AX572" s="4" t="s">
        <v>858</v>
      </c>
      <c r="AY572" s="4" t="s">
        <v>858</v>
      </c>
      <c r="BA572" s="5" t="s">
        <v>795</v>
      </c>
      <c r="BB572" s="5" t="s">
        <v>374</v>
      </c>
      <c r="BC572" s="5">
        <v>31000</v>
      </c>
      <c r="BD572" s="5">
        <v>7.2</v>
      </c>
      <c r="BE572" s="5">
        <v>400</v>
      </c>
      <c r="BF572" s="5">
        <v>6.2</v>
      </c>
      <c r="BG572" s="5">
        <v>498</v>
      </c>
      <c r="BH572" s="5">
        <v>5.4</v>
      </c>
      <c r="BI572" s="5">
        <v>253.7</v>
      </c>
      <c r="BJ572" s="5">
        <v>2.4</v>
      </c>
      <c r="BK572" s="5" t="s">
        <v>858</v>
      </c>
      <c r="BL572" s="5" t="s">
        <v>858</v>
      </c>
      <c r="BN572" s="6" t="s">
        <v>795</v>
      </c>
      <c r="BO572" s="6" t="s">
        <v>374</v>
      </c>
      <c r="BP572" s="6">
        <v>48000</v>
      </c>
      <c r="BQ572" s="6">
        <v>5.8</v>
      </c>
      <c r="BR572" s="6">
        <v>36.1</v>
      </c>
      <c r="BS572" s="6">
        <v>1.7</v>
      </c>
      <c r="BT572" s="6">
        <v>32.6</v>
      </c>
      <c r="BU572" s="6">
        <v>2.4</v>
      </c>
      <c r="BV572" s="6">
        <v>12.5</v>
      </c>
      <c r="BW572" s="6">
        <v>12</v>
      </c>
      <c r="BX572" s="6" t="s">
        <v>858</v>
      </c>
      <c r="BY572" s="6" t="s">
        <v>858</v>
      </c>
      <c r="CA572" s="7" t="s">
        <v>795</v>
      </c>
      <c r="CB572" s="7" t="s">
        <v>374</v>
      </c>
      <c r="CC572" s="7">
        <v>39000</v>
      </c>
      <c r="CD572" s="7">
        <v>8.6999999999999993</v>
      </c>
      <c r="CE572" s="7">
        <v>16125</v>
      </c>
      <c r="CF572" s="7">
        <v>10</v>
      </c>
      <c r="CG572" s="7">
        <v>19806</v>
      </c>
      <c r="CH572" s="7">
        <v>7.6</v>
      </c>
      <c r="CI572" s="7" t="s">
        <v>858</v>
      </c>
      <c r="CJ572" s="7" t="s">
        <v>858</v>
      </c>
      <c r="CK572" s="7" t="s">
        <v>858</v>
      </c>
      <c r="CL572" s="7" t="s">
        <v>858</v>
      </c>
      <c r="CN572" s="8" t="s">
        <v>795</v>
      </c>
      <c r="CO572" s="8" t="s">
        <v>374</v>
      </c>
      <c r="CP572" s="8">
        <v>48000</v>
      </c>
      <c r="CQ572" s="8">
        <v>5.8</v>
      </c>
      <c r="CR572" s="8">
        <v>8.59</v>
      </c>
      <c r="CS572" s="8">
        <v>4.7</v>
      </c>
      <c r="CT572" s="8">
        <v>11.54</v>
      </c>
      <c r="CU572" s="8">
        <v>4.8</v>
      </c>
      <c r="CV572" s="8">
        <v>6.12</v>
      </c>
      <c r="CW572" s="8">
        <v>0.7</v>
      </c>
      <c r="CX572" s="8" t="s">
        <v>858</v>
      </c>
      <c r="CY572" s="8" t="s">
        <v>858</v>
      </c>
      <c r="DA572" s="20" t="s">
        <v>795</v>
      </c>
      <c r="DB572" s="20" t="s">
        <v>374</v>
      </c>
      <c r="DC572" s="20">
        <v>48000</v>
      </c>
      <c r="DD572" s="20">
        <v>5.8</v>
      </c>
      <c r="DE572" s="20">
        <v>296.8</v>
      </c>
      <c r="DF572" s="20">
        <v>7</v>
      </c>
      <c r="DG572" s="20">
        <v>376.1</v>
      </c>
      <c r="DH572" s="20">
        <v>5.4</v>
      </c>
      <c r="DI572" s="20">
        <v>95.2</v>
      </c>
      <c r="DJ572" s="20">
        <v>12</v>
      </c>
      <c r="DK572" s="20" t="s">
        <v>858</v>
      </c>
      <c r="DL572" s="20" t="s">
        <v>858</v>
      </c>
      <c r="DN572" s="21" t="s">
        <v>795</v>
      </c>
      <c r="DO572" s="21" t="s">
        <v>374</v>
      </c>
      <c r="DP572" s="21">
        <v>14000</v>
      </c>
      <c r="DQ572" s="21">
        <v>10.7</v>
      </c>
      <c r="DR572" s="21">
        <v>37.5</v>
      </c>
      <c r="DS572" s="21">
        <v>1.8</v>
      </c>
      <c r="DT572" s="21">
        <v>37.5</v>
      </c>
      <c r="DU572" s="21">
        <v>1.3</v>
      </c>
      <c r="DV572" s="21">
        <v>31.7</v>
      </c>
      <c r="DW572" s="21">
        <v>5.2</v>
      </c>
      <c r="DX572" s="21" t="s">
        <v>858</v>
      </c>
      <c r="DY572" s="21" t="s">
        <v>858</v>
      </c>
      <c r="EA572" s="22" t="s">
        <v>795</v>
      </c>
      <c r="EB572" s="22" t="s">
        <v>374</v>
      </c>
      <c r="EC572" s="22">
        <v>11000</v>
      </c>
      <c r="ED572" s="22">
        <v>13.1</v>
      </c>
      <c r="EE572" s="22">
        <v>17342</v>
      </c>
      <c r="EF572" s="22">
        <v>13</v>
      </c>
      <c r="EG572" s="22">
        <v>22800</v>
      </c>
      <c r="EH572" s="22">
        <v>8.8000000000000007</v>
      </c>
      <c r="EI572" s="22" t="s">
        <v>858</v>
      </c>
      <c r="EJ572" s="22" t="s">
        <v>858</v>
      </c>
      <c r="EK572" s="22" t="s">
        <v>858</v>
      </c>
      <c r="EL572" s="22" t="s">
        <v>858</v>
      </c>
      <c r="EN572" s="23" t="s">
        <v>795</v>
      </c>
      <c r="EO572" s="23" t="s">
        <v>374</v>
      </c>
      <c r="EP572" s="23">
        <v>14000</v>
      </c>
      <c r="EQ572" s="23">
        <v>10.7</v>
      </c>
      <c r="ER572" s="23">
        <v>8.98</v>
      </c>
      <c r="ES572" s="23">
        <v>12</v>
      </c>
      <c r="ET572" s="23">
        <v>11.62</v>
      </c>
      <c r="EU572" s="23">
        <v>6.9</v>
      </c>
      <c r="EV572" s="23">
        <v>6.24</v>
      </c>
      <c r="EW572" s="23">
        <v>4.5999999999999996</v>
      </c>
      <c r="EX572" s="23" t="s">
        <v>858</v>
      </c>
      <c r="EY572" s="23" t="s">
        <v>858</v>
      </c>
      <c r="FA572" s="24" t="s">
        <v>795</v>
      </c>
      <c r="FB572" s="24" t="s">
        <v>374</v>
      </c>
      <c r="FC572" s="24">
        <v>14000</v>
      </c>
      <c r="FD572" s="24">
        <v>10.7</v>
      </c>
      <c r="FE572" s="24">
        <v>351.4</v>
      </c>
      <c r="FF572" s="24">
        <v>8.6999999999999993</v>
      </c>
      <c r="FG572" s="24">
        <v>435.6</v>
      </c>
      <c r="FH572" s="24">
        <v>6.8</v>
      </c>
      <c r="FI572" s="24">
        <v>232</v>
      </c>
      <c r="FJ572" s="24">
        <v>4.5</v>
      </c>
      <c r="FK572" s="24" t="s">
        <v>858</v>
      </c>
      <c r="FL572" s="24" t="s">
        <v>858</v>
      </c>
      <c r="FN572" s="11" t="s">
        <v>795</v>
      </c>
      <c r="FO572" s="11" t="s">
        <v>374</v>
      </c>
      <c r="FP572" s="11">
        <v>18000</v>
      </c>
      <c r="FQ572" s="11">
        <v>9.8000000000000007</v>
      </c>
      <c r="FR572" s="11">
        <v>40</v>
      </c>
      <c r="FS572" s="11">
        <v>0.9</v>
      </c>
      <c r="FT572" s="11">
        <v>42.5</v>
      </c>
      <c r="FU572" s="11">
        <v>2.2000000000000002</v>
      </c>
      <c r="FV572" s="11">
        <v>35</v>
      </c>
      <c r="FW572" s="11">
        <v>1.5</v>
      </c>
      <c r="FX572" s="11" t="s">
        <v>858</v>
      </c>
      <c r="FY572" s="11" t="s">
        <v>858</v>
      </c>
      <c r="GA572" s="10" t="s">
        <v>795</v>
      </c>
      <c r="GB572" s="10" t="s">
        <v>374</v>
      </c>
      <c r="GC572" s="10">
        <v>15000</v>
      </c>
      <c r="GD572" s="10">
        <v>11.8</v>
      </c>
      <c r="GE572" s="10">
        <v>21963</v>
      </c>
      <c r="GF572" s="10">
        <v>11</v>
      </c>
      <c r="GG572" s="10">
        <v>27491</v>
      </c>
      <c r="GH572" s="10">
        <v>8.6999999999999993</v>
      </c>
      <c r="GI572" s="10">
        <v>13273</v>
      </c>
      <c r="GJ572" s="10">
        <v>6.9</v>
      </c>
      <c r="GK572" s="10" t="s">
        <v>858</v>
      </c>
      <c r="GL572" s="10" t="s">
        <v>858</v>
      </c>
      <c r="GN572" s="9" t="s">
        <v>795</v>
      </c>
      <c r="GO572" s="9" t="s">
        <v>374</v>
      </c>
      <c r="GP572" s="9">
        <v>18000</v>
      </c>
      <c r="GQ572" s="9">
        <v>9.8000000000000007</v>
      </c>
      <c r="GR572" s="9">
        <v>10.02</v>
      </c>
      <c r="GS572" s="9">
        <v>7.6</v>
      </c>
      <c r="GT572" s="9">
        <v>12.85</v>
      </c>
      <c r="GU572" s="9">
        <v>7.8</v>
      </c>
      <c r="GV572" s="9">
        <v>6.67</v>
      </c>
      <c r="GW572" s="9">
        <v>3</v>
      </c>
      <c r="GX572" s="9" t="s">
        <v>858</v>
      </c>
      <c r="GY572" s="9" t="s">
        <v>858</v>
      </c>
    </row>
    <row r="573" spans="1:207" x14ac:dyDescent="0.25">
      <c r="A573" s="1" t="s">
        <v>796</v>
      </c>
      <c r="B573" s="1" t="s">
        <v>375</v>
      </c>
      <c r="C573" s="1">
        <v>29000</v>
      </c>
      <c r="D573" s="1">
        <v>7.9</v>
      </c>
      <c r="E573" s="1">
        <v>510</v>
      </c>
      <c r="F573" s="1">
        <v>6.3</v>
      </c>
      <c r="G573" s="1">
        <v>605.9</v>
      </c>
      <c r="H573" s="1">
        <v>5.4</v>
      </c>
      <c r="I573" s="1">
        <v>288.5</v>
      </c>
      <c r="J573" s="1">
        <v>4.9000000000000004</v>
      </c>
      <c r="K573" s="1" t="s">
        <v>858</v>
      </c>
      <c r="L573" s="1" t="s">
        <v>858</v>
      </c>
      <c r="N573" s="2" t="s">
        <v>796</v>
      </c>
      <c r="O573" s="2" t="s">
        <v>375</v>
      </c>
      <c r="P573" s="2">
        <v>53000</v>
      </c>
      <c r="Q573" s="2">
        <v>5.6</v>
      </c>
      <c r="R573" s="2">
        <v>37.5</v>
      </c>
      <c r="S573" s="2">
        <v>0.6</v>
      </c>
      <c r="T573" s="2">
        <v>38.299999999999997</v>
      </c>
      <c r="U573" s="2">
        <v>0.7</v>
      </c>
      <c r="V573" s="2">
        <v>33.700000000000003</v>
      </c>
      <c r="W573" s="2">
        <v>2.1</v>
      </c>
      <c r="X573" s="2" t="s">
        <v>858</v>
      </c>
      <c r="Y573" s="2" t="s">
        <v>858</v>
      </c>
      <c r="AA573" s="3" t="s">
        <v>796</v>
      </c>
      <c r="AB573" s="3" t="s">
        <v>375</v>
      </c>
      <c r="AC573" s="3">
        <v>48000</v>
      </c>
      <c r="AD573" s="3">
        <v>6.5</v>
      </c>
      <c r="AE573" s="3">
        <v>23584</v>
      </c>
      <c r="AF573" s="3">
        <v>5.9</v>
      </c>
      <c r="AG573" s="3">
        <v>28143</v>
      </c>
      <c r="AH573" s="3">
        <v>4.0999999999999996</v>
      </c>
      <c r="AI573" s="3">
        <v>14146</v>
      </c>
      <c r="AJ573" s="3">
        <v>3.9</v>
      </c>
      <c r="AK573" s="3" t="s">
        <v>858</v>
      </c>
      <c r="AL573" s="3" t="s">
        <v>858</v>
      </c>
      <c r="AN573" s="4" t="s">
        <v>796</v>
      </c>
      <c r="AO573" s="4" t="s">
        <v>375</v>
      </c>
      <c r="AP573" s="4">
        <v>53000</v>
      </c>
      <c r="AQ573" s="4">
        <v>5.6</v>
      </c>
      <c r="AR573" s="4">
        <v>12.36</v>
      </c>
      <c r="AS573" s="4">
        <v>4.8</v>
      </c>
      <c r="AT573" s="4">
        <v>14.51</v>
      </c>
      <c r="AU573" s="4">
        <v>3.5</v>
      </c>
      <c r="AV573" s="4">
        <v>7.35</v>
      </c>
      <c r="AW573" s="4">
        <v>3.2</v>
      </c>
      <c r="AX573" s="4" t="s">
        <v>858</v>
      </c>
      <c r="AY573" s="4" t="s">
        <v>858</v>
      </c>
      <c r="BA573" s="5" t="s">
        <v>796</v>
      </c>
      <c r="BB573" s="5" t="s">
        <v>375</v>
      </c>
      <c r="BC573" s="5">
        <v>53000</v>
      </c>
      <c r="BD573" s="5">
        <v>5.6</v>
      </c>
      <c r="BE573" s="5">
        <v>483.3</v>
      </c>
      <c r="BF573" s="5">
        <v>5.3</v>
      </c>
      <c r="BG573" s="5">
        <v>555.9</v>
      </c>
      <c r="BH573" s="5">
        <v>3.5</v>
      </c>
      <c r="BI573" s="5">
        <v>278.3</v>
      </c>
      <c r="BJ573" s="5">
        <v>4.0999999999999996</v>
      </c>
      <c r="BK573" s="5" t="s">
        <v>858</v>
      </c>
      <c r="BL573" s="5" t="s">
        <v>858</v>
      </c>
      <c r="BN573" s="6" t="s">
        <v>796</v>
      </c>
      <c r="BO573" s="6" t="s">
        <v>375</v>
      </c>
      <c r="BP573" s="6">
        <v>75000</v>
      </c>
      <c r="BQ573" s="6">
        <v>4.7</v>
      </c>
      <c r="BR573" s="6">
        <v>36.299999999999997</v>
      </c>
      <c r="BS573" s="6">
        <v>0.7</v>
      </c>
      <c r="BT573" s="6">
        <v>32.799999999999997</v>
      </c>
      <c r="BU573" s="6">
        <v>1.5</v>
      </c>
      <c r="BV573" s="6">
        <v>16.100000000000001</v>
      </c>
      <c r="BW573" s="6">
        <v>9.6</v>
      </c>
      <c r="BX573" s="6">
        <v>42</v>
      </c>
      <c r="BY573" s="6">
        <v>6.1</v>
      </c>
      <c r="CA573" s="7" t="s">
        <v>796</v>
      </c>
      <c r="CB573" s="7" t="s">
        <v>375</v>
      </c>
      <c r="CC573" s="7">
        <v>67000</v>
      </c>
      <c r="CD573" s="7">
        <v>6.6</v>
      </c>
      <c r="CE573" s="7">
        <v>19680</v>
      </c>
      <c r="CF573" s="7">
        <v>6.8</v>
      </c>
      <c r="CG573" s="7">
        <v>23176</v>
      </c>
      <c r="CH573" s="7">
        <v>5</v>
      </c>
      <c r="CI573" s="7">
        <v>7277</v>
      </c>
      <c r="CJ573" s="7">
        <v>15</v>
      </c>
      <c r="CK573" s="7" t="s">
        <v>858</v>
      </c>
      <c r="CL573" s="7" t="s">
        <v>858</v>
      </c>
      <c r="CN573" s="8" t="s">
        <v>796</v>
      </c>
      <c r="CO573" s="8" t="s">
        <v>375</v>
      </c>
      <c r="CP573" s="8">
        <v>75000</v>
      </c>
      <c r="CQ573" s="8">
        <v>4.7</v>
      </c>
      <c r="CR573" s="8">
        <v>11.2</v>
      </c>
      <c r="CS573" s="8">
        <v>4.4000000000000004</v>
      </c>
      <c r="CT573" s="8">
        <v>13.89</v>
      </c>
      <c r="CU573" s="8">
        <v>3.2</v>
      </c>
      <c r="CV573" s="8">
        <v>6.51</v>
      </c>
      <c r="CW573" s="8">
        <v>2.4</v>
      </c>
      <c r="CX573" s="8" t="s">
        <v>858</v>
      </c>
      <c r="CY573" s="8" t="s">
        <v>858</v>
      </c>
      <c r="DA573" s="20" t="s">
        <v>796</v>
      </c>
      <c r="DB573" s="20" t="s">
        <v>375</v>
      </c>
      <c r="DC573" s="20">
        <v>75000</v>
      </c>
      <c r="DD573" s="20">
        <v>4.7</v>
      </c>
      <c r="DE573" s="20">
        <v>388.5</v>
      </c>
      <c r="DF573" s="20">
        <v>4.3</v>
      </c>
      <c r="DG573" s="20">
        <v>455.8</v>
      </c>
      <c r="DH573" s="20">
        <v>3.6</v>
      </c>
      <c r="DI573" s="20">
        <v>133.19999999999999</v>
      </c>
      <c r="DJ573" s="20">
        <v>8.8000000000000007</v>
      </c>
      <c r="DK573" s="20" t="s">
        <v>858</v>
      </c>
      <c r="DL573" s="20" t="s">
        <v>858</v>
      </c>
      <c r="DN573" s="21" t="s">
        <v>796</v>
      </c>
      <c r="DO573" s="21" t="s">
        <v>375</v>
      </c>
      <c r="DP573" s="21">
        <v>25000</v>
      </c>
      <c r="DQ573" s="21">
        <v>7.9</v>
      </c>
      <c r="DR573" s="21">
        <v>37</v>
      </c>
      <c r="DS573" s="21">
        <v>0.8</v>
      </c>
      <c r="DT573" s="21">
        <v>36.700000000000003</v>
      </c>
      <c r="DU573" s="21">
        <v>0.8</v>
      </c>
      <c r="DV573" s="21">
        <v>32.200000000000003</v>
      </c>
      <c r="DW573" s="21">
        <v>1.7</v>
      </c>
      <c r="DX573" s="21" t="s">
        <v>858</v>
      </c>
      <c r="DY573" s="21" t="s">
        <v>858</v>
      </c>
      <c r="EA573" s="22" t="s">
        <v>796</v>
      </c>
      <c r="EB573" s="22" t="s">
        <v>375</v>
      </c>
      <c r="EC573" s="22">
        <v>23000</v>
      </c>
      <c r="ED573" s="22">
        <v>9.1</v>
      </c>
      <c r="EE573" s="22">
        <v>21559</v>
      </c>
      <c r="EF573" s="22">
        <v>7.2</v>
      </c>
      <c r="EG573" s="22">
        <v>24608</v>
      </c>
      <c r="EH573" s="22">
        <v>4.0999999999999996</v>
      </c>
      <c r="EI573" s="22">
        <v>13323</v>
      </c>
      <c r="EJ573" s="22">
        <v>5.9</v>
      </c>
      <c r="EK573" s="22" t="s">
        <v>858</v>
      </c>
      <c r="EL573" s="22" t="s">
        <v>858</v>
      </c>
      <c r="EN573" s="23" t="s">
        <v>796</v>
      </c>
      <c r="EO573" s="23" t="s">
        <v>375</v>
      </c>
      <c r="EP573" s="23">
        <v>25000</v>
      </c>
      <c r="EQ573" s="23">
        <v>7.9</v>
      </c>
      <c r="ER573" s="23">
        <v>11.98</v>
      </c>
      <c r="ES573" s="23">
        <v>7.6</v>
      </c>
      <c r="ET573" s="23">
        <v>13.58</v>
      </c>
      <c r="EU573" s="23">
        <v>3.5</v>
      </c>
      <c r="EV573" s="23">
        <v>7.5</v>
      </c>
      <c r="EW573" s="23">
        <v>5.5</v>
      </c>
      <c r="EX573" s="23" t="s">
        <v>858</v>
      </c>
      <c r="EY573" s="23" t="s">
        <v>858</v>
      </c>
      <c r="FA573" s="24" t="s">
        <v>796</v>
      </c>
      <c r="FB573" s="24" t="s">
        <v>375</v>
      </c>
      <c r="FC573" s="24">
        <v>25000</v>
      </c>
      <c r="FD573" s="24">
        <v>7.9</v>
      </c>
      <c r="FE573" s="24">
        <v>442.6</v>
      </c>
      <c r="FF573" s="24">
        <v>7.4</v>
      </c>
      <c r="FG573" s="24">
        <v>498.7</v>
      </c>
      <c r="FH573" s="24">
        <v>3.6</v>
      </c>
      <c r="FI573" s="24">
        <v>262</v>
      </c>
      <c r="FJ573" s="24">
        <v>5.3</v>
      </c>
      <c r="FK573" s="24" t="s">
        <v>858</v>
      </c>
      <c r="FL573" s="24" t="s">
        <v>858</v>
      </c>
      <c r="FN573" s="11" t="s">
        <v>796</v>
      </c>
      <c r="FO573" s="11" t="s">
        <v>375</v>
      </c>
      <c r="FP573" s="11">
        <v>29000</v>
      </c>
      <c r="FQ573" s="11">
        <v>7.9</v>
      </c>
      <c r="FR573" s="11">
        <v>37.6</v>
      </c>
      <c r="FS573" s="11">
        <v>1.7</v>
      </c>
      <c r="FT573" s="11">
        <v>39.700000000000003</v>
      </c>
      <c r="FU573" s="11">
        <v>1.1000000000000001</v>
      </c>
      <c r="FV573" s="11">
        <v>35.799999999999997</v>
      </c>
      <c r="FW573" s="11">
        <v>0.9</v>
      </c>
      <c r="FX573" s="11" t="s">
        <v>858</v>
      </c>
      <c r="FY573" s="11" t="s">
        <v>858</v>
      </c>
      <c r="GA573" s="10" t="s">
        <v>796</v>
      </c>
      <c r="GB573" s="10" t="s">
        <v>375</v>
      </c>
      <c r="GC573" s="10">
        <v>25000</v>
      </c>
      <c r="GD573" s="10">
        <v>9.3000000000000007</v>
      </c>
      <c r="GE573" s="10">
        <v>26513</v>
      </c>
      <c r="GF573" s="10">
        <v>8.5</v>
      </c>
      <c r="GG573" s="10">
        <v>31396</v>
      </c>
      <c r="GH573" s="10">
        <v>6.3</v>
      </c>
      <c r="GI573" s="10">
        <v>15657</v>
      </c>
      <c r="GJ573" s="10">
        <v>5.2</v>
      </c>
      <c r="GK573" s="10" t="s">
        <v>858</v>
      </c>
      <c r="GL573" s="10" t="s">
        <v>858</v>
      </c>
      <c r="GN573" s="9" t="s">
        <v>796</v>
      </c>
      <c r="GO573" s="9" t="s">
        <v>375</v>
      </c>
      <c r="GP573" s="9">
        <v>29000</v>
      </c>
      <c r="GQ573" s="9">
        <v>7.9</v>
      </c>
      <c r="GR573" s="9">
        <v>12.86</v>
      </c>
      <c r="GS573" s="9">
        <v>6.5</v>
      </c>
      <c r="GT573" s="9">
        <v>15.26</v>
      </c>
      <c r="GU573" s="9">
        <v>5.5</v>
      </c>
      <c r="GV573" s="9">
        <v>7.21</v>
      </c>
      <c r="GW573" s="9">
        <v>4.8</v>
      </c>
      <c r="GX573" s="9" t="s">
        <v>858</v>
      </c>
      <c r="GY573" s="9" t="s">
        <v>858</v>
      </c>
    </row>
    <row r="574" spans="1:207" x14ac:dyDescent="0.25">
      <c r="A574" s="1" t="s">
        <v>797</v>
      </c>
      <c r="B574" s="1" t="s">
        <v>376</v>
      </c>
      <c r="C574" s="1">
        <v>15000</v>
      </c>
      <c r="D574" s="1">
        <v>10.6</v>
      </c>
      <c r="E574" s="1">
        <v>486.7</v>
      </c>
      <c r="F574" s="1">
        <v>7.5</v>
      </c>
      <c r="G574" s="1">
        <v>530.4</v>
      </c>
      <c r="H574" s="1">
        <v>4.4000000000000004</v>
      </c>
      <c r="I574" s="1">
        <v>279.89999999999998</v>
      </c>
      <c r="J574" s="1">
        <v>6.8</v>
      </c>
      <c r="K574" s="1" t="s">
        <v>858</v>
      </c>
      <c r="L574" s="1" t="s">
        <v>858</v>
      </c>
      <c r="N574" s="2" t="s">
        <v>797</v>
      </c>
      <c r="O574" s="2" t="s">
        <v>376</v>
      </c>
      <c r="P574" s="2">
        <v>27000</v>
      </c>
      <c r="Q574" s="2">
        <v>7.8</v>
      </c>
      <c r="R574" s="2">
        <v>37.5</v>
      </c>
      <c r="S574" s="2">
        <v>1.4</v>
      </c>
      <c r="T574" s="2">
        <v>39.1</v>
      </c>
      <c r="U574" s="2">
        <v>1.4</v>
      </c>
      <c r="V574" s="2">
        <v>31.5</v>
      </c>
      <c r="W574" s="2">
        <v>2.8</v>
      </c>
      <c r="X574" s="2" t="s">
        <v>858</v>
      </c>
      <c r="Y574" s="2" t="s">
        <v>858</v>
      </c>
      <c r="AA574" s="3" t="s">
        <v>797</v>
      </c>
      <c r="AB574" s="3" t="s">
        <v>376</v>
      </c>
      <c r="AC574" s="3">
        <v>24000</v>
      </c>
      <c r="AD574" s="3">
        <v>9.1999999999999993</v>
      </c>
      <c r="AE574" s="3">
        <v>24919</v>
      </c>
      <c r="AF574" s="3">
        <v>9.8000000000000007</v>
      </c>
      <c r="AG574" s="3">
        <v>25731</v>
      </c>
      <c r="AH574" s="3">
        <v>4.2</v>
      </c>
      <c r="AI574" s="3">
        <v>13018</v>
      </c>
      <c r="AJ574" s="3">
        <v>8.1</v>
      </c>
      <c r="AK574" s="3" t="s">
        <v>858</v>
      </c>
      <c r="AL574" s="3" t="s">
        <v>858</v>
      </c>
      <c r="AN574" s="4" t="s">
        <v>797</v>
      </c>
      <c r="AO574" s="4" t="s">
        <v>376</v>
      </c>
      <c r="AP574" s="4">
        <v>27000</v>
      </c>
      <c r="AQ574" s="4">
        <v>7.8</v>
      </c>
      <c r="AR574" s="4">
        <v>12.26</v>
      </c>
      <c r="AS574" s="4">
        <v>6.4</v>
      </c>
      <c r="AT574" s="4">
        <v>13.29</v>
      </c>
      <c r="AU574" s="4">
        <v>3.3</v>
      </c>
      <c r="AV574" s="4">
        <v>6.98</v>
      </c>
      <c r="AW574" s="4">
        <v>5.8</v>
      </c>
      <c r="AX574" s="4" t="s">
        <v>858</v>
      </c>
      <c r="AY574" s="4" t="s">
        <v>858</v>
      </c>
      <c r="BA574" s="5" t="s">
        <v>797</v>
      </c>
      <c r="BB574" s="5" t="s">
        <v>376</v>
      </c>
      <c r="BC574" s="5">
        <v>27000</v>
      </c>
      <c r="BD574" s="5">
        <v>7.8</v>
      </c>
      <c r="BE574" s="5">
        <v>489</v>
      </c>
      <c r="BF574" s="5">
        <v>5.4</v>
      </c>
      <c r="BG574" s="5">
        <v>519.9</v>
      </c>
      <c r="BH574" s="5">
        <v>3.3</v>
      </c>
      <c r="BI574" s="5">
        <v>275.5</v>
      </c>
      <c r="BJ574" s="5">
        <v>5.9</v>
      </c>
      <c r="BK574" s="5" t="s">
        <v>858</v>
      </c>
      <c r="BL574" s="5" t="s">
        <v>858</v>
      </c>
      <c r="BN574" s="6" t="s">
        <v>797</v>
      </c>
      <c r="BO574" s="6" t="s">
        <v>376</v>
      </c>
      <c r="BP574" s="6">
        <v>40000</v>
      </c>
      <c r="BQ574" s="6">
        <v>6.4</v>
      </c>
      <c r="BR574" s="6">
        <v>35</v>
      </c>
      <c r="BS574" s="6">
        <v>1.8</v>
      </c>
      <c r="BT574" s="6">
        <v>33</v>
      </c>
      <c r="BU574" s="6">
        <v>2.2999999999999998</v>
      </c>
      <c r="BV574" s="6">
        <v>15</v>
      </c>
      <c r="BW574" s="6">
        <v>11</v>
      </c>
      <c r="BX574" s="6" t="s">
        <v>858</v>
      </c>
      <c r="BY574" s="6" t="s">
        <v>858</v>
      </c>
      <c r="CA574" s="7" t="s">
        <v>797</v>
      </c>
      <c r="CB574" s="7" t="s">
        <v>376</v>
      </c>
      <c r="CC574" s="7">
        <v>35000</v>
      </c>
      <c r="CD574" s="7">
        <v>7.5</v>
      </c>
      <c r="CE574" s="7">
        <v>17744</v>
      </c>
      <c r="CF574" s="7">
        <v>9.5</v>
      </c>
      <c r="CG574" s="7">
        <v>20942</v>
      </c>
      <c r="CH574" s="7">
        <v>4.7</v>
      </c>
      <c r="CI574" s="7">
        <v>6026</v>
      </c>
      <c r="CJ574" s="7">
        <v>18</v>
      </c>
      <c r="CK574" s="7" t="s">
        <v>858</v>
      </c>
      <c r="CL574" s="7" t="s">
        <v>858</v>
      </c>
      <c r="CN574" s="8" t="s">
        <v>797</v>
      </c>
      <c r="CO574" s="8" t="s">
        <v>376</v>
      </c>
      <c r="CP574" s="8">
        <v>40000</v>
      </c>
      <c r="CQ574" s="8">
        <v>6.4</v>
      </c>
      <c r="CR574" s="8">
        <v>10.62</v>
      </c>
      <c r="CS574" s="8">
        <v>5.9</v>
      </c>
      <c r="CT574" s="8">
        <v>12.69</v>
      </c>
      <c r="CU574" s="8">
        <v>3</v>
      </c>
      <c r="CV574" s="8">
        <v>6.23</v>
      </c>
      <c r="CW574" s="8">
        <v>1.6</v>
      </c>
      <c r="CX574" s="8" t="s">
        <v>858</v>
      </c>
      <c r="CY574" s="8" t="s">
        <v>858</v>
      </c>
      <c r="DA574" s="20" t="s">
        <v>797</v>
      </c>
      <c r="DB574" s="20" t="s">
        <v>376</v>
      </c>
      <c r="DC574" s="20">
        <v>40000</v>
      </c>
      <c r="DD574" s="20">
        <v>6.4</v>
      </c>
      <c r="DE574" s="20">
        <v>382.4</v>
      </c>
      <c r="DF574" s="20">
        <v>7.3</v>
      </c>
      <c r="DG574" s="20">
        <v>418.2</v>
      </c>
      <c r="DH574" s="20">
        <v>3.9</v>
      </c>
      <c r="DI574" s="20">
        <v>101.3</v>
      </c>
      <c r="DJ574" s="20">
        <v>15</v>
      </c>
      <c r="DK574" s="20" t="s">
        <v>858</v>
      </c>
      <c r="DL574" s="20" t="s">
        <v>858</v>
      </c>
      <c r="DN574" s="21" t="s">
        <v>797</v>
      </c>
      <c r="DO574" s="21" t="s">
        <v>376</v>
      </c>
      <c r="DP574" s="21">
        <v>12000</v>
      </c>
      <c r="DQ574" s="21">
        <v>11.6</v>
      </c>
      <c r="DR574" s="21">
        <v>35.299999999999997</v>
      </c>
      <c r="DS574" s="21">
        <v>1.8</v>
      </c>
      <c r="DT574" s="21">
        <v>35.9</v>
      </c>
      <c r="DU574" s="21">
        <v>1.4</v>
      </c>
      <c r="DV574" s="21" t="s">
        <v>858</v>
      </c>
      <c r="DW574" s="21" t="s">
        <v>858</v>
      </c>
      <c r="DX574" s="21" t="s">
        <v>858</v>
      </c>
      <c r="DY574" s="21" t="s">
        <v>858</v>
      </c>
      <c r="EA574" s="22" t="s">
        <v>797</v>
      </c>
      <c r="EB574" s="22" t="s">
        <v>376</v>
      </c>
      <c r="EC574" s="22">
        <v>11000</v>
      </c>
      <c r="ED574" s="22">
        <v>13.3</v>
      </c>
      <c r="EE574" s="22">
        <v>22384</v>
      </c>
      <c r="EF574" s="22">
        <v>13</v>
      </c>
      <c r="EG574" s="22">
        <v>24162</v>
      </c>
      <c r="EH574" s="22">
        <v>6.5</v>
      </c>
      <c r="EI574" s="22">
        <v>11474</v>
      </c>
      <c r="EJ574" s="22">
        <v>15</v>
      </c>
      <c r="EK574" s="22" t="s">
        <v>858</v>
      </c>
      <c r="EL574" s="22" t="s">
        <v>858</v>
      </c>
      <c r="EN574" s="23" t="s">
        <v>797</v>
      </c>
      <c r="EO574" s="23" t="s">
        <v>376</v>
      </c>
      <c r="EP574" s="23">
        <v>12000</v>
      </c>
      <c r="EQ574" s="23">
        <v>11.6</v>
      </c>
      <c r="ER574" s="23">
        <v>13.08</v>
      </c>
      <c r="ES574" s="23">
        <v>11</v>
      </c>
      <c r="ET574" s="23">
        <v>14.08</v>
      </c>
      <c r="EU574" s="23">
        <v>4.8</v>
      </c>
      <c r="EV574" s="23">
        <v>7.47</v>
      </c>
      <c r="EW574" s="23">
        <v>7.3</v>
      </c>
      <c r="EX574" s="23" t="s">
        <v>858</v>
      </c>
      <c r="EY574" s="23" t="s">
        <v>858</v>
      </c>
      <c r="FA574" s="24" t="s">
        <v>797</v>
      </c>
      <c r="FB574" s="24" t="s">
        <v>376</v>
      </c>
      <c r="FC574" s="24">
        <v>12000</v>
      </c>
      <c r="FD574" s="24">
        <v>11.6</v>
      </c>
      <c r="FE574" s="24">
        <v>489.8</v>
      </c>
      <c r="FF574" s="24">
        <v>9.1999999999999993</v>
      </c>
      <c r="FG574" s="24">
        <v>506.1</v>
      </c>
      <c r="FH574" s="24">
        <v>5</v>
      </c>
      <c r="FI574" s="24">
        <v>264.10000000000002</v>
      </c>
      <c r="FJ574" s="24">
        <v>8.8000000000000007</v>
      </c>
      <c r="FK574" s="24" t="s">
        <v>858</v>
      </c>
      <c r="FL574" s="24" t="s">
        <v>858</v>
      </c>
      <c r="FN574" s="11" t="s">
        <v>797</v>
      </c>
      <c r="FO574" s="11" t="s">
        <v>376</v>
      </c>
      <c r="FP574" s="11">
        <v>15000</v>
      </c>
      <c r="FQ574" s="11">
        <v>10.6</v>
      </c>
      <c r="FR574" s="11">
        <v>39.5</v>
      </c>
      <c r="FS574" s="11">
        <v>2</v>
      </c>
      <c r="FT574" s="11">
        <v>41.6</v>
      </c>
      <c r="FU574" s="11">
        <v>1.9</v>
      </c>
      <c r="FV574" s="11">
        <v>35</v>
      </c>
      <c r="FW574" s="11">
        <v>0.1</v>
      </c>
      <c r="FX574" s="11" t="s">
        <v>858</v>
      </c>
      <c r="FY574" s="11" t="s">
        <v>858</v>
      </c>
      <c r="GA574" s="10" t="s">
        <v>797</v>
      </c>
      <c r="GB574" s="10" t="s">
        <v>376</v>
      </c>
      <c r="GC574" s="10">
        <v>13000</v>
      </c>
      <c r="GD574" s="10">
        <v>12.6</v>
      </c>
      <c r="GE574" s="10">
        <v>26624</v>
      </c>
      <c r="GF574" s="10">
        <v>13</v>
      </c>
      <c r="GG574" s="10">
        <v>27025</v>
      </c>
      <c r="GH574" s="10">
        <v>5.4</v>
      </c>
      <c r="GI574" s="10">
        <v>14642</v>
      </c>
      <c r="GJ574" s="10">
        <v>12</v>
      </c>
      <c r="GK574" s="10" t="s">
        <v>858</v>
      </c>
      <c r="GL574" s="10" t="s">
        <v>858</v>
      </c>
      <c r="GN574" s="9" t="s">
        <v>797</v>
      </c>
      <c r="GO574" s="9" t="s">
        <v>376</v>
      </c>
      <c r="GP574" s="9">
        <v>15000</v>
      </c>
      <c r="GQ574" s="9">
        <v>10.6</v>
      </c>
      <c r="GR574" s="9">
        <v>12.03</v>
      </c>
      <c r="GS574" s="9">
        <v>7.5</v>
      </c>
      <c r="GT574" s="9">
        <v>12.76</v>
      </c>
      <c r="GU574" s="9">
        <v>4.3</v>
      </c>
      <c r="GV574" s="9">
        <v>6.92</v>
      </c>
      <c r="GW574" s="9">
        <v>5.4</v>
      </c>
      <c r="GX574" s="9" t="s">
        <v>858</v>
      </c>
      <c r="GY574" s="9" t="s">
        <v>858</v>
      </c>
    </row>
    <row r="575" spans="1:207" x14ac:dyDescent="0.25">
      <c r="A575" s="1" t="s">
        <v>798</v>
      </c>
      <c r="B575" s="1" t="s">
        <v>377</v>
      </c>
      <c r="C575" s="1">
        <v>8000</v>
      </c>
      <c r="D575" s="1">
        <v>15</v>
      </c>
      <c r="E575" s="1">
        <v>521.4</v>
      </c>
      <c r="F575" s="1">
        <v>15</v>
      </c>
      <c r="G575" s="1" t="s">
        <v>858</v>
      </c>
      <c r="H575" s="1" t="s">
        <v>858</v>
      </c>
      <c r="I575" s="1" t="s">
        <v>858</v>
      </c>
      <c r="J575" s="1" t="s">
        <v>858</v>
      </c>
      <c r="K575" s="1" t="s">
        <v>858</v>
      </c>
      <c r="L575" s="1" t="s">
        <v>858</v>
      </c>
      <c r="N575" s="2" t="s">
        <v>798</v>
      </c>
      <c r="O575" s="2" t="s">
        <v>377</v>
      </c>
      <c r="P575" s="2">
        <v>14000</v>
      </c>
      <c r="Q575" s="2">
        <v>10.9</v>
      </c>
      <c r="R575" s="2">
        <v>37.1</v>
      </c>
      <c r="S575" s="2">
        <v>2.8</v>
      </c>
      <c r="T575" s="2">
        <v>38.700000000000003</v>
      </c>
      <c r="U575" s="2">
        <v>1.7</v>
      </c>
      <c r="V575" s="2">
        <v>34.9</v>
      </c>
      <c r="W575" s="2">
        <v>2.8</v>
      </c>
      <c r="X575" s="2" t="s">
        <v>858</v>
      </c>
      <c r="Y575" s="2" t="s">
        <v>858</v>
      </c>
      <c r="AA575" s="3" t="s">
        <v>798</v>
      </c>
      <c r="AB575" s="3" t="s">
        <v>377</v>
      </c>
      <c r="AC575" s="3">
        <v>13000</v>
      </c>
      <c r="AD575" s="3">
        <v>12.8</v>
      </c>
      <c r="AE575" s="3">
        <v>26567</v>
      </c>
      <c r="AF575" s="3">
        <v>13</v>
      </c>
      <c r="AG575" s="3" t="s">
        <v>858</v>
      </c>
      <c r="AH575" s="3" t="s">
        <v>858</v>
      </c>
      <c r="AI575" s="3">
        <v>13222</v>
      </c>
      <c r="AJ575" s="3">
        <v>9.1</v>
      </c>
      <c r="AK575" s="3" t="s">
        <v>858</v>
      </c>
      <c r="AL575" s="3" t="s">
        <v>858</v>
      </c>
      <c r="AN575" s="4" t="s">
        <v>798</v>
      </c>
      <c r="AO575" s="4" t="s">
        <v>377</v>
      </c>
      <c r="AP575" s="4">
        <v>14000</v>
      </c>
      <c r="AQ575" s="4">
        <v>10.9</v>
      </c>
      <c r="AR575" s="4">
        <v>13</v>
      </c>
      <c r="AS575" s="4">
        <v>9.5</v>
      </c>
      <c r="AT575" s="4" t="s">
        <v>858</v>
      </c>
      <c r="AU575" s="4" t="s">
        <v>858</v>
      </c>
      <c r="AV575" s="4">
        <v>6.42</v>
      </c>
      <c r="AW575" s="4">
        <v>5.4</v>
      </c>
      <c r="AX575" s="4" t="s">
        <v>858</v>
      </c>
      <c r="AY575" s="4" t="s">
        <v>858</v>
      </c>
      <c r="BA575" s="5" t="s">
        <v>798</v>
      </c>
      <c r="BB575" s="5" t="s">
        <v>377</v>
      </c>
      <c r="BC575" s="5">
        <v>14000</v>
      </c>
      <c r="BD575" s="5">
        <v>10.9</v>
      </c>
      <c r="BE575" s="5">
        <v>488.7</v>
      </c>
      <c r="BF575" s="5">
        <v>14</v>
      </c>
      <c r="BG575" s="5" t="s">
        <v>858</v>
      </c>
      <c r="BH575" s="5" t="s">
        <v>858</v>
      </c>
      <c r="BI575" s="5">
        <v>259.10000000000002</v>
      </c>
      <c r="BJ575" s="5">
        <v>5.3</v>
      </c>
      <c r="BK575" s="5" t="s">
        <v>858</v>
      </c>
      <c r="BL575" s="5" t="s">
        <v>858</v>
      </c>
      <c r="BN575" s="6" t="s">
        <v>798</v>
      </c>
      <c r="BO575" s="6" t="s">
        <v>377</v>
      </c>
      <c r="BP575" s="6">
        <v>21000</v>
      </c>
      <c r="BQ575" s="6">
        <v>8.9</v>
      </c>
      <c r="BR575" s="6">
        <v>35</v>
      </c>
      <c r="BS575" s="6">
        <v>1.5</v>
      </c>
      <c r="BT575" s="6">
        <v>33.200000000000003</v>
      </c>
      <c r="BU575" s="6">
        <v>2.9</v>
      </c>
      <c r="BV575" s="6">
        <v>17.5</v>
      </c>
      <c r="BW575" s="6">
        <v>7.4</v>
      </c>
      <c r="BX575" s="6" t="s">
        <v>858</v>
      </c>
      <c r="BY575" s="6" t="s">
        <v>858</v>
      </c>
      <c r="CA575" s="7" t="s">
        <v>798</v>
      </c>
      <c r="CB575" s="7" t="s">
        <v>377</v>
      </c>
      <c r="CC575" s="7">
        <v>19000</v>
      </c>
      <c r="CD575" s="7">
        <v>10.4</v>
      </c>
      <c r="CE575" s="7">
        <v>18908</v>
      </c>
      <c r="CF575" s="7">
        <v>15</v>
      </c>
      <c r="CG575" s="7" t="s">
        <v>858</v>
      </c>
      <c r="CH575" s="7" t="s">
        <v>858</v>
      </c>
      <c r="CI575" s="7">
        <v>7299</v>
      </c>
      <c r="CJ575" s="7">
        <v>15</v>
      </c>
      <c r="CK575" s="7" t="s">
        <v>858</v>
      </c>
      <c r="CL575" s="7" t="s">
        <v>858</v>
      </c>
      <c r="CN575" s="8" t="s">
        <v>798</v>
      </c>
      <c r="CO575" s="8" t="s">
        <v>377</v>
      </c>
      <c r="CP575" s="8">
        <v>21000</v>
      </c>
      <c r="CQ575" s="8">
        <v>8.9</v>
      </c>
      <c r="CR575" s="8">
        <v>11.06</v>
      </c>
      <c r="CS575" s="8">
        <v>9</v>
      </c>
      <c r="CT575" s="8" t="s">
        <v>858</v>
      </c>
      <c r="CU575" s="8" t="s">
        <v>858</v>
      </c>
      <c r="CV575" s="8">
        <v>6.38</v>
      </c>
      <c r="CW575" s="8">
        <v>2.5</v>
      </c>
      <c r="CX575" s="8" t="s">
        <v>858</v>
      </c>
      <c r="CY575" s="8" t="s">
        <v>858</v>
      </c>
      <c r="DA575" s="20" t="s">
        <v>798</v>
      </c>
      <c r="DB575" s="20" t="s">
        <v>377</v>
      </c>
      <c r="DC575" s="20">
        <v>21000</v>
      </c>
      <c r="DD575" s="20">
        <v>8.9</v>
      </c>
      <c r="DE575" s="20">
        <v>361.9</v>
      </c>
      <c r="DF575" s="20">
        <v>11</v>
      </c>
      <c r="DG575" s="20" t="s">
        <v>858</v>
      </c>
      <c r="DH575" s="20" t="s">
        <v>858</v>
      </c>
      <c r="DI575" s="20">
        <v>129.19999999999999</v>
      </c>
      <c r="DJ575" s="20">
        <v>16</v>
      </c>
      <c r="DK575" s="20" t="s">
        <v>858</v>
      </c>
      <c r="DL575" s="20" t="s">
        <v>858</v>
      </c>
      <c r="DN575" s="21" t="s">
        <v>798</v>
      </c>
      <c r="DO575" s="21" t="s">
        <v>377</v>
      </c>
      <c r="DP575" s="21">
        <v>7000</v>
      </c>
      <c r="DQ575" s="21">
        <v>15.7</v>
      </c>
      <c r="DR575" s="21">
        <v>35.1</v>
      </c>
      <c r="DS575" s="21">
        <v>2.6</v>
      </c>
      <c r="DT575" s="21">
        <v>37.9</v>
      </c>
      <c r="DU575" s="21">
        <v>2.6</v>
      </c>
      <c r="DV575" s="21" t="s">
        <v>858</v>
      </c>
      <c r="DW575" s="21" t="s">
        <v>858</v>
      </c>
      <c r="DX575" s="21" t="s">
        <v>858</v>
      </c>
      <c r="DY575" s="21" t="s">
        <v>858</v>
      </c>
      <c r="EA575" s="22" t="s">
        <v>798</v>
      </c>
      <c r="EB575" s="22" t="s">
        <v>377</v>
      </c>
      <c r="EC575" s="22">
        <v>6000</v>
      </c>
      <c r="ED575" s="22">
        <v>18.600000000000001</v>
      </c>
      <c r="EE575" s="22">
        <v>24459</v>
      </c>
      <c r="EF575" s="22">
        <v>19</v>
      </c>
      <c r="EG575" s="22">
        <v>26842</v>
      </c>
      <c r="EH575" s="22">
        <v>9.3000000000000007</v>
      </c>
      <c r="EI575" s="22" t="s">
        <v>858</v>
      </c>
      <c r="EJ575" s="22" t="s">
        <v>858</v>
      </c>
      <c r="EK575" s="22" t="s">
        <v>858</v>
      </c>
      <c r="EL575" s="22" t="s">
        <v>858</v>
      </c>
      <c r="EN575" s="23" t="s">
        <v>798</v>
      </c>
      <c r="EO575" s="23" t="s">
        <v>377</v>
      </c>
      <c r="EP575" s="23">
        <v>7000</v>
      </c>
      <c r="EQ575" s="23">
        <v>15.7</v>
      </c>
      <c r="ER575" s="23">
        <v>12.52</v>
      </c>
      <c r="ES575" s="23">
        <v>19</v>
      </c>
      <c r="ET575" s="23">
        <v>13.83</v>
      </c>
      <c r="EU575" s="23">
        <v>7.8</v>
      </c>
      <c r="EV575" s="23" t="s">
        <v>858</v>
      </c>
      <c r="EW575" s="23" t="s">
        <v>858</v>
      </c>
      <c r="EX575" s="23" t="s">
        <v>858</v>
      </c>
      <c r="EY575" s="23" t="s">
        <v>858</v>
      </c>
      <c r="FA575" s="24" t="s">
        <v>798</v>
      </c>
      <c r="FB575" s="24" t="s">
        <v>377</v>
      </c>
      <c r="FC575" s="24">
        <v>7000</v>
      </c>
      <c r="FD575" s="24">
        <v>15.7</v>
      </c>
      <c r="FE575" s="24">
        <v>453.7</v>
      </c>
      <c r="FF575" s="24">
        <v>20</v>
      </c>
      <c r="FG575" s="24">
        <v>524.29999999999995</v>
      </c>
      <c r="FH575" s="24">
        <v>7.6</v>
      </c>
      <c r="FI575" s="24" t="s">
        <v>858</v>
      </c>
      <c r="FJ575" s="24" t="s">
        <v>858</v>
      </c>
      <c r="FK575" s="24" t="s">
        <v>858</v>
      </c>
      <c r="FL575" s="24" t="s">
        <v>858</v>
      </c>
      <c r="FN575" s="11" t="s">
        <v>798</v>
      </c>
      <c r="FO575" s="11" t="s">
        <v>377</v>
      </c>
      <c r="FP575" s="11">
        <v>8000</v>
      </c>
      <c r="FQ575" s="11">
        <v>15</v>
      </c>
      <c r="FR575" s="11">
        <v>37.5</v>
      </c>
      <c r="FS575" s="11">
        <v>3.4</v>
      </c>
      <c r="FT575" s="11">
        <v>39.299999999999997</v>
      </c>
      <c r="FU575" s="11">
        <v>2.2000000000000002</v>
      </c>
      <c r="FV575" s="11" t="s">
        <v>858</v>
      </c>
      <c r="FW575" s="11" t="s">
        <v>858</v>
      </c>
      <c r="FX575" s="11" t="s">
        <v>858</v>
      </c>
      <c r="FY575" s="11" t="s">
        <v>858</v>
      </c>
      <c r="GA575" s="10" t="s">
        <v>798</v>
      </c>
      <c r="GB575" s="10" t="s">
        <v>377</v>
      </c>
      <c r="GC575" s="10">
        <v>7000</v>
      </c>
      <c r="GD575" s="10">
        <v>17.600000000000001</v>
      </c>
      <c r="GE575" s="10">
        <v>26925</v>
      </c>
      <c r="GF575" s="10">
        <v>18</v>
      </c>
      <c r="GG575" s="10" t="s">
        <v>858</v>
      </c>
      <c r="GH575" s="10" t="s">
        <v>858</v>
      </c>
      <c r="GI575" s="10" t="s">
        <v>858</v>
      </c>
      <c r="GJ575" s="10" t="s">
        <v>858</v>
      </c>
      <c r="GK575" s="10" t="s">
        <v>858</v>
      </c>
      <c r="GL575" s="10" t="s">
        <v>858</v>
      </c>
      <c r="GN575" s="9" t="s">
        <v>798</v>
      </c>
      <c r="GO575" s="9" t="s">
        <v>377</v>
      </c>
      <c r="GP575" s="9">
        <v>8000</v>
      </c>
      <c r="GQ575" s="9">
        <v>15</v>
      </c>
      <c r="GR575" s="9">
        <v>13.82</v>
      </c>
      <c r="GS575" s="9">
        <v>11</v>
      </c>
      <c r="GT575" s="9" t="s">
        <v>858</v>
      </c>
      <c r="GU575" s="9" t="s">
        <v>858</v>
      </c>
      <c r="GV575" s="9" t="s">
        <v>858</v>
      </c>
      <c r="GW575" s="9" t="s">
        <v>858</v>
      </c>
      <c r="GX575" s="9" t="s">
        <v>858</v>
      </c>
      <c r="GY575" s="9" t="s">
        <v>858</v>
      </c>
    </row>
    <row r="576" spans="1:207" x14ac:dyDescent="0.25">
      <c r="A576" s="1" t="s">
        <v>799</v>
      </c>
      <c r="B576" s="1" t="s">
        <v>378</v>
      </c>
      <c r="C576" s="1">
        <v>12000</v>
      </c>
      <c r="D576" s="1">
        <v>12.2</v>
      </c>
      <c r="E576" s="1">
        <v>475.1</v>
      </c>
      <c r="F576" s="1">
        <v>9.1999999999999993</v>
      </c>
      <c r="G576" s="1">
        <v>525.5</v>
      </c>
      <c r="H576" s="1">
        <v>5.6</v>
      </c>
      <c r="I576" s="1">
        <v>265.39999999999998</v>
      </c>
      <c r="J576" s="1">
        <v>6.9</v>
      </c>
      <c r="K576" s="1" t="s">
        <v>858</v>
      </c>
      <c r="L576" s="1" t="s">
        <v>858</v>
      </c>
      <c r="N576" s="2" t="s">
        <v>799</v>
      </c>
      <c r="O576" s="2" t="s">
        <v>378</v>
      </c>
      <c r="P576" s="2">
        <v>19000</v>
      </c>
      <c r="Q576" s="2">
        <v>9.5</v>
      </c>
      <c r="R576" s="2">
        <v>38.4</v>
      </c>
      <c r="S576" s="2">
        <v>1.6</v>
      </c>
      <c r="T576" s="2">
        <v>39</v>
      </c>
      <c r="U576" s="2">
        <v>1.3</v>
      </c>
      <c r="V576" s="2">
        <v>33.799999999999997</v>
      </c>
      <c r="W576" s="2">
        <v>3.5</v>
      </c>
      <c r="X576" s="2" t="s">
        <v>858</v>
      </c>
      <c r="Y576" s="2" t="s">
        <v>858</v>
      </c>
      <c r="AA576" s="3" t="s">
        <v>799</v>
      </c>
      <c r="AB576" s="3" t="s">
        <v>378</v>
      </c>
      <c r="AC576" s="3">
        <v>16000</v>
      </c>
      <c r="AD576" s="3">
        <v>18.5</v>
      </c>
      <c r="AE576" s="3">
        <v>23981</v>
      </c>
      <c r="AF576" s="3">
        <v>8.3000000000000007</v>
      </c>
      <c r="AG576" s="3">
        <v>26446</v>
      </c>
      <c r="AH576" s="3">
        <v>8</v>
      </c>
      <c r="AI576" s="3">
        <v>13256</v>
      </c>
      <c r="AJ576" s="3">
        <v>7.9</v>
      </c>
      <c r="AK576" s="3" t="s">
        <v>858</v>
      </c>
      <c r="AL576" s="3" t="s">
        <v>858</v>
      </c>
      <c r="AN576" s="4" t="s">
        <v>799</v>
      </c>
      <c r="AO576" s="4" t="s">
        <v>378</v>
      </c>
      <c r="AP576" s="4">
        <v>19000</v>
      </c>
      <c r="AQ576" s="4">
        <v>9.5</v>
      </c>
      <c r="AR576" s="4">
        <v>11.51</v>
      </c>
      <c r="AS576" s="4">
        <v>7.5</v>
      </c>
      <c r="AT576" s="4">
        <v>13.08</v>
      </c>
      <c r="AU576" s="4">
        <v>4.4000000000000004</v>
      </c>
      <c r="AV576" s="4">
        <v>6.57</v>
      </c>
      <c r="AW576" s="4">
        <v>4.5</v>
      </c>
      <c r="AX576" s="4" t="s">
        <v>858</v>
      </c>
      <c r="AY576" s="4" t="s">
        <v>858</v>
      </c>
      <c r="BA576" s="5" t="s">
        <v>799</v>
      </c>
      <c r="BB576" s="5" t="s">
        <v>378</v>
      </c>
      <c r="BC576" s="5">
        <v>19000</v>
      </c>
      <c r="BD576" s="5">
        <v>9.5</v>
      </c>
      <c r="BE576" s="5">
        <v>472.1</v>
      </c>
      <c r="BF576" s="5">
        <v>6.9</v>
      </c>
      <c r="BG576" s="5">
        <v>509.8</v>
      </c>
      <c r="BH576" s="5">
        <v>4.3</v>
      </c>
      <c r="BI576" s="5">
        <v>256.7</v>
      </c>
      <c r="BJ576" s="5">
        <v>5</v>
      </c>
      <c r="BK576" s="5" t="s">
        <v>858</v>
      </c>
      <c r="BL576" s="5" t="s">
        <v>858</v>
      </c>
      <c r="BN576" s="6" t="s">
        <v>799</v>
      </c>
      <c r="BO576" s="6" t="s">
        <v>378</v>
      </c>
      <c r="BP576" s="6">
        <v>29000</v>
      </c>
      <c r="BQ576" s="6">
        <v>7.6</v>
      </c>
      <c r="BR576" s="6">
        <v>35.5</v>
      </c>
      <c r="BS576" s="6">
        <v>2.2999999999999998</v>
      </c>
      <c r="BT576" s="6">
        <v>32</v>
      </c>
      <c r="BU576" s="6">
        <v>2.8</v>
      </c>
      <c r="BV576" s="6">
        <v>14.5</v>
      </c>
      <c r="BW576" s="6">
        <v>15</v>
      </c>
      <c r="BX576" s="6" t="s">
        <v>858</v>
      </c>
      <c r="BY576" s="6" t="s">
        <v>858</v>
      </c>
      <c r="CA576" s="7" t="s">
        <v>799</v>
      </c>
      <c r="CB576" s="7" t="s">
        <v>378</v>
      </c>
      <c r="CC576" s="7">
        <v>25000</v>
      </c>
      <c r="CD576" s="7">
        <v>13.2</v>
      </c>
      <c r="CE576" s="7">
        <v>18599</v>
      </c>
      <c r="CF576" s="7">
        <v>12</v>
      </c>
      <c r="CG576" s="7">
        <v>20825</v>
      </c>
      <c r="CH576" s="7">
        <v>9.1</v>
      </c>
      <c r="CI576" s="7">
        <v>6854</v>
      </c>
      <c r="CJ576" s="7">
        <v>14</v>
      </c>
      <c r="CK576" s="7" t="s">
        <v>858</v>
      </c>
      <c r="CL576" s="7" t="s">
        <v>858</v>
      </c>
      <c r="CN576" s="8" t="s">
        <v>799</v>
      </c>
      <c r="CO576" s="8" t="s">
        <v>378</v>
      </c>
      <c r="CP576" s="8">
        <v>29000</v>
      </c>
      <c r="CQ576" s="8">
        <v>7.6</v>
      </c>
      <c r="CR576" s="8">
        <v>9.8800000000000008</v>
      </c>
      <c r="CS576" s="8">
        <v>6.7</v>
      </c>
      <c r="CT576" s="8">
        <v>12.36</v>
      </c>
      <c r="CU576" s="8">
        <v>4</v>
      </c>
      <c r="CV576" s="8">
        <v>6.14</v>
      </c>
      <c r="CW576" s="8">
        <v>1.7</v>
      </c>
      <c r="CX576" s="8" t="s">
        <v>858</v>
      </c>
      <c r="CY576" s="8" t="s">
        <v>858</v>
      </c>
      <c r="DA576" s="20" t="s">
        <v>799</v>
      </c>
      <c r="DB576" s="20" t="s">
        <v>378</v>
      </c>
      <c r="DC576" s="20">
        <v>29000</v>
      </c>
      <c r="DD576" s="20">
        <v>7.6</v>
      </c>
      <c r="DE576" s="20">
        <v>365.6</v>
      </c>
      <c r="DF576" s="20">
        <v>8.8000000000000007</v>
      </c>
      <c r="DG576" s="20">
        <v>395.6</v>
      </c>
      <c r="DH576" s="20">
        <v>4.9000000000000004</v>
      </c>
      <c r="DI576" s="20">
        <v>110.7</v>
      </c>
      <c r="DJ576" s="20">
        <v>15</v>
      </c>
      <c r="DK576" s="20" t="s">
        <v>858</v>
      </c>
      <c r="DL576" s="20" t="s">
        <v>858</v>
      </c>
      <c r="DN576" s="21" t="s">
        <v>799</v>
      </c>
      <c r="DO576" s="21" t="s">
        <v>378</v>
      </c>
      <c r="DP576" s="21">
        <v>7000</v>
      </c>
      <c r="DQ576" s="21">
        <v>15</v>
      </c>
      <c r="DR576" s="21">
        <v>36.200000000000003</v>
      </c>
      <c r="DS576" s="21">
        <v>2.8</v>
      </c>
      <c r="DT576" s="21">
        <v>36.700000000000003</v>
      </c>
      <c r="DU576" s="21">
        <v>1.9</v>
      </c>
      <c r="DV576" s="21" t="s">
        <v>858</v>
      </c>
      <c r="DW576" s="21" t="s">
        <v>858</v>
      </c>
      <c r="DX576" s="21" t="s">
        <v>858</v>
      </c>
      <c r="DY576" s="21" t="s">
        <v>858</v>
      </c>
      <c r="EA576" s="22" t="s">
        <v>799</v>
      </c>
      <c r="EB576" s="22" t="s">
        <v>378</v>
      </c>
      <c r="EC576" s="22">
        <v>6000</v>
      </c>
      <c r="ED576" s="22">
        <v>18.2</v>
      </c>
      <c r="EE576" s="22">
        <v>23787</v>
      </c>
      <c r="EF576" s="22">
        <v>17</v>
      </c>
      <c r="EG576" s="22">
        <v>24574</v>
      </c>
      <c r="EH576" s="22">
        <v>8.4</v>
      </c>
      <c r="EI576" s="22" t="s">
        <v>858</v>
      </c>
      <c r="EJ576" s="22" t="s">
        <v>858</v>
      </c>
      <c r="EK576" s="22" t="s">
        <v>858</v>
      </c>
      <c r="EL576" s="22" t="s">
        <v>858</v>
      </c>
      <c r="EN576" s="23" t="s">
        <v>799</v>
      </c>
      <c r="EO576" s="23" t="s">
        <v>378</v>
      </c>
      <c r="EP576" s="23">
        <v>7000</v>
      </c>
      <c r="EQ576" s="23">
        <v>15</v>
      </c>
      <c r="ER576" s="23">
        <v>11.79</v>
      </c>
      <c r="ES576" s="23">
        <v>13</v>
      </c>
      <c r="ET576" s="23">
        <v>13.19</v>
      </c>
      <c r="EU576" s="23">
        <v>6.5</v>
      </c>
      <c r="EV576" s="23" t="s">
        <v>858</v>
      </c>
      <c r="EW576" s="23" t="s">
        <v>858</v>
      </c>
      <c r="EX576" s="23" t="s">
        <v>858</v>
      </c>
      <c r="EY576" s="23" t="s">
        <v>858</v>
      </c>
      <c r="FA576" s="24" t="s">
        <v>799</v>
      </c>
      <c r="FB576" s="24" t="s">
        <v>378</v>
      </c>
      <c r="FC576" s="24">
        <v>7000</v>
      </c>
      <c r="FD576" s="24">
        <v>15</v>
      </c>
      <c r="FE576" s="24">
        <v>462.8</v>
      </c>
      <c r="FF576" s="24">
        <v>12</v>
      </c>
      <c r="FG576" s="24">
        <v>484.3</v>
      </c>
      <c r="FH576" s="24">
        <v>6.6</v>
      </c>
      <c r="FI576" s="24" t="s">
        <v>858</v>
      </c>
      <c r="FJ576" s="24" t="s">
        <v>858</v>
      </c>
      <c r="FK576" s="24" t="s">
        <v>858</v>
      </c>
      <c r="FL576" s="24" t="s">
        <v>858</v>
      </c>
      <c r="FN576" s="11" t="s">
        <v>799</v>
      </c>
      <c r="FO576" s="11" t="s">
        <v>378</v>
      </c>
      <c r="FP576" s="11">
        <v>12000</v>
      </c>
      <c r="FQ576" s="11">
        <v>12.2</v>
      </c>
      <c r="FR576" s="11">
        <v>39.1</v>
      </c>
      <c r="FS576" s="11">
        <v>1.7</v>
      </c>
      <c r="FT576" s="11">
        <v>40.299999999999997</v>
      </c>
      <c r="FU576" s="11">
        <v>1.6</v>
      </c>
      <c r="FV576" s="11">
        <v>35</v>
      </c>
      <c r="FW576" s="11">
        <v>1.5</v>
      </c>
      <c r="FX576" s="11" t="s">
        <v>858</v>
      </c>
      <c r="FY576" s="11" t="s">
        <v>858</v>
      </c>
      <c r="GA576" s="10" t="s">
        <v>799</v>
      </c>
      <c r="GB576" s="10" t="s">
        <v>378</v>
      </c>
      <c r="GC576" s="10" t="s">
        <v>858</v>
      </c>
      <c r="GD576" s="10" t="s">
        <v>858</v>
      </c>
      <c r="GE576" s="10">
        <v>24170</v>
      </c>
      <c r="GF576" s="10" t="s">
        <v>858</v>
      </c>
      <c r="GG576" s="10">
        <v>27529</v>
      </c>
      <c r="GH576" s="10">
        <v>11</v>
      </c>
      <c r="GI576" s="10" t="s">
        <v>858</v>
      </c>
      <c r="GJ576" s="10" t="s">
        <v>858</v>
      </c>
      <c r="GK576" s="10" t="s">
        <v>858</v>
      </c>
      <c r="GL576" s="10" t="s">
        <v>858</v>
      </c>
      <c r="GN576" s="9" t="s">
        <v>799</v>
      </c>
      <c r="GO576" s="9" t="s">
        <v>378</v>
      </c>
      <c r="GP576" s="9">
        <v>12000</v>
      </c>
      <c r="GQ576" s="9">
        <v>12.2</v>
      </c>
      <c r="GR576" s="9">
        <v>10.97</v>
      </c>
      <c r="GS576" s="9">
        <v>8.9</v>
      </c>
      <c r="GT576" s="9">
        <v>13.03</v>
      </c>
      <c r="GU576" s="9">
        <v>5.8</v>
      </c>
      <c r="GV576" s="9">
        <v>6.54</v>
      </c>
      <c r="GW576" s="9">
        <v>5.9</v>
      </c>
      <c r="GX576" s="9" t="s">
        <v>858</v>
      </c>
      <c r="GY576" s="9" t="s">
        <v>858</v>
      </c>
    </row>
    <row r="577" spans="1:207" x14ac:dyDescent="0.25">
      <c r="A577" s="1" t="s">
        <v>800</v>
      </c>
      <c r="B577" s="1" t="s">
        <v>379</v>
      </c>
      <c r="C577" s="1">
        <v>5000</v>
      </c>
      <c r="D577" s="1">
        <v>18.899999999999999</v>
      </c>
      <c r="E577" s="1">
        <v>394.4</v>
      </c>
      <c r="F577" s="1">
        <v>13</v>
      </c>
      <c r="G577" s="1">
        <v>428.4</v>
      </c>
      <c r="H577" s="1">
        <v>7.2</v>
      </c>
      <c r="I577" s="1" t="s">
        <v>858</v>
      </c>
      <c r="J577" s="1" t="s">
        <v>858</v>
      </c>
      <c r="K577" s="1" t="s">
        <v>858</v>
      </c>
      <c r="L577" s="1" t="s">
        <v>858</v>
      </c>
      <c r="N577" s="2" t="s">
        <v>800</v>
      </c>
      <c r="O577" s="2" t="s">
        <v>379</v>
      </c>
      <c r="P577" s="2">
        <v>10000</v>
      </c>
      <c r="Q577" s="2">
        <v>12.8</v>
      </c>
      <c r="R577" s="2">
        <v>37.5</v>
      </c>
      <c r="S577" s="2">
        <v>2.5</v>
      </c>
      <c r="T577" s="2">
        <v>38.799999999999997</v>
      </c>
      <c r="U577" s="2">
        <v>1.9</v>
      </c>
      <c r="V577" s="2">
        <v>33.1</v>
      </c>
      <c r="W577" s="2">
        <v>5.3</v>
      </c>
      <c r="X577" s="2" t="s">
        <v>858</v>
      </c>
      <c r="Y577" s="2" t="s">
        <v>858</v>
      </c>
      <c r="AA577" s="3" t="s">
        <v>800</v>
      </c>
      <c r="AB577" s="3" t="s">
        <v>379</v>
      </c>
      <c r="AC577" s="3">
        <v>10000</v>
      </c>
      <c r="AD577" s="3">
        <v>14.7</v>
      </c>
      <c r="AE577" s="3">
        <v>20988</v>
      </c>
      <c r="AF577" s="3">
        <v>13</v>
      </c>
      <c r="AG577" s="3">
        <v>23584</v>
      </c>
      <c r="AH577" s="3">
        <v>6.7</v>
      </c>
      <c r="AI577" s="3" t="s">
        <v>858</v>
      </c>
      <c r="AJ577" s="3" t="s">
        <v>858</v>
      </c>
      <c r="AK577" s="3" t="s">
        <v>858</v>
      </c>
      <c r="AL577" s="3" t="s">
        <v>858</v>
      </c>
      <c r="AN577" s="4" t="s">
        <v>800</v>
      </c>
      <c r="AO577" s="4" t="s">
        <v>379</v>
      </c>
      <c r="AP577" s="4">
        <v>10000</v>
      </c>
      <c r="AQ577" s="4">
        <v>12.8</v>
      </c>
      <c r="AR577" s="4">
        <v>9.7200000000000006</v>
      </c>
      <c r="AS577" s="4">
        <v>12</v>
      </c>
      <c r="AT577" s="4">
        <v>11.83</v>
      </c>
      <c r="AU577" s="4">
        <v>6.4</v>
      </c>
      <c r="AV577" s="4">
        <v>6.31</v>
      </c>
      <c r="AW577" s="4">
        <v>2.8</v>
      </c>
      <c r="AX577" s="4" t="s">
        <v>858</v>
      </c>
      <c r="AY577" s="4" t="s">
        <v>858</v>
      </c>
      <c r="BA577" s="5" t="s">
        <v>800</v>
      </c>
      <c r="BB577" s="5" t="s">
        <v>379</v>
      </c>
      <c r="BC577" s="5">
        <v>10000</v>
      </c>
      <c r="BD577" s="5">
        <v>12.8</v>
      </c>
      <c r="BE577" s="5">
        <v>398.6</v>
      </c>
      <c r="BF577" s="5">
        <v>12</v>
      </c>
      <c r="BG577" s="5">
        <v>459.1</v>
      </c>
      <c r="BH577" s="5">
        <v>6.1</v>
      </c>
      <c r="BI577" s="5">
        <v>248.2</v>
      </c>
      <c r="BJ577" s="5">
        <v>6.1</v>
      </c>
      <c r="BK577" s="5" t="s">
        <v>858</v>
      </c>
      <c r="BL577" s="5" t="s">
        <v>858</v>
      </c>
      <c r="BN577" s="6" t="s">
        <v>800</v>
      </c>
      <c r="BO577" s="6" t="s">
        <v>379</v>
      </c>
      <c r="BP577" s="6">
        <v>15000</v>
      </c>
      <c r="BQ577" s="6">
        <v>10.5</v>
      </c>
      <c r="BR577" s="6">
        <v>35</v>
      </c>
      <c r="BS577" s="6">
        <v>4.3</v>
      </c>
      <c r="BT577" s="6">
        <v>31.9</v>
      </c>
      <c r="BU577" s="6">
        <v>4</v>
      </c>
      <c r="BV577" s="6" t="s">
        <v>858</v>
      </c>
      <c r="BW577" s="6" t="s">
        <v>858</v>
      </c>
      <c r="BX577" s="6" t="s">
        <v>858</v>
      </c>
      <c r="BY577" s="6" t="s">
        <v>858</v>
      </c>
      <c r="CA577" s="7" t="s">
        <v>800</v>
      </c>
      <c r="CB577" s="7" t="s">
        <v>379</v>
      </c>
      <c r="CC577" s="7">
        <v>13000</v>
      </c>
      <c r="CD577" s="7">
        <v>12.3</v>
      </c>
      <c r="CE577" s="7">
        <v>16437</v>
      </c>
      <c r="CF577" s="7">
        <v>14</v>
      </c>
      <c r="CG577" s="7">
        <v>20122</v>
      </c>
      <c r="CH577" s="7">
        <v>6.9</v>
      </c>
      <c r="CI577" s="7">
        <v>8148</v>
      </c>
      <c r="CJ577" s="7">
        <v>19</v>
      </c>
      <c r="CK577" s="7" t="s">
        <v>858</v>
      </c>
      <c r="CL577" s="7" t="s">
        <v>858</v>
      </c>
      <c r="CN577" s="8" t="s">
        <v>800</v>
      </c>
      <c r="CO577" s="8" t="s">
        <v>379</v>
      </c>
      <c r="CP577" s="8">
        <v>15000</v>
      </c>
      <c r="CQ577" s="8">
        <v>10.5</v>
      </c>
      <c r="CR577" s="8">
        <v>9.6199999999999992</v>
      </c>
      <c r="CS577" s="8">
        <v>12</v>
      </c>
      <c r="CT577" s="8">
        <v>11.78</v>
      </c>
      <c r="CU577" s="8">
        <v>5.5</v>
      </c>
      <c r="CV577" s="8">
        <v>6.31</v>
      </c>
      <c r="CW577" s="8">
        <v>2.5</v>
      </c>
      <c r="CX577" s="8" t="s">
        <v>858</v>
      </c>
      <c r="CY577" s="8" t="s">
        <v>858</v>
      </c>
      <c r="DA577" s="20" t="s">
        <v>800</v>
      </c>
      <c r="DB577" s="20" t="s">
        <v>379</v>
      </c>
      <c r="DC577" s="20">
        <v>15000</v>
      </c>
      <c r="DD577" s="20">
        <v>10.5</v>
      </c>
      <c r="DE577" s="20">
        <v>306.60000000000002</v>
      </c>
      <c r="DF577" s="20">
        <v>11</v>
      </c>
      <c r="DG577" s="20">
        <v>376.4</v>
      </c>
      <c r="DH577" s="20">
        <v>6.2</v>
      </c>
      <c r="DI577" s="20">
        <v>131</v>
      </c>
      <c r="DJ577" s="20">
        <v>15</v>
      </c>
      <c r="DK577" s="20" t="s">
        <v>858</v>
      </c>
      <c r="DL577" s="20" t="s">
        <v>858</v>
      </c>
      <c r="DN577" s="21" t="s">
        <v>800</v>
      </c>
      <c r="DO577" s="21" t="s">
        <v>379</v>
      </c>
      <c r="DP577" s="21">
        <v>5000</v>
      </c>
      <c r="DQ577" s="21">
        <v>17.5</v>
      </c>
      <c r="DR577" s="21">
        <v>35</v>
      </c>
      <c r="DS577" s="21">
        <v>1.8</v>
      </c>
      <c r="DT577" s="21">
        <v>36.200000000000003</v>
      </c>
      <c r="DU577" s="21">
        <v>2.2000000000000002</v>
      </c>
      <c r="DV577" s="21" t="s">
        <v>858</v>
      </c>
      <c r="DW577" s="21" t="s">
        <v>858</v>
      </c>
      <c r="DX577" s="21" t="s">
        <v>858</v>
      </c>
      <c r="DY577" s="21" t="s">
        <v>858</v>
      </c>
      <c r="EA577" s="22" t="s">
        <v>800</v>
      </c>
      <c r="EB577" s="22" t="s">
        <v>379</v>
      </c>
      <c r="EC577" s="22">
        <v>5000</v>
      </c>
      <c r="ED577" s="22">
        <v>20</v>
      </c>
      <c r="EE577" s="22" t="s">
        <v>858</v>
      </c>
      <c r="EF577" s="22" t="s">
        <v>858</v>
      </c>
      <c r="EG577" s="22">
        <v>24521</v>
      </c>
      <c r="EH577" s="22">
        <v>11</v>
      </c>
      <c r="EI577" s="22" t="s">
        <v>858</v>
      </c>
      <c r="EJ577" s="22" t="s">
        <v>858</v>
      </c>
      <c r="EK577" s="22" t="s">
        <v>858</v>
      </c>
      <c r="EL577" s="22" t="s">
        <v>858</v>
      </c>
      <c r="EN577" s="23" t="s">
        <v>800</v>
      </c>
      <c r="EO577" s="23" t="s">
        <v>379</v>
      </c>
      <c r="EP577" s="23">
        <v>5000</v>
      </c>
      <c r="EQ577" s="23">
        <v>17.5</v>
      </c>
      <c r="ER577" s="23" t="s">
        <v>858</v>
      </c>
      <c r="ES577" s="23" t="s">
        <v>858</v>
      </c>
      <c r="ET577" s="23">
        <v>13.48</v>
      </c>
      <c r="EU577" s="23">
        <v>9.1999999999999993</v>
      </c>
      <c r="EV577" s="23" t="s">
        <v>858</v>
      </c>
      <c r="EW577" s="23" t="s">
        <v>858</v>
      </c>
      <c r="EX577" s="23" t="s">
        <v>858</v>
      </c>
      <c r="EY577" s="23" t="s">
        <v>858</v>
      </c>
      <c r="FA577" s="24" t="s">
        <v>800</v>
      </c>
      <c r="FB577" s="24" t="s">
        <v>379</v>
      </c>
      <c r="FC577" s="24">
        <v>5000</v>
      </c>
      <c r="FD577" s="24">
        <v>17.5</v>
      </c>
      <c r="FE577" s="24" t="s">
        <v>858</v>
      </c>
      <c r="FF577" s="24" t="s">
        <v>858</v>
      </c>
      <c r="FG577" s="24">
        <v>487.7</v>
      </c>
      <c r="FH577" s="24">
        <v>9.1999999999999993</v>
      </c>
      <c r="FI577" s="24" t="s">
        <v>858</v>
      </c>
      <c r="FJ577" s="24" t="s">
        <v>858</v>
      </c>
      <c r="FK577" s="24" t="s">
        <v>858</v>
      </c>
      <c r="FL577" s="24" t="s">
        <v>858</v>
      </c>
      <c r="FN577" s="11" t="s">
        <v>800</v>
      </c>
      <c r="FO577" s="11" t="s">
        <v>379</v>
      </c>
      <c r="FP577" s="11">
        <v>5000</v>
      </c>
      <c r="FQ577" s="11">
        <v>18.899999999999999</v>
      </c>
      <c r="FR577" s="11">
        <v>40</v>
      </c>
      <c r="FS577" s="11">
        <v>2.7</v>
      </c>
      <c r="FT577" s="11">
        <v>41.6</v>
      </c>
      <c r="FU577" s="11">
        <v>2.5</v>
      </c>
      <c r="FV577" s="11" t="s">
        <v>858</v>
      </c>
      <c r="FW577" s="11" t="s">
        <v>858</v>
      </c>
      <c r="FX577" s="11" t="s">
        <v>858</v>
      </c>
      <c r="FY577" s="11" t="s">
        <v>858</v>
      </c>
      <c r="GA577" s="10" t="s">
        <v>800</v>
      </c>
      <c r="GB577" s="10" t="s">
        <v>379</v>
      </c>
      <c r="GC577" s="10" t="s">
        <v>858</v>
      </c>
      <c r="GD577" s="10" t="s">
        <v>858</v>
      </c>
      <c r="GE577" s="10">
        <v>21463</v>
      </c>
      <c r="GF577" s="10">
        <v>14</v>
      </c>
      <c r="GG577" s="10">
        <v>22605</v>
      </c>
      <c r="GH577" s="10">
        <v>7.2</v>
      </c>
      <c r="GI577" s="10" t="s">
        <v>858</v>
      </c>
      <c r="GJ577" s="10" t="s">
        <v>858</v>
      </c>
      <c r="GK577" s="10" t="s">
        <v>858</v>
      </c>
      <c r="GL577" s="10" t="s">
        <v>858</v>
      </c>
      <c r="GN577" s="9" t="s">
        <v>800</v>
      </c>
      <c r="GO577" s="9" t="s">
        <v>379</v>
      </c>
      <c r="GP577" s="9">
        <v>5000</v>
      </c>
      <c r="GQ577" s="9">
        <v>18.899999999999999</v>
      </c>
      <c r="GR577" s="9">
        <v>9.3000000000000007</v>
      </c>
      <c r="GS577" s="9">
        <v>12</v>
      </c>
      <c r="GT577" s="9">
        <v>10.29</v>
      </c>
      <c r="GU577" s="9">
        <v>7.7</v>
      </c>
      <c r="GV577" s="9" t="s">
        <v>858</v>
      </c>
      <c r="GW577" s="9" t="s">
        <v>858</v>
      </c>
      <c r="GX577" s="9" t="s">
        <v>858</v>
      </c>
      <c r="GY577" s="9" t="s">
        <v>858</v>
      </c>
    </row>
    <row r="578" spans="1:207" x14ac:dyDescent="0.25">
      <c r="A578" s="1" t="s">
        <v>801</v>
      </c>
      <c r="B578" s="1" t="s">
        <v>380</v>
      </c>
      <c r="C578" s="1">
        <v>125000</v>
      </c>
      <c r="D578" s="1">
        <v>3.7</v>
      </c>
      <c r="E578" s="1">
        <v>574.6</v>
      </c>
      <c r="F578" s="1">
        <v>3.3</v>
      </c>
      <c r="G578" s="1">
        <v>715.8</v>
      </c>
      <c r="H578" s="1">
        <v>2.5</v>
      </c>
      <c r="I578" s="1">
        <v>301.39999999999998</v>
      </c>
      <c r="J578" s="1">
        <v>2.2000000000000002</v>
      </c>
      <c r="K578" s="1">
        <v>1311</v>
      </c>
      <c r="L578" s="1">
        <v>17</v>
      </c>
      <c r="N578" s="2" t="s">
        <v>801</v>
      </c>
      <c r="O578" s="2" t="s">
        <v>380</v>
      </c>
      <c r="P578" s="2">
        <v>208000</v>
      </c>
      <c r="Q578" s="2">
        <v>2.8</v>
      </c>
      <c r="R578" s="2">
        <v>37.5</v>
      </c>
      <c r="S578" s="2">
        <v>0</v>
      </c>
      <c r="T578" s="2">
        <v>37.9</v>
      </c>
      <c r="U578" s="2">
        <v>0.3</v>
      </c>
      <c r="V578" s="2">
        <v>35</v>
      </c>
      <c r="W578" s="2">
        <v>0</v>
      </c>
      <c r="X578" s="2">
        <v>42.3</v>
      </c>
      <c r="Y578" s="2">
        <v>3.8</v>
      </c>
      <c r="AA578" s="3" t="s">
        <v>801</v>
      </c>
      <c r="AB578" s="3" t="s">
        <v>380</v>
      </c>
      <c r="AC578" s="3">
        <v>179000</v>
      </c>
      <c r="AD578" s="3">
        <v>3.8</v>
      </c>
      <c r="AE578" s="3">
        <v>28297</v>
      </c>
      <c r="AF578" s="3">
        <v>3.9</v>
      </c>
      <c r="AG578" s="3">
        <v>35393</v>
      </c>
      <c r="AH578" s="3">
        <v>3</v>
      </c>
      <c r="AI578" s="3">
        <v>15293</v>
      </c>
      <c r="AJ578" s="3">
        <v>5.3</v>
      </c>
      <c r="AK578" s="3" t="s">
        <v>858</v>
      </c>
      <c r="AL578" s="3" t="s">
        <v>858</v>
      </c>
      <c r="AN578" s="4" t="s">
        <v>801</v>
      </c>
      <c r="AO578" s="4" t="s">
        <v>380</v>
      </c>
      <c r="AP578" s="4">
        <v>208000</v>
      </c>
      <c r="AQ578" s="4">
        <v>2.8</v>
      </c>
      <c r="AR578" s="4">
        <v>14.17</v>
      </c>
      <c r="AS578" s="4">
        <v>3.1</v>
      </c>
      <c r="AT578" s="4">
        <v>17.23</v>
      </c>
      <c r="AU578" s="4">
        <v>1.9</v>
      </c>
      <c r="AV578" s="4">
        <v>7.57</v>
      </c>
      <c r="AW578" s="4">
        <v>1.6</v>
      </c>
      <c r="AX578" s="4">
        <v>30.68</v>
      </c>
      <c r="AY578" s="4">
        <v>14</v>
      </c>
      <c r="BA578" s="5" t="s">
        <v>801</v>
      </c>
      <c r="BB578" s="5" t="s">
        <v>380</v>
      </c>
      <c r="BC578" s="5">
        <v>208000</v>
      </c>
      <c r="BD578" s="5">
        <v>2.8</v>
      </c>
      <c r="BE578" s="5">
        <v>536.79999999999995</v>
      </c>
      <c r="BF578" s="5">
        <v>2.5</v>
      </c>
      <c r="BG578" s="5">
        <v>653.6</v>
      </c>
      <c r="BH578" s="5">
        <v>1.9</v>
      </c>
      <c r="BI578" s="5">
        <v>291.8</v>
      </c>
      <c r="BJ578" s="5">
        <v>1.5</v>
      </c>
      <c r="BK578" s="5">
        <v>1149.8</v>
      </c>
      <c r="BL578" s="5">
        <v>13</v>
      </c>
      <c r="BN578" s="6" t="s">
        <v>801</v>
      </c>
      <c r="BO578" s="6" t="s">
        <v>380</v>
      </c>
      <c r="BP578" s="6">
        <v>273000</v>
      </c>
      <c r="BQ578" s="6">
        <v>2.4</v>
      </c>
      <c r="BR578" s="6">
        <v>35</v>
      </c>
      <c r="BS578" s="6">
        <v>0.9</v>
      </c>
      <c r="BT578" s="6">
        <v>33.1</v>
      </c>
      <c r="BU578" s="6">
        <v>0.8</v>
      </c>
      <c r="BV578" s="6">
        <v>16.399999999999999</v>
      </c>
      <c r="BW578" s="6">
        <v>4.8</v>
      </c>
      <c r="BX578" s="6">
        <v>41.4</v>
      </c>
      <c r="BY578" s="6">
        <v>2.5</v>
      </c>
      <c r="CA578" s="7" t="s">
        <v>801</v>
      </c>
      <c r="CB578" s="7" t="s">
        <v>380</v>
      </c>
      <c r="CC578" s="7">
        <v>230000</v>
      </c>
      <c r="CD578" s="7">
        <v>3.4</v>
      </c>
      <c r="CE578" s="7">
        <v>24628</v>
      </c>
      <c r="CF578" s="7">
        <v>3.8</v>
      </c>
      <c r="CG578" s="7">
        <v>30234</v>
      </c>
      <c r="CH578" s="7">
        <v>2.9</v>
      </c>
      <c r="CI578" s="7">
        <v>8243</v>
      </c>
      <c r="CJ578" s="7">
        <v>12</v>
      </c>
      <c r="CK578" s="7">
        <v>55445</v>
      </c>
      <c r="CL578" s="7">
        <v>19</v>
      </c>
      <c r="CN578" s="8" t="s">
        <v>801</v>
      </c>
      <c r="CO578" s="8" t="s">
        <v>380</v>
      </c>
      <c r="CP578" s="8">
        <v>273000</v>
      </c>
      <c r="CQ578" s="8">
        <v>2.4</v>
      </c>
      <c r="CR578" s="8">
        <v>13.12</v>
      </c>
      <c r="CS578" s="8">
        <v>2.4</v>
      </c>
      <c r="CT578" s="8">
        <v>16.54</v>
      </c>
      <c r="CU578" s="8">
        <v>1.8</v>
      </c>
      <c r="CV578" s="8">
        <v>6.85</v>
      </c>
      <c r="CW578" s="8">
        <v>1.5</v>
      </c>
      <c r="CX578" s="8">
        <v>28.4</v>
      </c>
      <c r="CY578" s="8">
        <v>11</v>
      </c>
      <c r="DA578" s="20" t="s">
        <v>801</v>
      </c>
      <c r="DB578" s="20" t="s">
        <v>380</v>
      </c>
      <c r="DC578" s="20">
        <v>273000</v>
      </c>
      <c r="DD578" s="20">
        <v>2.4</v>
      </c>
      <c r="DE578" s="20">
        <v>448.8</v>
      </c>
      <c r="DF578" s="20">
        <v>2.9</v>
      </c>
      <c r="DG578" s="20">
        <v>547.5</v>
      </c>
      <c r="DH578" s="20">
        <v>1.9</v>
      </c>
      <c r="DI578" s="20">
        <v>146</v>
      </c>
      <c r="DJ578" s="20">
        <v>5.9</v>
      </c>
      <c r="DK578" s="20">
        <v>1015.2</v>
      </c>
      <c r="DL578" s="20">
        <v>11</v>
      </c>
      <c r="DN578" s="21" t="s">
        <v>801</v>
      </c>
      <c r="DO578" s="21" t="s">
        <v>380</v>
      </c>
      <c r="DP578" s="21">
        <v>83000</v>
      </c>
      <c r="DQ578" s="21">
        <v>4.3</v>
      </c>
      <c r="DR578" s="21">
        <v>36.4</v>
      </c>
      <c r="DS578" s="21">
        <v>1.2</v>
      </c>
      <c r="DT578" s="21">
        <v>36.9</v>
      </c>
      <c r="DU578" s="21">
        <v>0.5</v>
      </c>
      <c r="DV578" s="21">
        <v>33.9</v>
      </c>
      <c r="DW578" s="21">
        <v>1.6</v>
      </c>
      <c r="DX578" s="21">
        <v>40</v>
      </c>
      <c r="DY578" s="21">
        <v>3.9</v>
      </c>
      <c r="EA578" s="22" t="s">
        <v>801</v>
      </c>
      <c r="EB578" s="22" t="s">
        <v>380</v>
      </c>
      <c r="EC578" s="22">
        <v>70000</v>
      </c>
      <c r="ED578" s="22">
        <v>5.9</v>
      </c>
      <c r="EE578" s="22">
        <v>26130</v>
      </c>
      <c r="EF578" s="22">
        <v>6.1</v>
      </c>
      <c r="EG578" s="22">
        <v>29356</v>
      </c>
      <c r="EH578" s="22">
        <v>3.5</v>
      </c>
      <c r="EI578" s="22">
        <v>14215</v>
      </c>
      <c r="EJ578" s="22">
        <v>9</v>
      </c>
      <c r="EK578" s="22" t="s">
        <v>858</v>
      </c>
      <c r="EL578" s="22" t="s">
        <v>858</v>
      </c>
      <c r="EN578" s="23" t="s">
        <v>801</v>
      </c>
      <c r="EO578" s="23" t="s">
        <v>380</v>
      </c>
      <c r="EP578" s="23">
        <v>83000</v>
      </c>
      <c r="EQ578" s="23">
        <v>4.3</v>
      </c>
      <c r="ER578" s="23">
        <v>13.41</v>
      </c>
      <c r="ES578" s="23">
        <v>3.9</v>
      </c>
      <c r="ET578" s="23">
        <v>15.19</v>
      </c>
      <c r="EU578" s="23">
        <v>2.2999999999999998</v>
      </c>
      <c r="EV578" s="23">
        <v>7.3</v>
      </c>
      <c r="EW578" s="23">
        <v>3.2</v>
      </c>
      <c r="EX578" s="23" t="s">
        <v>858</v>
      </c>
      <c r="EY578" s="23" t="s">
        <v>858</v>
      </c>
      <c r="FA578" s="24" t="s">
        <v>801</v>
      </c>
      <c r="FB578" s="24" t="s">
        <v>380</v>
      </c>
      <c r="FC578" s="24">
        <v>83000</v>
      </c>
      <c r="FD578" s="24">
        <v>4.3</v>
      </c>
      <c r="FE578" s="24">
        <v>496.6</v>
      </c>
      <c r="FF578" s="24">
        <v>3.5</v>
      </c>
      <c r="FG578" s="24">
        <v>560.6</v>
      </c>
      <c r="FH578" s="24">
        <v>2.2999999999999998</v>
      </c>
      <c r="FI578" s="24">
        <v>275.2</v>
      </c>
      <c r="FJ578" s="24">
        <v>2.9</v>
      </c>
      <c r="FK578" s="24" t="s">
        <v>858</v>
      </c>
      <c r="FL578" s="24" t="s">
        <v>858</v>
      </c>
      <c r="FN578" s="11" t="s">
        <v>801</v>
      </c>
      <c r="FO578" s="11" t="s">
        <v>380</v>
      </c>
      <c r="FP578" s="11">
        <v>125000</v>
      </c>
      <c r="FQ578" s="11">
        <v>3.7</v>
      </c>
      <c r="FR578" s="11">
        <v>37.5</v>
      </c>
      <c r="FS578" s="11">
        <v>0</v>
      </c>
      <c r="FT578" s="11">
        <v>38.6</v>
      </c>
      <c r="FU578" s="11">
        <v>0.4</v>
      </c>
      <c r="FV578" s="11">
        <v>35</v>
      </c>
      <c r="FW578" s="11">
        <v>0</v>
      </c>
      <c r="FX578" s="11">
        <v>43.6</v>
      </c>
      <c r="FY578" s="11">
        <v>5.3</v>
      </c>
      <c r="GA578" s="10" t="s">
        <v>801</v>
      </c>
      <c r="GB578" s="10" t="s">
        <v>380</v>
      </c>
      <c r="GC578" s="10">
        <v>109000</v>
      </c>
      <c r="GD578" s="10">
        <v>5.0999999999999996</v>
      </c>
      <c r="GE578" s="10">
        <v>29912</v>
      </c>
      <c r="GF578" s="10">
        <v>5.4</v>
      </c>
      <c r="GG578" s="10">
        <v>39246</v>
      </c>
      <c r="GH578" s="10">
        <v>4.0999999999999996</v>
      </c>
      <c r="GI578" s="10">
        <v>16182</v>
      </c>
      <c r="GJ578" s="10">
        <v>6.7</v>
      </c>
      <c r="GK578" s="10" t="s">
        <v>858</v>
      </c>
      <c r="GL578" s="10" t="s">
        <v>858</v>
      </c>
      <c r="GN578" s="9" t="s">
        <v>801</v>
      </c>
      <c r="GO578" s="9" t="s">
        <v>380</v>
      </c>
      <c r="GP578" s="9">
        <v>125000</v>
      </c>
      <c r="GQ578" s="9">
        <v>3.7</v>
      </c>
      <c r="GR578" s="9">
        <v>14.76</v>
      </c>
      <c r="GS578" s="9">
        <v>4.5999999999999996</v>
      </c>
      <c r="GT578" s="9">
        <v>18.54</v>
      </c>
      <c r="GU578" s="9">
        <v>2.6</v>
      </c>
      <c r="GV578" s="9">
        <v>7.67</v>
      </c>
      <c r="GW578" s="9">
        <v>1.7</v>
      </c>
      <c r="GX578" s="9">
        <v>35.369999999999997</v>
      </c>
      <c r="GY578" s="9">
        <v>17</v>
      </c>
    </row>
    <row r="579" spans="1:207" x14ac:dyDescent="0.25">
      <c r="A579" s="1" t="s">
        <v>802</v>
      </c>
      <c r="B579" s="1" t="s">
        <v>381</v>
      </c>
      <c r="C579" s="1" t="s">
        <v>858</v>
      </c>
      <c r="D579" s="1" t="s">
        <v>858</v>
      </c>
      <c r="E579" s="1">
        <v>448.1</v>
      </c>
      <c r="F579" s="1">
        <v>16</v>
      </c>
      <c r="G579" s="1">
        <v>571.20000000000005</v>
      </c>
      <c r="H579" s="1">
        <v>12</v>
      </c>
      <c r="I579" s="1" t="s">
        <v>858</v>
      </c>
      <c r="J579" s="1" t="s">
        <v>858</v>
      </c>
      <c r="K579" s="1" t="s">
        <v>858</v>
      </c>
      <c r="L579" s="1" t="s">
        <v>858</v>
      </c>
      <c r="N579" s="2" t="s">
        <v>802</v>
      </c>
      <c r="O579" s="2" t="s">
        <v>381</v>
      </c>
      <c r="P579" s="2">
        <v>6000</v>
      </c>
      <c r="Q579" s="2">
        <v>17.2</v>
      </c>
      <c r="R579" s="2">
        <v>37.5</v>
      </c>
      <c r="S579" s="2">
        <v>2.2000000000000002</v>
      </c>
      <c r="T579" s="2">
        <v>38</v>
      </c>
      <c r="U579" s="2">
        <v>1.8</v>
      </c>
      <c r="V579" s="2" t="s">
        <v>858</v>
      </c>
      <c r="W579" s="2" t="s">
        <v>858</v>
      </c>
      <c r="X579" s="2" t="s">
        <v>858</v>
      </c>
      <c r="Y579" s="2" t="s">
        <v>858</v>
      </c>
      <c r="AA579" s="3" t="s">
        <v>802</v>
      </c>
      <c r="AB579" s="3" t="s">
        <v>381</v>
      </c>
      <c r="AC579" s="3" t="s">
        <v>858</v>
      </c>
      <c r="AD579" s="3" t="s">
        <v>858</v>
      </c>
      <c r="AE579" s="3">
        <v>25417</v>
      </c>
      <c r="AF579" s="3">
        <v>14</v>
      </c>
      <c r="AG579" s="3">
        <v>28612</v>
      </c>
      <c r="AH579" s="3">
        <v>10</v>
      </c>
      <c r="AI579" s="3" t="s">
        <v>858</v>
      </c>
      <c r="AJ579" s="3" t="s">
        <v>858</v>
      </c>
      <c r="AK579" s="3" t="s">
        <v>858</v>
      </c>
      <c r="AL579" s="3" t="s">
        <v>858</v>
      </c>
      <c r="AN579" s="4" t="s">
        <v>802</v>
      </c>
      <c r="AO579" s="4" t="s">
        <v>381</v>
      </c>
      <c r="AP579" s="4">
        <v>6000</v>
      </c>
      <c r="AQ579" s="4">
        <v>17.2</v>
      </c>
      <c r="AR579" s="4">
        <v>11.45</v>
      </c>
      <c r="AS579" s="4">
        <v>14</v>
      </c>
      <c r="AT579" s="4">
        <v>14.16</v>
      </c>
      <c r="AU579" s="4">
        <v>9.4</v>
      </c>
      <c r="AV579" s="4" t="s">
        <v>858</v>
      </c>
      <c r="AW579" s="4" t="s">
        <v>858</v>
      </c>
      <c r="AX579" s="4" t="s">
        <v>858</v>
      </c>
      <c r="AY579" s="4" t="s">
        <v>858</v>
      </c>
      <c r="BA579" s="5" t="s">
        <v>802</v>
      </c>
      <c r="BB579" s="5" t="s">
        <v>381</v>
      </c>
      <c r="BC579" s="5">
        <v>6000</v>
      </c>
      <c r="BD579" s="5">
        <v>17.2</v>
      </c>
      <c r="BE579" s="5">
        <v>439.7</v>
      </c>
      <c r="BF579" s="5">
        <v>12</v>
      </c>
      <c r="BG579" s="5">
        <v>537.5</v>
      </c>
      <c r="BH579" s="5">
        <v>9.1999999999999993</v>
      </c>
      <c r="BI579" s="5" t="s">
        <v>858</v>
      </c>
      <c r="BJ579" s="5" t="s">
        <v>858</v>
      </c>
      <c r="BK579" s="5" t="s">
        <v>858</v>
      </c>
      <c r="BL579" s="5" t="s">
        <v>858</v>
      </c>
      <c r="BN579" s="6" t="s">
        <v>802</v>
      </c>
      <c r="BO579" s="6" t="s">
        <v>381</v>
      </c>
      <c r="BP579" s="6">
        <v>10000</v>
      </c>
      <c r="BQ579" s="6">
        <v>12.7</v>
      </c>
      <c r="BR579" s="6">
        <v>35</v>
      </c>
      <c r="BS579" s="6">
        <v>9</v>
      </c>
      <c r="BT579" s="6">
        <v>29.2</v>
      </c>
      <c r="BU579" s="6">
        <v>5.2</v>
      </c>
      <c r="BV579" s="6" t="s">
        <v>858</v>
      </c>
      <c r="BW579" s="6" t="s">
        <v>858</v>
      </c>
      <c r="BX579" s="6" t="s">
        <v>858</v>
      </c>
      <c r="BY579" s="6" t="s">
        <v>858</v>
      </c>
      <c r="CA579" s="7" t="s">
        <v>802</v>
      </c>
      <c r="CB579" s="7" t="s">
        <v>381</v>
      </c>
      <c r="CC579" s="7">
        <v>9000</v>
      </c>
      <c r="CD579" s="7">
        <v>19.899999999999999</v>
      </c>
      <c r="CE579" s="7" t="s">
        <v>858</v>
      </c>
      <c r="CF579" s="7" t="s">
        <v>858</v>
      </c>
      <c r="CG579" s="7">
        <v>20901</v>
      </c>
      <c r="CH579" s="7">
        <v>13</v>
      </c>
      <c r="CI579" s="7" t="s">
        <v>858</v>
      </c>
      <c r="CJ579" s="7" t="s">
        <v>858</v>
      </c>
      <c r="CK579" s="7" t="s">
        <v>858</v>
      </c>
      <c r="CL579" s="7" t="s">
        <v>858</v>
      </c>
      <c r="CN579" s="8" t="s">
        <v>802</v>
      </c>
      <c r="CO579" s="8" t="s">
        <v>381</v>
      </c>
      <c r="CP579" s="8">
        <v>10000</v>
      </c>
      <c r="CQ579" s="8">
        <v>12.7</v>
      </c>
      <c r="CR579" s="8">
        <v>11.09</v>
      </c>
      <c r="CS579" s="8">
        <v>15</v>
      </c>
      <c r="CT579" s="8">
        <v>13.59</v>
      </c>
      <c r="CU579" s="8">
        <v>7.6</v>
      </c>
      <c r="CV579" s="8">
        <v>6.53</v>
      </c>
      <c r="CW579" s="8">
        <v>6</v>
      </c>
      <c r="CX579" s="8" t="s">
        <v>858</v>
      </c>
      <c r="CY579" s="8" t="s">
        <v>858</v>
      </c>
      <c r="DA579" s="20" t="s">
        <v>802</v>
      </c>
      <c r="DB579" s="20" t="s">
        <v>381</v>
      </c>
      <c r="DC579" s="20">
        <v>10000</v>
      </c>
      <c r="DD579" s="20">
        <v>12.7</v>
      </c>
      <c r="DE579" s="20">
        <v>357.1</v>
      </c>
      <c r="DF579" s="20">
        <v>14</v>
      </c>
      <c r="DG579" s="20">
        <v>396.4</v>
      </c>
      <c r="DH579" s="20">
        <v>9.4</v>
      </c>
      <c r="DI579" s="20" t="s">
        <v>858</v>
      </c>
      <c r="DJ579" s="20" t="s">
        <v>858</v>
      </c>
      <c r="DK579" s="20" t="s">
        <v>858</v>
      </c>
      <c r="DL579" s="20" t="s">
        <v>858</v>
      </c>
      <c r="DN579" s="21" t="s">
        <v>802</v>
      </c>
      <c r="DO579" s="21" t="s">
        <v>381</v>
      </c>
      <c r="DP579" s="21" t="s">
        <v>858</v>
      </c>
      <c r="DQ579" s="21" t="s">
        <v>858</v>
      </c>
      <c r="DR579" s="21">
        <v>37.1</v>
      </c>
      <c r="DS579" s="21">
        <v>6.1</v>
      </c>
      <c r="DT579" s="21">
        <v>38.1</v>
      </c>
      <c r="DU579" s="21">
        <v>3.3</v>
      </c>
      <c r="DV579" s="21" t="s">
        <v>858</v>
      </c>
      <c r="DW579" s="21" t="s">
        <v>858</v>
      </c>
      <c r="DX579" s="21" t="s">
        <v>858</v>
      </c>
      <c r="DY579" s="21" t="s">
        <v>858</v>
      </c>
      <c r="EA579" s="22" t="s">
        <v>802</v>
      </c>
      <c r="EB579" s="22" t="s">
        <v>381</v>
      </c>
      <c r="EC579" s="22" t="s">
        <v>858</v>
      </c>
      <c r="ED579" s="22" t="s">
        <v>858</v>
      </c>
      <c r="EE579" s="22">
        <v>21290</v>
      </c>
      <c r="EF579" s="22" t="s">
        <v>858</v>
      </c>
      <c r="EG579" s="22">
        <v>23963</v>
      </c>
      <c r="EH579" s="22">
        <v>12</v>
      </c>
      <c r="EI579" s="22" t="s">
        <v>858</v>
      </c>
      <c r="EJ579" s="22" t="s">
        <v>858</v>
      </c>
      <c r="EK579" s="22" t="s">
        <v>858</v>
      </c>
      <c r="EL579" s="22" t="s">
        <v>858</v>
      </c>
      <c r="EN579" s="23" t="s">
        <v>802</v>
      </c>
      <c r="EO579" s="23" t="s">
        <v>381</v>
      </c>
      <c r="EP579" s="23" t="s">
        <v>858</v>
      </c>
      <c r="EQ579" s="23" t="s">
        <v>858</v>
      </c>
      <c r="ER579" s="23">
        <v>10.59</v>
      </c>
      <c r="ES579" s="23" t="s">
        <v>858</v>
      </c>
      <c r="ET579" s="23">
        <v>12.53</v>
      </c>
      <c r="EU579" s="23">
        <v>11</v>
      </c>
      <c r="EV579" s="23" t="s">
        <v>858</v>
      </c>
      <c r="EW579" s="23" t="s">
        <v>858</v>
      </c>
      <c r="EX579" s="23" t="s">
        <v>858</v>
      </c>
      <c r="EY579" s="23" t="s">
        <v>858</v>
      </c>
      <c r="FA579" s="24" t="s">
        <v>802</v>
      </c>
      <c r="FB579" s="24" t="s">
        <v>381</v>
      </c>
      <c r="FC579" s="24" t="s">
        <v>858</v>
      </c>
      <c r="FD579" s="24" t="s">
        <v>858</v>
      </c>
      <c r="FE579" s="24">
        <v>381.9</v>
      </c>
      <c r="FF579" s="24">
        <v>19</v>
      </c>
      <c r="FG579" s="24">
        <v>477.8</v>
      </c>
      <c r="FH579" s="24">
        <v>11</v>
      </c>
      <c r="FI579" s="24" t="s">
        <v>858</v>
      </c>
      <c r="FJ579" s="24" t="s">
        <v>858</v>
      </c>
      <c r="FK579" s="24" t="s">
        <v>858</v>
      </c>
      <c r="FL579" s="24" t="s">
        <v>858</v>
      </c>
      <c r="FN579" s="11" t="s">
        <v>802</v>
      </c>
      <c r="FO579" s="11" t="s">
        <v>381</v>
      </c>
      <c r="FP579" s="11" t="s">
        <v>858</v>
      </c>
      <c r="FQ579" s="11" t="s">
        <v>858</v>
      </c>
      <c r="FR579" s="11">
        <v>37.5</v>
      </c>
      <c r="FS579" s="11">
        <v>2.8</v>
      </c>
      <c r="FT579" s="11">
        <v>37.799999999999997</v>
      </c>
      <c r="FU579" s="11">
        <v>2.1</v>
      </c>
      <c r="FV579" s="11" t="s">
        <v>858</v>
      </c>
      <c r="FW579" s="11" t="s">
        <v>858</v>
      </c>
      <c r="FX579" s="11" t="s">
        <v>858</v>
      </c>
      <c r="FY579" s="11" t="s">
        <v>858</v>
      </c>
      <c r="GA579" s="10" t="s">
        <v>802</v>
      </c>
      <c r="GB579" s="10" t="s">
        <v>381</v>
      </c>
      <c r="GC579" s="10" t="s">
        <v>858</v>
      </c>
      <c r="GD579" s="10" t="s">
        <v>858</v>
      </c>
      <c r="GE579" s="10">
        <v>27491</v>
      </c>
      <c r="GF579" s="10" t="s">
        <v>858</v>
      </c>
      <c r="GG579" s="10">
        <v>31502</v>
      </c>
      <c r="GH579" s="10">
        <v>13</v>
      </c>
      <c r="GI579" s="10" t="s">
        <v>858</v>
      </c>
      <c r="GJ579" s="10" t="s">
        <v>858</v>
      </c>
      <c r="GK579" s="10" t="s">
        <v>858</v>
      </c>
      <c r="GL579" s="10" t="s">
        <v>858</v>
      </c>
      <c r="GN579" s="9" t="s">
        <v>802</v>
      </c>
      <c r="GO579" s="9" t="s">
        <v>381</v>
      </c>
      <c r="GP579" s="9" t="s">
        <v>858</v>
      </c>
      <c r="GQ579" s="9" t="s">
        <v>858</v>
      </c>
      <c r="GR579" s="9" t="s">
        <v>858</v>
      </c>
      <c r="GS579" s="9" t="s">
        <v>858</v>
      </c>
      <c r="GT579" s="9">
        <v>15.09</v>
      </c>
      <c r="GU579" s="9">
        <v>13</v>
      </c>
      <c r="GV579" s="9" t="s">
        <v>858</v>
      </c>
      <c r="GW579" s="9" t="s">
        <v>858</v>
      </c>
      <c r="GX579" s="9" t="s">
        <v>858</v>
      </c>
      <c r="GY579" s="9" t="s">
        <v>858</v>
      </c>
    </row>
    <row r="580" spans="1:207" x14ac:dyDescent="0.25">
      <c r="A580" s="1" t="s">
        <v>803</v>
      </c>
      <c r="B580" s="1" t="s">
        <v>382</v>
      </c>
      <c r="C580" s="1">
        <v>23000</v>
      </c>
      <c r="D580" s="1">
        <v>8.6999999999999993</v>
      </c>
      <c r="E580" s="1">
        <v>549.4</v>
      </c>
      <c r="F580" s="1">
        <v>5.9</v>
      </c>
      <c r="G580" s="1">
        <v>591.5</v>
      </c>
      <c r="H580" s="1">
        <v>4</v>
      </c>
      <c r="I580" s="1">
        <v>332.3</v>
      </c>
      <c r="J580" s="1">
        <v>3.6</v>
      </c>
      <c r="K580" s="1" t="s">
        <v>858</v>
      </c>
      <c r="L580" s="1" t="s">
        <v>858</v>
      </c>
      <c r="N580" s="2" t="s">
        <v>803</v>
      </c>
      <c r="O580" s="2" t="s">
        <v>382</v>
      </c>
      <c r="P580" s="2">
        <v>41000</v>
      </c>
      <c r="Q580" s="2">
        <v>6.3</v>
      </c>
      <c r="R580" s="2">
        <v>37.5</v>
      </c>
      <c r="S580" s="2">
        <v>0.9</v>
      </c>
      <c r="T580" s="2">
        <v>39.299999999999997</v>
      </c>
      <c r="U580" s="2">
        <v>0.8</v>
      </c>
      <c r="V580" s="2" t="s">
        <v>858</v>
      </c>
      <c r="W580" s="2" t="s">
        <v>858</v>
      </c>
      <c r="X580" s="2" t="s">
        <v>858</v>
      </c>
      <c r="Y580" s="2" t="s">
        <v>858</v>
      </c>
      <c r="AA580" s="3" t="s">
        <v>803</v>
      </c>
      <c r="AB580" s="3" t="s">
        <v>382</v>
      </c>
      <c r="AC580" s="3">
        <v>37000</v>
      </c>
      <c r="AD580" s="3">
        <v>7.4</v>
      </c>
      <c r="AE580" s="3">
        <v>26293</v>
      </c>
      <c r="AF580" s="3">
        <v>6.1</v>
      </c>
      <c r="AG580" s="3">
        <v>28863</v>
      </c>
      <c r="AH580" s="3">
        <v>3.7</v>
      </c>
      <c r="AI580" s="3">
        <v>14114</v>
      </c>
      <c r="AJ580" s="3">
        <v>6.1</v>
      </c>
      <c r="AK580" s="3" t="s">
        <v>858</v>
      </c>
      <c r="AL580" s="3" t="s">
        <v>858</v>
      </c>
      <c r="AN580" s="4" t="s">
        <v>803</v>
      </c>
      <c r="AO580" s="4" t="s">
        <v>382</v>
      </c>
      <c r="AP580" s="4">
        <v>41000</v>
      </c>
      <c r="AQ580" s="4">
        <v>6.3</v>
      </c>
      <c r="AR580" s="4">
        <v>12.9</v>
      </c>
      <c r="AS580" s="4">
        <v>5</v>
      </c>
      <c r="AT580" s="4">
        <v>14.14</v>
      </c>
      <c r="AU580" s="4">
        <v>3.1</v>
      </c>
      <c r="AV580" s="4">
        <v>7.28</v>
      </c>
      <c r="AW580" s="4">
        <v>4.5999999999999996</v>
      </c>
      <c r="AX580" s="4" t="s">
        <v>858</v>
      </c>
      <c r="AY580" s="4" t="s">
        <v>858</v>
      </c>
      <c r="BA580" s="5" t="s">
        <v>803</v>
      </c>
      <c r="BB580" s="5" t="s">
        <v>382</v>
      </c>
      <c r="BC580" s="5">
        <v>41000</v>
      </c>
      <c r="BD580" s="5">
        <v>6.3</v>
      </c>
      <c r="BE580" s="5">
        <v>510.8</v>
      </c>
      <c r="BF580" s="5">
        <v>5.5</v>
      </c>
      <c r="BG580" s="5">
        <v>555.20000000000005</v>
      </c>
      <c r="BH580" s="5">
        <v>3</v>
      </c>
      <c r="BI580" s="5">
        <v>300.5</v>
      </c>
      <c r="BJ580" s="5">
        <v>4.9000000000000004</v>
      </c>
      <c r="BK580" s="5" t="s">
        <v>858</v>
      </c>
      <c r="BL580" s="5" t="s">
        <v>858</v>
      </c>
      <c r="BN580" s="6" t="s">
        <v>803</v>
      </c>
      <c r="BO580" s="6" t="s">
        <v>382</v>
      </c>
      <c r="BP580" s="6">
        <v>57000</v>
      </c>
      <c r="BQ580" s="6">
        <v>5.3</v>
      </c>
      <c r="BR580" s="6">
        <v>37</v>
      </c>
      <c r="BS580" s="6">
        <v>1.1000000000000001</v>
      </c>
      <c r="BT580" s="6">
        <v>33.9</v>
      </c>
      <c r="BU580" s="6">
        <v>1.7</v>
      </c>
      <c r="BV580" s="6">
        <v>17.5</v>
      </c>
      <c r="BW580" s="6">
        <v>8.6</v>
      </c>
      <c r="BX580" s="6">
        <v>43.3</v>
      </c>
      <c r="BY580" s="6">
        <v>13</v>
      </c>
      <c r="CA580" s="7" t="s">
        <v>803</v>
      </c>
      <c r="CB580" s="7" t="s">
        <v>382</v>
      </c>
      <c r="CC580" s="7">
        <v>50000</v>
      </c>
      <c r="CD580" s="7">
        <v>6.3</v>
      </c>
      <c r="CE580" s="7">
        <v>22301</v>
      </c>
      <c r="CF580" s="7">
        <v>6</v>
      </c>
      <c r="CG580" s="7">
        <v>24267</v>
      </c>
      <c r="CH580" s="7">
        <v>4</v>
      </c>
      <c r="CI580" s="7">
        <v>7546</v>
      </c>
      <c r="CJ580" s="7">
        <v>12</v>
      </c>
      <c r="CK580" s="7" t="s">
        <v>858</v>
      </c>
      <c r="CL580" s="7" t="s">
        <v>858</v>
      </c>
      <c r="CN580" s="8" t="s">
        <v>803</v>
      </c>
      <c r="CO580" s="8" t="s">
        <v>382</v>
      </c>
      <c r="CP580" s="8">
        <v>57000</v>
      </c>
      <c r="CQ580" s="8">
        <v>5.3</v>
      </c>
      <c r="CR580" s="8">
        <v>11.15</v>
      </c>
      <c r="CS580" s="8">
        <v>5.7</v>
      </c>
      <c r="CT580" s="8">
        <v>13.44</v>
      </c>
      <c r="CU580" s="8">
        <v>2.9</v>
      </c>
      <c r="CV580" s="8">
        <v>6.5</v>
      </c>
      <c r="CW580" s="8">
        <v>1.9</v>
      </c>
      <c r="CX580" s="8" t="s">
        <v>858</v>
      </c>
      <c r="CY580" s="8" t="s">
        <v>858</v>
      </c>
      <c r="DA580" s="20" t="s">
        <v>803</v>
      </c>
      <c r="DB580" s="20" t="s">
        <v>382</v>
      </c>
      <c r="DC580" s="20">
        <v>57000</v>
      </c>
      <c r="DD580" s="20">
        <v>5.3</v>
      </c>
      <c r="DE580" s="20">
        <v>421.8</v>
      </c>
      <c r="DF580" s="20">
        <v>6.5</v>
      </c>
      <c r="DG580" s="20">
        <v>455.8</v>
      </c>
      <c r="DH580" s="20">
        <v>3.4</v>
      </c>
      <c r="DI580" s="20">
        <v>137.80000000000001</v>
      </c>
      <c r="DJ580" s="20">
        <v>8.9</v>
      </c>
      <c r="DK580" s="20" t="s">
        <v>858</v>
      </c>
      <c r="DL580" s="20" t="s">
        <v>858</v>
      </c>
      <c r="DN580" s="21" t="s">
        <v>803</v>
      </c>
      <c r="DO580" s="21" t="s">
        <v>382</v>
      </c>
      <c r="DP580" s="21">
        <v>18000</v>
      </c>
      <c r="DQ580" s="21">
        <v>9.1999999999999993</v>
      </c>
      <c r="DR580" s="21">
        <v>37.5</v>
      </c>
      <c r="DS580" s="21" t="s">
        <v>858</v>
      </c>
      <c r="DT580" s="21">
        <v>37.1</v>
      </c>
      <c r="DU580" s="21">
        <v>0.6</v>
      </c>
      <c r="DV580" s="21">
        <v>35</v>
      </c>
      <c r="DW580" s="21">
        <v>1.8</v>
      </c>
      <c r="DX580" s="21" t="s">
        <v>858</v>
      </c>
      <c r="DY580" s="21" t="s">
        <v>858</v>
      </c>
      <c r="EA580" s="22" t="s">
        <v>803</v>
      </c>
      <c r="EB580" s="22" t="s">
        <v>382</v>
      </c>
      <c r="EC580" s="22">
        <v>17000</v>
      </c>
      <c r="ED580" s="22">
        <v>10.6</v>
      </c>
      <c r="EE580" s="22">
        <v>23113</v>
      </c>
      <c r="EF580" s="22">
        <v>9.4</v>
      </c>
      <c r="EG580" s="22">
        <v>26274</v>
      </c>
      <c r="EH580" s="22">
        <v>5.0999999999999996</v>
      </c>
      <c r="EI580" s="22">
        <v>13025</v>
      </c>
      <c r="EJ580" s="22">
        <v>7.1</v>
      </c>
      <c r="EK580" s="22" t="s">
        <v>858</v>
      </c>
      <c r="EL580" s="22" t="s">
        <v>858</v>
      </c>
      <c r="EN580" s="23" t="s">
        <v>803</v>
      </c>
      <c r="EO580" s="23" t="s">
        <v>382</v>
      </c>
      <c r="EP580" s="23">
        <v>18000</v>
      </c>
      <c r="EQ580" s="23">
        <v>9.1999999999999993</v>
      </c>
      <c r="ER580" s="23">
        <v>12.33</v>
      </c>
      <c r="ES580" s="23">
        <v>7</v>
      </c>
      <c r="ET580" s="23">
        <v>13.7</v>
      </c>
      <c r="EU580" s="23">
        <v>4.5</v>
      </c>
      <c r="EV580" s="23">
        <v>6.88</v>
      </c>
      <c r="EW580" s="23">
        <v>4.0999999999999996</v>
      </c>
      <c r="EX580" s="23" t="s">
        <v>858</v>
      </c>
      <c r="EY580" s="23" t="s">
        <v>858</v>
      </c>
      <c r="FA580" s="24" t="s">
        <v>803</v>
      </c>
      <c r="FB580" s="24" t="s">
        <v>382</v>
      </c>
      <c r="FC580" s="24">
        <v>18000</v>
      </c>
      <c r="FD580" s="24">
        <v>9.1999999999999993</v>
      </c>
      <c r="FE580" s="24">
        <v>472.5</v>
      </c>
      <c r="FF580" s="24">
        <v>8.3000000000000007</v>
      </c>
      <c r="FG580" s="24">
        <v>508.9</v>
      </c>
      <c r="FH580" s="24">
        <v>4.4000000000000004</v>
      </c>
      <c r="FI580" s="24">
        <v>253.5</v>
      </c>
      <c r="FJ580" s="24">
        <v>4.9000000000000004</v>
      </c>
      <c r="FK580" s="24" t="s">
        <v>858</v>
      </c>
      <c r="FL580" s="24" t="s">
        <v>858</v>
      </c>
      <c r="FN580" s="11" t="s">
        <v>803</v>
      </c>
      <c r="FO580" s="11" t="s">
        <v>382</v>
      </c>
      <c r="FP580" s="11">
        <v>23000</v>
      </c>
      <c r="FQ580" s="11">
        <v>8.6999999999999993</v>
      </c>
      <c r="FR580" s="11">
        <v>39.799999999999997</v>
      </c>
      <c r="FS580" s="11">
        <v>1.7</v>
      </c>
      <c r="FT580" s="11">
        <v>40.9</v>
      </c>
      <c r="FU580" s="11">
        <v>1.3</v>
      </c>
      <c r="FV580" s="11">
        <v>35</v>
      </c>
      <c r="FW580" s="11">
        <v>1.4</v>
      </c>
      <c r="FX580" s="11" t="s">
        <v>858</v>
      </c>
      <c r="FY580" s="11" t="s">
        <v>858</v>
      </c>
      <c r="GA580" s="10" t="s">
        <v>803</v>
      </c>
      <c r="GB580" s="10" t="s">
        <v>382</v>
      </c>
      <c r="GC580" s="10">
        <v>21000</v>
      </c>
      <c r="GD580" s="10">
        <v>10.199999999999999</v>
      </c>
      <c r="GE580" s="10">
        <v>28039</v>
      </c>
      <c r="GF580" s="10">
        <v>7.5</v>
      </c>
      <c r="GG580" s="10">
        <v>30978</v>
      </c>
      <c r="GH580" s="10">
        <v>5</v>
      </c>
      <c r="GI580" s="10">
        <v>16355</v>
      </c>
      <c r="GJ580" s="10">
        <v>7</v>
      </c>
      <c r="GK580" s="10" t="s">
        <v>858</v>
      </c>
      <c r="GL580" s="10" t="s">
        <v>858</v>
      </c>
      <c r="GN580" s="9" t="s">
        <v>803</v>
      </c>
      <c r="GO580" s="9" t="s">
        <v>382</v>
      </c>
      <c r="GP580" s="9">
        <v>23000</v>
      </c>
      <c r="GQ580" s="9">
        <v>8.6999999999999993</v>
      </c>
      <c r="GR580" s="9">
        <v>13.32</v>
      </c>
      <c r="GS580" s="9">
        <v>5.7</v>
      </c>
      <c r="GT580" s="9">
        <v>14.45</v>
      </c>
      <c r="GU580" s="9">
        <v>4.3</v>
      </c>
      <c r="GV580" s="9">
        <v>8.0299999999999994</v>
      </c>
      <c r="GW580" s="9">
        <v>4.5999999999999996</v>
      </c>
      <c r="GX580" s="9" t="s">
        <v>858</v>
      </c>
      <c r="GY580" s="9" t="s">
        <v>858</v>
      </c>
    </row>
    <row r="581" spans="1:207" x14ac:dyDescent="0.25">
      <c r="A581" s="1" t="s">
        <v>804</v>
      </c>
      <c r="B581" s="1" t="s">
        <v>383</v>
      </c>
      <c r="C581" s="1">
        <v>46000</v>
      </c>
      <c r="D581" s="1">
        <v>6.2</v>
      </c>
      <c r="E581" s="1">
        <v>510</v>
      </c>
      <c r="F581" s="1">
        <v>5.3</v>
      </c>
      <c r="G581" s="1">
        <v>568.5</v>
      </c>
      <c r="H581" s="1">
        <v>3.1</v>
      </c>
      <c r="I581" s="1">
        <v>295.89999999999998</v>
      </c>
      <c r="J581" s="1">
        <v>2.8</v>
      </c>
      <c r="K581" s="1" t="s">
        <v>858</v>
      </c>
      <c r="L581" s="1" t="s">
        <v>858</v>
      </c>
      <c r="N581" s="2" t="s">
        <v>804</v>
      </c>
      <c r="O581" s="2" t="s">
        <v>383</v>
      </c>
      <c r="P581" s="2">
        <v>81000</v>
      </c>
      <c r="Q581" s="2">
        <v>4.5</v>
      </c>
      <c r="R581" s="2">
        <v>37.5</v>
      </c>
      <c r="S581" s="2">
        <v>0.4</v>
      </c>
      <c r="T581" s="2">
        <v>38.700000000000003</v>
      </c>
      <c r="U581" s="2">
        <v>0.6</v>
      </c>
      <c r="V581" s="2">
        <v>34.799999999999997</v>
      </c>
      <c r="W581" s="2">
        <v>1.3</v>
      </c>
      <c r="X581" s="2">
        <v>44.3</v>
      </c>
      <c r="Y581" s="2">
        <v>9.6999999999999993</v>
      </c>
      <c r="AA581" s="3" t="s">
        <v>804</v>
      </c>
      <c r="AB581" s="3" t="s">
        <v>383</v>
      </c>
      <c r="AC581" s="3">
        <v>72000</v>
      </c>
      <c r="AD581" s="3">
        <v>5.6</v>
      </c>
      <c r="AE581" s="3">
        <v>23548</v>
      </c>
      <c r="AF581" s="3">
        <v>6.1</v>
      </c>
      <c r="AG581" s="3">
        <v>26802</v>
      </c>
      <c r="AH581" s="3">
        <v>3.1</v>
      </c>
      <c r="AI581" s="3">
        <v>12977</v>
      </c>
      <c r="AJ581" s="3">
        <v>3.5</v>
      </c>
      <c r="AK581" s="3" t="s">
        <v>858</v>
      </c>
      <c r="AL581" s="3" t="s">
        <v>858</v>
      </c>
      <c r="AN581" s="4" t="s">
        <v>804</v>
      </c>
      <c r="AO581" s="4" t="s">
        <v>383</v>
      </c>
      <c r="AP581" s="4">
        <v>81000</v>
      </c>
      <c r="AQ581" s="4">
        <v>4.5</v>
      </c>
      <c r="AR581" s="4">
        <v>11.55</v>
      </c>
      <c r="AS581" s="4">
        <v>4</v>
      </c>
      <c r="AT581" s="4">
        <v>13.38</v>
      </c>
      <c r="AU581" s="4">
        <v>2.2999999999999998</v>
      </c>
      <c r="AV581" s="4">
        <v>7</v>
      </c>
      <c r="AW581" s="4">
        <v>2.5</v>
      </c>
      <c r="AX581" s="4">
        <v>21.21</v>
      </c>
      <c r="AY581" s="4">
        <v>17</v>
      </c>
      <c r="BA581" s="5" t="s">
        <v>804</v>
      </c>
      <c r="BB581" s="5" t="s">
        <v>383</v>
      </c>
      <c r="BC581" s="5">
        <v>81000</v>
      </c>
      <c r="BD581" s="5">
        <v>4.5</v>
      </c>
      <c r="BE581" s="5">
        <v>453.3</v>
      </c>
      <c r="BF581" s="5">
        <v>4.9000000000000004</v>
      </c>
      <c r="BG581" s="5">
        <v>518.20000000000005</v>
      </c>
      <c r="BH581" s="5">
        <v>2.2999999999999998</v>
      </c>
      <c r="BI581" s="5">
        <v>268.39999999999998</v>
      </c>
      <c r="BJ581" s="5">
        <v>2.1</v>
      </c>
      <c r="BK581" s="5">
        <v>813.5</v>
      </c>
      <c r="BL581" s="5">
        <v>16</v>
      </c>
      <c r="BN581" s="6" t="s">
        <v>804</v>
      </c>
      <c r="BO581" s="6" t="s">
        <v>383</v>
      </c>
      <c r="BP581" s="6">
        <v>120000</v>
      </c>
      <c r="BQ581" s="6">
        <v>3.7</v>
      </c>
      <c r="BR581" s="6">
        <v>36</v>
      </c>
      <c r="BS581" s="6">
        <v>0.7</v>
      </c>
      <c r="BT581" s="6">
        <v>32.200000000000003</v>
      </c>
      <c r="BU581" s="6">
        <v>1.3</v>
      </c>
      <c r="BV581" s="6">
        <v>15</v>
      </c>
      <c r="BW581" s="6">
        <v>8.1</v>
      </c>
      <c r="BX581" s="6">
        <v>42.3</v>
      </c>
      <c r="BY581" s="6">
        <v>5.9</v>
      </c>
      <c r="CA581" s="7" t="s">
        <v>804</v>
      </c>
      <c r="CB581" s="7" t="s">
        <v>383</v>
      </c>
      <c r="CC581" s="7">
        <v>104000</v>
      </c>
      <c r="CD581" s="7">
        <v>5</v>
      </c>
      <c r="CE581" s="7">
        <v>18597</v>
      </c>
      <c r="CF581" s="7">
        <v>5.6</v>
      </c>
      <c r="CG581" s="7">
        <v>21576</v>
      </c>
      <c r="CH581" s="7">
        <v>3.6</v>
      </c>
      <c r="CI581" s="7">
        <v>5715</v>
      </c>
      <c r="CJ581" s="7">
        <v>19</v>
      </c>
      <c r="CK581" s="7" t="s">
        <v>858</v>
      </c>
      <c r="CL581" s="7" t="s">
        <v>858</v>
      </c>
      <c r="CN581" s="8" t="s">
        <v>804</v>
      </c>
      <c r="CO581" s="8" t="s">
        <v>383</v>
      </c>
      <c r="CP581" s="8">
        <v>120000</v>
      </c>
      <c r="CQ581" s="8">
        <v>3.7</v>
      </c>
      <c r="CR581" s="8">
        <v>10.01</v>
      </c>
      <c r="CS581" s="8">
        <v>3.1</v>
      </c>
      <c r="CT581" s="8">
        <v>12.67</v>
      </c>
      <c r="CU581" s="8">
        <v>2.1</v>
      </c>
      <c r="CV581" s="8">
        <v>6.43</v>
      </c>
      <c r="CW581" s="8">
        <v>1.3</v>
      </c>
      <c r="CX581" s="8">
        <v>20.2</v>
      </c>
      <c r="CY581" s="8">
        <v>12</v>
      </c>
      <c r="DA581" s="20" t="s">
        <v>804</v>
      </c>
      <c r="DB581" s="20" t="s">
        <v>383</v>
      </c>
      <c r="DC581" s="20">
        <v>120000</v>
      </c>
      <c r="DD581" s="20">
        <v>3.7</v>
      </c>
      <c r="DE581" s="20">
        <v>350.4</v>
      </c>
      <c r="DF581" s="20">
        <v>4</v>
      </c>
      <c r="DG581" s="20">
        <v>408.6</v>
      </c>
      <c r="DH581" s="20">
        <v>2.5</v>
      </c>
      <c r="DI581" s="20">
        <v>109.9</v>
      </c>
      <c r="DJ581" s="20">
        <v>8.3000000000000007</v>
      </c>
      <c r="DK581" s="20">
        <v>747.6</v>
      </c>
      <c r="DL581" s="20">
        <v>11</v>
      </c>
      <c r="DN581" s="21" t="s">
        <v>804</v>
      </c>
      <c r="DO581" s="21" t="s">
        <v>383</v>
      </c>
      <c r="DP581" s="21">
        <v>35000</v>
      </c>
      <c r="DQ581" s="21">
        <v>6.6</v>
      </c>
      <c r="DR581" s="21">
        <v>36</v>
      </c>
      <c r="DS581" s="21">
        <v>0.9</v>
      </c>
      <c r="DT581" s="21">
        <v>36.6</v>
      </c>
      <c r="DU581" s="21">
        <v>0.8</v>
      </c>
      <c r="DV581" s="21">
        <v>32.1</v>
      </c>
      <c r="DW581" s="21">
        <v>1.5</v>
      </c>
      <c r="DX581" s="21" t="s">
        <v>858</v>
      </c>
      <c r="DY581" s="21" t="s">
        <v>858</v>
      </c>
      <c r="EA581" s="22" t="s">
        <v>804</v>
      </c>
      <c r="EB581" s="22" t="s">
        <v>383</v>
      </c>
      <c r="EC581" s="22">
        <v>32000</v>
      </c>
      <c r="ED581" s="22">
        <v>7.7</v>
      </c>
      <c r="EE581" s="22">
        <v>19664</v>
      </c>
      <c r="EF581" s="22">
        <v>5.5</v>
      </c>
      <c r="EG581" s="22">
        <v>22769</v>
      </c>
      <c r="EH581" s="22">
        <v>3.6</v>
      </c>
      <c r="EI581" s="22">
        <v>11631</v>
      </c>
      <c r="EJ581" s="22">
        <v>6.2</v>
      </c>
      <c r="EK581" s="22" t="s">
        <v>858</v>
      </c>
      <c r="EL581" s="22" t="s">
        <v>858</v>
      </c>
      <c r="EN581" s="23" t="s">
        <v>804</v>
      </c>
      <c r="EO581" s="23" t="s">
        <v>383</v>
      </c>
      <c r="EP581" s="23">
        <v>35000</v>
      </c>
      <c r="EQ581" s="23">
        <v>6.6</v>
      </c>
      <c r="ER581" s="23">
        <v>10.69</v>
      </c>
      <c r="ES581" s="23">
        <v>5.9</v>
      </c>
      <c r="ET581" s="23">
        <v>12.37</v>
      </c>
      <c r="EU581" s="23">
        <v>3</v>
      </c>
      <c r="EV581" s="23">
        <v>6.49</v>
      </c>
      <c r="EW581" s="23">
        <v>2.6</v>
      </c>
      <c r="EX581" s="23" t="s">
        <v>858</v>
      </c>
      <c r="EY581" s="23" t="s">
        <v>858</v>
      </c>
      <c r="FA581" s="24" t="s">
        <v>804</v>
      </c>
      <c r="FB581" s="24" t="s">
        <v>383</v>
      </c>
      <c r="FC581" s="24">
        <v>35000</v>
      </c>
      <c r="FD581" s="24">
        <v>6.6</v>
      </c>
      <c r="FE581" s="24">
        <v>384</v>
      </c>
      <c r="FF581" s="24">
        <v>5</v>
      </c>
      <c r="FG581" s="24">
        <v>453.1</v>
      </c>
      <c r="FH581" s="24">
        <v>2.9</v>
      </c>
      <c r="FI581" s="24">
        <v>245.2</v>
      </c>
      <c r="FJ581" s="24">
        <v>3.6</v>
      </c>
      <c r="FK581" s="24" t="s">
        <v>858</v>
      </c>
      <c r="FL581" s="24" t="s">
        <v>858</v>
      </c>
      <c r="FN581" s="11" t="s">
        <v>804</v>
      </c>
      <c r="FO581" s="11" t="s">
        <v>383</v>
      </c>
      <c r="FP581" s="11">
        <v>46000</v>
      </c>
      <c r="FQ581" s="11">
        <v>6.2</v>
      </c>
      <c r="FR581" s="11">
        <v>39</v>
      </c>
      <c r="FS581" s="11">
        <v>1.3</v>
      </c>
      <c r="FT581" s="11">
        <v>40.299999999999997</v>
      </c>
      <c r="FU581" s="11">
        <v>0.9</v>
      </c>
      <c r="FV581" s="11">
        <v>35</v>
      </c>
      <c r="FW581" s="11">
        <v>0.7</v>
      </c>
      <c r="FX581" s="11" t="s">
        <v>858</v>
      </c>
      <c r="FY581" s="11" t="s">
        <v>858</v>
      </c>
      <c r="GA581" s="10" t="s">
        <v>804</v>
      </c>
      <c r="GB581" s="10" t="s">
        <v>383</v>
      </c>
      <c r="GC581" s="10">
        <v>40000</v>
      </c>
      <c r="GD581" s="10">
        <v>8</v>
      </c>
      <c r="GE581" s="10">
        <v>27027</v>
      </c>
      <c r="GF581" s="10">
        <v>6.3</v>
      </c>
      <c r="GG581" s="10">
        <v>30062</v>
      </c>
      <c r="GH581" s="10">
        <v>4.3</v>
      </c>
      <c r="GI581" s="10">
        <v>14671</v>
      </c>
      <c r="GJ581" s="10">
        <v>5.0999999999999996</v>
      </c>
      <c r="GK581" s="10" t="s">
        <v>858</v>
      </c>
      <c r="GL581" s="10" t="s">
        <v>858</v>
      </c>
      <c r="GN581" s="9" t="s">
        <v>804</v>
      </c>
      <c r="GO581" s="9" t="s">
        <v>383</v>
      </c>
      <c r="GP581" s="9">
        <v>46000</v>
      </c>
      <c r="GQ581" s="9">
        <v>6.2</v>
      </c>
      <c r="GR581" s="9">
        <v>12.25</v>
      </c>
      <c r="GS581" s="9">
        <v>5.5</v>
      </c>
      <c r="GT581" s="9">
        <v>14.09</v>
      </c>
      <c r="GU581" s="9">
        <v>3.3</v>
      </c>
      <c r="GV581" s="9">
        <v>7.33</v>
      </c>
      <c r="GW581" s="9">
        <v>3</v>
      </c>
      <c r="GX581" s="9" t="s">
        <v>858</v>
      </c>
      <c r="GY581" s="9" t="s">
        <v>858</v>
      </c>
    </row>
    <row r="582" spans="1:207" x14ac:dyDescent="0.25">
      <c r="A582" s="1" t="s">
        <v>805</v>
      </c>
      <c r="B582" s="1" t="s">
        <v>384</v>
      </c>
      <c r="C582" s="1">
        <v>155000</v>
      </c>
      <c r="D582" s="1">
        <v>3.3</v>
      </c>
      <c r="E582" s="1">
        <v>544.29999999999995</v>
      </c>
      <c r="F582" s="1">
        <v>3</v>
      </c>
      <c r="G582" s="1">
        <v>643.70000000000005</v>
      </c>
      <c r="H582" s="1">
        <v>2.2999999999999998</v>
      </c>
      <c r="I582" s="1">
        <v>299.39999999999998</v>
      </c>
      <c r="J582" s="1">
        <v>1.9</v>
      </c>
      <c r="K582" s="1">
        <v>1066.9000000000001</v>
      </c>
      <c r="L582" s="1">
        <v>16</v>
      </c>
      <c r="N582" s="2" t="s">
        <v>805</v>
      </c>
      <c r="O582" s="2" t="s">
        <v>384</v>
      </c>
      <c r="P582" s="2">
        <v>276000</v>
      </c>
      <c r="Q582" s="2">
        <v>2.4</v>
      </c>
      <c r="R582" s="2">
        <v>37.5</v>
      </c>
      <c r="S582" s="2">
        <v>0</v>
      </c>
      <c r="T582" s="2">
        <v>38.200000000000003</v>
      </c>
      <c r="U582" s="2">
        <v>0.3</v>
      </c>
      <c r="V582" s="2">
        <v>35</v>
      </c>
      <c r="W582" s="2">
        <v>0.1</v>
      </c>
      <c r="X582" s="2">
        <v>43.5</v>
      </c>
      <c r="Y582" s="2">
        <v>3.1</v>
      </c>
      <c r="AA582" s="3" t="s">
        <v>805</v>
      </c>
      <c r="AB582" s="3" t="s">
        <v>384</v>
      </c>
      <c r="AC582" s="3">
        <v>241000</v>
      </c>
      <c r="AD582" s="3">
        <v>3.1</v>
      </c>
      <c r="AE582" s="3">
        <v>26201</v>
      </c>
      <c r="AF582" s="3">
        <v>3</v>
      </c>
      <c r="AG582" s="3">
        <v>31613</v>
      </c>
      <c r="AH582" s="3">
        <v>2.5</v>
      </c>
      <c r="AI582" s="3">
        <v>14717</v>
      </c>
      <c r="AJ582" s="3">
        <v>2.4</v>
      </c>
      <c r="AK582" s="3">
        <v>49866</v>
      </c>
      <c r="AL582" s="3">
        <v>13</v>
      </c>
      <c r="AN582" s="4" t="s">
        <v>805</v>
      </c>
      <c r="AO582" s="4" t="s">
        <v>384</v>
      </c>
      <c r="AP582" s="4">
        <v>276000</v>
      </c>
      <c r="AQ582" s="4">
        <v>2.4</v>
      </c>
      <c r="AR582" s="4">
        <v>13.06</v>
      </c>
      <c r="AS582" s="4">
        <v>2.4</v>
      </c>
      <c r="AT582" s="4">
        <v>15.43</v>
      </c>
      <c r="AU582" s="4">
        <v>1.6</v>
      </c>
      <c r="AV582" s="4">
        <v>7.29</v>
      </c>
      <c r="AW582" s="4">
        <v>1.6</v>
      </c>
      <c r="AX582" s="4">
        <v>25.29</v>
      </c>
      <c r="AY582" s="4">
        <v>8.6999999999999993</v>
      </c>
      <c r="BA582" s="5" t="s">
        <v>805</v>
      </c>
      <c r="BB582" s="5" t="s">
        <v>384</v>
      </c>
      <c r="BC582" s="5">
        <v>276000</v>
      </c>
      <c r="BD582" s="5">
        <v>2.4</v>
      </c>
      <c r="BE582" s="5">
        <v>501.7</v>
      </c>
      <c r="BF582" s="5">
        <v>2</v>
      </c>
      <c r="BG582" s="5">
        <v>589.4</v>
      </c>
      <c r="BH582" s="5">
        <v>1.6</v>
      </c>
      <c r="BI582" s="5">
        <v>286.2</v>
      </c>
      <c r="BJ582" s="5">
        <v>1.2</v>
      </c>
      <c r="BK582" s="5">
        <v>951.5</v>
      </c>
      <c r="BL582" s="5">
        <v>7.8</v>
      </c>
      <c r="BN582" s="6" t="s">
        <v>805</v>
      </c>
      <c r="BO582" s="6" t="s">
        <v>384</v>
      </c>
      <c r="BP582" s="6">
        <v>377000</v>
      </c>
      <c r="BQ582" s="6">
        <v>2.1</v>
      </c>
      <c r="BR582" s="6">
        <v>35</v>
      </c>
      <c r="BS582" s="6">
        <v>1.1000000000000001</v>
      </c>
      <c r="BT582" s="6">
        <v>33.1</v>
      </c>
      <c r="BU582" s="6">
        <v>0.6</v>
      </c>
      <c r="BV582" s="6">
        <v>16.7</v>
      </c>
      <c r="BW582" s="6">
        <v>2.2999999999999998</v>
      </c>
      <c r="BX582" s="6">
        <v>41.8</v>
      </c>
      <c r="BY582" s="6">
        <v>2.9</v>
      </c>
      <c r="CA582" s="7" t="s">
        <v>805</v>
      </c>
      <c r="CB582" s="7" t="s">
        <v>384</v>
      </c>
      <c r="CC582" s="7">
        <v>328000</v>
      </c>
      <c r="CD582" s="7">
        <v>2.7</v>
      </c>
      <c r="CE582" s="7">
        <v>21931</v>
      </c>
      <c r="CF582" s="7">
        <v>2.7</v>
      </c>
      <c r="CG582" s="7">
        <v>26169</v>
      </c>
      <c r="CH582" s="7">
        <v>2.5</v>
      </c>
      <c r="CI582" s="7">
        <v>7485</v>
      </c>
      <c r="CJ582" s="7">
        <v>7.6</v>
      </c>
      <c r="CK582" s="7">
        <v>46400</v>
      </c>
      <c r="CL582" s="7">
        <v>9.1999999999999993</v>
      </c>
      <c r="CN582" s="8" t="s">
        <v>805</v>
      </c>
      <c r="CO582" s="8" t="s">
        <v>384</v>
      </c>
      <c r="CP582" s="8">
        <v>377000</v>
      </c>
      <c r="CQ582" s="8">
        <v>2.1</v>
      </c>
      <c r="CR582" s="8">
        <v>11.81</v>
      </c>
      <c r="CS582" s="8">
        <v>2</v>
      </c>
      <c r="CT582" s="8">
        <v>14.68</v>
      </c>
      <c r="CU582" s="8">
        <v>1.5</v>
      </c>
      <c r="CV582" s="8">
        <v>6.5</v>
      </c>
      <c r="CW582" s="8">
        <v>0.9</v>
      </c>
      <c r="CX582" s="8">
        <v>23.8</v>
      </c>
      <c r="CY582" s="8">
        <v>7.1</v>
      </c>
      <c r="DA582" s="20" t="s">
        <v>805</v>
      </c>
      <c r="DB582" s="20" t="s">
        <v>384</v>
      </c>
      <c r="DC582" s="20">
        <v>377000</v>
      </c>
      <c r="DD582" s="20">
        <v>2.1</v>
      </c>
      <c r="DE582" s="20">
        <v>411.4</v>
      </c>
      <c r="DF582" s="20">
        <v>2.2999999999999998</v>
      </c>
      <c r="DG582" s="20">
        <v>485.1</v>
      </c>
      <c r="DH582" s="20">
        <v>1.7</v>
      </c>
      <c r="DI582" s="20">
        <v>132.6</v>
      </c>
      <c r="DJ582" s="20">
        <v>4.4000000000000004</v>
      </c>
      <c r="DK582" s="20">
        <v>857.7</v>
      </c>
      <c r="DL582" s="20">
        <v>7.1</v>
      </c>
      <c r="DN582" s="21" t="s">
        <v>805</v>
      </c>
      <c r="DO582" s="21" t="s">
        <v>384</v>
      </c>
      <c r="DP582" s="21">
        <v>121000</v>
      </c>
      <c r="DQ582" s="21">
        <v>3.6</v>
      </c>
      <c r="DR582" s="21">
        <v>37</v>
      </c>
      <c r="DS582" s="21">
        <v>0.9</v>
      </c>
      <c r="DT582" s="21">
        <v>37.1</v>
      </c>
      <c r="DU582" s="21">
        <v>0.4</v>
      </c>
      <c r="DV582" s="21">
        <v>33.799999999999997</v>
      </c>
      <c r="DW582" s="21">
        <v>0.8</v>
      </c>
      <c r="DX582" s="21">
        <v>40.799999999999997</v>
      </c>
      <c r="DY582" s="21">
        <v>2.9</v>
      </c>
      <c r="EA582" s="22" t="s">
        <v>805</v>
      </c>
      <c r="EB582" s="22" t="s">
        <v>384</v>
      </c>
      <c r="EC582" s="22">
        <v>105000</v>
      </c>
      <c r="ED582" s="22">
        <v>4.4000000000000004</v>
      </c>
      <c r="EE582" s="22">
        <v>23519</v>
      </c>
      <c r="EF582" s="22">
        <v>3.2</v>
      </c>
      <c r="EG582" s="22">
        <v>27217</v>
      </c>
      <c r="EH582" s="22">
        <v>2.6</v>
      </c>
      <c r="EI582" s="22">
        <v>14046</v>
      </c>
      <c r="EJ582" s="22">
        <v>2.7</v>
      </c>
      <c r="EK582" s="22">
        <v>42059</v>
      </c>
      <c r="EL582" s="22">
        <v>17</v>
      </c>
      <c r="EN582" s="23" t="s">
        <v>805</v>
      </c>
      <c r="EO582" s="23" t="s">
        <v>384</v>
      </c>
      <c r="EP582" s="23">
        <v>121000</v>
      </c>
      <c r="EQ582" s="23">
        <v>3.6</v>
      </c>
      <c r="ER582" s="23">
        <v>12.25</v>
      </c>
      <c r="ES582" s="23">
        <v>3.1</v>
      </c>
      <c r="ET582" s="23">
        <v>14.01</v>
      </c>
      <c r="EU582" s="23">
        <v>2.1</v>
      </c>
      <c r="EV582" s="23">
        <v>7.02</v>
      </c>
      <c r="EW582" s="23">
        <v>2.4</v>
      </c>
      <c r="EX582" s="23">
        <v>21.45</v>
      </c>
      <c r="EY582" s="23">
        <v>11</v>
      </c>
      <c r="FA582" s="24" t="s">
        <v>805</v>
      </c>
      <c r="FB582" s="24" t="s">
        <v>384</v>
      </c>
      <c r="FC582" s="24">
        <v>121000</v>
      </c>
      <c r="FD582" s="24">
        <v>3.6</v>
      </c>
      <c r="FE582" s="24">
        <v>446.8</v>
      </c>
      <c r="FF582" s="24">
        <v>3.3</v>
      </c>
      <c r="FG582" s="24">
        <v>519.9</v>
      </c>
      <c r="FH582" s="24">
        <v>2.1</v>
      </c>
      <c r="FI582" s="24">
        <v>266.10000000000002</v>
      </c>
      <c r="FJ582" s="24">
        <v>2.2999999999999998</v>
      </c>
      <c r="FK582" s="24">
        <v>802.8</v>
      </c>
      <c r="FL582" s="24">
        <v>11</v>
      </c>
      <c r="FN582" s="11" t="s">
        <v>805</v>
      </c>
      <c r="FO582" s="11" t="s">
        <v>384</v>
      </c>
      <c r="FP582" s="11">
        <v>155000</v>
      </c>
      <c r="FQ582" s="11">
        <v>3.3</v>
      </c>
      <c r="FR582" s="11">
        <v>37.5</v>
      </c>
      <c r="FS582" s="11">
        <v>0.2</v>
      </c>
      <c r="FT582" s="11">
        <v>39</v>
      </c>
      <c r="FU582" s="11">
        <v>0.4</v>
      </c>
      <c r="FV582" s="11">
        <v>35</v>
      </c>
      <c r="FW582" s="11">
        <v>0</v>
      </c>
      <c r="FX582" s="11">
        <v>45.2</v>
      </c>
      <c r="FY582" s="11">
        <v>4.8</v>
      </c>
      <c r="GA582" s="10" t="s">
        <v>805</v>
      </c>
      <c r="GB582" s="10" t="s">
        <v>384</v>
      </c>
      <c r="GC582" s="10">
        <v>135000</v>
      </c>
      <c r="GD582" s="10">
        <v>4.3</v>
      </c>
      <c r="GE582" s="10">
        <v>29199</v>
      </c>
      <c r="GF582" s="10">
        <v>3.9</v>
      </c>
      <c r="GG582" s="10">
        <v>35039</v>
      </c>
      <c r="GH582" s="10">
        <v>3.7</v>
      </c>
      <c r="GI582" s="10">
        <v>15699</v>
      </c>
      <c r="GJ582" s="10">
        <v>4</v>
      </c>
      <c r="GK582" s="10" t="s">
        <v>858</v>
      </c>
      <c r="GL582" s="10" t="s">
        <v>858</v>
      </c>
      <c r="GN582" s="9" t="s">
        <v>805</v>
      </c>
      <c r="GO582" s="9" t="s">
        <v>384</v>
      </c>
      <c r="GP582" s="9">
        <v>155000</v>
      </c>
      <c r="GQ582" s="9">
        <v>3.3</v>
      </c>
      <c r="GR582" s="9">
        <v>13.75</v>
      </c>
      <c r="GS582" s="9">
        <v>3.2</v>
      </c>
      <c r="GT582" s="9">
        <v>16.489999999999998</v>
      </c>
      <c r="GU582" s="9">
        <v>2.2999999999999998</v>
      </c>
      <c r="GV582" s="9">
        <v>7.5</v>
      </c>
      <c r="GW582" s="9">
        <v>2.1</v>
      </c>
      <c r="GX582" s="9">
        <v>28.36</v>
      </c>
      <c r="GY582" s="9">
        <v>16</v>
      </c>
    </row>
    <row r="583" spans="1:207" x14ac:dyDescent="0.25">
      <c r="A583" s="1" t="s">
        <v>806</v>
      </c>
      <c r="B583" s="1" t="s">
        <v>385</v>
      </c>
      <c r="C583" s="1">
        <v>38000</v>
      </c>
      <c r="D583" s="1">
        <v>6.9</v>
      </c>
      <c r="E583" s="1">
        <v>490.7</v>
      </c>
      <c r="F583" s="1">
        <v>4.3</v>
      </c>
      <c r="G583" s="1">
        <v>588</v>
      </c>
      <c r="H583" s="1">
        <v>4.4000000000000004</v>
      </c>
      <c r="I583" s="1">
        <v>290.10000000000002</v>
      </c>
      <c r="J583" s="1">
        <v>5.7</v>
      </c>
      <c r="K583" s="1" t="s">
        <v>858</v>
      </c>
      <c r="L583" s="1" t="s">
        <v>858</v>
      </c>
      <c r="N583" s="2" t="s">
        <v>806</v>
      </c>
      <c r="O583" s="2" t="s">
        <v>385</v>
      </c>
      <c r="P583" s="2">
        <v>63000</v>
      </c>
      <c r="Q583" s="2">
        <v>5.2</v>
      </c>
      <c r="R583" s="2">
        <v>38</v>
      </c>
      <c r="S583" s="2">
        <v>1</v>
      </c>
      <c r="T583" s="2">
        <v>39.700000000000003</v>
      </c>
      <c r="U583" s="2">
        <v>0.8</v>
      </c>
      <c r="V583" s="2">
        <v>35</v>
      </c>
      <c r="W583" s="2">
        <v>0.1</v>
      </c>
      <c r="X583" s="2">
        <v>46.4</v>
      </c>
      <c r="Y583" s="2">
        <v>15</v>
      </c>
      <c r="AA583" s="3" t="s">
        <v>806</v>
      </c>
      <c r="AB583" s="3" t="s">
        <v>385</v>
      </c>
      <c r="AC583" s="3">
        <v>57000</v>
      </c>
      <c r="AD583" s="3">
        <v>7</v>
      </c>
      <c r="AE583" s="3">
        <v>23338</v>
      </c>
      <c r="AF583" s="3">
        <v>5.3</v>
      </c>
      <c r="AG583" s="3">
        <v>26963</v>
      </c>
      <c r="AH583" s="3">
        <v>4.0999999999999996</v>
      </c>
      <c r="AI583" s="3">
        <v>13401</v>
      </c>
      <c r="AJ583" s="3">
        <v>4.7</v>
      </c>
      <c r="AK583" s="3" t="s">
        <v>858</v>
      </c>
      <c r="AL583" s="3" t="s">
        <v>858</v>
      </c>
      <c r="AN583" s="4" t="s">
        <v>806</v>
      </c>
      <c r="AO583" s="4" t="s">
        <v>385</v>
      </c>
      <c r="AP583" s="4">
        <v>63000</v>
      </c>
      <c r="AQ583" s="4">
        <v>5.2</v>
      </c>
      <c r="AR583" s="4">
        <v>11.16</v>
      </c>
      <c r="AS583" s="4">
        <v>3.8</v>
      </c>
      <c r="AT583" s="4">
        <v>13.19</v>
      </c>
      <c r="AU583" s="4">
        <v>3.3</v>
      </c>
      <c r="AV583" s="4">
        <v>6.69</v>
      </c>
      <c r="AW583" s="4">
        <v>2.7</v>
      </c>
      <c r="AX583" s="4" t="s">
        <v>858</v>
      </c>
      <c r="AY583" s="4" t="s">
        <v>858</v>
      </c>
      <c r="BA583" s="5" t="s">
        <v>806</v>
      </c>
      <c r="BB583" s="5" t="s">
        <v>385</v>
      </c>
      <c r="BC583" s="5">
        <v>63000</v>
      </c>
      <c r="BD583" s="5">
        <v>5.2</v>
      </c>
      <c r="BE583" s="5">
        <v>460.4</v>
      </c>
      <c r="BF583" s="5">
        <v>3.8</v>
      </c>
      <c r="BG583" s="5">
        <v>523.5</v>
      </c>
      <c r="BH583" s="5">
        <v>3.3</v>
      </c>
      <c r="BI583" s="5">
        <v>262.8</v>
      </c>
      <c r="BJ583" s="5">
        <v>3.7</v>
      </c>
      <c r="BK583" s="5" t="s">
        <v>858</v>
      </c>
      <c r="BL583" s="5" t="s">
        <v>858</v>
      </c>
      <c r="BN583" s="6" t="s">
        <v>806</v>
      </c>
      <c r="BO583" s="6" t="s">
        <v>385</v>
      </c>
      <c r="BP583" s="6">
        <v>92000</v>
      </c>
      <c r="BQ583" s="6">
        <v>4.3</v>
      </c>
      <c r="BR583" s="6">
        <v>37</v>
      </c>
      <c r="BS583" s="6">
        <v>1.7</v>
      </c>
      <c r="BT583" s="6">
        <v>32.799999999999997</v>
      </c>
      <c r="BU583" s="6">
        <v>1.6</v>
      </c>
      <c r="BV583" s="6">
        <v>13</v>
      </c>
      <c r="BW583" s="6">
        <v>12</v>
      </c>
      <c r="BX583" s="6">
        <v>44.6</v>
      </c>
      <c r="BY583" s="6">
        <v>8.1</v>
      </c>
      <c r="CA583" s="7" t="s">
        <v>806</v>
      </c>
      <c r="CB583" s="7" t="s">
        <v>385</v>
      </c>
      <c r="CC583" s="7">
        <v>81000</v>
      </c>
      <c r="CD583" s="7">
        <v>6</v>
      </c>
      <c r="CE583" s="7">
        <v>19343</v>
      </c>
      <c r="CF583" s="7">
        <v>6.3</v>
      </c>
      <c r="CG583" s="7">
        <v>21988</v>
      </c>
      <c r="CH583" s="7">
        <v>4.3</v>
      </c>
      <c r="CI583" s="7">
        <v>6313</v>
      </c>
      <c r="CJ583" s="7">
        <v>14</v>
      </c>
      <c r="CK583" s="7" t="s">
        <v>858</v>
      </c>
      <c r="CL583" s="7" t="s">
        <v>858</v>
      </c>
      <c r="CN583" s="8" t="s">
        <v>806</v>
      </c>
      <c r="CO583" s="8" t="s">
        <v>385</v>
      </c>
      <c r="CP583" s="8">
        <v>92000</v>
      </c>
      <c r="CQ583" s="8">
        <v>4.3</v>
      </c>
      <c r="CR583" s="8">
        <v>10.5</v>
      </c>
      <c r="CS583" s="8">
        <v>3.7</v>
      </c>
      <c r="CT583" s="8">
        <v>12.72</v>
      </c>
      <c r="CU583" s="8">
        <v>2.9</v>
      </c>
      <c r="CV583" s="8">
        <v>6.38</v>
      </c>
      <c r="CW583" s="8">
        <v>1.5</v>
      </c>
      <c r="CX583" s="8" t="s">
        <v>858</v>
      </c>
      <c r="CY583" s="8" t="s">
        <v>858</v>
      </c>
      <c r="DA583" s="20" t="s">
        <v>806</v>
      </c>
      <c r="DB583" s="20" t="s">
        <v>385</v>
      </c>
      <c r="DC583" s="20">
        <v>92000</v>
      </c>
      <c r="DD583" s="20">
        <v>4.3</v>
      </c>
      <c r="DE583" s="20">
        <v>364.1</v>
      </c>
      <c r="DF583" s="20">
        <v>4.7</v>
      </c>
      <c r="DG583" s="20">
        <v>416.8</v>
      </c>
      <c r="DH583" s="20">
        <v>3.4</v>
      </c>
      <c r="DI583" s="20">
        <v>108.1</v>
      </c>
      <c r="DJ583" s="20">
        <v>8.1</v>
      </c>
      <c r="DK583" s="20">
        <v>769.6</v>
      </c>
      <c r="DL583" s="20">
        <v>17</v>
      </c>
      <c r="DN583" s="21" t="s">
        <v>806</v>
      </c>
      <c r="DO583" s="21" t="s">
        <v>385</v>
      </c>
      <c r="DP583" s="21">
        <v>25000</v>
      </c>
      <c r="DQ583" s="21">
        <v>7.9</v>
      </c>
      <c r="DR583" s="21">
        <v>37.1</v>
      </c>
      <c r="DS583" s="21">
        <v>1</v>
      </c>
      <c r="DT583" s="21">
        <v>37.4</v>
      </c>
      <c r="DU583" s="21">
        <v>1</v>
      </c>
      <c r="DV583" s="21">
        <v>33</v>
      </c>
      <c r="DW583" s="21">
        <v>3.3</v>
      </c>
      <c r="DX583" s="21" t="s">
        <v>858</v>
      </c>
      <c r="DY583" s="21" t="s">
        <v>858</v>
      </c>
      <c r="EA583" s="22" t="s">
        <v>806</v>
      </c>
      <c r="EB583" s="22" t="s">
        <v>385</v>
      </c>
      <c r="EC583" s="22">
        <v>23000</v>
      </c>
      <c r="ED583" s="22">
        <v>9.1999999999999993</v>
      </c>
      <c r="EE583" s="22">
        <v>19522</v>
      </c>
      <c r="EF583" s="22">
        <v>6</v>
      </c>
      <c r="EG583" s="22">
        <v>21755</v>
      </c>
      <c r="EH583" s="22">
        <v>4.2</v>
      </c>
      <c r="EI583" s="22">
        <v>11179</v>
      </c>
      <c r="EJ583" s="22">
        <v>8.4</v>
      </c>
      <c r="EK583" s="22" t="s">
        <v>858</v>
      </c>
      <c r="EL583" s="22" t="s">
        <v>858</v>
      </c>
      <c r="EN583" s="23" t="s">
        <v>806</v>
      </c>
      <c r="EO583" s="23" t="s">
        <v>385</v>
      </c>
      <c r="EP583" s="23">
        <v>25000</v>
      </c>
      <c r="EQ583" s="23">
        <v>7.9</v>
      </c>
      <c r="ER583" s="23">
        <v>10.32</v>
      </c>
      <c r="ES583" s="23">
        <v>7.1</v>
      </c>
      <c r="ET583" s="23">
        <v>11.37</v>
      </c>
      <c r="EU583" s="23">
        <v>3.5</v>
      </c>
      <c r="EV583" s="23">
        <v>6.36</v>
      </c>
      <c r="EW583" s="23">
        <v>1.7</v>
      </c>
      <c r="EX583" s="23" t="s">
        <v>858</v>
      </c>
      <c r="EY583" s="23" t="s">
        <v>858</v>
      </c>
      <c r="FA583" s="24" t="s">
        <v>806</v>
      </c>
      <c r="FB583" s="24" t="s">
        <v>385</v>
      </c>
      <c r="FC583" s="24">
        <v>25000</v>
      </c>
      <c r="FD583" s="24">
        <v>7.9</v>
      </c>
      <c r="FE583" s="24">
        <v>390.5</v>
      </c>
      <c r="FF583" s="24">
        <v>6.4</v>
      </c>
      <c r="FG583" s="24">
        <v>425.7</v>
      </c>
      <c r="FH583" s="24">
        <v>3.4</v>
      </c>
      <c r="FI583" s="24">
        <v>230.9</v>
      </c>
      <c r="FJ583" s="24">
        <v>5.3</v>
      </c>
      <c r="FK583" s="24" t="s">
        <v>858</v>
      </c>
      <c r="FL583" s="24" t="s">
        <v>858</v>
      </c>
      <c r="FN583" s="11" t="s">
        <v>806</v>
      </c>
      <c r="FO583" s="11" t="s">
        <v>385</v>
      </c>
      <c r="FP583" s="11">
        <v>38000</v>
      </c>
      <c r="FQ583" s="11">
        <v>6.9</v>
      </c>
      <c r="FR583" s="11">
        <v>40</v>
      </c>
      <c r="FS583" s="11">
        <v>0.7</v>
      </c>
      <c r="FT583" s="11">
        <v>41.2</v>
      </c>
      <c r="FU583" s="11">
        <v>1.1000000000000001</v>
      </c>
      <c r="FV583" s="11">
        <v>35</v>
      </c>
      <c r="FW583" s="11">
        <v>0.9</v>
      </c>
      <c r="FX583" s="11" t="s">
        <v>858</v>
      </c>
      <c r="FY583" s="11" t="s">
        <v>858</v>
      </c>
      <c r="GA583" s="10" t="s">
        <v>806</v>
      </c>
      <c r="GB583" s="10" t="s">
        <v>385</v>
      </c>
      <c r="GC583" s="10">
        <v>34000</v>
      </c>
      <c r="GD583" s="10">
        <v>10</v>
      </c>
      <c r="GE583" s="10">
        <v>25662</v>
      </c>
      <c r="GF583" s="10">
        <v>7.8</v>
      </c>
      <c r="GG583" s="10">
        <v>30435</v>
      </c>
      <c r="GH583" s="10">
        <v>5.6</v>
      </c>
      <c r="GI583" s="10">
        <v>15209</v>
      </c>
      <c r="GJ583" s="10">
        <v>5.7</v>
      </c>
      <c r="GK583" s="10" t="s">
        <v>858</v>
      </c>
      <c r="GL583" s="10" t="s">
        <v>858</v>
      </c>
      <c r="GN583" s="9" t="s">
        <v>806</v>
      </c>
      <c r="GO583" s="9" t="s">
        <v>385</v>
      </c>
      <c r="GP583" s="9">
        <v>38000</v>
      </c>
      <c r="GQ583" s="9">
        <v>6.9</v>
      </c>
      <c r="GR583" s="9">
        <v>11.9</v>
      </c>
      <c r="GS583" s="9">
        <v>6</v>
      </c>
      <c r="GT583" s="9">
        <v>14.29</v>
      </c>
      <c r="GU583" s="9">
        <v>4.5</v>
      </c>
      <c r="GV583" s="9">
        <v>7.28</v>
      </c>
      <c r="GW583" s="9">
        <v>3.8</v>
      </c>
      <c r="GX583" s="9" t="s">
        <v>858</v>
      </c>
      <c r="GY583" s="9" t="s">
        <v>858</v>
      </c>
    </row>
    <row r="584" spans="1:207" x14ac:dyDescent="0.25">
      <c r="A584" s="1" t="s">
        <v>807</v>
      </c>
      <c r="B584" s="1" t="s">
        <v>386</v>
      </c>
      <c r="C584" s="1">
        <v>10000</v>
      </c>
      <c r="D584" s="1">
        <v>13.4</v>
      </c>
      <c r="E584" s="1">
        <v>498.2</v>
      </c>
      <c r="F584" s="1">
        <v>12</v>
      </c>
      <c r="G584" s="1">
        <v>538</v>
      </c>
      <c r="H584" s="1">
        <v>5.9</v>
      </c>
      <c r="I584" s="1">
        <v>276.39999999999998</v>
      </c>
      <c r="J584" s="1">
        <v>8.9</v>
      </c>
      <c r="K584" s="1" t="s">
        <v>858</v>
      </c>
      <c r="L584" s="1" t="s">
        <v>858</v>
      </c>
      <c r="N584" s="2" t="s">
        <v>807</v>
      </c>
      <c r="O584" s="2" t="s">
        <v>386</v>
      </c>
      <c r="P584" s="2">
        <v>19000</v>
      </c>
      <c r="Q584" s="2">
        <v>9.3000000000000007</v>
      </c>
      <c r="R584" s="2">
        <v>37.5</v>
      </c>
      <c r="S584" s="2">
        <v>1.5</v>
      </c>
      <c r="T584" s="2">
        <v>38.299999999999997</v>
      </c>
      <c r="U584" s="2">
        <v>1.1000000000000001</v>
      </c>
      <c r="V584" s="2">
        <v>33.9</v>
      </c>
      <c r="W584" s="2">
        <v>1.9</v>
      </c>
      <c r="X584" s="2" t="s">
        <v>858</v>
      </c>
      <c r="Y584" s="2" t="s">
        <v>858</v>
      </c>
      <c r="AA584" s="3" t="s">
        <v>807</v>
      </c>
      <c r="AB584" s="3" t="s">
        <v>386</v>
      </c>
      <c r="AC584" s="3">
        <v>17000</v>
      </c>
      <c r="AD584" s="3">
        <v>11</v>
      </c>
      <c r="AE584" s="3">
        <v>24920</v>
      </c>
      <c r="AF584" s="3">
        <v>8</v>
      </c>
      <c r="AG584" s="3">
        <v>27110</v>
      </c>
      <c r="AH584" s="3">
        <v>6</v>
      </c>
      <c r="AI584" s="3">
        <v>14157</v>
      </c>
      <c r="AJ584" s="3">
        <v>7.7</v>
      </c>
      <c r="AK584" s="3" t="s">
        <v>858</v>
      </c>
      <c r="AL584" s="3" t="s">
        <v>858</v>
      </c>
      <c r="AN584" s="4" t="s">
        <v>807</v>
      </c>
      <c r="AO584" s="4" t="s">
        <v>386</v>
      </c>
      <c r="AP584" s="4">
        <v>19000</v>
      </c>
      <c r="AQ584" s="4">
        <v>9.3000000000000007</v>
      </c>
      <c r="AR584" s="4">
        <v>11.38</v>
      </c>
      <c r="AS584" s="4">
        <v>8.3000000000000007</v>
      </c>
      <c r="AT584" s="4">
        <v>13.15</v>
      </c>
      <c r="AU584" s="4">
        <v>5.0999999999999996</v>
      </c>
      <c r="AV584" s="4">
        <v>6.98</v>
      </c>
      <c r="AW584" s="4">
        <v>5.2</v>
      </c>
      <c r="AX584" s="4" t="s">
        <v>858</v>
      </c>
      <c r="AY584" s="4" t="s">
        <v>858</v>
      </c>
      <c r="BA584" s="5" t="s">
        <v>807</v>
      </c>
      <c r="BB584" s="5" t="s">
        <v>386</v>
      </c>
      <c r="BC584" s="5">
        <v>19000</v>
      </c>
      <c r="BD584" s="5">
        <v>9.3000000000000007</v>
      </c>
      <c r="BE584" s="5">
        <v>464.4</v>
      </c>
      <c r="BF584" s="5">
        <v>8</v>
      </c>
      <c r="BG584" s="5">
        <v>503.8</v>
      </c>
      <c r="BH584" s="5">
        <v>5</v>
      </c>
      <c r="BI584" s="5">
        <v>263.8</v>
      </c>
      <c r="BJ584" s="5">
        <v>5.2</v>
      </c>
      <c r="BK584" s="5" t="s">
        <v>858</v>
      </c>
      <c r="BL584" s="5" t="s">
        <v>858</v>
      </c>
      <c r="BN584" s="6" t="s">
        <v>807</v>
      </c>
      <c r="BO584" s="6" t="s">
        <v>386</v>
      </c>
      <c r="BP584" s="6">
        <v>30000</v>
      </c>
      <c r="BQ584" s="6">
        <v>7.4</v>
      </c>
      <c r="BR584" s="6">
        <v>35</v>
      </c>
      <c r="BS584" s="6">
        <v>2.2000000000000002</v>
      </c>
      <c r="BT584" s="6">
        <v>31.3</v>
      </c>
      <c r="BU584" s="6">
        <v>2.7</v>
      </c>
      <c r="BV584" s="6">
        <v>13</v>
      </c>
      <c r="BW584" s="6">
        <v>19</v>
      </c>
      <c r="BX584" s="6" t="s">
        <v>858</v>
      </c>
      <c r="BY584" s="6" t="s">
        <v>858</v>
      </c>
      <c r="CA584" s="7" t="s">
        <v>807</v>
      </c>
      <c r="CB584" s="7" t="s">
        <v>386</v>
      </c>
      <c r="CC584" s="7">
        <v>26000</v>
      </c>
      <c r="CD584" s="7">
        <v>8.8000000000000007</v>
      </c>
      <c r="CE584" s="7">
        <v>19577</v>
      </c>
      <c r="CF584" s="7">
        <v>11</v>
      </c>
      <c r="CG584" s="7">
        <v>21429</v>
      </c>
      <c r="CH584" s="7">
        <v>6.2</v>
      </c>
      <c r="CI584" s="7" t="s">
        <v>858</v>
      </c>
      <c r="CJ584" s="7" t="s">
        <v>858</v>
      </c>
      <c r="CK584" s="7" t="s">
        <v>858</v>
      </c>
      <c r="CL584" s="7" t="s">
        <v>858</v>
      </c>
      <c r="CN584" s="8" t="s">
        <v>807</v>
      </c>
      <c r="CO584" s="8" t="s">
        <v>386</v>
      </c>
      <c r="CP584" s="8">
        <v>30000</v>
      </c>
      <c r="CQ584" s="8">
        <v>7.4</v>
      </c>
      <c r="CR584" s="8">
        <v>10.37</v>
      </c>
      <c r="CS584" s="8">
        <v>6.5</v>
      </c>
      <c r="CT584" s="8">
        <v>12.43</v>
      </c>
      <c r="CU584" s="8">
        <v>4.4000000000000004</v>
      </c>
      <c r="CV584" s="8">
        <v>6.38</v>
      </c>
      <c r="CW584" s="8">
        <v>2</v>
      </c>
      <c r="CX584" s="8" t="s">
        <v>858</v>
      </c>
      <c r="CY584" s="8" t="s">
        <v>858</v>
      </c>
      <c r="DA584" s="20" t="s">
        <v>807</v>
      </c>
      <c r="DB584" s="20" t="s">
        <v>386</v>
      </c>
      <c r="DC584" s="20">
        <v>30000</v>
      </c>
      <c r="DD584" s="20">
        <v>7.4</v>
      </c>
      <c r="DE584" s="20">
        <v>343</v>
      </c>
      <c r="DF584" s="20">
        <v>7.3</v>
      </c>
      <c r="DG584" s="20">
        <v>389.1</v>
      </c>
      <c r="DH584" s="20">
        <v>5.4</v>
      </c>
      <c r="DI584" s="20" t="s">
        <v>858</v>
      </c>
      <c r="DJ584" s="20" t="s">
        <v>858</v>
      </c>
      <c r="DK584" s="20" t="s">
        <v>858</v>
      </c>
      <c r="DL584" s="20" t="s">
        <v>858</v>
      </c>
      <c r="DN584" s="21" t="s">
        <v>807</v>
      </c>
      <c r="DO584" s="21" t="s">
        <v>386</v>
      </c>
      <c r="DP584" s="21">
        <v>10000</v>
      </c>
      <c r="DQ584" s="21">
        <v>12.8</v>
      </c>
      <c r="DR584" s="21">
        <v>37.1</v>
      </c>
      <c r="DS584" s="21">
        <v>0.5</v>
      </c>
      <c r="DT584" s="21">
        <v>37.4</v>
      </c>
      <c r="DU584" s="21">
        <v>1.4</v>
      </c>
      <c r="DV584" s="21">
        <v>33.200000000000003</v>
      </c>
      <c r="DW584" s="21">
        <v>3</v>
      </c>
      <c r="DX584" s="21" t="s">
        <v>858</v>
      </c>
      <c r="DY584" s="21" t="s">
        <v>858</v>
      </c>
      <c r="EA584" s="22" t="s">
        <v>807</v>
      </c>
      <c r="EB584" s="22" t="s">
        <v>386</v>
      </c>
      <c r="EC584" s="22">
        <v>8000</v>
      </c>
      <c r="ED584" s="22">
        <v>15.5</v>
      </c>
      <c r="EE584" s="22">
        <v>24657</v>
      </c>
      <c r="EF584" s="22">
        <v>9.6</v>
      </c>
      <c r="EG584" s="22">
        <v>25803</v>
      </c>
      <c r="EH584" s="22">
        <v>9.5</v>
      </c>
      <c r="EI584" s="22" t="s">
        <v>858</v>
      </c>
      <c r="EJ584" s="22" t="s">
        <v>858</v>
      </c>
      <c r="EK584" s="22" t="s">
        <v>858</v>
      </c>
      <c r="EL584" s="22" t="s">
        <v>858</v>
      </c>
      <c r="EN584" s="23" t="s">
        <v>807</v>
      </c>
      <c r="EO584" s="23" t="s">
        <v>386</v>
      </c>
      <c r="EP584" s="23">
        <v>10000</v>
      </c>
      <c r="EQ584" s="23">
        <v>12.8</v>
      </c>
      <c r="ER584" s="23">
        <v>11.04</v>
      </c>
      <c r="ES584" s="23">
        <v>12</v>
      </c>
      <c r="ET584" s="23">
        <v>12.57</v>
      </c>
      <c r="EU584" s="23">
        <v>8.1</v>
      </c>
      <c r="EV584" s="23">
        <v>6.89</v>
      </c>
      <c r="EW584" s="23">
        <v>6.3</v>
      </c>
      <c r="EX584" s="23" t="s">
        <v>858</v>
      </c>
      <c r="EY584" s="23" t="s">
        <v>858</v>
      </c>
      <c r="FA584" s="24" t="s">
        <v>807</v>
      </c>
      <c r="FB584" s="24" t="s">
        <v>386</v>
      </c>
      <c r="FC584" s="24">
        <v>10000</v>
      </c>
      <c r="FD584" s="24">
        <v>12.8</v>
      </c>
      <c r="FE584" s="24">
        <v>420.8</v>
      </c>
      <c r="FF584" s="24">
        <v>11</v>
      </c>
      <c r="FG584" s="24">
        <v>470.3</v>
      </c>
      <c r="FH584" s="24">
        <v>8.1999999999999993</v>
      </c>
      <c r="FI584" s="24">
        <v>259.60000000000002</v>
      </c>
      <c r="FJ584" s="24">
        <v>6.9</v>
      </c>
      <c r="FK584" s="24" t="s">
        <v>858</v>
      </c>
      <c r="FL584" s="24" t="s">
        <v>858</v>
      </c>
      <c r="FN584" s="11" t="s">
        <v>807</v>
      </c>
      <c r="FO584" s="11" t="s">
        <v>386</v>
      </c>
      <c r="FP584" s="11">
        <v>10000</v>
      </c>
      <c r="FQ584" s="11">
        <v>13.4</v>
      </c>
      <c r="FR584" s="11">
        <v>37.5</v>
      </c>
      <c r="FS584" s="11">
        <v>2.1</v>
      </c>
      <c r="FT584" s="11">
        <v>39.200000000000003</v>
      </c>
      <c r="FU584" s="11">
        <v>1.6</v>
      </c>
      <c r="FV584" s="11" t="s">
        <v>858</v>
      </c>
      <c r="FW584" s="11" t="s">
        <v>858</v>
      </c>
      <c r="FX584" s="11" t="s">
        <v>858</v>
      </c>
      <c r="FY584" s="11" t="s">
        <v>858</v>
      </c>
      <c r="GA584" s="10" t="s">
        <v>807</v>
      </c>
      <c r="GB584" s="10" t="s">
        <v>386</v>
      </c>
      <c r="GC584" s="10">
        <v>9000</v>
      </c>
      <c r="GD584" s="10">
        <v>15.7</v>
      </c>
      <c r="GE584" s="10">
        <v>25341</v>
      </c>
      <c r="GF584" s="10">
        <v>14</v>
      </c>
      <c r="GG584" s="10">
        <v>28387</v>
      </c>
      <c r="GH584" s="10">
        <v>7.5</v>
      </c>
      <c r="GI584" s="10" t="s">
        <v>858</v>
      </c>
      <c r="GJ584" s="10" t="s">
        <v>858</v>
      </c>
      <c r="GK584" s="10" t="s">
        <v>858</v>
      </c>
      <c r="GL584" s="10" t="s">
        <v>858</v>
      </c>
      <c r="GN584" s="9" t="s">
        <v>807</v>
      </c>
      <c r="GO584" s="9" t="s">
        <v>386</v>
      </c>
      <c r="GP584" s="9">
        <v>10000</v>
      </c>
      <c r="GQ584" s="9">
        <v>13.4</v>
      </c>
      <c r="GR584" s="9">
        <v>11.99</v>
      </c>
      <c r="GS584" s="9">
        <v>12</v>
      </c>
      <c r="GT584" s="9">
        <v>13.71</v>
      </c>
      <c r="GU584" s="9">
        <v>6.2</v>
      </c>
      <c r="GV584" s="9">
        <v>7.32</v>
      </c>
      <c r="GW584" s="9">
        <v>5.7</v>
      </c>
      <c r="GX584" s="9" t="s">
        <v>858</v>
      </c>
      <c r="GY584" s="9" t="s">
        <v>858</v>
      </c>
    </row>
    <row r="585" spans="1:207" x14ac:dyDescent="0.25">
      <c r="A585" s="1" t="s">
        <v>808</v>
      </c>
      <c r="B585" s="1" t="s">
        <v>387</v>
      </c>
      <c r="C585" s="1">
        <v>11000</v>
      </c>
      <c r="D585" s="1">
        <v>12.8</v>
      </c>
      <c r="E585" s="1">
        <v>533.70000000000005</v>
      </c>
      <c r="F585" s="1">
        <v>9.9</v>
      </c>
      <c r="G585" s="1">
        <v>587</v>
      </c>
      <c r="H585" s="1">
        <v>5.7</v>
      </c>
      <c r="I585" s="1">
        <v>316.3</v>
      </c>
      <c r="J585" s="1">
        <v>9.4</v>
      </c>
      <c r="K585" s="1" t="s">
        <v>858</v>
      </c>
      <c r="L585" s="1" t="s">
        <v>858</v>
      </c>
      <c r="N585" s="2" t="s">
        <v>808</v>
      </c>
      <c r="O585" s="2" t="s">
        <v>387</v>
      </c>
      <c r="P585" s="2">
        <v>19000</v>
      </c>
      <c r="Q585" s="2">
        <v>9.6</v>
      </c>
      <c r="R585" s="2">
        <v>37.5</v>
      </c>
      <c r="S585" s="2">
        <v>1.4</v>
      </c>
      <c r="T585" s="2">
        <v>38.799999999999997</v>
      </c>
      <c r="U585" s="2">
        <v>1.6</v>
      </c>
      <c r="V585" s="2">
        <v>35</v>
      </c>
      <c r="W585" s="2">
        <v>2.2000000000000002</v>
      </c>
      <c r="X585" s="2" t="s">
        <v>858</v>
      </c>
      <c r="Y585" s="2" t="s">
        <v>858</v>
      </c>
      <c r="AA585" s="3" t="s">
        <v>808</v>
      </c>
      <c r="AB585" s="3" t="s">
        <v>387</v>
      </c>
      <c r="AC585" s="3">
        <v>18000</v>
      </c>
      <c r="AD585" s="3">
        <v>13.9</v>
      </c>
      <c r="AE585" s="3">
        <v>27412</v>
      </c>
      <c r="AF585" s="3">
        <v>8</v>
      </c>
      <c r="AG585" s="3">
        <v>29814</v>
      </c>
      <c r="AH585" s="3">
        <v>18</v>
      </c>
      <c r="AI585" s="3">
        <v>13901</v>
      </c>
      <c r="AJ585" s="3">
        <v>9.6999999999999993</v>
      </c>
      <c r="AK585" s="3" t="s">
        <v>858</v>
      </c>
      <c r="AL585" s="3" t="s">
        <v>858</v>
      </c>
      <c r="AN585" s="4" t="s">
        <v>808</v>
      </c>
      <c r="AO585" s="4" t="s">
        <v>387</v>
      </c>
      <c r="AP585" s="4">
        <v>19000</v>
      </c>
      <c r="AQ585" s="4">
        <v>9.6</v>
      </c>
      <c r="AR585" s="4">
        <v>12.75</v>
      </c>
      <c r="AS585" s="4">
        <v>9.3000000000000007</v>
      </c>
      <c r="AT585" s="4">
        <v>14.49</v>
      </c>
      <c r="AU585" s="4">
        <v>4.7</v>
      </c>
      <c r="AV585" s="4">
        <v>7.53</v>
      </c>
      <c r="AW585" s="4">
        <v>5.8</v>
      </c>
      <c r="AX585" s="4" t="s">
        <v>858</v>
      </c>
      <c r="AY585" s="4" t="s">
        <v>858</v>
      </c>
      <c r="BA585" s="5" t="s">
        <v>808</v>
      </c>
      <c r="BB585" s="5" t="s">
        <v>387</v>
      </c>
      <c r="BC585" s="5">
        <v>19000</v>
      </c>
      <c r="BD585" s="5">
        <v>9.6</v>
      </c>
      <c r="BE585" s="5">
        <v>484.4</v>
      </c>
      <c r="BF585" s="5">
        <v>10</v>
      </c>
      <c r="BG585" s="5">
        <v>561.6</v>
      </c>
      <c r="BH585" s="5">
        <v>4.5999999999999996</v>
      </c>
      <c r="BI585" s="5">
        <v>284.3</v>
      </c>
      <c r="BJ585" s="5">
        <v>5.4</v>
      </c>
      <c r="BK585" s="5" t="s">
        <v>858</v>
      </c>
      <c r="BL585" s="5" t="s">
        <v>858</v>
      </c>
      <c r="BN585" s="6" t="s">
        <v>808</v>
      </c>
      <c r="BO585" s="6" t="s">
        <v>387</v>
      </c>
      <c r="BP585" s="6">
        <v>27000</v>
      </c>
      <c r="BQ585" s="6">
        <v>8</v>
      </c>
      <c r="BR585" s="6">
        <v>36.1</v>
      </c>
      <c r="BS585" s="6">
        <v>1.7</v>
      </c>
      <c r="BT585" s="6">
        <v>33.5</v>
      </c>
      <c r="BU585" s="6">
        <v>2.6</v>
      </c>
      <c r="BV585" s="6">
        <v>18.399999999999999</v>
      </c>
      <c r="BW585" s="6">
        <v>14</v>
      </c>
      <c r="BX585" s="6" t="s">
        <v>858</v>
      </c>
      <c r="BY585" s="6" t="s">
        <v>858</v>
      </c>
      <c r="CA585" s="7" t="s">
        <v>808</v>
      </c>
      <c r="CB585" s="7" t="s">
        <v>387</v>
      </c>
      <c r="CC585" s="7">
        <v>25000</v>
      </c>
      <c r="CD585" s="7">
        <v>11.1</v>
      </c>
      <c r="CE585" s="7">
        <v>21814</v>
      </c>
      <c r="CF585" s="7">
        <v>12</v>
      </c>
      <c r="CG585" s="7">
        <v>24259</v>
      </c>
      <c r="CH585" s="7">
        <v>17</v>
      </c>
      <c r="CI585" s="7">
        <v>7639</v>
      </c>
      <c r="CJ585" s="7">
        <v>15</v>
      </c>
      <c r="CK585" s="7" t="s">
        <v>858</v>
      </c>
      <c r="CL585" s="7" t="s">
        <v>858</v>
      </c>
      <c r="CN585" s="8" t="s">
        <v>808</v>
      </c>
      <c r="CO585" s="8" t="s">
        <v>387</v>
      </c>
      <c r="CP585" s="8">
        <v>27000</v>
      </c>
      <c r="CQ585" s="8">
        <v>8</v>
      </c>
      <c r="CR585" s="8">
        <v>10.5</v>
      </c>
      <c r="CS585" s="8">
        <v>7.5</v>
      </c>
      <c r="CT585" s="8">
        <v>13.38</v>
      </c>
      <c r="CU585" s="8">
        <v>4.4000000000000004</v>
      </c>
      <c r="CV585" s="8">
        <v>6.65</v>
      </c>
      <c r="CW585" s="8">
        <v>3.5</v>
      </c>
      <c r="CX585" s="8" t="s">
        <v>858</v>
      </c>
      <c r="CY585" s="8" t="s">
        <v>858</v>
      </c>
      <c r="DA585" s="20" t="s">
        <v>808</v>
      </c>
      <c r="DB585" s="20" t="s">
        <v>387</v>
      </c>
      <c r="DC585" s="20">
        <v>27000</v>
      </c>
      <c r="DD585" s="20">
        <v>8</v>
      </c>
      <c r="DE585" s="20">
        <v>392.3</v>
      </c>
      <c r="DF585" s="20">
        <v>8.1</v>
      </c>
      <c r="DG585" s="20">
        <v>447.9</v>
      </c>
      <c r="DH585" s="20">
        <v>5.3</v>
      </c>
      <c r="DI585" s="20">
        <v>141</v>
      </c>
      <c r="DJ585" s="20">
        <v>12</v>
      </c>
      <c r="DK585" s="20" t="s">
        <v>858</v>
      </c>
      <c r="DL585" s="20" t="s">
        <v>858</v>
      </c>
      <c r="DN585" s="21" t="s">
        <v>808</v>
      </c>
      <c r="DO585" s="21" t="s">
        <v>387</v>
      </c>
      <c r="DP585" s="21">
        <v>8000</v>
      </c>
      <c r="DQ585" s="21">
        <v>14.4</v>
      </c>
      <c r="DR585" s="21">
        <v>36.1</v>
      </c>
      <c r="DS585" s="21">
        <v>1.7</v>
      </c>
      <c r="DT585" s="21">
        <v>36.200000000000003</v>
      </c>
      <c r="DU585" s="21">
        <v>1.1000000000000001</v>
      </c>
      <c r="DV585" s="21" t="s">
        <v>858</v>
      </c>
      <c r="DW585" s="21" t="s">
        <v>858</v>
      </c>
      <c r="DX585" s="21" t="s">
        <v>858</v>
      </c>
      <c r="DY585" s="21" t="s">
        <v>858</v>
      </c>
      <c r="EA585" s="22" t="s">
        <v>808</v>
      </c>
      <c r="EB585" s="22" t="s">
        <v>387</v>
      </c>
      <c r="EC585" s="22">
        <v>7000</v>
      </c>
      <c r="ED585" s="22">
        <v>16.899999999999999</v>
      </c>
      <c r="EE585" s="22">
        <v>23099</v>
      </c>
      <c r="EF585" s="22">
        <v>19</v>
      </c>
      <c r="EG585" s="22">
        <v>26824</v>
      </c>
      <c r="EH585" s="22">
        <v>8.8000000000000007</v>
      </c>
      <c r="EI585" s="22" t="s">
        <v>858</v>
      </c>
      <c r="EJ585" s="22" t="s">
        <v>858</v>
      </c>
      <c r="EK585" s="22" t="s">
        <v>858</v>
      </c>
      <c r="EL585" s="22" t="s">
        <v>858</v>
      </c>
      <c r="EN585" s="23" t="s">
        <v>808</v>
      </c>
      <c r="EO585" s="23" t="s">
        <v>387</v>
      </c>
      <c r="EP585" s="23">
        <v>8000</v>
      </c>
      <c r="EQ585" s="23">
        <v>14.4</v>
      </c>
      <c r="ER585" s="23">
        <v>11.13</v>
      </c>
      <c r="ES585" s="23">
        <v>18</v>
      </c>
      <c r="ET585" s="23">
        <v>14.49</v>
      </c>
      <c r="EU585" s="23">
        <v>7</v>
      </c>
      <c r="EV585" s="23" t="s">
        <v>858</v>
      </c>
      <c r="EW585" s="23" t="s">
        <v>858</v>
      </c>
      <c r="EX585" s="23" t="s">
        <v>858</v>
      </c>
      <c r="EY585" s="23" t="s">
        <v>858</v>
      </c>
      <c r="FA585" s="24" t="s">
        <v>808</v>
      </c>
      <c r="FB585" s="24" t="s">
        <v>387</v>
      </c>
      <c r="FC585" s="24">
        <v>8000</v>
      </c>
      <c r="FD585" s="24">
        <v>14.4</v>
      </c>
      <c r="FE585" s="24">
        <v>414.6</v>
      </c>
      <c r="FF585" s="24">
        <v>16</v>
      </c>
      <c r="FG585" s="24">
        <v>525</v>
      </c>
      <c r="FH585" s="24">
        <v>7.5</v>
      </c>
      <c r="FI585" s="24" t="s">
        <v>858</v>
      </c>
      <c r="FJ585" s="24" t="s">
        <v>858</v>
      </c>
      <c r="FK585" s="24" t="s">
        <v>858</v>
      </c>
      <c r="FL585" s="24" t="s">
        <v>858</v>
      </c>
      <c r="FN585" s="11" t="s">
        <v>808</v>
      </c>
      <c r="FO585" s="11" t="s">
        <v>387</v>
      </c>
      <c r="FP585" s="11">
        <v>11000</v>
      </c>
      <c r="FQ585" s="11">
        <v>12.8</v>
      </c>
      <c r="FR585" s="11">
        <v>39</v>
      </c>
      <c r="FS585" s="11">
        <v>2</v>
      </c>
      <c r="FT585" s="11">
        <v>40.5</v>
      </c>
      <c r="FU585" s="11">
        <v>2.4</v>
      </c>
      <c r="FV585" s="11" t="s">
        <v>858</v>
      </c>
      <c r="FW585" s="11" t="s">
        <v>858</v>
      </c>
      <c r="FX585" s="11" t="s">
        <v>858</v>
      </c>
      <c r="FY585" s="11" t="s">
        <v>858</v>
      </c>
      <c r="GA585" s="10" t="s">
        <v>808</v>
      </c>
      <c r="GB585" s="10" t="s">
        <v>387</v>
      </c>
      <c r="GC585" s="10" t="s">
        <v>858</v>
      </c>
      <c r="GD585" s="10" t="s">
        <v>858</v>
      </c>
      <c r="GE585" s="10">
        <v>27783</v>
      </c>
      <c r="GF585" s="10">
        <v>9.1</v>
      </c>
      <c r="GG585" s="10" t="s">
        <v>858</v>
      </c>
      <c r="GH585" s="10" t="s">
        <v>858</v>
      </c>
      <c r="GI585" s="10">
        <v>15407</v>
      </c>
      <c r="GJ585" s="10">
        <v>11</v>
      </c>
      <c r="GK585" s="10" t="s">
        <v>858</v>
      </c>
      <c r="GL585" s="10" t="s">
        <v>858</v>
      </c>
      <c r="GN585" s="9" t="s">
        <v>808</v>
      </c>
      <c r="GO585" s="9" t="s">
        <v>387</v>
      </c>
      <c r="GP585" s="9">
        <v>11000</v>
      </c>
      <c r="GQ585" s="9">
        <v>12.8</v>
      </c>
      <c r="GR585" s="9">
        <v>13.3</v>
      </c>
      <c r="GS585" s="9">
        <v>11</v>
      </c>
      <c r="GT585" s="9">
        <v>14.49</v>
      </c>
      <c r="GU585" s="9">
        <v>6.2</v>
      </c>
      <c r="GV585" s="9">
        <v>7.48</v>
      </c>
      <c r="GW585" s="9">
        <v>7.9</v>
      </c>
      <c r="GX585" s="9" t="s">
        <v>858</v>
      </c>
      <c r="GY585" s="9" t="s">
        <v>858</v>
      </c>
    </row>
    <row r="586" spans="1:207" x14ac:dyDescent="0.25">
      <c r="A586" s="1" t="s">
        <v>809</v>
      </c>
      <c r="B586" s="1" t="s">
        <v>388</v>
      </c>
      <c r="C586" s="1">
        <v>13000</v>
      </c>
      <c r="D586" s="1">
        <v>11.6</v>
      </c>
      <c r="E586" s="1">
        <v>504.5</v>
      </c>
      <c r="F586" s="1">
        <v>12</v>
      </c>
      <c r="G586" s="1">
        <v>583.79999999999995</v>
      </c>
      <c r="H586" s="1">
        <v>5.2</v>
      </c>
      <c r="I586" s="1">
        <v>305.39999999999998</v>
      </c>
      <c r="J586" s="1">
        <v>7.9</v>
      </c>
      <c r="K586" s="1" t="s">
        <v>858</v>
      </c>
      <c r="L586" s="1" t="s">
        <v>858</v>
      </c>
      <c r="N586" s="2" t="s">
        <v>809</v>
      </c>
      <c r="O586" s="2" t="s">
        <v>388</v>
      </c>
      <c r="P586" s="2">
        <v>23000</v>
      </c>
      <c r="Q586" s="2">
        <v>8.6999999999999993</v>
      </c>
      <c r="R586" s="2">
        <v>37.5</v>
      </c>
      <c r="S586" s="2">
        <v>1.3</v>
      </c>
      <c r="T586" s="2">
        <v>39.6</v>
      </c>
      <c r="U586" s="2">
        <v>1.4</v>
      </c>
      <c r="V586" s="2">
        <v>34.5</v>
      </c>
      <c r="W586" s="2">
        <v>2.7</v>
      </c>
      <c r="X586" s="2" t="s">
        <v>858</v>
      </c>
      <c r="Y586" s="2" t="s">
        <v>858</v>
      </c>
      <c r="AA586" s="3" t="s">
        <v>809</v>
      </c>
      <c r="AB586" s="3" t="s">
        <v>388</v>
      </c>
      <c r="AC586" s="3">
        <v>20000</v>
      </c>
      <c r="AD586" s="3">
        <v>12.8</v>
      </c>
      <c r="AE586" s="3">
        <v>23297</v>
      </c>
      <c r="AF586" s="3">
        <v>17</v>
      </c>
      <c r="AG586" s="3">
        <v>25806</v>
      </c>
      <c r="AH586" s="3">
        <v>5.0999999999999996</v>
      </c>
      <c r="AI586" s="3">
        <v>13265</v>
      </c>
      <c r="AJ586" s="3">
        <v>7</v>
      </c>
      <c r="AK586" s="3" t="s">
        <v>858</v>
      </c>
      <c r="AL586" s="3" t="s">
        <v>858</v>
      </c>
      <c r="AN586" s="4" t="s">
        <v>809</v>
      </c>
      <c r="AO586" s="4" t="s">
        <v>388</v>
      </c>
      <c r="AP586" s="4">
        <v>23000</v>
      </c>
      <c r="AQ586" s="4">
        <v>8.6999999999999993</v>
      </c>
      <c r="AR586" s="4">
        <v>11.4</v>
      </c>
      <c r="AS586" s="4">
        <v>8.6999999999999993</v>
      </c>
      <c r="AT586" s="4">
        <v>13.15</v>
      </c>
      <c r="AU586" s="4">
        <v>4</v>
      </c>
      <c r="AV586" s="4">
        <v>6.69</v>
      </c>
      <c r="AW586" s="4">
        <v>3.8</v>
      </c>
      <c r="AX586" s="4" t="s">
        <v>858</v>
      </c>
      <c r="AY586" s="4" t="s">
        <v>858</v>
      </c>
      <c r="BA586" s="5" t="s">
        <v>809</v>
      </c>
      <c r="BB586" s="5" t="s">
        <v>388</v>
      </c>
      <c r="BC586" s="5">
        <v>23000</v>
      </c>
      <c r="BD586" s="5">
        <v>8.6999999999999993</v>
      </c>
      <c r="BE586" s="5">
        <v>453.4</v>
      </c>
      <c r="BF586" s="5">
        <v>8.8000000000000007</v>
      </c>
      <c r="BG586" s="5">
        <v>521</v>
      </c>
      <c r="BH586" s="5">
        <v>4.3</v>
      </c>
      <c r="BI586" s="5">
        <v>249.7</v>
      </c>
      <c r="BJ586" s="5">
        <v>5.6</v>
      </c>
      <c r="BK586" s="5" t="s">
        <v>858</v>
      </c>
      <c r="BL586" s="5" t="s">
        <v>858</v>
      </c>
      <c r="BN586" s="6" t="s">
        <v>809</v>
      </c>
      <c r="BO586" s="6" t="s">
        <v>388</v>
      </c>
      <c r="BP586" s="6">
        <v>35000</v>
      </c>
      <c r="BQ586" s="6">
        <v>6.9</v>
      </c>
      <c r="BR586" s="6">
        <v>35</v>
      </c>
      <c r="BS586" s="6">
        <v>2.6</v>
      </c>
      <c r="BT586" s="6">
        <v>32.299999999999997</v>
      </c>
      <c r="BU586" s="6">
        <v>2.6</v>
      </c>
      <c r="BV586" s="6">
        <v>13.6</v>
      </c>
      <c r="BW586" s="6">
        <v>13</v>
      </c>
      <c r="BX586" s="6" t="s">
        <v>858</v>
      </c>
      <c r="BY586" s="6" t="s">
        <v>858</v>
      </c>
      <c r="CA586" s="7" t="s">
        <v>809</v>
      </c>
      <c r="CB586" s="7" t="s">
        <v>388</v>
      </c>
      <c r="CC586" s="7">
        <v>32000</v>
      </c>
      <c r="CD586" s="7">
        <v>10.199999999999999</v>
      </c>
      <c r="CE586" s="7">
        <v>17513</v>
      </c>
      <c r="CF586" s="7">
        <v>11</v>
      </c>
      <c r="CG586" s="7">
        <v>20375</v>
      </c>
      <c r="CH586" s="7">
        <v>5.3</v>
      </c>
      <c r="CI586" s="7">
        <v>7035</v>
      </c>
      <c r="CJ586" s="7">
        <v>15</v>
      </c>
      <c r="CK586" s="7" t="s">
        <v>858</v>
      </c>
      <c r="CL586" s="7" t="s">
        <v>858</v>
      </c>
      <c r="CN586" s="8" t="s">
        <v>809</v>
      </c>
      <c r="CO586" s="8" t="s">
        <v>388</v>
      </c>
      <c r="CP586" s="8">
        <v>35000</v>
      </c>
      <c r="CQ586" s="8">
        <v>6.9</v>
      </c>
      <c r="CR586" s="8">
        <v>9.65</v>
      </c>
      <c r="CS586" s="8">
        <v>6.6</v>
      </c>
      <c r="CT586" s="8">
        <v>12.48</v>
      </c>
      <c r="CU586" s="8">
        <v>3.6</v>
      </c>
      <c r="CV586" s="8">
        <v>6.43</v>
      </c>
      <c r="CW586" s="8">
        <v>1.7</v>
      </c>
      <c r="CX586" s="8" t="s">
        <v>858</v>
      </c>
      <c r="CY586" s="8" t="s">
        <v>858</v>
      </c>
      <c r="DA586" s="20" t="s">
        <v>809</v>
      </c>
      <c r="DB586" s="20" t="s">
        <v>388</v>
      </c>
      <c r="DC586" s="20">
        <v>35000</v>
      </c>
      <c r="DD586" s="20">
        <v>6.9</v>
      </c>
      <c r="DE586" s="20">
        <v>331.6</v>
      </c>
      <c r="DF586" s="20">
        <v>8.8000000000000007</v>
      </c>
      <c r="DG586" s="20">
        <v>403.1</v>
      </c>
      <c r="DH586" s="20">
        <v>4.7</v>
      </c>
      <c r="DI586" s="20">
        <v>120.8</v>
      </c>
      <c r="DJ586" s="20">
        <v>13</v>
      </c>
      <c r="DK586" s="20" t="s">
        <v>858</v>
      </c>
      <c r="DL586" s="20" t="s">
        <v>858</v>
      </c>
      <c r="DN586" s="21" t="s">
        <v>809</v>
      </c>
      <c r="DO586" s="21" t="s">
        <v>388</v>
      </c>
      <c r="DP586" s="21">
        <v>10000</v>
      </c>
      <c r="DQ586" s="21">
        <v>13</v>
      </c>
      <c r="DR586" s="21">
        <v>36.200000000000003</v>
      </c>
      <c r="DS586" s="21">
        <v>1.7</v>
      </c>
      <c r="DT586" s="21">
        <v>36.5</v>
      </c>
      <c r="DU586" s="21">
        <v>1.4</v>
      </c>
      <c r="DV586" s="21">
        <v>31.2</v>
      </c>
      <c r="DW586" s="21">
        <v>2</v>
      </c>
      <c r="DX586" s="21" t="s">
        <v>858</v>
      </c>
      <c r="DY586" s="21" t="s">
        <v>858</v>
      </c>
      <c r="EA586" s="22" t="s">
        <v>809</v>
      </c>
      <c r="EB586" s="22" t="s">
        <v>388</v>
      </c>
      <c r="EC586" s="22" t="s">
        <v>858</v>
      </c>
      <c r="ED586" s="22" t="s">
        <v>858</v>
      </c>
      <c r="EE586" s="22" t="s">
        <v>858</v>
      </c>
      <c r="EF586" s="22" t="s">
        <v>858</v>
      </c>
      <c r="EG586" s="22">
        <v>21823</v>
      </c>
      <c r="EH586" s="22">
        <v>8</v>
      </c>
      <c r="EI586" s="22" t="s">
        <v>858</v>
      </c>
      <c r="EJ586" s="22" t="s">
        <v>858</v>
      </c>
      <c r="EK586" s="22" t="s">
        <v>858</v>
      </c>
      <c r="EL586" s="22" t="s">
        <v>858</v>
      </c>
      <c r="EN586" s="23" t="s">
        <v>809</v>
      </c>
      <c r="EO586" s="23" t="s">
        <v>388</v>
      </c>
      <c r="EP586" s="23">
        <v>10000</v>
      </c>
      <c r="EQ586" s="23">
        <v>13</v>
      </c>
      <c r="ER586" s="23">
        <v>9.51</v>
      </c>
      <c r="ES586" s="23">
        <v>15</v>
      </c>
      <c r="ET586" s="23">
        <v>11.94</v>
      </c>
      <c r="EU586" s="23">
        <v>6.6</v>
      </c>
      <c r="EV586" s="23" t="s">
        <v>858</v>
      </c>
      <c r="EW586" s="23" t="s">
        <v>858</v>
      </c>
      <c r="EX586" s="23" t="s">
        <v>858</v>
      </c>
      <c r="EY586" s="23" t="s">
        <v>858</v>
      </c>
      <c r="FA586" s="24" t="s">
        <v>809</v>
      </c>
      <c r="FB586" s="24" t="s">
        <v>388</v>
      </c>
      <c r="FC586" s="24">
        <v>10000</v>
      </c>
      <c r="FD586" s="24">
        <v>13</v>
      </c>
      <c r="FE586" s="24">
        <v>341.2</v>
      </c>
      <c r="FF586" s="24">
        <v>13</v>
      </c>
      <c r="FG586" s="24">
        <v>435.6</v>
      </c>
      <c r="FH586" s="24">
        <v>6.4</v>
      </c>
      <c r="FI586" s="24" t="s">
        <v>858</v>
      </c>
      <c r="FJ586" s="24" t="s">
        <v>858</v>
      </c>
      <c r="FK586" s="24" t="s">
        <v>858</v>
      </c>
      <c r="FL586" s="24" t="s">
        <v>858</v>
      </c>
      <c r="FN586" s="11" t="s">
        <v>809</v>
      </c>
      <c r="FO586" s="11" t="s">
        <v>388</v>
      </c>
      <c r="FP586" s="11">
        <v>13000</v>
      </c>
      <c r="FQ586" s="11">
        <v>11.6</v>
      </c>
      <c r="FR586" s="11">
        <v>39.9</v>
      </c>
      <c r="FS586" s="11">
        <v>3.4</v>
      </c>
      <c r="FT586" s="11">
        <v>41.9</v>
      </c>
      <c r="FU586" s="11">
        <v>1.8</v>
      </c>
      <c r="FV586" s="11">
        <v>35</v>
      </c>
      <c r="FW586" s="11">
        <v>1.9</v>
      </c>
      <c r="FX586" s="11" t="s">
        <v>858</v>
      </c>
      <c r="FY586" s="11" t="s">
        <v>858</v>
      </c>
      <c r="GA586" s="10" t="s">
        <v>809</v>
      </c>
      <c r="GB586" s="10" t="s">
        <v>388</v>
      </c>
      <c r="GC586" s="10">
        <v>12000</v>
      </c>
      <c r="GD586" s="10">
        <v>13.4</v>
      </c>
      <c r="GE586" s="10">
        <v>25221</v>
      </c>
      <c r="GF586" s="10">
        <v>12</v>
      </c>
      <c r="GG586" s="10">
        <v>28607</v>
      </c>
      <c r="GH586" s="10">
        <v>5.2</v>
      </c>
      <c r="GI586" s="10">
        <v>15230</v>
      </c>
      <c r="GJ586" s="10">
        <v>9.8000000000000007</v>
      </c>
      <c r="GK586" s="10" t="s">
        <v>858</v>
      </c>
      <c r="GL586" s="10" t="s">
        <v>858</v>
      </c>
      <c r="GN586" s="9" t="s">
        <v>809</v>
      </c>
      <c r="GO586" s="9" t="s">
        <v>388</v>
      </c>
      <c r="GP586" s="9">
        <v>13000</v>
      </c>
      <c r="GQ586" s="9">
        <v>11.6</v>
      </c>
      <c r="GR586" s="9">
        <v>12.4</v>
      </c>
      <c r="GS586" s="9">
        <v>9.9</v>
      </c>
      <c r="GT586" s="9">
        <v>13.93</v>
      </c>
      <c r="GU586" s="9">
        <v>4.9000000000000004</v>
      </c>
      <c r="GV586" s="9">
        <v>7.47</v>
      </c>
      <c r="GW586" s="9">
        <v>6.3</v>
      </c>
      <c r="GX586" s="9" t="s">
        <v>858</v>
      </c>
      <c r="GY586" s="9" t="s">
        <v>858</v>
      </c>
    </row>
    <row r="587" spans="1:207" x14ac:dyDescent="0.25">
      <c r="A587" s="1" t="s">
        <v>810</v>
      </c>
      <c r="B587" s="1" t="s">
        <v>389</v>
      </c>
      <c r="C587" s="1">
        <v>14000</v>
      </c>
      <c r="D587" s="1">
        <v>11.5</v>
      </c>
      <c r="E587" s="1">
        <v>533.79999999999995</v>
      </c>
      <c r="F587" s="1">
        <v>12</v>
      </c>
      <c r="G587" s="1">
        <v>583.20000000000005</v>
      </c>
      <c r="H587" s="1">
        <v>5.7</v>
      </c>
      <c r="I587" s="1">
        <v>287.60000000000002</v>
      </c>
      <c r="J587" s="1">
        <v>8</v>
      </c>
      <c r="K587" s="1" t="s">
        <v>858</v>
      </c>
      <c r="L587" s="1" t="s">
        <v>858</v>
      </c>
      <c r="N587" s="2" t="s">
        <v>810</v>
      </c>
      <c r="O587" s="2" t="s">
        <v>389</v>
      </c>
      <c r="P587" s="2">
        <v>26000</v>
      </c>
      <c r="Q587" s="2">
        <v>8.1</v>
      </c>
      <c r="R587" s="2">
        <v>37.5</v>
      </c>
      <c r="S587" s="2">
        <v>1.4</v>
      </c>
      <c r="T587" s="2">
        <v>39.200000000000003</v>
      </c>
      <c r="U587" s="2">
        <v>1.2</v>
      </c>
      <c r="V587" s="2">
        <v>33.799999999999997</v>
      </c>
      <c r="W587" s="2">
        <v>0.9</v>
      </c>
      <c r="X587" s="2" t="s">
        <v>858</v>
      </c>
      <c r="Y587" s="2" t="s">
        <v>858</v>
      </c>
      <c r="AA587" s="3" t="s">
        <v>810</v>
      </c>
      <c r="AB587" s="3" t="s">
        <v>389</v>
      </c>
      <c r="AC587" s="3">
        <v>23000</v>
      </c>
      <c r="AD587" s="3">
        <v>9.6</v>
      </c>
      <c r="AE587" s="3">
        <v>23775</v>
      </c>
      <c r="AF587" s="3">
        <v>11</v>
      </c>
      <c r="AG587" s="3">
        <v>27478</v>
      </c>
      <c r="AH587" s="3">
        <v>5.3</v>
      </c>
      <c r="AI587" s="3">
        <v>13120</v>
      </c>
      <c r="AJ587" s="3">
        <v>7.4</v>
      </c>
      <c r="AK587" s="3" t="s">
        <v>858</v>
      </c>
      <c r="AL587" s="3" t="s">
        <v>858</v>
      </c>
      <c r="AN587" s="4" t="s">
        <v>810</v>
      </c>
      <c r="AO587" s="4" t="s">
        <v>389</v>
      </c>
      <c r="AP587" s="4">
        <v>26000</v>
      </c>
      <c r="AQ587" s="4">
        <v>8.1</v>
      </c>
      <c r="AR587" s="4">
        <v>11.48</v>
      </c>
      <c r="AS587" s="4">
        <v>9.8000000000000007</v>
      </c>
      <c r="AT587" s="4">
        <v>13.86</v>
      </c>
      <c r="AU587" s="4">
        <v>4.7</v>
      </c>
      <c r="AV587" s="4">
        <v>6.96</v>
      </c>
      <c r="AW587" s="4">
        <v>4.5999999999999996</v>
      </c>
      <c r="AX587" s="4" t="s">
        <v>858</v>
      </c>
      <c r="AY587" s="4" t="s">
        <v>858</v>
      </c>
      <c r="BA587" s="5" t="s">
        <v>810</v>
      </c>
      <c r="BB587" s="5" t="s">
        <v>389</v>
      </c>
      <c r="BC587" s="5">
        <v>26000</v>
      </c>
      <c r="BD587" s="5">
        <v>8.1</v>
      </c>
      <c r="BE587" s="5">
        <v>443.4</v>
      </c>
      <c r="BF587" s="5">
        <v>9.6999999999999993</v>
      </c>
      <c r="BG587" s="5">
        <v>543.1</v>
      </c>
      <c r="BH587" s="5">
        <v>4.5999999999999996</v>
      </c>
      <c r="BI587" s="5">
        <v>266.2</v>
      </c>
      <c r="BJ587" s="5">
        <v>4.0999999999999996</v>
      </c>
      <c r="BK587" s="5" t="s">
        <v>858</v>
      </c>
      <c r="BL587" s="5" t="s">
        <v>858</v>
      </c>
      <c r="BN587" s="6" t="s">
        <v>810</v>
      </c>
      <c r="BO587" s="6" t="s">
        <v>389</v>
      </c>
      <c r="BP587" s="6">
        <v>37000</v>
      </c>
      <c r="BQ587" s="6">
        <v>6.7</v>
      </c>
      <c r="BR587" s="6">
        <v>35</v>
      </c>
      <c r="BS587" s="6">
        <v>1.8</v>
      </c>
      <c r="BT587" s="6">
        <v>33.200000000000003</v>
      </c>
      <c r="BU587" s="6">
        <v>2.2000000000000002</v>
      </c>
      <c r="BV587" s="6">
        <v>16.899999999999999</v>
      </c>
      <c r="BW587" s="6">
        <v>11</v>
      </c>
      <c r="BX587" s="6" t="s">
        <v>858</v>
      </c>
      <c r="BY587" s="6" t="s">
        <v>858</v>
      </c>
      <c r="CA587" s="7" t="s">
        <v>810</v>
      </c>
      <c r="CB587" s="7" t="s">
        <v>389</v>
      </c>
      <c r="CC587" s="7">
        <v>32000</v>
      </c>
      <c r="CD587" s="7">
        <v>8</v>
      </c>
      <c r="CE587" s="7">
        <v>19541</v>
      </c>
      <c r="CF587" s="7">
        <v>7</v>
      </c>
      <c r="CG587" s="7">
        <v>23310</v>
      </c>
      <c r="CH587" s="7">
        <v>5.2</v>
      </c>
      <c r="CI587" s="7">
        <v>8161</v>
      </c>
      <c r="CJ587" s="7">
        <v>14</v>
      </c>
      <c r="CK587" s="7" t="s">
        <v>858</v>
      </c>
      <c r="CL587" s="7" t="s">
        <v>858</v>
      </c>
      <c r="CN587" s="8" t="s">
        <v>810</v>
      </c>
      <c r="CO587" s="8" t="s">
        <v>389</v>
      </c>
      <c r="CP587" s="8">
        <v>37000</v>
      </c>
      <c r="CQ587" s="8">
        <v>6.7</v>
      </c>
      <c r="CR587" s="8">
        <v>9.9600000000000009</v>
      </c>
      <c r="CS587" s="8">
        <v>6.5</v>
      </c>
      <c r="CT587" s="8">
        <v>13.28</v>
      </c>
      <c r="CU587" s="8">
        <v>4.2</v>
      </c>
      <c r="CV587" s="8">
        <v>6.4</v>
      </c>
      <c r="CW587" s="8">
        <v>2.4</v>
      </c>
      <c r="CX587" s="8" t="s">
        <v>858</v>
      </c>
      <c r="CY587" s="8" t="s">
        <v>858</v>
      </c>
      <c r="DA587" s="20" t="s">
        <v>810</v>
      </c>
      <c r="DB587" s="20" t="s">
        <v>389</v>
      </c>
      <c r="DC587" s="20">
        <v>37000</v>
      </c>
      <c r="DD587" s="20">
        <v>6.7</v>
      </c>
      <c r="DE587" s="20">
        <v>367.1</v>
      </c>
      <c r="DF587" s="20">
        <v>6.1</v>
      </c>
      <c r="DG587" s="20">
        <v>440.3</v>
      </c>
      <c r="DH587" s="20">
        <v>4.8</v>
      </c>
      <c r="DI587" s="20">
        <v>128.9</v>
      </c>
      <c r="DJ587" s="20">
        <v>12</v>
      </c>
      <c r="DK587" s="20" t="s">
        <v>858</v>
      </c>
      <c r="DL587" s="20" t="s">
        <v>858</v>
      </c>
      <c r="DN587" s="21" t="s">
        <v>810</v>
      </c>
      <c r="DO587" s="21" t="s">
        <v>389</v>
      </c>
      <c r="DP587" s="21">
        <v>12000</v>
      </c>
      <c r="DQ587" s="21">
        <v>11.4</v>
      </c>
      <c r="DR587" s="21">
        <v>36</v>
      </c>
      <c r="DS587" s="21">
        <v>1.7</v>
      </c>
      <c r="DT587" s="21">
        <v>37.200000000000003</v>
      </c>
      <c r="DU587" s="21">
        <v>1.5</v>
      </c>
      <c r="DV587" s="21">
        <v>33.799999999999997</v>
      </c>
      <c r="DW587" s="21">
        <v>1.2</v>
      </c>
      <c r="DX587" s="21" t="s">
        <v>858</v>
      </c>
      <c r="DY587" s="21" t="s">
        <v>858</v>
      </c>
      <c r="EA587" s="22" t="s">
        <v>810</v>
      </c>
      <c r="EB587" s="22" t="s">
        <v>389</v>
      </c>
      <c r="EC587" s="22">
        <v>10000</v>
      </c>
      <c r="ED587" s="22">
        <v>13.7</v>
      </c>
      <c r="EE587" s="22">
        <v>20848</v>
      </c>
      <c r="EF587" s="22">
        <v>13</v>
      </c>
      <c r="EG587" s="22">
        <v>24073</v>
      </c>
      <c r="EH587" s="22">
        <v>8.8000000000000007</v>
      </c>
      <c r="EI587" s="22" t="s">
        <v>858</v>
      </c>
      <c r="EJ587" s="22" t="s">
        <v>858</v>
      </c>
      <c r="EK587" s="22" t="s">
        <v>858</v>
      </c>
      <c r="EL587" s="22" t="s">
        <v>858</v>
      </c>
      <c r="EN587" s="23" t="s">
        <v>810</v>
      </c>
      <c r="EO587" s="23" t="s">
        <v>389</v>
      </c>
      <c r="EP587" s="23">
        <v>12000</v>
      </c>
      <c r="EQ587" s="23">
        <v>11.4</v>
      </c>
      <c r="ER587" s="23">
        <v>10.85</v>
      </c>
      <c r="ES587" s="23">
        <v>12</v>
      </c>
      <c r="ET587" s="23">
        <v>13.4</v>
      </c>
      <c r="EU587" s="23">
        <v>7.8</v>
      </c>
      <c r="EV587" s="23">
        <v>6.5</v>
      </c>
      <c r="EW587" s="23">
        <v>3.9</v>
      </c>
      <c r="EX587" s="23" t="s">
        <v>858</v>
      </c>
      <c r="EY587" s="23" t="s">
        <v>858</v>
      </c>
      <c r="FA587" s="24" t="s">
        <v>810</v>
      </c>
      <c r="FB587" s="24" t="s">
        <v>389</v>
      </c>
      <c r="FC587" s="24">
        <v>12000</v>
      </c>
      <c r="FD587" s="24">
        <v>11.4</v>
      </c>
      <c r="FE587" s="24">
        <v>397.4</v>
      </c>
      <c r="FF587" s="24">
        <v>9.8000000000000007</v>
      </c>
      <c r="FG587" s="24">
        <v>498.1</v>
      </c>
      <c r="FH587" s="24">
        <v>7.6</v>
      </c>
      <c r="FI587" s="24">
        <v>247.7</v>
      </c>
      <c r="FJ587" s="24">
        <v>4.4000000000000004</v>
      </c>
      <c r="FK587" s="24" t="s">
        <v>858</v>
      </c>
      <c r="FL587" s="24" t="s">
        <v>858</v>
      </c>
      <c r="FN587" s="11" t="s">
        <v>810</v>
      </c>
      <c r="FO587" s="11" t="s">
        <v>389</v>
      </c>
      <c r="FP587" s="11">
        <v>14000</v>
      </c>
      <c r="FQ587" s="11">
        <v>11.5</v>
      </c>
      <c r="FR587" s="11">
        <v>40</v>
      </c>
      <c r="FS587" s="11">
        <v>2.4</v>
      </c>
      <c r="FT587" s="11">
        <v>41</v>
      </c>
      <c r="FU587" s="11">
        <v>1.6</v>
      </c>
      <c r="FV587" s="11">
        <v>35</v>
      </c>
      <c r="FW587" s="11">
        <v>1.6</v>
      </c>
      <c r="FX587" s="11" t="s">
        <v>858</v>
      </c>
      <c r="FY587" s="11" t="s">
        <v>858</v>
      </c>
      <c r="GA587" s="10" t="s">
        <v>810</v>
      </c>
      <c r="GB587" s="10" t="s">
        <v>389</v>
      </c>
      <c r="GC587" s="10">
        <v>12000</v>
      </c>
      <c r="GD587" s="10">
        <v>13.4</v>
      </c>
      <c r="GE587" s="10">
        <v>27373</v>
      </c>
      <c r="GF587" s="10">
        <v>11</v>
      </c>
      <c r="GG587" s="10">
        <v>30314</v>
      </c>
      <c r="GH587" s="10">
        <v>6.4</v>
      </c>
      <c r="GI587" s="10">
        <v>17032</v>
      </c>
      <c r="GJ587" s="10">
        <v>12</v>
      </c>
      <c r="GK587" s="10" t="s">
        <v>858</v>
      </c>
      <c r="GL587" s="10" t="s">
        <v>858</v>
      </c>
      <c r="GN587" s="9" t="s">
        <v>810</v>
      </c>
      <c r="GO587" s="9" t="s">
        <v>389</v>
      </c>
      <c r="GP587" s="9">
        <v>14000</v>
      </c>
      <c r="GQ587" s="9">
        <v>11.5</v>
      </c>
      <c r="GR587" s="9">
        <v>12.41</v>
      </c>
      <c r="GS587" s="9">
        <v>12</v>
      </c>
      <c r="GT587" s="9">
        <v>14.23</v>
      </c>
      <c r="GU587" s="9">
        <v>5.8</v>
      </c>
      <c r="GV587" s="9">
        <v>7.46</v>
      </c>
      <c r="GW587" s="9">
        <v>7.1</v>
      </c>
      <c r="GX587" s="9" t="s">
        <v>858</v>
      </c>
      <c r="GY587" s="9" t="s">
        <v>858</v>
      </c>
    </row>
    <row r="588" spans="1:207" x14ac:dyDescent="0.25">
      <c r="A588" s="1" t="s">
        <v>811</v>
      </c>
      <c r="B588" s="1" t="s">
        <v>390</v>
      </c>
      <c r="C588" s="1">
        <v>55000</v>
      </c>
      <c r="D588" s="1">
        <v>5.6</v>
      </c>
      <c r="E588" s="1">
        <v>506.6</v>
      </c>
      <c r="F588" s="1">
        <v>3.9</v>
      </c>
      <c r="G588" s="1">
        <v>581.29999999999995</v>
      </c>
      <c r="H588" s="1">
        <v>3.4</v>
      </c>
      <c r="I588" s="1">
        <v>297.10000000000002</v>
      </c>
      <c r="J588" s="1">
        <v>3.3</v>
      </c>
      <c r="K588" s="1" t="s">
        <v>858</v>
      </c>
      <c r="L588" s="1" t="s">
        <v>858</v>
      </c>
      <c r="N588" s="2" t="s">
        <v>811</v>
      </c>
      <c r="O588" s="2" t="s">
        <v>390</v>
      </c>
      <c r="P588" s="2">
        <v>90000</v>
      </c>
      <c r="Q588" s="2">
        <v>4.3</v>
      </c>
      <c r="R588" s="2">
        <v>37.9</v>
      </c>
      <c r="S588" s="2">
        <v>0.8</v>
      </c>
      <c r="T588" s="2">
        <v>39.5</v>
      </c>
      <c r="U588" s="2">
        <v>0.8</v>
      </c>
      <c r="V588" s="2">
        <v>35</v>
      </c>
      <c r="W588" s="2">
        <v>0.1</v>
      </c>
      <c r="X588" s="2">
        <v>45</v>
      </c>
      <c r="Y588" s="2">
        <v>8.5</v>
      </c>
      <c r="AA588" s="3" t="s">
        <v>811</v>
      </c>
      <c r="AB588" s="3" t="s">
        <v>390</v>
      </c>
      <c r="AC588" s="3">
        <v>84000</v>
      </c>
      <c r="AD588" s="3">
        <v>6.2</v>
      </c>
      <c r="AE588" s="3">
        <v>24656</v>
      </c>
      <c r="AF588" s="3">
        <v>4.3</v>
      </c>
      <c r="AG588" s="3">
        <v>28350</v>
      </c>
      <c r="AH588" s="3">
        <v>3.2</v>
      </c>
      <c r="AI588" s="3">
        <v>14266</v>
      </c>
      <c r="AJ588" s="3">
        <v>4.3</v>
      </c>
      <c r="AK588" s="3" t="s">
        <v>858</v>
      </c>
      <c r="AL588" s="3" t="s">
        <v>858</v>
      </c>
      <c r="AN588" s="4" t="s">
        <v>811</v>
      </c>
      <c r="AO588" s="4" t="s">
        <v>390</v>
      </c>
      <c r="AP588" s="4">
        <v>90000</v>
      </c>
      <c r="AQ588" s="4">
        <v>4.3</v>
      </c>
      <c r="AR588" s="4">
        <v>12.27</v>
      </c>
      <c r="AS588" s="4">
        <v>4.2</v>
      </c>
      <c r="AT588" s="4">
        <v>14.03</v>
      </c>
      <c r="AU588" s="4">
        <v>2.7</v>
      </c>
      <c r="AV588" s="4">
        <v>7.19</v>
      </c>
      <c r="AW588" s="4">
        <v>2.5</v>
      </c>
      <c r="AX588" s="4" t="s">
        <v>858</v>
      </c>
      <c r="AY588" s="4" t="s">
        <v>858</v>
      </c>
      <c r="BA588" s="5" t="s">
        <v>811</v>
      </c>
      <c r="BB588" s="5" t="s">
        <v>390</v>
      </c>
      <c r="BC588" s="5">
        <v>90000</v>
      </c>
      <c r="BD588" s="5">
        <v>4.3</v>
      </c>
      <c r="BE588" s="5">
        <v>494</v>
      </c>
      <c r="BF588" s="5">
        <v>3.5</v>
      </c>
      <c r="BG588" s="5">
        <v>554.20000000000005</v>
      </c>
      <c r="BH588" s="5">
        <v>2.5</v>
      </c>
      <c r="BI588" s="5">
        <v>284</v>
      </c>
      <c r="BJ588" s="5">
        <v>3.2</v>
      </c>
      <c r="BK588" s="5">
        <v>817.6</v>
      </c>
      <c r="BL588" s="5">
        <v>18</v>
      </c>
      <c r="BN588" s="6" t="s">
        <v>811</v>
      </c>
      <c r="BO588" s="6" t="s">
        <v>390</v>
      </c>
      <c r="BP588" s="6">
        <v>122000</v>
      </c>
      <c r="BQ588" s="6">
        <v>3.7</v>
      </c>
      <c r="BR588" s="6">
        <v>37</v>
      </c>
      <c r="BS588" s="6">
        <v>0.9</v>
      </c>
      <c r="BT588" s="6">
        <v>34.299999999999997</v>
      </c>
      <c r="BU588" s="6">
        <v>1.2</v>
      </c>
      <c r="BV588" s="6">
        <v>17.5</v>
      </c>
      <c r="BW588" s="6">
        <v>4.9000000000000004</v>
      </c>
      <c r="BX588" s="6">
        <v>43.7</v>
      </c>
      <c r="BY588" s="6">
        <v>6.4</v>
      </c>
      <c r="CA588" s="7" t="s">
        <v>811</v>
      </c>
      <c r="CB588" s="7" t="s">
        <v>390</v>
      </c>
      <c r="CC588" s="7">
        <v>113000</v>
      </c>
      <c r="CD588" s="7">
        <v>5</v>
      </c>
      <c r="CE588" s="7">
        <v>20371</v>
      </c>
      <c r="CF588" s="7">
        <v>5</v>
      </c>
      <c r="CG588" s="7">
        <v>23933</v>
      </c>
      <c r="CH588" s="7">
        <v>3.3</v>
      </c>
      <c r="CI588" s="7">
        <v>7487</v>
      </c>
      <c r="CJ588" s="7">
        <v>6.5</v>
      </c>
      <c r="CK588" s="7" t="s">
        <v>858</v>
      </c>
      <c r="CL588" s="7" t="s">
        <v>858</v>
      </c>
      <c r="CN588" s="8" t="s">
        <v>811</v>
      </c>
      <c r="CO588" s="8" t="s">
        <v>390</v>
      </c>
      <c r="CP588" s="8">
        <v>122000</v>
      </c>
      <c r="CQ588" s="8">
        <v>3.7</v>
      </c>
      <c r="CR588" s="8">
        <v>10.63</v>
      </c>
      <c r="CS588" s="8">
        <v>3.5</v>
      </c>
      <c r="CT588" s="8">
        <v>13.43</v>
      </c>
      <c r="CU588" s="8">
        <v>2.4</v>
      </c>
      <c r="CV588" s="8">
        <v>6.49</v>
      </c>
      <c r="CW588" s="8">
        <v>1.5</v>
      </c>
      <c r="CX588" s="8">
        <v>21.12</v>
      </c>
      <c r="CY588" s="8">
        <v>13</v>
      </c>
      <c r="DA588" s="20" t="s">
        <v>811</v>
      </c>
      <c r="DB588" s="20" t="s">
        <v>390</v>
      </c>
      <c r="DC588" s="20">
        <v>122000</v>
      </c>
      <c r="DD588" s="20">
        <v>3.7</v>
      </c>
      <c r="DE588" s="20">
        <v>397.1</v>
      </c>
      <c r="DF588" s="20">
        <v>4.4000000000000004</v>
      </c>
      <c r="DG588" s="20">
        <v>461.1</v>
      </c>
      <c r="DH588" s="20">
        <v>2.6</v>
      </c>
      <c r="DI588" s="20">
        <v>137</v>
      </c>
      <c r="DJ588" s="20">
        <v>6.4</v>
      </c>
      <c r="DK588" s="20">
        <v>774.5</v>
      </c>
      <c r="DL588" s="20">
        <v>13</v>
      </c>
      <c r="DN588" s="21" t="s">
        <v>811</v>
      </c>
      <c r="DO588" s="21" t="s">
        <v>390</v>
      </c>
      <c r="DP588" s="21">
        <v>35000</v>
      </c>
      <c r="DQ588" s="21">
        <v>6.7</v>
      </c>
      <c r="DR588" s="21">
        <v>37.5</v>
      </c>
      <c r="DS588" s="21" t="s">
        <v>858</v>
      </c>
      <c r="DT588" s="21">
        <v>37.5</v>
      </c>
      <c r="DU588" s="21">
        <v>1.6</v>
      </c>
      <c r="DV588" s="21">
        <v>33</v>
      </c>
      <c r="DW588" s="21">
        <v>2.1</v>
      </c>
      <c r="DX588" s="21" t="s">
        <v>858</v>
      </c>
      <c r="DY588" s="21" t="s">
        <v>858</v>
      </c>
      <c r="EA588" s="22" t="s">
        <v>811</v>
      </c>
      <c r="EB588" s="22" t="s">
        <v>390</v>
      </c>
      <c r="EC588" s="22">
        <v>34000</v>
      </c>
      <c r="ED588" s="22">
        <v>7.6</v>
      </c>
      <c r="EE588" s="22">
        <v>21839</v>
      </c>
      <c r="EF588" s="22">
        <v>7</v>
      </c>
      <c r="EG588" s="22">
        <v>25569</v>
      </c>
      <c r="EH588" s="22">
        <v>4.0999999999999996</v>
      </c>
      <c r="EI588" s="22">
        <v>12782</v>
      </c>
      <c r="EJ588" s="22">
        <v>6.2</v>
      </c>
      <c r="EK588" s="22" t="s">
        <v>858</v>
      </c>
      <c r="EL588" s="22" t="s">
        <v>858</v>
      </c>
      <c r="EN588" s="23" t="s">
        <v>811</v>
      </c>
      <c r="EO588" s="23" t="s">
        <v>390</v>
      </c>
      <c r="EP588" s="23">
        <v>35000</v>
      </c>
      <c r="EQ588" s="23">
        <v>6.7</v>
      </c>
      <c r="ER588" s="23">
        <v>11.77</v>
      </c>
      <c r="ES588" s="23">
        <v>7.7</v>
      </c>
      <c r="ET588" s="23">
        <v>13.64</v>
      </c>
      <c r="EU588" s="23">
        <v>4</v>
      </c>
      <c r="EV588" s="23">
        <v>6.98</v>
      </c>
      <c r="EW588" s="23">
        <v>4.5999999999999996</v>
      </c>
      <c r="EX588" s="23" t="s">
        <v>858</v>
      </c>
      <c r="EY588" s="23" t="s">
        <v>858</v>
      </c>
      <c r="FA588" s="24" t="s">
        <v>811</v>
      </c>
      <c r="FB588" s="24" t="s">
        <v>390</v>
      </c>
      <c r="FC588" s="24">
        <v>35000</v>
      </c>
      <c r="FD588" s="24">
        <v>6.7</v>
      </c>
      <c r="FE588" s="24">
        <v>436.5</v>
      </c>
      <c r="FF588" s="24">
        <v>8.1</v>
      </c>
      <c r="FG588" s="24">
        <v>511.2</v>
      </c>
      <c r="FH588" s="24">
        <v>3.5</v>
      </c>
      <c r="FI588" s="24">
        <v>260</v>
      </c>
      <c r="FJ588" s="24">
        <v>5</v>
      </c>
      <c r="FK588" s="24" t="s">
        <v>858</v>
      </c>
      <c r="FL588" s="24" t="s">
        <v>858</v>
      </c>
      <c r="FN588" s="11" t="s">
        <v>811</v>
      </c>
      <c r="FO588" s="11" t="s">
        <v>390</v>
      </c>
      <c r="FP588" s="11">
        <v>55000</v>
      </c>
      <c r="FQ588" s="11">
        <v>5.6</v>
      </c>
      <c r="FR588" s="11">
        <v>39</v>
      </c>
      <c r="FS588" s="11">
        <v>0.9</v>
      </c>
      <c r="FT588" s="11">
        <v>40.799999999999997</v>
      </c>
      <c r="FU588" s="11">
        <v>0.9</v>
      </c>
      <c r="FV588" s="11">
        <v>35</v>
      </c>
      <c r="FW588" s="11">
        <v>0.7</v>
      </c>
      <c r="FX588" s="11" t="s">
        <v>858</v>
      </c>
      <c r="FY588" s="11" t="s">
        <v>858</v>
      </c>
      <c r="GA588" s="10" t="s">
        <v>811</v>
      </c>
      <c r="GB588" s="10" t="s">
        <v>390</v>
      </c>
      <c r="GC588" s="10">
        <v>50000</v>
      </c>
      <c r="GD588" s="10">
        <v>9</v>
      </c>
      <c r="GE588" s="10">
        <v>26182</v>
      </c>
      <c r="GF588" s="10">
        <v>4.5</v>
      </c>
      <c r="GG588" s="10">
        <v>30230</v>
      </c>
      <c r="GH588" s="10">
        <v>4.4000000000000004</v>
      </c>
      <c r="GI588" s="10">
        <v>15127</v>
      </c>
      <c r="GJ588" s="10">
        <v>5.0999999999999996</v>
      </c>
      <c r="GK588" s="10" t="s">
        <v>858</v>
      </c>
      <c r="GL588" s="10" t="s">
        <v>858</v>
      </c>
      <c r="GN588" s="9" t="s">
        <v>811</v>
      </c>
      <c r="GO588" s="9" t="s">
        <v>390</v>
      </c>
      <c r="GP588" s="9">
        <v>55000</v>
      </c>
      <c r="GQ588" s="9">
        <v>5.6</v>
      </c>
      <c r="GR588" s="9">
        <v>12.41</v>
      </c>
      <c r="GS588" s="9">
        <v>4.7</v>
      </c>
      <c r="GT588" s="9">
        <v>14.26</v>
      </c>
      <c r="GU588" s="9">
        <v>3.5</v>
      </c>
      <c r="GV588" s="9">
        <v>7.4</v>
      </c>
      <c r="GW588" s="9">
        <v>2.9</v>
      </c>
      <c r="GX588" s="9" t="s">
        <v>858</v>
      </c>
      <c r="GY588" s="9" t="s">
        <v>858</v>
      </c>
    </row>
    <row r="589" spans="1:207" x14ac:dyDescent="0.25">
      <c r="A589" s="1" t="s">
        <v>812</v>
      </c>
      <c r="B589" s="1" t="s">
        <v>391</v>
      </c>
      <c r="C589" s="1" t="s">
        <v>858</v>
      </c>
      <c r="D589" s="1" t="s">
        <v>858</v>
      </c>
      <c r="E589" s="1" t="s">
        <v>858</v>
      </c>
      <c r="F589" s="1" t="s">
        <v>858</v>
      </c>
      <c r="G589" s="1">
        <v>571.20000000000005</v>
      </c>
      <c r="H589" s="1">
        <v>11</v>
      </c>
      <c r="I589" s="1" t="s">
        <v>858</v>
      </c>
      <c r="J589" s="1" t="s">
        <v>858</v>
      </c>
      <c r="K589" s="1" t="s">
        <v>858</v>
      </c>
      <c r="L589" s="1" t="s">
        <v>858</v>
      </c>
      <c r="N589" s="2" t="s">
        <v>812</v>
      </c>
      <c r="O589" s="2" t="s">
        <v>391</v>
      </c>
      <c r="P589" s="2">
        <v>5000</v>
      </c>
      <c r="Q589" s="2">
        <v>17.7</v>
      </c>
      <c r="R589" s="2">
        <v>37.4</v>
      </c>
      <c r="S589" s="2">
        <v>3.4</v>
      </c>
      <c r="T589" s="2">
        <v>39</v>
      </c>
      <c r="U589" s="2">
        <v>3.1</v>
      </c>
      <c r="V589" s="2" t="s">
        <v>858</v>
      </c>
      <c r="W589" s="2" t="s">
        <v>858</v>
      </c>
      <c r="X589" s="2" t="s">
        <v>858</v>
      </c>
      <c r="Y589" s="2" t="s">
        <v>858</v>
      </c>
      <c r="AA589" s="3" t="s">
        <v>812</v>
      </c>
      <c r="AB589" s="3" t="s">
        <v>391</v>
      </c>
      <c r="AC589" s="3" t="s">
        <v>858</v>
      </c>
      <c r="AD589" s="3" t="s">
        <v>858</v>
      </c>
      <c r="AE589" s="3" t="s">
        <v>858</v>
      </c>
      <c r="AF589" s="3" t="s">
        <v>858</v>
      </c>
      <c r="AG589" s="3">
        <v>28737</v>
      </c>
      <c r="AH589" s="3">
        <v>11</v>
      </c>
      <c r="AI589" s="3" t="s">
        <v>858</v>
      </c>
      <c r="AJ589" s="3" t="s">
        <v>858</v>
      </c>
      <c r="AK589" s="3" t="s">
        <v>858</v>
      </c>
      <c r="AL589" s="3" t="s">
        <v>858</v>
      </c>
      <c r="AN589" s="4" t="s">
        <v>812</v>
      </c>
      <c r="AO589" s="4" t="s">
        <v>391</v>
      </c>
      <c r="AP589" s="4">
        <v>5000</v>
      </c>
      <c r="AQ589" s="4">
        <v>17.7</v>
      </c>
      <c r="AR589" s="4" t="s">
        <v>858</v>
      </c>
      <c r="AS589" s="4" t="s">
        <v>858</v>
      </c>
      <c r="AT589" s="4">
        <v>14.48</v>
      </c>
      <c r="AU589" s="4">
        <v>9.4</v>
      </c>
      <c r="AV589" s="4" t="s">
        <v>858</v>
      </c>
      <c r="AW589" s="4" t="s">
        <v>858</v>
      </c>
      <c r="AX589" s="4" t="s">
        <v>858</v>
      </c>
      <c r="AY589" s="4" t="s">
        <v>858</v>
      </c>
      <c r="BA589" s="5" t="s">
        <v>812</v>
      </c>
      <c r="BB589" s="5" t="s">
        <v>391</v>
      </c>
      <c r="BC589" s="5">
        <v>5000</v>
      </c>
      <c r="BD589" s="5">
        <v>17.7</v>
      </c>
      <c r="BE589" s="5" t="s">
        <v>858</v>
      </c>
      <c r="BF589" s="5" t="s">
        <v>858</v>
      </c>
      <c r="BG589" s="5">
        <v>563.9</v>
      </c>
      <c r="BH589" s="5">
        <v>8.6</v>
      </c>
      <c r="BI589" s="5" t="s">
        <v>858</v>
      </c>
      <c r="BJ589" s="5" t="s">
        <v>858</v>
      </c>
      <c r="BK589" s="5" t="s">
        <v>858</v>
      </c>
      <c r="BL589" s="5" t="s">
        <v>858</v>
      </c>
      <c r="BN589" s="6" t="s">
        <v>812</v>
      </c>
      <c r="BO589" s="6" t="s">
        <v>391</v>
      </c>
      <c r="BP589" s="6">
        <v>10000</v>
      </c>
      <c r="BQ589" s="6">
        <v>13.1</v>
      </c>
      <c r="BR589" s="6">
        <v>35</v>
      </c>
      <c r="BS589" s="6" t="s">
        <v>858</v>
      </c>
      <c r="BT589" s="6">
        <v>28.9</v>
      </c>
      <c r="BU589" s="6">
        <v>6.5</v>
      </c>
      <c r="BV589" s="6" t="s">
        <v>858</v>
      </c>
      <c r="BW589" s="6" t="s">
        <v>858</v>
      </c>
      <c r="BX589" s="6" t="s">
        <v>858</v>
      </c>
      <c r="BY589" s="6" t="s">
        <v>858</v>
      </c>
      <c r="CA589" s="7" t="s">
        <v>812</v>
      </c>
      <c r="CB589" s="7" t="s">
        <v>391</v>
      </c>
      <c r="CC589" s="7">
        <v>9000</v>
      </c>
      <c r="CD589" s="7">
        <v>15.2</v>
      </c>
      <c r="CE589" s="7">
        <v>16050</v>
      </c>
      <c r="CF589" s="7">
        <v>18</v>
      </c>
      <c r="CG589" s="7">
        <v>19956</v>
      </c>
      <c r="CH589" s="7">
        <v>12</v>
      </c>
      <c r="CI589" s="7" t="s">
        <v>858</v>
      </c>
      <c r="CJ589" s="7" t="s">
        <v>858</v>
      </c>
      <c r="CK589" s="7" t="s">
        <v>858</v>
      </c>
      <c r="CL589" s="7" t="s">
        <v>858</v>
      </c>
      <c r="CN589" s="8" t="s">
        <v>812</v>
      </c>
      <c r="CO589" s="8" t="s">
        <v>391</v>
      </c>
      <c r="CP589" s="8">
        <v>10000</v>
      </c>
      <c r="CQ589" s="8">
        <v>13.1</v>
      </c>
      <c r="CR589" s="8">
        <v>10.81</v>
      </c>
      <c r="CS589" s="8">
        <v>12</v>
      </c>
      <c r="CT589" s="8">
        <v>13.63</v>
      </c>
      <c r="CU589" s="8">
        <v>7.9</v>
      </c>
      <c r="CV589" s="8" t="s">
        <v>858</v>
      </c>
      <c r="CW589" s="8" t="s">
        <v>858</v>
      </c>
      <c r="CX589" s="8" t="s">
        <v>858</v>
      </c>
      <c r="CY589" s="8" t="s">
        <v>858</v>
      </c>
      <c r="DA589" s="20" t="s">
        <v>812</v>
      </c>
      <c r="DB589" s="20" t="s">
        <v>391</v>
      </c>
      <c r="DC589" s="20">
        <v>10000</v>
      </c>
      <c r="DD589" s="20">
        <v>13.1</v>
      </c>
      <c r="DE589" s="20">
        <v>320.8</v>
      </c>
      <c r="DF589" s="20">
        <v>18</v>
      </c>
      <c r="DG589" s="20">
        <v>393.5</v>
      </c>
      <c r="DH589" s="20">
        <v>10</v>
      </c>
      <c r="DI589" s="20" t="s">
        <v>858</v>
      </c>
      <c r="DJ589" s="20" t="s">
        <v>858</v>
      </c>
      <c r="DK589" s="20" t="s">
        <v>858</v>
      </c>
      <c r="DL589" s="20" t="s">
        <v>858</v>
      </c>
      <c r="DN589" s="21" t="s">
        <v>812</v>
      </c>
      <c r="DO589" s="21" t="s">
        <v>391</v>
      </c>
      <c r="DP589" s="21" t="s">
        <v>858</v>
      </c>
      <c r="DQ589" s="21" t="s">
        <v>858</v>
      </c>
      <c r="DR589" s="21">
        <v>35</v>
      </c>
      <c r="DS589" s="21" t="s">
        <v>858</v>
      </c>
      <c r="DT589" s="21">
        <v>36.299999999999997</v>
      </c>
      <c r="DU589" s="21">
        <v>2.2999999999999998</v>
      </c>
      <c r="DV589" s="21" t="s">
        <v>858</v>
      </c>
      <c r="DW589" s="21" t="s">
        <v>858</v>
      </c>
      <c r="DX589" s="21" t="s">
        <v>858</v>
      </c>
      <c r="DY589" s="21" t="s">
        <v>858</v>
      </c>
      <c r="EA589" s="22" t="s">
        <v>812</v>
      </c>
      <c r="EB589" s="22" t="s">
        <v>391</v>
      </c>
      <c r="EC589" s="22" t="s">
        <v>858</v>
      </c>
      <c r="ED589" s="22" t="s">
        <v>858</v>
      </c>
      <c r="EE589" s="22" t="s">
        <v>858</v>
      </c>
      <c r="EF589" s="22" t="s">
        <v>858</v>
      </c>
      <c r="EG589" s="22">
        <v>28515</v>
      </c>
      <c r="EH589" s="22">
        <v>17</v>
      </c>
      <c r="EI589" s="22" t="s">
        <v>858</v>
      </c>
      <c r="EJ589" s="22" t="s">
        <v>858</v>
      </c>
      <c r="EK589" s="22" t="s">
        <v>858</v>
      </c>
      <c r="EL589" s="22" t="s">
        <v>858</v>
      </c>
      <c r="EN589" s="23" t="s">
        <v>812</v>
      </c>
      <c r="EO589" s="23" t="s">
        <v>391</v>
      </c>
      <c r="EP589" s="23" t="s">
        <v>858</v>
      </c>
      <c r="EQ589" s="23" t="s">
        <v>858</v>
      </c>
      <c r="ER589" s="23" t="s">
        <v>858</v>
      </c>
      <c r="ES589" s="23" t="s">
        <v>858</v>
      </c>
      <c r="ET589" s="23">
        <v>15.24</v>
      </c>
      <c r="EU589" s="23">
        <v>14</v>
      </c>
      <c r="EV589" s="23" t="s">
        <v>858</v>
      </c>
      <c r="EW589" s="23" t="s">
        <v>858</v>
      </c>
      <c r="EX589" s="23" t="s">
        <v>858</v>
      </c>
      <c r="EY589" s="23" t="s">
        <v>858</v>
      </c>
      <c r="FA589" s="24" t="s">
        <v>812</v>
      </c>
      <c r="FB589" s="24" t="s">
        <v>391</v>
      </c>
      <c r="FC589" s="24" t="s">
        <v>858</v>
      </c>
      <c r="FD589" s="24" t="s">
        <v>858</v>
      </c>
      <c r="FE589" s="24" t="s">
        <v>858</v>
      </c>
      <c r="FF589" s="24" t="s">
        <v>858</v>
      </c>
      <c r="FG589" s="24">
        <v>553.70000000000005</v>
      </c>
      <c r="FH589" s="24">
        <v>14</v>
      </c>
      <c r="FI589" s="24" t="s">
        <v>858</v>
      </c>
      <c r="FJ589" s="24" t="s">
        <v>858</v>
      </c>
      <c r="FK589" s="24" t="s">
        <v>858</v>
      </c>
      <c r="FL589" s="24" t="s">
        <v>858</v>
      </c>
      <c r="FN589" s="11" t="s">
        <v>812</v>
      </c>
      <c r="FO589" s="11" t="s">
        <v>391</v>
      </c>
      <c r="FP589" s="11" t="s">
        <v>858</v>
      </c>
      <c r="FQ589" s="11" t="s">
        <v>858</v>
      </c>
      <c r="FR589" s="11">
        <v>40</v>
      </c>
      <c r="FS589" s="11">
        <v>3.9</v>
      </c>
      <c r="FT589" s="11">
        <v>40.799999999999997</v>
      </c>
      <c r="FU589" s="11">
        <v>4.5999999999999996</v>
      </c>
      <c r="FV589" s="11" t="s">
        <v>858</v>
      </c>
      <c r="FW589" s="11" t="s">
        <v>858</v>
      </c>
      <c r="FX589" s="11" t="s">
        <v>858</v>
      </c>
      <c r="FY589" s="11" t="s">
        <v>858</v>
      </c>
      <c r="GA589" s="10" t="s">
        <v>812</v>
      </c>
      <c r="GB589" s="10" t="s">
        <v>391</v>
      </c>
      <c r="GC589" s="10" t="s">
        <v>858</v>
      </c>
      <c r="GD589" s="10" t="s">
        <v>858</v>
      </c>
      <c r="GE589" s="10" t="s">
        <v>858</v>
      </c>
      <c r="GF589" s="10" t="s">
        <v>858</v>
      </c>
      <c r="GG589" s="10">
        <v>28916</v>
      </c>
      <c r="GH589" s="10">
        <v>14</v>
      </c>
      <c r="GI589" s="10" t="s">
        <v>858</v>
      </c>
      <c r="GJ589" s="10" t="s">
        <v>858</v>
      </c>
      <c r="GK589" s="10" t="s">
        <v>858</v>
      </c>
      <c r="GL589" s="10" t="s">
        <v>858</v>
      </c>
      <c r="GN589" s="9" t="s">
        <v>812</v>
      </c>
      <c r="GO589" s="9" t="s">
        <v>391</v>
      </c>
      <c r="GP589" s="9" t="s">
        <v>858</v>
      </c>
      <c r="GQ589" s="9" t="s">
        <v>858</v>
      </c>
      <c r="GR589" s="9" t="s">
        <v>858</v>
      </c>
      <c r="GS589" s="9" t="s">
        <v>858</v>
      </c>
      <c r="GT589" s="9">
        <v>13.99</v>
      </c>
      <c r="GU589" s="9">
        <v>12</v>
      </c>
      <c r="GV589" s="9" t="s">
        <v>858</v>
      </c>
      <c r="GW589" s="9" t="s">
        <v>858</v>
      </c>
      <c r="GX589" s="9" t="s">
        <v>858</v>
      </c>
      <c r="GY589" s="9" t="s">
        <v>858</v>
      </c>
    </row>
    <row r="590" spans="1:207" x14ac:dyDescent="0.25">
      <c r="A590" s="1" t="s">
        <v>813</v>
      </c>
      <c r="B590" s="1" t="s">
        <v>392</v>
      </c>
      <c r="C590" s="1">
        <v>25000</v>
      </c>
      <c r="D590" s="1">
        <v>8.4</v>
      </c>
      <c r="E590" s="1">
        <v>480.3</v>
      </c>
      <c r="F590" s="1">
        <v>7.1</v>
      </c>
      <c r="G590" s="1">
        <v>524.6</v>
      </c>
      <c r="H590" s="1">
        <v>3.6</v>
      </c>
      <c r="I590" s="1">
        <v>269.10000000000002</v>
      </c>
      <c r="J590" s="1">
        <v>6</v>
      </c>
      <c r="K590" s="1" t="s">
        <v>858</v>
      </c>
      <c r="L590" s="1" t="s">
        <v>858</v>
      </c>
      <c r="N590" s="2" t="s">
        <v>813</v>
      </c>
      <c r="O590" s="2" t="s">
        <v>392</v>
      </c>
      <c r="P590" s="2">
        <v>41000</v>
      </c>
      <c r="Q590" s="2">
        <v>6.4</v>
      </c>
      <c r="R590" s="2">
        <v>37.5</v>
      </c>
      <c r="S590" s="2">
        <v>1.1000000000000001</v>
      </c>
      <c r="T590" s="2">
        <v>39</v>
      </c>
      <c r="U590" s="2">
        <v>0.9</v>
      </c>
      <c r="V590" s="2">
        <v>34.6</v>
      </c>
      <c r="W590" s="2">
        <v>1.7</v>
      </c>
      <c r="X590" s="2" t="s">
        <v>858</v>
      </c>
      <c r="Y590" s="2" t="s">
        <v>858</v>
      </c>
      <c r="AA590" s="3" t="s">
        <v>813</v>
      </c>
      <c r="AB590" s="3" t="s">
        <v>392</v>
      </c>
      <c r="AC590" s="3">
        <v>37000</v>
      </c>
      <c r="AD590" s="3">
        <v>7.5</v>
      </c>
      <c r="AE590" s="3">
        <v>24158</v>
      </c>
      <c r="AF590" s="3">
        <v>6.5</v>
      </c>
      <c r="AG590" s="3">
        <v>26393</v>
      </c>
      <c r="AH590" s="3">
        <v>3.3</v>
      </c>
      <c r="AI590" s="3">
        <v>13689</v>
      </c>
      <c r="AJ590" s="3">
        <v>5.9</v>
      </c>
      <c r="AK590" s="3" t="s">
        <v>858</v>
      </c>
      <c r="AL590" s="3" t="s">
        <v>858</v>
      </c>
      <c r="AN590" s="4" t="s">
        <v>813</v>
      </c>
      <c r="AO590" s="4" t="s">
        <v>392</v>
      </c>
      <c r="AP590" s="4">
        <v>41000</v>
      </c>
      <c r="AQ590" s="4">
        <v>6.4</v>
      </c>
      <c r="AR590" s="4">
        <v>11.57</v>
      </c>
      <c r="AS590" s="4">
        <v>5.3</v>
      </c>
      <c r="AT590" s="4">
        <v>12.85</v>
      </c>
      <c r="AU590" s="4">
        <v>2.9</v>
      </c>
      <c r="AV590" s="4">
        <v>6.52</v>
      </c>
      <c r="AW590" s="4">
        <v>3.1</v>
      </c>
      <c r="AX590" s="4" t="s">
        <v>858</v>
      </c>
      <c r="AY590" s="4" t="s">
        <v>858</v>
      </c>
      <c r="BA590" s="5" t="s">
        <v>813</v>
      </c>
      <c r="BB590" s="5" t="s">
        <v>392</v>
      </c>
      <c r="BC590" s="5">
        <v>41000</v>
      </c>
      <c r="BD590" s="5">
        <v>6.4</v>
      </c>
      <c r="BE590" s="5">
        <v>458.1</v>
      </c>
      <c r="BF590" s="5">
        <v>5.7</v>
      </c>
      <c r="BG590" s="5">
        <v>501.3</v>
      </c>
      <c r="BH590" s="5">
        <v>2.8</v>
      </c>
      <c r="BI590" s="5">
        <v>261.5</v>
      </c>
      <c r="BJ590" s="5">
        <v>4.0999999999999996</v>
      </c>
      <c r="BK590" s="5" t="s">
        <v>858</v>
      </c>
      <c r="BL590" s="5" t="s">
        <v>858</v>
      </c>
      <c r="BN590" s="6" t="s">
        <v>813</v>
      </c>
      <c r="BO590" s="6" t="s">
        <v>392</v>
      </c>
      <c r="BP590" s="6">
        <v>59000</v>
      </c>
      <c r="BQ590" s="6">
        <v>5.3</v>
      </c>
      <c r="BR590" s="6">
        <v>35.9</v>
      </c>
      <c r="BS590" s="6">
        <v>1.4</v>
      </c>
      <c r="BT590" s="6">
        <v>32.700000000000003</v>
      </c>
      <c r="BU590" s="6">
        <v>1.8</v>
      </c>
      <c r="BV590" s="6">
        <v>15</v>
      </c>
      <c r="BW590" s="6">
        <v>8.9</v>
      </c>
      <c r="BX590" s="6">
        <v>42.5</v>
      </c>
      <c r="BY590" s="6">
        <v>18</v>
      </c>
      <c r="CA590" s="7" t="s">
        <v>813</v>
      </c>
      <c r="CB590" s="7" t="s">
        <v>392</v>
      </c>
      <c r="CC590" s="7">
        <v>52000</v>
      </c>
      <c r="CD590" s="7">
        <v>6.6</v>
      </c>
      <c r="CE590" s="7">
        <v>19960</v>
      </c>
      <c r="CF590" s="7">
        <v>7.4</v>
      </c>
      <c r="CG590" s="7">
        <v>21828</v>
      </c>
      <c r="CH590" s="7">
        <v>3.8</v>
      </c>
      <c r="CI590" s="7">
        <v>6536</v>
      </c>
      <c r="CJ590" s="7">
        <v>9.6</v>
      </c>
      <c r="CK590" s="7" t="s">
        <v>858</v>
      </c>
      <c r="CL590" s="7" t="s">
        <v>858</v>
      </c>
      <c r="CN590" s="8" t="s">
        <v>813</v>
      </c>
      <c r="CO590" s="8" t="s">
        <v>392</v>
      </c>
      <c r="CP590" s="8">
        <v>59000</v>
      </c>
      <c r="CQ590" s="8">
        <v>5.3</v>
      </c>
      <c r="CR590" s="8">
        <v>10.220000000000001</v>
      </c>
      <c r="CS590" s="8">
        <v>5.4</v>
      </c>
      <c r="CT590" s="8">
        <v>12.36</v>
      </c>
      <c r="CU590" s="8">
        <v>2.6</v>
      </c>
      <c r="CV590" s="8">
        <v>6.19</v>
      </c>
      <c r="CW590" s="8">
        <v>1</v>
      </c>
      <c r="CX590" s="8" t="s">
        <v>858</v>
      </c>
      <c r="CY590" s="8" t="s">
        <v>858</v>
      </c>
      <c r="DA590" s="20" t="s">
        <v>813</v>
      </c>
      <c r="DB590" s="20" t="s">
        <v>392</v>
      </c>
      <c r="DC590" s="20">
        <v>59000</v>
      </c>
      <c r="DD590" s="20">
        <v>5.3</v>
      </c>
      <c r="DE590" s="20">
        <v>358</v>
      </c>
      <c r="DF590" s="20">
        <v>5.4</v>
      </c>
      <c r="DG590" s="20">
        <v>404.1</v>
      </c>
      <c r="DH590" s="20">
        <v>3.2</v>
      </c>
      <c r="DI590" s="20">
        <v>107.4</v>
      </c>
      <c r="DJ590" s="20">
        <v>12</v>
      </c>
      <c r="DK590" s="20" t="s">
        <v>858</v>
      </c>
      <c r="DL590" s="20" t="s">
        <v>858</v>
      </c>
      <c r="DN590" s="21" t="s">
        <v>813</v>
      </c>
      <c r="DO590" s="21" t="s">
        <v>392</v>
      </c>
      <c r="DP590" s="21">
        <v>16000</v>
      </c>
      <c r="DQ590" s="21">
        <v>9.9</v>
      </c>
      <c r="DR590" s="21">
        <v>36</v>
      </c>
      <c r="DS590" s="21">
        <v>1.4</v>
      </c>
      <c r="DT590" s="21">
        <v>36.299999999999997</v>
      </c>
      <c r="DU590" s="21">
        <v>0.8</v>
      </c>
      <c r="DV590" s="21">
        <v>32.6</v>
      </c>
      <c r="DW590" s="21">
        <v>2.8</v>
      </c>
      <c r="DX590" s="21" t="s">
        <v>858</v>
      </c>
      <c r="DY590" s="21" t="s">
        <v>858</v>
      </c>
      <c r="EA590" s="22" t="s">
        <v>813</v>
      </c>
      <c r="EB590" s="22" t="s">
        <v>392</v>
      </c>
      <c r="EC590" s="22">
        <v>15000</v>
      </c>
      <c r="ED590" s="22">
        <v>11.3</v>
      </c>
      <c r="EE590" s="22">
        <v>21224</v>
      </c>
      <c r="EF590" s="22">
        <v>11</v>
      </c>
      <c r="EG590" s="22">
        <v>24137</v>
      </c>
      <c r="EH590" s="22">
        <v>5.0999999999999996</v>
      </c>
      <c r="EI590" s="22">
        <v>12938</v>
      </c>
      <c r="EJ590" s="22">
        <v>15</v>
      </c>
      <c r="EK590" s="22" t="s">
        <v>858</v>
      </c>
      <c r="EL590" s="22" t="s">
        <v>858</v>
      </c>
      <c r="EN590" s="23" t="s">
        <v>813</v>
      </c>
      <c r="EO590" s="23" t="s">
        <v>392</v>
      </c>
      <c r="EP590" s="23">
        <v>16000</v>
      </c>
      <c r="EQ590" s="23">
        <v>9.9</v>
      </c>
      <c r="ER590" s="23">
        <v>10.88</v>
      </c>
      <c r="ES590" s="23">
        <v>12</v>
      </c>
      <c r="ET590" s="23">
        <v>12.81</v>
      </c>
      <c r="EU590" s="23">
        <v>4.5999999999999996</v>
      </c>
      <c r="EV590" s="23">
        <v>6.58</v>
      </c>
      <c r="EW590" s="23">
        <v>4.5</v>
      </c>
      <c r="EX590" s="23" t="s">
        <v>858</v>
      </c>
      <c r="EY590" s="23" t="s">
        <v>858</v>
      </c>
      <c r="FA590" s="24" t="s">
        <v>813</v>
      </c>
      <c r="FB590" s="24" t="s">
        <v>392</v>
      </c>
      <c r="FC590" s="24">
        <v>16000</v>
      </c>
      <c r="FD590" s="24">
        <v>9.9</v>
      </c>
      <c r="FE590" s="24">
        <v>403</v>
      </c>
      <c r="FF590" s="24">
        <v>11</v>
      </c>
      <c r="FG590" s="24">
        <v>465.3</v>
      </c>
      <c r="FH590" s="24">
        <v>4.4000000000000004</v>
      </c>
      <c r="FI590" s="24">
        <v>239.4</v>
      </c>
      <c r="FJ590" s="24">
        <v>6</v>
      </c>
      <c r="FK590" s="24" t="s">
        <v>858</v>
      </c>
      <c r="FL590" s="24" t="s">
        <v>858</v>
      </c>
      <c r="FN590" s="11" t="s">
        <v>813</v>
      </c>
      <c r="FO590" s="11" t="s">
        <v>392</v>
      </c>
      <c r="FP590" s="11">
        <v>25000</v>
      </c>
      <c r="FQ590" s="11">
        <v>8.4</v>
      </c>
      <c r="FR590" s="11">
        <v>39.1</v>
      </c>
      <c r="FS590" s="11">
        <v>1.6</v>
      </c>
      <c r="FT590" s="11">
        <v>40.799999999999997</v>
      </c>
      <c r="FU590" s="11">
        <v>1.3</v>
      </c>
      <c r="FV590" s="11">
        <v>35</v>
      </c>
      <c r="FW590" s="11">
        <v>1.5</v>
      </c>
      <c r="FX590" s="11" t="s">
        <v>858</v>
      </c>
      <c r="FY590" s="11" t="s">
        <v>858</v>
      </c>
      <c r="GA590" s="10" t="s">
        <v>813</v>
      </c>
      <c r="GB590" s="10" t="s">
        <v>392</v>
      </c>
      <c r="GC590" s="10">
        <v>22000</v>
      </c>
      <c r="GD590" s="10">
        <v>10</v>
      </c>
      <c r="GE590" s="10">
        <v>25384</v>
      </c>
      <c r="GF590" s="10">
        <v>7.5</v>
      </c>
      <c r="GG590" s="10">
        <v>27963</v>
      </c>
      <c r="GH590" s="10">
        <v>4.3</v>
      </c>
      <c r="GI590" s="10">
        <v>14188</v>
      </c>
      <c r="GJ590" s="10">
        <v>7.6</v>
      </c>
      <c r="GK590" s="10" t="s">
        <v>858</v>
      </c>
      <c r="GL590" s="10" t="s">
        <v>858</v>
      </c>
      <c r="GN590" s="9" t="s">
        <v>813</v>
      </c>
      <c r="GO590" s="9" t="s">
        <v>392</v>
      </c>
      <c r="GP590" s="9">
        <v>25000</v>
      </c>
      <c r="GQ590" s="9">
        <v>8.4</v>
      </c>
      <c r="GR590" s="9">
        <v>12.01</v>
      </c>
      <c r="GS590" s="9">
        <v>7.7</v>
      </c>
      <c r="GT590" s="9">
        <v>12.87</v>
      </c>
      <c r="GU590" s="9">
        <v>3.8</v>
      </c>
      <c r="GV590" s="9">
        <v>6.47</v>
      </c>
      <c r="GW590" s="9">
        <v>4.5999999999999996</v>
      </c>
      <c r="GX590" s="9" t="s">
        <v>858</v>
      </c>
      <c r="GY590" s="9" t="s">
        <v>858</v>
      </c>
    </row>
    <row r="591" spans="1:207" x14ac:dyDescent="0.25">
      <c r="A591" s="1" t="s">
        <v>814</v>
      </c>
      <c r="B591" s="1" t="s">
        <v>393</v>
      </c>
      <c r="C591" s="1">
        <v>32000</v>
      </c>
      <c r="D591" s="1">
        <v>7.4</v>
      </c>
      <c r="E591" s="1">
        <v>579.79999999999995</v>
      </c>
      <c r="F591" s="1">
        <v>4.5999999999999996</v>
      </c>
      <c r="G591" s="1">
        <v>697.9</v>
      </c>
      <c r="H591" s="1">
        <v>4.7</v>
      </c>
      <c r="I591" s="1">
        <v>341.1</v>
      </c>
      <c r="J591" s="1">
        <v>6</v>
      </c>
      <c r="K591" s="1" t="s">
        <v>858</v>
      </c>
      <c r="L591" s="1" t="s">
        <v>858</v>
      </c>
      <c r="N591" s="2" t="s">
        <v>814</v>
      </c>
      <c r="O591" s="2" t="s">
        <v>393</v>
      </c>
      <c r="P591" s="2">
        <v>52000</v>
      </c>
      <c r="Q591" s="2">
        <v>5.7</v>
      </c>
      <c r="R591" s="2">
        <v>38</v>
      </c>
      <c r="S591" s="2">
        <v>1</v>
      </c>
      <c r="T591" s="2">
        <v>40.5</v>
      </c>
      <c r="U591" s="2">
        <v>1.6</v>
      </c>
      <c r="V591" s="2">
        <v>35</v>
      </c>
      <c r="W591" s="2">
        <v>0.3</v>
      </c>
      <c r="X591" s="2" t="s">
        <v>858</v>
      </c>
      <c r="Y591" s="2" t="s">
        <v>858</v>
      </c>
      <c r="AA591" s="3" t="s">
        <v>814</v>
      </c>
      <c r="AB591" s="3" t="s">
        <v>393</v>
      </c>
      <c r="AC591" s="3">
        <v>47000</v>
      </c>
      <c r="AD591" s="3">
        <v>9.1</v>
      </c>
      <c r="AE591" s="3">
        <v>27478</v>
      </c>
      <c r="AF591" s="3">
        <v>4.8</v>
      </c>
      <c r="AG591" s="3">
        <v>31622</v>
      </c>
      <c r="AH591" s="3">
        <v>5.3</v>
      </c>
      <c r="AI591" s="3">
        <v>14778</v>
      </c>
      <c r="AJ591" s="3">
        <v>5.3</v>
      </c>
      <c r="AK591" s="3" t="s">
        <v>858</v>
      </c>
      <c r="AL591" s="3" t="s">
        <v>858</v>
      </c>
      <c r="AN591" s="4" t="s">
        <v>814</v>
      </c>
      <c r="AO591" s="4" t="s">
        <v>393</v>
      </c>
      <c r="AP591" s="4">
        <v>52000</v>
      </c>
      <c r="AQ591" s="4">
        <v>5.7</v>
      </c>
      <c r="AR591" s="4">
        <v>13.41</v>
      </c>
      <c r="AS591" s="4">
        <v>4.5999999999999996</v>
      </c>
      <c r="AT591" s="4">
        <v>15.2</v>
      </c>
      <c r="AU591" s="4">
        <v>3.5</v>
      </c>
      <c r="AV591" s="4">
        <v>7.31</v>
      </c>
      <c r="AW591" s="4">
        <v>3.3</v>
      </c>
      <c r="AX591" s="4" t="s">
        <v>858</v>
      </c>
      <c r="AY591" s="4" t="s">
        <v>858</v>
      </c>
      <c r="BA591" s="5" t="s">
        <v>814</v>
      </c>
      <c r="BB591" s="5" t="s">
        <v>393</v>
      </c>
      <c r="BC591" s="5">
        <v>52000</v>
      </c>
      <c r="BD591" s="5">
        <v>5.7</v>
      </c>
      <c r="BE591" s="5">
        <v>532.4</v>
      </c>
      <c r="BF591" s="5">
        <v>4.3</v>
      </c>
      <c r="BG591" s="5">
        <v>615.5</v>
      </c>
      <c r="BH591" s="5">
        <v>3.8</v>
      </c>
      <c r="BI591" s="5">
        <v>280</v>
      </c>
      <c r="BJ591" s="5">
        <v>5.2</v>
      </c>
      <c r="BK591" s="5" t="s">
        <v>858</v>
      </c>
      <c r="BL591" s="5" t="s">
        <v>858</v>
      </c>
      <c r="BN591" s="6" t="s">
        <v>814</v>
      </c>
      <c r="BO591" s="6" t="s">
        <v>393</v>
      </c>
      <c r="BP591" s="6">
        <v>71000</v>
      </c>
      <c r="BQ591" s="6">
        <v>4.8</v>
      </c>
      <c r="BR591" s="6">
        <v>37</v>
      </c>
      <c r="BS591" s="6">
        <v>0.5</v>
      </c>
      <c r="BT591" s="6">
        <v>35.200000000000003</v>
      </c>
      <c r="BU591" s="6">
        <v>2</v>
      </c>
      <c r="BV591" s="6">
        <v>17.2</v>
      </c>
      <c r="BW591" s="6">
        <v>9.8000000000000007</v>
      </c>
      <c r="BX591" s="6" t="s">
        <v>858</v>
      </c>
      <c r="BY591" s="6" t="s">
        <v>858</v>
      </c>
      <c r="CA591" s="7" t="s">
        <v>814</v>
      </c>
      <c r="CB591" s="7" t="s">
        <v>393</v>
      </c>
      <c r="CC591" s="7">
        <v>64000</v>
      </c>
      <c r="CD591" s="7">
        <v>7.3</v>
      </c>
      <c r="CE591" s="7">
        <v>23973</v>
      </c>
      <c r="CF591" s="7">
        <v>6</v>
      </c>
      <c r="CG591" s="7">
        <v>27314</v>
      </c>
      <c r="CH591" s="7">
        <v>5.4</v>
      </c>
      <c r="CI591" s="7">
        <v>9083</v>
      </c>
      <c r="CJ591" s="7">
        <v>9.1</v>
      </c>
      <c r="CK591" s="7" t="s">
        <v>858</v>
      </c>
      <c r="CL591" s="7" t="s">
        <v>858</v>
      </c>
      <c r="CN591" s="8" t="s">
        <v>814</v>
      </c>
      <c r="CO591" s="8" t="s">
        <v>393</v>
      </c>
      <c r="CP591" s="8">
        <v>71000</v>
      </c>
      <c r="CQ591" s="8">
        <v>4.8</v>
      </c>
      <c r="CR591" s="8">
        <v>12.23</v>
      </c>
      <c r="CS591" s="8">
        <v>4.5</v>
      </c>
      <c r="CT591" s="8">
        <v>14.56</v>
      </c>
      <c r="CU591" s="8">
        <v>3.2</v>
      </c>
      <c r="CV591" s="8">
        <v>6.66</v>
      </c>
      <c r="CW591" s="8">
        <v>2.5</v>
      </c>
      <c r="CX591" s="8" t="s">
        <v>858</v>
      </c>
      <c r="CY591" s="8" t="s">
        <v>858</v>
      </c>
      <c r="DA591" s="20" t="s">
        <v>814</v>
      </c>
      <c r="DB591" s="20" t="s">
        <v>393</v>
      </c>
      <c r="DC591" s="20">
        <v>71000</v>
      </c>
      <c r="DD591" s="20">
        <v>4.8</v>
      </c>
      <c r="DE591" s="20">
        <v>456.8</v>
      </c>
      <c r="DF591" s="20">
        <v>5.4</v>
      </c>
      <c r="DG591" s="20">
        <v>512.79999999999995</v>
      </c>
      <c r="DH591" s="20">
        <v>3.9</v>
      </c>
      <c r="DI591" s="20">
        <v>147.19999999999999</v>
      </c>
      <c r="DJ591" s="20">
        <v>13</v>
      </c>
      <c r="DK591" s="20" t="s">
        <v>858</v>
      </c>
      <c r="DL591" s="20" t="s">
        <v>858</v>
      </c>
      <c r="DN591" s="21" t="s">
        <v>814</v>
      </c>
      <c r="DO591" s="21" t="s">
        <v>393</v>
      </c>
      <c r="DP591" s="21">
        <v>20000</v>
      </c>
      <c r="DQ591" s="21">
        <v>8.6999999999999993</v>
      </c>
      <c r="DR591" s="21">
        <v>37.5</v>
      </c>
      <c r="DS591" s="21">
        <v>1.1000000000000001</v>
      </c>
      <c r="DT591" s="21">
        <v>37.5</v>
      </c>
      <c r="DU591" s="21">
        <v>1.1000000000000001</v>
      </c>
      <c r="DV591" s="21">
        <v>32.4</v>
      </c>
      <c r="DW591" s="21">
        <v>3</v>
      </c>
      <c r="DX591" s="21" t="s">
        <v>858</v>
      </c>
      <c r="DY591" s="21" t="s">
        <v>858</v>
      </c>
      <c r="EA591" s="22" t="s">
        <v>814</v>
      </c>
      <c r="EB591" s="22" t="s">
        <v>393</v>
      </c>
      <c r="EC591" s="22">
        <v>18000</v>
      </c>
      <c r="ED591" s="22">
        <v>10.3</v>
      </c>
      <c r="EE591" s="22">
        <v>22325</v>
      </c>
      <c r="EF591" s="22">
        <v>9.6</v>
      </c>
      <c r="EG591" s="22">
        <v>25604</v>
      </c>
      <c r="EH591" s="22">
        <v>7</v>
      </c>
      <c r="EI591" s="22">
        <v>12929</v>
      </c>
      <c r="EJ591" s="22">
        <v>5.2</v>
      </c>
      <c r="EK591" s="22" t="s">
        <v>858</v>
      </c>
      <c r="EL591" s="22" t="s">
        <v>858</v>
      </c>
      <c r="EN591" s="23" t="s">
        <v>814</v>
      </c>
      <c r="EO591" s="23" t="s">
        <v>393</v>
      </c>
      <c r="EP591" s="23">
        <v>20000</v>
      </c>
      <c r="EQ591" s="23">
        <v>8.6999999999999993</v>
      </c>
      <c r="ER591" s="23">
        <v>11.52</v>
      </c>
      <c r="ES591" s="23">
        <v>7.9</v>
      </c>
      <c r="ET591" s="23">
        <v>12.97</v>
      </c>
      <c r="EU591" s="23">
        <v>5.6</v>
      </c>
      <c r="EV591" s="23">
        <v>6.62</v>
      </c>
      <c r="EW591" s="23">
        <v>3.2</v>
      </c>
      <c r="EX591" s="23" t="s">
        <v>858</v>
      </c>
      <c r="EY591" s="23" t="s">
        <v>858</v>
      </c>
      <c r="FA591" s="24" t="s">
        <v>814</v>
      </c>
      <c r="FB591" s="24" t="s">
        <v>393</v>
      </c>
      <c r="FC591" s="24">
        <v>20000</v>
      </c>
      <c r="FD591" s="24">
        <v>8.6999999999999993</v>
      </c>
      <c r="FE591" s="24">
        <v>412.6</v>
      </c>
      <c r="FF591" s="24">
        <v>8.6999999999999993</v>
      </c>
      <c r="FG591" s="24">
        <v>486.5</v>
      </c>
      <c r="FH591" s="24">
        <v>5.6</v>
      </c>
      <c r="FI591" s="24">
        <v>244</v>
      </c>
      <c r="FJ591" s="24">
        <v>3.9</v>
      </c>
      <c r="FK591" s="24" t="s">
        <v>858</v>
      </c>
      <c r="FL591" s="24" t="s">
        <v>858</v>
      </c>
      <c r="FN591" s="11" t="s">
        <v>814</v>
      </c>
      <c r="FO591" s="11" t="s">
        <v>393</v>
      </c>
      <c r="FP591" s="11">
        <v>32000</v>
      </c>
      <c r="FQ591" s="11">
        <v>7.4</v>
      </c>
      <c r="FR591" s="11">
        <v>38.9</v>
      </c>
      <c r="FS591" s="11">
        <v>1.6</v>
      </c>
      <c r="FT591" s="11">
        <v>42.4</v>
      </c>
      <c r="FU591" s="11">
        <v>2.2999999999999998</v>
      </c>
      <c r="FV591" s="11">
        <v>35</v>
      </c>
      <c r="FW591" s="11">
        <v>1.3</v>
      </c>
      <c r="FX591" s="11" t="s">
        <v>858</v>
      </c>
      <c r="FY591" s="11" t="s">
        <v>858</v>
      </c>
      <c r="GA591" s="10" t="s">
        <v>814</v>
      </c>
      <c r="GB591" s="10" t="s">
        <v>393</v>
      </c>
      <c r="GC591" s="10">
        <v>29000</v>
      </c>
      <c r="GD591" s="10">
        <v>13.3</v>
      </c>
      <c r="GE591" s="10">
        <v>29669</v>
      </c>
      <c r="GF591" s="10">
        <v>6.2</v>
      </c>
      <c r="GG591" s="10">
        <v>35422</v>
      </c>
      <c r="GH591" s="10">
        <v>6.4</v>
      </c>
      <c r="GI591" s="10">
        <v>17155</v>
      </c>
      <c r="GJ591" s="10">
        <v>7.3</v>
      </c>
      <c r="GK591" s="10" t="s">
        <v>858</v>
      </c>
      <c r="GL591" s="10" t="s">
        <v>858</v>
      </c>
      <c r="GN591" s="9" t="s">
        <v>814</v>
      </c>
      <c r="GO591" s="9" t="s">
        <v>393</v>
      </c>
      <c r="GP591" s="9">
        <v>32000</v>
      </c>
      <c r="GQ591" s="9">
        <v>7.4</v>
      </c>
      <c r="GR591" s="9">
        <v>14.7</v>
      </c>
      <c r="GS591" s="9">
        <v>5.2</v>
      </c>
      <c r="GT591" s="9">
        <v>16.46</v>
      </c>
      <c r="GU591" s="9">
        <v>4.3</v>
      </c>
      <c r="GV591" s="9">
        <v>8.44</v>
      </c>
      <c r="GW591" s="9">
        <v>5.5</v>
      </c>
      <c r="GX591" s="9" t="s">
        <v>858</v>
      </c>
      <c r="GY591" s="9" t="s">
        <v>858</v>
      </c>
    </row>
    <row r="592" spans="1:207" x14ac:dyDescent="0.25">
      <c r="A592" s="1" t="s">
        <v>815</v>
      </c>
      <c r="B592" s="1" t="s">
        <v>394</v>
      </c>
      <c r="C592" s="1">
        <v>17000</v>
      </c>
      <c r="D592" s="1">
        <v>10.199999999999999</v>
      </c>
      <c r="E592" s="1">
        <v>425</v>
      </c>
      <c r="F592" s="1">
        <v>5.5</v>
      </c>
      <c r="G592" s="1">
        <v>478.2</v>
      </c>
      <c r="H592" s="1">
        <v>7.8</v>
      </c>
      <c r="I592" s="1">
        <v>264.39999999999998</v>
      </c>
      <c r="J592" s="1">
        <v>6.8</v>
      </c>
      <c r="K592" s="1" t="s">
        <v>858</v>
      </c>
      <c r="L592" s="1" t="s">
        <v>858</v>
      </c>
      <c r="N592" s="2" t="s">
        <v>815</v>
      </c>
      <c r="O592" s="2" t="s">
        <v>394</v>
      </c>
      <c r="P592" s="2">
        <v>25000</v>
      </c>
      <c r="Q592" s="2">
        <v>8.1</v>
      </c>
      <c r="R592" s="2">
        <v>37.5</v>
      </c>
      <c r="S592" s="2">
        <v>1.7</v>
      </c>
      <c r="T592" s="2">
        <v>39.700000000000003</v>
      </c>
      <c r="U592" s="2">
        <v>1.5</v>
      </c>
      <c r="V592" s="2">
        <v>34.5</v>
      </c>
      <c r="W592" s="2">
        <v>3.2</v>
      </c>
      <c r="X592" s="2" t="s">
        <v>858</v>
      </c>
      <c r="Y592" s="2" t="s">
        <v>858</v>
      </c>
      <c r="AA592" s="3" t="s">
        <v>815</v>
      </c>
      <c r="AB592" s="3" t="s">
        <v>394</v>
      </c>
      <c r="AC592" s="3">
        <v>22000</v>
      </c>
      <c r="AD592" s="3">
        <v>12.2</v>
      </c>
      <c r="AE592" s="3">
        <v>21264</v>
      </c>
      <c r="AF592" s="3">
        <v>7.1</v>
      </c>
      <c r="AG592" s="3">
        <v>25300</v>
      </c>
      <c r="AH592" s="3">
        <v>9.5</v>
      </c>
      <c r="AI592" s="3">
        <v>13624</v>
      </c>
      <c r="AJ592" s="3">
        <v>6.8</v>
      </c>
      <c r="AK592" s="3" t="s">
        <v>858</v>
      </c>
      <c r="AL592" s="3" t="s">
        <v>858</v>
      </c>
      <c r="AN592" s="4" t="s">
        <v>815</v>
      </c>
      <c r="AO592" s="4" t="s">
        <v>394</v>
      </c>
      <c r="AP592" s="4">
        <v>25000</v>
      </c>
      <c r="AQ592" s="4">
        <v>8.1</v>
      </c>
      <c r="AR592" s="4">
        <v>10.050000000000001</v>
      </c>
      <c r="AS592" s="4">
        <v>4.5999999999999996</v>
      </c>
      <c r="AT592" s="4">
        <v>11.99</v>
      </c>
      <c r="AU592" s="4">
        <v>6</v>
      </c>
      <c r="AV592" s="4">
        <v>6.59</v>
      </c>
      <c r="AW592" s="4">
        <v>2.8</v>
      </c>
      <c r="AX592" s="4" t="s">
        <v>858</v>
      </c>
      <c r="AY592" s="4" t="s">
        <v>858</v>
      </c>
      <c r="BA592" s="5" t="s">
        <v>815</v>
      </c>
      <c r="BB592" s="5" t="s">
        <v>394</v>
      </c>
      <c r="BC592" s="5">
        <v>25000</v>
      </c>
      <c r="BD592" s="5">
        <v>8.1</v>
      </c>
      <c r="BE592" s="5">
        <v>402.7</v>
      </c>
      <c r="BF592" s="5">
        <v>5.7</v>
      </c>
      <c r="BG592" s="5">
        <v>475.3</v>
      </c>
      <c r="BH592" s="5">
        <v>5.8</v>
      </c>
      <c r="BI592" s="5">
        <v>262.60000000000002</v>
      </c>
      <c r="BJ592" s="5">
        <v>3.6</v>
      </c>
      <c r="BK592" s="5" t="s">
        <v>858</v>
      </c>
      <c r="BL592" s="5" t="s">
        <v>858</v>
      </c>
      <c r="BN592" s="6" t="s">
        <v>815</v>
      </c>
      <c r="BO592" s="6" t="s">
        <v>394</v>
      </c>
      <c r="BP592" s="6">
        <v>38000</v>
      </c>
      <c r="BQ592" s="6">
        <v>6.5</v>
      </c>
      <c r="BR592" s="6">
        <v>35.200000000000003</v>
      </c>
      <c r="BS592" s="6">
        <v>1.8</v>
      </c>
      <c r="BT592" s="6">
        <v>32.700000000000003</v>
      </c>
      <c r="BU592" s="6">
        <v>2.5</v>
      </c>
      <c r="BV592" s="6">
        <v>16.399999999999999</v>
      </c>
      <c r="BW592" s="6">
        <v>11</v>
      </c>
      <c r="BX592" s="6" t="s">
        <v>858</v>
      </c>
      <c r="BY592" s="6" t="s">
        <v>858</v>
      </c>
      <c r="CA592" s="7" t="s">
        <v>815</v>
      </c>
      <c r="CB592" s="7" t="s">
        <v>394</v>
      </c>
      <c r="CC592" s="7">
        <v>34000</v>
      </c>
      <c r="CD592" s="7">
        <v>9</v>
      </c>
      <c r="CE592" s="7">
        <v>17526</v>
      </c>
      <c r="CF592" s="7">
        <v>7.2</v>
      </c>
      <c r="CG592" s="7">
        <v>19938</v>
      </c>
      <c r="CH592" s="7">
        <v>8.3000000000000007</v>
      </c>
      <c r="CI592" s="7">
        <v>5879</v>
      </c>
      <c r="CJ592" s="7">
        <v>10</v>
      </c>
      <c r="CK592" s="7" t="s">
        <v>858</v>
      </c>
      <c r="CL592" s="7" t="s">
        <v>858</v>
      </c>
      <c r="CN592" s="8" t="s">
        <v>815</v>
      </c>
      <c r="CO592" s="8" t="s">
        <v>394</v>
      </c>
      <c r="CP592" s="8">
        <v>38000</v>
      </c>
      <c r="CQ592" s="8">
        <v>6.5</v>
      </c>
      <c r="CR592" s="8">
        <v>9.6300000000000008</v>
      </c>
      <c r="CS592" s="8">
        <v>4.9000000000000004</v>
      </c>
      <c r="CT592" s="8">
        <v>11.54</v>
      </c>
      <c r="CU592" s="8">
        <v>5</v>
      </c>
      <c r="CV592" s="8">
        <v>6.37</v>
      </c>
      <c r="CW592" s="8">
        <v>1.6</v>
      </c>
      <c r="CX592" s="8" t="s">
        <v>858</v>
      </c>
      <c r="CY592" s="8" t="s">
        <v>858</v>
      </c>
      <c r="DA592" s="20" t="s">
        <v>815</v>
      </c>
      <c r="DB592" s="20" t="s">
        <v>394</v>
      </c>
      <c r="DC592" s="20">
        <v>38000</v>
      </c>
      <c r="DD592" s="20">
        <v>6.5</v>
      </c>
      <c r="DE592" s="20">
        <v>333.2</v>
      </c>
      <c r="DF592" s="20">
        <v>5.8</v>
      </c>
      <c r="DG592" s="20">
        <v>377.3</v>
      </c>
      <c r="DH592" s="20">
        <v>5.5</v>
      </c>
      <c r="DI592" s="20">
        <v>110.3</v>
      </c>
      <c r="DJ592" s="20">
        <v>8.6999999999999993</v>
      </c>
      <c r="DK592" s="20" t="s">
        <v>858</v>
      </c>
      <c r="DL592" s="20" t="s">
        <v>858</v>
      </c>
      <c r="DN592" s="21" t="s">
        <v>815</v>
      </c>
      <c r="DO592" s="21" t="s">
        <v>394</v>
      </c>
      <c r="DP592" s="21">
        <v>9000</v>
      </c>
      <c r="DQ592" s="21">
        <v>13.4</v>
      </c>
      <c r="DR592" s="21">
        <v>37</v>
      </c>
      <c r="DS592" s="21">
        <v>1.7</v>
      </c>
      <c r="DT592" s="21">
        <v>37.4</v>
      </c>
      <c r="DU592" s="21">
        <v>3.1</v>
      </c>
      <c r="DV592" s="21">
        <v>30.7</v>
      </c>
      <c r="DW592" s="21">
        <v>4.9000000000000004</v>
      </c>
      <c r="DX592" s="21" t="s">
        <v>858</v>
      </c>
      <c r="DY592" s="21" t="s">
        <v>858</v>
      </c>
      <c r="EA592" s="22" t="s">
        <v>815</v>
      </c>
      <c r="EB592" s="22" t="s">
        <v>394</v>
      </c>
      <c r="EC592" s="22" t="s">
        <v>858</v>
      </c>
      <c r="ED592" s="22" t="s">
        <v>858</v>
      </c>
      <c r="EE592" s="22">
        <v>18997</v>
      </c>
      <c r="EF592" s="22" t="s">
        <v>858</v>
      </c>
      <c r="EG592" s="22">
        <v>23543</v>
      </c>
      <c r="EH592" s="22">
        <v>8.8000000000000007</v>
      </c>
      <c r="EI592" s="22" t="s">
        <v>858</v>
      </c>
      <c r="EJ592" s="22" t="s">
        <v>858</v>
      </c>
      <c r="EK592" s="22" t="s">
        <v>858</v>
      </c>
      <c r="EL592" s="22" t="s">
        <v>858</v>
      </c>
      <c r="EN592" s="23" t="s">
        <v>815</v>
      </c>
      <c r="EO592" s="23" t="s">
        <v>394</v>
      </c>
      <c r="EP592" s="23">
        <v>9000</v>
      </c>
      <c r="EQ592" s="23">
        <v>13.4</v>
      </c>
      <c r="ER592" s="23">
        <v>10.09</v>
      </c>
      <c r="ES592" s="23">
        <v>8.6</v>
      </c>
      <c r="ET592" s="23">
        <v>12.57</v>
      </c>
      <c r="EU592" s="23">
        <v>8.4</v>
      </c>
      <c r="EV592" s="23" t="s">
        <v>858</v>
      </c>
      <c r="EW592" s="23" t="s">
        <v>858</v>
      </c>
      <c r="EX592" s="23" t="s">
        <v>858</v>
      </c>
      <c r="EY592" s="23" t="s">
        <v>858</v>
      </c>
      <c r="FA592" s="24" t="s">
        <v>815</v>
      </c>
      <c r="FB592" s="24" t="s">
        <v>394</v>
      </c>
      <c r="FC592" s="24">
        <v>9000</v>
      </c>
      <c r="FD592" s="24">
        <v>13.4</v>
      </c>
      <c r="FE592" s="24">
        <v>360.8</v>
      </c>
      <c r="FF592" s="24">
        <v>12</v>
      </c>
      <c r="FG592" s="24">
        <v>469.9</v>
      </c>
      <c r="FH592" s="24">
        <v>7.6</v>
      </c>
      <c r="FI592" s="24">
        <v>254.7</v>
      </c>
      <c r="FJ592" s="24">
        <v>7.4</v>
      </c>
      <c r="FK592" s="24" t="s">
        <v>858</v>
      </c>
      <c r="FL592" s="24" t="s">
        <v>858</v>
      </c>
      <c r="FN592" s="11" t="s">
        <v>815</v>
      </c>
      <c r="FO592" s="11" t="s">
        <v>394</v>
      </c>
      <c r="FP592" s="11">
        <v>17000</v>
      </c>
      <c r="FQ592" s="11">
        <v>10.199999999999999</v>
      </c>
      <c r="FR592" s="11">
        <v>40</v>
      </c>
      <c r="FS592" s="11">
        <v>2.5</v>
      </c>
      <c r="FT592" s="11">
        <v>40.9</v>
      </c>
      <c r="FU592" s="11">
        <v>1.5</v>
      </c>
      <c r="FV592" s="11">
        <v>35</v>
      </c>
      <c r="FW592" s="11">
        <v>1.5</v>
      </c>
      <c r="FX592" s="11" t="s">
        <v>858</v>
      </c>
      <c r="FY592" s="11" t="s">
        <v>858</v>
      </c>
      <c r="GA592" s="10" t="s">
        <v>815</v>
      </c>
      <c r="GB592" s="10" t="s">
        <v>394</v>
      </c>
      <c r="GC592" s="10">
        <v>14000</v>
      </c>
      <c r="GD592" s="10">
        <v>12.3</v>
      </c>
      <c r="GE592" s="10">
        <v>22559</v>
      </c>
      <c r="GF592" s="10">
        <v>6.4</v>
      </c>
      <c r="GG592" s="10">
        <v>26237</v>
      </c>
      <c r="GH592" s="10">
        <v>13</v>
      </c>
      <c r="GI592" s="10">
        <v>13988</v>
      </c>
      <c r="GJ592" s="10">
        <v>12</v>
      </c>
      <c r="GK592" s="10" t="s">
        <v>858</v>
      </c>
      <c r="GL592" s="10" t="s">
        <v>858</v>
      </c>
      <c r="GN592" s="9" t="s">
        <v>815</v>
      </c>
      <c r="GO592" s="9" t="s">
        <v>394</v>
      </c>
      <c r="GP592" s="9">
        <v>17000</v>
      </c>
      <c r="GQ592" s="9">
        <v>10.199999999999999</v>
      </c>
      <c r="GR592" s="9">
        <v>10.02</v>
      </c>
      <c r="GS592" s="9">
        <v>7.2</v>
      </c>
      <c r="GT592" s="9">
        <v>11.71</v>
      </c>
      <c r="GU592" s="9">
        <v>8</v>
      </c>
      <c r="GV592" s="9">
        <v>6.5</v>
      </c>
      <c r="GW592" s="9">
        <v>3.6</v>
      </c>
      <c r="GX592" s="9" t="s">
        <v>858</v>
      </c>
      <c r="GY592" s="9" t="s">
        <v>858</v>
      </c>
    </row>
    <row r="593" spans="1:207" x14ac:dyDescent="0.25">
      <c r="A593" s="1" t="s">
        <v>816</v>
      </c>
      <c r="B593" s="1" t="s">
        <v>395</v>
      </c>
      <c r="C593" s="1">
        <v>5000</v>
      </c>
      <c r="D593" s="1">
        <v>19.5</v>
      </c>
      <c r="E593" s="1">
        <v>562.20000000000005</v>
      </c>
      <c r="F593" s="1">
        <v>11</v>
      </c>
      <c r="G593" s="1">
        <v>668.1</v>
      </c>
      <c r="H593" s="1">
        <v>9.3000000000000007</v>
      </c>
      <c r="I593" s="1" t="s">
        <v>858</v>
      </c>
      <c r="J593" s="1" t="s">
        <v>858</v>
      </c>
      <c r="K593" s="1" t="s">
        <v>858</v>
      </c>
      <c r="L593" s="1" t="s">
        <v>858</v>
      </c>
      <c r="N593" s="2" t="s">
        <v>816</v>
      </c>
      <c r="O593" s="2" t="s">
        <v>395</v>
      </c>
      <c r="P593" s="2">
        <v>8000</v>
      </c>
      <c r="Q593" s="2">
        <v>15</v>
      </c>
      <c r="R593" s="2">
        <v>37</v>
      </c>
      <c r="S593" s="2">
        <v>4.0999999999999996</v>
      </c>
      <c r="T593" s="2">
        <v>39.4</v>
      </c>
      <c r="U593" s="2">
        <v>2.9</v>
      </c>
      <c r="V593" s="2" t="s">
        <v>858</v>
      </c>
      <c r="W593" s="2" t="s">
        <v>858</v>
      </c>
      <c r="X593" s="2" t="s">
        <v>858</v>
      </c>
      <c r="Y593" s="2" t="s">
        <v>858</v>
      </c>
      <c r="AA593" s="3" t="s">
        <v>816</v>
      </c>
      <c r="AB593" s="3" t="s">
        <v>395</v>
      </c>
      <c r="AC593" s="3">
        <v>7000</v>
      </c>
      <c r="AD593" s="3">
        <v>17.5</v>
      </c>
      <c r="AE593" s="3">
        <v>27366</v>
      </c>
      <c r="AF593" s="3">
        <v>13</v>
      </c>
      <c r="AG593" s="3">
        <v>30886</v>
      </c>
      <c r="AH593" s="3">
        <v>8.1999999999999993</v>
      </c>
      <c r="AI593" s="3" t="s">
        <v>858</v>
      </c>
      <c r="AJ593" s="3" t="s">
        <v>858</v>
      </c>
      <c r="AK593" s="3" t="s">
        <v>858</v>
      </c>
      <c r="AL593" s="3" t="s">
        <v>858</v>
      </c>
      <c r="AN593" s="4" t="s">
        <v>816</v>
      </c>
      <c r="AO593" s="4" t="s">
        <v>395</v>
      </c>
      <c r="AP593" s="4">
        <v>8000</v>
      </c>
      <c r="AQ593" s="4">
        <v>15</v>
      </c>
      <c r="AR593" s="4">
        <v>12.86</v>
      </c>
      <c r="AS593" s="4">
        <v>11</v>
      </c>
      <c r="AT593" s="4">
        <v>15.71</v>
      </c>
      <c r="AU593" s="4">
        <v>7.4</v>
      </c>
      <c r="AV593" s="4" t="s">
        <v>858</v>
      </c>
      <c r="AW593" s="4" t="s">
        <v>858</v>
      </c>
      <c r="AX593" s="4" t="s">
        <v>858</v>
      </c>
      <c r="AY593" s="4" t="s">
        <v>858</v>
      </c>
      <c r="BA593" s="5" t="s">
        <v>816</v>
      </c>
      <c r="BB593" s="5" t="s">
        <v>395</v>
      </c>
      <c r="BC593" s="5">
        <v>8000</v>
      </c>
      <c r="BD593" s="5">
        <v>15</v>
      </c>
      <c r="BE593" s="5">
        <v>536.6</v>
      </c>
      <c r="BF593" s="5">
        <v>11</v>
      </c>
      <c r="BG593" s="5">
        <v>619.1</v>
      </c>
      <c r="BH593" s="5">
        <v>7.3</v>
      </c>
      <c r="BI593" s="5" t="s">
        <v>858</v>
      </c>
      <c r="BJ593" s="5" t="s">
        <v>858</v>
      </c>
      <c r="BK593" s="5" t="s">
        <v>858</v>
      </c>
      <c r="BL593" s="5" t="s">
        <v>858</v>
      </c>
      <c r="BN593" s="6" t="s">
        <v>816</v>
      </c>
      <c r="BO593" s="6" t="s">
        <v>395</v>
      </c>
      <c r="BP593" s="6">
        <v>11000</v>
      </c>
      <c r="BQ593" s="6">
        <v>12.5</v>
      </c>
      <c r="BR593" s="6">
        <v>35.799999999999997</v>
      </c>
      <c r="BS593" s="6">
        <v>5.4</v>
      </c>
      <c r="BT593" s="6">
        <v>32</v>
      </c>
      <c r="BU593" s="6">
        <v>5.6</v>
      </c>
      <c r="BV593" s="6" t="s">
        <v>858</v>
      </c>
      <c r="BW593" s="6" t="s">
        <v>858</v>
      </c>
      <c r="BX593" s="6" t="s">
        <v>858</v>
      </c>
      <c r="BY593" s="6" t="s">
        <v>858</v>
      </c>
      <c r="CA593" s="7" t="s">
        <v>816</v>
      </c>
      <c r="CB593" s="7" t="s">
        <v>395</v>
      </c>
      <c r="CC593" s="7">
        <v>10000</v>
      </c>
      <c r="CD593" s="7">
        <v>14.3</v>
      </c>
      <c r="CE593" s="7">
        <v>22494</v>
      </c>
      <c r="CF593" s="7">
        <v>16</v>
      </c>
      <c r="CG593" s="7">
        <v>23320</v>
      </c>
      <c r="CH593" s="7">
        <v>10</v>
      </c>
      <c r="CI593" s="7" t="s">
        <v>858</v>
      </c>
      <c r="CJ593" s="7" t="s">
        <v>858</v>
      </c>
      <c r="CK593" s="7" t="s">
        <v>858</v>
      </c>
      <c r="CL593" s="7" t="s">
        <v>858</v>
      </c>
      <c r="CN593" s="8" t="s">
        <v>816</v>
      </c>
      <c r="CO593" s="8" t="s">
        <v>395</v>
      </c>
      <c r="CP593" s="8">
        <v>11000</v>
      </c>
      <c r="CQ593" s="8">
        <v>12.5</v>
      </c>
      <c r="CR593" s="8">
        <v>12.32</v>
      </c>
      <c r="CS593" s="8">
        <v>7.1</v>
      </c>
      <c r="CT593" s="8">
        <v>15.12</v>
      </c>
      <c r="CU593" s="8">
        <v>6.9</v>
      </c>
      <c r="CV593" s="8">
        <v>7.88</v>
      </c>
      <c r="CW593" s="8">
        <v>7.3</v>
      </c>
      <c r="CX593" s="8" t="s">
        <v>858</v>
      </c>
      <c r="CY593" s="8" t="s">
        <v>858</v>
      </c>
      <c r="DA593" s="20" t="s">
        <v>816</v>
      </c>
      <c r="DB593" s="20" t="s">
        <v>395</v>
      </c>
      <c r="DC593" s="20">
        <v>11000</v>
      </c>
      <c r="DD593" s="20">
        <v>12.5</v>
      </c>
      <c r="DE593" s="20">
        <v>455.4</v>
      </c>
      <c r="DF593" s="20">
        <v>13</v>
      </c>
      <c r="DG593" s="20">
        <v>483.8</v>
      </c>
      <c r="DH593" s="20">
        <v>8.9</v>
      </c>
      <c r="DI593" s="20" t="s">
        <v>858</v>
      </c>
      <c r="DJ593" s="20" t="s">
        <v>858</v>
      </c>
      <c r="DK593" s="20" t="s">
        <v>858</v>
      </c>
      <c r="DL593" s="20" t="s">
        <v>858</v>
      </c>
      <c r="DN593" s="21" t="s">
        <v>816</v>
      </c>
      <c r="DO593" s="21" t="s">
        <v>395</v>
      </c>
      <c r="DP593" s="21" t="s">
        <v>858</v>
      </c>
      <c r="DQ593" s="21" t="s">
        <v>858</v>
      </c>
      <c r="DR593" s="21">
        <v>35.1</v>
      </c>
      <c r="DS593" s="21">
        <v>6.7</v>
      </c>
      <c r="DT593" s="21">
        <v>35.299999999999997</v>
      </c>
      <c r="DU593" s="21">
        <v>3.9</v>
      </c>
      <c r="DV593" s="21" t="s">
        <v>858</v>
      </c>
      <c r="DW593" s="21" t="s">
        <v>858</v>
      </c>
      <c r="DX593" s="21" t="s">
        <v>858</v>
      </c>
      <c r="DY593" s="21" t="s">
        <v>858</v>
      </c>
      <c r="EA593" s="22" t="s">
        <v>816</v>
      </c>
      <c r="EB593" s="22" t="s">
        <v>395</v>
      </c>
      <c r="EC593" s="22" t="s">
        <v>858</v>
      </c>
      <c r="ED593" s="22" t="s">
        <v>858</v>
      </c>
      <c r="EE593" s="22" t="s">
        <v>858</v>
      </c>
      <c r="EF593" s="22" t="s">
        <v>858</v>
      </c>
      <c r="EG593" s="22">
        <v>28829</v>
      </c>
      <c r="EH593" s="22">
        <v>13</v>
      </c>
      <c r="EI593" s="22" t="s">
        <v>858</v>
      </c>
      <c r="EJ593" s="22" t="s">
        <v>858</v>
      </c>
      <c r="EK593" s="22" t="s">
        <v>858</v>
      </c>
      <c r="EL593" s="22" t="s">
        <v>858</v>
      </c>
      <c r="EN593" s="23" t="s">
        <v>816</v>
      </c>
      <c r="EO593" s="23" t="s">
        <v>395</v>
      </c>
      <c r="EP593" s="23" t="s">
        <v>858</v>
      </c>
      <c r="EQ593" s="23" t="s">
        <v>858</v>
      </c>
      <c r="ER593" s="23" t="s">
        <v>858</v>
      </c>
      <c r="ES593" s="23" t="s">
        <v>858</v>
      </c>
      <c r="ET593" s="23">
        <v>15.42</v>
      </c>
      <c r="EU593" s="23">
        <v>13</v>
      </c>
      <c r="EV593" s="23" t="s">
        <v>858</v>
      </c>
      <c r="EW593" s="23" t="s">
        <v>858</v>
      </c>
      <c r="EX593" s="23" t="s">
        <v>858</v>
      </c>
      <c r="EY593" s="23" t="s">
        <v>858</v>
      </c>
      <c r="FA593" s="24" t="s">
        <v>816</v>
      </c>
      <c r="FB593" s="24" t="s">
        <v>395</v>
      </c>
      <c r="FC593" s="24" t="s">
        <v>858</v>
      </c>
      <c r="FD593" s="24" t="s">
        <v>858</v>
      </c>
      <c r="FE593" s="24" t="s">
        <v>858</v>
      </c>
      <c r="FF593" s="24" t="s">
        <v>858</v>
      </c>
      <c r="FG593" s="24">
        <v>545</v>
      </c>
      <c r="FH593" s="24">
        <v>11</v>
      </c>
      <c r="FI593" s="24" t="s">
        <v>858</v>
      </c>
      <c r="FJ593" s="24" t="s">
        <v>858</v>
      </c>
      <c r="FK593" s="24" t="s">
        <v>858</v>
      </c>
      <c r="FL593" s="24" t="s">
        <v>858</v>
      </c>
      <c r="FN593" s="11" t="s">
        <v>816</v>
      </c>
      <c r="FO593" s="11" t="s">
        <v>395</v>
      </c>
      <c r="FP593" s="11">
        <v>5000</v>
      </c>
      <c r="FQ593" s="11">
        <v>19.5</v>
      </c>
      <c r="FR593" s="11">
        <v>40</v>
      </c>
      <c r="FS593" s="11">
        <v>5.6</v>
      </c>
      <c r="FT593" s="11">
        <v>42.1</v>
      </c>
      <c r="FU593" s="11">
        <v>3.5</v>
      </c>
      <c r="FV593" s="11" t="s">
        <v>858</v>
      </c>
      <c r="FW593" s="11" t="s">
        <v>858</v>
      </c>
      <c r="FX593" s="11" t="s">
        <v>858</v>
      </c>
      <c r="FY593" s="11" t="s">
        <v>858</v>
      </c>
      <c r="GA593" s="10" t="s">
        <v>816</v>
      </c>
      <c r="GB593" s="10" t="s">
        <v>395</v>
      </c>
      <c r="GC593" s="10" t="s">
        <v>858</v>
      </c>
      <c r="GD593" s="10" t="s">
        <v>858</v>
      </c>
      <c r="GE593" s="10">
        <v>28122</v>
      </c>
      <c r="GF593" s="10">
        <v>13</v>
      </c>
      <c r="GG593" s="10">
        <v>32369</v>
      </c>
      <c r="GH593" s="10">
        <v>11</v>
      </c>
      <c r="GI593" s="10" t="s">
        <v>858</v>
      </c>
      <c r="GJ593" s="10" t="s">
        <v>858</v>
      </c>
      <c r="GK593" s="10" t="s">
        <v>858</v>
      </c>
      <c r="GL593" s="10" t="s">
        <v>858</v>
      </c>
      <c r="GN593" s="9" t="s">
        <v>816</v>
      </c>
      <c r="GO593" s="9" t="s">
        <v>395</v>
      </c>
      <c r="GP593" s="9">
        <v>5000</v>
      </c>
      <c r="GQ593" s="9">
        <v>19.5</v>
      </c>
      <c r="GR593" s="9">
        <v>13.34</v>
      </c>
      <c r="GS593" s="9">
        <v>14</v>
      </c>
      <c r="GT593" s="9">
        <v>15.87</v>
      </c>
      <c r="GU593" s="9">
        <v>9.1999999999999993</v>
      </c>
      <c r="GV593" s="9" t="s">
        <v>858</v>
      </c>
      <c r="GW593" s="9" t="s">
        <v>858</v>
      </c>
      <c r="GX593" s="9" t="s">
        <v>858</v>
      </c>
      <c r="GY593" s="9" t="s">
        <v>858</v>
      </c>
    </row>
    <row r="594" spans="1:207" x14ac:dyDescent="0.25">
      <c r="A594" s="1" t="s">
        <v>817</v>
      </c>
      <c r="B594" s="1" t="s">
        <v>396</v>
      </c>
      <c r="C594" s="1">
        <v>19000</v>
      </c>
      <c r="D594" s="1">
        <v>9.5</v>
      </c>
      <c r="E594" s="1">
        <v>528.5</v>
      </c>
      <c r="F594" s="1">
        <v>8.6</v>
      </c>
      <c r="G594" s="1">
        <v>624.5</v>
      </c>
      <c r="H594" s="1">
        <v>5.8</v>
      </c>
      <c r="I594" s="1">
        <v>276.89999999999998</v>
      </c>
      <c r="J594" s="1">
        <v>8.1999999999999993</v>
      </c>
      <c r="K594" s="1" t="s">
        <v>858</v>
      </c>
      <c r="L594" s="1" t="s">
        <v>858</v>
      </c>
      <c r="N594" s="2" t="s">
        <v>817</v>
      </c>
      <c r="O594" s="2" t="s">
        <v>396</v>
      </c>
      <c r="P594" s="2">
        <v>32000</v>
      </c>
      <c r="Q594" s="2">
        <v>7.3</v>
      </c>
      <c r="R594" s="2">
        <v>37.5</v>
      </c>
      <c r="S594" s="2">
        <v>0.8</v>
      </c>
      <c r="T594" s="2">
        <v>38.5</v>
      </c>
      <c r="U594" s="2">
        <v>1.1000000000000001</v>
      </c>
      <c r="V594" s="2">
        <v>34.799999999999997</v>
      </c>
      <c r="W594" s="2">
        <v>1.8</v>
      </c>
      <c r="X594" s="2" t="s">
        <v>858</v>
      </c>
      <c r="Y594" s="2" t="s">
        <v>858</v>
      </c>
      <c r="AA594" s="3" t="s">
        <v>817</v>
      </c>
      <c r="AB594" s="3" t="s">
        <v>396</v>
      </c>
      <c r="AC594" s="3">
        <v>29000</v>
      </c>
      <c r="AD594" s="3">
        <v>8.5</v>
      </c>
      <c r="AE594" s="3">
        <v>27807</v>
      </c>
      <c r="AF594" s="3">
        <v>8</v>
      </c>
      <c r="AG594" s="3">
        <v>30735</v>
      </c>
      <c r="AH594" s="3">
        <v>5.0999999999999996</v>
      </c>
      <c r="AI594" s="3">
        <v>14020</v>
      </c>
      <c r="AJ594" s="3">
        <v>8.3000000000000007</v>
      </c>
      <c r="AK594" s="3" t="s">
        <v>858</v>
      </c>
      <c r="AL594" s="3" t="s">
        <v>858</v>
      </c>
      <c r="AN594" s="4" t="s">
        <v>817</v>
      </c>
      <c r="AO594" s="4" t="s">
        <v>396</v>
      </c>
      <c r="AP594" s="4">
        <v>32000</v>
      </c>
      <c r="AQ594" s="4">
        <v>7.3</v>
      </c>
      <c r="AR594" s="4">
        <v>12.93</v>
      </c>
      <c r="AS594" s="4">
        <v>9.5</v>
      </c>
      <c r="AT594" s="4">
        <v>15.19</v>
      </c>
      <c r="AU594" s="4">
        <v>4.5999999999999996</v>
      </c>
      <c r="AV594" s="4">
        <v>6.51</v>
      </c>
      <c r="AW594" s="4">
        <v>6.6</v>
      </c>
      <c r="AX594" s="4" t="s">
        <v>858</v>
      </c>
      <c r="AY594" s="4" t="s">
        <v>858</v>
      </c>
      <c r="BA594" s="5" t="s">
        <v>817</v>
      </c>
      <c r="BB594" s="5" t="s">
        <v>396</v>
      </c>
      <c r="BC594" s="5">
        <v>32000</v>
      </c>
      <c r="BD594" s="5">
        <v>7.3</v>
      </c>
      <c r="BE594" s="5">
        <v>500</v>
      </c>
      <c r="BF594" s="5">
        <v>9.1999999999999993</v>
      </c>
      <c r="BG594" s="5">
        <v>584.5</v>
      </c>
      <c r="BH594" s="5">
        <v>4.7</v>
      </c>
      <c r="BI594" s="5">
        <v>264.39999999999998</v>
      </c>
      <c r="BJ594" s="5">
        <v>4.8</v>
      </c>
      <c r="BK594" s="5" t="s">
        <v>858</v>
      </c>
      <c r="BL594" s="5" t="s">
        <v>858</v>
      </c>
      <c r="BN594" s="6" t="s">
        <v>817</v>
      </c>
      <c r="BO594" s="6" t="s">
        <v>396</v>
      </c>
      <c r="BP594" s="6">
        <v>45000</v>
      </c>
      <c r="BQ594" s="6">
        <v>6.1</v>
      </c>
      <c r="BR594" s="6">
        <v>36.1</v>
      </c>
      <c r="BS594" s="6">
        <v>1.4</v>
      </c>
      <c r="BT594" s="6">
        <v>32.700000000000003</v>
      </c>
      <c r="BU594" s="6">
        <v>2.1</v>
      </c>
      <c r="BV594" s="6">
        <v>15.6</v>
      </c>
      <c r="BW594" s="6">
        <v>14</v>
      </c>
      <c r="BX594" s="6" t="s">
        <v>858</v>
      </c>
      <c r="BY594" s="6" t="s">
        <v>858</v>
      </c>
      <c r="CA594" s="7" t="s">
        <v>817</v>
      </c>
      <c r="CB594" s="7" t="s">
        <v>396</v>
      </c>
      <c r="CC594" s="7">
        <v>39000</v>
      </c>
      <c r="CD594" s="7">
        <v>7.9</v>
      </c>
      <c r="CE594" s="7">
        <v>21483</v>
      </c>
      <c r="CF594" s="7">
        <v>12</v>
      </c>
      <c r="CG594" s="7">
        <v>25328</v>
      </c>
      <c r="CH594" s="7">
        <v>5.8</v>
      </c>
      <c r="CI594" s="7" t="s">
        <v>858</v>
      </c>
      <c r="CJ594" s="7" t="s">
        <v>858</v>
      </c>
      <c r="CK594" s="7" t="s">
        <v>858</v>
      </c>
      <c r="CL594" s="7" t="s">
        <v>858</v>
      </c>
      <c r="CN594" s="8" t="s">
        <v>817</v>
      </c>
      <c r="CO594" s="8" t="s">
        <v>396</v>
      </c>
      <c r="CP594" s="8">
        <v>45000</v>
      </c>
      <c r="CQ594" s="8">
        <v>6.1</v>
      </c>
      <c r="CR594" s="8">
        <v>10.52</v>
      </c>
      <c r="CS594" s="8">
        <v>6</v>
      </c>
      <c r="CT594" s="8">
        <v>14.16</v>
      </c>
      <c r="CU594" s="8">
        <v>4.3</v>
      </c>
      <c r="CV594" s="8">
        <v>6.19</v>
      </c>
      <c r="CW594" s="8">
        <v>1.3</v>
      </c>
      <c r="CX594" s="8" t="s">
        <v>858</v>
      </c>
      <c r="CY594" s="8" t="s">
        <v>858</v>
      </c>
      <c r="DA594" s="20" t="s">
        <v>817</v>
      </c>
      <c r="DB594" s="20" t="s">
        <v>396</v>
      </c>
      <c r="DC594" s="20">
        <v>45000</v>
      </c>
      <c r="DD594" s="20">
        <v>6.1</v>
      </c>
      <c r="DE594" s="20">
        <v>369.8</v>
      </c>
      <c r="DF594" s="20">
        <v>7.4</v>
      </c>
      <c r="DG594" s="20">
        <v>463.5</v>
      </c>
      <c r="DH594" s="20">
        <v>4.9000000000000004</v>
      </c>
      <c r="DI594" s="20">
        <v>107.5</v>
      </c>
      <c r="DJ594" s="20">
        <v>12</v>
      </c>
      <c r="DK594" s="20" t="s">
        <v>858</v>
      </c>
      <c r="DL594" s="20" t="s">
        <v>858</v>
      </c>
      <c r="DN594" s="21" t="s">
        <v>817</v>
      </c>
      <c r="DO594" s="21" t="s">
        <v>396</v>
      </c>
      <c r="DP594" s="21">
        <v>12000</v>
      </c>
      <c r="DQ594" s="21">
        <v>11.2</v>
      </c>
      <c r="DR594" s="21">
        <v>37</v>
      </c>
      <c r="DS594" s="21">
        <v>1.7</v>
      </c>
      <c r="DT594" s="21">
        <v>36.6</v>
      </c>
      <c r="DU594" s="21">
        <v>1</v>
      </c>
      <c r="DV594" s="21">
        <v>32</v>
      </c>
      <c r="DW594" s="21">
        <v>3.8</v>
      </c>
      <c r="DX594" s="21" t="s">
        <v>858</v>
      </c>
      <c r="DY594" s="21" t="s">
        <v>858</v>
      </c>
      <c r="EA594" s="22" t="s">
        <v>817</v>
      </c>
      <c r="EB594" s="22" t="s">
        <v>396</v>
      </c>
      <c r="EC594" s="22">
        <v>11000</v>
      </c>
      <c r="ED594" s="22">
        <v>13.1</v>
      </c>
      <c r="EE594" s="22">
        <v>22704</v>
      </c>
      <c r="EF594" s="22">
        <v>16</v>
      </c>
      <c r="EG594" s="22">
        <v>26293</v>
      </c>
      <c r="EH594" s="22">
        <v>7.3</v>
      </c>
      <c r="EI594" s="22">
        <v>11565</v>
      </c>
      <c r="EJ594" s="22">
        <v>12</v>
      </c>
      <c r="EK594" s="22" t="s">
        <v>858</v>
      </c>
      <c r="EL594" s="22" t="s">
        <v>858</v>
      </c>
      <c r="EN594" s="23" t="s">
        <v>817</v>
      </c>
      <c r="EO594" s="23" t="s">
        <v>396</v>
      </c>
      <c r="EP594" s="23">
        <v>12000</v>
      </c>
      <c r="EQ594" s="23">
        <v>11.2</v>
      </c>
      <c r="ER594" s="23">
        <v>11.96</v>
      </c>
      <c r="ES594" s="23">
        <v>15</v>
      </c>
      <c r="ET594" s="23">
        <v>14.25</v>
      </c>
      <c r="EU594" s="23">
        <v>7.4</v>
      </c>
      <c r="EV594" s="23">
        <v>6.41</v>
      </c>
      <c r="EW594" s="23">
        <v>4.4000000000000004</v>
      </c>
      <c r="EX594" s="23" t="s">
        <v>858</v>
      </c>
      <c r="EY594" s="23" t="s">
        <v>858</v>
      </c>
      <c r="FA594" s="24" t="s">
        <v>817</v>
      </c>
      <c r="FB594" s="24" t="s">
        <v>396</v>
      </c>
      <c r="FC594" s="24">
        <v>12000</v>
      </c>
      <c r="FD594" s="24">
        <v>11.2</v>
      </c>
      <c r="FE594" s="24">
        <v>415</v>
      </c>
      <c r="FF594" s="24">
        <v>15</v>
      </c>
      <c r="FG594" s="24">
        <v>521.70000000000005</v>
      </c>
      <c r="FH594" s="24">
        <v>7.7</v>
      </c>
      <c r="FI594" s="24">
        <v>239.1</v>
      </c>
      <c r="FJ594" s="24">
        <v>7.2</v>
      </c>
      <c r="FK594" s="24" t="s">
        <v>858</v>
      </c>
      <c r="FL594" s="24" t="s">
        <v>858</v>
      </c>
      <c r="FN594" s="11" t="s">
        <v>817</v>
      </c>
      <c r="FO594" s="11" t="s">
        <v>396</v>
      </c>
      <c r="FP594" s="11">
        <v>19000</v>
      </c>
      <c r="FQ594" s="11">
        <v>9.5</v>
      </c>
      <c r="FR594" s="11">
        <v>38</v>
      </c>
      <c r="FS594" s="11">
        <v>1.6</v>
      </c>
      <c r="FT594" s="11">
        <v>39.700000000000003</v>
      </c>
      <c r="FU594" s="11">
        <v>1.6</v>
      </c>
      <c r="FV594" s="11">
        <v>34.9</v>
      </c>
      <c r="FW594" s="11">
        <v>1.2</v>
      </c>
      <c r="FX594" s="11" t="s">
        <v>858</v>
      </c>
      <c r="FY594" s="11" t="s">
        <v>858</v>
      </c>
      <c r="GA594" s="10" t="s">
        <v>817</v>
      </c>
      <c r="GB594" s="10" t="s">
        <v>396</v>
      </c>
      <c r="GC594" s="10">
        <v>18000</v>
      </c>
      <c r="GD594" s="10">
        <v>11.1</v>
      </c>
      <c r="GE594" s="10">
        <v>28437</v>
      </c>
      <c r="GF594" s="10">
        <v>9.5</v>
      </c>
      <c r="GG594" s="10">
        <v>33515</v>
      </c>
      <c r="GH594" s="10">
        <v>6.5</v>
      </c>
      <c r="GI594" s="10">
        <v>16017</v>
      </c>
      <c r="GJ594" s="10">
        <v>7.8</v>
      </c>
      <c r="GK594" s="10" t="s">
        <v>858</v>
      </c>
      <c r="GL594" s="10" t="s">
        <v>858</v>
      </c>
      <c r="GN594" s="9" t="s">
        <v>817</v>
      </c>
      <c r="GO594" s="9" t="s">
        <v>396</v>
      </c>
      <c r="GP594" s="9">
        <v>19000</v>
      </c>
      <c r="GQ594" s="9">
        <v>9.5</v>
      </c>
      <c r="GR594" s="9">
        <v>13.98</v>
      </c>
      <c r="GS594" s="9">
        <v>11</v>
      </c>
      <c r="GT594" s="9">
        <v>15.74</v>
      </c>
      <c r="GU594" s="9">
        <v>5.8</v>
      </c>
      <c r="GV594" s="9">
        <v>7.06</v>
      </c>
      <c r="GW594" s="9">
        <v>8</v>
      </c>
      <c r="GX594" s="9" t="s">
        <v>858</v>
      </c>
      <c r="GY594" s="9" t="s">
        <v>858</v>
      </c>
    </row>
    <row r="595" spans="1:207" x14ac:dyDescent="0.25">
      <c r="A595" s="1" t="s">
        <v>818</v>
      </c>
      <c r="B595" s="1" t="s">
        <v>397</v>
      </c>
      <c r="C595" s="1">
        <v>45000</v>
      </c>
      <c r="D595" s="1">
        <v>6.3</v>
      </c>
      <c r="E595" s="1">
        <v>536.6</v>
      </c>
      <c r="F595" s="1">
        <v>4.4000000000000004</v>
      </c>
      <c r="G595" s="1">
        <v>593</v>
      </c>
      <c r="H595" s="1">
        <v>3.1</v>
      </c>
      <c r="I595" s="1">
        <v>329.2</v>
      </c>
      <c r="J595" s="1">
        <v>3.6</v>
      </c>
      <c r="K595" s="1" t="s">
        <v>858</v>
      </c>
      <c r="L595" s="1" t="s">
        <v>858</v>
      </c>
      <c r="N595" s="2" t="s">
        <v>818</v>
      </c>
      <c r="O595" s="2" t="s">
        <v>397</v>
      </c>
      <c r="P595" s="2">
        <v>72000</v>
      </c>
      <c r="Q595" s="2">
        <v>4.9000000000000004</v>
      </c>
      <c r="R595" s="2">
        <v>37.5</v>
      </c>
      <c r="S595" s="2">
        <v>0.4</v>
      </c>
      <c r="T595" s="2">
        <v>39</v>
      </c>
      <c r="U595" s="2">
        <v>0.7</v>
      </c>
      <c r="V595" s="2" t="s">
        <v>858</v>
      </c>
      <c r="W595" s="2" t="s">
        <v>858</v>
      </c>
      <c r="X595" s="2">
        <v>45.4</v>
      </c>
      <c r="Y595" s="2">
        <v>10</v>
      </c>
      <c r="AA595" s="3" t="s">
        <v>818</v>
      </c>
      <c r="AB595" s="3" t="s">
        <v>397</v>
      </c>
      <c r="AC595" s="3">
        <v>66000</v>
      </c>
      <c r="AD595" s="3">
        <v>5.7</v>
      </c>
      <c r="AE595" s="3">
        <v>25977</v>
      </c>
      <c r="AF595" s="3">
        <v>5</v>
      </c>
      <c r="AG595" s="3">
        <v>28779</v>
      </c>
      <c r="AH595" s="3">
        <v>3</v>
      </c>
      <c r="AI595" s="3">
        <v>15488</v>
      </c>
      <c r="AJ595" s="3">
        <v>3.7</v>
      </c>
      <c r="AK595" s="3" t="s">
        <v>858</v>
      </c>
      <c r="AL595" s="3" t="s">
        <v>858</v>
      </c>
      <c r="AN595" s="4" t="s">
        <v>818</v>
      </c>
      <c r="AO595" s="4" t="s">
        <v>397</v>
      </c>
      <c r="AP595" s="4">
        <v>72000</v>
      </c>
      <c r="AQ595" s="4">
        <v>4.9000000000000004</v>
      </c>
      <c r="AR595" s="4">
        <v>12.45</v>
      </c>
      <c r="AS595" s="4">
        <v>4.0999999999999996</v>
      </c>
      <c r="AT595" s="4">
        <v>13.99</v>
      </c>
      <c r="AU595" s="4">
        <v>2.4</v>
      </c>
      <c r="AV595" s="4">
        <v>7.8</v>
      </c>
      <c r="AW595" s="4">
        <v>2.1</v>
      </c>
      <c r="AX595" s="4" t="s">
        <v>858</v>
      </c>
      <c r="AY595" s="4" t="s">
        <v>858</v>
      </c>
      <c r="BA595" s="5" t="s">
        <v>818</v>
      </c>
      <c r="BB595" s="5" t="s">
        <v>397</v>
      </c>
      <c r="BC595" s="5">
        <v>72000</v>
      </c>
      <c r="BD595" s="5">
        <v>4.9000000000000004</v>
      </c>
      <c r="BE595" s="5">
        <v>501.7</v>
      </c>
      <c r="BF595" s="5">
        <v>3.7</v>
      </c>
      <c r="BG595" s="5">
        <v>545.9</v>
      </c>
      <c r="BH595" s="5">
        <v>2.4</v>
      </c>
      <c r="BI595" s="5">
        <v>301.5</v>
      </c>
      <c r="BJ595" s="5">
        <v>2.9</v>
      </c>
      <c r="BK595" s="5" t="s">
        <v>858</v>
      </c>
      <c r="BL595" s="5" t="s">
        <v>858</v>
      </c>
      <c r="BN595" s="6" t="s">
        <v>818</v>
      </c>
      <c r="BO595" s="6" t="s">
        <v>397</v>
      </c>
      <c r="BP595" s="6">
        <v>106000</v>
      </c>
      <c r="BQ595" s="6">
        <v>3.9</v>
      </c>
      <c r="BR595" s="6">
        <v>35</v>
      </c>
      <c r="BS595" s="6">
        <v>1.4</v>
      </c>
      <c r="BT595" s="6">
        <v>32.5</v>
      </c>
      <c r="BU595" s="6">
        <v>1.4</v>
      </c>
      <c r="BV595" s="6">
        <v>15.4</v>
      </c>
      <c r="BW595" s="6">
        <v>6.2</v>
      </c>
      <c r="BX595" s="6">
        <v>43.2</v>
      </c>
      <c r="BY595" s="6">
        <v>6.8</v>
      </c>
      <c r="CA595" s="7" t="s">
        <v>818</v>
      </c>
      <c r="CB595" s="7" t="s">
        <v>397</v>
      </c>
      <c r="CC595" s="7">
        <v>95000</v>
      </c>
      <c r="CD595" s="7">
        <v>4.9000000000000004</v>
      </c>
      <c r="CE595" s="7">
        <v>20486</v>
      </c>
      <c r="CF595" s="7">
        <v>5.4</v>
      </c>
      <c r="CG595" s="7">
        <v>23103</v>
      </c>
      <c r="CH595" s="7">
        <v>3.5</v>
      </c>
      <c r="CI595" s="7">
        <v>6962</v>
      </c>
      <c r="CJ595" s="7">
        <v>10</v>
      </c>
      <c r="CK595" s="7" t="s">
        <v>858</v>
      </c>
      <c r="CL595" s="7" t="s">
        <v>858</v>
      </c>
      <c r="CN595" s="8" t="s">
        <v>818</v>
      </c>
      <c r="CO595" s="8" t="s">
        <v>397</v>
      </c>
      <c r="CP595" s="8">
        <v>106000</v>
      </c>
      <c r="CQ595" s="8">
        <v>3.9</v>
      </c>
      <c r="CR595" s="8">
        <v>10.82</v>
      </c>
      <c r="CS595" s="8">
        <v>3.4</v>
      </c>
      <c r="CT595" s="8">
        <v>13.1</v>
      </c>
      <c r="CU595" s="8">
        <v>2.2000000000000002</v>
      </c>
      <c r="CV595" s="8">
        <v>6.38</v>
      </c>
      <c r="CW595" s="8">
        <v>2.2000000000000002</v>
      </c>
      <c r="CX595" s="8">
        <v>20.18</v>
      </c>
      <c r="CY595" s="8">
        <v>14</v>
      </c>
      <c r="DA595" s="20" t="s">
        <v>818</v>
      </c>
      <c r="DB595" s="20" t="s">
        <v>397</v>
      </c>
      <c r="DC595" s="20">
        <v>106000</v>
      </c>
      <c r="DD595" s="20">
        <v>3.9</v>
      </c>
      <c r="DE595" s="20">
        <v>382.2</v>
      </c>
      <c r="DF595" s="20">
        <v>4.5999999999999996</v>
      </c>
      <c r="DG595" s="20">
        <v>425.3</v>
      </c>
      <c r="DH595" s="20">
        <v>2.7</v>
      </c>
      <c r="DI595" s="20">
        <v>112.4</v>
      </c>
      <c r="DJ595" s="20">
        <v>7.6</v>
      </c>
      <c r="DK595" s="20">
        <v>743.8</v>
      </c>
      <c r="DL595" s="20">
        <v>14</v>
      </c>
      <c r="DN595" s="21" t="s">
        <v>818</v>
      </c>
      <c r="DO595" s="21" t="s">
        <v>397</v>
      </c>
      <c r="DP595" s="21">
        <v>27000</v>
      </c>
      <c r="DQ595" s="21">
        <v>7.6</v>
      </c>
      <c r="DR595" s="21">
        <v>35.299999999999997</v>
      </c>
      <c r="DS595" s="21">
        <v>1.4</v>
      </c>
      <c r="DT595" s="21">
        <v>36.799999999999997</v>
      </c>
      <c r="DU595" s="21">
        <v>0.8</v>
      </c>
      <c r="DV595" s="21">
        <v>34.200000000000003</v>
      </c>
      <c r="DW595" s="21">
        <v>2.2000000000000002</v>
      </c>
      <c r="DX595" s="21" t="s">
        <v>858</v>
      </c>
      <c r="DY595" s="21" t="s">
        <v>858</v>
      </c>
      <c r="EA595" s="22" t="s">
        <v>818</v>
      </c>
      <c r="EB595" s="22" t="s">
        <v>397</v>
      </c>
      <c r="EC595" s="22">
        <v>25000</v>
      </c>
      <c r="ED595" s="22">
        <v>8.9</v>
      </c>
      <c r="EE595" s="22">
        <v>22358</v>
      </c>
      <c r="EF595" s="22">
        <v>7.3</v>
      </c>
      <c r="EG595" s="22">
        <v>24113</v>
      </c>
      <c r="EH595" s="22">
        <v>3.4</v>
      </c>
      <c r="EI595" s="22">
        <v>13804</v>
      </c>
      <c r="EJ595" s="22">
        <v>5.5</v>
      </c>
      <c r="EK595" s="22" t="s">
        <v>858</v>
      </c>
      <c r="EL595" s="22" t="s">
        <v>858</v>
      </c>
      <c r="EN595" s="23" t="s">
        <v>818</v>
      </c>
      <c r="EO595" s="23" t="s">
        <v>397</v>
      </c>
      <c r="EP595" s="23">
        <v>27000</v>
      </c>
      <c r="EQ595" s="23">
        <v>7.6</v>
      </c>
      <c r="ER595" s="23">
        <v>11.23</v>
      </c>
      <c r="ES595" s="23">
        <v>6.2</v>
      </c>
      <c r="ET595" s="23">
        <v>12.75</v>
      </c>
      <c r="EU595" s="23">
        <v>3</v>
      </c>
      <c r="EV595" s="23">
        <v>7.26</v>
      </c>
      <c r="EW595" s="23">
        <v>4.8</v>
      </c>
      <c r="EX595" s="23" t="s">
        <v>858</v>
      </c>
      <c r="EY595" s="23" t="s">
        <v>858</v>
      </c>
      <c r="FA595" s="24" t="s">
        <v>818</v>
      </c>
      <c r="FB595" s="24" t="s">
        <v>397</v>
      </c>
      <c r="FC595" s="24">
        <v>27000</v>
      </c>
      <c r="FD595" s="24">
        <v>7.6</v>
      </c>
      <c r="FE595" s="24">
        <v>423.9</v>
      </c>
      <c r="FF595" s="24">
        <v>6.7</v>
      </c>
      <c r="FG595" s="24">
        <v>468.8</v>
      </c>
      <c r="FH595" s="24">
        <v>2.9</v>
      </c>
      <c r="FI595" s="24">
        <v>267.10000000000002</v>
      </c>
      <c r="FJ595" s="24">
        <v>5.8</v>
      </c>
      <c r="FK595" s="24" t="s">
        <v>858</v>
      </c>
      <c r="FL595" s="24" t="s">
        <v>858</v>
      </c>
      <c r="FN595" s="11" t="s">
        <v>818</v>
      </c>
      <c r="FO595" s="11" t="s">
        <v>397</v>
      </c>
      <c r="FP595" s="11">
        <v>45000</v>
      </c>
      <c r="FQ595" s="11">
        <v>6.3</v>
      </c>
      <c r="FR595" s="11">
        <v>39</v>
      </c>
      <c r="FS595" s="11">
        <v>1.6</v>
      </c>
      <c r="FT595" s="11">
        <v>40.4</v>
      </c>
      <c r="FU595" s="11">
        <v>0.9</v>
      </c>
      <c r="FV595" s="11">
        <v>35</v>
      </c>
      <c r="FW595" s="11">
        <v>0.2</v>
      </c>
      <c r="FX595" s="11" t="s">
        <v>858</v>
      </c>
      <c r="FY595" s="11" t="s">
        <v>858</v>
      </c>
      <c r="GA595" s="10" t="s">
        <v>818</v>
      </c>
      <c r="GB595" s="10" t="s">
        <v>397</v>
      </c>
      <c r="GC595" s="10">
        <v>41000</v>
      </c>
      <c r="GD595" s="10">
        <v>7.3</v>
      </c>
      <c r="GE595" s="10">
        <v>28624</v>
      </c>
      <c r="GF595" s="10">
        <v>5</v>
      </c>
      <c r="GG595" s="10">
        <v>31672</v>
      </c>
      <c r="GH595" s="10">
        <v>4</v>
      </c>
      <c r="GI595" s="10">
        <v>16371</v>
      </c>
      <c r="GJ595" s="10">
        <v>4.0999999999999996</v>
      </c>
      <c r="GK595" s="10" t="s">
        <v>858</v>
      </c>
      <c r="GL595" s="10" t="s">
        <v>858</v>
      </c>
      <c r="GN595" s="9" t="s">
        <v>818</v>
      </c>
      <c r="GO595" s="9" t="s">
        <v>397</v>
      </c>
      <c r="GP595" s="9">
        <v>45000</v>
      </c>
      <c r="GQ595" s="9">
        <v>6.3</v>
      </c>
      <c r="GR595" s="9">
        <v>13.25</v>
      </c>
      <c r="GS595" s="9">
        <v>4.4000000000000004</v>
      </c>
      <c r="GT595" s="9">
        <v>14.67</v>
      </c>
      <c r="GU595" s="9">
        <v>3.2</v>
      </c>
      <c r="GV595" s="9">
        <v>8.07</v>
      </c>
      <c r="GW595" s="9">
        <v>2.8</v>
      </c>
      <c r="GX595" s="9" t="s">
        <v>858</v>
      </c>
      <c r="GY595" s="9" t="s">
        <v>858</v>
      </c>
    </row>
    <row r="596" spans="1:207" x14ac:dyDescent="0.25">
      <c r="A596" s="1" t="s">
        <v>819</v>
      </c>
      <c r="B596" s="1" t="s">
        <v>398</v>
      </c>
      <c r="C596" s="1">
        <v>17000</v>
      </c>
      <c r="D596" s="1">
        <v>10.3</v>
      </c>
      <c r="E596" s="1">
        <v>594</v>
      </c>
      <c r="F596" s="1">
        <v>8.6999999999999993</v>
      </c>
      <c r="G596" s="1">
        <v>690.6</v>
      </c>
      <c r="H596" s="1">
        <v>5.7</v>
      </c>
      <c r="I596" s="1">
        <v>322.5</v>
      </c>
      <c r="J596" s="1">
        <v>7.9</v>
      </c>
      <c r="K596" s="1" t="s">
        <v>858</v>
      </c>
      <c r="L596" s="1" t="s">
        <v>858</v>
      </c>
      <c r="N596" s="2" t="s">
        <v>819</v>
      </c>
      <c r="O596" s="2" t="s">
        <v>398</v>
      </c>
      <c r="P596" s="2">
        <v>28000</v>
      </c>
      <c r="Q596" s="2">
        <v>8</v>
      </c>
      <c r="R596" s="2">
        <v>36.1</v>
      </c>
      <c r="S596" s="2">
        <v>1.2</v>
      </c>
      <c r="T596" s="2">
        <v>38.1</v>
      </c>
      <c r="U596" s="2">
        <v>1</v>
      </c>
      <c r="V596" s="2">
        <v>34.9</v>
      </c>
      <c r="W596" s="2">
        <v>0.1</v>
      </c>
      <c r="X596" s="2" t="s">
        <v>858</v>
      </c>
      <c r="Y596" s="2" t="s">
        <v>858</v>
      </c>
      <c r="AA596" s="3" t="s">
        <v>819</v>
      </c>
      <c r="AB596" s="3" t="s">
        <v>398</v>
      </c>
      <c r="AC596" s="3">
        <v>25000</v>
      </c>
      <c r="AD596" s="3">
        <v>9.3000000000000007</v>
      </c>
      <c r="AE596" s="3">
        <v>27706</v>
      </c>
      <c r="AF596" s="3">
        <v>8.8000000000000007</v>
      </c>
      <c r="AG596" s="3">
        <v>33971</v>
      </c>
      <c r="AH596" s="3">
        <v>6.4</v>
      </c>
      <c r="AI596" s="3">
        <v>14990</v>
      </c>
      <c r="AJ596" s="3">
        <v>7.5</v>
      </c>
      <c r="AK596" s="3" t="s">
        <v>858</v>
      </c>
      <c r="AL596" s="3" t="s">
        <v>858</v>
      </c>
      <c r="AN596" s="4" t="s">
        <v>819</v>
      </c>
      <c r="AO596" s="4" t="s">
        <v>398</v>
      </c>
      <c r="AP596" s="4">
        <v>28000</v>
      </c>
      <c r="AQ596" s="4">
        <v>8</v>
      </c>
      <c r="AR596" s="4">
        <v>15.12</v>
      </c>
      <c r="AS596" s="4">
        <v>7.6</v>
      </c>
      <c r="AT596" s="4">
        <v>16.760000000000002</v>
      </c>
      <c r="AU596" s="4">
        <v>4.5999999999999996</v>
      </c>
      <c r="AV596" s="4">
        <v>7.37</v>
      </c>
      <c r="AW596" s="4">
        <v>5.9</v>
      </c>
      <c r="AX596" s="4" t="s">
        <v>858</v>
      </c>
      <c r="AY596" s="4" t="s">
        <v>858</v>
      </c>
      <c r="BA596" s="5" t="s">
        <v>819</v>
      </c>
      <c r="BB596" s="5" t="s">
        <v>398</v>
      </c>
      <c r="BC596" s="5">
        <v>28000</v>
      </c>
      <c r="BD596" s="5">
        <v>8</v>
      </c>
      <c r="BE596" s="5">
        <v>551.6</v>
      </c>
      <c r="BF596" s="5">
        <v>6.6</v>
      </c>
      <c r="BG596" s="5">
        <v>638.79999999999995</v>
      </c>
      <c r="BH596" s="5">
        <v>4.5</v>
      </c>
      <c r="BI596" s="5">
        <v>283.10000000000002</v>
      </c>
      <c r="BJ596" s="5">
        <v>5.0999999999999996</v>
      </c>
      <c r="BK596" s="5" t="s">
        <v>858</v>
      </c>
      <c r="BL596" s="5" t="s">
        <v>858</v>
      </c>
      <c r="BN596" s="6" t="s">
        <v>819</v>
      </c>
      <c r="BO596" s="6" t="s">
        <v>398</v>
      </c>
      <c r="BP596" s="6">
        <v>37000</v>
      </c>
      <c r="BQ596" s="6">
        <v>6.8</v>
      </c>
      <c r="BR596" s="6">
        <v>35</v>
      </c>
      <c r="BS596" s="6">
        <v>0.7</v>
      </c>
      <c r="BT596" s="6">
        <v>33.5</v>
      </c>
      <c r="BU596" s="6">
        <v>1.9</v>
      </c>
      <c r="BV596" s="6">
        <v>17.3</v>
      </c>
      <c r="BW596" s="6">
        <v>9.8000000000000007</v>
      </c>
      <c r="BX596" s="6" t="s">
        <v>858</v>
      </c>
      <c r="BY596" s="6" t="s">
        <v>858</v>
      </c>
      <c r="CA596" s="7" t="s">
        <v>819</v>
      </c>
      <c r="CB596" s="7" t="s">
        <v>398</v>
      </c>
      <c r="CC596" s="7">
        <v>34000</v>
      </c>
      <c r="CD596" s="7">
        <v>7.9</v>
      </c>
      <c r="CE596" s="7">
        <v>22101</v>
      </c>
      <c r="CF596" s="7">
        <v>9.4</v>
      </c>
      <c r="CG596" s="7">
        <v>28350</v>
      </c>
      <c r="CH596" s="7">
        <v>6.5</v>
      </c>
      <c r="CI596" s="7">
        <v>7250</v>
      </c>
      <c r="CJ596" s="7">
        <v>14</v>
      </c>
      <c r="CK596" s="7" t="s">
        <v>858</v>
      </c>
      <c r="CL596" s="7" t="s">
        <v>858</v>
      </c>
      <c r="CN596" s="8" t="s">
        <v>819</v>
      </c>
      <c r="CO596" s="8" t="s">
        <v>398</v>
      </c>
      <c r="CP596" s="8">
        <v>37000</v>
      </c>
      <c r="CQ596" s="8">
        <v>6.8</v>
      </c>
      <c r="CR596" s="8">
        <v>12.99</v>
      </c>
      <c r="CS596" s="8">
        <v>8.4</v>
      </c>
      <c r="CT596" s="8">
        <v>15.8</v>
      </c>
      <c r="CU596" s="8">
        <v>4.3</v>
      </c>
      <c r="CV596" s="8">
        <v>6.55</v>
      </c>
      <c r="CW596" s="8">
        <v>3</v>
      </c>
      <c r="CX596" s="8" t="s">
        <v>858</v>
      </c>
      <c r="CY596" s="8" t="s">
        <v>858</v>
      </c>
      <c r="DA596" s="20" t="s">
        <v>819</v>
      </c>
      <c r="DB596" s="20" t="s">
        <v>398</v>
      </c>
      <c r="DC596" s="20">
        <v>37000</v>
      </c>
      <c r="DD596" s="20">
        <v>6.8</v>
      </c>
      <c r="DE596" s="20">
        <v>446.2</v>
      </c>
      <c r="DF596" s="20">
        <v>8.1999999999999993</v>
      </c>
      <c r="DG596" s="20">
        <v>530.1</v>
      </c>
      <c r="DH596" s="20">
        <v>4.8</v>
      </c>
      <c r="DI596" s="20">
        <v>144.69999999999999</v>
      </c>
      <c r="DJ596" s="20">
        <v>13</v>
      </c>
      <c r="DK596" s="20" t="s">
        <v>858</v>
      </c>
      <c r="DL596" s="20" t="s">
        <v>858</v>
      </c>
      <c r="DN596" s="21" t="s">
        <v>819</v>
      </c>
      <c r="DO596" s="21" t="s">
        <v>398</v>
      </c>
      <c r="DP596" s="21">
        <v>10000</v>
      </c>
      <c r="DQ596" s="21">
        <v>12.5</v>
      </c>
      <c r="DR596" s="21">
        <v>35.200000000000003</v>
      </c>
      <c r="DS596" s="21">
        <v>0.8</v>
      </c>
      <c r="DT596" s="21">
        <v>36.299999999999997</v>
      </c>
      <c r="DU596" s="21">
        <v>0.9</v>
      </c>
      <c r="DV596" s="21">
        <v>34</v>
      </c>
      <c r="DW596" s="21">
        <v>3.1</v>
      </c>
      <c r="DX596" s="21" t="s">
        <v>858</v>
      </c>
      <c r="DY596" s="21" t="s">
        <v>858</v>
      </c>
      <c r="EA596" s="22" t="s">
        <v>819</v>
      </c>
      <c r="EB596" s="22" t="s">
        <v>398</v>
      </c>
      <c r="EC596" s="22">
        <v>9000</v>
      </c>
      <c r="ED596" s="22">
        <v>14.6</v>
      </c>
      <c r="EE596" s="22">
        <v>21710</v>
      </c>
      <c r="EF596" s="22">
        <v>16</v>
      </c>
      <c r="EG596" s="22">
        <v>28797</v>
      </c>
      <c r="EH596" s="22">
        <v>9.5</v>
      </c>
      <c r="EI596" s="22" t="s">
        <v>858</v>
      </c>
      <c r="EJ596" s="22" t="s">
        <v>858</v>
      </c>
      <c r="EK596" s="22" t="s">
        <v>858</v>
      </c>
      <c r="EL596" s="22" t="s">
        <v>858</v>
      </c>
      <c r="EN596" s="23" t="s">
        <v>819</v>
      </c>
      <c r="EO596" s="23" t="s">
        <v>398</v>
      </c>
      <c r="EP596" s="23">
        <v>10000</v>
      </c>
      <c r="EQ596" s="23">
        <v>12.5</v>
      </c>
      <c r="ER596" s="23">
        <v>12.99</v>
      </c>
      <c r="ES596" s="23">
        <v>12</v>
      </c>
      <c r="ET596" s="23">
        <v>15.16</v>
      </c>
      <c r="EU596" s="23">
        <v>6.9</v>
      </c>
      <c r="EV596" s="23">
        <v>6.79</v>
      </c>
      <c r="EW596" s="23">
        <v>5.5</v>
      </c>
      <c r="EX596" s="23" t="s">
        <v>858</v>
      </c>
      <c r="EY596" s="23" t="s">
        <v>858</v>
      </c>
      <c r="FA596" s="24" t="s">
        <v>819</v>
      </c>
      <c r="FB596" s="24" t="s">
        <v>398</v>
      </c>
      <c r="FC596" s="24">
        <v>10000</v>
      </c>
      <c r="FD596" s="24">
        <v>12.5</v>
      </c>
      <c r="FE596" s="24">
        <v>465.8</v>
      </c>
      <c r="FF596" s="24">
        <v>12</v>
      </c>
      <c r="FG596" s="24">
        <v>550.79999999999995</v>
      </c>
      <c r="FH596" s="24">
        <v>6.9</v>
      </c>
      <c r="FI596" s="24">
        <v>260.7</v>
      </c>
      <c r="FJ596" s="24">
        <v>7.1</v>
      </c>
      <c r="FK596" s="24" t="s">
        <v>858</v>
      </c>
      <c r="FL596" s="24" t="s">
        <v>858</v>
      </c>
      <c r="FN596" s="11" t="s">
        <v>819</v>
      </c>
      <c r="FO596" s="11" t="s">
        <v>398</v>
      </c>
      <c r="FP596" s="11">
        <v>17000</v>
      </c>
      <c r="FQ596" s="11">
        <v>10.3</v>
      </c>
      <c r="FR596" s="11">
        <v>37.5</v>
      </c>
      <c r="FS596" s="11">
        <v>2.8</v>
      </c>
      <c r="FT596" s="11">
        <v>39.200000000000003</v>
      </c>
      <c r="FU596" s="11">
        <v>1.4</v>
      </c>
      <c r="FV596" s="11">
        <v>34.9</v>
      </c>
      <c r="FW596" s="11">
        <v>1.4</v>
      </c>
      <c r="FX596" s="11" t="s">
        <v>858</v>
      </c>
      <c r="FY596" s="11" t="s">
        <v>858</v>
      </c>
      <c r="GA596" s="10" t="s">
        <v>819</v>
      </c>
      <c r="GB596" s="10" t="s">
        <v>398</v>
      </c>
      <c r="GC596" s="10">
        <v>16000</v>
      </c>
      <c r="GD596" s="10">
        <v>12</v>
      </c>
      <c r="GE596" s="10">
        <v>28989</v>
      </c>
      <c r="GF596" s="10">
        <v>12</v>
      </c>
      <c r="GG596" s="10">
        <v>36983</v>
      </c>
      <c r="GH596" s="10">
        <v>8.1</v>
      </c>
      <c r="GI596" s="10">
        <v>17824</v>
      </c>
      <c r="GJ596" s="10">
        <v>9.3000000000000007</v>
      </c>
      <c r="GK596" s="10" t="s">
        <v>858</v>
      </c>
      <c r="GL596" s="10" t="s">
        <v>858</v>
      </c>
      <c r="GN596" s="9" t="s">
        <v>819</v>
      </c>
      <c r="GO596" s="9" t="s">
        <v>398</v>
      </c>
      <c r="GP596" s="9">
        <v>17000</v>
      </c>
      <c r="GQ596" s="9">
        <v>10.3</v>
      </c>
      <c r="GR596" s="9">
        <v>15.44</v>
      </c>
      <c r="GS596" s="9">
        <v>10</v>
      </c>
      <c r="GT596" s="9">
        <v>17.63</v>
      </c>
      <c r="GU596" s="9">
        <v>6</v>
      </c>
      <c r="GV596" s="9">
        <v>8.07</v>
      </c>
      <c r="GW596" s="9">
        <v>6.5</v>
      </c>
      <c r="GX596" s="9" t="s">
        <v>858</v>
      </c>
      <c r="GY596" s="9" t="s">
        <v>858</v>
      </c>
    </row>
    <row r="597" spans="1:207" x14ac:dyDescent="0.25">
      <c r="A597" s="1" t="s">
        <v>820</v>
      </c>
      <c r="B597" s="1" t="s">
        <v>399</v>
      </c>
      <c r="C597" s="1">
        <v>10000</v>
      </c>
      <c r="D597" s="1">
        <v>13.8</v>
      </c>
      <c r="E597" s="1">
        <v>536.6</v>
      </c>
      <c r="F597" s="1">
        <v>13</v>
      </c>
      <c r="G597" s="1">
        <v>613.29999999999995</v>
      </c>
      <c r="H597" s="1">
        <v>8.9</v>
      </c>
      <c r="I597" s="1" t="s">
        <v>858</v>
      </c>
      <c r="J597" s="1" t="s">
        <v>858</v>
      </c>
      <c r="K597" s="1" t="s">
        <v>858</v>
      </c>
      <c r="L597" s="1" t="s">
        <v>858</v>
      </c>
      <c r="N597" s="2" t="s">
        <v>820</v>
      </c>
      <c r="O597" s="2" t="s">
        <v>399</v>
      </c>
      <c r="P597" s="2">
        <v>18000</v>
      </c>
      <c r="Q597" s="2">
        <v>9.9</v>
      </c>
      <c r="R597" s="2">
        <v>37</v>
      </c>
      <c r="S597" s="2">
        <v>1.7</v>
      </c>
      <c r="T597" s="2">
        <v>38</v>
      </c>
      <c r="U597" s="2">
        <v>1.3</v>
      </c>
      <c r="V597" s="2" t="s">
        <v>858</v>
      </c>
      <c r="W597" s="2" t="s">
        <v>858</v>
      </c>
      <c r="X597" s="2" t="s">
        <v>858</v>
      </c>
      <c r="Y597" s="2" t="s">
        <v>858</v>
      </c>
      <c r="AA597" s="3" t="s">
        <v>820</v>
      </c>
      <c r="AB597" s="3" t="s">
        <v>399</v>
      </c>
      <c r="AC597" s="3">
        <v>16000</v>
      </c>
      <c r="AD597" s="3">
        <v>11.5</v>
      </c>
      <c r="AE597" s="3">
        <v>25126</v>
      </c>
      <c r="AF597" s="3">
        <v>8.9</v>
      </c>
      <c r="AG597" s="3">
        <v>28905</v>
      </c>
      <c r="AH597" s="3">
        <v>7.3</v>
      </c>
      <c r="AI597" s="3">
        <v>15480</v>
      </c>
      <c r="AJ597" s="3">
        <v>13</v>
      </c>
      <c r="AK597" s="3" t="s">
        <v>858</v>
      </c>
      <c r="AL597" s="3" t="s">
        <v>858</v>
      </c>
      <c r="AN597" s="4" t="s">
        <v>820</v>
      </c>
      <c r="AO597" s="4" t="s">
        <v>399</v>
      </c>
      <c r="AP597" s="4">
        <v>18000</v>
      </c>
      <c r="AQ597" s="4">
        <v>9.9</v>
      </c>
      <c r="AR597" s="4">
        <v>12.75</v>
      </c>
      <c r="AS597" s="4">
        <v>7.7</v>
      </c>
      <c r="AT597" s="4">
        <v>14.65</v>
      </c>
      <c r="AU597" s="4">
        <v>6</v>
      </c>
      <c r="AV597" s="4">
        <v>7.8</v>
      </c>
      <c r="AW597" s="4">
        <v>5.7</v>
      </c>
      <c r="AX597" s="4" t="s">
        <v>858</v>
      </c>
      <c r="AY597" s="4" t="s">
        <v>858</v>
      </c>
      <c r="BA597" s="5" t="s">
        <v>820</v>
      </c>
      <c r="BB597" s="5" t="s">
        <v>399</v>
      </c>
      <c r="BC597" s="5">
        <v>18000</v>
      </c>
      <c r="BD597" s="5">
        <v>9.9</v>
      </c>
      <c r="BE597" s="5">
        <v>475</v>
      </c>
      <c r="BF597" s="5">
        <v>9.6</v>
      </c>
      <c r="BG597" s="5">
        <v>556.79999999999995</v>
      </c>
      <c r="BH597" s="5">
        <v>5.9</v>
      </c>
      <c r="BI597" s="5">
        <v>302.10000000000002</v>
      </c>
      <c r="BJ597" s="5">
        <v>6.1</v>
      </c>
      <c r="BK597" s="5" t="s">
        <v>858</v>
      </c>
      <c r="BL597" s="5" t="s">
        <v>858</v>
      </c>
      <c r="BN597" s="6" t="s">
        <v>820</v>
      </c>
      <c r="BO597" s="6" t="s">
        <v>399</v>
      </c>
      <c r="BP597" s="6">
        <v>28000</v>
      </c>
      <c r="BQ597" s="6">
        <v>7.6</v>
      </c>
      <c r="BR597" s="6">
        <v>35</v>
      </c>
      <c r="BS597" s="6">
        <v>1.5</v>
      </c>
      <c r="BT597" s="6">
        <v>30.6</v>
      </c>
      <c r="BU597" s="6">
        <v>2.9</v>
      </c>
      <c r="BV597" s="6">
        <v>12</v>
      </c>
      <c r="BW597" s="6">
        <v>12</v>
      </c>
      <c r="BX597" s="6" t="s">
        <v>858</v>
      </c>
      <c r="BY597" s="6" t="s">
        <v>858</v>
      </c>
      <c r="CA597" s="7" t="s">
        <v>820</v>
      </c>
      <c r="CB597" s="7" t="s">
        <v>399</v>
      </c>
      <c r="CC597" s="7">
        <v>25000</v>
      </c>
      <c r="CD597" s="7">
        <v>8.9</v>
      </c>
      <c r="CE597" s="7">
        <v>18513</v>
      </c>
      <c r="CF597" s="7">
        <v>9.1</v>
      </c>
      <c r="CG597" s="7">
        <v>21656</v>
      </c>
      <c r="CH597" s="7">
        <v>7.4</v>
      </c>
      <c r="CI597" s="7" t="s">
        <v>858</v>
      </c>
      <c r="CJ597" s="7" t="s">
        <v>858</v>
      </c>
      <c r="CK597" s="7" t="s">
        <v>858</v>
      </c>
      <c r="CL597" s="7" t="s">
        <v>858</v>
      </c>
      <c r="CN597" s="8" t="s">
        <v>820</v>
      </c>
      <c r="CO597" s="8" t="s">
        <v>399</v>
      </c>
      <c r="CP597" s="8">
        <v>28000</v>
      </c>
      <c r="CQ597" s="8">
        <v>7.6</v>
      </c>
      <c r="CR597" s="8">
        <v>10.09</v>
      </c>
      <c r="CS597" s="8">
        <v>8.3000000000000007</v>
      </c>
      <c r="CT597" s="8">
        <v>13.39</v>
      </c>
      <c r="CU597" s="8">
        <v>5.2</v>
      </c>
      <c r="CV597" s="8">
        <v>6.52</v>
      </c>
      <c r="CW597" s="8">
        <v>3.4</v>
      </c>
      <c r="CX597" s="8" t="s">
        <v>858</v>
      </c>
      <c r="CY597" s="8" t="s">
        <v>858</v>
      </c>
      <c r="DA597" s="20" t="s">
        <v>820</v>
      </c>
      <c r="DB597" s="20" t="s">
        <v>399</v>
      </c>
      <c r="DC597" s="20">
        <v>28000</v>
      </c>
      <c r="DD597" s="20">
        <v>7.6</v>
      </c>
      <c r="DE597" s="20">
        <v>364.3</v>
      </c>
      <c r="DF597" s="20">
        <v>6.3</v>
      </c>
      <c r="DG597" s="20">
        <v>409.6</v>
      </c>
      <c r="DH597" s="20">
        <v>6.3</v>
      </c>
      <c r="DI597" s="20">
        <v>93</v>
      </c>
      <c r="DJ597" s="20">
        <v>14</v>
      </c>
      <c r="DK597" s="20" t="s">
        <v>858</v>
      </c>
      <c r="DL597" s="20" t="s">
        <v>858</v>
      </c>
      <c r="DN597" s="21" t="s">
        <v>820</v>
      </c>
      <c r="DO597" s="21" t="s">
        <v>399</v>
      </c>
      <c r="DP597" s="21">
        <v>8000</v>
      </c>
      <c r="DQ597" s="21">
        <v>13.9</v>
      </c>
      <c r="DR597" s="21">
        <v>35</v>
      </c>
      <c r="DS597" s="21">
        <v>1.8</v>
      </c>
      <c r="DT597" s="21">
        <v>36.700000000000003</v>
      </c>
      <c r="DU597" s="21">
        <v>1.8</v>
      </c>
      <c r="DV597" s="21" t="s">
        <v>858</v>
      </c>
      <c r="DW597" s="21" t="s">
        <v>858</v>
      </c>
      <c r="DX597" s="21" t="s">
        <v>858</v>
      </c>
      <c r="DY597" s="21" t="s">
        <v>858</v>
      </c>
      <c r="EA597" s="22" t="s">
        <v>820</v>
      </c>
      <c r="EB597" s="22" t="s">
        <v>399</v>
      </c>
      <c r="EC597" s="22">
        <v>7000</v>
      </c>
      <c r="ED597" s="22">
        <v>16.2</v>
      </c>
      <c r="EE597" s="22">
        <v>21980</v>
      </c>
      <c r="EF597" s="22">
        <v>13</v>
      </c>
      <c r="EG597" s="22">
        <v>24883</v>
      </c>
      <c r="EH597" s="22">
        <v>6.9</v>
      </c>
      <c r="EI597" s="22" t="s">
        <v>858</v>
      </c>
      <c r="EJ597" s="22" t="s">
        <v>858</v>
      </c>
      <c r="EK597" s="22" t="s">
        <v>858</v>
      </c>
      <c r="EL597" s="22" t="s">
        <v>858</v>
      </c>
      <c r="EN597" s="23" t="s">
        <v>820</v>
      </c>
      <c r="EO597" s="23" t="s">
        <v>399</v>
      </c>
      <c r="EP597" s="23">
        <v>8000</v>
      </c>
      <c r="EQ597" s="23">
        <v>13.9</v>
      </c>
      <c r="ER597" s="23">
        <v>11.98</v>
      </c>
      <c r="ES597" s="23">
        <v>7.6</v>
      </c>
      <c r="ET597" s="23">
        <v>13.24</v>
      </c>
      <c r="EU597" s="23">
        <v>5.7</v>
      </c>
      <c r="EV597" s="23" t="s">
        <v>858</v>
      </c>
      <c r="EW597" s="23" t="s">
        <v>858</v>
      </c>
      <c r="EX597" s="23" t="s">
        <v>858</v>
      </c>
      <c r="EY597" s="23" t="s">
        <v>858</v>
      </c>
      <c r="FA597" s="24" t="s">
        <v>820</v>
      </c>
      <c r="FB597" s="24" t="s">
        <v>399</v>
      </c>
      <c r="FC597" s="24">
        <v>8000</v>
      </c>
      <c r="FD597" s="24">
        <v>13.9</v>
      </c>
      <c r="FE597" s="24">
        <v>422.1</v>
      </c>
      <c r="FF597" s="24">
        <v>8.9</v>
      </c>
      <c r="FG597" s="24">
        <v>486.3</v>
      </c>
      <c r="FH597" s="24">
        <v>5.6</v>
      </c>
      <c r="FI597" s="24" t="s">
        <v>858</v>
      </c>
      <c r="FJ597" s="24" t="s">
        <v>858</v>
      </c>
      <c r="FK597" s="24" t="s">
        <v>858</v>
      </c>
      <c r="FL597" s="24" t="s">
        <v>858</v>
      </c>
      <c r="FN597" s="11" t="s">
        <v>820</v>
      </c>
      <c r="FO597" s="11" t="s">
        <v>399</v>
      </c>
      <c r="FP597" s="11">
        <v>10000</v>
      </c>
      <c r="FQ597" s="11">
        <v>13.8</v>
      </c>
      <c r="FR597" s="11">
        <v>37.5</v>
      </c>
      <c r="FS597" s="11">
        <v>1.5</v>
      </c>
      <c r="FT597" s="11">
        <v>39</v>
      </c>
      <c r="FU597" s="11">
        <v>1.8</v>
      </c>
      <c r="FV597" s="11" t="s">
        <v>858</v>
      </c>
      <c r="FW597" s="11" t="s">
        <v>858</v>
      </c>
      <c r="FX597" s="11" t="s">
        <v>858</v>
      </c>
      <c r="FY597" s="11" t="s">
        <v>858</v>
      </c>
      <c r="GA597" s="10" t="s">
        <v>820</v>
      </c>
      <c r="GB597" s="10" t="s">
        <v>399</v>
      </c>
      <c r="GC597" s="10">
        <v>8000</v>
      </c>
      <c r="GD597" s="10">
        <v>16.100000000000001</v>
      </c>
      <c r="GE597" s="10">
        <v>28773</v>
      </c>
      <c r="GF597" s="10">
        <v>10</v>
      </c>
      <c r="GG597" s="10">
        <v>32376</v>
      </c>
      <c r="GH597" s="10">
        <v>11</v>
      </c>
      <c r="GI597" s="10" t="s">
        <v>858</v>
      </c>
      <c r="GJ597" s="10" t="s">
        <v>858</v>
      </c>
      <c r="GK597" s="10" t="s">
        <v>858</v>
      </c>
      <c r="GL597" s="10" t="s">
        <v>858</v>
      </c>
      <c r="GN597" s="9" t="s">
        <v>820</v>
      </c>
      <c r="GO597" s="9" t="s">
        <v>399</v>
      </c>
      <c r="GP597" s="9">
        <v>10000</v>
      </c>
      <c r="GQ597" s="9">
        <v>13.8</v>
      </c>
      <c r="GR597" s="9">
        <v>14</v>
      </c>
      <c r="GS597" s="9">
        <v>13</v>
      </c>
      <c r="GT597" s="9">
        <v>15.72</v>
      </c>
      <c r="GU597" s="9">
        <v>9</v>
      </c>
      <c r="GV597" s="9" t="s">
        <v>858</v>
      </c>
      <c r="GW597" s="9" t="s">
        <v>858</v>
      </c>
      <c r="GX597" s="9" t="s">
        <v>858</v>
      </c>
      <c r="GY597" s="9" t="s">
        <v>858</v>
      </c>
    </row>
    <row r="598" spans="1:207" x14ac:dyDescent="0.25">
      <c r="A598" s="1" t="s">
        <v>821</v>
      </c>
      <c r="B598" s="1" t="s">
        <v>400</v>
      </c>
      <c r="C598" s="1">
        <v>30000</v>
      </c>
      <c r="D598" s="1">
        <v>7.6</v>
      </c>
      <c r="E598" s="1">
        <v>488.3</v>
      </c>
      <c r="F598" s="1">
        <v>6.3</v>
      </c>
      <c r="G598" s="1">
        <v>577</v>
      </c>
      <c r="H598" s="1">
        <v>5.2</v>
      </c>
      <c r="I598" s="1">
        <v>292.3</v>
      </c>
      <c r="J598" s="1">
        <v>5.3</v>
      </c>
      <c r="K598" s="1" t="s">
        <v>858</v>
      </c>
      <c r="L598" s="1" t="s">
        <v>858</v>
      </c>
      <c r="N598" s="2" t="s">
        <v>821</v>
      </c>
      <c r="O598" s="2" t="s">
        <v>400</v>
      </c>
      <c r="P598" s="2">
        <v>48000</v>
      </c>
      <c r="Q598" s="2">
        <v>5.9</v>
      </c>
      <c r="R598" s="2">
        <v>38.700000000000003</v>
      </c>
      <c r="S598" s="2">
        <v>1.1000000000000001</v>
      </c>
      <c r="T598" s="2">
        <v>39.799999999999997</v>
      </c>
      <c r="U598" s="2">
        <v>0.9</v>
      </c>
      <c r="V598" s="2">
        <v>35</v>
      </c>
      <c r="W598" s="2">
        <v>2.5</v>
      </c>
      <c r="X598" s="2" t="s">
        <v>858</v>
      </c>
      <c r="Y598" s="2" t="s">
        <v>858</v>
      </c>
      <c r="AA598" s="3" t="s">
        <v>821</v>
      </c>
      <c r="AB598" s="3" t="s">
        <v>400</v>
      </c>
      <c r="AC598" s="3">
        <v>44000</v>
      </c>
      <c r="AD598" s="3">
        <v>6.8</v>
      </c>
      <c r="AE598" s="3">
        <v>24760</v>
      </c>
      <c r="AF598" s="3">
        <v>5.2</v>
      </c>
      <c r="AG598" s="3">
        <v>29033</v>
      </c>
      <c r="AH598" s="3">
        <v>4.7</v>
      </c>
      <c r="AI598" s="3">
        <v>14394</v>
      </c>
      <c r="AJ598" s="3">
        <v>5.3</v>
      </c>
      <c r="AK598" s="3" t="s">
        <v>858</v>
      </c>
      <c r="AL598" s="3" t="s">
        <v>858</v>
      </c>
      <c r="AN598" s="4" t="s">
        <v>821</v>
      </c>
      <c r="AO598" s="4" t="s">
        <v>400</v>
      </c>
      <c r="AP598" s="4">
        <v>48000</v>
      </c>
      <c r="AQ598" s="4">
        <v>5.9</v>
      </c>
      <c r="AR598" s="4">
        <v>11.87</v>
      </c>
      <c r="AS598" s="4">
        <v>5.0999999999999996</v>
      </c>
      <c r="AT598" s="4">
        <v>14</v>
      </c>
      <c r="AU598" s="4">
        <v>4.0999999999999996</v>
      </c>
      <c r="AV598" s="4">
        <v>7.11</v>
      </c>
      <c r="AW598" s="4">
        <v>2.8</v>
      </c>
      <c r="AX598" s="4" t="s">
        <v>858</v>
      </c>
      <c r="AY598" s="4" t="s">
        <v>858</v>
      </c>
      <c r="BA598" s="5" t="s">
        <v>821</v>
      </c>
      <c r="BB598" s="5" t="s">
        <v>400</v>
      </c>
      <c r="BC598" s="5">
        <v>48000</v>
      </c>
      <c r="BD598" s="5">
        <v>5.9</v>
      </c>
      <c r="BE598" s="5">
        <v>478.1</v>
      </c>
      <c r="BF598" s="5">
        <v>5.3</v>
      </c>
      <c r="BG598" s="5">
        <v>557.4</v>
      </c>
      <c r="BH598" s="5">
        <v>4</v>
      </c>
      <c r="BI598" s="5">
        <v>278.5</v>
      </c>
      <c r="BJ598" s="5">
        <v>3.7</v>
      </c>
      <c r="BK598" s="5" t="s">
        <v>858</v>
      </c>
      <c r="BL598" s="5" t="s">
        <v>858</v>
      </c>
      <c r="BN598" s="6" t="s">
        <v>821</v>
      </c>
      <c r="BO598" s="6" t="s">
        <v>400</v>
      </c>
      <c r="BP598" s="6">
        <v>68000</v>
      </c>
      <c r="BQ598" s="6">
        <v>4.8</v>
      </c>
      <c r="BR598" s="6">
        <v>37.5</v>
      </c>
      <c r="BS598" s="6">
        <v>0.4</v>
      </c>
      <c r="BT598" s="6">
        <v>34.5</v>
      </c>
      <c r="BU598" s="6">
        <v>1.6</v>
      </c>
      <c r="BV598" s="6">
        <v>17.399999999999999</v>
      </c>
      <c r="BW598" s="6">
        <v>9.1999999999999993</v>
      </c>
      <c r="BX598" s="6">
        <v>46.7</v>
      </c>
      <c r="BY598" s="6">
        <v>10</v>
      </c>
      <c r="CA598" s="7" t="s">
        <v>821</v>
      </c>
      <c r="CB598" s="7" t="s">
        <v>400</v>
      </c>
      <c r="CC598" s="7">
        <v>65000</v>
      </c>
      <c r="CD598" s="7">
        <v>5.8</v>
      </c>
      <c r="CE598" s="7">
        <v>19538</v>
      </c>
      <c r="CF598" s="7">
        <v>7.2</v>
      </c>
      <c r="CG598" s="7">
        <v>23150</v>
      </c>
      <c r="CH598" s="7">
        <v>4.7</v>
      </c>
      <c r="CI598" s="7">
        <v>6890</v>
      </c>
      <c r="CJ598" s="7">
        <v>8.6</v>
      </c>
      <c r="CK598" s="7" t="s">
        <v>858</v>
      </c>
      <c r="CL598" s="7" t="s">
        <v>858</v>
      </c>
      <c r="CN598" s="8" t="s">
        <v>821</v>
      </c>
      <c r="CO598" s="8" t="s">
        <v>400</v>
      </c>
      <c r="CP598" s="8">
        <v>68000</v>
      </c>
      <c r="CQ598" s="8">
        <v>4.8</v>
      </c>
      <c r="CR598" s="8">
        <v>10.25</v>
      </c>
      <c r="CS598" s="8">
        <v>4.5999999999999996</v>
      </c>
      <c r="CT598" s="8">
        <v>13</v>
      </c>
      <c r="CU598" s="8">
        <v>3.6</v>
      </c>
      <c r="CV598" s="8">
        <v>6.51</v>
      </c>
      <c r="CW598" s="8">
        <v>1.9</v>
      </c>
      <c r="CX598" s="8" t="s">
        <v>858</v>
      </c>
      <c r="CY598" s="8" t="s">
        <v>858</v>
      </c>
      <c r="DA598" s="20" t="s">
        <v>821</v>
      </c>
      <c r="DB598" s="20" t="s">
        <v>400</v>
      </c>
      <c r="DC598" s="20">
        <v>68000</v>
      </c>
      <c r="DD598" s="20">
        <v>4.8</v>
      </c>
      <c r="DE598" s="20">
        <v>386.4</v>
      </c>
      <c r="DF598" s="20">
        <v>4.8</v>
      </c>
      <c r="DG598" s="20">
        <v>449.1</v>
      </c>
      <c r="DH598" s="20">
        <v>4</v>
      </c>
      <c r="DI598" s="20">
        <v>133.69999999999999</v>
      </c>
      <c r="DJ598" s="20">
        <v>7.1</v>
      </c>
      <c r="DK598" s="20" t="s">
        <v>858</v>
      </c>
      <c r="DL598" s="20" t="s">
        <v>858</v>
      </c>
      <c r="DN598" s="21" t="s">
        <v>821</v>
      </c>
      <c r="DO598" s="21" t="s">
        <v>400</v>
      </c>
      <c r="DP598" s="21">
        <v>18000</v>
      </c>
      <c r="DQ598" s="21">
        <v>9.1999999999999993</v>
      </c>
      <c r="DR598" s="21">
        <v>37.5</v>
      </c>
      <c r="DS598" s="21">
        <v>0.9</v>
      </c>
      <c r="DT598" s="21">
        <v>37.5</v>
      </c>
      <c r="DU598" s="21">
        <v>1.2</v>
      </c>
      <c r="DV598" s="21">
        <v>31.5</v>
      </c>
      <c r="DW598" s="21">
        <v>2.8</v>
      </c>
      <c r="DX598" s="21" t="s">
        <v>858</v>
      </c>
      <c r="DY598" s="21" t="s">
        <v>858</v>
      </c>
      <c r="EA598" s="22" t="s">
        <v>821</v>
      </c>
      <c r="EB598" s="22" t="s">
        <v>400</v>
      </c>
      <c r="EC598" s="22">
        <v>17000</v>
      </c>
      <c r="ED598" s="22">
        <v>10.5</v>
      </c>
      <c r="EE598" s="22">
        <v>23610</v>
      </c>
      <c r="EF598" s="22">
        <v>11</v>
      </c>
      <c r="EG598" s="22">
        <v>27789</v>
      </c>
      <c r="EH598" s="22">
        <v>8.1</v>
      </c>
      <c r="EI598" s="22">
        <v>13186</v>
      </c>
      <c r="EJ598" s="22">
        <v>10</v>
      </c>
      <c r="EK598" s="22" t="s">
        <v>858</v>
      </c>
      <c r="EL598" s="22" t="s">
        <v>858</v>
      </c>
      <c r="EN598" s="23" t="s">
        <v>821</v>
      </c>
      <c r="EO598" s="23" t="s">
        <v>400</v>
      </c>
      <c r="EP598" s="23">
        <v>18000</v>
      </c>
      <c r="EQ598" s="23">
        <v>9.1999999999999993</v>
      </c>
      <c r="ER598" s="23">
        <v>11.83</v>
      </c>
      <c r="ES598" s="23">
        <v>9.6</v>
      </c>
      <c r="ET598" s="23">
        <v>14</v>
      </c>
      <c r="EU598" s="23">
        <v>6</v>
      </c>
      <c r="EV598" s="23">
        <v>6.89</v>
      </c>
      <c r="EW598" s="23">
        <v>3.8</v>
      </c>
      <c r="EX598" s="23" t="s">
        <v>858</v>
      </c>
      <c r="EY598" s="23" t="s">
        <v>858</v>
      </c>
      <c r="FA598" s="24" t="s">
        <v>821</v>
      </c>
      <c r="FB598" s="24" t="s">
        <v>400</v>
      </c>
      <c r="FC598" s="24">
        <v>18000</v>
      </c>
      <c r="FD598" s="24">
        <v>9.1999999999999993</v>
      </c>
      <c r="FE598" s="24">
        <v>437.7</v>
      </c>
      <c r="FF598" s="24">
        <v>9.1999999999999993</v>
      </c>
      <c r="FG598" s="24">
        <v>524.79999999999995</v>
      </c>
      <c r="FH598" s="24">
        <v>5.8</v>
      </c>
      <c r="FI598" s="24">
        <v>257.8</v>
      </c>
      <c r="FJ598" s="24">
        <v>5.4</v>
      </c>
      <c r="FK598" s="24" t="s">
        <v>858</v>
      </c>
      <c r="FL598" s="24" t="s">
        <v>858</v>
      </c>
      <c r="FN598" s="11" t="s">
        <v>821</v>
      </c>
      <c r="FO598" s="11" t="s">
        <v>400</v>
      </c>
      <c r="FP598" s="11">
        <v>30000</v>
      </c>
      <c r="FQ598" s="11">
        <v>7.6</v>
      </c>
      <c r="FR598" s="11">
        <v>39.200000000000003</v>
      </c>
      <c r="FS598" s="11">
        <v>0.7</v>
      </c>
      <c r="FT598" s="11">
        <v>41.2</v>
      </c>
      <c r="FU598" s="11">
        <v>1.1000000000000001</v>
      </c>
      <c r="FV598" s="11">
        <v>35.9</v>
      </c>
      <c r="FW598" s="11">
        <v>1.3</v>
      </c>
      <c r="FX598" s="11" t="s">
        <v>858</v>
      </c>
      <c r="FY598" s="11" t="s">
        <v>858</v>
      </c>
      <c r="GA598" s="10" t="s">
        <v>821</v>
      </c>
      <c r="GB598" s="10" t="s">
        <v>400</v>
      </c>
      <c r="GC598" s="10">
        <v>27000</v>
      </c>
      <c r="GD598" s="10">
        <v>9</v>
      </c>
      <c r="GE598" s="10">
        <v>24871</v>
      </c>
      <c r="GF598" s="10">
        <v>6.4</v>
      </c>
      <c r="GG598" s="10">
        <v>29840</v>
      </c>
      <c r="GH598" s="10">
        <v>5.8</v>
      </c>
      <c r="GI598" s="10">
        <v>14936</v>
      </c>
      <c r="GJ598" s="10">
        <v>6.2</v>
      </c>
      <c r="GK598" s="10" t="s">
        <v>858</v>
      </c>
      <c r="GL598" s="10" t="s">
        <v>858</v>
      </c>
      <c r="GN598" s="9" t="s">
        <v>821</v>
      </c>
      <c r="GO598" s="9" t="s">
        <v>400</v>
      </c>
      <c r="GP598" s="9">
        <v>30000</v>
      </c>
      <c r="GQ598" s="9">
        <v>7.6</v>
      </c>
      <c r="GR598" s="9">
        <v>11.83</v>
      </c>
      <c r="GS598" s="9">
        <v>6.2</v>
      </c>
      <c r="GT598" s="9">
        <v>14</v>
      </c>
      <c r="GU598" s="9">
        <v>5.4</v>
      </c>
      <c r="GV598" s="9">
        <v>7.22</v>
      </c>
      <c r="GW598" s="9">
        <v>4.3</v>
      </c>
      <c r="GX598" s="9" t="s">
        <v>858</v>
      </c>
      <c r="GY598" s="9" t="s">
        <v>858</v>
      </c>
    </row>
    <row r="603" spans="1:207" x14ac:dyDescent="0.25">
      <c r="A603" s="1" t="s">
        <v>79</v>
      </c>
      <c r="B603" s="1" t="s">
        <v>428</v>
      </c>
      <c r="N603" s="2" t="s">
        <v>79</v>
      </c>
      <c r="O603" s="2" t="s">
        <v>428</v>
      </c>
      <c r="AA603" s="3" t="s">
        <v>79</v>
      </c>
      <c r="AB603" s="3" t="s">
        <v>428</v>
      </c>
      <c r="AN603" s="4" t="s">
        <v>79</v>
      </c>
      <c r="AO603" s="4" t="s">
        <v>428</v>
      </c>
      <c r="BA603" s="5" t="s">
        <v>79</v>
      </c>
      <c r="BB603" s="5" t="s">
        <v>428</v>
      </c>
      <c r="BN603" s="6" t="s">
        <v>79</v>
      </c>
      <c r="BO603" s="6" t="s">
        <v>428</v>
      </c>
      <c r="CA603" s="7" t="s">
        <v>79</v>
      </c>
      <c r="CB603" s="7" t="s">
        <v>428</v>
      </c>
      <c r="CN603" s="8" t="s">
        <v>79</v>
      </c>
      <c r="CO603" s="8" t="s">
        <v>428</v>
      </c>
      <c r="DA603" s="20" t="s">
        <v>79</v>
      </c>
      <c r="DB603" s="20" t="s">
        <v>428</v>
      </c>
      <c r="DN603" s="21" t="s">
        <v>79</v>
      </c>
      <c r="DO603" s="21" t="s">
        <v>428</v>
      </c>
      <c r="EA603" s="22" t="s">
        <v>79</v>
      </c>
      <c r="EB603" s="22" t="s">
        <v>428</v>
      </c>
      <c r="EN603" s="23" t="s">
        <v>79</v>
      </c>
      <c r="EO603" s="23" t="s">
        <v>428</v>
      </c>
      <c r="FA603" s="24" t="s">
        <v>79</v>
      </c>
      <c r="FB603" s="24" t="s">
        <v>428</v>
      </c>
      <c r="FN603" s="11" t="s">
        <v>79</v>
      </c>
      <c r="FO603" s="11" t="s">
        <v>428</v>
      </c>
      <c r="GA603" s="10" t="s">
        <v>79</v>
      </c>
      <c r="GB603" s="10" t="s">
        <v>428</v>
      </c>
      <c r="GN603" s="9" t="s">
        <v>79</v>
      </c>
      <c r="GO603" s="9" t="s">
        <v>428</v>
      </c>
    </row>
    <row r="606" spans="1:207" x14ac:dyDescent="0.25">
      <c r="A606" s="1" t="s">
        <v>314</v>
      </c>
      <c r="B606" s="1" t="s">
        <v>429</v>
      </c>
      <c r="N606" s="2" t="s">
        <v>40</v>
      </c>
      <c r="O606" s="2" t="s">
        <v>431</v>
      </c>
      <c r="AA606" s="3" t="s">
        <v>40</v>
      </c>
      <c r="AB606" s="3" t="s">
        <v>431</v>
      </c>
      <c r="AN606" s="4" t="s">
        <v>40</v>
      </c>
      <c r="AO606" s="4" t="s">
        <v>431</v>
      </c>
      <c r="BA606" s="5" t="s">
        <v>40</v>
      </c>
      <c r="BB606" s="5" t="s">
        <v>431</v>
      </c>
      <c r="BN606" s="6" t="s">
        <v>40</v>
      </c>
      <c r="BO606" s="6" t="s">
        <v>431</v>
      </c>
      <c r="CA606" s="7" t="s">
        <v>40</v>
      </c>
      <c r="CB606" s="7" t="s">
        <v>431</v>
      </c>
      <c r="CN606" s="8" t="s">
        <v>40</v>
      </c>
      <c r="CO606" s="8" t="s">
        <v>431</v>
      </c>
      <c r="DA606" s="20" t="s">
        <v>40</v>
      </c>
      <c r="DB606" s="20" t="s">
        <v>431</v>
      </c>
      <c r="DN606" s="21" t="s">
        <v>314</v>
      </c>
      <c r="DO606" s="21" t="s">
        <v>429</v>
      </c>
      <c r="EA606" s="22" t="s">
        <v>314</v>
      </c>
      <c r="EB606" s="22" t="s">
        <v>429</v>
      </c>
      <c r="EN606" s="23" t="s">
        <v>314</v>
      </c>
      <c r="EO606" s="23" t="s">
        <v>429</v>
      </c>
      <c r="FA606" s="24" t="s">
        <v>314</v>
      </c>
      <c r="FB606" s="24" t="s">
        <v>429</v>
      </c>
      <c r="FN606" s="11" t="s">
        <v>314</v>
      </c>
      <c r="FO606" s="11" t="s">
        <v>429</v>
      </c>
      <c r="GA606" s="10" t="s">
        <v>314</v>
      </c>
      <c r="GB606" s="10" t="s">
        <v>429</v>
      </c>
      <c r="GN606" s="9" t="s">
        <v>314</v>
      </c>
      <c r="GO606" s="9" t="s">
        <v>429</v>
      </c>
    </row>
    <row r="607" spans="1:207" x14ac:dyDescent="0.25">
      <c r="A607" s="1" t="s">
        <v>430</v>
      </c>
      <c r="B607" s="1" t="s">
        <v>429</v>
      </c>
      <c r="DN607" s="21" t="s">
        <v>430</v>
      </c>
      <c r="DO607" s="21" t="s">
        <v>429</v>
      </c>
      <c r="EA607" s="22" t="s">
        <v>430</v>
      </c>
      <c r="EB607" s="22" t="s">
        <v>429</v>
      </c>
      <c r="EN607" s="23" t="s">
        <v>430</v>
      </c>
      <c r="EO607" s="23" t="s">
        <v>429</v>
      </c>
      <c r="FA607" s="24" t="s">
        <v>430</v>
      </c>
      <c r="FB607" s="24" t="s">
        <v>429</v>
      </c>
      <c r="FN607" s="11" t="s">
        <v>430</v>
      </c>
      <c r="FO607" s="11" t="s">
        <v>429</v>
      </c>
      <c r="GA607" s="10" t="s">
        <v>430</v>
      </c>
      <c r="GB607" s="10" t="s">
        <v>429</v>
      </c>
      <c r="GN607" s="9" t="s">
        <v>430</v>
      </c>
      <c r="GO607" s="9" t="s">
        <v>429</v>
      </c>
    </row>
    <row r="609" spans="2:197" x14ac:dyDescent="0.25">
      <c r="O609" s="2" t="s">
        <v>432</v>
      </c>
      <c r="AB609" s="3" t="s">
        <v>432</v>
      </c>
      <c r="AO609" s="4" t="s">
        <v>432</v>
      </c>
      <c r="BB609" s="5" t="s">
        <v>432</v>
      </c>
      <c r="BO609" s="6" t="s">
        <v>432</v>
      </c>
      <c r="CB609" s="7" t="s">
        <v>432</v>
      </c>
      <c r="CO609" s="8" t="s">
        <v>432</v>
      </c>
      <c r="DB609" s="20" t="s">
        <v>432</v>
      </c>
    </row>
    <row r="610" spans="2:197" x14ac:dyDescent="0.25">
      <c r="B610" s="1" t="s">
        <v>432</v>
      </c>
      <c r="O610" s="2" t="s">
        <v>433</v>
      </c>
      <c r="AB610" s="3" t="s">
        <v>433</v>
      </c>
      <c r="AO610" s="4" t="s">
        <v>433</v>
      </c>
      <c r="BB610" s="5" t="s">
        <v>433</v>
      </c>
      <c r="BO610" s="6" t="s">
        <v>433</v>
      </c>
      <c r="CB610" s="7" t="s">
        <v>433</v>
      </c>
      <c r="CO610" s="8" t="s">
        <v>433</v>
      </c>
      <c r="DB610" s="20" t="s">
        <v>433</v>
      </c>
      <c r="DN610" s="21" t="s">
        <v>40</v>
      </c>
      <c r="DO610" s="21" t="s">
        <v>431</v>
      </c>
      <c r="EA610" s="22" t="s">
        <v>40</v>
      </c>
      <c r="EB610" s="22" t="s">
        <v>431</v>
      </c>
      <c r="EN610" s="23" t="s">
        <v>40</v>
      </c>
      <c r="EO610" s="23" t="s">
        <v>431</v>
      </c>
      <c r="FA610" s="24" t="s">
        <v>40</v>
      </c>
      <c r="FB610" s="24" t="s">
        <v>431</v>
      </c>
      <c r="FN610" s="11" t="s">
        <v>40</v>
      </c>
      <c r="FO610" s="11" t="s">
        <v>431</v>
      </c>
      <c r="GA610" s="10" t="s">
        <v>40</v>
      </c>
      <c r="GB610" s="10" t="s">
        <v>431</v>
      </c>
      <c r="GO610" s="9" t="s">
        <v>432</v>
      </c>
    </row>
    <row r="611" spans="2:197" x14ac:dyDescent="0.25">
      <c r="B611" s="1" t="s">
        <v>433</v>
      </c>
      <c r="O611" s="2" t="s">
        <v>434</v>
      </c>
      <c r="AB611" s="3" t="s">
        <v>434</v>
      </c>
      <c r="AO611" s="4" t="s">
        <v>434</v>
      </c>
      <c r="BB611" s="5" t="s">
        <v>434</v>
      </c>
      <c r="BO611" s="6" t="s">
        <v>434</v>
      </c>
      <c r="CB611" s="7" t="s">
        <v>434</v>
      </c>
      <c r="CO611" s="8" t="s">
        <v>434</v>
      </c>
      <c r="DB611" s="20" t="s">
        <v>434</v>
      </c>
      <c r="GO611" s="9" t="s">
        <v>433</v>
      </c>
    </row>
    <row r="612" spans="2:197" x14ac:dyDescent="0.25">
      <c r="B612" s="1" t="s">
        <v>434</v>
      </c>
      <c r="O612" s="2" t="s">
        <v>434</v>
      </c>
      <c r="AB612" s="3" t="s">
        <v>434</v>
      </c>
      <c r="AO612" s="4" t="s">
        <v>434</v>
      </c>
      <c r="BB612" s="5" t="s">
        <v>434</v>
      </c>
      <c r="BO612" s="6" t="s">
        <v>434</v>
      </c>
      <c r="CB612" s="7" t="s">
        <v>434</v>
      </c>
      <c r="CO612" s="8" t="s">
        <v>434</v>
      </c>
      <c r="DB612" s="20" t="s">
        <v>434</v>
      </c>
      <c r="GO612" s="9" t="s">
        <v>434</v>
      </c>
    </row>
    <row r="613" spans="2:197" x14ac:dyDescent="0.25">
      <c r="B613" s="1" t="s">
        <v>434</v>
      </c>
      <c r="DO613" s="21" t="s">
        <v>432</v>
      </c>
      <c r="EB613" s="22" t="s">
        <v>432</v>
      </c>
      <c r="EO613" s="23" t="s">
        <v>432</v>
      </c>
      <c r="FB613" s="24" t="s">
        <v>432</v>
      </c>
      <c r="FO613" s="11" t="s">
        <v>432</v>
      </c>
      <c r="GB613" s="10" t="s">
        <v>432</v>
      </c>
      <c r="GO613" s="9" t="s">
        <v>434</v>
      </c>
    </row>
    <row r="614" spans="2:197" x14ac:dyDescent="0.25">
      <c r="DO614" s="21" t="s">
        <v>433</v>
      </c>
      <c r="EB614" s="22" t="s">
        <v>433</v>
      </c>
      <c r="EO614" s="23" t="s">
        <v>433</v>
      </c>
      <c r="FB614" s="24" t="s">
        <v>433</v>
      </c>
      <c r="FO614" s="11" t="s">
        <v>433</v>
      </c>
      <c r="GB614" s="10" t="s">
        <v>433</v>
      </c>
    </row>
    <row r="615" spans="2:197" x14ac:dyDescent="0.25">
      <c r="O615" s="2" t="s">
        <v>435</v>
      </c>
      <c r="AB615" s="3" t="s">
        <v>435</v>
      </c>
      <c r="AO615" s="4" t="s">
        <v>435</v>
      </c>
      <c r="BB615" s="5" t="s">
        <v>435</v>
      </c>
      <c r="BO615" s="6" t="s">
        <v>435</v>
      </c>
      <c r="CB615" s="7" t="s">
        <v>435</v>
      </c>
      <c r="CO615" s="8" t="s">
        <v>435</v>
      </c>
      <c r="DB615" s="20" t="s">
        <v>435</v>
      </c>
      <c r="DO615" s="21" t="s">
        <v>434</v>
      </c>
      <c r="EB615" s="22" t="s">
        <v>434</v>
      </c>
      <c r="EO615" s="23" t="s">
        <v>434</v>
      </c>
      <c r="FB615" s="24" t="s">
        <v>434</v>
      </c>
      <c r="FO615" s="11" t="s">
        <v>434</v>
      </c>
      <c r="GB615" s="10" t="s">
        <v>434</v>
      </c>
    </row>
    <row r="616" spans="2:197" x14ac:dyDescent="0.25">
      <c r="B616" s="1" t="s">
        <v>435</v>
      </c>
      <c r="O616" s="2" t="s">
        <v>436</v>
      </c>
      <c r="AB616" s="3" t="s">
        <v>436</v>
      </c>
      <c r="AO616" s="4" t="s">
        <v>436</v>
      </c>
      <c r="BB616" s="5" t="s">
        <v>436</v>
      </c>
      <c r="BO616" s="6" t="s">
        <v>436</v>
      </c>
      <c r="CB616" s="7" t="s">
        <v>436</v>
      </c>
      <c r="CO616" s="8" t="s">
        <v>436</v>
      </c>
      <c r="DB616" s="20" t="s">
        <v>436</v>
      </c>
      <c r="DO616" s="21" t="s">
        <v>434</v>
      </c>
      <c r="EB616" s="22" t="s">
        <v>434</v>
      </c>
      <c r="EO616" s="23" t="s">
        <v>434</v>
      </c>
      <c r="FB616" s="24" t="s">
        <v>434</v>
      </c>
      <c r="FO616" s="11" t="s">
        <v>434</v>
      </c>
      <c r="GB616" s="10" t="s">
        <v>434</v>
      </c>
      <c r="GO616" s="9" t="s">
        <v>435</v>
      </c>
    </row>
    <row r="617" spans="2:197" x14ac:dyDescent="0.25">
      <c r="B617" s="1" t="s">
        <v>436</v>
      </c>
      <c r="O617" s="2" t="s">
        <v>436</v>
      </c>
      <c r="AB617" s="3" t="s">
        <v>436</v>
      </c>
      <c r="AO617" s="4" t="s">
        <v>436</v>
      </c>
      <c r="BB617" s="5" t="s">
        <v>436</v>
      </c>
      <c r="BO617" s="6" t="s">
        <v>436</v>
      </c>
      <c r="CB617" s="7" t="s">
        <v>436</v>
      </c>
      <c r="CO617" s="8" t="s">
        <v>436</v>
      </c>
      <c r="DB617" s="20" t="s">
        <v>436</v>
      </c>
      <c r="GO617" s="9" t="s">
        <v>436</v>
      </c>
    </row>
    <row r="618" spans="2:197" x14ac:dyDescent="0.25">
      <c r="B618" s="1" t="s">
        <v>436</v>
      </c>
      <c r="GO618" s="9" t="s">
        <v>436</v>
      </c>
    </row>
    <row r="619" spans="2:197" x14ac:dyDescent="0.25">
      <c r="DO619" s="21" t="s">
        <v>435</v>
      </c>
      <c r="EB619" s="22" t="s">
        <v>435</v>
      </c>
      <c r="EO619" s="23" t="s">
        <v>435</v>
      </c>
      <c r="FB619" s="24" t="s">
        <v>435</v>
      </c>
      <c r="FO619" s="11" t="s">
        <v>435</v>
      </c>
      <c r="GB619" s="10" t="s">
        <v>435</v>
      </c>
    </row>
    <row r="620" spans="2:197" x14ac:dyDescent="0.25">
      <c r="O620" s="2" t="s">
        <v>437</v>
      </c>
      <c r="AB620" s="3" t="s">
        <v>437</v>
      </c>
      <c r="AO620" s="4" t="s">
        <v>437</v>
      </c>
      <c r="BB620" s="5" t="s">
        <v>437</v>
      </c>
      <c r="BO620" s="6" t="s">
        <v>437</v>
      </c>
      <c r="CB620" s="7" t="s">
        <v>437</v>
      </c>
      <c r="CO620" s="8" t="s">
        <v>437</v>
      </c>
      <c r="DB620" s="20" t="s">
        <v>437</v>
      </c>
      <c r="DO620" s="21" t="s">
        <v>436</v>
      </c>
      <c r="EB620" s="22" t="s">
        <v>436</v>
      </c>
      <c r="EO620" s="23" t="s">
        <v>436</v>
      </c>
      <c r="FB620" s="24" t="s">
        <v>436</v>
      </c>
      <c r="FO620" s="11" t="s">
        <v>436</v>
      </c>
      <c r="GB620" s="10" t="s">
        <v>436</v>
      </c>
    </row>
    <row r="621" spans="2:197" x14ac:dyDescent="0.25">
      <c r="B621" s="1" t="s">
        <v>437</v>
      </c>
      <c r="O621" s="2" t="s">
        <v>438</v>
      </c>
      <c r="AB621" s="3" t="s">
        <v>438</v>
      </c>
      <c r="AO621" s="4" t="s">
        <v>438</v>
      </c>
      <c r="BB621" s="5" t="s">
        <v>438</v>
      </c>
      <c r="BO621" s="6" t="s">
        <v>438</v>
      </c>
      <c r="CB621" s="7" t="s">
        <v>438</v>
      </c>
      <c r="CO621" s="8" t="s">
        <v>438</v>
      </c>
      <c r="DB621" s="20" t="s">
        <v>438</v>
      </c>
      <c r="DO621" s="21" t="s">
        <v>436</v>
      </c>
      <c r="EB621" s="22" t="s">
        <v>436</v>
      </c>
      <c r="EO621" s="23" t="s">
        <v>436</v>
      </c>
      <c r="FB621" s="24" t="s">
        <v>436</v>
      </c>
      <c r="FO621" s="11" t="s">
        <v>436</v>
      </c>
      <c r="GB621" s="10" t="s">
        <v>436</v>
      </c>
      <c r="GO621" s="9" t="s">
        <v>437</v>
      </c>
    </row>
    <row r="622" spans="2:197" x14ac:dyDescent="0.25">
      <c r="B622" s="1" t="s">
        <v>438</v>
      </c>
      <c r="O622" s="2" t="s">
        <v>439</v>
      </c>
      <c r="AB622" s="3" t="s">
        <v>439</v>
      </c>
      <c r="AO622" s="4" t="s">
        <v>439</v>
      </c>
      <c r="BB622" s="5" t="s">
        <v>439</v>
      </c>
      <c r="BO622" s="6" t="s">
        <v>439</v>
      </c>
      <c r="CB622" s="7" t="s">
        <v>439</v>
      </c>
      <c r="CO622" s="8" t="s">
        <v>439</v>
      </c>
      <c r="DB622" s="20" t="s">
        <v>439</v>
      </c>
      <c r="GO622" s="9" t="s">
        <v>438</v>
      </c>
    </row>
    <row r="623" spans="2:197" x14ac:dyDescent="0.25">
      <c r="B623" s="1" t="s">
        <v>439</v>
      </c>
      <c r="O623" s="2" t="s">
        <v>440</v>
      </c>
      <c r="AB623" s="3" t="s">
        <v>440</v>
      </c>
      <c r="AO623" s="4" t="s">
        <v>440</v>
      </c>
      <c r="BB623" s="5" t="s">
        <v>440</v>
      </c>
      <c r="BO623" s="6" t="s">
        <v>440</v>
      </c>
      <c r="CB623" s="7" t="s">
        <v>440</v>
      </c>
      <c r="CO623" s="8" t="s">
        <v>440</v>
      </c>
      <c r="DB623" s="20" t="s">
        <v>440</v>
      </c>
      <c r="GO623" s="9" t="s">
        <v>439</v>
      </c>
    </row>
    <row r="624" spans="2:197" x14ac:dyDescent="0.25">
      <c r="B624" s="1" t="s">
        <v>440</v>
      </c>
      <c r="O624" s="2" t="s">
        <v>440</v>
      </c>
      <c r="AB624" s="3" t="s">
        <v>440</v>
      </c>
      <c r="AO624" s="4" t="s">
        <v>440</v>
      </c>
      <c r="BB624" s="5" t="s">
        <v>440</v>
      </c>
      <c r="BO624" s="6" t="s">
        <v>440</v>
      </c>
      <c r="CB624" s="7" t="s">
        <v>440</v>
      </c>
      <c r="CO624" s="8" t="s">
        <v>440</v>
      </c>
      <c r="DB624" s="20" t="s">
        <v>440</v>
      </c>
      <c r="DO624" s="21" t="s">
        <v>437</v>
      </c>
      <c r="EB624" s="22" t="s">
        <v>437</v>
      </c>
      <c r="EO624" s="23" t="s">
        <v>437</v>
      </c>
      <c r="FB624" s="24" t="s">
        <v>437</v>
      </c>
      <c r="FO624" s="11" t="s">
        <v>437</v>
      </c>
      <c r="GB624" s="10" t="s">
        <v>437</v>
      </c>
      <c r="GO624" s="9" t="s">
        <v>440</v>
      </c>
    </row>
    <row r="625" spans="2:197" x14ac:dyDescent="0.25">
      <c r="B625" s="1" t="s">
        <v>440</v>
      </c>
      <c r="DO625" s="21" t="s">
        <v>438</v>
      </c>
      <c r="EB625" s="22" t="s">
        <v>438</v>
      </c>
      <c r="EO625" s="23" t="s">
        <v>438</v>
      </c>
      <c r="FB625" s="24" t="s">
        <v>438</v>
      </c>
      <c r="FO625" s="11" t="s">
        <v>438</v>
      </c>
      <c r="GB625" s="10" t="s">
        <v>438</v>
      </c>
      <c r="GO625" s="9" t="s">
        <v>440</v>
      </c>
    </row>
    <row r="626" spans="2:197" x14ac:dyDescent="0.25">
      <c r="DO626" s="21" t="s">
        <v>439</v>
      </c>
      <c r="EB626" s="22" t="s">
        <v>439</v>
      </c>
      <c r="EO626" s="23" t="s">
        <v>439</v>
      </c>
      <c r="FB626" s="24" t="s">
        <v>439</v>
      </c>
      <c r="FO626" s="11" t="s">
        <v>439</v>
      </c>
      <c r="GB626" s="10" t="s">
        <v>439</v>
      </c>
    </row>
    <row r="627" spans="2:197" x14ac:dyDescent="0.25">
      <c r="DO627" s="21" t="s">
        <v>440</v>
      </c>
      <c r="EB627" s="22" t="s">
        <v>440</v>
      </c>
      <c r="EO627" s="23" t="s">
        <v>440</v>
      </c>
      <c r="FB627" s="24" t="s">
        <v>440</v>
      </c>
      <c r="FO627" s="11" t="s">
        <v>440</v>
      </c>
      <c r="GB627" s="10" t="s">
        <v>440</v>
      </c>
    </row>
    <row r="628" spans="2:197" x14ac:dyDescent="0.25">
      <c r="DO628" s="21" t="s">
        <v>440</v>
      </c>
      <c r="EB628" s="22" t="s">
        <v>440</v>
      </c>
      <c r="EO628" s="23" t="s">
        <v>440</v>
      </c>
      <c r="FB628" s="24" t="s">
        <v>440</v>
      </c>
      <c r="FO628" s="11" t="s">
        <v>440</v>
      </c>
      <c r="GB628" s="10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93"/>
  <sheetViews>
    <sheetView topLeftCell="C1" workbookViewId="0">
      <selection sqref="A1:XFD1048576"/>
    </sheetView>
  </sheetViews>
  <sheetFormatPr defaultRowHeight="15" x14ac:dyDescent="0.25"/>
  <cols>
    <col min="1" max="1" width="29" style="14" customWidth="1"/>
    <col min="2" max="2" width="15.28515625" style="14" bestFit="1" customWidth="1"/>
    <col min="3" max="3" width="15.28515625" style="14" customWidth="1"/>
    <col min="4" max="4" width="25.7109375" style="14" bestFit="1" customWidth="1"/>
    <col min="5" max="5" width="25.7109375" style="14" customWidth="1"/>
    <col min="6" max="6" width="20.140625" style="14" bestFit="1" customWidth="1"/>
    <col min="7" max="7" width="20.140625" style="14" customWidth="1"/>
    <col min="8" max="10" width="0.85546875" style="12" customWidth="1"/>
    <col min="11" max="11" width="22.140625" customWidth="1"/>
    <col min="12" max="12" width="23.7109375" customWidth="1"/>
    <col min="13" max="13" width="25.140625" customWidth="1"/>
    <col min="14" max="15" width="18" customWidth="1"/>
  </cols>
  <sheetData>
    <row r="1" spans="1:15" x14ac:dyDescent="0.25">
      <c r="A1" s="14" t="s">
        <v>445</v>
      </c>
      <c r="B1" s="14" t="s">
        <v>8</v>
      </c>
      <c r="C1" s="14">
        <v>2</v>
      </c>
      <c r="D1" t="s">
        <v>6</v>
      </c>
      <c r="E1" s="14">
        <v>2</v>
      </c>
      <c r="F1" t="s">
        <v>13</v>
      </c>
    </row>
    <row r="2" spans="1:15" x14ac:dyDescent="0.25">
      <c r="A2" s="14" t="s">
        <v>849</v>
      </c>
      <c r="B2" s="14" t="s">
        <v>441</v>
      </c>
      <c r="C2" s="14">
        <v>3</v>
      </c>
      <c r="D2" t="s">
        <v>442</v>
      </c>
      <c r="E2" s="14">
        <v>3</v>
      </c>
      <c r="F2" t="s">
        <v>15</v>
      </c>
      <c r="K2" s="13" t="s">
        <v>13</v>
      </c>
      <c r="L2" s="13" t="s">
        <v>6</v>
      </c>
      <c r="M2" s="13" t="s">
        <v>442</v>
      </c>
      <c r="N2" s="13" t="s">
        <v>443</v>
      </c>
      <c r="O2" s="13" t="s">
        <v>444</v>
      </c>
    </row>
    <row r="3" spans="1:15" x14ac:dyDescent="0.25">
      <c r="A3" s="14" t="s">
        <v>446</v>
      </c>
      <c r="B3" s="14" t="s">
        <v>888</v>
      </c>
      <c r="C3" s="14">
        <v>4</v>
      </c>
      <c r="D3" t="s">
        <v>443</v>
      </c>
      <c r="E3" s="14">
        <v>4</v>
      </c>
      <c r="F3" t="s">
        <v>16</v>
      </c>
      <c r="K3" s="13" t="s">
        <v>8</v>
      </c>
      <c r="L3" s="13">
        <v>5</v>
      </c>
      <c r="M3" s="13">
        <v>161</v>
      </c>
      <c r="N3" s="13">
        <v>109</v>
      </c>
      <c r="O3" s="13">
        <v>57</v>
      </c>
    </row>
    <row r="4" spans="1:15" x14ac:dyDescent="0.25">
      <c r="A4" s="14" t="s">
        <v>447</v>
      </c>
      <c r="D4" t="s">
        <v>444</v>
      </c>
      <c r="E4" s="14">
        <v>5</v>
      </c>
      <c r="F4" t="s">
        <v>17</v>
      </c>
      <c r="K4" s="13" t="s">
        <v>441</v>
      </c>
      <c r="L4" s="13">
        <v>7</v>
      </c>
      <c r="M4" s="13">
        <v>163</v>
      </c>
      <c r="N4" s="13">
        <v>111</v>
      </c>
      <c r="O4" s="13">
        <v>59</v>
      </c>
    </row>
    <row r="5" spans="1:15" x14ac:dyDescent="0.25">
      <c r="A5" s="14" t="s">
        <v>448</v>
      </c>
      <c r="K5" s="13" t="s">
        <v>888</v>
      </c>
      <c r="L5" s="13">
        <v>3</v>
      </c>
      <c r="M5" s="13">
        <v>159</v>
      </c>
      <c r="N5" s="13">
        <v>107</v>
      </c>
      <c r="O5" s="13">
        <v>55</v>
      </c>
    </row>
    <row r="6" spans="1:15" x14ac:dyDescent="0.25">
      <c r="A6" s="14" t="s">
        <v>449</v>
      </c>
    </row>
    <row r="7" spans="1:15" x14ac:dyDescent="0.25">
      <c r="A7" s="14" t="s">
        <v>450</v>
      </c>
      <c r="K7" s="13" t="s">
        <v>15</v>
      </c>
      <c r="L7" s="13" t="s">
        <v>6</v>
      </c>
      <c r="M7" s="13" t="s">
        <v>442</v>
      </c>
      <c r="N7" s="13" t="s">
        <v>443</v>
      </c>
      <c r="O7" s="13" t="s">
        <v>444</v>
      </c>
    </row>
    <row r="8" spans="1:15" x14ac:dyDescent="0.25">
      <c r="A8" s="14" t="s">
        <v>451</v>
      </c>
      <c r="K8" s="13" t="s">
        <v>8</v>
      </c>
      <c r="L8" s="13">
        <v>200</v>
      </c>
      <c r="M8" s="13">
        <v>148</v>
      </c>
      <c r="N8" s="13">
        <v>96</v>
      </c>
      <c r="O8" s="13">
        <v>44</v>
      </c>
    </row>
    <row r="9" spans="1:15" x14ac:dyDescent="0.25">
      <c r="A9" s="14" t="s">
        <v>452</v>
      </c>
      <c r="K9" s="13" t="s">
        <v>441</v>
      </c>
      <c r="L9" s="13">
        <v>202</v>
      </c>
      <c r="M9" s="13">
        <v>150</v>
      </c>
      <c r="N9" s="13">
        <v>98</v>
      </c>
      <c r="O9" s="13">
        <v>46</v>
      </c>
    </row>
    <row r="10" spans="1:15" x14ac:dyDescent="0.25">
      <c r="A10" s="14" t="s">
        <v>453</v>
      </c>
      <c r="B10" s="14" t="str">
        <f>'Front Page'!B10</f>
        <v>Median</v>
      </c>
      <c r="D10" s="14" t="str">
        <f>'Front Page'!D10</f>
        <v>Male Full Time Workers</v>
      </c>
      <c r="F10" s="14" t="str">
        <f>'Front Page'!F10</f>
        <v>Hourly pay - gross</v>
      </c>
      <c r="K10" s="13" t="s">
        <v>888</v>
      </c>
      <c r="L10" s="13">
        <v>198</v>
      </c>
      <c r="M10" s="13">
        <v>146</v>
      </c>
      <c r="N10" s="13">
        <v>94</v>
      </c>
      <c r="O10" s="13">
        <v>42</v>
      </c>
    </row>
    <row r="11" spans="1:15" x14ac:dyDescent="0.25">
      <c r="A11" s="14" t="s">
        <v>454</v>
      </c>
    </row>
    <row r="12" spans="1:15" x14ac:dyDescent="0.25">
      <c r="A12" s="14" t="s">
        <v>455</v>
      </c>
      <c r="B12" s="14">
        <f>IF(F10=F3,INDEX(K12:O15,VLOOKUP(B10,B1:C3,2,FALSE),VLOOKUP(D10,D1:E4,2,FALSE)),(IF(F10=F2,INDEX(K7:O10,VLOOKUP(B10,B1:C3,2,FALSE),VLOOKUP(D10,D1:E4,2,FALSE)),(IF(F10=F4,INDEX(K17:O20,VLOOKUP(B10,B1:C3,2,FALSE),VLOOKUP(D10,D1:E4,2,FALSE)),(IF(F10=F1,INDEX(K2:O5,VLOOKUP(B10,B1:C3,2,FALSE),VLOOKUP(D10,D1:E4,2,FALSE)),"error")))))))</f>
        <v>200</v>
      </c>
      <c r="K12" s="13" t="s">
        <v>16</v>
      </c>
      <c r="L12" s="13" t="s">
        <v>6</v>
      </c>
      <c r="M12" s="13" t="s">
        <v>442</v>
      </c>
      <c r="N12" s="13" t="s">
        <v>443</v>
      </c>
      <c r="O12" s="13" t="s">
        <v>444</v>
      </c>
    </row>
    <row r="13" spans="1:15" x14ac:dyDescent="0.25">
      <c r="A13" s="14" t="s">
        <v>456</v>
      </c>
      <c r="K13" s="13" t="s">
        <v>8</v>
      </c>
      <c r="L13" s="13">
        <v>187</v>
      </c>
      <c r="M13" s="13">
        <v>135</v>
      </c>
      <c r="N13" s="13">
        <v>83</v>
      </c>
      <c r="O13" s="13">
        <v>31</v>
      </c>
    </row>
    <row r="14" spans="1:15" x14ac:dyDescent="0.25">
      <c r="A14" s="14" t="s">
        <v>457</v>
      </c>
      <c r="K14" s="13" t="s">
        <v>441</v>
      </c>
      <c r="L14" s="13">
        <v>189</v>
      </c>
      <c r="M14" s="13">
        <v>137</v>
      </c>
      <c r="N14" s="13">
        <v>85</v>
      </c>
      <c r="O14" s="13">
        <v>33</v>
      </c>
    </row>
    <row r="15" spans="1:15" x14ac:dyDescent="0.25">
      <c r="A15" s="14" t="s">
        <v>458</v>
      </c>
      <c r="K15" s="13" t="s">
        <v>888</v>
      </c>
      <c r="L15" s="13">
        <v>185</v>
      </c>
      <c r="M15" s="13">
        <v>133</v>
      </c>
      <c r="N15" s="13">
        <v>81</v>
      </c>
      <c r="O15" s="13">
        <v>29</v>
      </c>
    </row>
    <row r="16" spans="1:15" x14ac:dyDescent="0.25">
      <c r="A16" s="14" t="s">
        <v>459</v>
      </c>
    </row>
    <row r="17" spans="1:15" x14ac:dyDescent="0.25">
      <c r="A17" s="14" t="s">
        <v>460</v>
      </c>
      <c r="B17" s="14" t="str">
        <f>'Front Page'!B17</f>
        <v>West Dorset</v>
      </c>
      <c r="K17" s="13" t="s">
        <v>17</v>
      </c>
      <c r="L17" s="13" t="s">
        <v>6</v>
      </c>
      <c r="M17" s="13" t="s">
        <v>442</v>
      </c>
      <c r="N17" s="13" t="s">
        <v>443</v>
      </c>
      <c r="O17" s="13" t="s">
        <v>444</v>
      </c>
    </row>
    <row r="18" spans="1:15" x14ac:dyDescent="0.25">
      <c r="A18" s="14" t="s">
        <v>461</v>
      </c>
      <c r="K18" s="13" t="s">
        <v>8</v>
      </c>
      <c r="L18" s="13">
        <v>174</v>
      </c>
      <c r="M18" s="13">
        <v>122</v>
      </c>
      <c r="N18" s="13">
        <v>70</v>
      </c>
      <c r="O18" s="13">
        <v>18</v>
      </c>
    </row>
    <row r="19" spans="1:15" x14ac:dyDescent="0.25">
      <c r="A19" s="14" t="s">
        <v>462</v>
      </c>
      <c r="B19" s="19">
        <f>VLOOKUP(B17,'average earnings workplace 2012'!A12:GY598,lists1!B12,FALSE)</f>
        <v>13.52</v>
      </c>
      <c r="D19" s="14" t="str">
        <f>K566</f>
        <v>Predominantly Urban</v>
      </c>
      <c r="E19" s="19">
        <f>M566</f>
        <v>13.690892857142856</v>
      </c>
      <c r="K19" s="13" t="s">
        <v>441</v>
      </c>
      <c r="L19" s="13">
        <v>176</v>
      </c>
      <c r="M19" s="13">
        <v>124</v>
      </c>
      <c r="N19" s="13">
        <v>72</v>
      </c>
      <c r="O19" s="13">
        <v>20</v>
      </c>
    </row>
    <row r="20" spans="1:15" x14ac:dyDescent="0.25">
      <c r="A20" s="14" t="s">
        <v>463</v>
      </c>
      <c r="D20" s="14" t="str">
        <f t="shared" ref="D20:D21" si="0">K567</f>
        <v>Significant Rural</v>
      </c>
      <c r="E20" s="19">
        <f t="shared" ref="E20:E21" si="1">M567</f>
        <v>12.966363636363639</v>
      </c>
      <c r="K20" s="13" t="s">
        <v>888</v>
      </c>
      <c r="L20" s="13">
        <v>172</v>
      </c>
      <c r="M20" s="13">
        <v>120</v>
      </c>
      <c r="N20" s="13">
        <v>68</v>
      </c>
      <c r="O20" s="13">
        <v>16</v>
      </c>
    </row>
    <row r="21" spans="1:15" x14ac:dyDescent="0.25">
      <c r="A21" s="14" t="s">
        <v>464</v>
      </c>
      <c r="D21" s="14" t="str">
        <f t="shared" si="0"/>
        <v>Predominantly Rural</v>
      </c>
      <c r="E21" s="19">
        <f t="shared" si="1"/>
        <v>11.960899999999997</v>
      </c>
    </row>
    <row r="22" spans="1:15" x14ac:dyDescent="0.25">
      <c r="A22" s="14" t="s">
        <v>465</v>
      </c>
    </row>
    <row r="23" spans="1:15" x14ac:dyDescent="0.25">
      <c r="A23" s="14" t="s">
        <v>466</v>
      </c>
    </row>
    <row r="24" spans="1:15" x14ac:dyDescent="0.25">
      <c r="A24" s="14" t="s">
        <v>467</v>
      </c>
    </row>
    <row r="25" spans="1:15" x14ac:dyDescent="0.25">
      <c r="A25" s="14" t="s">
        <v>468</v>
      </c>
    </row>
    <row r="26" spans="1:15" x14ac:dyDescent="0.25">
      <c r="A26" s="14" t="s">
        <v>469</v>
      </c>
    </row>
    <row r="27" spans="1:15" x14ac:dyDescent="0.25">
      <c r="A27" s="14" t="s">
        <v>470</v>
      </c>
    </row>
    <row r="28" spans="1:15" x14ac:dyDescent="0.25">
      <c r="A28" s="14" t="s">
        <v>471</v>
      </c>
    </row>
    <row r="29" spans="1:15" x14ac:dyDescent="0.25">
      <c r="A29" s="14" t="s">
        <v>472</v>
      </c>
    </row>
    <row r="30" spans="1:15" x14ac:dyDescent="0.25">
      <c r="A30" s="14" t="s">
        <v>473</v>
      </c>
    </row>
    <row r="31" spans="1:15" x14ac:dyDescent="0.25">
      <c r="A31" s="14" t="s">
        <v>474</v>
      </c>
    </row>
    <row r="32" spans="1:15" x14ac:dyDescent="0.25">
      <c r="A32" s="14" t="s">
        <v>475</v>
      </c>
    </row>
    <row r="33" spans="1:10" x14ac:dyDescent="0.25">
      <c r="A33" s="14" t="s">
        <v>476</v>
      </c>
      <c r="B33"/>
      <c r="C33"/>
      <c r="D33"/>
      <c r="E33"/>
      <c r="F33"/>
      <c r="G33"/>
      <c r="H33"/>
      <c r="I33"/>
      <c r="J33"/>
    </row>
    <row r="34" spans="1:10" x14ac:dyDescent="0.25">
      <c r="A34" s="14" t="s">
        <v>477</v>
      </c>
      <c r="B34"/>
      <c r="C34"/>
      <c r="D34"/>
      <c r="E34"/>
      <c r="F34"/>
      <c r="G34"/>
      <c r="H34"/>
      <c r="I34"/>
      <c r="J34"/>
    </row>
    <row r="35" spans="1:10" x14ac:dyDescent="0.25">
      <c r="A35" s="14" t="s">
        <v>478</v>
      </c>
      <c r="B35"/>
      <c r="C35"/>
      <c r="D35"/>
      <c r="E35"/>
      <c r="F35"/>
      <c r="G35"/>
      <c r="H35"/>
      <c r="I35"/>
      <c r="J35"/>
    </row>
    <row r="36" spans="1:10" x14ac:dyDescent="0.25">
      <c r="A36" s="14" t="s">
        <v>479</v>
      </c>
      <c r="B36"/>
      <c r="C36"/>
      <c r="D36"/>
      <c r="E36"/>
      <c r="F36"/>
      <c r="G36"/>
      <c r="H36"/>
      <c r="I36"/>
      <c r="J36"/>
    </row>
    <row r="37" spans="1:10" x14ac:dyDescent="0.25">
      <c r="A37" s="14" t="s">
        <v>480</v>
      </c>
      <c r="B37"/>
      <c r="C37"/>
      <c r="D37"/>
      <c r="E37"/>
      <c r="F37"/>
      <c r="G37"/>
      <c r="H37"/>
      <c r="I37"/>
      <c r="J37"/>
    </row>
    <row r="38" spans="1:10" x14ac:dyDescent="0.25">
      <c r="A38" s="14" t="s">
        <v>481</v>
      </c>
      <c r="B38"/>
      <c r="C38"/>
      <c r="D38"/>
      <c r="E38"/>
      <c r="F38"/>
      <c r="G38"/>
      <c r="H38"/>
      <c r="I38"/>
      <c r="J38"/>
    </row>
    <row r="39" spans="1:10" x14ac:dyDescent="0.25">
      <c r="A39" s="14" t="s">
        <v>482</v>
      </c>
      <c r="B39"/>
      <c r="C39"/>
      <c r="D39"/>
      <c r="E39"/>
      <c r="F39"/>
      <c r="G39"/>
      <c r="H39"/>
      <c r="I39"/>
      <c r="J39"/>
    </row>
    <row r="40" spans="1:10" x14ac:dyDescent="0.25">
      <c r="A40" s="14" t="s">
        <v>483</v>
      </c>
      <c r="B40"/>
      <c r="C40"/>
      <c r="D40"/>
      <c r="E40"/>
      <c r="F40"/>
      <c r="G40"/>
      <c r="H40"/>
      <c r="I40"/>
      <c r="J40"/>
    </row>
    <row r="41" spans="1:10" x14ac:dyDescent="0.25">
      <c r="A41" s="14" t="s">
        <v>484</v>
      </c>
      <c r="B41"/>
      <c r="C41"/>
      <c r="D41"/>
      <c r="E41"/>
      <c r="F41"/>
      <c r="G41"/>
      <c r="H41"/>
      <c r="I41"/>
      <c r="J41"/>
    </row>
    <row r="42" spans="1:10" x14ac:dyDescent="0.25">
      <c r="A42" s="14" t="s">
        <v>485</v>
      </c>
      <c r="B42"/>
      <c r="C42"/>
      <c r="D42"/>
      <c r="E42"/>
      <c r="F42"/>
      <c r="G42"/>
      <c r="H42"/>
      <c r="I42"/>
      <c r="J42"/>
    </row>
    <row r="43" spans="1:10" x14ac:dyDescent="0.25">
      <c r="A43" s="14" t="s">
        <v>486</v>
      </c>
      <c r="B43"/>
      <c r="C43"/>
      <c r="D43"/>
      <c r="E43"/>
      <c r="F43"/>
      <c r="G43"/>
      <c r="H43"/>
      <c r="I43"/>
      <c r="J43"/>
    </row>
    <row r="44" spans="1:10" x14ac:dyDescent="0.25">
      <c r="A44" s="14" t="s">
        <v>487</v>
      </c>
      <c r="B44"/>
      <c r="C44"/>
      <c r="D44"/>
      <c r="E44"/>
      <c r="F44"/>
      <c r="G44"/>
      <c r="H44"/>
      <c r="I44"/>
      <c r="J44"/>
    </row>
    <row r="45" spans="1:10" x14ac:dyDescent="0.25">
      <c r="A45" s="14" t="s">
        <v>488</v>
      </c>
      <c r="B45"/>
      <c r="C45"/>
      <c r="D45"/>
      <c r="E45"/>
      <c r="F45"/>
      <c r="G45"/>
      <c r="H45"/>
      <c r="I45"/>
      <c r="J45"/>
    </row>
    <row r="46" spans="1:10" x14ac:dyDescent="0.25">
      <c r="A46" s="14" t="s">
        <v>489</v>
      </c>
      <c r="B46"/>
      <c r="C46"/>
      <c r="D46"/>
      <c r="E46"/>
      <c r="F46"/>
      <c r="G46"/>
      <c r="H46"/>
      <c r="I46"/>
      <c r="J46"/>
    </row>
    <row r="47" spans="1:10" x14ac:dyDescent="0.25">
      <c r="A47" s="14" t="s">
        <v>490</v>
      </c>
      <c r="B47"/>
      <c r="C47"/>
      <c r="D47"/>
      <c r="E47"/>
      <c r="F47"/>
      <c r="G47"/>
      <c r="H47"/>
      <c r="I47"/>
      <c r="J47"/>
    </row>
    <row r="48" spans="1:10" x14ac:dyDescent="0.25">
      <c r="A48" s="14" t="s">
        <v>491</v>
      </c>
      <c r="B48"/>
      <c r="C48"/>
      <c r="D48"/>
      <c r="E48"/>
      <c r="F48"/>
      <c r="G48"/>
      <c r="H48"/>
      <c r="I48"/>
      <c r="J48"/>
    </row>
    <row r="49" spans="1:10" x14ac:dyDescent="0.25">
      <c r="A49" s="14" t="s">
        <v>492</v>
      </c>
      <c r="B49"/>
      <c r="C49"/>
      <c r="D49"/>
      <c r="E49"/>
      <c r="F49"/>
      <c r="G49"/>
      <c r="H49"/>
      <c r="I49"/>
      <c r="J49"/>
    </row>
    <row r="50" spans="1:10" x14ac:dyDescent="0.25">
      <c r="A50" s="14" t="s">
        <v>493</v>
      </c>
      <c r="B50"/>
      <c r="C50"/>
      <c r="D50"/>
      <c r="E50"/>
      <c r="F50"/>
      <c r="G50"/>
      <c r="H50"/>
      <c r="I50"/>
      <c r="J50"/>
    </row>
    <row r="51" spans="1:10" x14ac:dyDescent="0.25">
      <c r="A51" s="14" t="s">
        <v>494</v>
      </c>
      <c r="B51"/>
      <c r="C51"/>
      <c r="D51"/>
      <c r="E51"/>
      <c r="F51"/>
      <c r="G51"/>
      <c r="H51"/>
      <c r="I51"/>
      <c r="J51"/>
    </row>
    <row r="52" spans="1:10" x14ac:dyDescent="0.25">
      <c r="A52" s="14" t="s">
        <v>495</v>
      </c>
      <c r="B52"/>
      <c r="C52"/>
      <c r="D52"/>
      <c r="E52"/>
      <c r="F52"/>
      <c r="G52"/>
      <c r="H52"/>
      <c r="I52"/>
      <c r="J52"/>
    </row>
    <row r="53" spans="1:10" x14ac:dyDescent="0.25">
      <c r="A53" s="14" t="s">
        <v>496</v>
      </c>
      <c r="B53"/>
      <c r="C53"/>
      <c r="D53"/>
      <c r="E53"/>
      <c r="F53"/>
      <c r="G53"/>
      <c r="H53"/>
      <c r="I53"/>
      <c r="J53"/>
    </row>
    <row r="54" spans="1:10" x14ac:dyDescent="0.25">
      <c r="A54" s="14" t="s">
        <v>497</v>
      </c>
      <c r="B54"/>
      <c r="C54"/>
      <c r="D54"/>
      <c r="E54"/>
      <c r="F54"/>
      <c r="G54"/>
      <c r="H54"/>
      <c r="I54"/>
      <c r="J54"/>
    </row>
    <row r="55" spans="1:10" x14ac:dyDescent="0.25">
      <c r="A55" s="14" t="s">
        <v>498</v>
      </c>
      <c r="B55"/>
      <c r="C55"/>
      <c r="D55"/>
      <c r="E55"/>
      <c r="F55"/>
      <c r="G55"/>
      <c r="H55"/>
      <c r="I55"/>
      <c r="J55"/>
    </row>
    <row r="56" spans="1:10" x14ac:dyDescent="0.25">
      <c r="A56" s="14" t="s">
        <v>499</v>
      </c>
      <c r="B56"/>
      <c r="C56"/>
      <c r="D56"/>
      <c r="E56"/>
      <c r="F56"/>
      <c r="G56"/>
      <c r="H56"/>
      <c r="I56"/>
      <c r="J56"/>
    </row>
    <row r="57" spans="1:10" x14ac:dyDescent="0.25">
      <c r="A57" s="14" t="s">
        <v>500</v>
      </c>
      <c r="B57"/>
      <c r="C57"/>
      <c r="D57"/>
      <c r="E57"/>
      <c r="F57"/>
      <c r="G57"/>
      <c r="H57"/>
      <c r="I57"/>
      <c r="J57"/>
    </row>
    <row r="58" spans="1:10" x14ac:dyDescent="0.25">
      <c r="A58" s="14" t="s">
        <v>501</v>
      </c>
      <c r="B58"/>
      <c r="C58"/>
      <c r="D58"/>
      <c r="E58"/>
      <c r="F58"/>
      <c r="G58"/>
      <c r="H58"/>
      <c r="I58"/>
      <c r="J58"/>
    </row>
    <row r="59" spans="1:10" x14ac:dyDescent="0.25">
      <c r="A59" s="14" t="s">
        <v>502</v>
      </c>
      <c r="B59"/>
      <c r="C59"/>
      <c r="D59"/>
      <c r="E59"/>
      <c r="F59"/>
      <c r="G59"/>
      <c r="H59"/>
      <c r="I59"/>
      <c r="J59"/>
    </row>
    <row r="60" spans="1:10" x14ac:dyDescent="0.25">
      <c r="A60" s="14" t="s">
        <v>503</v>
      </c>
      <c r="B60"/>
      <c r="C60"/>
      <c r="D60"/>
      <c r="E60"/>
      <c r="F60"/>
      <c r="G60"/>
      <c r="H60"/>
      <c r="I60"/>
      <c r="J60"/>
    </row>
    <row r="61" spans="1:10" x14ac:dyDescent="0.25">
      <c r="A61" s="14" t="s">
        <v>504</v>
      </c>
      <c r="B61"/>
      <c r="C61"/>
      <c r="D61"/>
      <c r="E61"/>
      <c r="F61"/>
      <c r="G61"/>
      <c r="H61"/>
      <c r="I61"/>
      <c r="J61"/>
    </row>
    <row r="62" spans="1:10" x14ac:dyDescent="0.25">
      <c r="A62" s="14" t="s">
        <v>505</v>
      </c>
      <c r="B62"/>
      <c r="C62"/>
      <c r="D62"/>
      <c r="E62"/>
      <c r="F62"/>
      <c r="G62"/>
      <c r="H62"/>
      <c r="I62"/>
      <c r="J62"/>
    </row>
    <row r="63" spans="1:10" x14ac:dyDescent="0.25">
      <c r="A63" s="14" t="s">
        <v>506</v>
      </c>
      <c r="B63"/>
      <c r="C63"/>
      <c r="D63"/>
      <c r="E63"/>
      <c r="F63"/>
      <c r="G63"/>
      <c r="H63"/>
      <c r="I63"/>
      <c r="J63"/>
    </row>
    <row r="64" spans="1:10" x14ac:dyDescent="0.25">
      <c r="A64" s="14" t="s">
        <v>507</v>
      </c>
      <c r="B64"/>
      <c r="C64"/>
      <c r="D64"/>
      <c r="E64"/>
      <c r="F64"/>
      <c r="G64"/>
      <c r="H64"/>
      <c r="I64"/>
      <c r="J64"/>
    </row>
    <row r="65" spans="1:10" x14ac:dyDescent="0.25">
      <c r="A65" s="14" t="s">
        <v>508</v>
      </c>
      <c r="B65"/>
      <c r="C65"/>
      <c r="D65"/>
      <c r="E65"/>
      <c r="F65"/>
      <c r="G65"/>
      <c r="H65"/>
      <c r="I65"/>
      <c r="J65"/>
    </row>
    <row r="66" spans="1:10" x14ac:dyDescent="0.25">
      <c r="A66" s="14" t="s">
        <v>509</v>
      </c>
      <c r="B66"/>
      <c r="C66"/>
      <c r="D66"/>
      <c r="E66"/>
      <c r="F66"/>
      <c r="G66"/>
      <c r="H66"/>
      <c r="I66"/>
      <c r="J66"/>
    </row>
    <row r="67" spans="1:10" x14ac:dyDescent="0.25">
      <c r="A67" s="14" t="s">
        <v>510</v>
      </c>
      <c r="B67"/>
      <c r="C67"/>
      <c r="D67"/>
      <c r="E67"/>
      <c r="F67"/>
      <c r="G67"/>
      <c r="H67"/>
      <c r="I67"/>
      <c r="J67"/>
    </row>
    <row r="68" spans="1:10" x14ac:dyDescent="0.25">
      <c r="A68" s="14" t="s">
        <v>511</v>
      </c>
      <c r="B68"/>
      <c r="C68"/>
      <c r="D68"/>
      <c r="E68"/>
      <c r="F68"/>
      <c r="G68"/>
      <c r="H68"/>
      <c r="I68"/>
      <c r="J68"/>
    </row>
    <row r="69" spans="1:10" x14ac:dyDescent="0.25">
      <c r="A69" s="14" t="s">
        <v>512</v>
      </c>
      <c r="B69"/>
      <c r="C69"/>
      <c r="D69"/>
      <c r="E69"/>
      <c r="F69"/>
      <c r="G69"/>
      <c r="H69"/>
      <c r="I69"/>
      <c r="J69"/>
    </row>
    <row r="70" spans="1:10" x14ac:dyDescent="0.25">
      <c r="A70" s="14" t="s">
        <v>513</v>
      </c>
      <c r="B70"/>
      <c r="C70"/>
      <c r="D70"/>
      <c r="E70"/>
      <c r="F70"/>
      <c r="G70"/>
      <c r="H70"/>
      <c r="I70"/>
      <c r="J70"/>
    </row>
    <row r="71" spans="1:10" x14ac:dyDescent="0.25">
      <c r="A71" s="14" t="s">
        <v>514</v>
      </c>
      <c r="B71"/>
      <c r="C71"/>
      <c r="D71"/>
      <c r="E71"/>
      <c r="F71"/>
      <c r="G71"/>
      <c r="H71"/>
      <c r="I71"/>
      <c r="J71"/>
    </row>
    <row r="72" spans="1:10" x14ac:dyDescent="0.25">
      <c r="A72" s="14" t="s">
        <v>515</v>
      </c>
      <c r="B72"/>
      <c r="C72"/>
      <c r="D72"/>
      <c r="E72"/>
      <c r="F72"/>
      <c r="G72"/>
      <c r="H72"/>
      <c r="I72"/>
      <c r="J72"/>
    </row>
    <row r="73" spans="1:10" x14ac:dyDescent="0.25">
      <c r="A73" s="14" t="s">
        <v>516</v>
      </c>
      <c r="B73"/>
      <c r="C73"/>
      <c r="D73"/>
      <c r="E73"/>
      <c r="F73"/>
      <c r="G73"/>
      <c r="H73"/>
      <c r="I73"/>
      <c r="J73"/>
    </row>
    <row r="74" spans="1:10" x14ac:dyDescent="0.25">
      <c r="A74" s="14" t="s">
        <v>517</v>
      </c>
      <c r="B74"/>
      <c r="C74"/>
      <c r="D74"/>
      <c r="E74"/>
      <c r="F74"/>
      <c r="G74"/>
      <c r="H74"/>
      <c r="I74"/>
      <c r="J74"/>
    </row>
    <row r="75" spans="1:10" x14ac:dyDescent="0.25">
      <c r="A75" s="14" t="s">
        <v>518</v>
      </c>
      <c r="B75"/>
      <c r="C75"/>
      <c r="D75"/>
      <c r="E75"/>
      <c r="F75"/>
      <c r="G75"/>
      <c r="H75"/>
      <c r="I75"/>
      <c r="J75"/>
    </row>
    <row r="76" spans="1:10" x14ac:dyDescent="0.25">
      <c r="A76" s="14" t="s">
        <v>519</v>
      </c>
      <c r="B76"/>
      <c r="C76"/>
      <c r="D76"/>
      <c r="E76"/>
      <c r="F76"/>
      <c r="G76"/>
      <c r="H76"/>
      <c r="I76"/>
      <c r="J76"/>
    </row>
    <row r="77" spans="1:10" x14ac:dyDescent="0.25">
      <c r="A77" s="14" t="s">
        <v>520</v>
      </c>
      <c r="B77"/>
      <c r="C77"/>
      <c r="D77"/>
      <c r="E77"/>
      <c r="F77"/>
      <c r="G77"/>
      <c r="H77"/>
      <c r="I77"/>
      <c r="J77"/>
    </row>
    <row r="78" spans="1:10" x14ac:dyDescent="0.25">
      <c r="A78" s="14" t="s">
        <v>521</v>
      </c>
      <c r="B78"/>
      <c r="C78"/>
      <c r="D78"/>
      <c r="E78"/>
      <c r="F78"/>
      <c r="G78"/>
      <c r="H78"/>
      <c r="I78"/>
      <c r="J78"/>
    </row>
    <row r="79" spans="1:10" x14ac:dyDescent="0.25">
      <c r="A79" s="14" t="s">
        <v>522</v>
      </c>
      <c r="B79"/>
      <c r="C79"/>
      <c r="D79"/>
      <c r="E79"/>
      <c r="F79"/>
      <c r="G79"/>
      <c r="H79"/>
      <c r="I79"/>
      <c r="J79"/>
    </row>
    <row r="80" spans="1:10" x14ac:dyDescent="0.25">
      <c r="A80" s="14" t="s">
        <v>523</v>
      </c>
      <c r="B80"/>
      <c r="C80"/>
      <c r="D80"/>
      <c r="E80"/>
      <c r="F80"/>
      <c r="G80"/>
      <c r="H80"/>
      <c r="I80"/>
      <c r="J80"/>
    </row>
    <row r="81" spans="1:10" x14ac:dyDescent="0.25">
      <c r="A81" s="14" t="s">
        <v>524</v>
      </c>
      <c r="B81"/>
      <c r="C81"/>
      <c r="D81"/>
      <c r="E81"/>
      <c r="F81"/>
      <c r="G81"/>
      <c r="H81"/>
      <c r="I81"/>
      <c r="J81"/>
    </row>
    <row r="82" spans="1:10" x14ac:dyDescent="0.25">
      <c r="A82" s="14" t="s">
        <v>525</v>
      </c>
      <c r="B82"/>
      <c r="C82"/>
      <c r="D82"/>
      <c r="E82"/>
      <c r="F82"/>
      <c r="G82"/>
      <c r="H82"/>
      <c r="I82"/>
      <c r="J82"/>
    </row>
    <row r="83" spans="1:10" x14ac:dyDescent="0.25">
      <c r="A83" s="14" t="s">
        <v>526</v>
      </c>
      <c r="B83"/>
      <c r="C83"/>
      <c r="D83"/>
      <c r="E83"/>
      <c r="F83"/>
      <c r="G83"/>
      <c r="H83"/>
      <c r="I83"/>
      <c r="J83"/>
    </row>
    <row r="84" spans="1:10" x14ac:dyDescent="0.25">
      <c r="A84" s="14" t="s">
        <v>527</v>
      </c>
      <c r="B84"/>
      <c r="C84"/>
      <c r="D84"/>
      <c r="E84"/>
      <c r="F84"/>
      <c r="G84"/>
      <c r="H84"/>
      <c r="I84"/>
      <c r="J84"/>
    </row>
    <row r="85" spans="1:10" x14ac:dyDescent="0.25">
      <c r="A85" s="14" t="s">
        <v>528</v>
      </c>
      <c r="B85"/>
      <c r="C85"/>
      <c r="D85"/>
      <c r="E85"/>
      <c r="F85"/>
      <c r="G85"/>
      <c r="H85"/>
      <c r="I85"/>
      <c r="J85"/>
    </row>
    <row r="86" spans="1:10" x14ac:dyDescent="0.25">
      <c r="A86" s="14" t="s">
        <v>529</v>
      </c>
      <c r="B86"/>
      <c r="C86"/>
      <c r="D86"/>
      <c r="E86"/>
      <c r="F86"/>
      <c r="G86"/>
      <c r="H86"/>
      <c r="I86"/>
      <c r="J86"/>
    </row>
    <row r="87" spans="1:10" x14ac:dyDescent="0.25">
      <c r="A87" s="14" t="s">
        <v>530</v>
      </c>
      <c r="B87"/>
      <c r="C87"/>
      <c r="D87"/>
      <c r="E87"/>
      <c r="F87"/>
      <c r="G87"/>
      <c r="H87"/>
      <c r="I87"/>
      <c r="J87"/>
    </row>
    <row r="88" spans="1:10" x14ac:dyDescent="0.25">
      <c r="A88" s="14" t="s">
        <v>531</v>
      </c>
      <c r="B88"/>
      <c r="C88"/>
      <c r="D88"/>
      <c r="E88"/>
      <c r="F88"/>
      <c r="G88"/>
      <c r="H88"/>
      <c r="I88"/>
      <c r="J88"/>
    </row>
    <row r="89" spans="1:10" x14ac:dyDescent="0.25">
      <c r="A89" s="14" t="s">
        <v>532</v>
      </c>
      <c r="B89"/>
      <c r="C89"/>
      <c r="D89"/>
      <c r="E89"/>
      <c r="F89"/>
      <c r="G89"/>
      <c r="H89"/>
      <c r="I89"/>
      <c r="J89"/>
    </row>
    <row r="90" spans="1:10" x14ac:dyDescent="0.25">
      <c r="A90" s="14" t="s">
        <v>533</v>
      </c>
      <c r="B90"/>
      <c r="C90"/>
      <c r="D90"/>
      <c r="E90"/>
      <c r="F90"/>
      <c r="G90"/>
      <c r="H90"/>
      <c r="I90"/>
      <c r="J90"/>
    </row>
    <row r="91" spans="1:10" x14ac:dyDescent="0.25">
      <c r="A91" s="14" t="s">
        <v>534</v>
      </c>
      <c r="B91"/>
      <c r="C91"/>
      <c r="D91"/>
      <c r="E91"/>
      <c r="F91"/>
      <c r="G91"/>
      <c r="H91"/>
      <c r="I91"/>
      <c r="J91"/>
    </row>
    <row r="92" spans="1:10" x14ac:dyDescent="0.25">
      <c r="A92" s="14" t="s">
        <v>535</v>
      </c>
      <c r="B92"/>
      <c r="C92"/>
      <c r="D92"/>
      <c r="E92"/>
      <c r="F92"/>
      <c r="G92"/>
      <c r="H92"/>
      <c r="I92"/>
      <c r="J92"/>
    </row>
    <row r="93" spans="1:10" x14ac:dyDescent="0.25">
      <c r="A93" s="14" t="s">
        <v>536</v>
      </c>
      <c r="B93"/>
      <c r="C93"/>
      <c r="D93"/>
      <c r="E93"/>
      <c r="F93"/>
      <c r="G93"/>
      <c r="H93"/>
      <c r="I93"/>
      <c r="J93"/>
    </row>
    <row r="94" spans="1:10" x14ac:dyDescent="0.25">
      <c r="A94" s="14" t="s">
        <v>537</v>
      </c>
      <c r="B94"/>
      <c r="C94"/>
      <c r="D94"/>
      <c r="E94"/>
      <c r="F94"/>
      <c r="G94"/>
      <c r="H94"/>
      <c r="I94"/>
      <c r="J94"/>
    </row>
    <row r="95" spans="1:10" x14ac:dyDescent="0.25">
      <c r="A95" s="14" t="s">
        <v>538</v>
      </c>
      <c r="B95"/>
      <c r="C95"/>
      <c r="D95"/>
      <c r="E95"/>
      <c r="F95"/>
      <c r="G95"/>
      <c r="H95"/>
      <c r="I95"/>
      <c r="J95"/>
    </row>
    <row r="96" spans="1:10" x14ac:dyDescent="0.25">
      <c r="A96" s="14" t="s">
        <v>539</v>
      </c>
      <c r="B96"/>
      <c r="C96"/>
      <c r="D96"/>
      <c r="E96"/>
      <c r="F96"/>
      <c r="G96"/>
      <c r="H96"/>
      <c r="I96"/>
      <c r="J96"/>
    </row>
    <row r="97" spans="1:10" x14ac:dyDescent="0.25">
      <c r="A97" s="14" t="s">
        <v>540</v>
      </c>
      <c r="B97"/>
      <c r="C97"/>
      <c r="D97"/>
      <c r="E97"/>
      <c r="F97"/>
      <c r="G97"/>
      <c r="H97"/>
      <c r="I97"/>
      <c r="J97"/>
    </row>
    <row r="98" spans="1:10" x14ac:dyDescent="0.25">
      <c r="A98" s="14" t="s">
        <v>541</v>
      </c>
      <c r="B98"/>
      <c r="C98"/>
      <c r="D98"/>
      <c r="E98"/>
      <c r="F98"/>
      <c r="G98"/>
      <c r="H98"/>
      <c r="I98"/>
      <c r="J98"/>
    </row>
    <row r="99" spans="1:10" x14ac:dyDescent="0.25">
      <c r="A99" s="14" t="s">
        <v>542</v>
      </c>
      <c r="B99"/>
      <c r="C99"/>
      <c r="D99"/>
      <c r="E99"/>
      <c r="F99"/>
      <c r="G99"/>
      <c r="H99"/>
      <c r="I99"/>
      <c r="J99"/>
    </row>
    <row r="100" spans="1:10" x14ac:dyDescent="0.25">
      <c r="A100" s="14" t="s">
        <v>543</v>
      </c>
      <c r="B100"/>
      <c r="C100"/>
      <c r="D100"/>
      <c r="E100"/>
      <c r="F100"/>
      <c r="G100"/>
      <c r="H100"/>
      <c r="I100"/>
      <c r="J100"/>
    </row>
    <row r="101" spans="1:10" x14ac:dyDescent="0.25">
      <c r="A101" s="14" t="s">
        <v>544</v>
      </c>
      <c r="B101"/>
      <c r="C101"/>
      <c r="D101"/>
      <c r="E101"/>
      <c r="F101"/>
      <c r="G101"/>
      <c r="H101"/>
      <c r="I101"/>
      <c r="J101"/>
    </row>
    <row r="102" spans="1:10" x14ac:dyDescent="0.25">
      <c r="A102" s="14" t="s">
        <v>545</v>
      </c>
      <c r="B102"/>
      <c r="C102"/>
      <c r="D102"/>
      <c r="E102"/>
      <c r="F102"/>
      <c r="G102"/>
      <c r="H102"/>
      <c r="I102"/>
      <c r="J102"/>
    </row>
    <row r="103" spans="1:10" x14ac:dyDescent="0.25">
      <c r="A103" s="14" t="s">
        <v>546</v>
      </c>
      <c r="B103"/>
      <c r="C103"/>
      <c r="D103"/>
      <c r="E103"/>
      <c r="F103"/>
      <c r="G103"/>
      <c r="H103"/>
      <c r="I103"/>
      <c r="J103"/>
    </row>
    <row r="104" spans="1:10" x14ac:dyDescent="0.25">
      <c r="A104" s="14" t="s">
        <v>547</v>
      </c>
      <c r="B104"/>
      <c r="C104"/>
      <c r="D104"/>
      <c r="E104"/>
      <c r="F104"/>
      <c r="G104"/>
      <c r="H104"/>
      <c r="I104"/>
      <c r="J104"/>
    </row>
    <row r="105" spans="1:10" x14ac:dyDescent="0.25">
      <c r="A105" s="14" t="s">
        <v>548</v>
      </c>
      <c r="B105"/>
      <c r="C105"/>
      <c r="D105"/>
      <c r="E105"/>
      <c r="F105"/>
      <c r="G105"/>
      <c r="H105"/>
      <c r="I105"/>
      <c r="J105"/>
    </row>
    <row r="106" spans="1:10" x14ac:dyDescent="0.25">
      <c r="A106" s="14" t="s">
        <v>549</v>
      </c>
      <c r="B106"/>
      <c r="C106"/>
      <c r="D106"/>
      <c r="E106"/>
      <c r="F106"/>
      <c r="G106"/>
      <c r="H106"/>
      <c r="I106"/>
      <c r="J106"/>
    </row>
    <row r="107" spans="1:10" x14ac:dyDescent="0.25">
      <c r="A107" s="14" t="s">
        <v>550</v>
      </c>
      <c r="B107"/>
      <c r="C107"/>
      <c r="D107"/>
      <c r="E107"/>
      <c r="F107"/>
      <c r="G107"/>
      <c r="H107"/>
      <c r="I107"/>
      <c r="J107"/>
    </row>
    <row r="108" spans="1:10" x14ac:dyDescent="0.25">
      <c r="A108" s="14" t="s">
        <v>551</v>
      </c>
      <c r="B108"/>
      <c r="C108"/>
      <c r="D108"/>
      <c r="E108"/>
      <c r="F108"/>
      <c r="G108"/>
      <c r="H108"/>
      <c r="I108"/>
      <c r="J108"/>
    </row>
    <row r="109" spans="1:10" x14ac:dyDescent="0.25">
      <c r="A109" s="14" t="s">
        <v>552</v>
      </c>
      <c r="B109"/>
      <c r="C109"/>
      <c r="D109"/>
      <c r="E109"/>
      <c r="F109"/>
      <c r="G109"/>
      <c r="H109"/>
      <c r="I109"/>
      <c r="J109"/>
    </row>
    <row r="110" spans="1:10" x14ac:dyDescent="0.25">
      <c r="A110" s="14" t="s">
        <v>553</v>
      </c>
      <c r="B110"/>
      <c r="C110"/>
      <c r="D110"/>
      <c r="E110"/>
      <c r="F110"/>
      <c r="G110"/>
      <c r="H110"/>
      <c r="I110"/>
      <c r="J110"/>
    </row>
    <row r="111" spans="1:10" x14ac:dyDescent="0.25">
      <c r="A111" s="14" t="s">
        <v>554</v>
      </c>
      <c r="B111"/>
      <c r="C111"/>
      <c r="D111"/>
      <c r="E111"/>
      <c r="F111"/>
      <c r="G111"/>
      <c r="H111"/>
      <c r="I111"/>
      <c r="J111"/>
    </row>
    <row r="112" spans="1:10" x14ac:dyDescent="0.25">
      <c r="A112" s="14" t="s">
        <v>555</v>
      </c>
      <c r="B112"/>
      <c r="C112"/>
      <c r="D112"/>
      <c r="E112"/>
      <c r="F112"/>
      <c r="G112"/>
      <c r="H112"/>
      <c r="I112"/>
      <c r="J112"/>
    </row>
    <row r="113" spans="1:10" x14ac:dyDescent="0.25">
      <c r="A113" s="14" t="s">
        <v>856</v>
      </c>
      <c r="B113"/>
      <c r="C113"/>
      <c r="D113"/>
      <c r="E113"/>
      <c r="F113"/>
      <c r="G113"/>
      <c r="H113"/>
      <c r="I113"/>
      <c r="J113"/>
    </row>
    <row r="114" spans="1:10" x14ac:dyDescent="0.25">
      <c r="A114" s="14" t="s">
        <v>556</v>
      </c>
      <c r="B114"/>
      <c r="C114"/>
      <c r="D114"/>
      <c r="E114"/>
      <c r="F114"/>
      <c r="G114"/>
      <c r="H114"/>
      <c r="I114"/>
      <c r="J114"/>
    </row>
    <row r="115" spans="1:10" x14ac:dyDescent="0.25">
      <c r="A115" s="14" t="s">
        <v>557</v>
      </c>
      <c r="B115"/>
      <c r="C115"/>
      <c r="D115"/>
      <c r="E115"/>
      <c r="F115"/>
      <c r="G115"/>
      <c r="H115"/>
      <c r="I115"/>
      <c r="J115"/>
    </row>
    <row r="116" spans="1:10" x14ac:dyDescent="0.25">
      <c r="A116" s="14" t="s">
        <v>558</v>
      </c>
      <c r="B116"/>
      <c r="C116"/>
      <c r="D116"/>
      <c r="E116"/>
      <c r="F116"/>
      <c r="G116"/>
      <c r="H116"/>
      <c r="I116"/>
      <c r="J116"/>
    </row>
    <row r="117" spans="1:10" x14ac:dyDescent="0.25">
      <c r="A117" s="14" t="s">
        <v>559</v>
      </c>
      <c r="B117"/>
      <c r="C117"/>
      <c r="D117"/>
      <c r="E117"/>
      <c r="F117"/>
      <c r="G117"/>
      <c r="H117"/>
      <c r="I117"/>
      <c r="J117"/>
    </row>
    <row r="118" spans="1:10" x14ac:dyDescent="0.25">
      <c r="A118" s="14" t="s">
        <v>560</v>
      </c>
      <c r="B118"/>
      <c r="C118"/>
      <c r="D118"/>
      <c r="E118"/>
      <c r="F118"/>
      <c r="G118"/>
      <c r="H118"/>
      <c r="I118"/>
      <c r="J118"/>
    </row>
    <row r="119" spans="1:10" x14ac:dyDescent="0.25">
      <c r="A119" s="14" t="s">
        <v>561</v>
      </c>
      <c r="B119"/>
      <c r="C119"/>
      <c r="D119"/>
      <c r="E119"/>
      <c r="F119"/>
      <c r="G119"/>
      <c r="H119"/>
      <c r="I119"/>
      <c r="J119"/>
    </row>
    <row r="120" spans="1:10" x14ac:dyDescent="0.25">
      <c r="A120" s="14" t="s">
        <v>562</v>
      </c>
      <c r="B120"/>
      <c r="C120"/>
      <c r="D120"/>
      <c r="E120"/>
      <c r="F120"/>
      <c r="G120"/>
      <c r="H120"/>
      <c r="I120"/>
      <c r="J120"/>
    </row>
    <row r="121" spans="1:10" x14ac:dyDescent="0.25">
      <c r="A121" s="14" t="s">
        <v>563</v>
      </c>
      <c r="B121"/>
      <c r="C121"/>
      <c r="D121"/>
      <c r="E121"/>
      <c r="F121"/>
      <c r="G121"/>
      <c r="H121"/>
      <c r="I121"/>
      <c r="J121"/>
    </row>
    <row r="122" spans="1:10" x14ac:dyDescent="0.25">
      <c r="A122" s="14" t="s">
        <v>564</v>
      </c>
      <c r="B122"/>
      <c r="C122"/>
      <c r="D122"/>
      <c r="E122"/>
      <c r="F122"/>
      <c r="G122"/>
      <c r="H122"/>
      <c r="I122"/>
      <c r="J122"/>
    </row>
    <row r="123" spans="1:10" x14ac:dyDescent="0.25">
      <c r="A123" s="14" t="s">
        <v>565</v>
      </c>
      <c r="B123"/>
      <c r="C123"/>
      <c r="D123"/>
      <c r="E123"/>
      <c r="F123"/>
      <c r="G123"/>
      <c r="H123"/>
      <c r="I123"/>
      <c r="J123"/>
    </row>
    <row r="124" spans="1:10" x14ac:dyDescent="0.25">
      <c r="A124" s="14" t="s">
        <v>566</v>
      </c>
      <c r="B124"/>
      <c r="C124"/>
      <c r="D124"/>
      <c r="E124"/>
      <c r="F124"/>
      <c r="G124"/>
      <c r="H124"/>
      <c r="I124"/>
      <c r="J124"/>
    </row>
    <row r="125" spans="1:10" x14ac:dyDescent="0.25">
      <c r="A125" s="14" t="s">
        <v>567</v>
      </c>
      <c r="B125"/>
      <c r="C125"/>
      <c r="D125"/>
      <c r="E125"/>
      <c r="F125"/>
      <c r="G125"/>
      <c r="H125"/>
      <c r="I125"/>
      <c r="J125"/>
    </row>
    <row r="126" spans="1:10" x14ac:dyDescent="0.25">
      <c r="A126" s="14" t="s">
        <v>568</v>
      </c>
      <c r="B126"/>
      <c r="C126"/>
      <c r="D126"/>
      <c r="E126"/>
      <c r="F126"/>
      <c r="G126"/>
      <c r="H126"/>
      <c r="I126"/>
      <c r="J126"/>
    </row>
    <row r="127" spans="1:10" x14ac:dyDescent="0.25">
      <c r="A127" s="14" t="s">
        <v>569</v>
      </c>
      <c r="B127"/>
      <c r="C127"/>
      <c r="D127"/>
      <c r="E127"/>
      <c r="F127"/>
      <c r="G127"/>
      <c r="H127"/>
      <c r="I127"/>
      <c r="J127"/>
    </row>
    <row r="128" spans="1:10" x14ac:dyDescent="0.25">
      <c r="A128" s="14" t="s">
        <v>570</v>
      </c>
      <c r="B128"/>
      <c r="C128"/>
      <c r="D128"/>
      <c r="E128"/>
      <c r="F128"/>
      <c r="G128"/>
      <c r="H128"/>
      <c r="I128"/>
      <c r="J128"/>
    </row>
    <row r="129" spans="1:10" x14ac:dyDescent="0.25">
      <c r="A129" s="14" t="s">
        <v>571</v>
      </c>
      <c r="B129"/>
      <c r="C129"/>
      <c r="D129"/>
      <c r="E129"/>
      <c r="F129"/>
      <c r="G129"/>
      <c r="H129"/>
      <c r="I129"/>
      <c r="J129"/>
    </row>
    <row r="130" spans="1:10" x14ac:dyDescent="0.25">
      <c r="A130" s="14" t="s">
        <v>572</v>
      </c>
      <c r="B130"/>
      <c r="C130"/>
      <c r="D130"/>
      <c r="E130"/>
      <c r="F130"/>
      <c r="G130"/>
      <c r="H130"/>
      <c r="I130"/>
      <c r="J130"/>
    </row>
    <row r="131" spans="1:10" x14ac:dyDescent="0.25">
      <c r="A131" s="14" t="s">
        <v>573</v>
      </c>
      <c r="B131"/>
      <c r="C131"/>
      <c r="D131"/>
      <c r="E131"/>
      <c r="F131"/>
      <c r="G131"/>
      <c r="H131"/>
      <c r="I131"/>
      <c r="J131"/>
    </row>
    <row r="132" spans="1:10" x14ac:dyDescent="0.25">
      <c r="A132" s="14" t="s">
        <v>574</v>
      </c>
      <c r="B132"/>
      <c r="C132"/>
      <c r="D132"/>
      <c r="E132"/>
      <c r="F132"/>
      <c r="G132"/>
      <c r="H132"/>
      <c r="I132"/>
      <c r="J132"/>
    </row>
    <row r="133" spans="1:10" x14ac:dyDescent="0.25">
      <c r="A133" s="14" t="s">
        <v>575</v>
      </c>
      <c r="B133"/>
      <c r="C133"/>
      <c r="D133"/>
      <c r="E133"/>
      <c r="F133"/>
      <c r="G133"/>
      <c r="H133"/>
      <c r="I133"/>
      <c r="J133"/>
    </row>
    <row r="134" spans="1:10" x14ac:dyDescent="0.25">
      <c r="A134" s="14" t="s">
        <v>576</v>
      </c>
      <c r="B134"/>
      <c r="C134"/>
      <c r="D134"/>
      <c r="E134"/>
      <c r="F134"/>
      <c r="G134"/>
      <c r="H134"/>
      <c r="I134"/>
      <c r="J134"/>
    </row>
    <row r="135" spans="1:10" x14ac:dyDescent="0.25">
      <c r="A135" s="14" t="s">
        <v>577</v>
      </c>
      <c r="B135"/>
      <c r="C135"/>
      <c r="D135"/>
      <c r="E135"/>
      <c r="F135"/>
      <c r="G135"/>
      <c r="H135"/>
      <c r="I135"/>
      <c r="J135"/>
    </row>
    <row r="136" spans="1:10" x14ac:dyDescent="0.25">
      <c r="A136" s="14" t="s">
        <v>578</v>
      </c>
      <c r="B136"/>
      <c r="C136"/>
      <c r="D136"/>
      <c r="E136"/>
      <c r="F136"/>
      <c r="G136"/>
      <c r="H136"/>
      <c r="I136"/>
      <c r="J136"/>
    </row>
    <row r="137" spans="1:10" x14ac:dyDescent="0.25">
      <c r="A137" s="14" t="s">
        <v>579</v>
      </c>
      <c r="B137"/>
      <c r="C137"/>
      <c r="D137"/>
      <c r="E137"/>
      <c r="F137"/>
      <c r="G137"/>
      <c r="H137"/>
      <c r="I137"/>
      <c r="J137"/>
    </row>
    <row r="138" spans="1:10" x14ac:dyDescent="0.25">
      <c r="A138" s="14" t="s">
        <v>580</v>
      </c>
      <c r="B138"/>
      <c r="C138"/>
      <c r="D138"/>
      <c r="E138"/>
      <c r="F138"/>
      <c r="G138"/>
      <c r="H138"/>
      <c r="I138"/>
      <c r="J138"/>
    </row>
    <row r="139" spans="1:10" x14ac:dyDescent="0.25">
      <c r="A139" s="14" t="s">
        <v>581</v>
      </c>
      <c r="B139"/>
      <c r="C139"/>
      <c r="D139"/>
      <c r="E139"/>
      <c r="F139"/>
      <c r="G139"/>
      <c r="H139"/>
      <c r="I139"/>
      <c r="J139"/>
    </row>
    <row r="140" spans="1:10" x14ac:dyDescent="0.25">
      <c r="A140" s="14" t="s">
        <v>582</v>
      </c>
      <c r="B140"/>
      <c r="C140"/>
      <c r="D140"/>
      <c r="E140"/>
      <c r="F140"/>
      <c r="G140"/>
      <c r="H140"/>
      <c r="I140"/>
      <c r="J140"/>
    </row>
    <row r="141" spans="1:10" x14ac:dyDescent="0.25">
      <c r="A141" s="14" t="s">
        <v>583</v>
      </c>
      <c r="B141"/>
      <c r="C141"/>
      <c r="D141"/>
      <c r="E141"/>
      <c r="F141"/>
      <c r="G141"/>
      <c r="H141"/>
      <c r="I141"/>
      <c r="J141"/>
    </row>
    <row r="142" spans="1:10" x14ac:dyDescent="0.25">
      <c r="A142" s="14" t="s">
        <v>584</v>
      </c>
      <c r="B142"/>
      <c r="C142"/>
      <c r="D142"/>
      <c r="E142"/>
      <c r="F142"/>
      <c r="G142"/>
      <c r="H142"/>
      <c r="I142"/>
      <c r="J142"/>
    </row>
    <row r="143" spans="1:10" x14ac:dyDescent="0.25">
      <c r="A143" s="14" t="s">
        <v>585</v>
      </c>
      <c r="B143"/>
      <c r="C143"/>
      <c r="D143"/>
      <c r="E143"/>
      <c r="F143"/>
      <c r="G143"/>
      <c r="H143"/>
      <c r="I143"/>
      <c r="J143"/>
    </row>
    <row r="144" spans="1:10" x14ac:dyDescent="0.25">
      <c r="A144" s="14" t="s">
        <v>586</v>
      </c>
      <c r="B144"/>
      <c r="C144"/>
      <c r="D144"/>
      <c r="E144"/>
      <c r="F144"/>
      <c r="G144"/>
      <c r="H144"/>
      <c r="I144"/>
      <c r="J144"/>
    </row>
    <row r="145" spans="1:10" x14ac:dyDescent="0.25">
      <c r="A145" s="14" t="s">
        <v>587</v>
      </c>
      <c r="B145"/>
      <c r="C145"/>
      <c r="D145"/>
      <c r="E145"/>
      <c r="F145"/>
      <c r="G145"/>
      <c r="H145"/>
      <c r="I145"/>
      <c r="J145"/>
    </row>
    <row r="146" spans="1:10" x14ac:dyDescent="0.25">
      <c r="A146" s="14" t="s">
        <v>588</v>
      </c>
      <c r="B146"/>
      <c r="C146"/>
      <c r="D146"/>
      <c r="E146"/>
      <c r="F146"/>
      <c r="G146"/>
      <c r="H146"/>
      <c r="I146"/>
      <c r="J146"/>
    </row>
    <row r="147" spans="1:10" x14ac:dyDescent="0.25">
      <c r="A147" s="14" t="s">
        <v>589</v>
      </c>
      <c r="B147"/>
      <c r="C147"/>
      <c r="D147"/>
      <c r="E147"/>
      <c r="F147"/>
      <c r="G147"/>
      <c r="H147"/>
      <c r="I147"/>
      <c r="J147"/>
    </row>
    <row r="148" spans="1:10" x14ac:dyDescent="0.25">
      <c r="A148" s="14" t="s">
        <v>590</v>
      </c>
      <c r="B148"/>
      <c r="C148"/>
      <c r="D148"/>
      <c r="E148"/>
      <c r="F148"/>
      <c r="G148"/>
      <c r="H148"/>
      <c r="I148"/>
      <c r="J148"/>
    </row>
    <row r="149" spans="1:10" x14ac:dyDescent="0.25">
      <c r="A149" s="14" t="s">
        <v>591</v>
      </c>
      <c r="B149"/>
      <c r="C149"/>
      <c r="D149"/>
      <c r="E149"/>
      <c r="F149"/>
      <c r="G149"/>
      <c r="H149"/>
      <c r="I149"/>
      <c r="J149"/>
    </row>
    <row r="150" spans="1:10" x14ac:dyDescent="0.25">
      <c r="A150" s="14" t="s">
        <v>592</v>
      </c>
      <c r="B150"/>
      <c r="C150"/>
      <c r="D150"/>
      <c r="E150"/>
      <c r="F150"/>
      <c r="G150"/>
      <c r="H150"/>
      <c r="I150"/>
      <c r="J150"/>
    </row>
    <row r="151" spans="1:10" x14ac:dyDescent="0.25">
      <c r="A151" s="14" t="s">
        <v>593</v>
      </c>
      <c r="B151"/>
      <c r="C151"/>
      <c r="D151"/>
      <c r="E151"/>
      <c r="F151"/>
      <c r="G151"/>
      <c r="H151"/>
      <c r="I151"/>
      <c r="J151"/>
    </row>
    <row r="152" spans="1:10" x14ac:dyDescent="0.25">
      <c r="A152" s="14" t="s">
        <v>594</v>
      </c>
      <c r="B152"/>
      <c r="C152"/>
      <c r="D152"/>
      <c r="E152"/>
      <c r="F152"/>
      <c r="G152"/>
      <c r="H152"/>
      <c r="I152"/>
      <c r="J152"/>
    </row>
    <row r="153" spans="1:10" x14ac:dyDescent="0.25">
      <c r="A153" s="14" t="s">
        <v>595</v>
      </c>
      <c r="B153"/>
      <c r="C153"/>
      <c r="D153"/>
      <c r="E153"/>
      <c r="F153"/>
      <c r="G153"/>
      <c r="H153"/>
      <c r="I153"/>
      <c r="J153"/>
    </row>
    <row r="154" spans="1:10" x14ac:dyDescent="0.25">
      <c r="A154" s="14" t="s">
        <v>596</v>
      </c>
      <c r="B154"/>
      <c r="C154"/>
      <c r="D154"/>
      <c r="E154"/>
      <c r="F154"/>
      <c r="G154"/>
      <c r="H154"/>
      <c r="I154"/>
      <c r="J154"/>
    </row>
    <row r="155" spans="1:10" x14ac:dyDescent="0.25">
      <c r="A155" s="14" t="s">
        <v>597</v>
      </c>
      <c r="B155"/>
      <c r="C155"/>
      <c r="D155"/>
      <c r="E155"/>
      <c r="F155"/>
      <c r="G155"/>
      <c r="H155"/>
      <c r="I155"/>
      <c r="J155"/>
    </row>
    <row r="156" spans="1:10" x14ac:dyDescent="0.25">
      <c r="A156" s="14" t="s">
        <v>598</v>
      </c>
      <c r="B156"/>
      <c r="C156"/>
      <c r="D156"/>
      <c r="E156"/>
      <c r="F156"/>
      <c r="G156"/>
      <c r="H156"/>
      <c r="I156"/>
      <c r="J156"/>
    </row>
    <row r="157" spans="1:10" x14ac:dyDescent="0.25">
      <c r="A157" s="14" t="s">
        <v>599</v>
      </c>
      <c r="B157"/>
      <c r="C157"/>
      <c r="D157"/>
      <c r="E157"/>
      <c r="F157"/>
      <c r="G157"/>
      <c r="H157"/>
      <c r="I157"/>
      <c r="J157"/>
    </row>
    <row r="158" spans="1:10" x14ac:dyDescent="0.25">
      <c r="A158" s="14" t="s">
        <v>600</v>
      </c>
      <c r="B158"/>
      <c r="C158"/>
      <c r="D158"/>
      <c r="E158"/>
      <c r="F158"/>
      <c r="G158"/>
      <c r="H158"/>
      <c r="I158"/>
      <c r="J158"/>
    </row>
    <row r="159" spans="1:10" x14ac:dyDescent="0.25">
      <c r="A159" s="14" t="s">
        <v>601</v>
      </c>
      <c r="B159"/>
      <c r="C159"/>
      <c r="D159"/>
      <c r="E159"/>
      <c r="F159"/>
      <c r="G159"/>
      <c r="H159"/>
      <c r="I159"/>
      <c r="J159"/>
    </row>
    <row r="160" spans="1:10" x14ac:dyDescent="0.25">
      <c r="A160" s="14" t="s">
        <v>602</v>
      </c>
      <c r="B160"/>
      <c r="C160"/>
      <c r="D160"/>
      <c r="E160"/>
      <c r="F160"/>
      <c r="G160"/>
      <c r="H160"/>
      <c r="I160"/>
      <c r="J160"/>
    </row>
    <row r="161" spans="1:10" x14ac:dyDescent="0.25">
      <c r="A161" s="14" t="s">
        <v>603</v>
      </c>
      <c r="B161"/>
      <c r="C161"/>
      <c r="D161"/>
      <c r="E161"/>
      <c r="F161"/>
      <c r="G161"/>
      <c r="H161"/>
      <c r="I161"/>
      <c r="J161"/>
    </row>
    <row r="162" spans="1:10" x14ac:dyDescent="0.25">
      <c r="A162" s="14" t="s">
        <v>604</v>
      </c>
      <c r="B162"/>
      <c r="C162"/>
      <c r="D162"/>
      <c r="E162"/>
      <c r="F162"/>
      <c r="G162"/>
      <c r="H162"/>
      <c r="I162"/>
      <c r="J162"/>
    </row>
    <row r="163" spans="1:10" x14ac:dyDescent="0.25">
      <c r="A163" s="14" t="s">
        <v>605</v>
      </c>
      <c r="B163"/>
      <c r="C163"/>
      <c r="D163"/>
      <c r="E163"/>
      <c r="F163"/>
      <c r="G163"/>
      <c r="H163"/>
      <c r="I163"/>
      <c r="J163"/>
    </row>
    <row r="164" spans="1:10" x14ac:dyDescent="0.25">
      <c r="A164" s="14" t="s">
        <v>606</v>
      </c>
      <c r="B164"/>
      <c r="C164"/>
      <c r="D164"/>
      <c r="E164"/>
      <c r="F164"/>
      <c r="G164"/>
      <c r="H164"/>
      <c r="I164"/>
      <c r="J164"/>
    </row>
    <row r="165" spans="1:10" x14ac:dyDescent="0.25">
      <c r="A165" s="14" t="s">
        <v>607</v>
      </c>
      <c r="B165"/>
      <c r="C165"/>
      <c r="D165"/>
      <c r="E165"/>
      <c r="F165"/>
      <c r="G165"/>
      <c r="H165"/>
      <c r="I165"/>
      <c r="J165"/>
    </row>
    <row r="166" spans="1:10" x14ac:dyDescent="0.25">
      <c r="A166" s="14" t="s">
        <v>608</v>
      </c>
      <c r="B166"/>
      <c r="C166"/>
      <c r="D166"/>
      <c r="E166"/>
      <c r="F166"/>
      <c r="G166"/>
      <c r="H166"/>
      <c r="I166"/>
      <c r="J166"/>
    </row>
    <row r="167" spans="1:10" x14ac:dyDescent="0.25">
      <c r="A167" s="14" t="s">
        <v>609</v>
      </c>
      <c r="B167"/>
      <c r="C167"/>
      <c r="D167"/>
      <c r="E167"/>
      <c r="F167"/>
      <c r="G167"/>
      <c r="H167"/>
      <c r="I167"/>
      <c r="J167"/>
    </row>
    <row r="168" spans="1:10" x14ac:dyDescent="0.25">
      <c r="A168" s="14" t="s">
        <v>610</v>
      </c>
      <c r="B168"/>
      <c r="C168"/>
      <c r="D168"/>
      <c r="E168"/>
      <c r="F168"/>
      <c r="G168"/>
      <c r="H168"/>
      <c r="I168"/>
      <c r="J168"/>
    </row>
    <row r="169" spans="1:10" x14ac:dyDescent="0.25">
      <c r="A169" s="14" t="s">
        <v>611</v>
      </c>
      <c r="B169"/>
      <c r="C169"/>
      <c r="D169"/>
      <c r="E169"/>
      <c r="F169"/>
      <c r="G169"/>
      <c r="H169"/>
      <c r="I169"/>
      <c r="J169"/>
    </row>
    <row r="170" spans="1:10" x14ac:dyDescent="0.25">
      <c r="A170" s="14" t="s">
        <v>612</v>
      </c>
      <c r="B170"/>
      <c r="C170"/>
      <c r="D170"/>
      <c r="E170"/>
      <c r="F170"/>
      <c r="G170"/>
      <c r="H170"/>
      <c r="I170"/>
      <c r="J170"/>
    </row>
    <row r="171" spans="1:10" x14ac:dyDescent="0.25">
      <c r="A171" s="14" t="s">
        <v>613</v>
      </c>
      <c r="B171"/>
      <c r="C171"/>
      <c r="D171"/>
      <c r="E171"/>
      <c r="F171"/>
      <c r="G171"/>
      <c r="H171"/>
      <c r="I171"/>
      <c r="J171"/>
    </row>
    <row r="172" spans="1:10" x14ac:dyDescent="0.25">
      <c r="A172" s="14" t="s">
        <v>614</v>
      </c>
      <c r="B172"/>
      <c r="C172"/>
      <c r="D172"/>
      <c r="E172"/>
      <c r="F172"/>
      <c r="G172"/>
      <c r="H172"/>
      <c r="I172"/>
      <c r="J172"/>
    </row>
    <row r="173" spans="1:10" x14ac:dyDescent="0.25">
      <c r="A173" s="14" t="s">
        <v>615</v>
      </c>
      <c r="B173"/>
      <c r="C173"/>
      <c r="D173"/>
      <c r="E173"/>
      <c r="F173"/>
      <c r="G173"/>
      <c r="H173"/>
      <c r="I173"/>
      <c r="J173"/>
    </row>
    <row r="174" spans="1:10" x14ac:dyDescent="0.25">
      <c r="A174" s="14" t="s">
        <v>616</v>
      </c>
      <c r="B174"/>
      <c r="C174"/>
      <c r="D174"/>
      <c r="E174"/>
      <c r="F174"/>
      <c r="G174"/>
      <c r="H174"/>
      <c r="I174"/>
      <c r="J174"/>
    </row>
    <row r="175" spans="1:10" x14ac:dyDescent="0.25">
      <c r="A175" s="14" t="s">
        <v>617</v>
      </c>
      <c r="B175"/>
      <c r="C175"/>
      <c r="D175"/>
      <c r="E175"/>
      <c r="F175"/>
      <c r="G175"/>
      <c r="H175"/>
      <c r="I175"/>
      <c r="J175"/>
    </row>
    <row r="176" spans="1:10" x14ac:dyDescent="0.25">
      <c r="A176" s="14" t="s">
        <v>618</v>
      </c>
      <c r="B176"/>
      <c r="C176"/>
      <c r="D176"/>
      <c r="E176"/>
      <c r="F176"/>
      <c r="G176"/>
      <c r="H176"/>
      <c r="I176"/>
      <c r="J176"/>
    </row>
    <row r="177" spans="1:10" x14ac:dyDescent="0.25">
      <c r="A177" s="14" t="s">
        <v>619</v>
      </c>
      <c r="B177"/>
      <c r="C177"/>
      <c r="D177"/>
      <c r="E177"/>
      <c r="F177"/>
      <c r="G177"/>
      <c r="H177"/>
      <c r="I177"/>
      <c r="J177"/>
    </row>
    <row r="178" spans="1:10" x14ac:dyDescent="0.25">
      <c r="A178" s="14" t="s">
        <v>620</v>
      </c>
      <c r="B178"/>
      <c r="C178"/>
      <c r="D178"/>
      <c r="E178"/>
      <c r="F178"/>
      <c r="G178"/>
      <c r="H178"/>
      <c r="I178"/>
      <c r="J178"/>
    </row>
    <row r="179" spans="1:10" x14ac:dyDescent="0.25">
      <c r="A179" s="14" t="s">
        <v>857</v>
      </c>
      <c r="B179"/>
      <c r="C179"/>
      <c r="D179"/>
      <c r="E179"/>
      <c r="F179"/>
      <c r="G179"/>
      <c r="H179"/>
      <c r="I179"/>
      <c r="J179"/>
    </row>
    <row r="180" spans="1:10" x14ac:dyDescent="0.25">
      <c r="A180" s="14" t="s">
        <v>621</v>
      </c>
      <c r="B180"/>
      <c r="C180"/>
      <c r="D180"/>
      <c r="E180"/>
      <c r="F180"/>
      <c r="G180"/>
      <c r="H180"/>
      <c r="I180"/>
      <c r="J180"/>
    </row>
    <row r="181" spans="1:10" x14ac:dyDescent="0.25">
      <c r="A181" s="14" t="s">
        <v>622</v>
      </c>
      <c r="B181"/>
      <c r="C181"/>
      <c r="D181"/>
      <c r="E181"/>
      <c r="F181"/>
      <c r="G181"/>
      <c r="H181"/>
      <c r="I181"/>
      <c r="J181"/>
    </row>
    <row r="182" spans="1:10" x14ac:dyDescent="0.25">
      <c r="A182" s="14" t="s">
        <v>623</v>
      </c>
      <c r="B182"/>
      <c r="C182"/>
      <c r="D182"/>
      <c r="E182"/>
      <c r="F182"/>
      <c r="G182"/>
      <c r="H182"/>
      <c r="I182"/>
      <c r="J182"/>
    </row>
    <row r="183" spans="1:10" x14ac:dyDescent="0.25">
      <c r="A183" s="14" t="s">
        <v>624</v>
      </c>
      <c r="B183"/>
      <c r="C183"/>
      <c r="D183"/>
      <c r="E183"/>
      <c r="F183"/>
      <c r="G183"/>
      <c r="H183"/>
      <c r="I183"/>
      <c r="J183"/>
    </row>
    <row r="184" spans="1:10" x14ac:dyDescent="0.25">
      <c r="A184" s="14" t="s">
        <v>625</v>
      </c>
      <c r="B184"/>
      <c r="C184"/>
      <c r="D184"/>
      <c r="E184"/>
      <c r="F184"/>
      <c r="G184"/>
      <c r="H184"/>
      <c r="I184"/>
      <c r="J184"/>
    </row>
    <row r="185" spans="1:10" x14ac:dyDescent="0.25">
      <c r="A185" s="14" t="s">
        <v>626</v>
      </c>
      <c r="B185"/>
      <c r="C185"/>
      <c r="D185"/>
      <c r="E185"/>
      <c r="F185"/>
      <c r="G185"/>
      <c r="H185"/>
      <c r="I185"/>
      <c r="J185"/>
    </row>
    <row r="186" spans="1:10" x14ac:dyDescent="0.25">
      <c r="A186" s="14" t="s">
        <v>627</v>
      </c>
      <c r="B186"/>
      <c r="C186"/>
      <c r="D186"/>
      <c r="E186"/>
      <c r="F186"/>
      <c r="G186"/>
      <c r="H186"/>
      <c r="I186"/>
      <c r="J186"/>
    </row>
    <row r="187" spans="1:10" x14ac:dyDescent="0.25">
      <c r="A187" s="14" t="s">
        <v>628</v>
      </c>
      <c r="B187"/>
      <c r="C187"/>
      <c r="D187"/>
      <c r="E187"/>
      <c r="F187"/>
      <c r="G187"/>
      <c r="H187"/>
      <c r="I187"/>
      <c r="J187"/>
    </row>
    <row r="188" spans="1:10" x14ac:dyDescent="0.25">
      <c r="A188" s="14" t="s">
        <v>629</v>
      </c>
      <c r="B188"/>
      <c r="C188"/>
      <c r="D188"/>
      <c r="E188"/>
      <c r="F188"/>
      <c r="G188"/>
      <c r="H188"/>
      <c r="I188"/>
      <c r="J188"/>
    </row>
    <row r="189" spans="1:10" x14ac:dyDescent="0.25">
      <c r="A189" s="14" t="s">
        <v>630</v>
      </c>
      <c r="B189"/>
      <c r="C189"/>
      <c r="D189"/>
      <c r="E189"/>
      <c r="F189"/>
      <c r="G189"/>
      <c r="H189"/>
      <c r="I189"/>
      <c r="J189"/>
    </row>
    <row r="190" spans="1:10" x14ac:dyDescent="0.25">
      <c r="A190" s="14" t="s">
        <v>631</v>
      </c>
      <c r="B190"/>
      <c r="C190"/>
      <c r="D190"/>
      <c r="E190"/>
      <c r="F190"/>
      <c r="G190"/>
      <c r="H190"/>
      <c r="I190"/>
      <c r="J190"/>
    </row>
    <row r="191" spans="1:10" x14ac:dyDescent="0.25">
      <c r="A191" s="14" t="s">
        <v>632</v>
      </c>
      <c r="B191"/>
      <c r="C191"/>
      <c r="D191"/>
      <c r="E191"/>
      <c r="F191"/>
      <c r="G191"/>
      <c r="H191"/>
      <c r="I191"/>
      <c r="J191"/>
    </row>
    <row r="192" spans="1:10" x14ac:dyDescent="0.25">
      <c r="A192" s="14" t="s">
        <v>633</v>
      </c>
      <c r="B192"/>
      <c r="C192"/>
      <c r="D192"/>
      <c r="E192"/>
      <c r="F192"/>
      <c r="G192"/>
      <c r="H192"/>
      <c r="I192"/>
      <c r="J192"/>
    </row>
    <row r="193" spans="1:10" x14ac:dyDescent="0.25">
      <c r="A193" s="14" t="s">
        <v>634</v>
      </c>
      <c r="B193"/>
      <c r="C193"/>
      <c r="D193"/>
      <c r="E193"/>
      <c r="F193"/>
      <c r="G193"/>
      <c r="H193"/>
      <c r="I193"/>
      <c r="J193"/>
    </row>
    <row r="194" spans="1:10" x14ac:dyDescent="0.25">
      <c r="A194" s="14" t="s">
        <v>635</v>
      </c>
      <c r="B194"/>
      <c r="C194"/>
      <c r="D194"/>
      <c r="E194"/>
      <c r="F194"/>
      <c r="G194"/>
      <c r="H194"/>
      <c r="I194"/>
      <c r="J194"/>
    </row>
    <row r="195" spans="1:10" x14ac:dyDescent="0.25">
      <c r="A195" s="14" t="s">
        <v>636</v>
      </c>
      <c r="B195"/>
      <c r="C195"/>
      <c r="D195"/>
      <c r="E195"/>
      <c r="F195"/>
      <c r="G195"/>
      <c r="H195"/>
      <c r="I195"/>
      <c r="J195"/>
    </row>
    <row r="196" spans="1:10" x14ac:dyDescent="0.25">
      <c r="A196" s="14" t="s">
        <v>637</v>
      </c>
      <c r="B196"/>
      <c r="C196"/>
      <c r="D196"/>
      <c r="E196"/>
      <c r="F196"/>
      <c r="G196"/>
      <c r="H196"/>
      <c r="I196"/>
      <c r="J196"/>
    </row>
    <row r="197" spans="1:10" x14ac:dyDescent="0.25">
      <c r="A197" s="14" t="s">
        <v>638</v>
      </c>
      <c r="B197"/>
      <c r="C197"/>
      <c r="D197"/>
      <c r="E197"/>
      <c r="F197"/>
      <c r="G197"/>
      <c r="H197"/>
      <c r="I197"/>
      <c r="J197"/>
    </row>
    <row r="198" spans="1:10" x14ac:dyDescent="0.25">
      <c r="A198" s="14" t="s">
        <v>639</v>
      </c>
      <c r="B198"/>
      <c r="C198"/>
      <c r="D198"/>
      <c r="E198"/>
      <c r="F198"/>
      <c r="G198"/>
      <c r="H198"/>
      <c r="I198"/>
      <c r="J198"/>
    </row>
    <row r="199" spans="1:10" x14ac:dyDescent="0.25">
      <c r="A199" s="14" t="s">
        <v>640</v>
      </c>
      <c r="B199"/>
      <c r="C199"/>
      <c r="D199"/>
      <c r="E199"/>
      <c r="F199"/>
      <c r="G199"/>
      <c r="H199"/>
      <c r="I199"/>
      <c r="J199"/>
    </row>
    <row r="200" spans="1:10" x14ac:dyDescent="0.25">
      <c r="A200" s="14" t="s">
        <v>641</v>
      </c>
      <c r="B200"/>
      <c r="C200"/>
      <c r="D200"/>
      <c r="E200"/>
      <c r="F200"/>
      <c r="G200"/>
      <c r="H200"/>
      <c r="I200"/>
      <c r="J200"/>
    </row>
    <row r="201" spans="1:10" x14ac:dyDescent="0.25">
      <c r="A201" s="14" t="s">
        <v>642</v>
      </c>
      <c r="B201"/>
      <c r="C201"/>
      <c r="D201"/>
      <c r="E201"/>
      <c r="F201"/>
      <c r="G201"/>
      <c r="H201"/>
      <c r="I201"/>
      <c r="J201"/>
    </row>
    <row r="202" spans="1:10" x14ac:dyDescent="0.25">
      <c r="A202" s="14" t="s">
        <v>643</v>
      </c>
      <c r="B202"/>
      <c r="C202"/>
      <c r="D202"/>
      <c r="E202"/>
      <c r="F202"/>
      <c r="G202"/>
      <c r="H202"/>
      <c r="I202"/>
      <c r="J202"/>
    </row>
    <row r="203" spans="1:10" x14ac:dyDescent="0.25">
      <c r="A203" s="14" t="s">
        <v>644</v>
      </c>
      <c r="B203"/>
      <c r="C203"/>
      <c r="D203"/>
      <c r="E203"/>
      <c r="F203"/>
      <c r="G203"/>
      <c r="H203"/>
      <c r="I203"/>
      <c r="J203"/>
    </row>
    <row r="204" spans="1:10" x14ac:dyDescent="0.25">
      <c r="A204" s="14" t="s">
        <v>645</v>
      </c>
      <c r="B204"/>
      <c r="C204"/>
      <c r="D204"/>
      <c r="E204"/>
      <c r="F204"/>
      <c r="G204"/>
      <c r="H204"/>
      <c r="I204"/>
      <c r="J204"/>
    </row>
    <row r="205" spans="1:10" x14ac:dyDescent="0.25">
      <c r="A205" s="14" t="s">
        <v>646</v>
      </c>
      <c r="B205"/>
      <c r="C205"/>
      <c r="D205"/>
      <c r="E205"/>
      <c r="F205"/>
      <c r="G205"/>
      <c r="H205"/>
      <c r="I205"/>
      <c r="J205"/>
    </row>
    <row r="206" spans="1:10" x14ac:dyDescent="0.25">
      <c r="A206" s="14" t="s">
        <v>647</v>
      </c>
      <c r="B206"/>
      <c r="C206"/>
      <c r="D206"/>
      <c r="E206"/>
      <c r="F206"/>
      <c r="G206"/>
      <c r="H206"/>
      <c r="I206"/>
      <c r="J206"/>
    </row>
    <row r="207" spans="1:10" x14ac:dyDescent="0.25">
      <c r="A207" s="14" t="s">
        <v>648</v>
      </c>
      <c r="B207"/>
      <c r="C207"/>
      <c r="D207"/>
      <c r="E207"/>
      <c r="F207"/>
      <c r="G207"/>
      <c r="H207"/>
      <c r="I207"/>
      <c r="J207"/>
    </row>
    <row r="208" spans="1:10" x14ac:dyDescent="0.25">
      <c r="A208" s="14" t="s">
        <v>649</v>
      </c>
      <c r="B208"/>
      <c r="C208"/>
      <c r="D208"/>
      <c r="E208"/>
      <c r="F208"/>
      <c r="G208"/>
      <c r="H208"/>
      <c r="I208"/>
      <c r="J208"/>
    </row>
    <row r="209" spans="1:10" x14ac:dyDescent="0.25">
      <c r="A209" s="14" t="s">
        <v>650</v>
      </c>
      <c r="B209"/>
      <c r="C209"/>
      <c r="D209"/>
      <c r="E209"/>
      <c r="F209"/>
      <c r="G209"/>
      <c r="H209"/>
      <c r="I209"/>
      <c r="J209"/>
    </row>
    <row r="210" spans="1:10" x14ac:dyDescent="0.25">
      <c r="A210" s="14" t="s">
        <v>651</v>
      </c>
      <c r="B210"/>
      <c r="C210"/>
      <c r="D210"/>
      <c r="E210"/>
      <c r="F210"/>
      <c r="G210"/>
      <c r="H210"/>
      <c r="I210"/>
      <c r="J210"/>
    </row>
    <row r="211" spans="1:10" x14ac:dyDescent="0.25">
      <c r="A211" s="14" t="s">
        <v>652</v>
      </c>
      <c r="B211"/>
      <c r="C211"/>
      <c r="D211"/>
      <c r="E211"/>
      <c r="F211"/>
      <c r="G211"/>
      <c r="H211"/>
      <c r="I211"/>
      <c r="J211"/>
    </row>
    <row r="212" spans="1:10" x14ac:dyDescent="0.25">
      <c r="A212" s="14" t="s">
        <v>653</v>
      </c>
      <c r="B212"/>
      <c r="C212"/>
      <c r="D212"/>
      <c r="E212"/>
      <c r="F212"/>
      <c r="G212"/>
      <c r="H212"/>
      <c r="I212"/>
      <c r="J212"/>
    </row>
    <row r="213" spans="1:10" x14ac:dyDescent="0.25">
      <c r="A213" s="14" t="s">
        <v>654</v>
      </c>
      <c r="B213"/>
      <c r="C213"/>
      <c r="D213"/>
      <c r="E213"/>
      <c r="F213"/>
      <c r="G213"/>
      <c r="H213"/>
      <c r="I213"/>
      <c r="J213"/>
    </row>
    <row r="214" spans="1:10" x14ac:dyDescent="0.25">
      <c r="A214" s="14" t="s">
        <v>655</v>
      </c>
      <c r="B214"/>
      <c r="C214"/>
      <c r="D214"/>
      <c r="E214"/>
      <c r="F214"/>
      <c r="G214"/>
      <c r="H214"/>
      <c r="I214"/>
      <c r="J214"/>
    </row>
    <row r="215" spans="1:10" x14ac:dyDescent="0.25">
      <c r="A215" s="14" t="s">
        <v>656</v>
      </c>
      <c r="B215"/>
      <c r="C215"/>
      <c r="D215"/>
      <c r="E215"/>
      <c r="F215"/>
      <c r="G215"/>
      <c r="H215"/>
      <c r="I215"/>
      <c r="J215"/>
    </row>
    <row r="216" spans="1:10" x14ac:dyDescent="0.25">
      <c r="A216" s="14" t="s">
        <v>657</v>
      </c>
      <c r="B216"/>
      <c r="C216"/>
      <c r="D216"/>
      <c r="E216"/>
      <c r="F216"/>
      <c r="G216"/>
      <c r="H216"/>
      <c r="I216"/>
      <c r="J216"/>
    </row>
    <row r="217" spans="1:10" x14ac:dyDescent="0.25">
      <c r="A217" s="14" t="s">
        <v>658</v>
      </c>
      <c r="B217"/>
      <c r="C217"/>
      <c r="D217"/>
      <c r="E217"/>
      <c r="F217"/>
      <c r="G217"/>
      <c r="H217"/>
      <c r="I217"/>
      <c r="J217"/>
    </row>
    <row r="218" spans="1:10" x14ac:dyDescent="0.25">
      <c r="A218" s="14" t="s">
        <v>659</v>
      </c>
      <c r="B218"/>
      <c r="C218"/>
      <c r="D218"/>
      <c r="E218"/>
      <c r="F218"/>
      <c r="G218"/>
      <c r="H218"/>
      <c r="I218"/>
      <c r="J218"/>
    </row>
    <row r="219" spans="1:10" x14ac:dyDescent="0.25">
      <c r="A219" s="14" t="s">
        <v>660</v>
      </c>
      <c r="B219"/>
      <c r="C219"/>
      <c r="D219"/>
      <c r="E219"/>
      <c r="F219"/>
      <c r="G219"/>
      <c r="H219"/>
      <c r="I219"/>
      <c r="J219"/>
    </row>
    <row r="220" spans="1:10" x14ac:dyDescent="0.25">
      <c r="A220" s="14" t="s">
        <v>661</v>
      </c>
      <c r="B220"/>
      <c r="C220"/>
      <c r="D220"/>
      <c r="E220"/>
      <c r="F220"/>
      <c r="G220"/>
      <c r="H220"/>
      <c r="I220"/>
      <c r="J220"/>
    </row>
    <row r="221" spans="1:10" x14ac:dyDescent="0.25">
      <c r="A221" s="14" t="s">
        <v>662</v>
      </c>
      <c r="B221"/>
      <c r="C221"/>
      <c r="D221"/>
      <c r="E221"/>
      <c r="F221"/>
      <c r="G221"/>
      <c r="H221"/>
      <c r="I221"/>
      <c r="J221"/>
    </row>
    <row r="222" spans="1:10" x14ac:dyDescent="0.25">
      <c r="A222" s="14" t="s">
        <v>663</v>
      </c>
      <c r="B222"/>
      <c r="C222"/>
      <c r="D222"/>
      <c r="E222"/>
      <c r="F222"/>
      <c r="G222"/>
      <c r="H222"/>
      <c r="I222"/>
      <c r="J222"/>
    </row>
    <row r="223" spans="1:10" x14ac:dyDescent="0.25">
      <c r="A223" s="14" t="s">
        <v>664</v>
      </c>
      <c r="B223"/>
      <c r="C223"/>
      <c r="D223"/>
      <c r="E223"/>
      <c r="F223"/>
      <c r="G223"/>
      <c r="H223"/>
      <c r="I223"/>
      <c r="J223"/>
    </row>
    <row r="224" spans="1:10" x14ac:dyDescent="0.25">
      <c r="A224" s="14" t="s">
        <v>665</v>
      </c>
      <c r="B224"/>
      <c r="C224"/>
      <c r="D224"/>
      <c r="E224"/>
      <c r="F224"/>
      <c r="G224"/>
      <c r="H224"/>
      <c r="I224"/>
      <c r="J224"/>
    </row>
    <row r="225" spans="1:10" x14ac:dyDescent="0.25">
      <c r="A225" s="14" t="s">
        <v>666</v>
      </c>
      <c r="B225"/>
      <c r="C225"/>
      <c r="D225"/>
      <c r="E225"/>
      <c r="F225"/>
      <c r="G225"/>
      <c r="H225"/>
      <c r="I225"/>
      <c r="J225"/>
    </row>
    <row r="226" spans="1:10" x14ac:dyDescent="0.25">
      <c r="A226" s="14" t="s">
        <v>667</v>
      </c>
      <c r="B226"/>
      <c r="C226"/>
      <c r="D226"/>
      <c r="E226"/>
      <c r="F226"/>
      <c r="G226"/>
      <c r="H226"/>
      <c r="I226"/>
      <c r="J226"/>
    </row>
    <row r="227" spans="1:10" x14ac:dyDescent="0.25">
      <c r="A227" s="14" t="s">
        <v>668</v>
      </c>
      <c r="B227"/>
      <c r="C227"/>
      <c r="D227"/>
      <c r="E227"/>
      <c r="F227"/>
      <c r="G227"/>
      <c r="H227"/>
      <c r="I227"/>
      <c r="J227"/>
    </row>
    <row r="228" spans="1:10" x14ac:dyDescent="0.25">
      <c r="A228" s="14" t="s">
        <v>669</v>
      </c>
      <c r="B228"/>
      <c r="C228"/>
      <c r="D228"/>
      <c r="E228"/>
      <c r="F228"/>
      <c r="G228"/>
      <c r="H228"/>
      <c r="I228"/>
      <c r="J228"/>
    </row>
    <row r="229" spans="1:10" x14ac:dyDescent="0.25">
      <c r="A229" s="14" t="s">
        <v>670</v>
      </c>
      <c r="B229"/>
      <c r="C229"/>
      <c r="D229"/>
      <c r="E229"/>
      <c r="F229"/>
      <c r="G229"/>
      <c r="H229"/>
      <c r="I229"/>
      <c r="J229"/>
    </row>
    <row r="230" spans="1:10" x14ac:dyDescent="0.25">
      <c r="A230" s="14" t="s">
        <v>671</v>
      </c>
      <c r="B230"/>
      <c r="C230"/>
      <c r="D230"/>
      <c r="E230"/>
      <c r="F230"/>
      <c r="G230"/>
      <c r="H230"/>
      <c r="I230"/>
      <c r="J230"/>
    </row>
    <row r="231" spans="1:10" x14ac:dyDescent="0.25">
      <c r="A231" s="14" t="s">
        <v>672</v>
      </c>
      <c r="B231"/>
      <c r="C231"/>
      <c r="D231"/>
      <c r="E231"/>
      <c r="F231"/>
      <c r="G231"/>
      <c r="H231"/>
      <c r="I231"/>
      <c r="J231"/>
    </row>
    <row r="232" spans="1:10" x14ac:dyDescent="0.25">
      <c r="A232" s="14" t="s">
        <v>673</v>
      </c>
      <c r="B232"/>
      <c r="C232"/>
      <c r="D232"/>
      <c r="E232"/>
      <c r="F232"/>
      <c r="G232"/>
      <c r="H232"/>
      <c r="I232"/>
      <c r="J232"/>
    </row>
    <row r="233" spans="1:10" x14ac:dyDescent="0.25">
      <c r="A233" s="14" t="s">
        <v>674</v>
      </c>
      <c r="B233"/>
      <c r="C233"/>
      <c r="D233"/>
      <c r="E233"/>
      <c r="F233"/>
      <c r="G233"/>
      <c r="H233"/>
      <c r="I233"/>
      <c r="J233"/>
    </row>
    <row r="234" spans="1:10" x14ac:dyDescent="0.25">
      <c r="A234" s="14" t="s">
        <v>675</v>
      </c>
      <c r="B234"/>
      <c r="C234"/>
      <c r="D234"/>
      <c r="E234"/>
      <c r="F234"/>
      <c r="G234"/>
      <c r="H234"/>
      <c r="I234"/>
      <c r="J234"/>
    </row>
    <row r="235" spans="1:10" x14ac:dyDescent="0.25">
      <c r="A235" s="14" t="s">
        <v>676</v>
      </c>
      <c r="B235"/>
      <c r="C235"/>
      <c r="D235"/>
      <c r="E235"/>
      <c r="F235"/>
      <c r="G235"/>
      <c r="H235"/>
      <c r="I235"/>
      <c r="J235"/>
    </row>
    <row r="236" spans="1:10" x14ac:dyDescent="0.25">
      <c r="A236" s="14" t="s">
        <v>677</v>
      </c>
      <c r="B236"/>
      <c r="C236"/>
      <c r="D236"/>
      <c r="E236"/>
      <c r="F236"/>
      <c r="G236"/>
      <c r="H236"/>
      <c r="I236"/>
      <c r="J236"/>
    </row>
    <row r="237" spans="1:10" x14ac:dyDescent="0.25">
      <c r="A237" s="14" t="s">
        <v>678</v>
      </c>
      <c r="B237"/>
      <c r="C237"/>
      <c r="D237"/>
      <c r="E237"/>
      <c r="F237"/>
      <c r="G237"/>
      <c r="H237"/>
      <c r="I237"/>
      <c r="J237"/>
    </row>
    <row r="238" spans="1:10" x14ac:dyDescent="0.25">
      <c r="A238" s="14" t="s">
        <v>679</v>
      </c>
      <c r="B238"/>
      <c r="C238"/>
      <c r="D238"/>
      <c r="E238"/>
      <c r="F238"/>
      <c r="G238"/>
      <c r="H238"/>
      <c r="I238"/>
      <c r="J238"/>
    </row>
    <row r="239" spans="1:10" x14ac:dyDescent="0.25">
      <c r="A239" s="14" t="s">
        <v>680</v>
      </c>
      <c r="B239"/>
      <c r="C239"/>
      <c r="D239"/>
      <c r="E239"/>
      <c r="F239"/>
      <c r="G239"/>
      <c r="H239"/>
      <c r="I239"/>
      <c r="J239"/>
    </row>
    <row r="240" spans="1:10" x14ac:dyDescent="0.25">
      <c r="A240" s="14" t="s">
        <v>681</v>
      </c>
      <c r="B240"/>
      <c r="C240"/>
      <c r="D240"/>
      <c r="E240"/>
      <c r="F240"/>
      <c r="G240"/>
      <c r="H240"/>
      <c r="I240"/>
      <c r="J240"/>
    </row>
    <row r="241" spans="1:10" x14ac:dyDescent="0.25">
      <c r="A241" s="14" t="s">
        <v>682</v>
      </c>
      <c r="B241"/>
      <c r="C241"/>
      <c r="D241"/>
      <c r="E241"/>
      <c r="F241"/>
      <c r="G241"/>
      <c r="H241"/>
      <c r="I241"/>
      <c r="J241"/>
    </row>
    <row r="242" spans="1:10" x14ac:dyDescent="0.25">
      <c r="A242" s="14" t="s">
        <v>683</v>
      </c>
      <c r="B242"/>
      <c r="C242"/>
      <c r="D242"/>
      <c r="E242"/>
      <c r="F242"/>
      <c r="G242"/>
      <c r="H242"/>
      <c r="I242"/>
      <c r="J242"/>
    </row>
    <row r="243" spans="1:10" x14ac:dyDescent="0.25">
      <c r="A243" s="14" t="s">
        <v>684</v>
      </c>
      <c r="B243"/>
      <c r="C243"/>
      <c r="D243"/>
      <c r="E243"/>
      <c r="F243"/>
      <c r="G243"/>
      <c r="H243"/>
      <c r="I243"/>
      <c r="J243"/>
    </row>
    <row r="244" spans="1:10" x14ac:dyDescent="0.25">
      <c r="A244" s="14" t="s">
        <v>685</v>
      </c>
      <c r="B244"/>
      <c r="C244"/>
      <c r="D244"/>
      <c r="E244"/>
      <c r="F244"/>
      <c r="G244"/>
      <c r="H244"/>
      <c r="I244"/>
      <c r="J244"/>
    </row>
    <row r="245" spans="1:10" x14ac:dyDescent="0.25">
      <c r="A245" s="14" t="s">
        <v>686</v>
      </c>
      <c r="B245"/>
      <c r="C245"/>
      <c r="D245"/>
      <c r="E245"/>
      <c r="F245"/>
      <c r="G245"/>
      <c r="H245"/>
      <c r="I245"/>
      <c r="J245"/>
    </row>
    <row r="246" spans="1:10" x14ac:dyDescent="0.25">
      <c r="A246" s="14" t="s">
        <v>687</v>
      </c>
      <c r="B246"/>
      <c r="C246"/>
      <c r="D246"/>
      <c r="E246"/>
      <c r="F246"/>
      <c r="G246"/>
      <c r="H246"/>
      <c r="I246"/>
      <c r="J246"/>
    </row>
    <row r="247" spans="1:10" x14ac:dyDescent="0.25">
      <c r="A247" s="14" t="s">
        <v>688</v>
      </c>
      <c r="B247"/>
      <c r="C247"/>
      <c r="D247"/>
      <c r="E247"/>
      <c r="F247"/>
      <c r="G247"/>
      <c r="H247"/>
      <c r="I247"/>
      <c r="J247"/>
    </row>
    <row r="248" spans="1:10" x14ac:dyDescent="0.25">
      <c r="A248" s="14" t="s">
        <v>689</v>
      </c>
      <c r="B248"/>
      <c r="C248"/>
      <c r="D248"/>
      <c r="E248"/>
      <c r="F248"/>
      <c r="G248"/>
      <c r="H248"/>
      <c r="I248"/>
      <c r="J248"/>
    </row>
    <row r="249" spans="1:10" x14ac:dyDescent="0.25">
      <c r="A249" s="14" t="s">
        <v>690</v>
      </c>
      <c r="B249"/>
      <c r="C249"/>
      <c r="D249"/>
      <c r="E249"/>
      <c r="F249"/>
      <c r="G249"/>
      <c r="H249"/>
      <c r="I249"/>
      <c r="J249"/>
    </row>
    <row r="250" spans="1:10" x14ac:dyDescent="0.25">
      <c r="A250" s="14" t="s">
        <v>691</v>
      </c>
      <c r="B250"/>
      <c r="C250"/>
      <c r="D250"/>
      <c r="E250"/>
      <c r="F250"/>
      <c r="G250"/>
      <c r="H250"/>
      <c r="I250"/>
      <c r="J250"/>
    </row>
    <row r="251" spans="1:10" x14ac:dyDescent="0.25">
      <c r="A251" s="14" t="s">
        <v>692</v>
      </c>
      <c r="B251"/>
      <c r="C251"/>
      <c r="D251"/>
      <c r="E251"/>
      <c r="F251"/>
      <c r="G251"/>
      <c r="H251"/>
      <c r="I251"/>
      <c r="J251"/>
    </row>
    <row r="252" spans="1:10" x14ac:dyDescent="0.25">
      <c r="A252" s="14" t="s">
        <v>693</v>
      </c>
      <c r="B252"/>
      <c r="C252"/>
      <c r="D252"/>
      <c r="E252"/>
      <c r="F252"/>
      <c r="G252"/>
      <c r="H252"/>
      <c r="I252"/>
      <c r="J252"/>
    </row>
    <row r="253" spans="1:10" x14ac:dyDescent="0.25">
      <c r="A253" s="14" t="s">
        <v>694</v>
      </c>
      <c r="B253"/>
      <c r="C253"/>
      <c r="D253"/>
      <c r="E253"/>
      <c r="F253"/>
      <c r="G253"/>
      <c r="H253"/>
      <c r="I253"/>
      <c r="J253"/>
    </row>
    <row r="254" spans="1:10" x14ac:dyDescent="0.25">
      <c r="A254" s="14" t="s">
        <v>695</v>
      </c>
      <c r="B254"/>
      <c r="C254"/>
      <c r="D254"/>
      <c r="E254"/>
      <c r="F254"/>
      <c r="G254"/>
      <c r="H254"/>
      <c r="I254"/>
      <c r="J254"/>
    </row>
    <row r="255" spans="1:10" x14ac:dyDescent="0.25">
      <c r="A255" s="14" t="s">
        <v>696</v>
      </c>
      <c r="B255"/>
      <c r="C255"/>
      <c r="D255"/>
      <c r="E255"/>
      <c r="F255"/>
      <c r="G255"/>
      <c r="H255"/>
      <c r="I255"/>
      <c r="J255"/>
    </row>
    <row r="256" spans="1:10" x14ac:dyDescent="0.25">
      <c r="A256" s="14" t="s">
        <v>697</v>
      </c>
      <c r="B256"/>
      <c r="C256"/>
      <c r="D256"/>
      <c r="E256"/>
      <c r="F256"/>
      <c r="G256"/>
      <c r="H256"/>
      <c r="I256"/>
      <c r="J256"/>
    </row>
    <row r="257" spans="1:10" x14ac:dyDescent="0.25">
      <c r="A257" s="14" t="s">
        <v>698</v>
      </c>
      <c r="B257"/>
      <c r="C257"/>
      <c r="D257"/>
      <c r="E257"/>
      <c r="F257"/>
      <c r="G257"/>
      <c r="H257"/>
      <c r="I257"/>
      <c r="J257"/>
    </row>
    <row r="258" spans="1:10" x14ac:dyDescent="0.25">
      <c r="A258" s="14" t="s">
        <v>699</v>
      </c>
      <c r="B258"/>
      <c r="C258"/>
      <c r="D258"/>
      <c r="E258"/>
      <c r="F258"/>
      <c r="G258"/>
      <c r="H258"/>
      <c r="I258"/>
      <c r="J258"/>
    </row>
    <row r="259" spans="1:10" x14ac:dyDescent="0.25">
      <c r="A259" s="14" t="s">
        <v>700</v>
      </c>
      <c r="B259"/>
      <c r="C259"/>
      <c r="D259"/>
      <c r="E259"/>
      <c r="F259"/>
      <c r="G259"/>
      <c r="H259"/>
      <c r="I259"/>
      <c r="J259"/>
    </row>
    <row r="260" spans="1:10" x14ac:dyDescent="0.25">
      <c r="A260" s="14" t="s">
        <v>701</v>
      </c>
      <c r="B260"/>
      <c r="C260"/>
      <c r="D260"/>
      <c r="E260"/>
      <c r="F260"/>
      <c r="G260"/>
      <c r="H260"/>
      <c r="I260"/>
      <c r="J260"/>
    </row>
    <row r="261" spans="1:10" x14ac:dyDescent="0.25">
      <c r="A261" s="14" t="s">
        <v>702</v>
      </c>
      <c r="B261"/>
      <c r="C261"/>
      <c r="D261"/>
      <c r="E261"/>
      <c r="F261"/>
      <c r="G261"/>
      <c r="H261"/>
      <c r="I261"/>
      <c r="J261"/>
    </row>
    <row r="262" spans="1:10" x14ac:dyDescent="0.25">
      <c r="A262" s="14" t="s">
        <v>703</v>
      </c>
      <c r="B262"/>
      <c r="C262"/>
      <c r="D262"/>
      <c r="E262"/>
      <c r="F262"/>
      <c r="G262"/>
      <c r="H262"/>
      <c r="I262"/>
      <c r="J262"/>
    </row>
    <row r="263" spans="1:10" x14ac:dyDescent="0.25">
      <c r="A263" s="14" t="s">
        <v>704</v>
      </c>
      <c r="B263"/>
      <c r="C263"/>
      <c r="D263"/>
      <c r="E263"/>
      <c r="F263"/>
      <c r="G263"/>
      <c r="H263"/>
      <c r="I263"/>
      <c r="J263"/>
    </row>
    <row r="264" spans="1:10" x14ac:dyDescent="0.25">
      <c r="A264" s="14" t="s">
        <v>705</v>
      </c>
      <c r="B264"/>
      <c r="C264"/>
      <c r="D264"/>
      <c r="E264"/>
      <c r="F264"/>
      <c r="G264"/>
      <c r="H264"/>
      <c r="I264"/>
      <c r="J264"/>
    </row>
    <row r="265" spans="1:10" x14ac:dyDescent="0.25">
      <c r="A265" s="14" t="s">
        <v>706</v>
      </c>
      <c r="B265"/>
      <c r="C265"/>
      <c r="D265"/>
      <c r="E265"/>
      <c r="F265"/>
      <c r="G265"/>
      <c r="H265"/>
      <c r="I265"/>
      <c r="J265"/>
    </row>
    <row r="266" spans="1:10" x14ac:dyDescent="0.25">
      <c r="A266" s="14" t="s">
        <v>707</v>
      </c>
      <c r="B266"/>
      <c r="C266"/>
      <c r="D266"/>
      <c r="E266"/>
      <c r="F266"/>
      <c r="G266"/>
      <c r="H266"/>
      <c r="I266"/>
      <c r="J266"/>
    </row>
    <row r="267" spans="1:10" x14ac:dyDescent="0.25">
      <c r="A267" s="14" t="s">
        <v>708</v>
      </c>
      <c r="B267"/>
      <c r="C267"/>
      <c r="D267"/>
      <c r="E267"/>
      <c r="F267"/>
      <c r="G267"/>
      <c r="H267"/>
      <c r="I267"/>
      <c r="J267"/>
    </row>
    <row r="268" spans="1:10" x14ac:dyDescent="0.25">
      <c r="A268" s="14" t="s">
        <v>709</v>
      </c>
      <c r="B268"/>
      <c r="C268"/>
      <c r="D268"/>
      <c r="E268"/>
      <c r="F268"/>
      <c r="G268"/>
      <c r="H268"/>
      <c r="I268"/>
      <c r="J268"/>
    </row>
    <row r="269" spans="1:10" x14ac:dyDescent="0.25">
      <c r="A269" s="14" t="s">
        <v>710</v>
      </c>
      <c r="B269"/>
      <c r="C269"/>
      <c r="D269"/>
      <c r="E269"/>
      <c r="F269"/>
      <c r="G269"/>
      <c r="H269"/>
      <c r="I269"/>
      <c r="J269"/>
    </row>
    <row r="270" spans="1:10" x14ac:dyDescent="0.25">
      <c r="A270" s="14" t="s">
        <v>711</v>
      </c>
      <c r="B270"/>
      <c r="C270"/>
      <c r="D270"/>
      <c r="E270"/>
      <c r="F270"/>
      <c r="G270"/>
      <c r="H270"/>
      <c r="I270"/>
      <c r="J270"/>
    </row>
    <row r="271" spans="1:10" x14ac:dyDescent="0.25">
      <c r="A271" s="14" t="s">
        <v>712</v>
      </c>
      <c r="B271"/>
      <c r="C271"/>
      <c r="D271"/>
      <c r="E271"/>
      <c r="F271"/>
      <c r="G271"/>
      <c r="H271"/>
      <c r="I271"/>
      <c r="J271"/>
    </row>
    <row r="272" spans="1:10" x14ac:dyDescent="0.25">
      <c r="A272" s="14" t="s">
        <v>713</v>
      </c>
      <c r="B272"/>
      <c r="C272"/>
      <c r="D272"/>
      <c r="E272"/>
      <c r="F272"/>
      <c r="G272"/>
      <c r="H272"/>
      <c r="I272"/>
      <c r="J272"/>
    </row>
    <row r="273" spans="1:10" x14ac:dyDescent="0.25">
      <c r="A273" s="14" t="s">
        <v>714</v>
      </c>
      <c r="B273"/>
      <c r="C273"/>
      <c r="D273"/>
      <c r="E273"/>
      <c r="F273"/>
      <c r="G273"/>
      <c r="H273"/>
      <c r="I273"/>
      <c r="J273"/>
    </row>
    <row r="274" spans="1:10" x14ac:dyDescent="0.25">
      <c r="A274" s="14" t="s">
        <v>715</v>
      </c>
      <c r="B274"/>
      <c r="C274"/>
      <c r="D274"/>
      <c r="E274"/>
      <c r="F274"/>
      <c r="G274"/>
      <c r="H274"/>
      <c r="I274"/>
      <c r="J274"/>
    </row>
    <row r="275" spans="1:10" x14ac:dyDescent="0.25">
      <c r="A275" s="14" t="s">
        <v>716</v>
      </c>
      <c r="B275"/>
      <c r="C275"/>
      <c r="D275"/>
      <c r="E275"/>
      <c r="F275"/>
      <c r="G275"/>
      <c r="H275"/>
      <c r="I275"/>
      <c r="J275"/>
    </row>
    <row r="276" spans="1:10" x14ac:dyDescent="0.25">
      <c r="A276" s="14" t="s">
        <v>717</v>
      </c>
      <c r="B276"/>
      <c r="C276"/>
      <c r="D276"/>
      <c r="E276"/>
      <c r="F276"/>
      <c r="G276"/>
      <c r="H276"/>
      <c r="I276"/>
      <c r="J276"/>
    </row>
    <row r="277" spans="1:10" x14ac:dyDescent="0.25">
      <c r="A277" s="14" t="s">
        <v>718</v>
      </c>
      <c r="B277"/>
      <c r="C277"/>
      <c r="D277"/>
      <c r="E277"/>
      <c r="F277"/>
      <c r="G277"/>
      <c r="H277"/>
      <c r="I277"/>
      <c r="J277"/>
    </row>
    <row r="278" spans="1:10" x14ac:dyDescent="0.25">
      <c r="A278" s="14" t="s">
        <v>719</v>
      </c>
      <c r="B278"/>
      <c r="C278"/>
      <c r="D278"/>
      <c r="E278"/>
      <c r="F278"/>
      <c r="G278"/>
      <c r="H278"/>
      <c r="I278"/>
      <c r="J278"/>
    </row>
    <row r="279" spans="1:10" x14ac:dyDescent="0.25">
      <c r="A279" s="14" t="s">
        <v>720</v>
      </c>
      <c r="B279"/>
      <c r="C279"/>
      <c r="D279"/>
      <c r="E279"/>
      <c r="F279"/>
      <c r="G279"/>
      <c r="H279"/>
      <c r="I279"/>
      <c r="J279"/>
    </row>
    <row r="280" spans="1:10" x14ac:dyDescent="0.25">
      <c r="A280" s="14" t="s">
        <v>721</v>
      </c>
      <c r="B280"/>
      <c r="C280"/>
      <c r="D280"/>
      <c r="E280"/>
      <c r="F280"/>
      <c r="G280"/>
      <c r="H280"/>
      <c r="I280"/>
      <c r="J280"/>
    </row>
    <row r="281" spans="1:10" x14ac:dyDescent="0.25">
      <c r="A281" s="14" t="s">
        <v>722</v>
      </c>
      <c r="B281"/>
      <c r="C281"/>
      <c r="D281"/>
      <c r="E281"/>
      <c r="F281"/>
      <c r="G281"/>
      <c r="H281"/>
      <c r="I281"/>
      <c r="J281"/>
    </row>
    <row r="282" spans="1:10" x14ac:dyDescent="0.25">
      <c r="A282" s="14" t="s">
        <v>723</v>
      </c>
      <c r="B282"/>
      <c r="C282"/>
      <c r="D282"/>
      <c r="E282"/>
      <c r="F282"/>
      <c r="G282"/>
      <c r="H282"/>
      <c r="I282"/>
      <c r="J282"/>
    </row>
    <row r="283" spans="1:10" x14ac:dyDescent="0.25">
      <c r="A283" s="14" t="s">
        <v>724</v>
      </c>
      <c r="B283"/>
      <c r="C283"/>
      <c r="D283"/>
      <c r="E283"/>
      <c r="F283"/>
      <c r="G283"/>
      <c r="H283"/>
      <c r="I283"/>
      <c r="J283"/>
    </row>
    <row r="284" spans="1:10" x14ac:dyDescent="0.25">
      <c r="A284" s="14" t="s">
        <v>725</v>
      </c>
      <c r="B284"/>
      <c r="C284"/>
      <c r="D284"/>
      <c r="E284"/>
      <c r="F284"/>
      <c r="G284"/>
      <c r="H284"/>
      <c r="I284"/>
      <c r="J284"/>
    </row>
    <row r="285" spans="1:10" x14ac:dyDescent="0.25">
      <c r="A285" s="14" t="s">
        <v>726</v>
      </c>
      <c r="B285"/>
      <c r="C285"/>
      <c r="D285"/>
      <c r="E285"/>
      <c r="F285"/>
      <c r="G285"/>
      <c r="H285"/>
      <c r="I285"/>
      <c r="J285"/>
    </row>
    <row r="286" spans="1:10" x14ac:dyDescent="0.25">
      <c r="A286" s="14" t="s">
        <v>727</v>
      </c>
      <c r="B286"/>
      <c r="C286"/>
      <c r="D286"/>
      <c r="E286"/>
      <c r="F286"/>
      <c r="G286"/>
      <c r="H286"/>
      <c r="I286"/>
      <c r="J286"/>
    </row>
    <row r="287" spans="1:10" x14ac:dyDescent="0.25">
      <c r="A287" s="14" t="s">
        <v>728</v>
      </c>
      <c r="B287"/>
      <c r="C287"/>
      <c r="D287"/>
      <c r="E287"/>
      <c r="F287"/>
      <c r="G287"/>
      <c r="H287"/>
      <c r="I287"/>
      <c r="J287"/>
    </row>
    <row r="288" spans="1:10" x14ac:dyDescent="0.25">
      <c r="A288" s="14" t="s">
        <v>729</v>
      </c>
      <c r="B288"/>
      <c r="C288"/>
      <c r="D288"/>
      <c r="E288"/>
      <c r="F288"/>
      <c r="G288"/>
      <c r="H288"/>
      <c r="I288"/>
      <c r="J288"/>
    </row>
    <row r="289" spans="1:10" x14ac:dyDescent="0.25">
      <c r="A289" s="14" t="s">
        <v>730</v>
      </c>
      <c r="B289"/>
      <c r="C289"/>
      <c r="D289"/>
      <c r="E289"/>
      <c r="F289"/>
      <c r="G289"/>
      <c r="H289"/>
      <c r="I289"/>
      <c r="J289"/>
    </row>
    <row r="290" spans="1:10" x14ac:dyDescent="0.25">
      <c r="A290" s="14" t="s">
        <v>731</v>
      </c>
      <c r="B290"/>
      <c r="C290"/>
      <c r="D290"/>
      <c r="E290"/>
      <c r="F290"/>
      <c r="G290"/>
      <c r="H290"/>
      <c r="I290"/>
      <c r="J290"/>
    </row>
    <row r="291" spans="1:10" x14ac:dyDescent="0.25">
      <c r="A291" s="14" t="s">
        <v>732</v>
      </c>
      <c r="B291"/>
      <c r="C291"/>
      <c r="D291"/>
      <c r="E291"/>
      <c r="F291"/>
      <c r="G291"/>
      <c r="H291"/>
      <c r="I291"/>
      <c r="J291"/>
    </row>
    <row r="292" spans="1:10" x14ac:dyDescent="0.25">
      <c r="A292" s="14" t="s">
        <v>733</v>
      </c>
      <c r="B292"/>
      <c r="C292"/>
      <c r="D292"/>
      <c r="E292"/>
      <c r="F292"/>
      <c r="G292"/>
      <c r="H292"/>
      <c r="I292"/>
      <c r="J292"/>
    </row>
    <row r="293" spans="1:10" x14ac:dyDescent="0.25">
      <c r="A293" s="14" t="s">
        <v>734</v>
      </c>
      <c r="B293"/>
      <c r="C293"/>
      <c r="D293"/>
      <c r="E293"/>
      <c r="F293"/>
      <c r="G293"/>
      <c r="H293"/>
      <c r="I293"/>
      <c r="J293"/>
    </row>
    <row r="294" spans="1:10" x14ac:dyDescent="0.25">
      <c r="A294" s="14" t="s">
        <v>735</v>
      </c>
      <c r="B294"/>
      <c r="C294"/>
      <c r="D294"/>
      <c r="E294"/>
      <c r="F294"/>
      <c r="G294"/>
      <c r="H294"/>
      <c r="I294"/>
      <c r="J294"/>
    </row>
    <row r="295" spans="1:10" x14ac:dyDescent="0.25">
      <c r="A295" s="14" t="s">
        <v>736</v>
      </c>
      <c r="B295"/>
      <c r="C295"/>
      <c r="D295"/>
      <c r="E295"/>
      <c r="F295"/>
      <c r="G295"/>
      <c r="H295"/>
      <c r="I295"/>
      <c r="J295"/>
    </row>
    <row r="296" spans="1:10" x14ac:dyDescent="0.25">
      <c r="A296" s="14" t="s">
        <v>737</v>
      </c>
      <c r="B296"/>
      <c r="C296"/>
      <c r="D296"/>
      <c r="E296"/>
      <c r="F296"/>
      <c r="G296"/>
      <c r="H296"/>
      <c r="I296"/>
      <c r="J296"/>
    </row>
    <row r="297" spans="1:10" x14ac:dyDescent="0.25">
      <c r="A297" s="14" t="s">
        <v>738</v>
      </c>
      <c r="B297"/>
      <c r="C297"/>
      <c r="D297"/>
      <c r="E297"/>
      <c r="F297"/>
      <c r="G297"/>
      <c r="H297"/>
      <c r="I297"/>
      <c r="J297"/>
    </row>
    <row r="298" spans="1:10" x14ac:dyDescent="0.25">
      <c r="A298" s="14" t="s">
        <v>739</v>
      </c>
      <c r="B298"/>
      <c r="C298"/>
      <c r="D298"/>
      <c r="E298"/>
      <c r="F298"/>
      <c r="G298"/>
      <c r="H298"/>
      <c r="I298"/>
      <c r="J298"/>
    </row>
    <row r="299" spans="1:10" x14ac:dyDescent="0.25">
      <c r="A299" s="14" t="s">
        <v>740</v>
      </c>
      <c r="B299"/>
      <c r="C299"/>
      <c r="D299"/>
      <c r="E299"/>
      <c r="F299"/>
      <c r="G299"/>
      <c r="H299"/>
      <c r="I299"/>
      <c r="J299"/>
    </row>
    <row r="300" spans="1:10" x14ac:dyDescent="0.25">
      <c r="A300" s="14" t="s">
        <v>741</v>
      </c>
      <c r="B300"/>
      <c r="C300"/>
      <c r="D300"/>
      <c r="E300"/>
      <c r="F300"/>
      <c r="G300"/>
      <c r="H300"/>
      <c r="I300"/>
      <c r="J300"/>
    </row>
    <row r="301" spans="1:10" x14ac:dyDescent="0.25">
      <c r="A301" s="14" t="s">
        <v>742</v>
      </c>
      <c r="B301"/>
      <c r="C301"/>
      <c r="D301"/>
      <c r="E301"/>
      <c r="F301"/>
      <c r="G301"/>
      <c r="H301"/>
      <c r="I301"/>
      <c r="J301"/>
    </row>
    <row r="302" spans="1:10" x14ac:dyDescent="0.25">
      <c r="A302" s="14" t="s">
        <v>743</v>
      </c>
      <c r="B302"/>
      <c r="C302"/>
      <c r="D302"/>
      <c r="E302"/>
      <c r="F302"/>
      <c r="G302"/>
      <c r="H302"/>
      <c r="I302"/>
      <c r="J302"/>
    </row>
    <row r="303" spans="1:10" x14ac:dyDescent="0.25">
      <c r="A303" s="14" t="s">
        <v>744</v>
      </c>
      <c r="B303"/>
      <c r="C303"/>
      <c r="D303"/>
      <c r="E303"/>
      <c r="F303"/>
      <c r="G303"/>
      <c r="H303"/>
      <c r="I303"/>
      <c r="J303"/>
    </row>
    <row r="304" spans="1:10" x14ac:dyDescent="0.25">
      <c r="A304" s="14" t="s">
        <v>745</v>
      </c>
      <c r="B304"/>
      <c r="C304"/>
      <c r="D304"/>
      <c r="E304"/>
      <c r="F304"/>
      <c r="G304"/>
      <c r="H304"/>
      <c r="I304"/>
      <c r="J304"/>
    </row>
    <row r="305" spans="1:10" x14ac:dyDescent="0.25">
      <c r="A305" s="14" t="s">
        <v>746</v>
      </c>
      <c r="B305"/>
      <c r="C305"/>
      <c r="D305"/>
      <c r="E305"/>
      <c r="F305"/>
      <c r="G305"/>
      <c r="H305"/>
      <c r="I305"/>
      <c r="J305"/>
    </row>
    <row r="306" spans="1:10" x14ac:dyDescent="0.25">
      <c r="A306" s="14" t="s">
        <v>747</v>
      </c>
      <c r="B306"/>
      <c r="C306"/>
      <c r="D306"/>
      <c r="E306"/>
      <c r="F306"/>
      <c r="G306"/>
      <c r="H306"/>
      <c r="I306"/>
      <c r="J306"/>
    </row>
    <row r="307" spans="1:10" x14ac:dyDescent="0.25">
      <c r="A307" s="14" t="s">
        <v>748</v>
      </c>
      <c r="B307"/>
      <c r="C307"/>
      <c r="D307"/>
      <c r="E307"/>
      <c r="F307"/>
      <c r="G307"/>
      <c r="H307"/>
      <c r="I307"/>
      <c r="J307"/>
    </row>
    <row r="308" spans="1:10" x14ac:dyDescent="0.25">
      <c r="A308" s="14" t="s">
        <v>749</v>
      </c>
      <c r="B308"/>
      <c r="C308"/>
      <c r="D308"/>
      <c r="E308"/>
      <c r="F308"/>
      <c r="G308"/>
      <c r="H308"/>
      <c r="I308"/>
      <c r="J308"/>
    </row>
    <row r="309" spans="1:10" x14ac:dyDescent="0.25">
      <c r="A309" s="14" t="s">
        <v>750</v>
      </c>
      <c r="B309"/>
      <c r="C309"/>
      <c r="D309"/>
      <c r="E309"/>
      <c r="F309"/>
      <c r="G309"/>
      <c r="H309"/>
      <c r="I309"/>
      <c r="J309"/>
    </row>
    <row r="310" spans="1:10" x14ac:dyDescent="0.25">
      <c r="A310" s="14" t="s">
        <v>751</v>
      </c>
      <c r="B310"/>
      <c r="C310"/>
      <c r="D310"/>
      <c r="E310"/>
      <c r="F310"/>
      <c r="G310"/>
      <c r="H310"/>
      <c r="I310"/>
      <c r="J310"/>
    </row>
    <row r="311" spans="1:10" x14ac:dyDescent="0.25">
      <c r="A311" s="14" t="s">
        <v>752</v>
      </c>
      <c r="B311"/>
      <c r="C311"/>
      <c r="D311"/>
      <c r="E311"/>
      <c r="F311"/>
      <c r="G311"/>
      <c r="H311"/>
      <c r="I311"/>
      <c r="J311"/>
    </row>
    <row r="312" spans="1:10" x14ac:dyDescent="0.25">
      <c r="A312" s="14" t="s">
        <v>753</v>
      </c>
      <c r="B312"/>
      <c r="C312"/>
      <c r="D312"/>
      <c r="E312"/>
      <c r="F312"/>
      <c r="G312"/>
      <c r="H312"/>
      <c r="I312"/>
      <c r="J312"/>
    </row>
    <row r="313" spans="1:10" x14ac:dyDescent="0.25">
      <c r="A313" s="14" t="s">
        <v>754</v>
      </c>
      <c r="B313"/>
      <c r="C313"/>
      <c r="D313"/>
      <c r="E313"/>
      <c r="F313"/>
      <c r="G313"/>
      <c r="H313"/>
      <c r="I313"/>
      <c r="J313"/>
    </row>
    <row r="314" spans="1:10" x14ac:dyDescent="0.25">
      <c r="A314" s="14" t="s">
        <v>755</v>
      </c>
      <c r="B314"/>
      <c r="C314"/>
      <c r="D314"/>
      <c r="E314"/>
      <c r="F314"/>
      <c r="G314"/>
      <c r="H314"/>
      <c r="I314"/>
      <c r="J314"/>
    </row>
    <row r="315" spans="1:10" x14ac:dyDescent="0.25">
      <c r="A315" s="14" t="s">
        <v>756</v>
      </c>
      <c r="B315"/>
      <c r="C315"/>
      <c r="D315"/>
      <c r="E315"/>
      <c r="F315"/>
      <c r="G315"/>
      <c r="H315"/>
      <c r="I315"/>
      <c r="J315"/>
    </row>
    <row r="316" spans="1:10" x14ac:dyDescent="0.25">
      <c r="A316" s="14" t="s">
        <v>757</v>
      </c>
      <c r="B316"/>
      <c r="C316"/>
      <c r="D316"/>
      <c r="E316"/>
      <c r="F316"/>
      <c r="G316"/>
      <c r="H316"/>
      <c r="I316"/>
      <c r="J316"/>
    </row>
    <row r="317" spans="1:10" x14ac:dyDescent="0.25">
      <c r="A317" s="14" t="s">
        <v>758</v>
      </c>
      <c r="B317"/>
      <c r="C317"/>
      <c r="D317"/>
      <c r="E317"/>
      <c r="F317"/>
      <c r="G317"/>
      <c r="H317"/>
      <c r="I317"/>
      <c r="J317"/>
    </row>
    <row r="318" spans="1:10" x14ac:dyDescent="0.25">
      <c r="A318" s="14" t="s">
        <v>759</v>
      </c>
      <c r="B318"/>
      <c r="C318"/>
      <c r="D318"/>
      <c r="E318"/>
      <c r="F318"/>
      <c r="G318"/>
      <c r="H318"/>
      <c r="I318"/>
      <c r="J318"/>
    </row>
    <row r="319" spans="1:10" x14ac:dyDescent="0.25">
      <c r="A319" s="14" t="s">
        <v>760</v>
      </c>
      <c r="B319"/>
      <c r="C319"/>
      <c r="D319"/>
      <c r="E319"/>
      <c r="F319"/>
      <c r="G319"/>
      <c r="H319"/>
      <c r="I319"/>
      <c r="J319"/>
    </row>
    <row r="320" spans="1:10" x14ac:dyDescent="0.25">
      <c r="A320" s="14" t="s">
        <v>761</v>
      </c>
      <c r="B320"/>
      <c r="C320"/>
      <c r="D320"/>
      <c r="E320"/>
      <c r="F320"/>
      <c r="G320"/>
      <c r="H320"/>
      <c r="I320"/>
      <c r="J320"/>
    </row>
    <row r="321" spans="1:10" x14ac:dyDescent="0.25">
      <c r="A321" s="14" t="s">
        <v>762</v>
      </c>
      <c r="B321"/>
      <c r="C321"/>
      <c r="D321"/>
      <c r="E321"/>
      <c r="F321"/>
      <c r="G321"/>
      <c r="H321"/>
      <c r="I321"/>
      <c r="J321"/>
    </row>
    <row r="322" spans="1:10" x14ac:dyDescent="0.25">
      <c r="A322" s="14" t="s">
        <v>763</v>
      </c>
      <c r="B322"/>
      <c r="C322"/>
      <c r="D322"/>
      <c r="E322"/>
      <c r="F322"/>
      <c r="G322"/>
      <c r="H322"/>
      <c r="I322"/>
      <c r="J322"/>
    </row>
    <row r="323" spans="1:10" x14ac:dyDescent="0.25">
      <c r="A323" s="14" t="s">
        <v>764</v>
      </c>
      <c r="B323"/>
      <c r="C323"/>
      <c r="D323"/>
      <c r="E323"/>
      <c r="F323"/>
      <c r="G323"/>
      <c r="H323"/>
      <c r="I323"/>
      <c r="J323"/>
    </row>
    <row r="324" spans="1:10" x14ac:dyDescent="0.25">
      <c r="A324" s="14" t="s">
        <v>765</v>
      </c>
      <c r="B324"/>
      <c r="C324"/>
      <c r="D324"/>
      <c r="E324"/>
      <c r="F324"/>
      <c r="G324"/>
      <c r="H324"/>
      <c r="I324"/>
      <c r="J324"/>
    </row>
    <row r="325" spans="1:10" x14ac:dyDescent="0.25">
      <c r="A325" s="14" t="s">
        <v>766</v>
      </c>
      <c r="B325"/>
      <c r="C325"/>
      <c r="D325"/>
      <c r="E325"/>
      <c r="F325"/>
      <c r="G325"/>
      <c r="H325"/>
      <c r="I325"/>
      <c r="J325"/>
    </row>
    <row r="326" spans="1:10" x14ac:dyDescent="0.25">
      <c r="A326" s="14" t="s">
        <v>767</v>
      </c>
      <c r="B326"/>
      <c r="C326"/>
      <c r="D326"/>
      <c r="E326"/>
      <c r="F326"/>
      <c r="G326"/>
      <c r="H326"/>
      <c r="I326"/>
      <c r="J326"/>
    </row>
    <row r="327" spans="1:10" x14ac:dyDescent="0.25">
      <c r="A327" s="14" t="s">
        <v>768</v>
      </c>
      <c r="B327"/>
      <c r="C327"/>
      <c r="D327"/>
      <c r="E327"/>
      <c r="F327"/>
      <c r="G327"/>
      <c r="H327"/>
      <c r="I327"/>
      <c r="J327"/>
    </row>
    <row r="328" spans="1:10" x14ac:dyDescent="0.25">
      <c r="A328" s="14" t="s">
        <v>769</v>
      </c>
      <c r="B328"/>
      <c r="C328"/>
      <c r="D328"/>
      <c r="E328"/>
      <c r="F328"/>
      <c r="G328"/>
      <c r="H328"/>
      <c r="I328"/>
      <c r="J328"/>
    </row>
    <row r="329" spans="1:10" x14ac:dyDescent="0.25">
      <c r="A329" s="14" t="s">
        <v>770</v>
      </c>
      <c r="B329"/>
      <c r="C329"/>
      <c r="D329"/>
      <c r="E329"/>
      <c r="F329"/>
      <c r="G329"/>
      <c r="H329"/>
      <c r="I329"/>
      <c r="J329"/>
    </row>
    <row r="330" spans="1:10" x14ac:dyDescent="0.25">
      <c r="A330" s="14" t="s">
        <v>771</v>
      </c>
      <c r="B330"/>
      <c r="C330"/>
      <c r="D330"/>
      <c r="E330"/>
      <c r="F330"/>
      <c r="G330"/>
      <c r="H330"/>
      <c r="I330"/>
      <c r="J330"/>
    </row>
    <row r="331" spans="1:10" x14ac:dyDescent="0.25">
      <c r="A331" s="14" t="s">
        <v>772</v>
      </c>
      <c r="B331"/>
      <c r="C331"/>
      <c r="D331"/>
      <c r="E331"/>
      <c r="F331"/>
      <c r="G331"/>
      <c r="H331"/>
      <c r="I331"/>
      <c r="J331"/>
    </row>
    <row r="332" spans="1:10" x14ac:dyDescent="0.25">
      <c r="A332" s="14" t="s">
        <v>773</v>
      </c>
      <c r="B332"/>
      <c r="C332"/>
      <c r="D332"/>
      <c r="E332"/>
      <c r="F332"/>
      <c r="G332"/>
      <c r="H332"/>
      <c r="I332"/>
      <c r="J332"/>
    </row>
    <row r="333" spans="1:10" x14ac:dyDescent="0.25">
      <c r="A333" s="14" t="s">
        <v>774</v>
      </c>
      <c r="B333"/>
      <c r="C333"/>
      <c r="D333"/>
      <c r="E333"/>
      <c r="F333"/>
      <c r="G333"/>
      <c r="H333"/>
      <c r="I333"/>
      <c r="J333"/>
    </row>
    <row r="334" spans="1:10" x14ac:dyDescent="0.25">
      <c r="A334" s="14" t="s">
        <v>775</v>
      </c>
      <c r="B334"/>
      <c r="C334"/>
      <c r="D334"/>
      <c r="E334"/>
      <c r="F334"/>
      <c r="G334"/>
      <c r="H334"/>
      <c r="I334"/>
      <c r="J334"/>
    </row>
    <row r="335" spans="1:10" x14ac:dyDescent="0.25">
      <c r="A335" s="14" t="s">
        <v>776</v>
      </c>
      <c r="B335"/>
      <c r="C335"/>
      <c r="D335"/>
      <c r="E335"/>
      <c r="F335"/>
      <c r="G335"/>
      <c r="H335"/>
      <c r="I335"/>
      <c r="J335"/>
    </row>
    <row r="336" spans="1:10" x14ac:dyDescent="0.25">
      <c r="A336" s="14" t="s">
        <v>777</v>
      </c>
      <c r="B336"/>
      <c r="C336"/>
      <c r="D336"/>
      <c r="E336"/>
      <c r="F336"/>
      <c r="G336"/>
      <c r="H336"/>
      <c r="I336"/>
      <c r="J336"/>
    </row>
    <row r="337" spans="1:10" x14ac:dyDescent="0.25">
      <c r="A337" s="14" t="s">
        <v>778</v>
      </c>
      <c r="B337"/>
      <c r="C337"/>
      <c r="D337"/>
      <c r="E337"/>
      <c r="F337"/>
      <c r="G337"/>
      <c r="H337"/>
      <c r="I337"/>
      <c r="J337"/>
    </row>
    <row r="338" spans="1:10" x14ac:dyDescent="0.25">
      <c r="A338" s="14" t="s">
        <v>779</v>
      </c>
      <c r="B338"/>
      <c r="C338"/>
      <c r="D338"/>
      <c r="E338"/>
      <c r="F338"/>
      <c r="G338"/>
      <c r="H338"/>
      <c r="I338"/>
      <c r="J338"/>
    </row>
    <row r="339" spans="1:10" x14ac:dyDescent="0.25">
      <c r="A339" s="14" t="s">
        <v>780</v>
      </c>
      <c r="B339"/>
      <c r="C339"/>
      <c r="D339"/>
      <c r="E339"/>
      <c r="F339"/>
      <c r="G339"/>
      <c r="H339"/>
      <c r="I339"/>
      <c r="J339"/>
    </row>
    <row r="340" spans="1:10" x14ac:dyDescent="0.25">
      <c r="A340" s="14" t="s">
        <v>781</v>
      </c>
      <c r="B340"/>
      <c r="C340"/>
      <c r="D340"/>
      <c r="E340"/>
      <c r="F340"/>
      <c r="G340"/>
      <c r="H340"/>
      <c r="I340"/>
      <c r="J340"/>
    </row>
    <row r="341" spans="1:10" x14ac:dyDescent="0.25">
      <c r="A341" s="14" t="s">
        <v>782</v>
      </c>
      <c r="B341"/>
      <c r="C341"/>
      <c r="D341"/>
      <c r="E341"/>
      <c r="F341"/>
      <c r="G341"/>
      <c r="H341"/>
      <c r="I341"/>
      <c r="J341"/>
    </row>
    <row r="342" spans="1:10" x14ac:dyDescent="0.25">
      <c r="A342" s="14" t="s">
        <v>783</v>
      </c>
      <c r="B342"/>
      <c r="C342"/>
      <c r="D342"/>
      <c r="E342"/>
      <c r="F342"/>
      <c r="G342"/>
      <c r="H342"/>
      <c r="I342"/>
      <c r="J342"/>
    </row>
    <row r="343" spans="1:10" x14ac:dyDescent="0.25">
      <c r="A343" s="14" t="s">
        <v>784</v>
      </c>
      <c r="B343"/>
      <c r="C343"/>
      <c r="D343"/>
      <c r="E343"/>
      <c r="F343"/>
      <c r="G343"/>
      <c r="H343"/>
      <c r="I343"/>
      <c r="J343"/>
    </row>
    <row r="344" spans="1:10" x14ac:dyDescent="0.25">
      <c r="A344" s="14" t="s">
        <v>785</v>
      </c>
      <c r="B344"/>
      <c r="C344"/>
      <c r="D344"/>
      <c r="E344"/>
      <c r="F344"/>
      <c r="G344"/>
      <c r="H344"/>
      <c r="I344"/>
      <c r="J344"/>
    </row>
    <row r="345" spans="1:10" x14ac:dyDescent="0.25">
      <c r="A345" s="14" t="s">
        <v>786</v>
      </c>
      <c r="B345"/>
      <c r="C345"/>
      <c r="D345"/>
      <c r="E345"/>
      <c r="F345"/>
      <c r="G345"/>
      <c r="H345"/>
      <c r="I345"/>
      <c r="J345"/>
    </row>
    <row r="346" spans="1:10" x14ac:dyDescent="0.25">
      <c r="A346" s="14" t="s">
        <v>787</v>
      </c>
      <c r="B346"/>
      <c r="C346"/>
      <c r="D346"/>
      <c r="E346"/>
      <c r="F346"/>
      <c r="G346"/>
      <c r="H346"/>
      <c r="I346"/>
      <c r="J346"/>
    </row>
    <row r="347" spans="1:10" x14ac:dyDescent="0.25">
      <c r="A347" s="14" t="s">
        <v>788</v>
      </c>
      <c r="B347"/>
      <c r="C347"/>
      <c r="D347"/>
      <c r="E347"/>
      <c r="F347"/>
      <c r="G347"/>
      <c r="H347"/>
      <c r="I347"/>
      <c r="J347"/>
    </row>
    <row r="348" spans="1:10" x14ac:dyDescent="0.25">
      <c r="A348" s="14" t="s">
        <v>789</v>
      </c>
      <c r="B348"/>
      <c r="C348"/>
      <c r="D348"/>
      <c r="E348"/>
      <c r="F348"/>
      <c r="G348"/>
      <c r="H348"/>
      <c r="I348"/>
      <c r="J348"/>
    </row>
    <row r="349" spans="1:10" x14ac:dyDescent="0.25">
      <c r="A349" s="14" t="s">
        <v>790</v>
      </c>
      <c r="B349"/>
      <c r="C349"/>
      <c r="D349"/>
      <c r="E349"/>
      <c r="F349"/>
      <c r="G349"/>
      <c r="H349"/>
      <c r="I349"/>
      <c r="J349"/>
    </row>
    <row r="350" spans="1:10" x14ac:dyDescent="0.25">
      <c r="A350" s="14" t="s">
        <v>791</v>
      </c>
      <c r="B350"/>
      <c r="C350"/>
      <c r="D350"/>
      <c r="E350"/>
      <c r="F350"/>
      <c r="G350"/>
      <c r="H350"/>
      <c r="I350"/>
      <c r="J350"/>
    </row>
    <row r="351" spans="1:10" x14ac:dyDescent="0.25">
      <c r="A351" s="14" t="s">
        <v>792</v>
      </c>
      <c r="B351"/>
      <c r="C351"/>
      <c r="D351"/>
      <c r="E351"/>
      <c r="F351"/>
      <c r="G351"/>
      <c r="H351"/>
      <c r="I351"/>
      <c r="J351"/>
    </row>
    <row r="352" spans="1:10" x14ac:dyDescent="0.25">
      <c r="A352" s="14" t="s">
        <v>793</v>
      </c>
      <c r="B352"/>
      <c r="C352"/>
      <c r="D352"/>
      <c r="E352"/>
      <c r="F352"/>
      <c r="G352"/>
      <c r="H352"/>
      <c r="I352"/>
      <c r="J352"/>
    </row>
    <row r="353" spans="1:10" x14ac:dyDescent="0.25">
      <c r="A353" s="14" t="s">
        <v>794</v>
      </c>
      <c r="B353"/>
      <c r="C353"/>
      <c r="D353"/>
      <c r="E353"/>
      <c r="F353"/>
      <c r="G353"/>
      <c r="H353"/>
      <c r="I353"/>
      <c r="J353"/>
    </row>
    <row r="354" spans="1:10" x14ac:dyDescent="0.25">
      <c r="A354" s="14" t="s">
        <v>795</v>
      </c>
      <c r="B354"/>
      <c r="C354"/>
      <c r="D354"/>
      <c r="E354"/>
      <c r="F354"/>
      <c r="G354"/>
      <c r="H354"/>
      <c r="I354"/>
      <c r="J354"/>
    </row>
    <row r="355" spans="1:10" x14ac:dyDescent="0.25">
      <c r="A355" s="14" t="s">
        <v>796</v>
      </c>
      <c r="B355"/>
      <c r="C355"/>
      <c r="D355"/>
      <c r="E355"/>
      <c r="F355"/>
      <c r="G355"/>
      <c r="H355"/>
      <c r="I355"/>
      <c r="J355"/>
    </row>
    <row r="356" spans="1:10" x14ac:dyDescent="0.25">
      <c r="A356" s="14" t="s">
        <v>797</v>
      </c>
      <c r="B356"/>
      <c r="C356"/>
      <c r="D356"/>
      <c r="E356"/>
      <c r="F356"/>
      <c r="G356"/>
      <c r="H356"/>
      <c r="I356"/>
      <c r="J356"/>
    </row>
    <row r="357" spans="1:10" x14ac:dyDescent="0.25">
      <c r="A357" s="14" t="s">
        <v>798</v>
      </c>
      <c r="B357"/>
      <c r="C357"/>
      <c r="D357"/>
      <c r="E357"/>
      <c r="F357"/>
      <c r="G357"/>
      <c r="H357"/>
      <c r="I357"/>
      <c r="J357"/>
    </row>
    <row r="358" spans="1:10" x14ac:dyDescent="0.25">
      <c r="A358" s="14" t="s">
        <v>799</v>
      </c>
      <c r="B358"/>
      <c r="C358"/>
      <c r="D358"/>
      <c r="E358"/>
      <c r="F358"/>
      <c r="G358"/>
      <c r="H358"/>
      <c r="I358"/>
      <c r="J358"/>
    </row>
    <row r="359" spans="1:10" x14ac:dyDescent="0.25">
      <c r="A359" s="14" t="s">
        <v>800</v>
      </c>
      <c r="B359"/>
      <c r="C359"/>
      <c r="D359"/>
      <c r="E359"/>
      <c r="F359"/>
      <c r="G359"/>
      <c r="H359"/>
      <c r="I359"/>
      <c r="J359"/>
    </row>
    <row r="360" spans="1:10" x14ac:dyDescent="0.25">
      <c r="A360" s="14" t="s">
        <v>801</v>
      </c>
      <c r="B360"/>
      <c r="C360"/>
      <c r="D360"/>
      <c r="E360"/>
      <c r="F360"/>
      <c r="G360"/>
      <c r="H360"/>
      <c r="I360"/>
      <c r="J360"/>
    </row>
    <row r="361" spans="1:10" x14ac:dyDescent="0.25">
      <c r="A361" s="14" t="s">
        <v>802</v>
      </c>
      <c r="B361"/>
      <c r="C361"/>
      <c r="D361"/>
      <c r="E361"/>
      <c r="F361"/>
      <c r="G361"/>
      <c r="H361"/>
      <c r="I361"/>
      <c r="J361"/>
    </row>
    <row r="362" spans="1:10" x14ac:dyDescent="0.25">
      <c r="A362" s="14" t="s">
        <v>803</v>
      </c>
      <c r="B362"/>
      <c r="C362"/>
      <c r="D362"/>
      <c r="E362"/>
      <c r="F362"/>
      <c r="G362"/>
      <c r="H362"/>
      <c r="I362"/>
      <c r="J362"/>
    </row>
    <row r="363" spans="1:10" x14ac:dyDescent="0.25">
      <c r="A363" s="14" t="s">
        <v>804</v>
      </c>
      <c r="B363"/>
      <c r="C363"/>
      <c r="D363"/>
      <c r="E363"/>
      <c r="F363"/>
      <c r="G363"/>
      <c r="H363"/>
      <c r="I363"/>
      <c r="J363"/>
    </row>
    <row r="364" spans="1:10" x14ac:dyDescent="0.25">
      <c r="A364" s="14" t="s">
        <v>805</v>
      </c>
      <c r="B364"/>
      <c r="C364"/>
      <c r="D364"/>
      <c r="E364"/>
      <c r="F364"/>
      <c r="G364"/>
      <c r="H364"/>
      <c r="I364"/>
      <c r="J364"/>
    </row>
    <row r="365" spans="1:10" x14ac:dyDescent="0.25">
      <c r="A365" s="14" t="s">
        <v>806</v>
      </c>
      <c r="B365"/>
      <c r="C365"/>
      <c r="D365"/>
      <c r="E365"/>
      <c r="F365"/>
      <c r="G365"/>
      <c r="H365"/>
      <c r="I365"/>
      <c r="J365"/>
    </row>
    <row r="366" spans="1:10" x14ac:dyDescent="0.25">
      <c r="A366" s="14" t="s">
        <v>807</v>
      </c>
      <c r="B366"/>
      <c r="C366"/>
      <c r="D366"/>
      <c r="E366"/>
      <c r="F366"/>
      <c r="G366"/>
      <c r="H366"/>
      <c r="I366"/>
      <c r="J366"/>
    </row>
    <row r="367" spans="1:10" x14ac:dyDescent="0.25">
      <c r="A367" s="14" t="s">
        <v>808</v>
      </c>
      <c r="B367"/>
      <c r="C367"/>
      <c r="D367"/>
      <c r="E367"/>
      <c r="F367"/>
      <c r="G367"/>
      <c r="H367"/>
      <c r="I367"/>
      <c r="J367"/>
    </row>
    <row r="368" spans="1:10" x14ac:dyDescent="0.25">
      <c r="A368" s="14" t="s">
        <v>809</v>
      </c>
      <c r="B368"/>
      <c r="C368"/>
      <c r="D368"/>
      <c r="E368"/>
      <c r="F368"/>
      <c r="G368"/>
      <c r="H368"/>
      <c r="I368"/>
      <c r="J368"/>
    </row>
    <row r="369" spans="1:10" x14ac:dyDescent="0.25">
      <c r="A369" s="14" t="s">
        <v>810</v>
      </c>
      <c r="B369"/>
      <c r="C369"/>
      <c r="D369"/>
      <c r="E369"/>
      <c r="F369"/>
      <c r="G369"/>
      <c r="H369"/>
      <c r="I369"/>
      <c r="J369"/>
    </row>
    <row r="370" spans="1:10" x14ac:dyDescent="0.25">
      <c r="A370" s="14" t="s">
        <v>811</v>
      </c>
      <c r="B370"/>
      <c r="C370"/>
      <c r="D370"/>
      <c r="E370"/>
      <c r="F370"/>
      <c r="G370"/>
      <c r="H370"/>
      <c r="I370"/>
      <c r="J370"/>
    </row>
    <row r="371" spans="1:10" x14ac:dyDescent="0.25">
      <c r="A371" s="14" t="s">
        <v>812</v>
      </c>
      <c r="B371"/>
      <c r="C371"/>
      <c r="D371"/>
      <c r="E371"/>
      <c r="F371"/>
      <c r="G371"/>
      <c r="H371"/>
      <c r="I371"/>
      <c r="J371"/>
    </row>
    <row r="372" spans="1:10" x14ac:dyDescent="0.25">
      <c r="A372" s="14" t="s">
        <v>813</v>
      </c>
      <c r="B372"/>
      <c r="C372"/>
      <c r="D372"/>
      <c r="E372"/>
      <c r="F372"/>
      <c r="G372"/>
      <c r="H372"/>
      <c r="I372"/>
      <c r="J372"/>
    </row>
    <row r="373" spans="1:10" x14ac:dyDescent="0.25">
      <c r="A373" s="14" t="s">
        <v>814</v>
      </c>
      <c r="B373"/>
      <c r="C373"/>
      <c r="D373"/>
      <c r="E373"/>
      <c r="F373"/>
      <c r="G373"/>
      <c r="H373"/>
      <c r="I373"/>
      <c r="J373"/>
    </row>
    <row r="374" spans="1:10" x14ac:dyDescent="0.25">
      <c r="A374" s="14" t="s">
        <v>815</v>
      </c>
      <c r="B374"/>
      <c r="C374"/>
      <c r="D374"/>
      <c r="E374"/>
      <c r="F374"/>
      <c r="G374"/>
      <c r="H374"/>
      <c r="I374"/>
      <c r="J374"/>
    </row>
    <row r="375" spans="1:10" x14ac:dyDescent="0.25">
      <c r="A375" s="14" t="s">
        <v>816</v>
      </c>
      <c r="B375"/>
      <c r="C375"/>
      <c r="D375"/>
      <c r="E375"/>
      <c r="F375"/>
      <c r="G375"/>
      <c r="H375"/>
      <c r="I375"/>
      <c r="J375"/>
    </row>
    <row r="376" spans="1:10" x14ac:dyDescent="0.25">
      <c r="A376" s="14" t="s">
        <v>817</v>
      </c>
      <c r="B376"/>
      <c r="C376"/>
      <c r="D376"/>
      <c r="E376"/>
      <c r="F376"/>
      <c r="G376"/>
      <c r="H376"/>
      <c r="I376"/>
      <c r="J376"/>
    </row>
    <row r="377" spans="1:10" x14ac:dyDescent="0.25">
      <c r="A377" s="14" t="s">
        <v>818</v>
      </c>
      <c r="B377"/>
      <c r="C377"/>
      <c r="D377"/>
      <c r="E377"/>
      <c r="F377"/>
      <c r="G377"/>
      <c r="H377"/>
      <c r="I377"/>
      <c r="J377"/>
    </row>
    <row r="378" spans="1:10" x14ac:dyDescent="0.25">
      <c r="A378" s="14" t="s">
        <v>819</v>
      </c>
      <c r="B378"/>
      <c r="C378"/>
      <c r="D378"/>
      <c r="E378"/>
      <c r="F378"/>
      <c r="G378"/>
      <c r="H378"/>
      <c r="I378"/>
      <c r="J378"/>
    </row>
    <row r="379" spans="1:10" x14ac:dyDescent="0.25">
      <c r="A379" s="14" t="s">
        <v>820</v>
      </c>
      <c r="B379"/>
      <c r="C379"/>
      <c r="D379"/>
      <c r="E379"/>
      <c r="F379"/>
      <c r="G379"/>
      <c r="H379"/>
      <c r="I379"/>
      <c r="J379"/>
    </row>
    <row r="380" spans="1:10" x14ac:dyDescent="0.25">
      <c r="A380" s="14" t="s">
        <v>821</v>
      </c>
      <c r="B380"/>
      <c r="C380"/>
      <c r="D380"/>
      <c r="E380"/>
      <c r="F380"/>
      <c r="G380"/>
      <c r="H380"/>
      <c r="I380"/>
      <c r="J380"/>
    </row>
    <row r="381" spans="1:10" x14ac:dyDescent="0.25">
      <c r="A381" s="14" t="s">
        <v>445</v>
      </c>
      <c r="B381"/>
      <c r="C381"/>
      <c r="D381"/>
      <c r="E381"/>
      <c r="F381"/>
      <c r="G381"/>
      <c r="H381"/>
      <c r="I381"/>
      <c r="J381"/>
    </row>
    <row r="382" spans="1:10" x14ac:dyDescent="0.25">
      <c r="A382" s="14" t="s">
        <v>849</v>
      </c>
      <c r="B382"/>
      <c r="C382"/>
      <c r="D382"/>
      <c r="E382"/>
      <c r="F382"/>
      <c r="G382"/>
      <c r="H382"/>
      <c r="I382"/>
      <c r="J382"/>
    </row>
    <row r="383" spans="1:10" x14ac:dyDescent="0.25">
      <c r="A383" s="14" t="s">
        <v>446</v>
      </c>
      <c r="B383"/>
      <c r="C383"/>
      <c r="D383"/>
      <c r="E383"/>
      <c r="F383"/>
      <c r="G383"/>
      <c r="H383"/>
      <c r="I383"/>
      <c r="J383"/>
    </row>
    <row r="384" spans="1:10" x14ac:dyDescent="0.25">
      <c r="A384" s="14" t="s">
        <v>447</v>
      </c>
      <c r="B384"/>
      <c r="C384"/>
      <c r="D384"/>
      <c r="E384"/>
      <c r="F384"/>
      <c r="G384"/>
      <c r="H384"/>
      <c r="I384"/>
      <c r="J384"/>
    </row>
    <row r="385" spans="1:10" x14ac:dyDescent="0.25">
      <c r="A385" s="14" t="s">
        <v>448</v>
      </c>
      <c r="B385"/>
      <c r="C385"/>
      <c r="D385"/>
      <c r="E385"/>
      <c r="F385"/>
      <c r="G385"/>
      <c r="H385"/>
      <c r="I385"/>
      <c r="J385"/>
    </row>
    <row r="386" spans="1:10" x14ac:dyDescent="0.25">
      <c r="A386" s="14" t="s">
        <v>449</v>
      </c>
      <c r="B386"/>
      <c r="C386"/>
      <c r="D386"/>
      <c r="E386"/>
      <c r="F386"/>
      <c r="G386"/>
      <c r="H386"/>
      <c r="I386"/>
      <c r="J386"/>
    </row>
    <row r="387" spans="1:10" x14ac:dyDescent="0.25">
      <c r="A387" s="14" t="s">
        <v>450</v>
      </c>
      <c r="B387"/>
      <c r="C387"/>
      <c r="D387"/>
      <c r="E387"/>
      <c r="F387"/>
      <c r="G387"/>
      <c r="H387"/>
      <c r="I387"/>
      <c r="J387"/>
    </row>
    <row r="388" spans="1:10" x14ac:dyDescent="0.25">
      <c r="A388" s="14" t="s">
        <v>451</v>
      </c>
      <c r="B388"/>
      <c r="C388"/>
      <c r="D388"/>
      <c r="E388"/>
      <c r="F388"/>
      <c r="G388"/>
      <c r="H388"/>
      <c r="I388"/>
      <c r="J388"/>
    </row>
    <row r="389" spans="1:10" x14ac:dyDescent="0.25">
      <c r="A389" s="14" t="s">
        <v>452</v>
      </c>
      <c r="B389"/>
      <c r="C389"/>
      <c r="D389"/>
      <c r="E389"/>
      <c r="F389"/>
      <c r="G389"/>
      <c r="H389"/>
      <c r="I389"/>
      <c r="J389"/>
    </row>
    <row r="390" spans="1:10" x14ac:dyDescent="0.25">
      <c r="A390" s="14" t="s">
        <v>453</v>
      </c>
      <c r="B390"/>
      <c r="C390"/>
      <c r="D390"/>
      <c r="E390"/>
      <c r="F390"/>
      <c r="G390"/>
      <c r="H390"/>
      <c r="I390"/>
      <c r="J390"/>
    </row>
    <row r="391" spans="1:10" x14ac:dyDescent="0.25">
      <c r="A391" s="14" t="s">
        <v>454</v>
      </c>
      <c r="B391"/>
      <c r="C391"/>
      <c r="D391"/>
      <c r="E391"/>
      <c r="F391"/>
      <c r="G391"/>
      <c r="H391"/>
      <c r="I391"/>
      <c r="J391"/>
    </row>
    <row r="392" spans="1:10" x14ac:dyDescent="0.25">
      <c r="A392" s="14" t="s">
        <v>455</v>
      </c>
      <c r="B392"/>
      <c r="C392"/>
      <c r="D392"/>
      <c r="E392"/>
      <c r="F392"/>
      <c r="G392"/>
      <c r="H392"/>
      <c r="I392"/>
      <c r="J392"/>
    </row>
    <row r="393" spans="1:10" x14ac:dyDescent="0.25">
      <c r="A393" s="14" t="s">
        <v>456</v>
      </c>
      <c r="B393"/>
      <c r="C393"/>
      <c r="D393"/>
      <c r="E393"/>
      <c r="F393"/>
      <c r="G393"/>
      <c r="H393"/>
      <c r="I393"/>
      <c r="J393"/>
    </row>
    <row r="394" spans="1:10" x14ac:dyDescent="0.25">
      <c r="A394" s="14" t="s">
        <v>457</v>
      </c>
      <c r="B394"/>
      <c r="C394"/>
      <c r="D394"/>
      <c r="E394"/>
      <c r="F394"/>
      <c r="G394"/>
      <c r="H394"/>
      <c r="I394"/>
      <c r="J394"/>
    </row>
    <row r="395" spans="1:10" x14ac:dyDescent="0.25">
      <c r="A395" s="14" t="s">
        <v>458</v>
      </c>
      <c r="B395"/>
      <c r="C395"/>
      <c r="D395"/>
      <c r="E395"/>
      <c r="F395"/>
      <c r="G395"/>
      <c r="H395"/>
      <c r="I395"/>
      <c r="J395"/>
    </row>
    <row r="396" spans="1:10" x14ac:dyDescent="0.25">
      <c r="A396" s="14" t="s">
        <v>459</v>
      </c>
      <c r="B396"/>
      <c r="C396"/>
      <c r="D396"/>
      <c r="E396"/>
      <c r="F396"/>
      <c r="G396"/>
      <c r="H396"/>
      <c r="I396"/>
      <c r="J396"/>
    </row>
    <row r="397" spans="1:10" x14ac:dyDescent="0.25">
      <c r="A397" s="14" t="s">
        <v>460</v>
      </c>
      <c r="B397"/>
      <c r="C397"/>
      <c r="D397"/>
      <c r="E397"/>
      <c r="F397"/>
      <c r="G397"/>
      <c r="H397"/>
      <c r="I397"/>
      <c r="J397"/>
    </row>
    <row r="398" spans="1:10" x14ac:dyDescent="0.25">
      <c r="A398" s="14" t="s">
        <v>461</v>
      </c>
      <c r="B398"/>
      <c r="C398"/>
      <c r="D398"/>
      <c r="E398"/>
      <c r="F398"/>
      <c r="G398"/>
      <c r="H398"/>
      <c r="I398"/>
      <c r="J398"/>
    </row>
    <row r="399" spans="1:10" x14ac:dyDescent="0.25">
      <c r="A399" s="14" t="s">
        <v>822</v>
      </c>
      <c r="B399"/>
      <c r="C399"/>
      <c r="D399"/>
      <c r="E399"/>
      <c r="F399"/>
      <c r="G399"/>
      <c r="H399"/>
      <c r="I399"/>
      <c r="J399"/>
    </row>
    <row r="400" spans="1:10" x14ac:dyDescent="0.25">
      <c r="A400" s="14" t="s">
        <v>468</v>
      </c>
      <c r="B400"/>
      <c r="C400"/>
      <c r="D400"/>
      <c r="E400"/>
      <c r="F400"/>
      <c r="G400"/>
      <c r="H400"/>
      <c r="I400"/>
      <c r="J400"/>
    </row>
    <row r="401" spans="1:10" x14ac:dyDescent="0.25">
      <c r="A401" s="14" t="s">
        <v>469</v>
      </c>
      <c r="B401"/>
      <c r="C401"/>
      <c r="D401"/>
      <c r="E401"/>
      <c r="F401"/>
      <c r="G401"/>
      <c r="H401"/>
      <c r="I401"/>
      <c r="J401"/>
    </row>
    <row r="402" spans="1:10" x14ac:dyDescent="0.25">
      <c r="A402" s="14" t="s">
        <v>470</v>
      </c>
      <c r="B402"/>
      <c r="C402"/>
      <c r="D402"/>
      <c r="E402"/>
      <c r="F402"/>
      <c r="G402"/>
      <c r="H402"/>
      <c r="I402"/>
      <c r="J402"/>
    </row>
    <row r="403" spans="1:10" x14ac:dyDescent="0.25">
      <c r="A403" s="14" t="s">
        <v>471</v>
      </c>
      <c r="B403"/>
      <c r="C403"/>
      <c r="D403"/>
      <c r="E403"/>
      <c r="F403"/>
      <c r="G403"/>
      <c r="H403"/>
      <c r="I403"/>
      <c r="J403"/>
    </row>
    <row r="404" spans="1:10" x14ac:dyDescent="0.25">
      <c r="A404" s="14" t="s">
        <v>472</v>
      </c>
      <c r="B404"/>
      <c r="C404"/>
      <c r="D404"/>
      <c r="E404"/>
      <c r="F404"/>
      <c r="G404"/>
      <c r="H404"/>
      <c r="I404"/>
      <c r="J404"/>
    </row>
    <row r="405" spans="1:10" x14ac:dyDescent="0.25">
      <c r="A405" s="14" t="s">
        <v>473</v>
      </c>
      <c r="B405"/>
      <c r="C405"/>
      <c r="D405"/>
      <c r="E405"/>
      <c r="F405"/>
      <c r="G405"/>
      <c r="H405"/>
      <c r="I405"/>
      <c r="J405"/>
    </row>
    <row r="406" spans="1:10" x14ac:dyDescent="0.25">
      <c r="A406" s="14" t="s">
        <v>474</v>
      </c>
      <c r="B406"/>
      <c r="C406"/>
      <c r="D406"/>
      <c r="E406"/>
      <c r="F406"/>
      <c r="G406"/>
      <c r="H406"/>
      <c r="I406"/>
      <c r="J406"/>
    </row>
    <row r="407" spans="1:10" x14ac:dyDescent="0.25">
      <c r="A407" s="14" t="s">
        <v>475</v>
      </c>
      <c r="B407"/>
      <c r="C407"/>
      <c r="D407"/>
      <c r="E407"/>
      <c r="F407"/>
      <c r="G407"/>
      <c r="H407"/>
      <c r="I407"/>
      <c r="J407"/>
    </row>
    <row r="408" spans="1:10" x14ac:dyDescent="0.25">
      <c r="A408" s="14" t="s">
        <v>476</v>
      </c>
      <c r="B408"/>
      <c r="C408"/>
      <c r="D408"/>
      <c r="E408"/>
      <c r="F408"/>
      <c r="G408"/>
      <c r="H408"/>
      <c r="I408"/>
      <c r="J408"/>
    </row>
    <row r="409" spans="1:10" x14ac:dyDescent="0.25">
      <c r="A409" s="14" t="s">
        <v>477</v>
      </c>
      <c r="B409"/>
      <c r="C409"/>
      <c r="D409"/>
      <c r="E409"/>
      <c r="F409"/>
      <c r="G409"/>
      <c r="H409"/>
      <c r="I409"/>
      <c r="J409"/>
    </row>
    <row r="410" spans="1:10" x14ac:dyDescent="0.25">
      <c r="A410" s="14" t="s">
        <v>823</v>
      </c>
      <c r="B410"/>
      <c r="C410"/>
      <c r="D410"/>
      <c r="E410"/>
      <c r="F410"/>
      <c r="G410"/>
      <c r="H410"/>
      <c r="I410"/>
      <c r="J410"/>
    </row>
    <row r="411" spans="1:10" x14ac:dyDescent="0.25">
      <c r="A411" s="14" t="s">
        <v>490</v>
      </c>
      <c r="B411"/>
      <c r="C411"/>
      <c r="D411"/>
      <c r="E411"/>
      <c r="F411"/>
      <c r="G411"/>
      <c r="H411"/>
      <c r="I411"/>
      <c r="J411"/>
    </row>
    <row r="412" spans="1:10" x14ac:dyDescent="0.25">
      <c r="A412" s="14" t="s">
        <v>491</v>
      </c>
      <c r="B412"/>
      <c r="C412"/>
      <c r="D412"/>
      <c r="E412"/>
      <c r="F412"/>
      <c r="G412"/>
      <c r="H412"/>
      <c r="I412"/>
      <c r="J412"/>
    </row>
    <row r="413" spans="1:10" x14ac:dyDescent="0.25">
      <c r="A413" s="14" t="s">
        <v>492</v>
      </c>
      <c r="B413"/>
      <c r="C413"/>
      <c r="D413"/>
      <c r="E413"/>
      <c r="F413"/>
      <c r="G413"/>
      <c r="H413"/>
      <c r="I413"/>
      <c r="J413"/>
    </row>
    <row r="414" spans="1:10" x14ac:dyDescent="0.25">
      <c r="A414" s="14" t="s">
        <v>493</v>
      </c>
      <c r="B414"/>
      <c r="C414"/>
      <c r="D414"/>
      <c r="E414"/>
      <c r="F414"/>
      <c r="G414"/>
      <c r="H414"/>
      <c r="I414"/>
      <c r="J414"/>
    </row>
    <row r="415" spans="1:10" x14ac:dyDescent="0.25">
      <c r="A415" s="14" t="s">
        <v>494</v>
      </c>
      <c r="B415"/>
      <c r="C415"/>
      <c r="D415"/>
      <c r="E415"/>
      <c r="F415"/>
      <c r="G415"/>
      <c r="H415"/>
      <c r="I415"/>
      <c r="J415"/>
    </row>
    <row r="416" spans="1:10" x14ac:dyDescent="0.25">
      <c r="A416" s="14" t="s">
        <v>495</v>
      </c>
      <c r="B416"/>
      <c r="C416"/>
      <c r="D416"/>
      <c r="E416"/>
      <c r="F416"/>
      <c r="G416"/>
      <c r="H416"/>
      <c r="I416"/>
      <c r="J416"/>
    </row>
    <row r="417" spans="1:10" x14ac:dyDescent="0.25">
      <c r="A417" s="14" t="s">
        <v>496</v>
      </c>
      <c r="B417"/>
      <c r="C417"/>
      <c r="D417"/>
      <c r="E417"/>
      <c r="F417"/>
      <c r="G417"/>
      <c r="H417"/>
      <c r="I417"/>
      <c r="J417"/>
    </row>
    <row r="418" spans="1:10" x14ac:dyDescent="0.25">
      <c r="A418" s="14" t="s">
        <v>497</v>
      </c>
      <c r="B418"/>
      <c r="C418"/>
      <c r="D418"/>
      <c r="E418"/>
      <c r="F418"/>
      <c r="G418"/>
      <c r="H418"/>
      <c r="I418"/>
      <c r="J418"/>
    </row>
    <row r="419" spans="1:10" x14ac:dyDescent="0.25">
      <c r="A419" s="14" t="s">
        <v>498</v>
      </c>
      <c r="B419"/>
      <c r="C419"/>
      <c r="D419"/>
      <c r="E419"/>
      <c r="F419"/>
      <c r="G419"/>
      <c r="H419"/>
      <c r="I419"/>
      <c r="J419"/>
    </row>
    <row r="420" spans="1:10" x14ac:dyDescent="0.25">
      <c r="A420" s="14" t="s">
        <v>499</v>
      </c>
      <c r="B420"/>
      <c r="C420"/>
      <c r="D420"/>
      <c r="E420"/>
      <c r="F420"/>
      <c r="G420"/>
      <c r="H420"/>
      <c r="I420"/>
      <c r="J420"/>
    </row>
    <row r="421" spans="1:10" x14ac:dyDescent="0.25">
      <c r="A421" s="14" t="s">
        <v>824</v>
      </c>
      <c r="B421"/>
      <c r="C421"/>
      <c r="D421"/>
      <c r="E421"/>
      <c r="F421"/>
      <c r="G421"/>
      <c r="H421"/>
      <c r="I421"/>
      <c r="J421"/>
    </row>
    <row r="422" spans="1:10" x14ac:dyDescent="0.25">
      <c r="A422" s="14" t="s">
        <v>507</v>
      </c>
      <c r="B422"/>
      <c r="C422"/>
      <c r="D422"/>
      <c r="E422"/>
      <c r="F422"/>
      <c r="G422"/>
      <c r="H422"/>
      <c r="I422"/>
      <c r="J422"/>
    </row>
    <row r="423" spans="1:10" x14ac:dyDescent="0.25">
      <c r="A423" s="14" t="s">
        <v>508</v>
      </c>
      <c r="B423"/>
      <c r="C423"/>
      <c r="D423"/>
      <c r="E423"/>
      <c r="F423"/>
      <c r="G423"/>
      <c r="H423"/>
      <c r="I423"/>
      <c r="J423"/>
    </row>
    <row r="424" spans="1:10" x14ac:dyDescent="0.25">
      <c r="A424" s="14" t="s">
        <v>509</v>
      </c>
      <c r="B424"/>
      <c r="C424"/>
      <c r="D424"/>
      <c r="E424"/>
      <c r="F424"/>
      <c r="G424"/>
      <c r="H424"/>
      <c r="I424"/>
      <c r="J424"/>
    </row>
    <row r="425" spans="1:10" x14ac:dyDescent="0.25">
      <c r="A425" s="14" t="s">
        <v>510</v>
      </c>
      <c r="B425"/>
      <c r="C425"/>
      <c r="D425"/>
      <c r="E425"/>
      <c r="F425"/>
      <c r="G425"/>
      <c r="H425"/>
      <c r="I425"/>
      <c r="J425"/>
    </row>
    <row r="426" spans="1:10" x14ac:dyDescent="0.25">
      <c r="A426" s="14" t="s">
        <v>511</v>
      </c>
      <c r="B426"/>
      <c r="C426"/>
      <c r="D426"/>
      <c r="E426"/>
      <c r="F426"/>
      <c r="G426"/>
      <c r="H426"/>
      <c r="I426"/>
      <c r="J426"/>
    </row>
    <row r="427" spans="1:10" x14ac:dyDescent="0.25">
      <c r="A427" s="14" t="s">
        <v>512</v>
      </c>
      <c r="B427"/>
      <c r="C427"/>
      <c r="D427"/>
      <c r="E427"/>
      <c r="F427"/>
      <c r="G427"/>
      <c r="H427"/>
      <c r="I427"/>
      <c r="J427"/>
    </row>
    <row r="428" spans="1:10" x14ac:dyDescent="0.25">
      <c r="A428" s="14" t="s">
        <v>513</v>
      </c>
      <c r="B428"/>
      <c r="C428"/>
      <c r="D428"/>
      <c r="E428"/>
      <c r="F428"/>
      <c r="G428"/>
      <c r="H428"/>
      <c r="I428"/>
      <c r="J428"/>
    </row>
    <row r="429" spans="1:10" x14ac:dyDescent="0.25">
      <c r="A429" s="14" t="s">
        <v>514</v>
      </c>
      <c r="B429"/>
      <c r="C429"/>
      <c r="D429"/>
      <c r="E429"/>
      <c r="F429"/>
      <c r="G429"/>
      <c r="H429"/>
      <c r="I429"/>
      <c r="J429"/>
    </row>
    <row r="430" spans="1:10" x14ac:dyDescent="0.25">
      <c r="A430" s="14" t="s">
        <v>515</v>
      </c>
      <c r="B430"/>
      <c r="C430"/>
      <c r="D430"/>
      <c r="E430"/>
      <c r="F430"/>
      <c r="G430"/>
      <c r="H430"/>
      <c r="I430"/>
      <c r="J430"/>
    </row>
    <row r="431" spans="1:10" x14ac:dyDescent="0.25">
      <c r="A431" s="14" t="s">
        <v>516</v>
      </c>
      <c r="B431"/>
      <c r="C431"/>
      <c r="D431"/>
      <c r="E431"/>
      <c r="F431"/>
      <c r="G431"/>
      <c r="H431"/>
      <c r="I431"/>
      <c r="J431"/>
    </row>
    <row r="432" spans="1:10" x14ac:dyDescent="0.25">
      <c r="A432" s="14" t="s">
        <v>517</v>
      </c>
      <c r="B432"/>
      <c r="C432"/>
      <c r="D432"/>
      <c r="E432"/>
      <c r="F432"/>
      <c r="G432"/>
      <c r="H432"/>
      <c r="I432"/>
      <c r="J432"/>
    </row>
    <row r="433" spans="1:10" x14ac:dyDescent="0.25">
      <c r="A433" s="14" t="s">
        <v>518</v>
      </c>
      <c r="B433"/>
      <c r="C433"/>
      <c r="D433"/>
      <c r="E433"/>
      <c r="F433"/>
      <c r="G433"/>
      <c r="H433"/>
      <c r="I433"/>
      <c r="J433"/>
    </row>
    <row r="434" spans="1:10" x14ac:dyDescent="0.25">
      <c r="A434" s="14" t="s">
        <v>519</v>
      </c>
      <c r="B434"/>
      <c r="C434"/>
      <c r="D434"/>
      <c r="E434"/>
      <c r="F434"/>
      <c r="G434"/>
      <c r="H434"/>
      <c r="I434"/>
      <c r="J434"/>
    </row>
    <row r="435" spans="1:10" x14ac:dyDescent="0.25">
      <c r="A435" s="14" t="s">
        <v>825</v>
      </c>
      <c r="B435"/>
      <c r="C435"/>
      <c r="D435"/>
      <c r="E435"/>
      <c r="F435"/>
      <c r="G435"/>
      <c r="H435"/>
      <c r="I435"/>
      <c r="J435"/>
    </row>
    <row r="436" spans="1:10" x14ac:dyDescent="0.25">
      <c r="A436" s="14" t="s">
        <v>826</v>
      </c>
      <c r="B436"/>
      <c r="C436"/>
      <c r="D436"/>
      <c r="E436"/>
      <c r="F436"/>
      <c r="G436"/>
      <c r="H436"/>
      <c r="I436"/>
      <c r="J436"/>
    </row>
    <row r="437" spans="1:10" x14ac:dyDescent="0.25">
      <c r="A437" s="14" t="s">
        <v>827</v>
      </c>
      <c r="B437"/>
      <c r="C437"/>
      <c r="D437"/>
      <c r="E437"/>
      <c r="F437"/>
      <c r="G437"/>
      <c r="H437"/>
      <c r="I437"/>
      <c r="J437"/>
    </row>
    <row r="438" spans="1:10" x14ac:dyDescent="0.25">
      <c r="A438" s="14" t="s">
        <v>828</v>
      </c>
      <c r="B438"/>
      <c r="C438"/>
      <c r="D438"/>
      <c r="E438"/>
      <c r="F438"/>
      <c r="G438"/>
      <c r="H438"/>
      <c r="I438"/>
      <c r="J438"/>
    </row>
    <row r="439" spans="1:10" x14ac:dyDescent="0.25">
      <c r="A439" s="14" t="s">
        <v>829</v>
      </c>
      <c r="B439"/>
      <c r="C439"/>
      <c r="D439"/>
      <c r="E439"/>
      <c r="F439"/>
      <c r="G439"/>
      <c r="H439"/>
      <c r="I439"/>
      <c r="J439"/>
    </row>
    <row r="440" spans="1:10" x14ac:dyDescent="0.25">
      <c r="A440" s="14" t="s">
        <v>856</v>
      </c>
      <c r="B440"/>
      <c r="C440"/>
      <c r="D440"/>
      <c r="E440"/>
      <c r="F440"/>
      <c r="G440"/>
      <c r="H440"/>
      <c r="I440"/>
      <c r="J440"/>
    </row>
    <row r="441" spans="1:10" x14ac:dyDescent="0.25">
      <c r="A441" s="14" t="s">
        <v>556</v>
      </c>
      <c r="B441"/>
      <c r="C441"/>
      <c r="D441"/>
      <c r="E441"/>
      <c r="F441"/>
      <c r="G441"/>
      <c r="H441"/>
      <c r="I441"/>
      <c r="J441"/>
    </row>
    <row r="442" spans="1:10" x14ac:dyDescent="0.25">
      <c r="A442" s="14" t="s">
        <v>557</v>
      </c>
      <c r="B442"/>
      <c r="C442"/>
      <c r="D442"/>
      <c r="E442"/>
      <c r="F442"/>
      <c r="G442"/>
      <c r="H442"/>
      <c r="I442"/>
      <c r="J442"/>
    </row>
    <row r="443" spans="1:10" x14ac:dyDescent="0.25">
      <c r="A443" s="14" t="s">
        <v>558</v>
      </c>
      <c r="B443"/>
      <c r="C443"/>
      <c r="D443"/>
      <c r="E443"/>
      <c r="F443"/>
      <c r="G443"/>
      <c r="H443"/>
      <c r="I443"/>
      <c r="J443"/>
    </row>
    <row r="444" spans="1:10" x14ac:dyDescent="0.25">
      <c r="A444" s="14" t="s">
        <v>830</v>
      </c>
      <c r="B444"/>
      <c r="C444"/>
      <c r="D444"/>
      <c r="E444"/>
      <c r="F444"/>
      <c r="G444"/>
      <c r="H444"/>
      <c r="I444"/>
      <c r="J444"/>
    </row>
    <row r="445" spans="1:10" x14ac:dyDescent="0.25">
      <c r="A445" s="14" t="s">
        <v>831</v>
      </c>
      <c r="B445"/>
      <c r="C445"/>
      <c r="D445"/>
      <c r="E445"/>
      <c r="F445"/>
      <c r="G445"/>
      <c r="H445"/>
      <c r="I445"/>
      <c r="J445"/>
    </row>
    <row r="446" spans="1:10" x14ac:dyDescent="0.25">
      <c r="A446" s="14" t="s">
        <v>572</v>
      </c>
      <c r="B446"/>
      <c r="C446"/>
      <c r="D446"/>
      <c r="E446"/>
      <c r="F446"/>
      <c r="G446"/>
      <c r="H446"/>
      <c r="I446"/>
      <c r="J446"/>
    </row>
    <row r="447" spans="1:10" x14ac:dyDescent="0.25">
      <c r="A447" s="14" t="s">
        <v>573</v>
      </c>
      <c r="B447"/>
      <c r="C447"/>
      <c r="D447"/>
      <c r="E447"/>
      <c r="F447"/>
      <c r="G447"/>
      <c r="H447"/>
      <c r="I447"/>
      <c r="J447"/>
    </row>
    <row r="448" spans="1:10" x14ac:dyDescent="0.25">
      <c r="A448" s="14" t="s">
        <v>574</v>
      </c>
      <c r="B448"/>
      <c r="C448"/>
      <c r="D448"/>
      <c r="E448"/>
      <c r="F448"/>
      <c r="G448"/>
      <c r="H448"/>
      <c r="I448"/>
      <c r="J448"/>
    </row>
    <row r="449" spans="1:10" x14ac:dyDescent="0.25">
      <c r="A449" s="14" t="s">
        <v>575</v>
      </c>
      <c r="B449"/>
      <c r="C449"/>
      <c r="D449"/>
      <c r="E449"/>
      <c r="F449"/>
      <c r="G449"/>
      <c r="H449"/>
      <c r="I449"/>
      <c r="J449"/>
    </row>
    <row r="450" spans="1:10" x14ac:dyDescent="0.25">
      <c r="A450" s="14" t="s">
        <v>576</v>
      </c>
      <c r="B450"/>
      <c r="C450"/>
      <c r="D450"/>
      <c r="E450"/>
      <c r="F450"/>
      <c r="G450"/>
      <c r="H450"/>
      <c r="I450"/>
      <c r="J450"/>
    </row>
    <row r="451" spans="1:10" x14ac:dyDescent="0.25">
      <c r="A451" s="14" t="s">
        <v>577</v>
      </c>
      <c r="B451"/>
      <c r="C451"/>
      <c r="D451"/>
      <c r="E451"/>
      <c r="F451"/>
      <c r="G451"/>
      <c r="H451"/>
      <c r="I451"/>
      <c r="J451"/>
    </row>
    <row r="452" spans="1:10" x14ac:dyDescent="0.25">
      <c r="A452" s="14" t="s">
        <v>578</v>
      </c>
      <c r="B452"/>
      <c r="C452"/>
      <c r="D452"/>
      <c r="E452"/>
      <c r="F452"/>
      <c r="G452"/>
      <c r="H452"/>
      <c r="I452"/>
      <c r="J452"/>
    </row>
    <row r="453" spans="1:10" x14ac:dyDescent="0.25">
      <c r="A453" s="14" t="s">
        <v>832</v>
      </c>
      <c r="B453"/>
      <c r="C453"/>
      <c r="D453"/>
      <c r="E453"/>
      <c r="F453"/>
      <c r="G453"/>
      <c r="H453"/>
      <c r="I453"/>
      <c r="J453"/>
    </row>
    <row r="454" spans="1:10" x14ac:dyDescent="0.25">
      <c r="A454" s="14" t="s">
        <v>585</v>
      </c>
      <c r="B454"/>
      <c r="C454"/>
      <c r="D454"/>
      <c r="E454"/>
      <c r="F454"/>
      <c r="G454"/>
      <c r="H454"/>
      <c r="I454"/>
      <c r="J454"/>
    </row>
    <row r="455" spans="1:10" x14ac:dyDescent="0.25">
      <c r="A455" s="14" t="s">
        <v>586</v>
      </c>
      <c r="B455"/>
      <c r="C455"/>
      <c r="D455"/>
      <c r="E455"/>
      <c r="F455"/>
      <c r="G455"/>
      <c r="H455"/>
      <c r="I455"/>
      <c r="J455"/>
    </row>
    <row r="456" spans="1:10" x14ac:dyDescent="0.25">
      <c r="A456" s="14" t="s">
        <v>587</v>
      </c>
      <c r="B456"/>
      <c r="C456"/>
      <c r="D456"/>
      <c r="E456"/>
      <c r="F456"/>
      <c r="G456"/>
      <c r="H456"/>
      <c r="I456"/>
      <c r="J456"/>
    </row>
    <row r="457" spans="1:10" x14ac:dyDescent="0.25">
      <c r="A457" s="14" t="s">
        <v>588</v>
      </c>
      <c r="B457"/>
      <c r="C457"/>
      <c r="D457"/>
      <c r="E457"/>
      <c r="F457"/>
      <c r="G457"/>
      <c r="H457"/>
      <c r="I457"/>
      <c r="J457"/>
    </row>
    <row r="458" spans="1:10" x14ac:dyDescent="0.25">
      <c r="A458" s="14" t="s">
        <v>589</v>
      </c>
      <c r="B458"/>
      <c r="C458"/>
      <c r="D458"/>
      <c r="E458"/>
      <c r="F458"/>
      <c r="G458"/>
      <c r="H458"/>
      <c r="I458"/>
      <c r="J458"/>
    </row>
    <row r="459" spans="1:10" x14ac:dyDescent="0.25">
      <c r="A459" s="14" t="s">
        <v>590</v>
      </c>
      <c r="B459"/>
      <c r="C459"/>
      <c r="D459"/>
      <c r="E459"/>
      <c r="F459"/>
      <c r="G459"/>
      <c r="H459"/>
      <c r="I459"/>
      <c r="J459"/>
    </row>
    <row r="460" spans="1:10" x14ac:dyDescent="0.25">
      <c r="A460" s="14" t="s">
        <v>833</v>
      </c>
      <c r="B460"/>
      <c r="C460"/>
      <c r="D460"/>
      <c r="E460"/>
      <c r="F460"/>
      <c r="G460"/>
      <c r="H460"/>
      <c r="I460"/>
      <c r="J460"/>
    </row>
    <row r="461" spans="1:10" x14ac:dyDescent="0.25">
      <c r="A461" s="14" t="s">
        <v>834</v>
      </c>
      <c r="B461"/>
      <c r="C461"/>
      <c r="D461"/>
      <c r="E461"/>
      <c r="F461"/>
      <c r="G461"/>
      <c r="H461"/>
      <c r="I461"/>
      <c r="J461"/>
    </row>
    <row r="462" spans="1:10" x14ac:dyDescent="0.25">
      <c r="A462" s="14" t="s">
        <v>835</v>
      </c>
      <c r="B462"/>
      <c r="C462"/>
      <c r="D462"/>
      <c r="E462"/>
      <c r="F462"/>
      <c r="G462"/>
      <c r="H462"/>
      <c r="I462"/>
      <c r="J462"/>
    </row>
    <row r="463" spans="1:10" x14ac:dyDescent="0.25">
      <c r="A463" s="14" t="s">
        <v>836</v>
      </c>
      <c r="B463"/>
      <c r="C463"/>
      <c r="D463"/>
      <c r="E463"/>
      <c r="F463"/>
      <c r="G463"/>
      <c r="H463"/>
      <c r="I463"/>
      <c r="J463"/>
    </row>
    <row r="464" spans="1:10" x14ac:dyDescent="0.25">
      <c r="A464" s="14" t="s">
        <v>837</v>
      </c>
      <c r="B464"/>
      <c r="C464"/>
      <c r="D464"/>
      <c r="E464"/>
      <c r="F464"/>
      <c r="G464"/>
      <c r="H464"/>
      <c r="I464"/>
      <c r="J464"/>
    </row>
    <row r="465" spans="1:10" x14ac:dyDescent="0.25">
      <c r="A465" s="14" t="s">
        <v>631</v>
      </c>
      <c r="B465"/>
      <c r="C465"/>
      <c r="D465"/>
      <c r="E465"/>
      <c r="F465"/>
      <c r="G465"/>
      <c r="H465"/>
      <c r="I465"/>
      <c r="J465"/>
    </row>
    <row r="466" spans="1:10" x14ac:dyDescent="0.25">
      <c r="A466" s="14" t="s">
        <v>632</v>
      </c>
      <c r="B466"/>
      <c r="C466"/>
      <c r="D466"/>
      <c r="E466"/>
      <c r="F466"/>
      <c r="G466"/>
      <c r="H466"/>
      <c r="I466"/>
      <c r="J466"/>
    </row>
    <row r="467" spans="1:10" x14ac:dyDescent="0.25">
      <c r="A467" s="14" t="s">
        <v>633</v>
      </c>
      <c r="B467"/>
      <c r="C467"/>
      <c r="D467"/>
      <c r="E467"/>
      <c r="F467"/>
      <c r="G467"/>
      <c r="H467"/>
      <c r="I467"/>
      <c r="J467"/>
    </row>
    <row r="468" spans="1:10" x14ac:dyDescent="0.25">
      <c r="A468" s="14" t="s">
        <v>634</v>
      </c>
      <c r="B468"/>
      <c r="C468"/>
      <c r="D468"/>
      <c r="E468"/>
      <c r="F468"/>
      <c r="G468"/>
      <c r="H468"/>
      <c r="I468"/>
      <c r="J468"/>
    </row>
    <row r="469" spans="1:10" x14ac:dyDescent="0.25">
      <c r="A469" s="14" t="s">
        <v>635</v>
      </c>
      <c r="B469"/>
      <c r="C469"/>
      <c r="D469"/>
      <c r="E469"/>
      <c r="F469"/>
      <c r="G469"/>
      <c r="H469"/>
      <c r="I469"/>
      <c r="J469"/>
    </row>
    <row r="470" spans="1:10" x14ac:dyDescent="0.25">
      <c r="A470" s="14" t="s">
        <v>636</v>
      </c>
      <c r="B470"/>
      <c r="C470"/>
      <c r="D470"/>
      <c r="E470"/>
      <c r="F470"/>
      <c r="G470"/>
      <c r="H470"/>
      <c r="I470"/>
      <c r="J470"/>
    </row>
    <row r="471" spans="1:10" x14ac:dyDescent="0.25">
      <c r="A471" s="14" t="s">
        <v>637</v>
      </c>
      <c r="B471"/>
      <c r="C471"/>
      <c r="D471"/>
      <c r="E471"/>
      <c r="F471"/>
      <c r="G471"/>
      <c r="H471"/>
      <c r="I471"/>
      <c r="J471"/>
    </row>
    <row r="472" spans="1:10" x14ac:dyDescent="0.25">
      <c r="A472" s="14" t="s">
        <v>638</v>
      </c>
      <c r="B472"/>
      <c r="C472"/>
      <c r="D472"/>
      <c r="E472"/>
      <c r="F472"/>
      <c r="G472"/>
      <c r="H472"/>
      <c r="I472"/>
      <c r="J472"/>
    </row>
    <row r="473" spans="1:10" x14ac:dyDescent="0.25">
      <c r="A473" s="14" t="s">
        <v>639</v>
      </c>
      <c r="B473"/>
      <c r="C473"/>
      <c r="D473"/>
      <c r="E473"/>
      <c r="F473"/>
      <c r="G473"/>
      <c r="H473"/>
      <c r="I473"/>
      <c r="J473"/>
    </row>
    <row r="474" spans="1:10" x14ac:dyDescent="0.25">
      <c r="A474" s="14" t="s">
        <v>640</v>
      </c>
      <c r="B474"/>
      <c r="C474"/>
      <c r="D474"/>
      <c r="E474"/>
      <c r="F474"/>
      <c r="G474"/>
      <c r="H474"/>
      <c r="I474"/>
      <c r="J474"/>
    </row>
    <row r="475" spans="1:10" x14ac:dyDescent="0.25">
      <c r="A475" s="14" t="s">
        <v>641</v>
      </c>
      <c r="B475"/>
      <c r="C475"/>
      <c r="D475"/>
      <c r="E475"/>
      <c r="F475"/>
      <c r="G475"/>
      <c r="H475"/>
      <c r="I475"/>
      <c r="J475"/>
    </row>
    <row r="476" spans="1:10" x14ac:dyDescent="0.25">
      <c r="A476" s="14" t="s">
        <v>642</v>
      </c>
      <c r="B476"/>
      <c r="C476"/>
      <c r="D476"/>
      <c r="E476"/>
      <c r="F476"/>
      <c r="G476"/>
      <c r="H476"/>
      <c r="I476"/>
      <c r="J476"/>
    </row>
    <row r="477" spans="1:10" x14ac:dyDescent="0.25">
      <c r="A477" s="14" t="s">
        <v>643</v>
      </c>
      <c r="B477"/>
      <c r="C477"/>
      <c r="D477"/>
      <c r="E477"/>
      <c r="F477"/>
      <c r="G477"/>
      <c r="H477"/>
      <c r="I477"/>
      <c r="J477"/>
    </row>
    <row r="478" spans="1:10" x14ac:dyDescent="0.25">
      <c r="A478" s="14" t="s">
        <v>644</v>
      </c>
      <c r="B478"/>
      <c r="C478"/>
      <c r="D478"/>
      <c r="E478"/>
      <c r="F478"/>
      <c r="G478"/>
      <c r="H478"/>
      <c r="I478"/>
      <c r="J478"/>
    </row>
    <row r="479" spans="1:10" x14ac:dyDescent="0.25">
      <c r="A479" s="14" t="s">
        <v>645</v>
      </c>
      <c r="B479"/>
      <c r="C479"/>
      <c r="D479"/>
      <c r="E479"/>
      <c r="F479"/>
      <c r="G479"/>
      <c r="H479"/>
      <c r="I479"/>
      <c r="J479"/>
    </row>
    <row r="480" spans="1:10" x14ac:dyDescent="0.25">
      <c r="A480" s="14" t="s">
        <v>646</v>
      </c>
      <c r="B480"/>
      <c r="C480"/>
      <c r="D480"/>
      <c r="E480"/>
      <c r="F480"/>
      <c r="G480"/>
      <c r="H480"/>
      <c r="I480"/>
      <c r="J480"/>
    </row>
    <row r="481" spans="1:10" x14ac:dyDescent="0.25">
      <c r="A481" s="14" t="s">
        <v>647</v>
      </c>
      <c r="B481"/>
      <c r="C481"/>
      <c r="D481"/>
      <c r="E481"/>
      <c r="F481"/>
      <c r="G481"/>
      <c r="H481"/>
      <c r="I481"/>
      <c r="J481"/>
    </row>
    <row r="482" spans="1:10" x14ac:dyDescent="0.25">
      <c r="A482" s="14" t="s">
        <v>648</v>
      </c>
      <c r="B482"/>
      <c r="C482"/>
      <c r="D482"/>
      <c r="E482"/>
      <c r="F482"/>
      <c r="G482"/>
      <c r="H482"/>
      <c r="I482"/>
      <c r="J482"/>
    </row>
    <row r="483" spans="1:10" x14ac:dyDescent="0.25">
      <c r="A483" s="14" t="s">
        <v>649</v>
      </c>
      <c r="B483"/>
      <c r="C483"/>
      <c r="D483"/>
      <c r="E483"/>
      <c r="F483"/>
      <c r="G483"/>
      <c r="H483"/>
      <c r="I483"/>
      <c r="J483"/>
    </row>
    <row r="484" spans="1:10" x14ac:dyDescent="0.25">
      <c r="A484" s="14" t="s">
        <v>650</v>
      </c>
      <c r="B484"/>
      <c r="C484"/>
      <c r="D484"/>
      <c r="E484"/>
      <c r="F484"/>
      <c r="G484"/>
      <c r="H484"/>
      <c r="I484"/>
      <c r="J484"/>
    </row>
    <row r="485" spans="1:10" x14ac:dyDescent="0.25">
      <c r="A485" s="14" t="s">
        <v>651</v>
      </c>
      <c r="B485"/>
      <c r="C485"/>
      <c r="D485"/>
      <c r="E485"/>
      <c r="F485"/>
      <c r="G485"/>
      <c r="H485"/>
      <c r="I485"/>
      <c r="J485"/>
    </row>
    <row r="486" spans="1:10" x14ac:dyDescent="0.25">
      <c r="A486" s="14" t="s">
        <v>652</v>
      </c>
      <c r="B486"/>
      <c r="C486"/>
      <c r="D486"/>
      <c r="E486"/>
      <c r="F486"/>
      <c r="G486"/>
      <c r="H486"/>
      <c r="I486"/>
      <c r="J486"/>
    </row>
    <row r="487" spans="1:10" x14ac:dyDescent="0.25">
      <c r="A487" s="14" t="s">
        <v>653</v>
      </c>
      <c r="B487"/>
      <c r="C487"/>
      <c r="D487"/>
      <c r="E487"/>
      <c r="F487"/>
      <c r="G487"/>
      <c r="H487"/>
      <c r="I487"/>
      <c r="J487"/>
    </row>
    <row r="488" spans="1:10" x14ac:dyDescent="0.25">
      <c r="A488" s="14" t="s">
        <v>654</v>
      </c>
      <c r="B488"/>
      <c r="C488"/>
      <c r="D488"/>
      <c r="E488"/>
      <c r="F488"/>
      <c r="G488"/>
      <c r="H488"/>
      <c r="I488"/>
      <c r="J488"/>
    </row>
    <row r="489" spans="1:10" x14ac:dyDescent="0.25">
      <c r="A489" s="14" t="s">
        <v>655</v>
      </c>
      <c r="B489"/>
      <c r="C489"/>
      <c r="D489"/>
      <c r="E489"/>
      <c r="F489"/>
      <c r="G489"/>
      <c r="H489"/>
      <c r="I489"/>
      <c r="J489"/>
    </row>
    <row r="490" spans="1:10" x14ac:dyDescent="0.25">
      <c r="A490" s="14" t="s">
        <v>656</v>
      </c>
      <c r="B490"/>
      <c r="C490"/>
      <c r="D490"/>
      <c r="E490"/>
      <c r="F490"/>
      <c r="G490"/>
      <c r="H490"/>
      <c r="I490"/>
      <c r="J490"/>
    </row>
    <row r="491" spans="1:10" x14ac:dyDescent="0.25">
      <c r="A491" s="14" t="s">
        <v>657</v>
      </c>
      <c r="B491"/>
      <c r="C491"/>
      <c r="D491"/>
      <c r="E491"/>
      <c r="F491"/>
      <c r="G491"/>
      <c r="H491"/>
      <c r="I491"/>
      <c r="J491"/>
    </row>
    <row r="492" spans="1:10" x14ac:dyDescent="0.25">
      <c r="A492" s="14" t="s">
        <v>658</v>
      </c>
      <c r="B492"/>
      <c r="C492"/>
      <c r="D492"/>
      <c r="E492"/>
      <c r="F492"/>
      <c r="G492"/>
      <c r="H492"/>
      <c r="I492"/>
      <c r="J492"/>
    </row>
    <row r="493" spans="1:10" x14ac:dyDescent="0.25">
      <c r="A493" s="14" t="s">
        <v>659</v>
      </c>
      <c r="B493"/>
      <c r="C493"/>
      <c r="D493"/>
      <c r="E493"/>
      <c r="F493"/>
      <c r="G493"/>
      <c r="H493"/>
      <c r="I493"/>
      <c r="J493"/>
    </row>
    <row r="494" spans="1:10" x14ac:dyDescent="0.25">
      <c r="A494" s="14" t="s">
        <v>660</v>
      </c>
      <c r="B494"/>
      <c r="C494"/>
      <c r="D494"/>
      <c r="E494"/>
      <c r="F494"/>
      <c r="G494"/>
      <c r="H494"/>
      <c r="I494"/>
      <c r="J494"/>
    </row>
    <row r="495" spans="1:10" x14ac:dyDescent="0.25">
      <c r="A495" s="14" t="s">
        <v>661</v>
      </c>
      <c r="B495"/>
      <c r="C495"/>
      <c r="D495"/>
      <c r="E495"/>
      <c r="F495"/>
      <c r="G495"/>
      <c r="H495"/>
      <c r="I495"/>
      <c r="J495"/>
    </row>
    <row r="496" spans="1:10" x14ac:dyDescent="0.25">
      <c r="A496" s="14" t="s">
        <v>662</v>
      </c>
      <c r="B496"/>
      <c r="C496"/>
      <c r="D496"/>
      <c r="E496"/>
      <c r="F496"/>
      <c r="G496"/>
      <c r="H496"/>
      <c r="I496"/>
      <c r="J496"/>
    </row>
    <row r="497" spans="1:10" x14ac:dyDescent="0.25">
      <c r="A497" s="14" t="s">
        <v>663</v>
      </c>
      <c r="B497"/>
      <c r="C497"/>
      <c r="D497"/>
      <c r="E497"/>
      <c r="F497"/>
      <c r="G497"/>
      <c r="H497"/>
      <c r="I497"/>
      <c r="J497"/>
    </row>
    <row r="498" spans="1:10" x14ac:dyDescent="0.25">
      <c r="A498" s="14" t="s">
        <v>664</v>
      </c>
      <c r="B498"/>
      <c r="C498"/>
      <c r="D498"/>
      <c r="E498"/>
      <c r="F498"/>
      <c r="G498"/>
      <c r="H498"/>
      <c r="I498"/>
      <c r="J498"/>
    </row>
    <row r="499" spans="1:10" x14ac:dyDescent="0.25">
      <c r="A499" s="14" t="s">
        <v>665</v>
      </c>
      <c r="B499"/>
      <c r="C499"/>
      <c r="D499"/>
      <c r="E499"/>
      <c r="F499"/>
      <c r="G499"/>
      <c r="H499"/>
      <c r="I499"/>
      <c r="J499"/>
    </row>
    <row r="500" spans="1:10" x14ac:dyDescent="0.25">
      <c r="A500" s="14" t="s">
        <v>666</v>
      </c>
      <c r="B500"/>
      <c r="C500"/>
      <c r="D500"/>
      <c r="E500"/>
      <c r="F500"/>
      <c r="G500"/>
      <c r="H500"/>
      <c r="I500"/>
      <c r="J500"/>
    </row>
    <row r="501" spans="1:10" x14ac:dyDescent="0.25">
      <c r="A501" s="14" t="s">
        <v>667</v>
      </c>
      <c r="B501"/>
      <c r="C501"/>
      <c r="D501"/>
      <c r="E501"/>
      <c r="F501"/>
      <c r="G501"/>
      <c r="H501"/>
      <c r="I501"/>
      <c r="J501"/>
    </row>
    <row r="502" spans="1:10" x14ac:dyDescent="0.25">
      <c r="A502" s="14" t="s">
        <v>668</v>
      </c>
      <c r="B502"/>
      <c r="C502"/>
      <c r="D502"/>
      <c r="E502"/>
      <c r="F502"/>
      <c r="G502"/>
      <c r="H502"/>
      <c r="I502"/>
      <c r="J502"/>
    </row>
    <row r="503" spans="1:10" x14ac:dyDescent="0.25">
      <c r="A503" s="14" t="s">
        <v>669</v>
      </c>
      <c r="B503"/>
      <c r="C503"/>
      <c r="D503"/>
      <c r="E503"/>
      <c r="F503"/>
      <c r="G503"/>
      <c r="H503"/>
      <c r="I503"/>
      <c r="J503"/>
    </row>
    <row r="504" spans="1:10" x14ac:dyDescent="0.25">
      <c r="A504" s="14" t="s">
        <v>670</v>
      </c>
      <c r="B504"/>
      <c r="C504"/>
      <c r="D504"/>
      <c r="E504"/>
      <c r="F504"/>
      <c r="G504"/>
      <c r="H504"/>
      <c r="I504"/>
      <c r="J504"/>
    </row>
    <row r="505" spans="1:10" x14ac:dyDescent="0.25">
      <c r="A505" s="14" t="s">
        <v>671</v>
      </c>
      <c r="B505"/>
      <c r="C505"/>
      <c r="D505"/>
      <c r="E505"/>
      <c r="F505"/>
      <c r="G505"/>
      <c r="H505"/>
      <c r="I505"/>
      <c r="J505"/>
    </row>
    <row r="506" spans="1:10" x14ac:dyDescent="0.25">
      <c r="A506" s="14" t="s">
        <v>672</v>
      </c>
      <c r="B506"/>
      <c r="C506"/>
      <c r="D506"/>
      <c r="E506"/>
      <c r="F506"/>
      <c r="G506"/>
      <c r="H506"/>
      <c r="I506"/>
      <c r="J506"/>
    </row>
    <row r="507" spans="1:10" x14ac:dyDescent="0.25">
      <c r="A507" s="14" t="s">
        <v>673</v>
      </c>
      <c r="B507"/>
      <c r="C507"/>
      <c r="D507"/>
      <c r="E507"/>
      <c r="F507"/>
      <c r="G507"/>
      <c r="H507"/>
      <c r="I507"/>
      <c r="J507"/>
    </row>
    <row r="508" spans="1:10" x14ac:dyDescent="0.25">
      <c r="A508" s="14" t="s">
        <v>674</v>
      </c>
      <c r="B508"/>
      <c r="C508"/>
      <c r="D508"/>
      <c r="E508"/>
      <c r="F508"/>
      <c r="G508"/>
      <c r="H508"/>
      <c r="I508"/>
      <c r="J508"/>
    </row>
    <row r="509" spans="1:10" x14ac:dyDescent="0.25">
      <c r="A509" s="14" t="s">
        <v>675</v>
      </c>
      <c r="B509"/>
      <c r="C509"/>
      <c r="D509"/>
      <c r="E509"/>
      <c r="F509"/>
      <c r="G509"/>
      <c r="H509"/>
      <c r="I509"/>
      <c r="J509"/>
    </row>
    <row r="510" spans="1:10" x14ac:dyDescent="0.25">
      <c r="A510" s="14" t="s">
        <v>838</v>
      </c>
      <c r="B510"/>
      <c r="C510"/>
      <c r="D510"/>
      <c r="E510"/>
      <c r="F510"/>
      <c r="G510"/>
      <c r="H510"/>
      <c r="I510"/>
      <c r="J510"/>
    </row>
    <row r="511" spans="1:10" x14ac:dyDescent="0.25">
      <c r="A511" s="14" t="s">
        <v>839</v>
      </c>
      <c r="B511"/>
      <c r="C511"/>
      <c r="D511"/>
      <c r="E511"/>
      <c r="F511"/>
      <c r="G511"/>
      <c r="H511"/>
      <c r="I511"/>
      <c r="J511"/>
    </row>
    <row r="512" spans="1:10" x14ac:dyDescent="0.25">
      <c r="A512" s="14" t="s">
        <v>840</v>
      </c>
      <c r="B512"/>
      <c r="C512"/>
      <c r="D512"/>
      <c r="E512"/>
      <c r="F512"/>
      <c r="G512"/>
      <c r="H512"/>
      <c r="I512"/>
      <c r="J512"/>
    </row>
    <row r="513" spans="1:10" x14ac:dyDescent="0.25">
      <c r="A513" s="14" t="s">
        <v>841</v>
      </c>
      <c r="B513"/>
      <c r="C513"/>
      <c r="D513"/>
      <c r="E513"/>
      <c r="F513"/>
      <c r="G513"/>
      <c r="H513"/>
      <c r="I513"/>
      <c r="J513"/>
    </row>
    <row r="514" spans="1:10" x14ac:dyDescent="0.25">
      <c r="A514" s="14" t="s">
        <v>842</v>
      </c>
      <c r="B514"/>
      <c r="C514"/>
      <c r="D514"/>
      <c r="E514"/>
      <c r="F514"/>
      <c r="G514"/>
      <c r="H514"/>
      <c r="I514"/>
      <c r="J514"/>
    </row>
    <row r="515" spans="1:10" x14ac:dyDescent="0.25">
      <c r="A515" s="14" t="s">
        <v>843</v>
      </c>
      <c r="B515"/>
      <c r="C515"/>
      <c r="D515"/>
      <c r="E515"/>
      <c r="F515"/>
      <c r="G515"/>
      <c r="H515"/>
      <c r="I515"/>
      <c r="J515"/>
    </row>
    <row r="516" spans="1:10" x14ac:dyDescent="0.25">
      <c r="A516" s="14" t="s">
        <v>844</v>
      </c>
      <c r="B516"/>
      <c r="C516"/>
      <c r="D516"/>
      <c r="E516"/>
      <c r="F516"/>
      <c r="G516"/>
      <c r="H516"/>
      <c r="I516"/>
      <c r="J516"/>
    </row>
    <row r="517" spans="1:10" x14ac:dyDescent="0.25">
      <c r="A517" s="14" t="s">
        <v>731</v>
      </c>
      <c r="B517"/>
      <c r="C517"/>
      <c r="D517"/>
      <c r="E517"/>
      <c r="F517"/>
      <c r="G517"/>
      <c r="H517"/>
      <c r="I517"/>
      <c r="J517"/>
    </row>
    <row r="518" spans="1:10" x14ac:dyDescent="0.25">
      <c r="A518" s="14" t="s">
        <v>732</v>
      </c>
      <c r="B518"/>
      <c r="C518"/>
      <c r="D518"/>
      <c r="E518"/>
      <c r="F518"/>
      <c r="G518"/>
      <c r="H518"/>
      <c r="I518"/>
      <c r="J518"/>
    </row>
    <row r="519" spans="1:10" x14ac:dyDescent="0.25">
      <c r="A519" s="14" t="s">
        <v>733</v>
      </c>
      <c r="B519"/>
      <c r="C519"/>
      <c r="D519"/>
      <c r="E519"/>
      <c r="F519"/>
      <c r="G519"/>
      <c r="H519"/>
      <c r="I519"/>
      <c r="J519"/>
    </row>
    <row r="520" spans="1:10" x14ac:dyDescent="0.25">
      <c r="A520" s="14" t="s">
        <v>734</v>
      </c>
      <c r="B520"/>
      <c r="C520"/>
      <c r="D520"/>
      <c r="E520"/>
      <c r="F520"/>
      <c r="G520"/>
      <c r="H520"/>
      <c r="I520"/>
      <c r="J520"/>
    </row>
    <row r="521" spans="1:10" x14ac:dyDescent="0.25">
      <c r="A521" s="14" t="s">
        <v>735</v>
      </c>
      <c r="B521"/>
      <c r="C521"/>
      <c r="D521"/>
      <c r="E521"/>
      <c r="F521"/>
      <c r="G521"/>
      <c r="H521"/>
      <c r="I521"/>
      <c r="J521"/>
    </row>
    <row r="522" spans="1:10" x14ac:dyDescent="0.25">
      <c r="A522" s="14" t="s">
        <v>736</v>
      </c>
      <c r="B522"/>
      <c r="C522"/>
      <c r="D522"/>
      <c r="E522"/>
      <c r="F522"/>
      <c r="G522"/>
      <c r="H522"/>
      <c r="I522"/>
      <c r="J522"/>
    </row>
    <row r="523" spans="1:10" x14ac:dyDescent="0.25">
      <c r="A523" s="14" t="s">
        <v>737</v>
      </c>
      <c r="B523"/>
      <c r="C523"/>
      <c r="D523"/>
      <c r="E523"/>
      <c r="F523"/>
      <c r="G523"/>
      <c r="H523"/>
      <c r="I523"/>
      <c r="J523"/>
    </row>
    <row r="524" spans="1:10" x14ac:dyDescent="0.25">
      <c r="A524" s="14" t="s">
        <v>738</v>
      </c>
      <c r="B524"/>
      <c r="C524"/>
      <c r="D524"/>
      <c r="E524"/>
      <c r="F524"/>
      <c r="G524"/>
      <c r="H524"/>
      <c r="I524"/>
      <c r="J524"/>
    </row>
    <row r="525" spans="1:10" x14ac:dyDescent="0.25">
      <c r="A525" s="14" t="s">
        <v>739</v>
      </c>
      <c r="B525"/>
      <c r="C525"/>
      <c r="D525"/>
      <c r="E525"/>
      <c r="F525"/>
      <c r="G525"/>
      <c r="H525"/>
      <c r="I525"/>
      <c r="J525"/>
    </row>
    <row r="526" spans="1:10" x14ac:dyDescent="0.25">
      <c r="A526" s="14" t="s">
        <v>740</v>
      </c>
      <c r="B526"/>
      <c r="C526"/>
      <c r="D526"/>
      <c r="E526"/>
      <c r="F526"/>
      <c r="G526"/>
      <c r="H526"/>
      <c r="I526"/>
      <c r="J526"/>
    </row>
    <row r="527" spans="1:10" x14ac:dyDescent="0.25">
      <c r="A527" s="14" t="s">
        <v>741</v>
      </c>
      <c r="B527"/>
      <c r="C527"/>
      <c r="D527"/>
      <c r="E527"/>
      <c r="F527"/>
      <c r="G527"/>
      <c r="H527"/>
      <c r="I527"/>
      <c r="J527"/>
    </row>
    <row r="528" spans="1:10" x14ac:dyDescent="0.25">
      <c r="A528" s="14" t="s">
        <v>742</v>
      </c>
      <c r="B528"/>
      <c r="C528"/>
      <c r="D528"/>
      <c r="E528"/>
      <c r="F528"/>
      <c r="G528"/>
      <c r="H528"/>
      <c r="I528"/>
      <c r="J528"/>
    </row>
    <row r="529" spans="1:10" x14ac:dyDescent="0.25">
      <c r="A529" s="14" t="s">
        <v>845</v>
      </c>
      <c r="F529"/>
      <c r="G529"/>
      <c r="H529"/>
      <c r="I529"/>
      <c r="J529"/>
    </row>
    <row r="530" spans="1:10" x14ac:dyDescent="0.25">
      <c r="A530" s="14" t="s">
        <v>846</v>
      </c>
      <c r="F530"/>
      <c r="G530"/>
      <c r="H530"/>
      <c r="I530"/>
      <c r="J530"/>
    </row>
    <row r="531" spans="1:10" x14ac:dyDescent="0.25">
      <c r="A531" s="14" t="s">
        <v>847</v>
      </c>
      <c r="F531"/>
      <c r="G531"/>
      <c r="H531"/>
      <c r="I531"/>
      <c r="J531"/>
    </row>
    <row r="532" spans="1:10" x14ac:dyDescent="0.25">
      <c r="A532" s="14" t="s">
        <v>848</v>
      </c>
      <c r="F532"/>
      <c r="G532"/>
      <c r="H532"/>
      <c r="I532"/>
      <c r="J532"/>
    </row>
    <row r="540" spans="1:10" x14ac:dyDescent="0.25">
      <c r="A540" s="15" t="s">
        <v>724</v>
      </c>
      <c r="B540" s="16" t="s">
        <v>850</v>
      </c>
      <c r="C540" s="16"/>
      <c r="D540" s="14">
        <f>VLOOKUP(A540,'average earnings workplace 2012'!$A$13:$GY$599,lists1!$B$12,FALSE)</f>
        <v>11.66</v>
      </c>
      <c r="E540" s="14" t="str">
        <f t="shared" ref="E540:E603" si="2">IF(D540="&amp;^%","no data",B540)</f>
        <v>LU</v>
      </c>
      <c r="F540"/>
      <c r="G540"/>
      <c r="H540"/>
      <c r="I540"/>
      <c r="J540"/>
    </row>
    <row r="541" spans="1:10" x14ac:dyDescent="0.25">
      <c r="A541" s="15" t="s">
        <v>462</v>
      </c>
      <c r="B541" s="16" t="s">
        <v>851</v>
      </c>
      <c r="C541" s="16"/>
      <c r="D541" s="14">
        <f>VLOOKUP(A541,'average earnings workplace 2012'!$A$13:$GY$599,lists1!$B$12,FALSE)</f>
        <v>10</v>
      </c>
      <c r="E541" s="14" t="str">
        <f t="shared" si="2"/>
        <v>R80</v>
      </c>
      <c r="F541"/>
      <c r="G541"/>
      <c r="H541"/>
      <c r="I541"/>
      <c r="J541"/>
    </row>
    <row r="542" spans="1:10" x14ac:dyDescent="0.25">
      <c r="A542" s="15" t="s">
        <v>520</v>
      </c>
      <c r="B542" s="17" t="s">
        <v>852</v>
      </c>
      <c r="C542" s="17"/>
      <c r="D542" s="14">
        <f>VLOOKUP(A542,'average earnings workplace 2012'!$A$13:$GY$599,lists1!$B$12,FALSE)</f>
        <v>13.24</v>
      </c>
      <c r="E542" s="14" t="str">
        <f t="shared" si="2"/>
        <v>SR</v>
      </c>
      <c r="F542"/>
      <c r="G542"/>
      <c r="H542"/>
      <c r="I542"/>
      <c r="J542"/>
    </row>
    <row r="543" spans="1:10" x14ac:dyDescent="0.25">
      <c r="A543" s="15" t="s">
        <v>725</v>
      </c>
      <c r="B543" s="16" t="s">
        <v>850</v>
      </c>
      <c r="C543" s="16"/>
      <c r="D543" s="14">
        <f>VLOOKUP(A543,'average earnings workplace 2012'!$A$13:$GY$599,lists1!$B$12,FALSE)</f>
        <v>10.58</v>
      </c>
      <c r="E543" s="14" t="str">
        <f t="shared" si="2"/>
        <v>LU</v>
      </c>
      <c r="F543"/>
      <c r="G543"/>
      <c r="H543"/>
      <c r="I543"/>
      <c r="J543"/>
    </row>
    <row r="544" spans="1:10" x14ac:dyDescent="0.25">
      <c r="A544" s="15" t="s">
        <v>549</v>
      </c>
      <c r="B544" s="16" t="s">
        <v>853</v>
      </c>
      <c r="C544" s="16"/>
      <c r="D544" s="14">
        <f>VLOOKUP(A544,'average earnings workplace 2012'!$A$13:$GY$599,lists1!$B$12,FALSE)</f>
        <v>11.09</v>
      </c>
      <c r="E544" s="14" t="str">
        <f t="shared" si="2"/>
        <v>OU</v>
      </c>
      <c r="F544"/>
      <c r="G544"/>
      <c r="H544"/>
      <c r="I544"/>
      <c r="J544"/>
    </row>
    <row r="545" spans="1:10" x14ac:dyDescent="0.25">
      <c r="A545" s="15" t="s">
        <v>696</v>
      </c>
      <c r="B545" s="17" t="s">
        <v>852</v>
      </c>
      <c r="C545" s="17"/>
      <c r="D545" s="14">
        <f>VLOOKUP(A545,'average earnings workplace 2012'!$A$13:$GY$599,lists1!$B$12,FALSE)</f>
        <v>13.76</v>
      </c>
      <c r="E545" s="14" t="str">
        <f t="shared" si="2"/>
        <v>SR</v>
      </c>
      <c r="F545"/>
      <c r="G545"/>
      <c r="H545"/>
      <c r="I545"/>
      <c r="J545"/>
    </row>
    <row r="546" spans="1:10" x14ac:dyDescent="0.25">
      <c r="A546" s="15" t="s">
        <v>676</v>
      </c>
      <c r="B546" s="16" t="s">
        <v>854</v>
      </c>
      <c r="C546" s="16"/>
      <c r="D546" s="14">
        <f>VLOOKUP(A546,'average earnings workplace 2012'!$A$13:$GY$599,lists1!$B$12,FALSE)</f>
        <v>14.35</v>
      </c>
      <c r="E546" s="14" t="str">
        <f t="shared" si="2"/>
        <v>R50</v>
      </c>
      <c r="F546"/>
      <c r="G546"/>
      <c r="H546"/>
      <c r="I546"/>
      <c r="J546"/>
    </row>
    <row r="547" spans="1:10" x14ac:dyDescent="0.25">
      <c r="A547" s="15" t="s">
        <v>624</v>
      </c>
      <c r="B547" s="16" t="s">
        <v>851</v>
      </c>
      <c r="C547" s="16"/>
      <c r="D547" s="14">
        <f>VLOOKUP(A547,'average earnings workplace 2012'!$A$13:$GY$599,lists1!$B$12,FALSE)</f>
        <v>11.43</v>
      </c>
      <c r="E547" s="14" t="str">
        <f t="shared" si="2"/>
        <v>R80</v>
      </c>
      <c r="F547"/>
      <c r="G547"/>
      <c r="H547"/>
      <c r="I547"/>
      <c r="J547"/>
    </row>
    <row r="548" spans="1:10" x14ac:dyDescent="0.25">
      <c r="A548" s="15" t="s">
        <v>645</v>
      </c>
      <c r="B548" s="16" t="s">
        <v>855</v>
      </c>
      <c r="C548" s="16"/>
      <c r="D548" s="14">
        <f>VLOOKUP(A548,'average earnings workplace 2012'!$A$13:$GY$599,lists1!$B$12,FALSE)</f>
        <v>16.86</v>
      </c>
      <c r="E548" s="14" t="str">
        <f t="shared" si="2"/>
        <v>MU</v>
      </c>
      <c r="F548"/>
      <c r="G548"/>
      <c r="H548"/>
      <c r="I548"/>
      <c r="J548"/>
    </row>
    <row r="549" spans="1:10" x14ac:dyDescent="0.25">
      <c r="A549" s="15" t="s">
        <v>646</v>
      </c>
      <c r="B549" s="16" t="s">
        <v>855</v>
      </c>
      <c r="C549" s="16"/>
      <c r="D549" s="14">
        <f>VLOOKUP(A549,'average earnings workplace 2012'!$A$13:$GY$599,lists1!$B$12,FALSE)</f>
        <v>15.49</v>
      </c>
      <c r="E549" s="14" t="str">
        <f t="shared" si="2"/>
        <v>MU</v>
      </c>
      <c r="F549"/>
      <c r="G549"/>
      <c r="H549"/>
      <c r="I549"/>
      <c r="J549"/>
    </row>
    <row r="550" spans="1:10" x14ac:dyDescent="0.25">
      <c r="A550" s="15" t="s">
        <v>507</v>
      </c>
      <c r="B550" s="16" t="s">
        <v>853</v>
      </c>
      <c r="C550" s="16"/>
      <c r="D550" s="14">
        <f>VLOOKUP(A550,'average earnings workplace 2012'!$A$13:$GY$599,lists1!$B$12,FALSE)</f>
        <v>12.36</v>
      </c>
      <c r="E550" s="14" t="str">
        <f t="shared" si="2"/>
        <v>OU</v>
      </c>
      <c r="F550"/>
      <c r="G550"/>
      <c r="H550"/>
      <c r="I550"/>
      <c r="J550"/>
    </row>
    <row r="551" spans="1:10" x14ac:dyDescent="0.25">
      <c r="A551" s="15" t="s">
        <v>463</v>
      </c>
      <c r="B551" s="16" t="s">
        <v>853</v>
      </c>
      <c r="C551" s="16"/>
      <c r="D551" s="14">
        <f>VLOOKUP(A551,'average earnings workplace 2012'!$A$13:$GY$599,lists1!$B$12,FALSE)</f>
        <v>15.42</v>
      </c>
      <c r="E551" s="14" t="str">
        <f t="shared" si="2"/>
        <v>OU</v>
      </c>
      <c r="F551"/>
      <c r="G551"/>
      <c r="H551"/>
      <c r="I551"/>
      <c r="J551"/>
    </row>
    <row r="552" spans="1:10" x14ac:dyDescent="0.25">
      <c r="A552" s="15" t="s">
        <v>596</v>
      </c>
      <c r="B552" s="16" t="s">
        <v>853</v>
      </c>
      <c r="C552" s="16"/>
      <c r="D552" s="14">
        <f>VLOOKUP(A552,'average earnings workplace 2012'!$A$13:$GY$599,lists1!$B$12,FALSE)</f>
        <v>15.56</v>
      </c>
      <c r="E552" s="14" t="str">
        <f t="shared" si="2"/>
        <v>OU</v>
      </c>
      <c r="F552"/>
      <c r="G552"/>
      <c r="H552"/>
      <c r="I552"/>
      <c r="J552"/>
    </row>
    <row r="553" spans="1:10" x14ac:dyDescent="0.25">
      <c r="A553" s="15" t="s">
        <v>685</v>
      </c>
      <c r="B553" s="17" t="s">
        <v>852</v>
      </c>
      <c r="C553" s="17"/>
      <c r="D553" s="14">
        <f>VLOOKUP(A553,'average earnings workplace 2012'!$A$13:$GY$599,lists1!$B$12,FALSE)</f>
        <v>14.39</v>
      </c>
      <c r="E553" s="14" t="str">
        <f t="shared" si="2"/>
        <v>SR</v>
      </c>
      <c r="F553"/>
      <c r="G553"/>
      <c r="H553"/>
      <c r="I553"/>
      <c r="J553"/>
    </row>
    <row r="554" spans="1:10" x14ac:dyDescent="0.25">
      <c r="A554" s="15" t="s">
        <v>550</v>
      </c>
      <c r="B554" s="16" t="s">
        <v>854</v>
      </c>
      <c r="C554" s="16"/>
      <c r="D554" s="14">
        <f>VLOOKUP(A554,'average earnings workplace 2012'!$A$13:$GY$599,lists1!$B$12,FALSE)</f>
        <v>11.07</v>
      </c>
      <c r="E554" s="14" t="str">
        <f t="shared" si="2"/>
        <v>R50</v>
      </c>
      <c r="F554"/>
      <c r="G554"/>
      <c r="H554"/>
      <c r="I554"/>
      <c r="J554"/>
    </row>
    <row r="555" spans="1:10" x14ac:dyDescent="0.25">
      <c r="A555" s="15" t="s">
        <v>731</v>
      </c>
      <c r="B555" s="17" t="s">
        <v>852</v>
      </c>
      <c r="C555" s="17"/>
      <c r="D555" s="14">
        <f>VLOOKUP(A555,'average earnings workplace 2012'!$A$13:$GY$599,lists1!$B$12,FALSE)</f>
        <v>12.71</v>
      </c>
      <c r="E555" s="14" t="str">
        <f t="shared" si="2"/>
        <v>SR</v>
      </c>
      <c r="F555"/>
      <c r="G555"/>
      <c r="H555"/>
      <c r="I555"/>
      <c r="J555"/>
    </row>
    <row r="556" spans="1:10" x14ac:dyDescent="0.25">
      <c r="A556" s="15" t="s">
        <v>585</v>
      </c>
      <c r="B556" s="17" t="s">
        <v>852</v>
      </c>
      <c r="C556" s="17"/>
      <c r="D556" s="14">
        <f>VLOOKUP(A556,'average earnings workplace 2012'!$A$13:$GY$599,lists1!$B$12,FALSE)</f>
        <v>12.14</v>
      </c>
      <c r="E556" s="14" t="str">
        <f t="shared" si="2"/>
        <v>SR</v>
      </c>
      <c r="F556"/>
      <c r="G556"/>
      <c r="H556"/>
      <c r="I556"/>
      <c r="J556"/>
    </row>
    <row r="557" spans="1:10" x14ac:dyDescent="0.25">
      <c r="A557" s="15" t="s">
        <v>647</v>
      </c>
      <c r="B557" s="16" t="s">
        <v>855</v>
      </c>
      <c r="C557" s="16"/>
      <c r="D557" s="14">
        <f>VLOOKUP(A557,'average earnings workplace 2012'!$A$13:$GY$599,lists1!$B$12,FALSE)</f>
        <v>14.36</v>
      </c>
      <c r="E557" s="14" t="str">
        <f t="shared" si="2"/>
        <v>MU</v>
      </c>
      <c r="F557"/>
      <c r="G557"/>
      <c r="H557"/>
      <c r="I557"/>
      <c r="J557"/>
    </row>
    <row r="558" spans="1:10" x14ac:dyDescent="0.25">
      <c r="A558" s="15" t="s">
        <v>572</v>
      </c>
      <c r="B558" s="16" t="s">
        <v>855</v>
      </c>
      <c r="C558" s="16"/>
      <c r="D558" s="14">
        <f>VLOOKUP(A558,'average earnings workplace 2012'!$A$13:$GY$599,lists1!$B$12,FALSE)</f>
        <v>14.01</v>
      </c>
      <c r="E558" s="14" t="str">
        <f t="shared" si="2"/>
        <v>MU</v>
      </c>
      <c r="F558"/>
      <c r="G558"/>
      <c r="H558"/>
      <c r="I558"/>
      <c r="J558"/>
    </row>
    <row r="559" spans="1:10" x14ac:dyDescent="0.25">
      <c r="A559" s="15" t="s">
        <v>528</v>
      </c>
      <c r="B559" s="16" t="s">
        <v>850</v>
      </c>
      <c r="C559" s="16"/>
      <c r="D559" s="14">
        <f>VLOOKUP(A559,'average earnings workplace 2012'!$A$13:$GY$599,lists1!$B$12,FALSE)</f>
        <v>12.27</v>
      </c>
      <c r="E559" s="14" t="str">
        <f t="shared" si="2"/>
        <v>LU</v>
      </c>
      <c r="F559"/>
      <c r="G559"/>
      <c r="H559"/>
      <c r="I559"/>
      <c r="J559"/>
    </row>
    <row r="560" spans="1:10" x14ac:dyDescent="0.25">
      <c r="A560" s="15" t="s">
        <v>456</v>
      </c>
      <c r="B560" s="16" t="s">
        <v>853</v>
      </c>
      <c r="C560" s="16"/>
      <c r="D560" s="14">
        <f>VLOOKUP(A560,'average earnings workplace 2012'!$A$13:$GY$599,lists1!$B$12,FALSE)</f>
        <v>11.11</v>
      </c>
      <c r="E560" s="14" t="str">
        <f t="shared" si="2"/>
        <v>OU</v>
      </c>
      <c r="F560"/>
      <c r="G560"/>
      <c r="H560"/>
      <c r="I560"/>
      <c r="J560"/>
    </row>
    <row r="561" spans="1:13" x14ac:dyDescent="0.25">
      <c r="A561" s="15" t="s">
        <v>457</v>
      </c>
      <c r="B561" s="16" t="s">
        <v>850</v>
      </c>
      <c r="C561" s="16"/>
      <c r="D561" s="14">
        <f>VLOOKUP(A561,'average earnings workplace 2012'!$A$13:$GY$599,lists1!$B$12,FALSE)</f>
        <v>10.46</v>
      </c>
      <c r="E561" s="14" t="str">
        <f t="shared" si="2"/>
        <v>LU</v>
      </c>
    </row>
    <row r="562" spans="1:13" x14ac:dyDescent="0.25">
      <c r="A562" s="15" t="s">
        <v>521</v>
      </c>
      <c r="B562" s="17" t="s">
        <v>852</v>
      </c>
      <c r="C562" s="17"/>
      <c r="D562" s="14">
        <f>VLOOKUP(A562,'average earnings workplace 2012'!$A$13:$GY$599,lists1!$B$12,FALSE)</f>
        <v>10.19</v>
      </c>
      <c r="E562" s="14" t="str">
        <f t="shared" si="2"/>
        <v>SR</v>
      </c>
    </row>
    <row r="563" spans="1:13" x14ac:dyDescent="0.25">
      <c r="A563" s="15" t="s">
        <v>468</v>
      </c>
      <c r="B563" s="16" t="s">
        <v>855</v>
      </c>
      <c r="C563" s="16"/>
      <c r="D563" s="14">
        <f>VLOOKUP(A563,'average earnings workplace 2012'!$A$13:$GY$599,lists1!$B$12,FALSE)</f>
        <v>10.79</v>
      </c>
      <c r="E563" s="14" t="str">
        <f t="shared" si="2"/>
        <v>MU</v>
      </c>
    </row>
    <row r="564" spans="1:13" x14ac:dyDescent="0.25">
      <c r="A564" s="15" t="s">
        <v>535</v>
      </c>
      <c r="B564" s="17" t="s">
        <v>852</v>
      </c>
      <c r="C564" s="17"/>
      <c r="D564" s="14">
        <f>VLOOKUP(A564,'average earnings workplace 2012'!$A$13:$GY$599,lists1!$B$12,FALSE)</f>
        <v>9.8699999999999992</v>
      </c>
      <c r="E564" s="14" t="str">
        <f t="shared" si="2"/>
        <v>SR</v>
      </c>
    </row>
    <row r="565" spans="1:13" x14ac:dyDescent="0.25">
      <c r="A565" s="15" t="s">
        <v>732</v>
      </c>
      <c r="B565" s="16" t="s">
        <v>850</v>
      </c>
      <c r="C565" s="16"/>
      <c r="D565" s="14">
        <f>VLOOKUP(A565,'average earnings workplace 2012'!$A$13:$GY$599,lists1!$B$12,FALSE)</f>
        <v>13.67</v>
      </c>
      <c r="E565" s="14" t="str">
        <f t="shared" si="2"/>
        <v>LU</v>
      </c>
    </row>
    <row r="566" spans="1:13" x14ac:dyDescent="0.25">
      <c r="A566" s="15" t="s">
        <v>664</v>
      </c>
      <c r="B566" s="16" t="s">
        <v>850</v>
      </c>
      <c r="C566" s="16"/>
      <c r="D566" s="14">
        <f>VLOOKUP(A566,'average earnings workplace 2012'!$A$13:$GY$599,lists1!$B$12,FALSE)</f>
        <v>19.64</v>
      </c>
      <c r="E566" s="14" t="str">
        <f t="shared" si="2"/>
        <v>LU</v>
      </c>
      <c r="K566" t="s">
        <v>859</v>
      </c>
      <c r="L566">
        <f>SUMIF(B540:B865,"LU",D540:D865)+SUMIF(B540:B865,"MU",D540:D865)+SUMIF(B540:B865,"OU",D540:D865)</f>
        <v>2300.0699999999997</v>
      </c>
      <c r="M566" s="25">
        <f>L566/(COUNTIF(E540:E865,"LU")+COUNTIF(E540:E865,"MU")+COUNTIF(E540:E865,"OU"))</f>
        <v>13.690892857142856</v>
      </c>
    </row>
    <row r="567" spans="1:13" x14ac:dyDescent="0.25">
      <c r="A567" s="15" t="s">
        <v>511</v>
      </c>
      <c r="B567" s="16" t="s">
        <v>855</v>
      </c>
      <c r="C567" s="16"/>
      <c r="D567" s="14">
        <f>VLOOKUP(A567,'average earnings workplace 2012'!$A$13:$GY$599,lists1!$B$12,FALSE)</f>
        <v>12.26</v>
      </c>
      <c r="E567" s="14" t="str">
        <f t="shared" si="2"/>
        <v>MU</v>
      </c>
      <c r="K567" t="s">
        <v>860</v>
      </c>
      <c r="L567">
        <f>SUMIF(B540:B865,"SR",D540:D865)</f>
        <v>713.15000000000009</v>
      </c>
      <c r="M567" s="25">
        <f>L567/(COUNTIF(E540:E865,"SR"))</f>
        <v>12.966363636363639</v>
      </c>
    </row>
    <row r="568" spans="1:13" x14ac:dyDescent="0.25">
      <c r="A568" s="15" t="s">
        <v>597</v>
      </c>
      <c r="B568" s="16" t="s">
        <v>854</v>
      </c>
      <c r="C568" s="16"/>
      <c r="D568" s="14">
        <f>VLOOKUP(A568,'average earnings workplace 2012'!$A$13:$GY$599,lists1!$B$12,FALSE)</f>
        <v>11.12</v>
      </c>
      <c r="E568" s="14" t="str">
        <f t="shared" si="2"/>
        <v>R50</v>
      </c>
      <c r="K568" t="s">
        <v>861</v>
      </c>
      <c r="L568">
        <f>SUMIF(B540:B865,"R50",D540:D865)+SUMIF(B540:B865,"R80",D540:D865)</f>
        <v>1196.0899999999997</v>
      </c>
      <c r="M568" s="25">
        <f>L568/(COUNTIF(E540:E865,"R50")+COUNTIF(E540:E865,"R80"))</f>
        <v>11.960899999999997</v>
      </c>
    </row>
    <row r="569" spans="1:13" x14ac:dyDescent="0.25">
      <c r="A569" s="15" t="s">
        <v>618</v>
      </c>
      <c r="B569" s="16" t="s">
        <v>851</v>
      </c>
      <c r="C569" s="16"/>
      <c r="D569" s="14">
        <f>VLOOKUP(A569,'average earnings workplace 2012'!$A$13:$GY$599,lists1!$B$12,FALSE)</f>
        <v>11.1</v>
      </c>
      <c r="E569" s="14" t="str">
        <f t="shared" si="2"/>
        <v>R80</v>
      </c>
      <c r="L569" s="18">
        <f>SUM(L566:L568)</f>
        <v>4209.3099999999995</v>
      </c>
    </row>
    <row r="570" spans="1:13" x14ac:dyDescent="0.25">
      <c r="A570" s="15" t="s">
        <v>648</v>
      </c>
      <c r="B570" s="16" t="s">
        <v>855</v>
      </c>
      <c r="C570" s="16"/>
      <c r="D570" s="14">
        <f>VLOOKUP(A570,'average earnings workplace 2012'!$A$13:$GY$599,lists1!$B$12,FALSE)</f>
        <v>13.3</v>
      </c>
      <c r="E570" s="14" t="str">
        <f t="shared" si="2"/>
        <v>MU</v>
      </c>
    </row>
    <row r="571" spans="1:13" x14ac:dyDescent="0.25">
      <c r="A571" s="15" t="s">
        <v>598</v>
      </c>
      <c r="B571" s="17" t="s">
        <v>852</v>
      </c>
      <c r="C571" s="17"/>
      <c r="D571" s="14">
        <f>VLOOKUP(A571,'average earnings workplace 2012'!$A$13:$GY$599,lists1!$B$12,FALSE)</f>
        <v>14.4</v>
      </c>
      <c r="E571" s="14" t="str">
        <f t="shared" si="2"/>
        <v>SR</v>
      </c>
    </row>
    <row r="572" spans="1:13" x14ac:dyDescent="0.25">
      <c r="A572" s="15" t="s">
        <v>665</v>
      </c>
      <c r="B572" s="16" t="s">
        <v>850</v>
      </c>
      <c r="C572" s="16"/>
      <c r="D572" s="14">
        <f>VLOOKUP(A572,'average earnings workplace 2012'!$A$13:$GY$599,lists1!$B$12,FALSE)</f>
        <v>12.63</v>
      </c>
      <c r="E572" s="14" t="str">
        <f t="shared" si="2"/>
        <v>LU</v>
      </c>
    </row>
    <row r="573" spans="1:13" x14ac:dyDescent="0.25">
      <c r="A573" s="15" t="s">
        <v>733</v>
      </c>
      <c r="B573" s="16" t="s">
        <v>850</v>
      </c>
      <c r="C573" s="16"/>
      <c r="D573" s="14">
        <f>VLOOKUP(A573,'average earnings workplace 2012'!$A$13:$GY$599,lists1!$B$12,FALSE)</f>
        <v>13.98</v>
      </c>
      <c r="E573" s="14" t="str">
        <f t="shared" si="2"/>
        <v>LU</v>
      </c>
    </row>
    <row r="574" spans="1:13" x14ac:dyDescent="0.25">
      <c r="A574" s="15" t="s">
        <v>619</v>
      </c>
      <c r="B574" s="17" t="s">
        <v>852</v>
      </c>
      <c r="C574" s="17"/>
      <c r="D574" s="14">
        <f>VLOOKUP(A574,'average earnings workplace 2012'!$A$13:$GY$599,lists1!$B$12,FALSE)</f>
        <v>12.54</v>
      </c>
      <c r="E574" s="14" t="str">
        <f t="shared" si="2"/>
        <v>SR</v>
      </c>
    </row>
    <row r="575" spans="1:13" x14ac:dyDescent="0.25">
      <c r="A575" s="15" t="s">
        <v>649</v>
      </c>
      <c r="B575" s="16" t="s">
        <v>855</v>
      </c>
      <c r="C575" s="16"/>
      <c r="D575" s="14">
        <f>VLOOKUP(A575,'average earnings workplace 2012'!$A$13:$GY$599,lists1!$B$12,FALSE)</f>
        <v>15.19</v>
      </c>
      <c r="E575" s="14" t="str">
        <f t="shared" si="2"/>
        <v>MU</v>
      </c>
    </row>
    <row r="576" spans="1:13" x14ac:dyDescent="0.25">
      <c r="A576" s="15" t="s">
        <v>579</v>
      </c>
      <c r="B576" s="17" t="s">
        <v>852</v>
      </c>
      <c r="C576" s="17"/>
      <c r="D576" s="14">
        <f>VLOOKUP(A576,'average earnings workplace 2012'!$A$13:$GY$599,lists1!$B$12,FALSE)</f>
        <v>11.69</v>
      </c>
      <c r="E576" s="14" t="str">
        <f t="shared" si="2"/>
        <v>SR</v>
      </c>
    </row>
    <row r="577" spans="1:10" x14ac:dyDescent="0.25">
      <c r="A577" s="15" t="s">
        <v>608</v>
      </c>
      <c r="B577" s="16" t="s">
        <v>855</v>
      </c>
      <c r="C577" s="16"/>
      <c r="D577" s="14">
        <f>VLOOKUP(A577,'average earnings workplace 2012'!$A$13:$GY$599,lists1!$B$12,FALSE)</f>
        <v>12.38</v>
      </c>
      <c r="E577" s="14" t="str">
        <f t="shared" si="2"/>
        <v>MU</v>
      </c>
      <c r="F577"/>
      <c r="G577"/>
      <c r="H577"/>
      <c r="I577"/>
      <c r="J577"/>
    </row>
    <row r="578" spans="1:10" x14ac:dyDescent="0.25">
      <c r="A578" s="15" t="s">
        <v>551</v>
      </c>
      <c r="B578" s="16" t="s">
        <v>850</v>
      </c>
      <c r="C578" s="16"/>
      <c r="D578" s="14">
        <f>VLOOKUP(A578,'average earnings workplace 2012'!$A$13:$GY$599,lists1!$B$12,FALSE)</f>
        <v>11.52</v>
      </c>
      <c r="E578" s="14" t="str">
        <f t="shared" si="2"/>
        <v>LU</v>
      </c>
      <c r="F578"/>
      <c r="G578"/>
      <c r="H578"/>
      <c r="I578"/>
      <c r="J578"/>
    </row>
    <row r="579" spans="1:10" x14ac:dyDescent="0.25">
      <c r="A579" s="15" t="s">
        <v>478</v>
      </c>
      <c r="B579" s="16" t="s">
        <v>853</v>
      </c>
      <c r="C579" s="16"/>
      <c r="D579" s="14">
        <f>VLOOKUP(A579,'average earnings workplace 2012'!$A$13:$GY$599,lists1!$B$12,FALSE)</f>
        <v>10.3</v>
      </c>
      <c r="E579" s="14" t="str">
        <f t="shared" si="2"/>
        <v>OU</v>
      </c>
      <c r="F579"/>
      <c r="G579"/>
      <c r="H579"/>
      <c r="I579"/>
      <c r="J579"/>
    </row>
    <row r="580" spans="1:10" x14ac:dyDescent="0.25">
      <c r="A580" s="15" t="s">
        <v>469</v>
      </c>
      <c r="B580" s="16" t="s">
        <v>855</v>
      </c>
      <c r="C580" s="16"/>
      <c r="D580" s="14">
        <f>VLOOKUP(A580,'average earnings workplace 2012'!$A$13:$GY$599,lists1!$B$12,FALSE)</f>
        <v>12.26</v>
      </c>
      <c r="E580" s="14" t="str">
        <f t="shared" si="2"/>
        <v>MU</v>
      </c>
      <c r="F580"/>
      <c r="G580"/>
      <c r="H580"/>
      <c r="I580"/>
      <c r="J580"/>
    </row>
    <row r="581" spans="1:10" x14ac:dyDescent="0.25">
      <c r="A581" s="15" t="s">
        <v>512</v>
      </c>
      <c r="B581" s="17" t="s">
        <v>852</v>
      </c>
      <c r="C581" s="17"/>
      <c r="D581" s="14">
        <f>VLOOKUP(A581,'average earnings workplace 2012'!$A$13:$GY$599,lists1!$B$12,FALSE)</f>
        <v>11.64</v>
      </c>
      <c r="E581" s="14" t="str">
        <f t="shared" si="2"/>
        <v>SR</v>
      </c>
      <c r="F581"/>
      <c r="G581"/>
      <c r="H581"/>
      <c r="I581"/>
      <c r="J581"/>
    </row>
    <row r="582" spans="1:10" x14ac:dyDescent="0.25">
      <c r="A582" s="15" t="s">
        <v>591</v>
      </c>
      <c r="B582" s="16" t="s">
        <v>853</v>
      </c>
      <c r="C582" s="16"/>
      <c r="D582" s="14">
        <f>VLOOKUP(A582,'average earnings workplace 2012'!$A$13:$GY$599,lists1!$B$12,FALSE)</f>
        <v>16.88</v>
      </c>
      <c r="E582" s="14" t="str">
        <f t="shared" si="2"/>
        <v>OU</v>
      </c>
      <c r="F582"/>
      <c r="G582"/>
      <c r="H582"/>
      <c r="I582"/>
      <c r="J582"/>
    </row>
    <row r="583" spans="1:10" x14ac:dyDescent="0.25">
      <c r="A583" s="15" t="s">
        <v>631</v>
      </c>
      <c r="B583" s="16" t="s">
        <v>855</v>
      </c>
      <c r="C583" s="16"/>
      <c r="D583" s="14">
        <f>VLOOKUP(A583,'average earnings workplace 2012'!$A$13:$GY$599,lists1!$B$12,FALSE)</f>
        <v>19.079999999999998</v>
      </c>
      <c r="E583" s="14" t="str">
        <f t="shared" si="2"/>
        <v>MU</v>
      </c>
      <c r="F583"/>
      <c r="G583"/>
      <c r="H583"/>
      <c r="I583"/>
      <c r="J583"/>
    </row>
    <row r="584" spans="1:10" x14ac:dyDescent="0.25">
      <c r="A584" s="15" t="s">
        <v>559</v>
      </c>
      <c r="B584" s="17" t="s">
        <v>852</v>
      </c>
      <c r="C584" s="17"/>
      <c r="D584" s="14">
        <f>VLOOKUP(A584,'average earnings workplace 2012'!$A$13:$GY$599,lists1!$B$12,FALSE)</f>
        <v>10.14</v>
      </c>
      <c r="E584" s="14" t="str">
        <f t="shared" si="2"/>
        <v>SR</v>
      </c>
      <c r="F584"/>
      <c r="G584"/>
      <c r="H584"/>
      <c r="I584"/>
      <c r="J584"/>
    </row>
    <row r="585" spans="1:10" x14ac:dyDescent="0.25">
      <c r="A585" s="15" t="s">
        <v>697</v>
      </c>
      <c r="B585" s="16" t="s">
        <v>853</v>
      </c>
      <c r="C585" s="16"/>
      <c r="D585" s="14">
        <f>VLOOKUP(A585,'average earnings workplace 2012'!$A$13:$GY$599,lists1!$B$12,FALSE)</f>
        <v>13.7</v>
      </c>
      <c r="E585" s="14" t="str">
        <f t="shared" si="2"/>
        <v>OU</v>
      </c>
      <c r="F585"/>
      <c r="G585"/>
      <c r="H585"/>
      <c r="I585"/>
      <c r="J585"/>
    </row>
    <row r="586" spans="1:10" x14ac:dyDescent="0.25">
      <c r="A586" s="15" t="s">
        <v>464</v>
      </c>
      <c r="B586" s="17" t="s">
        <v>852</v>
      </c>
      <c r="C586" s="17"/>
      <c r="D586" s="14">
        <f>VLOOKUP(A586,'average earnings workplace 2012'!$A$13:$GY$599,lists1!$B$12,FALSE)</f>
        <v>11.26</v>
      </c>
      <c r="E586" s="14" t="str">
        <f t="shared" si="2"/>
        <v>SR</v>
      </c>
      <c r="F586"/>
      <c r="G586"/>
      <c r="H586"/>
      <c r="I586"/>
      <c r="J586"/>
    </row>
    <row r="587" spans="1:10" x14ac:dyDescent="0.25">
      <c r="A587" s="15" t="s">
        <v>599</v>
      </c>
      <c r="B587" s="16" t="s">
        <v>850</v>
      </c>
      <c r="C587" s="16"/>
      <c r="D587" s="14">
        <f>VLOOKUP(A587,'average earnings workplace 2012'!$A$13:$GY$599,lists1!$B$12,FALSE)</f>
        <v>11.29</v>
      </c>
      <c r="E587" s="14" t="str">
        <f t="shared" si="2"/>
        <v>LU</v>
      </c>
      <c r="F587"/>
      <c r="G587"/>
      <c r="H587"/>
      <c r="I587"/>
      <c r="J587"/>
    </row>
    <row r="588" spans="1:10" x14ac:dyDescent="0.25">
      <c r="A588" s="14" t="s">
        <v>586</v>
      </c>
      <c r="B588" s="17" t="s">
        <v>854</v>
      </c>
      <c r="C588" s="17"/>
      <c r="D588" s="14">
        <f>VLOOKUP(A588,'average earnings workplace 2012'!$A$13:$GY$599,lists1!$B$12,FALSE)</f>
        <v>11.49</v>
      </c>
      <c r="E588" s="14" t="str">
        <f t="shared" si="2"/>
        <v>R50</v>
      </c>
      <c r="F588"/>
      <c r="G588"/>
      <c r="H588"/>
      <c r="I588"/>
      <c r="J588"/>
    </row>
    <row r="589" spans="1:10" x14ac:dyDescent="0.25">
      <c r="A589" s="15" t="s">
        <v>529</v>
      </c>
      <c r="B589" s="16" t="s">
        <v>853</v>
      </c>
      <c r="C589" s="16"/>
      <c r="D589" s="14">
        <f>VLOOKUP(A589,'average earnings workplace 2012'!$A$13:$GY$599,lists1!$B$12,FALSE)</f>
        <v>12.99</v>
      </c>
      <c r="E589" s="14" t="str">
        <f t="shared" si="2"/>
        <v>OU</v>
      </c>
      <c r="F589"/>
      <c r="G589"/>
      <c r="H589"/>
      <c r="I589"/>
      <c r="J589"/>
    </row>
    <row r="590" spans="1:10" x14ac:dyDescent="0.25">
      <c r="A590" s="15" t="s">
        <v>600</v>
      </c>
      <c r="B590" s="16" t="s">
        <v>853</v>
      </c>
      <c r="C590" s="16"/>
      <c r="D590" s="14">
        <f>VLOOKUP(A590,'average earnings workplace 2012'!$A$13:$GY$599,lists1!$B$12,FALSE)</f>
        <v>14.11</v>
      </c>
      <c r="E590" s="14" t="str">
        <f t="shared" si="2"/>
        <v>OU</v>
      </c>
      <c r="F590"/>
      <c r="G590"/>
      <c r="H590"/>
      <c r="I590"/>
      <c r="J590"/>
    </row>
    <row r="591" spans="1:10" x14ac:dyDescent="0.25">
      <c r="A591" s="15" t="s">
        <v>757</v>
      </c>
      <c r="B591" s="16" t="s">
        <v>853</v>
      </c>
      <c r="C591" s="16"/>
      <c r="D591" s="14">
        <f>VLOOKUP(A591,'average earnings workplace 2012'!$A$13:$GY$599,lists1!$B$12,FALSE)</f>
        <v>15.96</v>
      </c>
      <c r="E591" s="14" t="str">
        <f t="shared" si="2"/>
        <v>OU</v>
      </c>
      <c r="F591"/>
      <c r="G591"/>
      <c r="H591"/>
      <c r="I591"/>
      <c r="J591"/>
    </row>
    <row r="592" spans="1:10" x14ac:dyDescent="0.25">
      <c r="A592" s="15" t="s">
        <v>708</v>
      </c>
      <c r="B592" s="17" t="s">
        <v>852</v>
      </c>
      <c r="C592" s="17"/>
      <c r="D592" s="14">
        <f>VLOOKUP(A592,'average earnings workplace 2012'!$A$13:$GY$599,lists1!$B$12,FALSE)</f>
        <v>12.75</v>
      </c>
      <c r="E592" s="14" t="str">
        <f t="shared" si="2"/>
        <v>SR</v>
      </c>
      <c r="F592"/>
      <c r="G592"/>
      <c r="H592"/>
      <c r="I592"/>
      <c r="J592"/>
    </row>
    <row r="593" spans="1:10" x14ac:dyDescent="0.25">
      <c r="A593" s="14" t="s">
        <v>458</v>
      </c>
      <c r="B593" s="17" t="s">
        <v>854</v>
      </c>
      <c r="C593" s="17"/>
      <c r="D593" s="14">
        <f>VLOOKUP(A593,'average earnings workplace 2012'!$A$13:$GY$599,lists1!$B$12,FALSE)</f>
        <v>12.89</v>
      </c>
      <c r="E593" s="14" t="str">
        <f t="shared" si="2"/>
        <v>R50</v>
      </c>
      <c r="F593"/>
      <c r="G593"/>
      <c r="H593"/>
      <c r="I593"/>
      <c r="J593"/>
    </row>
    <row r="594" spans="1:10" x14ac:dyDescent="0.25">
      <c r="A594" s="14" t="s">
        <v>459</v>
      </c>
      <c r="B594" s="17" t="s">
        <v>852</v>
      </c>
      <c r="C594" s="17"/>
      <c r="D594" s="14">
        <f>VLOOKUP(A594,'average earnings workplace 2012'!$A$13:$GY$599,lists1!$B$12,FALSE)</f>
        <v>13.05</v>
      </c>
      <c r="E594" s="14" t="str">
        <f t="shared" si="2"/>
        <v>SR</v>
      </c>
      <c r="F594"/>
      <c r="G594"/>
      <c r="H594"/>
      <c r="I594"/>
      <c r="J594"/>
    </row>
    <row r="595" spans="1:10" x14ac:dyDescent="0.25">
      <c r="A595" s="15" t="s">
        <v>522</v>
      </c>
      <c r="B595" s="16" t="s">
        <v>853</v>
      </c>
      <c r="C595" s="16"/>
      <c r="D595" s="14">
        <f>VLOOKUP(A595,'average earnings workplace 2012'!$A$13:$GY$599,lists1!$B$12,FALSE)</f>
        <v>10.67</v>
      </c>
      <c r="E595" s="14" t="str">
        <f t="shared" si="2"/>
        <v>OU</v>
      </c>
      <c r="F595"/>
      <c r="G595"/>
      <c r="H595"/>
      <c r="I595"/>
      <c r="J595"/>
    </row>
    <row r="596" spans="1:10" x14ac:dyDescent="0.25">
      <c r="A596" s="15" t="s">
        <v>726</v>
      </c>
      <c r="B596" s="16" t="s">
        <v>851</v>
      </c>
      <c r="C596" s="16"/>
      <c r="D596" s="14">
        <f>VLOOKUP(A596,'average earnings workplace 2012'!$A$13:$GY$599,lists1!$B$12,FALSE)</f>
        <v>12.76</v>
      </c>
      <c r="E596" s="14" t="str">
        <f t="shared" si="2"/>
        <v>R80</v>
      </c>
      <c r="F596"/>
      <c r="G596"/>
      <c r="H596"/>
      <c r="I596"/>
      <c r="J596"/>
    </row>
    <row r="597" spans="1:10" x14ac:dyDescent="0.25">
      <c r="A597" s="15" t="s">
        <v>677</v>
      </c>
      <c r="B597" s="17" t="s">
        <v>852</v>
      </c>
      <c r="C597" s="17"/>
      <c r="D597" s="14">
        <f>VLOOKUP(A597,'average earnings workplace 2012'!$A$13:$GY$599,lists1!$B$12,FALSE)</f>
        <v>15.68</v>
      </c>
      <c r="E597" s="14" t="str">
        <f t="shared" si="2"/>
        <v>SR</v>
      </c>
      <c r="F597"/>
      <c r="G597"/>
      <c r="H597"/>
      <c r="I597"/>
      <c r="J597"/>
    </row>
    <row r="598" spans="1:10" x14ac:dyDescent="0.25">
      <c r="A598" s="15" t="s">
        <v>479</v>
      </c>
      <c r="B598" s="17" t="s">
        <v>852</v>
      </c>
      <c r="C598" s="17"/>
      <c r="D598" s="14">
        <f>VLOOKUP(A598,'average earnings workplace 2012'!$A$13:$GY$599,lists1!$B$12,FALSE)</f>
        <v>11.65</v>
      </c>
      <c r="E598" s="14" t="str">
        <f t="shared" si="2"/>
        <v>SR</v>
      </c>
      <c r="F598"/>
      <c r="G598"/>
      <c r="H598"/>
      <c r="I598"/>
      <c r="J598"/>
    </row>
    <row r="599" spans="1:10" x14ac:dyDescent="0.25">
      <c r="A599" s="15" t="s">
        <v>751</v>
      </c>
      <c r="B599" s="16" t="s">
        <v>850</v>
      </c>
      <c r="C599" s="16"/>
      <c r="D599" s="14">
        <f>VLOOKUP(A599,'average earnings workplace 2012'!$A$13:$GY$599,lists1!$B$12,FALSE)</f>
        <v>13.15</v>
      </c>
      <c r="E599" s="14" t="str">
        <f t="shared" si="2"/>
        <v>LU</v>
      </c>
      <c r="F599"/>
      <c r="G599"/>
      <c r="H599"/>
      <c r="I599"/>
      <c r="J599"/>
    </row>
    <row r="600" spans="1:10" x14ac:dyDescent="0.25">
      <c r="A600" s="15" t="s">
        <v>632</v>
      </c>
      <c r="B600" s="16" t="s">
        <v>855</v>
      </c>
      <c r="C600" s="16"/>
      <c r="D600" s="14">
        <f>VLOOKUP(A600,'average earnings workplace 2012'!$A$13:$GY$599,lists1!$B$12,FALSE)</f>
        <v>28.45</v>
      </c>
      <c r="E600" s="14" t="str">
        <f t="shared" si="2"/>
        <v>MU</v>
      </c>
      <c r="F600"/>
      <c r="G600"/>
      <c r="H600"/>
      <c r="I600"/>
      <c r="J600"/>
    </row>
    <row r="601" spans="1:10" x14ac:dyDescent="0.25">
      <c r="A601" s="15" t="s">
        <v>601</v>
      </c>
      <c r="B601" s="17" t="s">
        <v>852</v>
      </c>
      <c r="C601" s="17"/>
      <c r="D601" s="14">
        <f>VLOOKUP(A601,'average earnings workplace 2012'!$A$13:$GY$599,lists1!$B$12,FALSE)</f>
        <v>12.49</v>
      </c>
      <c r="E601" s="14" t="str">
        <f t="shared" si="2"/>
        <v>SR</v>
      </c>
      <c r="F601"/>
      <c r="G601"/>
      <c r="H601"/>
      <c r="I601"/>
      <c r="J601"/>
    </row>
    <row r="602" spans="1:10" x14ac:dyDescent="0.25">
      <c r="A602" s="15" t="s">
        <v>465</v>
      </c>
      <c r="B602" s="16" t="s">
        <v>851</v>
      </c>
      <c r="C602" s="16"/>
      <c r="D602" s="14">
        <f>VLOOKUP(A602,'average earnings workplace 2012'!$A$13:$GY$599,lists1!$B$12,FALSE)</f>
        <v>21.04</v>
      </c>
      <c r="E602" s="14" t="str">
        <f t="shared" si="2"/>
        <v>R80</v>
      </c>
      <c r="F602"/>
      <c r="G602"/>
      <c r="H602"/>
      <c r="I602"/>
      <c r="J602"/>
    </row>
    <row r="603" spans="1:10" x14ac:dyDescent="0.25">
      <c r="A603" s="15" t="s">
        <v>542</v>
      </c>
      <c r="B603" s="16" t="s">
        <v>853</v>
      </c>
      <c r="C603" s="16"/>
      <c r="D603" s="14">
        <f>VLOOKUP(A603,'average earnings workplace 2012'!$A$13:$GY$599,lists1!$B$12,FALSE)</f>
        <v>11.05</v>
      </c>
      <c r="E603" s="14" t="str">
        <f t="shared" si="2"/>
        <v>OU</v>
      </c>
      <c r="F603"/>
      <c r="G603"/>
      <c r="H603"/>
      <c r="I603"/>
      <c r="J603"/>
    </row>
    <row r="604" spans="1:10" x14ac:dyDescent="0.25">
      <c r="A604" s="14" t="s">
        <v>734</v>
      </c>
      <c r="B604" s="17" t="s">
        <v>851</v>
      </c>
      <c r="C604" s="17"/>
      <c r="D604" s="14">
        <f>VLOOKUP(A604,'average earnings workplace 2012'!$A$13:$GY$599,lists1!$B$12,FALSE)</f>
        <v>9.84</v>
      </c>
      <c r="E604" s="14" t="str">
        <f t="shared" ref="E604:E667" si="3">IF(D604="&amp;^%","no data",B604)</f>
        <v>R80</v>
      </c>
      <c r="F604"/>
      <c r="G604"/>
      <c r="H604"/>
      <c r="I604"/>
      <c r="J604"/>
    </row>
    <row r="605" spans="1:10" x14ac:dyDescent="0.25">
      <c r="A605" s="15" t="s">
        <v>758</v>
      </c>
      <c r="B605" s="16" t="s">
        <v>851</v>
      </c>
      <c r="C605" s="16"/>
      <c r="D605" s="14">
        <f>VLOOKUP(A605,'average earnings workplace 2012'!$A$13:$GY$599,lists1!$B$12,FALSE)</f>
        <v>10.84</v>
      </c>
      <c r="E605" s="14" t="str">
        <f t="shared" si="3"/>
        <v>R80</v>
      </c>
      <c r="F605"/>
      <c r="G605"/>
      <c r="H605"/>
      <c r="I605"/>
      <c r="J605"/>
    </row>
    <row r="606" spans="1:10" x14ac:dyDescent="0.25">
      <c r="A606" s="15" t="s">
        <v>573</v>
      </c>
      <c r="B606" s="16" t="s">
        <v>850</v>
      </c>
      <c r="C606" s="16"/>
      <c r="D606" s="14">
        <f>VLOOKUP(A606,'average earnings workplace 2012'!$A$13:$GY$599,lists1!$B$12,FALSE)</f>
        <v>14.59</v>
      </c>
      <c r="E606" s="14" t="str">
        <f t="shared" si="3"/>
        <v>LU</v>
      </c>
      <c r="F606"/>
      <c r="G606"/>
      <c r="H606"/>
      <c r="I606"/>
      <c r="J606"/>
    </row>
    <row r="607" spans="1:10" x14ac:dyDescent="0.25">
      <c r="A607" s="15" t="s">
        <v>500</v>
      </c>
      <c r="B607" s="16" t="s">
        <v>851</v>
      </c>
      <c r="C607" s="16"/>
      <c r="D607" s="14">
        <f>VLOOKUP(A607,'average earnings workplace 2012'!$A$13:$GY$599,lists1!$B$12,FALSE)</f>
        <v>11.22</v>
      </c>
      <c r="E607" s="14" t="str">
        <f t="shared" si="3"/>
        <v>R80</v>
      </c>
      <c r="F607"/>
      <c r="G607"/>
      <c r="H607"/>
      <c r="I607"/>
      <c r="J607"/>
    </row>
    <row r="608" spans="1:10" x14ac:dyDescent="0.25">
      <c r="A608" s="15" t="s">
        <v>727</v>
      </c>
      <c r="B608" s="16" t="s">
        <v>853</v>
      </c>
      <c r="C608" s="16"/>
      <c r="D608" s="14">
        <f>VLOOKUP(A608,'average earnings workplace 2012'!$A$13:$GY$599,lists1!$B$12,FALSE)</f>
        <v>15.16</v>
      </c>
      <c r="E608" s="14" t="str">
        <f t="shared" si="3"/>
        <v>OU</v>
      </c>
      <c r="F608"/>
      <c r="G608"/>
      <c r="H608"/>
      <c r="I608"/>
      <c r="J608"/>
    </row>
    <row r="609" spans="1:10" x14ac:dyDescent="0.25">
      <c r="A609" s="15" t="s">
        <v>650</v>
      </c>
      <c r="B609" s="16" t="s">
        <v>855</v>
      </c>
      <c r="C609" s="16"/>
      <c r="D609" s="14">
        <f>VLOOKUP(A609,'average earnings workplace 2012'!$A$13:$GY$599,lists1!$B$12,FALSE)</f>
        <v>15.84</v>
      </c>
      <c r="E609" s="14" t="str">
        <f t="shared" si="3"/>
        <v>MU</v>
      </c>
      <c r="F609"/>
      <c r="G609"/>
      <c r="H609"/>
      <c r="I609"/>
      <c r="J609"/>
    </row>
    <row r="610" spans="1:10" x14ac:dyDescent="0.25">
      <c r="A610" s="15" t="s">
        <v>609</v>
      </c>
      <c r="B610" s="17" t="s">
        <v>852</v>
      </c>
      <c r="C610" s="17"/>
      <c r="D610" s="14">
        <f>VLOOKUP(A610,'average earnings workplace 2012'!$A$13:$GY$599,lists1!$B$12,FALSE)</f>
        <v>14.01</v>
      </c>
      <c r="E610" s="14" t="str">
        <f t="shared" si="3"/>
        <v>SR</v>
      </c>
      <c r="F610"/>
      <c r="G610"/>
      <c r="H610"/>
      <c r="I610"/>
      <c r="J610"/>
    </row>
    <row r="611" spans="1:10" x14ac:dyDescent="0.25">
      <c r="A611" s="15" t="s">
        <v>445</v>
      </c>
      <c r="B611" s="16" t="s">
        <v>853</v>
      </c>
      <c r="C611" s="16"/>
      <c r="D611" s="14">
        <f>VLOOKUP(A611,'average earnings workplace 2012'!$A$13:$GY$599,lists1!$B$12,FALSE)</f>
        <v>11.63</v>
      </c>
      <c r="E611" s="14" t="str">
        <f t="shared" si="3"/>
        <v>OU</v>
      </c>
      <c r="F611"/>
      <c r="G611"/>
      <c r="H611"/>
      <c r="I611"/>
      <c r="J611"/>
    </row>
    <row r="612" spans="1:10" x14ac:dyDescent="0.25">
      <c r="A612" s="15" t="s">
        <v>698</v>
      </c>
      <c r="B612" s="16" t="s">
        <v>855</v>
      </c>
      <c r="C612" s="16"/>
      <c r="D612" s="14">
        <f>VLOOKUP(A612,'average earnings workplace 2012'!$A$13:$GY$599,lists1!$B$12,FALSE)</f>
        <v>14.59</v>
      </c>
      <c r="E612" s="14" t="str">
        <f t="shared" si="3"/>
        <v>MU</v>
      </c>
      <c r="F612"/>
      <c r="G612"/>
      <c r="H612"/>
      <c r="I612"/>
      <c r="J612"/>
    </row>
    <row r="613" spans="1:10" x14ac:dyDescent="0.25">
      <c r="A613" s="15" t="s">
        <v>543</v>
      </c>
      <c r="B613" s="16" t="s">
        <v>851</v>
      </c>
      <c r="C613" s="16"/>
      <c r="D613" s="14">
        <f>VLOOKUP(A613,'average earnings workplace 2012'!$A$13:$GY$599,lists1!$B$12,FALSE)</f>
        <v>11.45</v>
      </c>
      <c r="E613" s="14" t="str">
        <f t="shared" si="3"/>
        <v>R80</v>
      </c>
      <c r="F613"/>
      <c r="G613"/>
      <c r="H613"/>
      <c r="I613"/>
      <c r="J613"/>
    </row>
    <row r="614" spans="1:10" x14ac:dyDescent="0.25">
      <c r="A614" s="15" t="s">
        <v>516</v>
      </c>
      <c r="B614" s="16" t="s">
        <v>853</v>
      </c>
      <c r="C614" s="16"/>
      <c r="D614" s="14">
        <f>VLOOKUP(A614,'average earnings workplace 2012'!$A$13:$GY$599,lists1!$B$12,FALSE)</f>
        <v>17.87</v>
      </c>
      <c r="E614" s="14" t="str">
        <f t="shared" si="3"/>
        <v>OU</v>
      </c>
      <c r="F614"/>
      <c r="G614"/>
      <c r="H614"/>
      <c r="I614"/>
      <c r="J614"/>
    </row>
    <row r="615" spans="1:10" x14ac:dyDescent="0.25">
      <c r="A615" s="15" t="s">
        <v>523</v>
      </c>
      <c r="B615" s="16" t="s">
        <v>851</v>
      </c>
      <c r="C615" s="16"/>
      <c r="D615" s="14">
        <f>VLOOKUP(A615,'average earnings workplace 2012'!$A$13:$GY$599,lists1!$B$12,FALSE)</f>
        <v>11.65</v>
      </c>
      <c r="E615" s="14" t="str">
        <f t="shared" si="3"/>
        <v>R80</v>
      </c>
      <c r="F615"/>
      <c r="G615"/>
      <c r="H615"/>
      <c r="I615"/>
      <c r="J615"/>
    </row>
    <row r="616" spans="1:10" x14ac:dyDescent="0.25">
      <c r="A616" s="15" t="s">
        <v>508</v>
      </c>
      <c r="B616" s="16" t="s">
        <v>853</v>
      </c>
      <c r="C616" s="16"/>
      <c r="D616" s="14">
        <f>VLOOKUP(A616,'average earnings workplace 2012'!$A$13:$GY$599,lists1!$B$12,FALSE)</f>
        <v>11.72</v>
      </c>
      <c r="E616" s="14" t="str">
        <f t="shared" si="3"/>
        <v>OU</v>
      </c>
      <c r="F616"/>
      <c r="G616"/>
      <c r="H616"/>
      <c r="I616"/>
      <c r="J616"/>
    </row>
    <row r="617" spans="1:10" x14ac:dyDescent="0.25">
      <c r="A617" s="15" t="s">
        <v>699</v>
      </c>
      <c r="B617" s="16" t="s">
        <v>854</v>
      </c>
      <c r="C617" s="16"/>
      <c r="D617" s="14">
        <f>VLOOKUP(A617,'average earnings workplace 2012'!$A$13:$GY$599,lists1!$B$12,FALSE)</f>
        <v>13.14</v>
      </c>
      <c r="E617" s="14" t="str">
        <f t="shared" si="3"/>
        <v>R50</v>
      </c>
      <c r="F617"/>
      <c r="G617"/>
      <c r="H617"/>
      <c r="I617"/>
      <c r="J617"/>
    </row>
    <row r="618" spans="1:10" x14ac:dyDescent="0.25">
      <c r="A618" s="15" t="s">
        <v>574</v>
      </c>
      <c r="B618" s="16" t="s">
        <v>855</v>
      </c>
      <c r="C618" s="16"/>
      <c r="D618" s="14">
        <f>VLOOKUP(A618,'average earnings workplace 2012'!$A$13:$GY$599,lists1!$B$12,FALSE)</f>
        <v>10.15</v>
      </c>
      <c r="E618" s="14" t="str">
        <f t="shared" si="3"/>
        <v>MU</v>
      </c>
      <c r="F618"/>
      <c r="G618"/>
      <c r="H618"/>
      <c r="I618"/>
      <c r="J618"/>
    </row>
    <row r="619" spans="1:10" x14ac:dyDescent="0.25">
      <c r="A619" s="14" t="s">
        <v>849</v>
      </c>
      <c r="B619" s="17" t="s">
        <v>854</v>
      </c>
      <c r="C619" s="17"/>
      <c r="D619" s="14">
        <f>VLOOKUP(A619,'average earnings workplace 2012'!$A$13:$GY$599,lists1!$B$12,FALSE)</f>
        <v>11.34</v>
      </c>
      <c r="E619" s="14" t="str">
        <f t="shared" si="3"/>
        <v>R50</v>
      </c>
      <c r="F619"/>
      <c r="G619"/>
      <c r="H619"/>
      <c r="I619"/>
      <c r="J619"/>
    </row>
    <row r="620" spans="1:10" x14ac:dyDescent="0.25">
      <c r="A620" s="15" t="s">
        <v>651</v>
      </c>
      <c r="B620" s="16" t="s">
        <v>855</v>
      </c>
      <c r="C620" s="16"/>
      <c r="D620" s="14">
        <f>VLOOKUP(A620,'average earnings workplace 2012'!$A$13:$GY$599,lists1!$B$12,FALSE)</f>
        <v>15.51</v>
      </c>
      <c r="E620" s="14" t="str">
        <f t="shared" si="3"/>
        <v>MU</v>
      </c>
      <c r="F620"/>
      <c r="G620"/>
      <c r="H620"/>
      <c r="I620"/>
      <c r="J620"/>
    </row>
    <row r="621" spans="1:10" x14ac:dyDescent="0.25">
      <c r="A621" s="15" t="s">
        <v>592</v>
      </c>
      <c r="B621" s="16" t="s">
        <v>851</v>
      </c>
      <c r="C621" s="16"/>
      <c r="D621" s="14">
        <f>VLOOKUP(A621,'average earnings workplace 2012'!$A$13:$GY$599,lists1!$B$12,FALSE)</f>
        <v>11.02</v>
      </c>
      <c r="E621" s="14" t="str">
        <f t="shared" si="3"/>
        <v>R80</v>
      </c>
      <c r="F621"/>
      <c r="G621"/>
      <c r="H621"/>
      <c r="I621"/>
      <c r="J621"/>
    </row>
    <row r="622" spans="1:10" x14ac:dyDescent="0.25">
      <c r="A622" s="15" t="s">
        <v>743</v>
      </c>
      <c r="B622" s="16" t="s">
        <v>854</v>
      </c>
      <c r="C622" s="16"/>
      <c r="D622" s="14">
        <f>VLOOKUP(A622,'average earnings workplace 2012'!$A$13:$GY$599,lists1!$B$12,FALSE)</f>
        <v>10.73</v>
      </c>
      <c r="E622" s="14" t="str">
        <f t="shared" si="3"/>
        <v>R50</v>
      </c>
      <c r="F622"/>
      <c r="G622"/>
      <c r="H622"/>
      <c r="I622"/>
      <c r="J622"/>
    </row>
    <row r="623" spans="1:10" x14ac:dyDescent="0.25">
      <c r="A623" s="15" t="s">
        <v>752</v>
      </c>
      <c r="B623" s="16" t="s">
        <v>854</v>
      </c>
      <c r="C623" s="16"/>
      <c r="D623" s="14">
        <f>VLOOKUP(A623,'average earnings workplace 2012'!$A$13:$GY$599,lists1!$B$12,FALSE)</f>
        <v>11.94</v>
      </c>
      <c r="E623" s="14" t="str">
        <f t="shared" si="3"/>
        <v>R50</v>
      </c>
      <c r="F623"/>
      <c r="G623"/>
      <c r="H623"/>
      <c r="I623"/>
      <c r="J623"/>
    </row>
    <row r="624" spans="1:10" x14ac:dyDescent="0.25">
      <c r="A624" s="15" t="s">
        <v>686</v>
      </c>
      <c r="B624" s="16" t="s">
        <v>854</v>
      </c>
      <c r="C624" s="16"/>
      <c r="D624" s="14">
        <f>VLOOKUP(A624,'average earnings workplace 2012'!$A$13:$GY$599,lists1!$B$12,FALSE)</f>
        <v>13.3</v>
      </c>
      <c r="E624" s="14" t="str">
        <f t="shared" si="3"/>
        <v>R50</v>
      </c>
      <c r="F624"/>
      <c r="G624"/>
      <c r="H624"/>
      <c r="I624"/>
      <c r="J624"/>
    </row>
    <row r="625" spans="1:10" x14ac:dyDescent="0.25">
      <c r="A625" s="15" t="s">
        <v>610</v>
      </c>
      <c r="B625" s="17" t="s">
        <v>852</v>
      </c>
      <c r="C625" s="17"/>
      <c r="D625" s="14">
        <f>VLOOKUP(A625,'average earnings workplace 2012'!$A$13:$GY$599,lists1!$B$12,FALSE)</f>
        <v>13.53</v>
      </c>
      <c r="E625" s="14" t="str">
        <f t="shared" si="3"/>
        <v>SR</v>
      </c>
      <c r="F625"/>
      <c r="G625"/>
      <c r="H625"/>
      <c r="I625"/>
      <c r="J625"/>
    </row>
    <row r="626" spans="1:10" x14ac:dyDescent="0.25">
      <c r="A626" s="15" t="s">
        <v>536</v>
      </c>
      <c r="B626" s="16" t="s">
        <v>851</v>
      </c>
      <c r="C626" s="16"/>
      <c r="D626" s="14">
        <f>VLOOKUP(A626,'average earnings workplace 2012'!$A$13:$GY$599,lists1!$B$12,FALSE)</f>
        <v>8.99</v>
      </c>
      <c r="E626" s="14" t="str">
        <f t="shared" si="3"/>
        <v>R80</v>
      </c>
      <c r="F626"/>
      <c r="G626"/>
      <c r="H626"/>
      <c r="I626"/>
      <c r="J626"/>
    </row>
    <row r="627" spans="1:10" x14ac:dyDescent="0.25">
      <c r="A627" s="15" t="s">
        <v>544</v>
      </c>
      <c r="B627" s="16" t="s">
        <v>854</v>
      </c>
      <c r="C627" s="16"/>
      <c r="D627" s="14">
        <f>VLOOKUP(A627,'average earnings workplace 2012'!$A$13:$GY$599,lists1!$B$12,FALSE)</f>
        <v>11.44</v>
      </c>
      <c r="E627" s="14" t="str">
        <f t="shared" si="3"/>
        <v>R50</v>
      </c>
      <c r="F627"/>
      <c r="G627"/>
      <c r="H627"/>
      <c r="I627"/>
      <c r="J627"/>
    </row>
    <row r="628" spans="1:10" x14ac:dyDescent="0.25">
      <c r="A628" s="15" t="s">
        <v>495</v>
      </c>
      <c r="B628" s="16" t="s">
        <v>854</v>
      </c>
      <c r="C628" s="16"/>
      <c r="D628" s="14">
        <f>VLOOKUP(A628,'average earnings workplace 2012'!$A$13:$GY$599,lists1!$B$12,FALSE)</f>
        <v>11.38</v>
      </c>
      <c r="E628" s="14" t="str">
        <f t="shared" si="3"/>
        <v>R50</v>
      </c>
      <c r="F628"/>
      <c r="G628"/>
      <c r="H628"/>
      <c r="I628"/>
      <c r="J628"/>
    </row>
    <row r="629" spans="1:10" x14ac:dyDescent="0.25">
      <c r="A629" s="15" t="s">
        <v>560</v>
      </c>
      <c r="B629" s="17" t="s">
        <v>852</v>
      </c>
      <c r="C629" s="17"/>
      <c r="D629" s="14">
        <f>VLOOKUP(A629,'average earnings workplace 2012'!$A$13:$GY$599,lists1!$B$12,FALSE)</f>
        <v>13.2</v>
      </c>
      <c r="E629" s="14" t="str">
        <f t="shared" si="3"/>
        <v>SR</v>
      </c>
      <c r="F629"/>
      <c r="G629"/>
      <c r="H629"/>
      <c r="I629"/>
      <c r="J629"/>
    </row>
    <row r="630" spans="1:10" x14ac:dyDescent="0.25">
      <c r="A630" s="15" t="s">
        <v>680</v>
      </c>
      <c r="B630" s="16" t="s">
        <v>853</v>
      </c>
      <c r="C630" s="16"/>
      <c r="D630" s="14">
        <f>VLOOKUP(A630,'average earnings workplace 2012'!$A$13:$GY$599,lists1!$B$12,FALSE)</f>
        <v>11.99</v>
      </c>
      <c r="E630" s="14" t="str">
        <f t="shared" si="3"/>
        <v>OU</v>
      </c>
      <c r="F630"/>
      <c r="G630"/>
      <c r="H630"/>
      <c r="I630"/>
      <c r="J630"/>
    </row>
    <row r="631" spans="1:10" x14ac:dyDescent="0.25">
      <c r="A631" s="15" t="s">
        <v>687</v>
      </c>
      <c r="B631" s="17" t="s">
        <v>852</v>
      </c>
      <c r="C631" s="17"/>
      <c r="D631" s="14">
        <f>VLOOKUP(A631,'average earnings workplace 2012'!$A$13:$GY$599,lists1!$B$12,FALSE)</f>
        <v>12.09</v>
      </c>
      <c r="E631" s="14" t="str">
        <f t="shared" si="3"/>
        <v>SR</v>
      </c>
      <c r="F631"/>
      <c r="G631"/>
      <c r="H631"/>
      <c r="I631"/>
      <c r="J631"/>
    </row>
    <row r="632" spans="1:10" x14ac:dyDescent="0.25">
      <c r="A632" s="15" t="s">
        <v>466</v>
      </c>
      <c r="B632" s="16" t="s">
        <v>851</v>
      </c>
      <c r="C632" s="16"/>
      <c r="D632" s="14">
        <f>VLOOKUP(A632,'average earnings workplace 2012'!$A$13:$GY$599,lists1!$B$12,FALSE)</f>
        <v>11.96</v>
      </c>
      <c r="E632" s="14" t="str">
        <f t="shared" si="3"/>
        <v>R80</v>
      </c>
      <c r="F632"/>
      <c r="G632"/>
      <c r="H632"/>
      <c r="I632"/>
      <c r="J632"/>
    </row>
    <row r="633" spans="1:10" x14ac:dyDescent="0.25">
      <c r="A633" s="15" t="s">
        <v>713</v>
      </c>
      <c r="B633" s="16" t="s">
        <v>855</v>
      </c>
      <c r="C633" s="16"/>
      <c r="D633" s="14">
        <f>VLOOKUP(A633,'average earnings workplace 2012'!$A$13:$GY$599,lists1!$B$12,FALSE)</f>
        <v>16.670000000000002</v>
      </c>
      <c r="E633" s="14" t="str">
        <f t="shared" si="3"/>
        <v>MU</v>
      </c>
      <c r="F633"/>
      <c r="G633"/>
      <c r="H633"/>
      <c r="I633"/>
      <c r="J633"/>
    </row>
    <row r="634" spans="1:10" x14ac:dyDescent="0.25">
      <c r="A634" s="15" t="s">
        <v>652</v>
      </c>
      <c r="B634" s="16" t="s">
        <v>855</v>
      </c>
      <c r="C634" s="16"/>
      <c r="D634" s="14">
        <f>VLOOKUP(A634,'average earnings workplace 2012'!$A$13:$GY$599,lists1!$B$12,FALSE)</f>
        <v>13.12</v>
      </c>
      <c r="E634" s="14" t="str">
        <f t="shared" si="3"/>
        <v>MU</v>
      </c>
      <c r="F634"/>
      <c r="G634"/>
      <c r="H634"/>
      <c r="I634"/>
      <c r="J634"/>
    </row>
    <row r="635" spans="1:10" x14ac:dyDescent="0.25">
      <c r="A635" s="15" t="s">
        <v>602</v>
      </c>
      <c r="B635" s="17" t="s">
        <v>852</v>
      </c>
      <c r="C635" s="17"/>
      <c r="D635" s="14">
        <f>VLOOKUP(A635,'average earnings workplace 2012'!$A$13:$GY$599,lists1!$B$12,FALSE)</f>
        <v>14.04</v>
      </c>
      <c r="E635" s="14" t="str">
        <f t="shared" si="3"/>
        <v>SR</v>
      </c>
      <c r="F635"/>
      <c r="G635"/>
      <c r="H635"/>
      <c r="I635"/>
      <c r="J635"/>
    </row>
    <row r="636" spans="1:10" x14ac:dyDescent="0.25">
      <c r="A636" s="15" t="s">
        <v>714</v>
      </c>
      <c r="B636" s="16" t="s">
        <v>855</v>
      </c>
      <c r="C636" s="16"/>
      <c r="D636" s="14">
        <f>VLOOKUP(A636,'average earnings workplace 2012'!$A$13:$GY$599,lists1!$B$12,FALSE)</f>
        <v>16.39</v>
      </c>
      <c r="E636" s="14" t="str">
        <f t="shared" si="3"/>
        <v>MU</v>
      </c>
      <c r="F636"/>
      <c r="G636"/>
      <c r="H636"/>
      <c r="I636"/>
      <c r="J636"/>
    </row>
    <row r="637" spans="1:10" x14ac:dyDescent="0.25">
      <c r="A637" s="15" t="s">
        <v>524</v>
      </c>
      <c r="B637" s="16" t="s">
        <v>850</v>
      </c>
      <c r="C637" s="16"/>
      <c r="D637" s="14">
        <f>VLOOKUP(A637,'average earnings workplace 2012'!$A$13:$GY$599,lists1!$B$12,FALSE)</f>
        <v>10.85</v>
      </c>
      <c r="E637" s="14" t="str">
        <f t="shared" si="3"/>
        <v>LU</v>
      </c>
      <c r="F637"/>
      <c r="G637"/>
      <c r="H637"/>
      <c r="I637"/>
      <c r="J637"/>
    </row>
    <row r="638" spans="1:10" x14ac:dyDescent="0.25">
      <c r="A638" s="15" t="s">
        <v>744</v>
      </c>
      <c r="B638" s="16" t="s">
        <v>853</v>
      </c>
      <c r="C638" s="16"/>
      <c r="D638" s="14">
        <f>VLOOKUP(A638,'average earnings workplace 2012'!$A$13:$GY$599,lists1!$B$12,FALSE)</f>
        <v>13.95</v>
      </c>
      <c r="E638" s="14" t="str">
        <f t="shared" si="3"/>
        <v>OU</v>
      </c>
      <c r="F638"/>
      <c r="G638"/>
      <c r="H638"/>
      <c r="I638"/>
      <c r="J638"/>
    </row>
    <row r="639" spans="1:10" x14ac:dyDescent="0.25">
      <c r="A639" s="15" t="s">
        <v>688</v>
      </c>
      <c r="B639" s="16" t="s">
        <v>850</v>
      </c>
      <c r="C639" s="16"/>
      <c r="D639" s="14">
        <f>VLOOKUP(A639,'average earnings workplace 2012'!$A$13:$GY$599,lists1!$B$12,FALSE)</f>
        <v>12.77</v>
      </c>
      <c r="E639" s="14" t="str">
        <f t="shared" si="3"/>
        <v>LU</v>
      </c>
      <c r="F639"/>
      <c r="G639"/>
      <c r="H639"/>
      <c r="I639"/>
      <c r="J639"/>
    </row>
    <row r="640" spans="1:10" x14ac:dyDescent="0.25">
      <c r="A640" s="15" t="s">
        <v>593</v>
      </c>
      <c r="B640" s="16" t="s">
        <v>851</v>
      </c>
      <c r="C640" s="16"/>
      <c r="D640" s="14">
        <f>VLOOKUP(A640,'average earnings workplace 2012'!$A$13:$GY$599,lists1!$B$12,FALSE)</f>
        <v>9.85</v>
      </c>
      <c r="E640" s="14" t="str">
        <f t="shared" si="3"/>
        <v>R80</v>
      </c>
      <c r="F640"/>
      <c r="G640"/>
      <c r="H640"/>
      <c r="I640"/>
      <c r="J640"/>
    </row>
    <row r="641" spans="1:10" x14ac:dyDescent="0.25">
      <c r="A641" s="15" t="s">
        <v>625</v>
      </c>
      <c r="B641" s="16" t="s">
        <v>851</v>
      </c>
      <c r="C641" s="16"/>
      <c r="D641" s="14">
        <f>VLOOKUP(A641,'average earnings workplace 2012'!$A$13:$GY$599,lists1!$B$12,FALSE)</f>
        <v>12.35</v>
      </c>
      <c r="E641" s="14" t="str">
        <f t="shared" si="3"/>
        <v>R80</v>
      </c>
      <c r="F641"/>
      <c r="G641"/>
      <c r="H641"/>
      <c r="I641"/>
      <c r="J641"/>
    </row>
    <row r="642" spans="1:10" x14ac:dyDescent="0.25">
      <c r="A642" s="15" t="s">
        <v>759</v>
      </c>
      <c r="B642" s="16" t="s">
        <v>851</v>
      </c>
      <c r="C642" s="16"/>
      <c r="D642" s="14">
        <f>VLOOKUP(A642,'average earnings workplace 2012'!$A$13:$GY$599,lists1!$B$12,FALSE)</f>
        <v>11</v>
      </c>
      <c r="E642" s="14" t="str">
        <f t="shared" si="3"/>
        <v>R80</v>
      </c>
      <c r="F642"/>
      <c r="G642"/>
      <c r="H642"/>
      <c r="I642"/>
      <c r="J642"/>
    </row>
    <row r="643" spans="1:10" x14ac:dyDescent="0.25">
      <c r="A643" s="15" t="s">
        <v>480</v>
      </c>
      <c r="B643" s="17" t="s">
        <v>852</v>
      </c>
      <c r="C643" s="17"/>
      <c r="D643" s="14">
        <f>VLOOKUP(A643,'average earnings workplace 2012'!$A$13:$GY$599,lists1!$B$12,FALSE)</f>
        <v>14.35</v>
      </c>
      <c r="E643" s="14" t="str">
        <f t="shared" si="3"/>
        <v>SR</v>
      </c>
      <c r="F643"/>
      <c r="G643"/>
      <c r="H643"/>
      <c r="I643"/>
      <c r="J643"/>
    </row>
    <row r="644" spans="1:10" x14ac:dyDescent="0.25">
      <c r="A644" s="15" t="s">
        <v>451</v>
      </c>
      <c r="B644" s="16" t="s">
        <v>855</v>
      </c>
      <c r="C644" s="16"/>
      <c r="D644" s="14">
        <f>VLOOKUP(A644,'average earnings workplace 2012'!$A$13:$GY$599,lists1!$B$12,FALSE)</f>
        <v>12.39</v>
      </c>
      <c r="E644" s="14" t="str">
        <f t="shared" si="3"/>
        <v>MU</v>
      </c>
      <c r="F644"/>
      <c r="G644"/>
      <c r="H644"/>
      <c r="I644"/>
      <c r="J644"/>
    </row>
    <row r="645" spans="1:10" x14ac:dyDescent="0.25">
      <c r="A645" s="15" t="s">
        <v>552</v>
      </c>
      <c r="B645" s="16" t="s">
        <v>850</v>
      </c>
      <c r="C645" s="16"/>
      <c r="D645" s="14">
        <f>VLOOKUP(A645,'average earnings workplace 2012'!$A$13:$GY$599,lists1!$B$12,FALSE)</f>
        <v>12.89</v>
      </c>
      <c r="E645" s="14" t="str">
        <f t="shared" si="3"/>
        <v>LU</v>
      </c>
      <c r="F645"/>
      <c r="G645"/>
      <c r="H645"/>
      <c r="I645"/>
      <c r="J645"/>
    </row>
    <row r="646" spans="1:10" x14ac:dyDescent="0.25">
      <c r="A646" s="15" t="s">
        <v>760</v>
      </c>
      <c r="B646" s="16" t="s">
        <v>853</v>
      </c>
      <c r="C646" s="16"/>
      <c r="D646" s="14">
        <f>VLOOKUP(A646,'average earnings workplace 2012'!$A$13:$GY$599,lists1!$B$12,FALSE)</f>
        <v>14.17</v>
      </c>
      <c r="E646" s="14" t="str">
        <f t="shared" si="3"/>
        <v>OU</v>
      </c>
      <c r="F646"/>
      <c r="G646"/>
      <c r="H646"/>
      <c r="I646"/>
      <c r="J646"/>
    </row>
    <row r="647" spans="1:10" x14ac:dyDescent="0.25">
      <c r="A647" s="15" t="s">
        <v>689</v>
      </c>
      <c r="B647" s="16" t="s">
        <v>850</v>
      </c>
      <c r="C647" s="16"/>
      <c r="D647" s="14">
        <f>VLOOKUP(A647,'average earnings workplace 2012'!$A$13:$GY$599,lists1!$B$12,FALSE)</f>
        <v>11.99</v>
      </c>
      <c r="E647" s="14" t="str">
        <f t="shared" si="3"/>
        <v>LU</v>
      </c>
      <c r="F647"/>
      <c r="G647"/>
      <c r="H647"/>
      <c r="I647"/>
      <c r="J647"/>
    </row>
    <row r="648" spans="1:10" x14ac:dyDescent="0.25">
      <c r="A648" s="15" t="s">
        <v>700</v>
      </c>
      <c r="B648" s="16" t="s">
        <v>855</v>
      </c>
      <c r="C648" s="16"/>
      <c r="D648" s="14">
        <f>VLOOKUP(A648,'average earnings workplace 2012'!$A$13:$GY$599,lists1!$B$12,FALSE)</f>
        <v>14.76</v>
      </c>
      <c r="E648" s="14" t="str">
        <f t="shared" si="3"/>
        <v>MU</v>
      </c>
      <c r="F648"/>
      <c r="G648"/>
      <c r="H648"/>
      <c r="I648"/>
      <c r="J648"/>
    </row>
    <row r="649" spans="1:10" x14ac:dyDescent="0.25">
      <c r="A649" s="15" t="s">
        <v>620</v>
      </c>
      <c r="B649" s="17" t="s">
        <v>852</v>
      </c>
      <c r="C649" s="17"/>
      <c r="D649" s="14">
        <f>VLOOKUP(A649,'average earnings workplace 2012'!$A$13:$GY$599,lists1!$B$12,FALSE)</f>
        <v>13.55</v>
      </c>
      <c r="E649" s="14" t="str">
        <f t="shared" si="3"/>
        <v>SR</v>
      </c>
      <c r="F649"/>
      <c r="G649"/>
      <c r="H649"/>
      <c r="I649"/>
      <c r="J649"/>
    </row>
    <row r="650" spans="1:10" x14ac:dyDescent="0.25">
      <c r="A650" s="15" t="s">
        <v>653</v>
      </c>
      <c r="B650" s="16" t="s">
        <v>855</v>
      </c>
      <c r="C650" s="16"/>
      <c r="D650" s="14">
        <f>VLOOKUP(A650,'average earnings workplace 2012'!$A$13:$GY$599,lists1!$B$12,FALSE)</f>
        <v>15.6</v>
      </c>
      <c r="E650" s="14" t="str">
        <f t="shared" si="3"/>
        <v>MU</v>
      </c>
      <c r="F650"/>
      <c r="G650"/>
      <c r="H650"/>
      <c r="I650"/>
      <c r="J650"/>
    </row>
    <row r="651" spans="1:10" x14ac:dyDescent="0.25">
      <c r="A651" s="15" t="s">
        <v>715</v>
      </c>
      <c r="B651" s="17" t="s">
        <v>852</v>
      </c>
      <c r="C651" s="17"/>
      <c r="D651" s="14">
        <f>VLOOKUP(A651,'average earnings workplace 2012'!$A$13:$GY$599,lists1!$B$12,FALSE)</f>
        <v>15.96</v>
      </c>
      <c r="E651" s="14" t="str">
        <f t="shared" si="3"/>
        <v>SR</v>
      </c>
      <c r="F651"/>
      <c r="G651"/>
      <c r="H651"/>
      <c r="I651"/>
      <c r="J651"/>
    </row>
    <row r="652" spans="1:10" x14ac:dyDescent="0.25">
      <c r="A652" s="15" t="s">
        <v>633</v>
      </c>
      <c r="B652" s="16" t="s">
        <v>855</v>
      </c>
      <c r="C652" s="16"/>
      <c r="D652" s="14">
        <f>VLOOKUP(A652,'average earnings workplace 2012'!$A$13:$GY$599,lists1!$B$12,FALSE)</f>
        <v>16.09</v>
      </c>
      <c r="E652" s="14" t="str">
        <f t="shared" si="3"/>
        <v>MU</v>
      </c>
      <c r="F652"/>
      <c r="G652"/>
      <c r="H652"/>
      <c r="I652"/>
      <c r="J652"/>
    </row>
    <row r="653" spans="1:10" x14ac:dyDescent="0.25">
      <c r="A653" s="15" t="s">
        <v>460</v>
      </c>
      <c r="B653" s="16" t="s">
        <v>853</v>
      </c>
      <c r="C653" s="16"/>
      <c r="D653" s="14">
        <f>VLOOKUP(A653,'average earnings workplace 2012'!$A$13:$GY$599,lists1!$B$12,FALSE)</f>
        <v>12.51</v>
      </c>
      <c r="E653" s="14" t="str">
        <f t="shared" si="3"/>
        <v>OU</v>
      </c>
      <c r="F653"/>
      <c r="G653"/>
      <c r="H653"/>
      <c r="I653"/>
      <c r="J653"/>
    </row>
    <row r="654" spans="1:10" x14ac:dyDescent="0.25">
      <c r="A654" s="15" t="s">
        <v>501</v>
      </c>
      <c r="B654" s="16" t="s">
        <v>851</v>
      </c>
      <c r="C654" s="16"/>
      <c r="D654" s="14">
        <f>VLOOKUP(A654,'average earnings workplace 2012'!$A$13:$GY$599,lists1!$B$12,FALSE)</f>
        <v>11.56</v>
      </c>
      <c r="E654" s="14" t="str">
        <f t="shared" si="3"/>
        <v>R80</v>
      </c>
      <c r="F654"/>
      <c r="G654"/>
      <c r="H654"/>
      <c r="I654"/>
      <c r="J654"/>
    </row>
    <row r="655" spans="1:10" x14ac:dyDescent="0.25">
      <c r="A655" s="15" t="s">
        <v>634</v>
      </c>
      <c r="B655" s="16" t="s">
        <v>855</v>
      </c>
      <c r="C655" s="16"/>
      <c r="D655" s="14">
        <f>VLOOKUP(A655,'average earnings workplace 2012'!$A$13:$GY$599,lists1!$B$12,FALSE)</f>
        <v>19.559999999999999</v>
      </c>
      <c r="E655" s="14" t="str">
        <f t="shared" si="3"/>
        <v>MU</v>
      </c>
      <c r="F655"/>
      <c r="G655"/>
      <c r="H655"/>
      <c r="I655"/>
      <c r="J655"/>
    </row>
    <row r="656" spans="1:10" x14ac:dyDescent="0.25">
      <c r="A656" s="15" t="s">
        <v>530</v>
      </c>
      <c r="B656" s="16" t="s">
        <v>851</v>
      </c>
      <c r="C656" s="16"/>
      <c r="D656" s="14">
        <f>VLOOKUP(A656,'average earnings workplace 2012'!$A$13:$GY$599,lists1!$B$12,FALSE)</f>
        <v>10.97</v>
      </c>
      <c r="E656" s="14" t="str">
        <f t="shared" si="3"/>
        <v>R80</v>
      </c>
      <c r="F656"/>
      <c r="G656"/>
      <c r="H656"/>
      <c r="I656"/>
      <c r="J656"/>
    </row>
    <row r="657" spans="1:10" x14ac:dyDescent="0.25">
      <c r="A657" s="15" t="s">
        <v>635</v>
      </c>
      <c r="B657" s="16" t="s">
        <v>855</v>
      </c>
      <c r="C657" s="16"/>
      <c r="D657" s="14">
        <f>VLOOKUP(A657,'average earnings workplace 2012'!$A$13:$GY$599,lists1!$B$12,FALSE)</f>
        <v>13.67</v>
      </c>
      <c r="E657" s="14" t="str">
        <f t="shared" si="3"/>
        <v>MU</v>
      </c>
      <c r="F657"/>
      <c r="G657"/>
      <c r="H657"/>
      <c r="I657"/>
      <c r="J657"/>
    </row>
    <row r="658" spans="1:10" x14ac:dyDescent="0.25">
      <c r="A658" s="15" t="s">
        <v>603</v>
      </c>
      <c r="B658" s="16" t="s">
        <v>853</v>
      </c>
      <c r="C658" s="16"/>
      <c r="D658" s="14">
        <f>VLOOKUP(A658,'average earnings workplace 2012'!$A$13:$GY$599,lists1!$B$12,FALSE)</f>
        <v>13.68</v>
      </c>
      <c r="E658" s="14" t="str">
        <f t="shared" si="3"/>
        <v>OU</v>
      </c>
      <c r="F658"/>
      <c r="G658"/>
      <c r="H658"/>
      <c r="I658"/>
      <c r="J658"/>
    </row>
    <row r="659" spans="1:10" x14ac:dyDescent="0.25">
      <c r="A659" s="15" t="s">
        <v>502</v>
      </c>
      <c r="B659" s="17" t="s">
        <v>852</v>
      </c>
      <c r="C659" s="17"/>
      <c r="D659" s="14">
        <f>VLOOKUP(A659,'average earnings workplace 2012'!$A$13:$GY$599,lists1!$B$12,FALSE)</f>
        <v>10.96</v>
      </c>
      <c r="E659" s="14" t="str">
        <f t="shared" si="3"/>
        <v>SR</v>
      </c>
      <c r="F659"/>
      <c r="G659"/>
      <c r="H659"/>
      <c r="I659"/>
      <c r="J659"/>
    </row>
    <row r="660" spans="1:10" x14ac:dyDescent="0.25">
      <c r="A660" s="15" t="s">
        <v>654</v>
      </c>
      <c r="B660" s="16" t="s">
        <v>855</v>
      </c>
      <c r="C660" s="16"/>
      <c r="D660" s="14">
        <f>VLOOKUP(A660,'average earnings workplace 2012'!$A$13:$GY$599,lists1!$B$12,FALSE)</f>
        <v>13.96</v>
      </c>
      <c r="E660" s="14" t="str">
        <f t="shared" si="3"/>
        <v>MU</v>
      </c>
      <c r="F660"/>
      <c r="G660"/>
      <c r="H660"/>
      <c r="I660"/>
      <c r="J660"/>
    </row>
    <row r="661" spans="1:10" x14ac:dyDescent="0.25">
      <c r="A661" s="15" t="s">
        <v>690</v>
      </c>
      <c r="B661" s="17" t="s">
        <v>852</v>
      </c>
      <c r="C661" s="17"/>
      <c r="D661" s="14">
        <f>VLOOKUP(A661,'average earnings workplace 2012'!$A$13:$GY$599,lists1!$B$12,FALSE)</f>
        <v>17.920000000000002</v>
      </c>
      <c r="E661" s="14" t="str">
        <f t="shared" si="3"/>
        <v>SR</v>
      </c>
      <c r="F661"/>
      <c r="G661"/>
      <c r="H661"/>
      <c r="I661"/>
      <c r="J661"/>
    </row>
    <row r="662" spans="1:10" x14ac:dyDescent="0.25">
      <c r="A662" s="15" t="s">
        <v>446</v>
      </c>
      <c r="B662" s="16" t="s">
        <v>853</v>
      </c>
      <c r="C662" s="16"/>
      <c r="D662" s="14">
        <f>VLOOKUP(A662,'average earnings workplace 2012'!$A$13:$GY$599,lists1!$B$12,FALSE)</f>
        <v>13.01</v>
      </c>
      <c r="E662" s="14" t="str">
        <f t="shared" si="3"/>
        <v>OU</v>
      </c>
      <c r="F662"/>
      <c r="G662"/>
      <c r="H662"/>
      <c r="I662"/>
      <c r="J662"/>
    </row>
    <row r="663" spans="1:10" x14ac:dyDescent="0.25">
      <c r="A663" s="15" t="s">
        <v>681</v>
      </c>
      <c r="B663" s="16" t="s">
        <v>853</v>
      </c>
      <c r="C663" s="16"/>
      <c r="D663" s="14">
        <f>VLOOKUP(A663,'average earnings workplace 2012'!$A$13:$GY$599,lists1!$B$12,FALSE)</f>
        <v>12.24</v>
      </c>
      <c r="E663" s="14" t="str">
        <f t="shared" si="3"/>
        <v>OU</v>
      </c>
      <c r="F663"/>
      <c r="G663"/>
      <c r="H663"/>
      <c r="I663"/>
      <c r="J663"/>
    </row>
    <row r="664" spans="1:10" x14ac:dyDescent="0.25">
      <c r="A664" s="15" t="s">
        <v>691</v>
      </c>
      <c r="B664" s="16" t="s">
        <v>850</v>
      </c>
      <c r="C664" s="16"/>
      <c r="D664" s="14">
        <f>VLOOKUP(A664,'average earnings workplace 2012'!$A$13:$GY$599,lists1!$B$12,FALSE)</f>
        <v>14.14</v>
      </c>
      <c r="E664" s="14" t="str">
        <f t="shared" si="3"/>
        <v>LU</v>
      </c>
      <c r="F664"/>
      <c r="G664"/>
      <c r="H664"/>
      <c r="I664"/>
      <c r="J664"/>
    </row>
    <row r="665" spans="1:10" x14ac:dyDescent="0.25">
      <c r="A665" s="15" t="s">
        <v>655</v>
      </c>
      <c r="B665" s="16" t="s">
        <v>855</v>
      </c>
      <c r="C665" s="16"/>
      <c r="D665" s="14">
        <f>VLOOKUP(A665,'average earnings workplace 2012'!$A$13:$GY$599,lists1!$B$12,FALSE)</f>
        <v>13.11</v>
      </c>
      <c r="E665" s="14" t="str">
        <f t="shared" si="3"/>
        <v>MU</v>
      </c>
      <c r="F665"/>
      <c r="G665"/>
      <c r="H665"/>
      <c r="I665"/>
      <c r="J665"/>
    </row>
    <row r="666" spans="1:10" x14ac:dyDescent="0.25">
      <c r="A666" s="15" t="s">
        <v>856</v>
      </c>
      <c r="B666" s="16" t="s">
        <v>854</v>
      </c>
      <c r="C666" s="16"/>
      <c r="D666" s="14">
        <f>VLOOKUP(A666,'average earnings workplace 2012'!$A$13:$GY$599,lists1!$B$12,FALSE)</f>
        <v>10.27</v>
      </c>
      <c r="E666" s="14" t="str">
        <f t="shared" si="3"/>
        <v>R50</v>
      </c>
      <c r="F666"/>
      <c r="G666"/>
      <c r="H666"/>
      <c r="I666"/>
      <c r="J666"/>
    </row>
    <row r="667" spans="1:10" x14ac:dyDescent="0.25">
      <c r="A667" s="15" t="s">
        <v>611</v>
      </c>
      <c r="B667" s="17" t="s">
        <v>852</v>
      </c>
      <c r="C667" s="17"/>
      <c r="D667" s="14">
        <f>VLOOKUP(A667,'average earnings workplace 2012'!$A$13:$GY$599,lists1!$B$12,FALSE)</f>
        <v>16.16</v>
      </c>
      <c r="E667" s="14" t="str">
        <f t="shared" si="3"/>
        <v>SR</v>
      </c>
      <c r="F667"/>
      <c r="G667"/>
      <c r="H667"/>
      <c r="I667"/>
      <c r="J667"/>
    </row>
    <row r="668" spans="1:10" x14ac:dyDescent="0.25">
      <c r="A668" s="15" t="s">
        <v>525</v>
      </c>
      <c r="B668" s="16" t="s">
        <v>854</v>
      </c>
      <c r="C668" s="16"/>
      <c r="D668" s="14">
        <f>VLOOKUP(A668,'average earnings workplace 2012'!$A$13:$GY$599,lists1!$B$12,FALSE)</f>
        <v>11.33</v>
      </c>
      <c r="E668" s="14" t="str">
        <f t="shared" ref="E668:E731" si="4">IF(D668="&amp;^%","no data",B668)</f>
        <v>R50</v>
      </c>
      <c r="F668"/>
      <c r="G668"/>
      <c r="H668"/>
      <c r="I668"/>
      <c r="J668"/>
    </row>
    <row r="669" spans="1:10" x14ac:dyDescent="0.25">
      <c r="A669" s="15" t="s">
        <v>656</v>
      </c>
      <c r="B669" s="16" t="s">
        <v>855</v>
      </c>
      <c r="C669" s="16"/>
      <c r="D669" s="14">
        <f>VLOOKUP(A669,'average earnings workplace 2012'!$A$13:$GY$599,lists1!$B$12,FALSE)</f>
        <v>16.260000000000002</v>
      </c>
      <c r="E669" s="14" t="str">
        <f t="shared" si="4"/>
        <v>MU</v>
      </c>
      <c r="F669"/>
      <c r="G669"/>
      <c r="H669"/>
      <c r="I669"/>
      <c r="J669"/>
    </row>
    <row r="670" spans="1:10" x14ac:dyDescent="0.25">
      <c r="A670" s="15" t="s">
        <v>531</v>
      </c>
      <c r="B670" s="17" t="s">
        <v>852</v>
      </c>
      <c r="C670" s="17"/>
      <c r="D670" s="14">
        <f>VLOOKUP(A670,'average earnings workplace 2012'!$A$13:$GY$599,lists1!$B$12,FALSE)</f>
        <v>12.88</v>
      </c>
      <c r="E670" s="14" t="str">
        <f t="shared" si="4"/>
        <v>SR</v>
      </c>
      <c r="F670"/>
      <c r="G670"/>
      <c r="H670"/>
      <c r="I670"/>
      <c r="J670"/>
    </row>
    <row r="671" spans="1:10" x14ac:dyDescent="0.25">
      <c r="A671" s="15" t="s">
        <v>728</v>
      </c>
      <c r="B671" s="16" t="s">
        <v>854</v>
      </c>
      <c r="C671" s="16"/>
      <c r="D671" s="14">
        <f>VLOOKUP(A671,'average earnings workplace 2012'!$A$13:$GY$599,lists1!$B$12,FALSE)</f>
        <v>14.35</v>
      </c>
      <c r="E671" s="14" t="str">
        <f t="shared" si="4"/>
        <v>R50</v>
      </c>
      <c r="F671"/>
      <c r="G671"/>
      <c r="H671"/>
      <c r="I671"/>
      <c r="J671"/>
    </row>
    <row r="672" spans="1:10" x14ac:dyDescent="0.25">
      <c r="A672" s="15" t="s">
        <v>657</v>
      </c>
      <c r="B672" s="16" t="s">
        <v>855</v>
      </c>
      <c r="C672" s="16"/>
      <c r="D672" s="14">
        <f>VLOOKUP(A672,'average earnings workplace 2012'!$A$13:$GY$599,lists1!$B$12,FALSE)</f>
        <v>15.87</v>
      </c>
      <c r="E672" s="14" t="str">
        <f t="shared" si="4"/>
        <v>MU</v>
      </c>
      <c r="F672"/>
      <c r="G672"/>
      <c r="H672"/>
      <c r="I672"/>
      <c r="J672"/>
    </row>
    <row r="673" spans="1:10" x14ac:dyDescent="0.25">
      <c r="A673" s="15" t="s">
        <v>594</v>
      </c>
      <c r="B673" s="16" t="s">
        <v>851</v>
      </c>
      <c r="C673" s="16"/>
      <c r="D673" s="14">
        <f>VLOOKUP(A673,'average earnings workplace 2012'!$A$13:$GY$599,lists1!$B$12,FALSE)</f>
        <v>12.51</v>
      </c>
      <c r="E673" s="14" t="str">
        <f t="shared" si="4"/>
        <v>R80</v>
      </c>
      <c r="F673"/>
      <c r="G673"/>
      <c r="H673"/>
      <c r="I673"/>
      <c r="J673"/>
    </row>
    <row r="674" spans="1:10" x14ac:dyDescent="0.25">
      <c r="A674" s="15" t="s">
        <v>481</v>
      </c>
      <c r="B674" s="16" t="s">
        <v>853</v>
      </c>
      <c r="C674" s="16"/>
      <c r="D674" s="14">
        <f>VLOOKUP(A674,'average earnings workplace 2012'!$A$13:$GY$599,lists1!$B$12,FALSE)</f>
        <v>12.32</v>
      </c>
      <c r="E674" s="14" t="str">
        <f t="shared" si="4"/>
        <v>OU</v>
      </c>
      <c r="F674"/>
      <c r="G674"/>
      <c r="H674"/>
      <c r="I674"/>
      <c r="J674"/>
    </row>
    <row r="675" spans="1:10" x14ac:dyDescent="0.25">
      <c r="A675" s="15" t="s">
        <v>626</v>
      </c>
      <c r="B675" s="16" t="s">
        <v>853</v>
      </c>
      <c r="C675" s="16"/>
      <c r="D675" s="14">
        <f>VLOOKUP(A675,'average earnings workplace 2012'!$A$13:$GY$599,lists1!$B$12,FALSE)</f>
        <v>14.05</v>
      </c>
      <c r="E675" s="14" t="str">
        <f t="shared" si="4"/>
        <v>OU</v>
      </c>
      <c r="F675"/>
      <c r="G675"/>
      <c r="H675"/>
      <c r="I675"/>
      <c r="J675"/>
    </row>
    <row r="676" spans="1:10" x14ac:dyDescent="0.25">
      <c r="A676" s="15" t="s">
        <v>666</v>
      </c>
      <c r="B676" s="16" t="s">
        <v>851</v>
      </c>
      <c r="C676" s="16"/>
      <c r="D676" s="14">
        <f>VLOOKUP(A676,'average earnings workplace 2012'!$A$13:$GY$599,lists1!$B$12,FALSE)</f>
        <v>13.12</v>
      </c>
      <c r="E676" s="14" t="str">
        <f t="shared" si="4"/>
        <v>R80</v>
      </c>
      <c r="F676"/>
      <c r="G676"/>
      <c r="H676"/>
      <c r="I676"/>
      <c r="J676"/>
    </row>
    <row r="677" spans="1:10" x14ac:dyDescent="0.25">
      <c r="A677" s="15" t="s">
        <v>735</v>
      </c>
      <c r="B677" s="16" t="s">
        <v>851</v>
      </c>
      <c r="C677" s="16"/>
      <c r="D677" s="14" t="str">
        <f>VLOOKUP(A677,'average earnings workplace 2012'!$A$13:$GY$599,lists1!$B$12,FALSE)</f>
        <v>&amp;^%</v>
      </c>
      <c r="E677" s="14" t="str">
        <f t="shared" si="4"/>
        <v>no data</v>
      </c>
      <c r="F677"/>
      <c r="G677"/>
      <c r="H677"/>
      <c r="I677"/>
      <c r="J677"/>
    </row>
    <row r="678" spans="1:10" x14ac:dyDescent="0.25">
      <c r="A678" s="15" t="s">
        <v>636</v>
      </c>
      <c r="B678" s="16" t="s">
        <v>855</v>
      </c>
      <c r="C678" s="16"/>
      <c r="D678" s="14">
        <f>VLOOKUP(A678,'average earnings workplace 2012'!$A$13:$GY$599,lists1!$B$12,FALSE)</f>
        <v>20.13</v>
      </c>
      <c r="E678" s="14" t="str">
        <f t="shared" si="4"/>
        <v>MU</v>
      </c>
      <c r="F678"/>
      <c r="G678"/>
      <c r="H678"/>
      <c r="I678"/>
      <c r="J678"/>
    </row>
    <row r="679" spans="1:10" x14ac:dyDescent="0.25">
      <c r="A679" s="15" t="s">
        <v>637</v>
      </c>
      <c r="B679" s="16" t="s">
        <v>855</v>
      </c>
      <c r="C679" s="16"/>
      <c r="D679" s="14">
        <f>VLOOKUP(A679,'average earnings workplace 2012'!$A$13:$GY$599,lists1!$B$12,FALSE)</f>
        <v>14.55</v>
      </c>
      <c r="E679" s="14" t="str">
        <f t="shared" si="4"/>
        <v>MU</v>
      </c>
      <c r="F679"/>
      <c r="G679"/>
      <c r="H679"/>
      <c r="I679"/>
      <c r="J679"/>
    </row>
    <row r="680" spans="1:10" x14ac:dyDescent="0.25">
      <c r="A680" s="15" t="s">
        <v>545</v>
      </c>
      <c r="B680" s="17" t="s">
        <v>852</v>
      </c>
      <c r="C680" s="17"/>
      <c r="D680" s="14">
        <f>VLOOKUP(A680,'average earnings workplace 2012'!$A$13:$GY$599,lists1!$B$12,FALSE)</f>
        <v>11.69</v>
      </c>
      <c r="E680" s="14" t="str">
        <f t="shared" si="4"/>
        <v>SR</v>
      </c>
      <c r="F680"/>
      <c r="G680"/>
      <c r="H680"/>
      <c r="I680"/>
      <c r="J680"/>
    </row>
    <row r="681" spans="1:10" x14ac:dyDescent="0.25">
      <c r="A681" s="15" t="s">
        <v>857</v>
      </c>
      <c r="B681" s="16" t="s">
        <v>854</v>
      </c>
      <c r="C681" s="16"/>
      <c r="D681" s="14">
        <f>VLOOKUP(A681,'average earnings workplace 2012'!$A$13:$GY$599,lists1!$B$12,FALSE)</f>
        <v>11.06</v>
      </c>
      <c r="E681" s="14" t="str">
        <f t="shared" si="4"/>
        <v>R50</v>
      </c>
      <c r="F681"/>
      <c r="G681"/>
      <c r="H681"/>
      <c r="I681"/>
      <c r="J681"/>
    </row>
    <row r="682" spans="1:10" x14ac:dyDescent="0.25">
      <c r="A682" s="15" t="s">
        <v>496</v>
      </c>
      <c r="B682" s="16" t="s">
        <v>850</v>
      </c>
      <c r="C682" s="16"/>
      <c r="D682" s="14">
        <f>VLOOKUP(A682,'average earnings workplace 2012'!$A$13:$GY$599,lists1!$B$12,FALSE)</f>
        <v>12</v>
      </c>
      <c r="E682" s="14" t="str">
        <f t="shared" si="4"/>
        <v>LU</v>
      </c>
      <c r="F682"/>
      <c r="G682"/>
      <c r="H682"/>
      <c r="I682"/>
      <c r="J682"/>
    </row>
    <row r="683" spans="1:10" x14ac:dyDescent="0.25">
      <c r="A683" s="15" t="s">
        <v>658</v>
      </c>
      <c r="B683" s="16" t="s">
        <v>855</v>
      </c>
      <c r="C683" s="16"/>
      <c r="D683" s="14">
        <f>VLOOKUP(A683,'average earnings workplace 2012'!$A$13:$GY$599,lists1!$B$12,FALSE)</f>
        <v>14.58</v>
      </c>
      <c r="E683" s="14" t="str">
        <f t="shared" si="4"/>
        <v>MU</v>
      </c>
      <c r="F683"/>
      <c r="G683"/>
      <c r="H683"/>
      <c r="I683"/>
      <c r="J683"/>
    </row>
    <row r="684" spans="1:10" x14ac:dyDescent="0.25">
      <c r="A684" s="15" t="s">
        <v>513</v>
      </c>
      <c r="B684" s="16" t="s">
        <v>855</v>
      </c>
      <c r="C684" s="16"/>
      <c r="D684" s="14">
        <f>VLOOKUP(A684,'average earnings workplace 2012'!$A$13:$GY$599,lists1!$B$12,FALSE)</f>
        <v>11.58</v>
      </c>
      <c r="E684" s="14" t="str">
        <f t="shared" si="4"/>
        <v>MU</v>
      </c>
      <c r="F684"/>
      <c r="G684"/>
      <c r="H684"/>
      <c r="I684"/>
      <c r="J684"/>
    </row>
    <row r="685" spans="1:10" x14ac:dyDescent="0.25">
      <c r="A685" s="15" t="s">
        <v>490</v>
      </c>
      <c r="B685" s="16" t="s">
        <v>855</v>
      </c>
      <c r="C685" s="16"/>
      <c r="D685" s="14">
        <f>VLOOKUP(A685,'average earnings workplace 2012'!$A$13:$GY$599,lists1!$B$12,FALSE)</f>
        <v>13.91</v>
      </c>
      <c r="E685" s="14" t="str">
        <f t="shared" si="4"/>
        <v>MU</v>
      </c>
      <c r="F685"/>
      <c r="G685"/>
      <c r="H685"/>
      <c r="I685"/>
      <c r="J685"/>
    </row>
    <row r="686" spans="1:10" x14ac:dyDescent="0.25">
      <c r="A686" s="15" t="s">
        <v>638</v>
      </c>
      <c r="B686" s="16" t="s">
        <v>855</v>
      </c>
      <c r="C686" s="16"/>
      <c r="D686" s="14">
        <f>VLOOKUP(A686,'average earnings workplace 2012'!$A$13:$GY$599,lists1!$B$12,FALSE)</f>
        <v>17.829999999999998</v>
      </c>
      <c r="E686" s="14" t="str">
        <f t="shared" si="4"/>
        <v>MU</v>
      </c>
      <c r="F686"/>
      <c r="G686"/>
      <c r="H686"/>
      <c r="I686"/>
      <c r="J686"/>
    </row>
    <row r="687" spans="1:10" x14ac:dyDescent="0.25">
      <c r="A687" s="15" t="s">
        <v>482</v>
      </c>
      <c r="B687" s="17" t="s">
        <v>852</v>
      </c>
      <c r="C687" s="17"/>
      <c r="D687" s="14">
        <f>VLOOKUP(A687,'average earnings workplace 2012'!$A$13:$GY$599,lists1!$B$12,FALSE)</f>
        <v>12.39</v>
      </c>
      <c r="E687" s="14" t="str">
        <f t="shared" si="4"/>
        <v>SR</v>
      </c>
      <c r="F687"/>
      <c r="G687"/>
      <c r="H687"/>
      <c r="I687"/>
      <c r="J687"/>
    </row>
    <row r="688" spans="1:10" x14ac:dyDescent="0.25">
      <c r="A688" s="15" t="s">
        <v>514</v>
      </c>
      <c r="B688" s="16" t="s">
        <v>855</v>
      </c>
      <c r="C688" s="16"/>
      <c r="D688" s="14">
        <f>VLOOKUP(A688,'average earnings workplace 2012'!$A$13:$GY$599,lists1!$B$12,FALSE)</f>
        <v>12.72</v>
      </c>
      <c r="E688" s="14" t="str">
        <f t="shared" si="4"/>
        <v>MU</v>
      </c>
      <c r="F688"/>
      <c r="G688"/>
      <c r="H688"/>
      <c r="I688"/>
      <c r="J688"/>
    </row>
    <row r="689" spans="1:10" x14ac:dyDescent="0.25">
      <c r="A689" s="15" t="s">
        <v>517</v>
      </c>
      <c r="B689" s="16" t="s">
        <v>850</v>
      </c>
      <c r="C689" s="16"/>
      <c r="D689" s="14">
        <f>VLOOKUP(A689,'average earnings workplace 2012'!$A$13:$GY$599,lists1!$B$12,FALSE)</f>
        <v>12.57</v>
      </c>
      <c r="E689" s="14" t="str">
        <f t="shared" si="4"/>
        <v>LU</v>
      </c>
      <c r="F689"/>
      <c r="G689"/>
      <c r="H689"/>
      <c r="I689"/>
      <c r="J689"/>
    </row>
    <row r="690" spans="1:10" x14ac:dyDescent="0.25">
      <c r="A690" s="15" t="s">
        <v>682</v>
      </c>
      <c r="B690" s="16" t="s">
        <v>854</v>
      </c>
      <c r="C690" s="16"/>
      <c r="D690" s="14">
        <f>VLOOKUP(A690,'average earnings workplace 2012'!$A$13:$GY$599,lists1!$B$12,FALSE)</f>
        <v>13.55</v>
      </c>
      <c r="E690" s="14" t="str">
        <f t="shared" si="4"/>
        <v>R50</v>
      </c>
      <c r="F690"/>
      <c r="G690"/>
      <c r="H690"/>
      <c r="I690"/>
      <c r="J690"/>
    </row>
    <row r="691" spans="1:10" x14ac:dyDescent="0.25">
      <c r="A691" s="15" t="s">
        <v>639</v>
      </c>
      <c r="B691" s="16" t="s">
        <v>855</v>
      </c>
      <c r="C691" s="16"/>
      <c r="D691" s="14">
        <f>VLOOKUP(A691,'average earnings workplace 2012'!$A$13:$GY$599,lists1!$B$12,FALSE)</f>
        <v>14.42</v>
      </c>
      <c r="E691" s="14" t="str">
        <f t="shared" si="4"/>
        <v>MU</v>
      </c>
      <c r="F691"/>
      <c r="G691"/>
      <c r="H691"/>
      <c r="I691"/>
      <c r="J691"/>
    </row>
    <row r="692" spans="1:10" x14ac:dyDescent="0.25">
      <c r="A692" s="15" t="s">
        <v>561</v>
      </c>
      <c r="B692" s="16" t="s">
        <v>854</v>
      </c>
      <c r="C692" s="16"/>
      <c r="D692" s="14">
        <f>VLOOKUP(A692,'average earnings workplace 2012'!$A$13:$GY$599,lists1!$B$12,FALSE)</f>
        <v>11.53</v>
      </c>
      <c r="E692" s="14" t="str">
        <f t="shared" si="4"/>
        <v>R50</v>
      </c>
      <c r="F692"/>
      <c r="G692"/>
      <c r="H692"/>
      <c r="I692"/>
      <c r="J692"/>
    </row>
    <row r="693" spans="1:10" x14ac:dyDescent="0.25">
      <c r="A693" s="15" t="s">
        <v>537</v>
      </c>
      <c r="B693" s="16" t="s">
        <v>853</v>
      </c>
      <c r="C693" s="16"/>
      <c r="D693" s="14">
        <f>VLOOKUP(A693,'average earnings workplace 2012'!$A$13:$GY$599,lists1!$B$12,FALSE)</f>
        <v>12.56</v>
      </c>
      <c r="E693" s="14" t="str">
        <f t="shared" si="4"/>
        <v>OU</v>
      </c>
      <c r="F693"/>
      <c r="G693"/>
      <c r="H693"/>
      <c r="I693"/>
      <c r="J693"/>
    </row>
    <row r="694" spans="1:10" x14ac:dyDescent="0.25">
      <c r="A694" s="15" t="s">
        <v>491</v>
      </c>
      <c r="B694" s="16" t="s">
        <v>855</v>
      </c>
      <c r="C694" s="16"/>
      <c r="D694" s="14">
        <f>VLOOKUP(A694,'average earnings workplace 2012'!$A$13:$GY$599,lists1!$B$12,FALSE)</f>
        <v>13.76</v>
      </c>
      <c r="E694" s="14" t="str">
        <f t="shared" si="4"/>
        <v>MU</v>
      </c>
      <c r="F694"/>
      <c r="G694"/>
      <c r="H694"/>
      <c r="I694"/>
      <c r="J694"/>
    </row>
    <row r="695" spans="1:10" x14ac:dyDescent="0.25">
      <c r="A695" s="15" t="s">
        <v>587</v>
      </c>
      <c r="B695" s="16" t="s">
        <v>853</v>
      </c>
      <c r="C695" s="16"/>
      <c r="D695" s="14">
        <f>VLOOKUP(A695,'average earnings workplace 2012'!$A$13:$GY$599,lists1!$B$12,FALSE)</f>
        <v>12.53</v>
      </c>
      <c r="E695" s="14" t="str">
        <f t="shared" si="4"/>
        <v>OU</v>
      </c>
      <c r="F695"/>
      <c r="G695"/>
      <c r="H695"/>
      <c r="I695"/>
      <c r="J695"/>
    </row>
    <row r="696" spans="1:10" x14ac:dyDescent="0.25">
      <c r="A696" s="15" t="s">
        <v>701</v>
      </c>
      <c r="B696" s="17" t="s">
        <v>852</v>
      </c>
      <c r="C696" s="17"/>
      <c r="D696" s="14">
        <f>VLOOKUP(A696,'average earnings workplace 2012'!$A$13:$GY$599,lists1!$B$12,FALSE)</f>
        <v>13</v>
      </c>
      <c r="E696" s="14" t="str">
        <f t="shared" si="4"/>
        <v>SR</v>
      </c>
      <c r="F696"/>
      <c r="G696"/>
      <c r="H696"/>
      <c r="I696"/>
      <c r="J696"/>
    </row>
    <row r="697" spans="1:10" x14ac:dyDescent="0.25">
      <c r="A697" s="15" t="s">
        <v>604</v>
      </c>
      <c r="B697" s="16" t="s">
        <v>851</v>
      </c>
      <c r="C697" s="16"/>
      <c r="D697" s="14" t="str">
        <f>VLOOKUP(A697,'average earnings workplace 2012'!$A$13:$GY$599,lists1!$B$12,FALSE)</f>
        <v>&amp;^%</v>
      </c>
      <c r="E697" s="14" t="str">
        <f t="shared" si="4"/>
        <v>no data</v>
      </c>
      <c r="F697"/>
      <c r="G697"/>
      <c r="H697"/>
      <c r="I697"/>
      <c r="J697"/>
    </row>
    <row r="698" spans="1:10" x14ac:dyDescent="0.25">
      <c r="A698" s="15" t="s">
        <v>580</v>
      </c>
      <c r="B698" s="16" t="s">
        <v>854</v>
      </c>
      <c r="C698" s="16"/>
      <c r="D698" s="14">
        <f>VLOOKUP(A698,'average earnings workplace 2012'!$A$13:$GY$599,lists1!$B$12,FALSE)</f>
        <v>11.75</v>
      </c>
      <c r="E698" s="14" t="str">
        <f t="shared" si="4"/>
        <v>R50</v>
      </c>
      <c r="F698"/>
      <c r="G698"/>
      <c r="H698"/>
      <c r="I698"/>
      <c r="J698"/>
    </row>
    <row r="699" spans="1:10" x14ac:dyDescent="0.25">
      <c r="A699" s="15" t="s">
        <v>470</v>
      </c>
      <c r="B699" s="16" t="s">
        <v>855</v>
      </c>
      <c r="C699" s="16"/>
      <c r="D699" s="14">
        <f>VLOOKUP(A699,'average earnings workplace 2012'!$A$13:$GY$599,lists1!$B$12,FALSE)</f>
        <v>14.24</v>
      </c>
      <c r="E699" s="14" t="str">
        <f t="shared" si="4"/>
        <v>MU</v>
      </c>
      <c r="F699"/>
      <c r="G699"/>
      <c r="H699"/>
      <c r="I699"/>
      <c r="J699"/>
    </row>
    <row r="700" spans="1:10" x14ac:dyDescent="0.25">
      <c r="A700" s="15" t="s">
        <v>553</v>
      </c>
      <c r="B700" s="16" t="s">
        <v>853</v>
      </c>
      <c r="C700" s="16"/>
      <c r="D700" s="14">
        <f>VLOOKUP(A700,'average earnings workplace 2012'!$A$13:$GY$599,lists1!$B$12,FALSE)</f>
        <v>9.7799999999999994</v>
      </c>
      <c r="E700" s="14" t="str">
        <f t="shared" si="4"/>
        <v>OU</v>
      </c>
      <c r="F700"/>
      <c r="G700"/>
      <c r="H700"/>
      <c r="I700"/>
      <c r="J700"/>
    </row>
    <row r="701" spans="1:10" x14ac:dyDescent="0.25">
      <c r="A701" s="15" t="s">
        <v>667</v>
      </c>
      <c r="B701" s="16" t="s">
        <v>853</v>
      </c>
      <c r="C701" s="16"/>
      <c r="D701" s="14">
        <f>VLOOKUP(A701,'average earnings workplace 2012'!$A$13:$GY$599,lists1!$B$12,FALSE)</f>
        <v>13.63</v>
      </c>
      <c r="E701" s="14" t="str">
        <f t="shared" si="4"/>
        <v>OU</v>
      </c>
      <c r="F701"/>
      <c r="G701"/>
      <c r="H701"/>
      <c r="I701"/>
      <c r="J701"/>
    </row>
    <row r="702" spans="1:10" x14ac:dyDescent="0.25">
      <c r="A702" s="15" t="s">
        <v>532</v>
      </c>
      <c r="B702" s="16" t="s">
        <v>851</v>
      </c>
      <c r="C702" s="16"/>
      <c r="D702" s="14">
        <f>VLOOKUP(A702,'average earnings workplace 2012'!$A$13:$GY$599,lists1!$B$12,FALSE)</f>
        <v>9.61</v>
      </c>
      <c r="E702" s="14" t="str">
        <f t="shared" si="4"/>
        <v>R80</v>
      </c>
      <c r="F702"/>
      <c r="G702"/>
      <c r="H702"/>
      <c r="I702"/>
      <c r="J702"/>
    </row>
    <row r="703" spans="1:10" x14ac:dyDescent="0.25">
      <c r="A703" s="15" t="s">
        <v>763</v>
      </c>
      <c r="B703" s="16" t="s">
        <v>851</v>
      </c>
      <c r="C703" s="16"/>
      <c r="D703" s="14">
        <f>VLOOKUP(A703,'average earnings workplace 2012'!$A$13:$GY$599,lists1!$B$12,FALSE)</f>
        <v>9.4600000000000009</v>
      </c>
      <c r="E703" s="14" t="str">
        <f t="shared" si="4"/>
        <v>R80</v>
      </c>
      <c r="F703"/>
      <c r="G703"/>
      <c r="H703"/>
      <c r="I703"/>
      <c r="J703"/>
    </row>
    <row r="704" spans="1:10" x14ac:dyDescent="0.25">
      <c r="A704" s="15" t="s">
        <v>659</v>
      </c>
      <c r="B704" s="16" t="s">
        <v>855</v>
      </c>
      <c r="C704" s="16"/>
      <c r="D704" s="14">
        <f>VLOOKUP(A704,'average earnings workplace 2012'!$A$13:$GY$599,lists1!$B$12,FALSE)</f>
        <v>13.18</v>
      </c>
      <c r="E704" s="14" t="str">
        <f t="shared" si="4"/>
        <v>MU</v>
      </c>
      <c r="F704"/>
      <c r="G704"/>
      <c r="H704"/>
      <c r="I704"/>
      <c r="J704"/>
    </row>
    <row r="705" spans="1:10" x14ac:dyDescent="0.25">
      <c r="A705" s="15" t="s">
        <v>745</v>
      </c>
      <c r="B705" s="16" t="s">
        <v>851</v>
      </c>
      <c r="C705" s="16"/>
      <c r="D705" s="14">
        <f>VLOOKUP(A705,'average earnings workplace 2012'!$A$13:$GY$599,lists1!$B$12,FALSE)</f>
        <v>9.77</v>
      </c>
      <c r="E705" s="14" t="str">
        <f t="shared" si="4"/>
        <v>R80</v>
      </c>
      <c r="F705"/>
      <c r="G705"/>
      <c r="H705"/>
      <c r="I705"/>
      <c r="J705"/>
    </row>
    <row r="706" spans="1:10" x14ac:dyDescent="0.25">
      <c r="A706" s="15" t="s">
        <v>627</v>
      </c>
      <c r="B706" s="16" t="s">
        <v>851</v>
      </c>
      <c r="C706" s="16"/>
      <c r="D706" s="14">
        <f>VLOOKUP(A706,'average earnings workplace 2012'!$A$13:$GY$599,lists1!$B$12,FALSE)</f>
        <v>9.5</v>
      </c>
      <c r="E706" s="14" t="str">
        <f t="shared" si="4"/>
        <v>R80</v>
      </c>
      <c r="F706"/>
      <c r="G706"/>
      <c r="H706"/>
      <c r="I706"/>
      <c r="J706"/>
    </row>
    <row r="707" spans="1:10" x14ac:dyDescent="0.25">
      <c r="A707" s="15" t="s">
        <v>729</v>
      </c>
      <c r="B707" s="16" t="s">
        <v>851</v>
      </c>
      <c r="C707" s="16"/>
      <c r="D707" s="14">
        <f>VLOOKUP(A707,'average earnings workplace 2012'!$A$13:$GY$599,lists1!$B$12,FALSE)</f>
        <v>13.23</v>
      </c>
      <c r="E707" s="14" t="str">
        <f t="shared" si="4"/>
        <v>R80</v>
      </c>
      <c r="F707"/>
      <c r="G707"/>
      <c r="H707"/>
      <c r="I707"/>
      <c r="J707"/>
    </row>
    <row r="708" spans="1:10" x14ac:dyDescent="0.25">
      <c r="A708" s="15" t="s">
        <v>447</v>
      </c>
      <c r="B708" s="16" t="s">
        <v>850</v>
      </c>
      <c r="C708" s="16"/>
      <c r="D708" s="14">
        <f>VLOOKUP(A708,'average earnings workplace 2012'!$A$13:$GY$599,lists1!$B$12,FALSE)</f>
        <v>13.26</v>
      </c>
      <c r="E708" s="14" t="str">
        <f t="shared" si="4"/>
        <v>LU</v>
      </c>
      <c r="F708"/>
      <c r="G708"/>
      <c r="H708"/>
      <c r="I708"/>
      <c r="J708"/>
    </row>
    <row r="709" spans="1:10" x14ac:dyDescent="0.25">
      <c r="A709" s="15" t="s">
        <v>668</v>
      </c>
      <c r="B709" s="16" t="s">
        <v>853</v>
      </c>
      <c r="C709" s="16"/>
      <c r="D709" s="14">
        <f>VLOOKUP(A709,'average earnings workplace 2012'!$A$13:$GY$599,lists1!$B$12,FALSE)</f>
        <v>14.93</v>
      </c>
      <c r="E709" s="14" t="str">
        <f t="shared" si="4"/>
        <v>OU</v>
      </c>
      <c r="F709"/>
      <c r="G709"/>
      <c r="H709"/>
      <c r="I709"/>
      <c r="J709"/>
    </row>
    <row r="710" spans="1:10" x14ac:dyDescent="0.25">
      <c r="A710" s="15" t="s">
        <v>716</v>
      </c>
      <c r="B710" s="17" t="s">
        <v>852</v>
      </c>
      <c r="C710" s="17"/>
      <c r="D710" s="14">
        <f>VLOOKUP(A710,'average earnings workplace 2012'!$A$13:$GY$599,lists1!$B$12,FALSE)</f>
        <v>19.5</v>
      </c>
      <c r="E710" s="14" t="str">
        <f t="shared" si="4"/>
        <v>SR</v>
      </c>
      <c r="F710"/>
      <c r="G710"/>
      <c r="H710"/>
      <c r="I710"/>
      <c r="J710"/>
    </row>
    <row r="711" spans="1:10" x14ac:dyDescent="0.25">
      <c r="A711" s="15" t="s">
        <v>692</v>
      </c>
      <c r="B711" s="17" t="s">
        <v>852</v>
      </c>
      <c r="C711" s="17"/>
      <c r="D711" s="14">
        <f>VLOOKUP(A711,'average earnings workplace 2012'!$A$13:$GY$599,lists1!$B$12,FALSE)</f>
        <v>13.37</v>
      </c>
      <c r="E711" s="14" t="str">
        <f t="shared" si="4"/>
        <v>SR</v>
      </c>
      <c r="F711"/>
      <c r="G711"/>
      <c r="H711"/>
      <c r="I711"/>
      <c r="J711"/>
    </row>
    <row r="712" spans="1:10" x14ac:dyDescent="0.25">
      <c r="A712" s="15" t="s">
        <v>554</v>
      </c>
      <c r="B712" s="16" t="s">
        <v>854</v>
      </c>
      <c r="C712" s="16"/>
      <c r="D712" s="14">
        <f>VLOOKUP(A712,'average earnings workplace 2012'!$A$13:$GY$599,lists1!$B$12,FALSE)</f>
        <v>11.75</v>
      </c>
      <c r="E712" s="14" t="str">
        <f t="shared" si="4"/>
        <v>R50</v>
      </c>
      <c r="F712"/>
      <c r="G712"/>
      <c r="H712"/>
      <c r="I712"/>
      <c r="J712"/>
    </row>
    <row r="713" spans="1:10" x14ac:dyDescent="0.25">
      <c r="A713" s="15" t="s">
        <v>452</v>
      </c>
      <c r="B713" s="16" t="s">
        <v>855</v>
      </c>
      <c r="C713" s="16"/>
      <c r="D713" s="14">
        <f>VLOOKUP(A713,'average earnings workplace 2012'!$A$13:$GY$599,lists1!$B$12,FALSE)</f>
        <v>13.57</v>
      </c>
      <c r="E713" s="14" t="str">
        <f t="shared" si="4"/>
        <v>MU</v>
      </c>
      <c r="F713"/>
      <c r="G713"/>
      <c r="H713"/>
      <c r="I713"/>
      <c r="J713"/>
    </row>
    <row r="714" spans="1:10" x14ac:dyDescent="0.25">
      <c r="A714" s="15" t="s">
        <v>562</v>
      </c>
      <c r="B714" s="16" t="s">
        <v>850</v>
      </c>
      <c r="C714" s="16"/>
      <c r="D714" s="14">
        <f>VLOOKUP(A714,'average earnings workplace 2012'!$A$13:$GY$599,lists1!$B$12,FALSE)</f>
        <v>9.77</v>
      </c>
      <c r="E714" s="14" t="str">
        <f t="shared" si="4"/>
        <v>LU</v>
      </c>
      <c r="F714"/>
      <c r="G714"/>
      <c r="H714"/>
      <c r="I714"/>
      <c r="J714"/>
    </row>
    <row r="715" spans="1:10" x14ac:dyDescent="0.25">
      <c r="A715" s="15" t="s">
        <v>640</v>
      </c>
      <c r="B715" s="16" t="s">
        <v>855</v>
      </c>
      <c r="C715" s="16"/>
      <c r="D715" s="14">
        <f>VLOOKUP(A715,'average earnings workplace 2012'!$A$13:$GY$599,lists1!$B$12,FALSE)</f>
        <v>13.91</v>
      </c>
      <c r="E715" s="14" t="str">
        <f t="shared" si="4"/>
        <v>MU</v>
      </c>
      <c r="F715"/>
      <c r="G715"/>
      <c r="H715"/>
      <c r="I715"/>
      <c r="J715"/>
    </row>
    <row r="716" spans="1:10" x14ac:dyDescent="0.25">
      <c r="A716" s="15" t="s">
        <v>746</v>
      </c>
      <c r="B716" s="16" t="s">
        <v>854</v>
      </c>
      <c r="C716" s="16"/>
      <c r="D716" s="14">
        <f>VLOOKUP(A716,'average earnings workplace 2012'!$A$13:$GY$599,lists1!$B$12,FALSE)</f>
        <v>11.1</v>
      </c>
      <c r="E716" s="14" t="str">
        <f t="shared" si="4"/>
        <v>R50</v>
      </c>
      <c r="F716"/>
      <c r="G716"/>
      <c r="H716"/>
      <c r="I716"/>
      <c r="J716"/>
    </row>
    <row r="717" spans="1:10" x14ac:dyDescent="0.25">
      <c r="A717" s="15" t="s">
        <v>753</v>
      </c>
      <c r="B717" s="16" t="s">
        <v>851</v>
      </c>
      <c r="C717" s="16"/>
      <c r="D717" s="14">
        <f>VLOOKUP(A717,'average earnings workplace 2012'!$A$13:$GY$599,lists1!$B$12,FALSE)</f>
        <v>10.32</v>
      </c>
      <c r="E717" s="14" t="str">
        <f t="shared" si="4"/>
        <v>R80</v>
      </c>
      <c r="F717"/>
      <c r="G717"/>
      <c r="H717"/>
      <c r="I717"/>
      <c r="J717"/>
    </row>
    <row r="718" spans="1:10" x14ac:dyDescent="0.25">
      <c r="A718" s="15" t="s">
        <v>526</v>
      </c>
      <c r="B718" s="16" t="s">
        <v>854</v>
      </c>
      <c r="C718" s="16"/>
      <c r="D718" s="14">
        <f>VLOOKUP(A718,'average earnings workplace 2012'!$A$13:$GY$599,lists1!$B$12,FALSE)</f>
        <v>11.21</v>
      </c>
      <c r="E718" s="14" t="str">
        <f t="shared" si="4"/>
        <v>R50</v>
      </c>
      <c r="F718"/>
      <c r="G718"/>
      <c r="H718"/>
      <c r="I718"/>
      <c r="J718"/>
    </row>
    <row r="719" spans="1:10" x14ac:dyDescent="0.25">
      <c r="A719" s="15" t="s">
        <v>497</v>
      </c>
      <c r="B719" s="16" t="s">
        <v>853</v>
      </c>
      <c r="C719" s="16"/>
      <c r="D719" s="14">
        <f>VLOOKUP(A719,'average earnings workplace 2012'!$A$13:$GY$599,lists1!$B$12,FALSE)</f>
        <v>12.24</v>
      </c>
      <c r="E719" s="14" t="str">
        <f t="shared" si="4"/>
        <v>OU</v>
      </c>
      <c r="F719"/>
      <c r="G719"/>
      <c r="H719"/>
      <c r="I719"/>
      <c r="J719"/>
    </row>
    <row r="720" spans="1:10" x14ac:dyDescent="0.25">
      <c r="A720" s="15" t="s">
        <v>612</v>
      </c>
      <c r="B720" s="17" t="s">
        <v>852</v>
      </c>
      <c r="C720" s="17"/>
      <c r="D720" s="14">
        <f>VLOOKUP(A720,'average earnings workplace 2012'!$A$13:$GY$599,lists1!$B$12,FALSE)</f>
        <v>14.37</v>
      </c>
      <c r="E720" s="14" t="str">
        <f t="shared" si="4"/>
        <v>SR</v>
      </c>
      <c r="F720"/>
      <c r="G720"/>
      <c r="H720"/>
      <c r="I720"/>
      <c r="J720"/>
    </row>
    <row r="721" spans="1:10" x14ac:dyDescent="0.25">
      <c r="A721" s="15" t="s">
        <v>538</v>
      </c>
      <c r="B721" s="16" t="s">
        <v>851</v>
      </c>
      <c r="C721" s="16"/>
      <c r="D721" s="14">
        <f>VLOOKUP(A721,'average earnings workplace 2012'!$A$13:$GY$599,lists1!$B$12,FALSE)</f>
        <v>11.37</v>
      </c>
      <c r="E721" s="14" t="str">
        <f t="shared" si="4"/>
        <v>R80</v>
      </c>
      <c r="F721"/>
      <c r="G721"/>
      <c r="H721"/>
      <c r="I721"/>
      <c r="J721"/>
    </row>
    <row r="722" spans="1:10" x14ac:dyDescent="0.25">
      <c r="A722" s="15" t="s">
        <v>498</v>
      </c>
      <c r="B722" s="16" t="s">
        <v>854</v>
      </c>
      <c r="C722" s="16"/>
      <c r="D722" s="14">
        <f>VLOOKUP(A722,'average earnings workplace 2012'!$A$13:$GY$599,lists1!$B$12,FALSE)</f>
        <v>12.77</v>
      </c>
      <c r="E722" s="14" t="str">
        <f t="shared" si="4"/>
        <v>R50</v>
      </c>
      <c r="F722"/>
      <c r="G722"/>
      <c r="H722"/>
      <c r="I722"/>
      <c r="J722"/>
    </row>
    <row r="723" spans="1:10" x14ac:dyDescent="0.25">
      <c r="A723" s="15" t="s">
        <v>621</v>
      </c>
      <c r="B723" s="16" t="s">
        <v>851</v>
      </c>
      <c r="C723" s="16"/>
      <c r="D723" s="14">
        <f>VLOOKUP(A723,'average earnings workplace 2012'!$A$13:$GY$599,lists1!$B$12,FALSE)</f>
        <v>9.5299999999999994</v>
      </c>
      <c r="E723" s="14" t="str">
        <f t="shared" si="4"/>
        <v>R80</v>
      </c>
      <c r="F723"/>
      <c r="G723"/>
      <c r="H723"/>
      <c r="I723"/>
      <c r="J723"/>
    </row>
    <row r="724" spans="1:10" x14ac:dyDescent="0.25">
      <c r="A724" s="15" t="s">
        <v>736</v>
      </c>
      <c r="B724" s="16" t="s">
        <v>854</v>
      </c>
      <c r="C724" s="16"/>
      <c r="D724" s="14">
        <f>VLOOKUP(A724,'average earnings workplace 2012'!$A$13:$GY$599,lists1!$B$12,FALSE)</f>
        <v>14.43</v>
      </c>
      <c r="E724" s="14" t="str">
        <f t="shared" si="4"/>
        <v>R50</v>
      </c>
      <c r="F724"/>
      <c r="G724"/>
      <c r="H724"/>
      <c r="I724"/>
      <c r="J724"/>
    </row>
    <row r="725" spans="1:10" x14ac:dyDescent="0.25">
      <c r="A725" s="15" t="s">
        <v>453</v>
      </c>
      <c r="B725" s="16" t="s">
        <v>855</v>
      </c>
      <c r="C725" s="16"/>
      <c r="D725" s="14">
        <f>VLOOKUP(A725,'average earnings workplace 2012'!$A$13:$GY$599,lists1!$B$12,FALSE)</f>
        <v>11.88</v>
      </c>
      <c r="E725" s="14" t="str">
        <f t="shared" si="4"/>
        <v>MU</v>
      </c>
      <c r="F725"/>
      <c r="G725"/>
      <c r="H725"/>
      <c r="I725"/>
      <c r="J725"/>
    </row>
    <row r="726" spans="1:10" x14ac:dyDescent="0.25">
      <c r="A726" s="15" t="s">
        <v>567</v>
      </c>
      <c r="B726" s="16" t="s">
        <v>854</v>
      </c>
      <c r="C726" s="16"/>
      <c r="D726" s="14">
        <f>VLOOKUP(A726,'average earnings workplace 2012'!$A$13:$GY$599,lists1!$B$12,FALSE)</f>
        <v>12.18</v>
      </c>
      <c r="E726" s="14" t="str">
        <f t="shared" si="4"/>
        <v>R50</v>
      </c>
      <c r="F726"/>
      <c r="G726"/>
      <c r="H726"/>
      <c r="I726"/>
      <c r="J726"/>
    </row>
    <row r="727" spans="1:10" x14ac:dyDescent="0.25">
      <c r="A727" s="15" t="s">
        <v>533</v>
      </c>
      <c r="B727" s="16" t="s">
        <v>854</v>
      </c>
      <c r="C727" s="16"/>
      <c r="D727" s="14">
        <f>VLOOKUP(A727,'average earnings workplace 2012'!$A$13:$GY$599,lists1!$B$12,FALSE)</f>
        <v>11.74</v>
      </c>
      <c r="E727" s="14" t="str">
        <f t="shared" si="4"/>
        <v>R50</v>
      </c>
      <c r="F727"/>
      <c r="G727"/>
      <c r="H727"/>
      <c r="I727"/>
      <c r="J727"/>
    </row>
    <row r="728" spans="1:10" x14ac:dyDescent="0.25">
      <c r="A728" s="15" t="s">
        <v>546</v>
      </c>
      <c r="B728" s="16" t="s">
        <v>853</v>
      </c>
      <c r="C728" s="16"/>
      <c r="D728" s="14">
        <f>VLOOKUP(A728,'average earnings workplace 2012'!$A$13:$GY$599,lists1!$B$12,FALSE)</f>
        <v>12.25</v>
      </c>
      <c r="E728" s="14" t="str">
        <f t="shared" si="4"/>
        <v>OU</v>
      </c>
      <c r="F728"/>
      <c r="G728"/>
      <c r="H728"/>
      <c r="I728"/>
      <c r="J728"/>
    </row>
    <row r="729" spans="1:10" x14ac:dyDescent="0.25">
      <c r="A729" s="14" t="s">
        <v>448</v>
      </c>
      <c r="B729" s="17" t="s">
        <v>854</v>
      </c>
      <c r="C729" s="17"/>
      <c r="D729" s="14">
        <f>VLOOKUP(A729,'average earnings workplace 2012'!$A$13:$GY$599,lists1!$B$12,FALSE)</f>
        <v>11.9</v>
      </c>
      <c r="E729" s="14" t="str">
        <f t="shared" si="4"/>
        <v>R50</v>
      </c>
      <c r="F729"/>
      <c r="G729"/>
      <c r="H729"/>
      <c r="I729"/>
      <c r="J729"/>
    </row>
    <row r="730" spans="1:10" x14ac:dyDescent="0.25">
      <c r="A730" s="15" t="s">
        <v>622</v>
      </c>
      <c r="B730" s="16" t="s">
        <v>853</v>
      </c>
      <c r="C730" s="16"/>
      <c r="D730" s="14">
        <f>VLOOKUP(A730,'average earnings workplace 2012'!$A$13:$GY$599,lists1!$B$12,FALSE)</f>
        <v>13.75</v>
      </c>
      <c r="E730" s="14" t="str">
        <f t="shared" si="4"/>
        <v>OU</v>
      </c>
      <c r="F730"/>
      <c r="G730"/>
      <c r="H730"/>
      <c r="I730"/>
      <c r="J730"/>
    </row>
    <row r="731" spans="1:10" x14ac:dyDescent="0.25">
      <c r="A731" s="15" t="s">
        <v>518</v>
      </c>
      <c r="B731" s="16" t="s">
        <v>850</v>
      </c>
      <c r="C731" s="16"/>
      <c r="D731" s="14">
        <f>VLOOKUP(A731,'average earnings workplace 2012'!$A$13:$GY$599,lists1!$B$12,FALSE)</f>
        <v>12.99</v>
      </c>
      <c r="E731" s="14" t="str">
        <f t="shared" si="4"/>
        <v>LU</v>
      </c>
      <c r="F731"/>
      <c r="G731"/>
      <c r="H731"/>
      <c r="I731"/>
      <c r="J731"/>
    </row>
    <row r="732" spans="1:10" x14ac:dyDescent="0.25">
      <c r="A732" s="15" t="s">
        <v>568</v>
      </c>
      <c r="B732" s="16" t="s">
        <v>853</v>
      </c>
      <c r="C732" s="16"/>
      <c r="D732" s="14">
        <f>VLOOKUP(A732,'average earnings workplace 2012'!$A$13:$GY$599,lists1!$B$12,FALSE)</f>
        <v>11.23</v>
      </c>
      <c r="E732" s="14" t="str">
        <f t="shared" ref="E732:E795" si="5">IF(D732="&amp;^%","no data",B732)</f>
        <v>OU</v>
      </c>
      <c r="F732"/>
      <c r="G732"/>
      <c r="H732"/>
      <c r="I732"/>
      <c r="J732"/>
    </row>
    <row r="733" spans="1:10" x14ac:dyDescent="0.25">
      <c r="A733" s="15" t="s">
        <v>534</v>
      </c>
      <c r="B733" s="16" t="s">
        <v>850</v>
      </c>
      <c r="C733" s="16"/>
      <c r="D733" s="14">
        <f>VLOOKUP(A733,'average earnings workplace 2012'!$A$13:$GY$599,lists1!$B$12,FALSE)</f>
        <v>10.66</v>
      </c>
      <c r="E733" s="14" t="str">
        <f t="shared" si="5"/>
        <v>LU</v>
      </c>
      <c r="F733"/>
      <c r="G733"/>
      <c r="H733"/>
      <c r="I733"/>
      <c r="J733"/>
    </row>
    <row r="734" spans="1:10" x14ac:dyDescent="0.25">
      <c r="A734" s="15" t="s">
        <v>471</v>
      </c>
      <c r="B734" s="16" t="s">
        <v>855</v>
      </c>
      <c r="C734" s="16"/>
      <c r="D734" s="14">
        <f>VLOOKUP(A734,'average earnings workplace 2012'!$A$13:$GY$599,lists1!$B$12,FALSE)</f>
        <v>10.75</v>
      </c>
      <c r="E734" s="14" t="str">
        <f t="shared" si="5"/>
        <v>MU</v>
      </c>
      <c r="F734"/>
      <c r="G734"/>
      <c r="H734"/>
      <c r="I734"/>
      <c r="J734"/>
    </row>
    <row r="735" spans="1:10" x14ac:dyDescent="0.25">
      <c r="A735" s="15" t="s">
        <v>709</v>
      </c>
      <c r="B735" s="16" t="s">
        <v>853</v>
      </c>
      <c r="C735" s="16"/>
      <c r="D735" s="14">
        <f>VLOOKUP(A735,'average earnings workplace 2012'!$A$13:$GY$599,lists1!$B$12,FALSE)</f>
        <v>14.75</v>
      </c>
      <c r="E735" s="14" t="str">
        <f t="shared" si="5"/>
        <v>OU</v>
      </c>
      <c r="F735"/>
      <c r="G735"/>
      <c r="H735"/>
      <c r="I735"/>
      <c r="J735"/>
    </row>
    <row r="736" spans="1:10" x14ac:dyDescent="0.25">
      <c r="A736" s="15" t="s">
        <v>483</v>
      </c>
      <c r="B736" s="16" t="s">
        <v>853</v>
      </c>
      <c r="C736" s="16"/>
      <c r="D736" s="14">
        <f>VLOOKUP(A736,'average earnings workplace 2012'!$A$13:$GY$599,lists1!$B$12,FALSE)</f>
        <v>11.51</v>
      </c>
      <c r="E736" s="14" t="str">
        <f t="shared" si="5"/>
        <v>OU</v>
      </c>
      <c r="F736"/>
      <c r="G736"/>
      <c r="H736"/>
      <c r="I736"/>
      <c r="J736"/>
    </row>
    <row r="737" spans="1:10" x14ac:dyDescent="0.25">
      <c r="A737" s="15" t="s">
        <v>588</v>
      </c>
      <c r="B737" s="16" t="s">
        <v>853</v>
      </c>
      <c r="C737" s="16"/>
      <c r="D737" s="14">
        <f>VLOOKUP(A737,'average earnings workplace 2012'!$A$13:$GY$599,lists1!$B$12,FALSE)</f>
        <v>13.53</v>
      </c>
      <c r="E737" s="14" t="str">
        <f t="shared" si="5"/>
        <v>OU</v>
      </c>
      <c r="F737"/>
      <c r="G737"/>
      <c r="H737"/>
      <c r="I737"/>
      <c r="J737"/>
    </row>
    <row r="738" spans="1:10" x14ac:dyDescent="0.25">
      <c r="A738" s="15" t="s">
        <v>737</v>
      </c>
      <c r="B738" s="16" t="s">
        <v>853</v>
      </c>
      <c r="C738" s="16"/>
      <c r="D738" s="14">
        <f>VLOOKUP(A738,'average earnings workplace 2012'!$A$13:$GY$599,lists1!$B$12,FALSE)</f>
        <v>13.6</v>
      </c>
      <c r="E738" s="14" t="str">
        <f t="shared" si="5"/>
        <v>OU</v>
      </c>
      <c r="F738"/>
      <c r="G738"/>
      <c r="H738"/>
      <c r="I738"/>
      <c r="J738"/>
    </row>
    <row r="739" spans="1:10" x14ac:dyDescent="0.25">
      <c r="A739" s="15" t="s">
        <v>738</v>
      </c>
      <c r="B739" s="16" t="s">
        <v>850</v>
      </c>
      <c r="C739" s="16"/>
      <c r="D739" s="14">
        <f>VLOOKUP(A739,'average earnings workplace 2012'!$A$13:$GY$599,lists1!$B$12,FALSE)</f>
        <v>12.82</v>
      </c>
      <c r="E739" s="14" t="str">
        <f t="shared" si="5"/>
        <v>LU</v>
      </c>
      <c r="F739"/>
      <c r="G739"/>
      <c r="H739"/>
      <c r="I739"/>
      <c r="J739"/>
    </row>
    <row r="740" spans="1:10" x14ac:dyDescent="0.25">
      <c r="A740" s="15" t="s">
        <v>669</v>
      </c>
      <c r="B740" s="16" t="s">
        <v>850</v>
      </c>
      <c r="C740" s="16"/>
      <c r="D740" s="14">
        <f>VLOOKUP(A740,'average earnings workplace 2012'!$A$13:$GY$599,lists1!$B$12,FALSE)</f>
        <v>14.44</v>
      </c>
      <c r="E740" s="14" t="str">
        <f t="shared" si="5"/>
        <v>LU</v>
      </c>
      <c r="F740"/>
      <c r="G740"/>
      <c r="H740"/>
      <c r="I740"/>
      <c r="J740"/>
    </row>
    <row r="741" spans="1:10" x14ac:dyDescent="0.25">
      <c r="A741" s="15" t="s">
        <v>484</v>
      </c>
      <c r="B741" s="16" t="s">
        <v>850</v>
      </c>
      <c r="C741" s="16"/>
      <c r="D741" s="14">
        <f>VLOOKUP(A741,'average earnings workplace 2012'!$A$13:$GY$599,lists1!$B$12,FALSE)</f>
        <v>11.83</v>
      </c>
      <c r="E741" s="14" t="str">
        <f t="shared" si="5"/>
        <v>LU</v>
      </c>
      <c r="F741"/>
      <c r="G741"/>
      <c r="H741"/>
      <c r="I741"/>
      <c r="J741"/>
    </row>
    <row r="742" spans="1:10" x14ac:dyDescent="0.25">
      <c r="A742" s="15" t="s">
        <v>754</v>
      </c>
      <c r="B742" s="16" t="s">
        <v>851</v>
      </c>
      <c r="C742" s="16"/>
      <c r="D742" s="14">
        <f>VLOOKUP(A742,'average earnings workplace 2012'!$A$13:$GY$599,lists1!$B$12,FALSE)</f>
        <v>13</v>
      </c>
      <c r="E742" s="14" t="str">
        <f t="shared" si="5"/>
        <v>R80</v>
      </c>
      <c r="F742"/>
      <c r="G742"/>
      <c r="H742"/>
      <c r="I742"/>
      <c r="J742"/>
    </row>
    <row r="743" spans="1:10" x14ac:dyDescent="0.25">
      <c r="A743" s="15" t="s">
        <v>670</v>
      </c>
      <c r="B743" s="16" t="s">
        <v>850</v>
      </c>
      <c r="C743" s="16"/>
      <c r="D743" s="14">
        <f>VLOOKUP(A743,'average earnings workplace 2012'!$A$13:$GY$599,lists1!$B$12,FALSE)</f>
        <v>16.690000000000001</v>
      </c>
      <c r="E743" s="14" t="str">
        <f t="shared" si="5"/>
        <v>LU</v>
      </c>
      <c r="F743"/>
      <c r="G743"/>
      <c r="H743"/>
      <c r="I743"/>
      <c r="J743"/>
    </row>
    <row r="744" spans="1:10" x14ac:dyDescent="0.25">
      <c r="A744" s="15" t="s">
        <v>660</v>
      </c>
      <c r="B744" s="16" t="s">
        <v>855</v>
      </c>
      <c r="C744" s="16"/>
      <c r="D744" s="14">
        <f>VLOOKUP(A744,'average earnings workplace 2012'!$A$13:$GY$599,lists1!$B$12,FALSE)</f>
        <v>15.83</v>
      </c>
      <c r="E744" s="14" t="str">
        <f t="shared" si="5"/>
        <v>MU</v>
      </c>
      <c r="F744"/>
      <c r="G744"/>
      <c r="H744"/>
      <c r="I744"/>
      <c r="J744"/>
    </row>
    <row r="745" spans="1:10" x14ac:dyDescent="0.25">
      <c r="A745" s="15" t="s">
        <v>449</v>
      </c>
      <c r="B745" s="17" t="s">
        <v>852</v>
      </c>
      <c r="C745" s="17"/>
      <c r="D745" s="14">
        <f>VLOOKUP(A745,'average earnings workplace 2012'!$A$13:$GY$599,lists1!$B$12,FALSE)</f>
        <v>11.66</v>
      </c>
      <c r="E745" s="14" t="str">
        <f t="shared" si="5"/>
        <v>SR</v>
      </c>
      <c r="F745"/>
      <c r="G745"/>
      <c r="H745"/>
      <c r="I745"/>
      <c r="J745"/>
    </row>
    <row r="746" spans="1:10" x14ac:dyDescent="0.25">
      <c r="A746" s="15" t="s">
        <v>581</v>
      </c>
      <c r="B746" s="16" t="s">
        <v>853</v>
      </c>
      <c r="C746" s="16"/>
      <c r="D746" s="14">
        <f>VLOOKUP(A746,'average earnings workplace 2012'!$A$13:$GY$599,lists1!$B$12,FALSE)</f>
        <v>11.4</v>
      </c>
      <c r="E746" s="14" t="str">
        <f t="shared" si="5"/>
        <v>OU</v>
      </c>
      <c r="F746"/>
      <c r="G746"/>
      <c r="H746"/>
      <c r="I746"/>
      <c r="J746"/>
    </row>
    <row r="747" spans="1:10" x14ac:dyDescent="0.25">
      <c r="A747" s="15" t="s">
        <v>717</v>
      </c>
      <c r="B747" s="16" t="s">
        <v>853</v>
      </c>
      <c r="C747" s="16"/>
      <c r="D747" s="14">
        <f>VLOOKUP(A747,'average earnings workplace 2012'!$A$13:$GY$599,lists1!$B$12,FALSE)</f>
        <v>17.78</v>
      </c>
      <c r="E747" s="14" t="str">
        <f t="shared" si="5"/>
        <v>OU</v>
      </c>
      <c r="F747"/>
      <c r="G747"/>
      <c r="H747"/>
      <c r="I747"/>
      <c r="J747"/>
    </row>
    <row r="748" spans="1:10" x14ac:dyDescent="0.25">
      <c r="A748" s="15" t="s">
        <v>485</v>
      </c>
      <c r="B748" s="16" t="s">
        <v>851</v>
      </c>
      <c r="C748" s="16"/>
      <c r="D748" s="14">
        <f>VLOOKUP(A748,'average earnings workplace 2012'!$A$13:$GY$599,lists1!$B$12,FALSE)</f>
        <v>12.98</v>
      </c>
      <c r="E748" s="14" t="str">
        <f t="shared" si="5"/>
        <v>R80</v>
      </c>
      <c r="F748"/>
      <c r="G748"/>
      <c r="H748"/>
      <c r="I748"/>
      <c r="J748"/>
    </row>
    <row r="749" spans="1:10" x14ac:dyDescent="0.25">
      <c r="A749" s="15" t="s">
        <v>661</v>
      </c>
      <c r="B749" s="16" t="s">
        <v>855</v>
      </c>
      <c r="C749" s="16"/>
      <c r="D749" s="14">
        <f>VLOOKUP(A749,'average earnings workplace 2012'!$A$13:$GY$599,lists1!$B$12,FALSE)</f>
        <v>15.78</v>
      </c>
      <c r="E749" s="14" t="str">
        <f t="shared" si="5"/>
        <v>MU</v>
      </c>
      <c r="F749"/>
      <c r="G749"/>
      <c r="H749"/>
      <c r="I749"/>
      <c r="J749"/>
    </row>
    <row r="750" spans="1:10" x14ac:dyDescent="0.25">
      <c r="A750" s="15" t="s">
        <v>503</v>
      </c>
      <c r="B750" s="16" t="s">
        <v>851</v>
      </c>
      <c r="C750" s="16"/>
      <c r="D750" s="14">
        <f>VLOOKUP(A750,'average earnings workplace 2012'!$A$13:$GY$599,lists1!$B$12,FALSE)</f>
        <v>10.55</v>
      </c>
      <c r="E750" s="14" t="str">
        <f t="shared" si="5"/>
        <v>R80</v>
      </c>
      <c r="F750"/>
      <c r="G750"/>
      <c r="H750"/>
      <c r="I750"/>
      <c r="J750"/>
    </row>
    <row r="751" spans="1:10" x14ac:dyDescent="0.25">
      <c r="A751" s="15" t="s">
        <v>472</v>
      </c>
      <c r="B751" s="16" t="s">
        <v>855</v>
      </c>
      <c r="C751" s="16"/>
      <c r="D751" s="14">
        <f>VLOOKUP(A751,'average earnings workplace 2012'!$A$13:$GY$599,lists1!$B$12,FALSE)</f>
        <v>11.13</v>
      </c>
      <c r="E751" s="14" t="str">
        <f t="shared" si="5"/>
        <v>MU</v>
      </c>
      <c r="F751"/>
      <c r="G751"/>
      <c r="H751"/>
      <c r="I751"/>
      <c r="J751"/>
    </row>
    <row r="752" spans="1:10" x14ac:dyDescent="0.25">
      <c r="A752" s="15" t="s">
        <v>605</v>
      </c>
      <c r="B752" s="16" t="s">
        <v>850</v>
      </c>
      <c r="C752" s="16"/>
      <c r="D752" s="14">
        <f>VLOOKUP(A752,'average earnings workplace 2012'!$A$13:$GY$599,lists1!$B$12,FALSE)</f>
        <v>10.92</v>
      </c>
      <c r="E752" s="14" t="str">
        <f t="shared" si="5"/>
        <v>LU</v>
      </c>
      <c r="F752"/>
      <c r="G752"/>
      <c r="H752"/>
      <c r="I752"/>
      <c r="J752"/>
    </row>
    <row r="753" spans="1:10" x14ac:dyDescent="0.25">
      <c r="A753" s="15" t="s">
        <v>486</v>
      </c>
      <c r="B753" s="16" t="s">
        <v>853</v>
      </c>
      <c r="C753" s="16"/>
      <c r="D753" s="14">
        <f>VLOOKUP(A753,'average earnings workplace 2012'!$A$13:$GY$599,lists1!$B$12,FALSE)</f>
        <v>10.44</v>
      </c>
      <c r="E753" s="14" t="str">
        <f t="shared" si="5"/>
        <v>OU</v>
      </c>
      <c r="F753"/>
      <c r="G753"/>
      <c r="H753"/>
      <c r="I753"/>
      <c r="J753"/>
    </row>
    <row r="754" spans="1:10" x14ac:dyDescent="0.25">
      <c r="A754" s="15" t="s">
        <v>683</v>
      </c>
      <c r="B754" s="16" t="s">
        <v>854</v>
      </c>
      <c r="C754" s="16"/>
      <c r="D754" s="14">
        <f>VLOOKUP(A754,'average earnings workplace 2012'!$A$13:$GY$599,lists1!$B$12,FALSE)</f>
        <v>11.08</v>
      </c>
      <c r="E754" s="14" t="str">
        <f t="shared" si="5"/>
        <v>R50</v>
      </c>
      <c r="F754"/>
      <c r="G754"/>
      <c r="H754"/>
      <c r="I754"/>
      <c r="J754"/>
    </row>
    <row r="755" spans="1:10" x14ac:dyDescent="0.25">
      <c r="A755" s="15" t="s">
        <v>509</v>
      </c>
      <c r="B755" s="16" t="s">
        <v>850</v>
      </c>
      <c r="C755" s="16"/>
      <c r="D755" s="14">
        <f>VLOOKUP(A755,'average earnings workplace 2012'!$A$13:$GY$599,lists1!$B$12,FALSE)</f>
        <v>11.38</v>
      </c>
      <c r="E755" s="14" t="str">
        <f t="shared" si="5"/>
        <v>LU</v>
      </c>
      <c r="F755"/>
      <c r="G755"/>
      <c r="H755"/>
      <c r="I755"/>
      <c r="J755"/>
    </row>
    <row r="756" spans="1:10" x14ac:dyDescent="0.25">
      <c r="A756" s="15" t="s">
        <v>569</v>
      </c>
      <c r="B756" s="17" t="s">
        <v>852</v>
      </c>
      <c r="C756" s="17"/>
      <c r="D756" s="14">
        <f>VLOOKUP(A756,'average earnings workplace 2012'!$A$13:$GY$599,lists1!$B$12,FALSE)</f>
        <v>13.82</v>
      </c>
      <c r="E756" s="14" t="str">
        <f t="shared" si="5"/>
        <v>SR</v>
      </c>
      <c r="F756"/>
      <c r="G756"/>
      <c r="H756"/>
      <c r="I756"/>
      <c r="J756"/>
    </row>
    <row r="757" spans="1:10" x14ac:dyDescent="0.25">
      <c r="A757" s="15" t="s">
        <v>718</v>
      </c>
      <c r="B757" s="16" t="s">
        <v>855</v>
      </c>
      <c r="C757" s="16"/>
      <c r="D757" s="14">
        <f>VLOOKUP(A757,'average earnings workplace 2012'!$A$13:$GY$599,lists1!$B$12,FALSE)</f>
        <v>19.88</v>
      </c>
      <c r="E757" s="14" t="str">
        <f t="shared" si="5"/>
        <v>MU</v>
      </c>
      <c r="F757"/>
      <c r="G757"/>
      <c r="H757"/>
      <c r="I757"/>
      <c r="J757"/>
    </row>
    <row r="758" spans="1:10" x14ac:dyDescent="0.25">
      <c r="A758" s="15" t="s">
        <v>555</v>
      </c>
      <c r="B758" s="16" t="s">
        <v>854</v>
      </c>
      <c r="C758" s="16"/>
      <c r="D758" s="14">
        <f>VLOOKUP(A758,'average earnings workplace 2012'!$A$13:$GY$599,lists1!$B$12,FALSE)</f>
        <v>12.78</v>
      </c>
      <c r="E758" s="14" t="str">
        <f t="shared" si="5"/>
        <v>R50</v>
      </c>
      <c r="F758"/>
      <c r="G758"/>
      <c r="H758"/>
      <c r="I758"/>
      <c r="J758"/>
    </row>
    <row r="759" spans="1:10" x14ac:dyDescent="0.25">
      <c r="A759" s="15" t="s">
        <v>693</v>
      </c>
      <c r="B759" s="16" t="s">
        <v>853</v>
      </c>
      <c r="C759" s="16"/>
      <c r="D759" s="14">
        <f>VLOOKUP(A759,'average earnings workplace 2012'!$A$13:$GY$599,lists1!$B$12,FALSE)</f>
        <v>18.21</v>
      </c>
      <c r="E759" s="14" t="str">
        <f t="shared" si="5"/>
        <v>OU</v>
      </c>
      <c r="F759"/>
      <c r="G759"/>
      <c r="H759"/>
      <c r="I759"/>
      <c r="J759"/>
    </row>
    <row r="760" spans="1:10" x14ac:dyDescent="0.25">
      <c r="A760" s="15" t="s">
        <v>519</v>
      </c>
      <c r="B760" s="16" t="s">
        <v>851</v>
      </c>
      <c r="C760" s="16"/>
      <c r="D760" s="14">
        <f>VLOOKUP(A760,'average earnings workplace 2012'!$A$13:$GY$599,lists1!$B$12,FALSE)</f>
        <v>11.7</v>
      </c>
      <c r="E760" s="14" t="str">
        <f t="shared" si="5"/>
        <v>R80</v>
      </c>
      <c r="F760"/>
      <c r="G760"/>
      <c r="H760"/>
      <c r="I760"/>
      <c r="J760"/>
    </row>
    <row r="761" spans="1:10" x14ac:dyDescent="0.25">
      <c r="A761" s="15" t="s">
        <v>504</v>
      </c>
      <c r="B761" s="16" t="s">
        <v>851</v>
      </c>
      <c r="C761" s="16"/>
      <c r="D761" s="14">
        <f>VLOOKUP(A761,'average earnings workplace 2012'!$A$13:$GY$599,lists1!$B$12,FALSE)</f>
        <v>9.4600000000000009</v>
      </c>
      <c r="E761" s="14" t="str">
        <f t="shared" si="5"/>
        <v>R80</v>
      </c>
      <c r="F761"/>
      <c r="G761"/>
      <c r="H761"/>
      <c r="I761"/>
      <c r="J761"/>
    </row>
    <row r="762" spans="1:10" x14ac:dyDescent="0.25">
      <c r="A762" s="15" t="s">
        <v>473</v>
      </c>
      <c r="B762" s="16" t="s">
        <v>855</v>
      </c>
      <c r="C762" s="16"/>
      <c r="D762" s="14">
        <f>VLOOKUP(A762,'average earnings workplace 2012'!$A$13:$GY$599,lists1!$B$12,FALSE)</f>
        <v>12.86</v>
      </c>
      <c r="E762" s="14" t="str">
        <f t="shared" si="5"/>
        <v>MU</v>
      </c>
      <c r="F762"/>
      <c r="G762"/>
      <c r="H762"/>
      <c r="I762"/>
      <c r="J762"/>
    </row>
    <row r="763" spans="1:10" x14ac:dyDescent="0.25">
      <c r="A763" s="15" t="s">
        <v>575</v>
      </c>
      <c r="B763" s="16" t="s">
        <v>855</v>
      </c>
      <c r="C763" s="16"/>
      <c r="D763" s="14">
        <f>VLOOKUP(A763,'average earnings workplace 2012'!$A$13:$GY$599,lists1!$B$12,FALSE)</f>
        <v>10.89</v>
      </c>
      <c r="E763" s="14" t="str">
        <f t="shared" si="5"/>
        <v>MU</v>
      </c>
      <c r="F763"/>
      <c r="G763"/>
      <c r="H763"/>
      <c r="I763"/>
      <c r="J763"/>
    </row>
    <row r="764" spans="1:10" x14ac:dyDescent="0.25">
      <c r="A764" s="15" t="s">
        <v>505</v>
      </c>
      <c r="B764" s="17" t="s">
        <v>852</v>
      </c>
      <c r="C764" s="17"/>
      <c r="D764" s="14">
        <f>VLOOKUP(A764,'average earnings workplace 2012'!$A$13:$GY$599,lists1!$B$12,FALSE)</f>
        <v>11.36</v>
      </c>
      <c r="E764" s="14" t="str">
        <f t="shared" si="5"/>
        <v>SR</v>
      </c>
      <c r="F764"/>
      <c r="G764"/>
      <c r="H764"/>
      <c r="I764"/>
      <c r="J764"/>
    </row>
    <row r="765" spans="1:10" x14ac:dyDescent="0.25">
      <c r="A765" s="15" t="s">
        <v>764</v>
      </c>
      <c r="B765" s="16" t="s">
        <v>854</v>
      </c>
      <c r="C765" s="16"/>
      <c r="D765" s="14">
        <f>VLOOKUP(A765,'average earnings workplace 2012'!$A$13:$GY$599,lists1!$B$12,FALSE)</f>
        <v>11.24</v>
      </c>
      <c r="E765" s="14" t="str">
        <f t="shared" si="5"/>
        <v>R50</v>
      </c>
      <c r="F765"/>
      <c r="G765"/>
      <c r="H765"/>
      <c r="I765"/>
      <c r="J765"/>
    </row>
    <row r="766" spans="1:10" x14ac:dyDescent="0.25">
      <c r="A766" s="15" t="s">
        <v>492</v>
      </c>
      <c r="B766" s="16" t="s">
        <v>855</v>
      </c>
      <c r="C766" s="16"/>
      <c r="D766" s="14">
        <f>VLOOKUP(A766,'average earnings workplace 2012'!$A$13:$GY$599,lists1!$B$12,FALSE)</f>
        <v>11.07</v>
      </c>
      <c r="E766" s="14" t="str">
        <f t="shared" si="5"/>
        <v>MU</v>
      </c>
      <c r="F766"/>
      <c r="G766"/>
      <c r="H766"/>
      <c r="I766"/>
      <c r="J766"/>
    </row>
    <row r="767" spans="1:10" x14ac:dyDescent="0.25">
      <c r="A767" s="15" t="s">
        <v>506</v>
      </c>
      <c r="B767" s="16" t="s">
        <v>851</v>
      </c>
      <c r="C767" s="16"/>
      <c r="D767" s="14">
        <f>VLOOKUP(A767,'average earnings workplace 2012'!$A$13:$GY$599,lists1!$B$12,FALSE)</f>
        <v>12.59</v>
      </c>
      <c r="E767" s="14" t="str">
        <f t="shared" si="5"/>
        <v>R80</v>
      </c>
      <c r="F767"/>
      <c r="G767"/>
      <c r="H767"/>
      <c r="I767"/>
      <c r="J767"/>
    </row>
    <row r="768" spans="1:10" x14ac:dyDescent="0.25">
      <c r="A768" s="15" t="s">
        <v>702</v>
      </c>
      <c r="B768" s="16" t="s">
        <v>854</v>
      </c>
      <c r="C768" s="16"/>
      <c r="D768" s="14">
        <f>VLOOKUP(A768,'average earnings workplace 2012'!$A$13:$GY$599,lists1!$B$12,FALSE)</f>
        <v>13.83</v>
      </c>
      <c r="E768" s="14" t="str">
        <f t="shared" si="5"/>
        <v>R50</v>
      </c>
      <c r="F768"/>
      <c r="G768"/>
      <c r="H768"/>
      <c r="I768"/>
      <c r="J768"/>
    </row>
    <row r="769" spans="1:10" x14ac:dyDescent="0.25">
      <c r="A769" s="15" t="s">
        <v>510</v>
      </c>
      <c r="B769" s="16" t="s">
        <v>850</v>
      </c>
      <c r="C769" s="16"/>
      <c r="D769" s="14">
        <f>VLOOKUP(A769,'average earnings workplace 2012'!$A$13:$GY$599,lists1!$B$12,FALSE)</f>
        <v>13.05</v>
      </c>
      <c r="E769" s="14" t="str">
        <f t="shared" si="5"/>
        <v>LU</v>
      </c>
      <c r="F769"/>
      <c r="G769"/>
      <c r="H769"/>
      <c r="I769"/>
      <c r="J769"/>
    </row>
    <row r="770" spans="1:10" x14ac:dyDescent="0.25">
      <c r="A770" s="15" t="s">
        <v>703</v>
      </c>
      <c r="B770" s="17" t="s">
        <v>852</v>
      </c>
      <c r="C770" s="17"/>
      <c r="D770" s="14">
        <f>VLOOKUP(A770,'average earnings workplace 2012'!$A$13:$GY$599,lists1!$B$12,FALSE)</f>
        <v>13.19</v>
      </c>
      <c r="E770" s="14" t="str">
        <f t="shared" si="5"/>
        <v>SR</v>
      </c>
      <c r="F770"/>
      <c r="G770"/>
      <c r="H770"/>
      <c r="I770"/>
      <c r="J770"/>
    </row>
    <row r="771" spans="1:10" x14ac:dyDescent="0.25">
      <c r="A771" s="14" t="s">
        <v>556</v>
      </c>
      <c r="B771" s="17" t="s">
        <v>854</v>
      </c>
      <c r="C771" s="17"/>
      <c r="D771" s="14">
        <f>VLOOKUP(A771,'average earnings workplace 2012'!$A$13:$GY$599,lists1!$B$12,FALSE)</f>
        <v>10.78</v>
      </c>
      <c r="E771" s="14" t="str">
        <f t="shared" si="5"/>
        <v>R50</v>
      </c>
      <c r="F771"/>
      <c r="G771"/>
      <c r="H771"/>
      <c r="I771"/>
      <c r="J771"/>
    </row>
    <row r="772" spans="1:10" x14ac:dyDescent="0.25">
      <c r="A772" s="15" t="s">
        <v>671</v>
      </c>
      <c r="B772" s="16" t="s">
        <v>853</v>
      </c>
      <c r="C772" s="16"/>
      <c r="D772" s="14">
        <f>VLOOKUP(A772,'average earnings workplace 2012'!$A$13:$GY$599,lists1!$B$12,FALSE)</f>
        <v>16.46</v>
      </c>
      <c r="E772" s="14" t="str">
        <f t="shared" si="5"/>
        <v>OU</v>
      </c>
      <c r="F772"/>
      <c r="G772"/>
      <c r="H772"/>
      <c r="I772"/>
      <c r="J772"/>
    </row>
    <row r="773" spans="1:10" x14ac:dyDescent="0.25">
      <c r="A773" s="15" t="s">
        <v>576</v>
      </c>
      <c r="B773" s="16" t="s">
        <v>855</v>
      </c>
      <c r="C773" s="16"/>
      <c r="D773" s="14">
        <f>VLOOKUP(A773,'average earnings workplace 2012'!$A$13:$GY$599,lists1!$B$12,FALSE)</f>
        <v>14.59</v>
      </c>
      <c r="E773" s="14" t="str">
        <f t="shared" si="5"/>
        <v>MU</v>
      </c>
      <c r="F773"/>
      <c r="G773"/>
      <c r="H773"/>
      <c r="I773"/>
      <c r="J773"/>
    </row>
    <row r="774" spans="1:10" x14ac:dyDescent="0.25">
      <c r="A774" s="15" t="s">
        <v>678</v>
      </c>
      <c r="B774" s="16" t="s">
        <v>854</v>
      </c>
      <c r="C774" s="16"/>
      <c r="D774" s="14">
        <f>VLOOKUP(A774,'average earnings workplace 2012'!$A$13:$GY$599,lists1!$B$12,FALSE)</f>
        <v>16.46</v>
      </c>
      <c r="E774" s="14" t="str">
        <f t="shared" si="5"/>
        <v>R50</v>
      </c>
      <c r="F774"/>
      <c r="G774"/>
      <c r="H774"/>
      <c r="I774"/>
      <c r="J774"/>
    </row>
    <row r="775" spans="1:10" x14ac:dyDescent="0.25">
      <c r="A775" s="15" t="s">
        <v>595</v>
      </c>
      <c r="B775" s="16" t="s">
        <v>851</v>
      </c>
      <c r="C775" s="16"/>
      <c r="D775" s="14">
        <f>VLOOKUP(A775,'average earnings workplace 2012'!$A$13:$GY$599,lists1!$B$12,FALSE)</f>
        <v>16.59</v>
      </c>
      <c r="E775" s="14" t="str">
        <f t="shared" si="5"/>
        <v>R80</v>
      </c>
      <c r="F775"/>
      <c r="G775"/>
      <c r="H775"/>
      <c r="I775"/>
      <c r="J775"/>
    </row>
    <row r="776" spans="1:10" x14ac:dyDescent="0.25">
      <c r="A776" s="15" t="s">
        <v>527</v>
      </c>
      <c r="B776" s="17" t="s">
        <v>852</v>
      </c>
      <c r="C776" s="17"/>
      <c r="D776" s="14">
        <f>VLOOKUP(A776,'average earnings workplace 2012'!$A$13:$GY$599,lists1!$B$12,FALSE)</f>
        <v>12.33</v>
      </c>
      <c r="E776" s="14" t="str">
        <f t="shared" si="5"/>
        <v>SR</v>
      </c>
      <c r="F776"/>
      <c r="G776"/>
      <c r="H776"/>
      <c r="I776"/>
      <c r="J776"/>
    </row>
    <row r="777" spans="1:10" x14ac:dyDescent="0.25">
      <c r="A777" s="15" t="s">
        <v>739</v>
      </c>
      <c r="B777" s="16" t="s">
        <v>850</v>
      </c>
      <c r="C777" s="16"/>
      <c r="D777" s="14">
        <f>VLOOKUP(A777,'average earnings workplace 2012'!$A$13:$GY$599,lists1!$B$12,FALSE)</f>
        <v>13.4</v>
      </c>
      <c r="E777" s="14" t="str">
        <f t="shared" si="5"/>
        <v>LU</v>
      </c>
      <c r="F777"/>
      <c r="G777"/>
      <c r="H777"/>
      <c r="I777"/>
      <c r="J777"/>
    </row>
    <row r="778" spans="1:10" x14ac:dyDescent="0.25">
      <c r="A778" s="15" t="s">
        <v>747</v>
      </c>
      <c r="B778" s="16" t="s">
        <v>851</v>
      </c>
      <c r="C778" s="16"/>
      <c r="D778" s="14">
        <f>VLOOKUP(A778,'average earnings workplace 2012'!$A$13:$GY$599,lists1!$B$12,FALSE)</f>
        <v>9.75</v>
      </c>
      <c r="E778" s="14" t="str">
        <f t="shared" si="5"/>
        <v>R80</v>
      </c>
      <c r="F778"/>
      <c r="G778"/>
      <c r="H778"/>
      <c r="I778"/>
      <c r="J778"/>
    </row>
    <row r="779" spans="1:10" x14ac:dyDescent="0.25">
      <c r="A779" s="15" t="s">
        <v>539</v>
      </c>
      <c r="B779" s="16" t="s">
        <v>851</v>
      </c>
      <c r="C779" s="16"/>
      <c r="D779" s="14">
        <f>VLOOKUP(A779,'average earnings workplace 2012'!$A$13:$GY$599,lists1!$B$12,FALSE)</f>
        <v>9.67</v>
      </c>
      <c r="E779" s="14" t="str">
        <f t="shared" si="5"/>
        <v>R80</v>
      </c>
      <c r="F779"/>
      <c r="G779"/>
      <c r="H779"/>
      <c r="I779"/>
      <c r="J779"/>
    </row>
    <row r="780" spans="1:10" x14ac:dyDescent="0.25">
      <c r="A780" s="15" t="s">
        <v>540</v>
      </c>
      <c r="B780" s="16" t="s">
        <v>854</v>
      </c>
      <c r="C780" s="16"/>
      <c r="D780" s="14">
        <f>VLOOKUP(A780,'average earnings workplace 2012'!$A$13:$GY$599,lists1!$B$12,FALSE)</f>
        <v>10.69</v>
      </c>
      <c r="E780" s="14" t="str">
        <f t="shared" si="5"/>
        <v>R50</v>
      </c>
      <c r="F780"/>
      <c r="G780"/>
      <c r="H780"/>
      <c r="I780"/>
      <c r="J780"/>
    </row>
    <row r="781" spans="1:10" x14ac:dyDescent="0.25">
      <c r="A781" s="15" t="s">
        <v>467</v>
      </c>
      <c r="B781" s="16" t="s">
        <v>851</v>
      </c>
      <c r="C781" s="16"/>
      <c r="D781" s="14">
        <f>VLOOKUP(A781,'average earnings workplace 2012'!$A$13:$GY$599,lists1!$B$12,FALSE)</f>
        <v>10.16</v>
      </c>
      <c r="E781" s="14" t="str">
        <f t="shared" si="5"/>
        <v>R80</v>
      </c>
      <c r="F781"/>
      <c r="G781"/>
      <c r="H781"/>
      <c r="I781"/>
      <c r="J781"/>
    </row>
    <row r="782" spans="1:10" x14ac:dyDescent="0.25">
      <c r="A782" s="15" t="s">
        <v>623</v>
      </c>
      <c r="B782" s="16" t="s">
        <v>851</v>
      </c>
      <c r="C782" s="16"/>
      <c r="D782" s="14">
        <f>VLOOKUP(A782,'average earnings workplace 2012'!$A$13:$GY$599,lists1!$B$12,FALSE)</f>
        <v>12.7</v>
      </c>
      <c r="E782" s="14" t="str">
        <f t="shared" si="5"/>
        <v>R80</v>
      </c>
      <c r="F782"/>
      <c r="G782"/>
      <c r="H782"/>
      <c r="I782"/>
      <c r="J782"/>
    </row>
    <row r="783" spans="1:10" x14ac:dyDescent="0.25">
      <c r="A783" s="15" t="s">
        <v>547</v>
      </c>
      <c r="B783" s="16" t="s">
        <v>851</v>
      </c>
      <c r="C783" s="16"/>
      <c r="D783" s="14">
        <f>VLOOKUP(A783,'average earnings workplace 2012'!$A$13:$GY$599,lists1!$B$12,FALSE)</f>
        <v>12.92</v>
      </c>
      <c r="E783" s="14" t="str">
        <f t="shared" si="5"/>
        <v>R80</v>
      </c>
      <c r="F783"/>
      <c r="G783"/>
      <c r="H783"/>
      <c r="I783"/>
      <c r="J783"/>
    </row>
    <row r="784" spans="1:10" x14ac:dyDescent="0.25">
      <c r="A784" s="15" t="s">
        <v>710</v>
      </c>
      <c r="B784" s="16" t="s">
        <v>851</v>
      </c>
      <c r="C784" s="16"/>
      <c r="D784" s="14">
        <f>VLOOKUP(A784,'average earnings workplace 2012'!$A$13:$GY$599,lists1!$B$12,FALSE)</f>
        <v>13.24</v>
      </c>
      <c r="E784" s="14" t="str">
        <f t="shared" si="5"/>
        <v>R80</v>
      </c>
      <c r="F784"/>
      <c r="G784"/>
      <c r="H784"/>
      <c r="I784"/>
      <c r="J784"/>
    </row>
    <row r="785" spans="1:10" x14ac:dyDescent="0.25">
      <c r="A785" s="15" t="s">
        <v>487</v>
      </c>
      <c r="B785" s="16" t="s">
        <v>850</v>
      </c>
      <c r="C785" s="16"/>
      <c r="D785" s="14">
        <f>VLOOKUP(A785,'average earnings workplace 2012'!$A$13:$GY$599,lists1!$B$12,FALSE)</f>
        <v>10.65</v>
      </c>
      <c r="E785" s="14" t="str">
        <f t="shared" si="5"/>
        <v>LU</v>
      </c>
      <c r="F785"/>
      <c r="G785"/>
      <c r="H785"/>
      <c r="I785"/>
      <c r="J785"/>
    </row>
    <row r="786" spans="1:10" x14ac:dyDescent="0.25">
      <c r="A786" s="15" t="s">
        <v>765</v>
      </c>
      <c r="B786" s="16" t="s">
        <v>854</v>
      </c>
      <c r="C786" s="16"/>
      <c r="D786" s="14">
        <f>VLOOKUP(A786,'average earnings workplace 2012'!$A$13:$GY$599,lists1!$B$12,FALSE)</f>
        <v>12.59</v>
      </c>
      <c r="E786" s="14" t="str">
        <f t="shared" si="5"/>
        <v>R50</v>
      </c>
      <c r="F786"/>
      <c r="G786"/>
      <c r="H786"/>
      <c r="I786"/>
      <c r="J786"/>
    </row>
    <row r="787" spans="1:10" x14ac:dyDescent="0.25">
      <c r="A787" s="15" t="s">
        <v>563</v>
      </c>
      <c r="B787" s="17" t="s">
        <v>852</v>
      </c>
      <c r="C787" s="17"/>
      <c r="D787" s="14">
        <f>VLOOKUP(A787,'average earnings workplace 2012'!$A$13:$GY$599,lists1!$B$12,FALSE)</f>
        <v>11.52</v>
      </c>
      <c r="E787" s="14" t="str">
        <f t="shared" si="5"/>
        <v>SR</v>
      </c>
      <c r="F787"/>
      <c r="G787"/>
      <c r="H787"/>
      <c r="I787"/>
      <c r="J787"/>
    </row>
    <row r="788" spans="1:10" x14ac:dyDescent="0.25">
      <c r="A788" s="15" t="s">
        <v>454</v>
      </c>
      <c r="B788" s="16" t="s">
        <v>855</v>
      </c>
      <c r="C788" s="16"/>
      <c r="D788" s="14">
        <f>VLOOKUP(A788,'average earnings workplace 2012'!$A$13:$GY$599,lists1!$B$12,FALSE)</f>
        <v>11.37</v>
      </c>
      <c r="E788" s="14" t="str">
        <f t="shared" si="5"/>
        <v>MU</v>
      </c>
      <c r="F788"/>
      <c r="G788"/>
      <c r="H788"/>
      <c r="I788"/>
      <c r="J788"/>
    </row>
    <row r="789" spans="1:10" x14ac:dyDescent="0.25">
      <c r="A789" s="15" t="s">
        <v>672</v>
      </c>
      <c r="B789" s="16" t="s">
        <v>850</v>
      </c>
      <c r="C789" s="16"/>
      <c r="D789" s="14">
        <f>VLOOKUP(A789,'average earnings workplace 2012'!$A$13:$GY$599,lists1!$B$12,FALSE)</f>
        <v>14.45</v>
      </c>
      <c r="E789" s="14" t="str">
        <f t="shared" si="5"/>
        <v>LU</v>
      </c>
      <c r="F789"/>
      <c r="G789"/>
      <c r="H789"/>
      <c r="I789"/>
      <c r="J789"/>
    </row>
    <row r="790" spans="1:10" x14ac:dyDescent="0.25">
      <c r="A790" s="15" t="s">
        <v>589</v>
      </c>
      <c r="B790" s="16" t="s">
        <v>850</v>
      </c>
      <c r="C790" s="16"/>
      <c r="D790" s="14">
        <f>VLOOKUP(A790,'average earnings workplace 2012'!$A$13:$GY$599,lists1!$B$12,FALSE)</f>
        <v>11.41</v>
      </c>
      <c r="E790" s="14" t="str">
        <f t="shared" si="5"/>
        <v>LU</v>
      </c>
      <c r="F790"/>
      <c r="G790"/>
      <c r="H790"/>
      <c r="I790"/>
      <c r="J790"/>
    </row>
    <row r="791" spans="1:10" x14ac:dyDescent="0.25">
      <c r="A791" s="15" t="s">
        <v>641</v>
      </c>
      <c r="B791" s="16" t="s">
        <v>855</v>
      </c>
      <c r="C791" s="16"/>
      <c r="D791" s="14">
        <f>VLOOKUP(A791,'average earnings workplace 2012'!$A$13:$GY$599,lists1!$B$12,FALSE)</f>
        <v>19.43</v>
      </c>
      <c r="E791" s="14" t="str">
        <f t="shared" si="5"/>
        <v>MU</v>
      </c>
      <c r="F791"/>
      <c r="G791"/>
      <c r="H791"/>
      <c r="I791"/>
      <c r="J791"/>
    </row>
    <row r="792" spans="1:10" x14ac:dyDescent="0.25">
      <c r="A792" s="15" t="s">
        <v>719</v>
      </c>
      <c r="B792" s="16" t="s">
        <v>855</v>
      </c>
      <c r="C792" s="16"/>
      <c r="D792" s="14">
        <f>VLOOKUP(A792,'average earnings workplace 2012'!$A$13:$GY$599,lists1!$B$12,FALSE)</f>
        <v>16.59</v>
      </c>
      <c r="E792" s="14" t="str">
        <f t="shared" si="5"/>
        <v>MU</v>
      </c>
      <c r="F792"/>
      <c r="G792"/>
      <c r="H792"/>
      <c r="I792"/>
      <c r="J792"/>
    </row>
    <row r="793" spans="1:10" x14ac:dyDescent="0.25">
      <c r="A793" s="15" t="s">
        <v>613</v>
      </c>
      <c r="B793" s="17" t="s">
        <v>852</v>
      </c>
      <c r="C793" s="17"/>
      <c r="D793" s="14">
        <f>VLOOKUP(A793,'average earnings workplace 2012'!$A$13:$GY$599,lists1!$B$12,FALSE)</f>
        <v>13.34</v>
      </c>
      <c r="E793" s="14" t="str">
        <f t="shared" si="5"/>
        <v>SR</v>
      </c>
      <c r="F793"/>
      <c r="G793"/>
      <c r="H793"/>
      <c r="I793"/>
      <c r="J793"/>
    </row>
    <row r="794" spans="1:10" x14ac:dyDescent="0.25">
      <c r="A794" s="15" t="s">
        <v>628</v>
      </c>
      <c r="B794" s="16" t="s">
        <v>854</v>
      </c>
      <c r="C794" s="16"/>
      <c r="D794" s="14">
        <f>VLOOKUP(A794,'average earnings workplace 2012'!$A$13:$GY$599,lists1!$B$12,FALSE)</f>
        <v>11.65</v>
      </c>
      <c r="E794" s="14" t="str">
        <f t="shared" si="5"/>
        <v>R50</v>
      </c>
      <c r="F794"/>
      <c r="G794"/>
      <c r="H794"/>
      <c r="I794"/>
      <c r="J794"/>
    </row>
    <row r="795" spans="1:10" x14ac:dyDescent="0.25">
      <c r="A795" s="15" t="s">
        <v>493</v>
      </c>
      <c r="B795" s="16" t="s">
        <v>855</v>
      </c>
      <c r="C795" s="16"/>
      <c r="D795" s="14">
        <f>VLOOKUP(A795,'average earnings workplace 2012'!$A$13:$GY$599,lists1!$B$12,FALSE)</f>
        <v>11.04</v>
      </c>
      <c r="E795" s="14" t="str">
        <f t="shared" si="5"/>
        <v>MU</v>
      </c>
      <c r="F795"/>
      <c r="G795"/>
      <c r="H795"/>
      <c r="I795"/>
      <c r="J795"/>
    </row>
    <row r="796" spans="1:10" x14ac:dyDescent="0.25">
      <c r="A796" s="15" t="s">
        <v>564</v>
      </c>
      <c r="B796" s="17" t="s">
        <v>852</v>
      </c>
      <c r="C796" s="17"/>
      <c r="D796" s="14">
        <f>VLOOKUP(A796,'average earnings workplace 2012'!$A$13:$GY$599,lists1!$B$12,FALSE)</f>
        <v>12.32</v>
      </c>
      <c r="E796" s="14" t="str">
        <f t="shared" ref="E796:E859" si="6">IF(D796="&amp;^%","no data",B796)</f>
        <v>SR</v>
      </c>
      <c r="F796"/>
      <c r="G796"/>
      <c r="H796"/>
      <c r="I796"/>
      <c r="J796"/>
    </row>
    <row r="797" spans="1:10" x14ac:dyDescent="0.25">
      <c r="A797" s="15" t="s">
        <v>565</v>
      </c>
      <c r="B797" s="16" t="s">
        <v>854</v>
      </c>
      <c r="C797" s="16"/>
      <c r="D797" s="14">
        <f>VLOOKUP(A797,'average earnings workplace 2012'!$A$13:$GY$599,lists1!$B$12,FALSE)</f>
        <v>12.72</v>
      </c>
      <c r="E797" s="14" t="str">
        <f t="shared" si="6"/>
        <v>R50</v>
      </c>
      <c r="F797"/>
      <c r="G797"/>
      <c r="H797"/>
      <c r="I797"/>
      <c r="J797"/>
    </row>
    <row r="798" spans="1:10" x14ac:dyDescent="0.25">
      <c r="A798" s="15" t="s">
        <v>614</v>
      </c>
      <c r="B798" s="16" t="s">
        <v>853</v>
      </c>
      <c r="C798" s="16"/>
      <c r="D798" s="14">
        <f>VLOOKUP(A798,'average earnings workplace 2012'!$A$13:$GY$599,lists1!$B$12,FALSE)</f>
        <v>17.21</v>
      </c>
      <c r="E798" s="14" t="str">
        <f t="shared" si="6"/>
        <v>OU</v>
      </c>
      <c r="F798"/>
      <c r="G798"/>
      <c r="H798"/>
      <c r="I798"/>
      <c r="J798"/>
    </row>
    <row r="799" spans="1:10" x14ac:dyDescent="0.25">
      <c r="A799" s="15" t="s">
        <v>474</v>
      </c>
      <c r="B799" s="16" t="s">
        <v>855</v>
      </c>
      <c r="C799" s="16"/>
      <c r="D799" s="14">
        <f>VLOOKUP(A799,'average earnings workplace 2012'!$A$13:$GY$599,lists1!$B$12,FALSE)</f>
        <v>13.91</v>
      </c>
      <c r="E799" s="14" t="str">
        <f t="shared" si="6"/>
        <v>MU</v>
      </c>
      <c r="F799"/>
      <c r="G799"/>
      <c r="H799"/>
      <c r="I799"/>
      <c r="J799"/>
    </row>
    <row r="800" spans="1:10" x14ac:dyDescent="0.25">
      <c r="A800" s="15" t="s">
        <v>450</v>
      </c>
      <c r="B800" s="16" t="s">
        <v>850</v>
      </c>
      <c r="C800" s="16"/>
      <c r="D800" s="14">
        <f>VLOOKUP(A800,'average earnings workplace 2012'!$A$13:$GY$599,lists1!$B$12,FALSE)</f>
        <v>12.05</v>
      </c>
      <c r="E800" s="14" t="str">
        <f t="shared" si="6"/>
        <v>LU</v>
      </c>
      <c r="F800"/>
      <c r="G800"/>
      <c r="H800"/>
      <c r="I800"/>
      <c r="J800"/>
    </row>
    <row r="801" spans="1:10" x14ac:dyDescent="0.25">
      <c r="A801" s="15" t="s">
        <v>557</v>
      </c>
      <c r="B801" s="16" t="s">
        <v>850</v>
      </c>
      <c r="C801" s="16"/>
      <c r="D801" s="14">
        <f>VLOOKUP(A801,'average earnings workplace 2012'!$A$13:$GY$599,lists1!$B$12,FALSE)</f>
        <v>11.61</v>
      </c>
      <c r="E801" s="14" t="str">
        <f t="shared" si="6"/>
        <v>LU</v>
      </c>
      <c r="F801"/>
      <c r="G801"/>
      <c r="H801"/>
      <c r="I801"/>
      <c r="J801"/>
    </row>
    <row r="802" spans="1:10" x14ac:dyDescent="0.25">
      <c r="A802" s="15" t="s">
        <v>570</v>
      </c>
      <c r="B802" s="16" t="s">
        <v>851</v>
      </c>
      <c r="C802" s="16"/>
      <c r="D802" s="14">
        <f>VLOOKUP(A802,'average earnings workplace 2012'!$A$13:$GY$599,lists1!$B$12,FALSE)</f>
        <v>14.39</v>
      </c>
      <c r="E802" s="14" t="str">
        <f t="shared" si="6"/>
        <v>R80</v>
      </c>
      <c r="F802"/>
      <c r="G802"/>
      <c r="H802"/>
      <c r="I802"/>
      <c r="J802"/>
    </row>
    <row r="803" spans="1:10" x14ac:dyDescent="0.25">
      <c r="A803" s="15" t="s">
        <v>761</v>
      </c>
      <c r="B803" s="16" t="s">
        <v>854</v>
      </c>
      <c r="C803" s="16"/>
      <c r="D803" s="14">
        <f>VLOOKUP(A803,'average earnings workplace 2012'!$A$13:$GY$599,lists1!$B$12,FALSE)</f>
        <v>14.1</v>
      </c>
      <c r="E803" s="14" t="str">
        <f t="shared" si="6"/>
        <v>R50</v>
      </c>
      <c r="F803"/>
      <c r="G803"/>
      <c r="H803"/>
      <c r="I803"/>
      <c r="J803"/>
    </row>
    <row r="804" spans="1:10" x14ac:dyDescent="0.25">
      <c r="A804" s="15" t="s">
        <v>629</v>
      </c>
      <c r="B804" s="16" t="s">
        <v>851</v>
      </c>
      <c r="C804" s="16"/>
      <c r="D804" s="14">
        <f>VLOOKUP(A804,'average earnings workplace 2012'!$A$13:$GY$599,lists1!$B$12,FALSE)</f>
        <v>13.2</v>
      </c>
      <c r="E804" s="14" t="str">
        <f t="shared" si="6"/>
        <v>R80</v>
      </c>
      <c r="F804"/>
      <c r="G804"/>
      <c r="H804"/>
      <c r="I804"/>
      <c r="J804"/>
    </row>
    <row r="805" spans="1:10" x14ac:dyDescent="0.25">
      <c r="A805" s="15" t="s">
        <v>455</v>
      </c>
      <c r="B805" s="16" t="s">
        <v>855</v>
      </c>
      <c r="C805" s="16"/>
      <c r="D805" s="14">
        <f>VLOOKUP(A805,'average earnings workplace 2012'!$A$13:$GY$599,lists1!$B$12,FALSE)</f>
        <v>11.53</v>
      </c>
      <c r="E805" s="14" t="str">
        <f t="shared" si="6"/>
        <v>MU</v>
      </c>
      <c r="F805"/>
      <c r="G805"/>
      <c r="H805"/>
      <c r="I805"/>
      <c r="J805"/>
    </row>
    <row r="806" spans="1:10" x14ac:dyDescent="0.25">
      <c r="A806" s="15" t="s">
        <v>720</v>
      </c>
      <c r="B806" s="16" t="s">
        <v>853</v>
      </c>
      <c r="C806" s="16"/>
      <c r="D806" s="14">
        <f>VLOOKUP(A806,'average earnings workplace 2012'!$A$13:$GY$599,lists1!$B$12,FALSE)</f>
        <v>14.56</v>
      </c>
      <c r="E806" s="14" t="str">
        <f t="shared" si="6"/>
        <v>OU</v>
      </c>
      <c r="F806"/>
      <c r="G806"/>
      <c r="H806"/>
      <c r="I806"/>
      <c r="J806"/>
    </row>
    <row r="807" spans="1:10" x14ac:dyDescent="0.25">
      <c r="A807" s="15" t="s">
        <v>662</v>
      </c>
      <c r="B807" s="16" t="s">
        <v>855</v>
      </c>
      <c r="C807" s="16"/>
      <c r="D807" s="14">
        <f>VLOOKUP(A807,'average earnings workplace 2012'!$A$13:$GY$599,lists1!$B$12,FALSE)</f>
        <v>11.2</v>
      </c>
      <c r="E807" s="14" t="str">
        <f t="shared" si="6"/>
        <v>MU</v>
      </c>
      <c r="F807"/>
      <c r="G807"/>
      <c r="H807"/>
      <c r="I807"/>
      <c r="J807"/>
    </row>
    <row r="808" spans="1:10" x14ac:dyDescent="0.25">
      <c r="A808" s="15" t="s">
        <v>704</v>
      </c>
      <c r="B808" s="17" t="s">
        <v>852</v>
      </c>
      <c r="C808" s="17"/>
      <c r="D808" s="14">
        <f>VLOOKUP(A808,'average earnings workplace 2012'!$A$13:$GY$599,lists1!$B$12,FALSE)</f>
        <v>10.58</v>
      </c>
      <c r="E808" s="14" t="str">
        <f t="shared" si="6"/>
        <v>SR</v>
      </c>
      <c r="F808"/>
      <c r="G808"/>
      <c r="H808"/>
      <c r="I808"/>
      <c r="J808"/>
    </row>
    <row r="809" spans="1:10" x14ac:dyDescent="0.25">
      <c r="A809" s="15" t="s">
        <v>740</v>
      </c>
      <c r="B809" s="16" t="s">
        <v>853</v>
      </c>
      <c r="C809" s="16"/>
      <c r="D809" s="14">
        <f>VLOOKUP(A809,'average earnings workplace 2012'!$A$13:$GY$599,lists1!$B$12,FALSE)</f>
        <v>14.62</v>
      </c>
      <c r="E809" s="14" t="str">
        <f t="shared" si="6"/>
        <v>OU</v>
      </c>
      <c r="F809"/>
      <c r="G809"/>
      <c r="H809"/>
      <c r="I809"/>
      <c r="J809"/>
    </row>
    <row r="810" spans="1:10" x14ac:dyDescent="0.25">
      <c r="A810" s="15" t="s">
        <v>475</v>
      </c>
      <c r="B810" s="16" t="s">
        <v>855</v>
      </c>
      <c r="C810" s="16"/>
      <c r="D810" s="14">
        <f>VLOOKUP(A810,'average earnings workplace 2012'!$A$13:$GY$599,lists1!$B$12,FALSE)</f>
        <v>11.3</v>
      </c>
      <c r="E810" s="14" t="str">
        <f t="shared" si="6"/>
        <v>MU</v>
      </c>
      <c r="F810"/>
      <c r="G810"/>
      <c r="H810"/>
      <c r="I810"/>
      <c r="J810"/>
    </row>
    <row r="811" spans="1:10" x14ac:dyDescent="0.25">
      <c r="A811" s="15" t="s">
        <v>566</v>
      </c>
      <c r="B811" s="16" t="s">
        <v>853</v>
      </c>
      <c r="C811" s="16"/>
      <c r="D811" s="14">
        <f>VLOOKUP(A811,'average earnings workplace 2012'!$A$13:$GY$599,lists1!$B$12,FALSE)</f>
        <v>10.29</v>
      </c>
      <c r="E811" s="14" t="str">
        <f t="shared" si="6"/>
        <v>OU</v>
      </c>
      <c r="F811"/>
      <c r="G811"/>
      <c r="H811"/>
      <c r="I811"/>
      <c r="J811"/>
    </row>
    <row r="812" spans="1:10" x14ac:dyDescent="0.25">
      <c r="A812" s="15" t="s">
        <v>721</v>
      </c>
      <c r="B812" s="16" t="s">
        <v>854</v>
      </c>
      <c r="C812" s="16"/>
      <c r="D812" s="14">
        <f>VLOOKUP(A812,'average earnings workplace 2012'!$A$13:$GY$599,lists1!$B$12,FALSE)</f>
        <v>11.57</v>
      </c>
      <c r="E812" s="14" t="str">
        <f t="shared" si="6"/>
        <v>R50</v>
      </c>
      <c r="F812"/>
      <c r="G812"/>
      <c r="H812"/>
      <c r="I812"/>
      <c r="J812"/>
    </row>
    <row r="813" spans="1:10" x14ac:dyDescent="0.25">
      <c r="A813" s="15" t="s">
        <v>766</v>
      </c>
      <c r="B813" s="17" t="s">
        <v>852</v>
      </c>
      <c r="C813" s="17"/>
      <c r="D813" s="14">
        <f>VLOOKUP(A813,'average earnings workplace 2012'!$A$13:$GY$599,lists1!$B$12,FALSE)</f>
        <v>11.77</v>
      </c>
      <c r="E813" s="14" t="str">
        <f t="shared" si="6"/>
        <v>SR</v>
      </c>
      <c r="F813"/>
      <c r="G813"/>
      <c r="H813"/>
      <c r="I813"/>
      <c r="J813"/>
    </row>
    <row r="814" spans="1:10" x14ac:dyDescent="0.25">
      <c r="A814" s="15" t="s">
        <v>748</v>
      </c>
      <c r="B814" s="16" t="s">
        <v>851</v>
      </c>
      <c r="C814" s="16"/>
      <c r="D814" s="14">
        <f>VLOOKUP(A814,'average earnings workplace 2012'!$A$13:$GY$599,lists1!$B$12,FALSE)</f>
        <v>10.34</v>
      </c>
      <c r="E814" s="14" t="str">
        <f t="shared" si="6"/>
        <v>R80</v>
      </c>
      <c r="F814"/>
      <c r="G814"/>
      <c r="H814"/>
      <c r="I814"/>
      <c r="J814"/>
    </row>
    <row r="815" spans="1:10" x14ac:dyDescent="0.25">
      <c r="A815" s="15" t="s">
        <v>558</v>
      </c>
      <c r="B815" s="16" t="s">
        <v>853</v>
      </c>
      <c r="C815" s="16"/>
      <c r="D815" s="14">
        <f>VLOOKUP(A815,'average earnings workplace 2012'!$A$13:$GY$599,lists1!$B$12,FALSE)</f>
        <v>12.01</v>
      </c>
      <c r="E815" s="14" t="str">
        <f t="shared" si="6"/>
        <v>OU</v>
      </c>
      <c r="F815"/>
      <c r="G815"/>
      <c r="H815"/>
      <c r="I815"/>
      <c r="J815"/>
    </row>
    <row r="816" spans="1:10" x14ac:dyDescent="0.25">
      <c r="A816" s="15" t="s">
        <v>606</v>
      </c>
      <c r="B816" s="16" t="s">
        <v>854</v>
      </c>
      <c r="C816" s="16"/>
      <c r="D816" s="14">
        <f>VLOOKUP(A816,'average earnings workplace 2012'!$A$13:$GY$599,lists1!$B$12,FALSE)</f>
        <v>10.029999999999999</v>
      </c>
      <c r="E816" s="14" t="str">
        <f t="shared" si="6"/>
        <v>R50</v>
      </c>
      <c r="F816"/>
      <c r="G816"/>
      <c r="H816"/>
      <c r="I816"/>
      <c r="J816"/>
    </row>
    <row r="817" spans="1:10" x14ac:dyDescent="0.25">
      <c r="A817" s="15" t="s">
        <v>694</v>
      </c>
      <c r="B817" s="16" t="s">
        <v>854</v>
      </c>
      <c r="C817" s="16"/>
      <c r="D817" s="14">
        <f>VLOOKUP(A817,'average earnings workplace 2012'!$A$13:$GY$599,lists1!$B$12,FALSE)</f>
        <v>13.25</v>
      </c>
      <c r="E817" s="14" t="str">
        <f t="shared" si="6"/>
        <v>R50</v>
      </c>
      <c r="F817"/>
      <c r="G817"/>
      <c r="H817"/>
      <c r="I817"/>
      <c r="J817"/>
    </row>
    <row r="818" spans="1:10" x14ac:dyDescent="0.25">
      <c r="A818" s="15" t="s">
        <v>762</v>
      </c>
      <c r="B818" s="16" t="s">
        <v>854</v>
      </c>
      <c r="C818" s="16"/>
      <c r="D818" s="14">
        <f>VLOOKUP(A818,'average earnings workplace 2012'!$A$13:$GY$599,lists1!$B$12,FALSE)</f>
        <v>13.52</v>
      </c>
      <c r="E818" s="14" t="str">
        <f t="shared" si="6"/>
        <v>R50</v>
      </c>
      <c r="F818"/>
      <c r="G818"/>
      <c r="H818"/>
      <c r="I818"/>
      <c r="J818"/>
    </row>
    <row r="819" spans="1:10" x14ac:dyDescent="0.25">
      <c r="A819" s="15" t="s">
        <v>705</v>
      </c>
      <c r="B819" s="16" t="s">
        <v>853</v>
      </c>
      <c r="C819" s="16"/>
      <c r="D819" s="14">
        <f>VLOOKUP(A819,'average earnings workplace 2012'!$A$13:$GY$599,lists1!$B$12,FALSE)</f>
        <v>10.64</v>
      </c>
      <c r="E819" s="14" t="str">
        <f t="shared" si="6"/>
        <v>OU</v>
      </c>
      <c r="F819"/>
      <c r="G819"/>
      <c r="H819"/>
      <c r="I819"/>
      <c r="J819"/>
    </row>
    <row r="820" spans="1:10" x14ac:dyDescent="0.25">
      <c r="A820" s="15" t="s">
        <v>615</v>
      </c>
      <c r="B820" s="16" t="s">
        <v>855</v>
      </c>
      <c r="C820" s="16"/>
      <c r="D820" s="14">
        <f>VLOOKUP(A820,'average earnings workplace 2012'!$A$13:$GY$599,lists1!$B$12,FALSE)</f>
        <v>16.77</v>
      </c>
      <c r="E820" s="14" t="str">
        <f t="shared" si="6"/>
        <v>MU</v>
      </c>
      <c r="F820"/>
      <c r="G820"/>
      <c r="H820"/>
      <c r="I820"/>
      <c r="J820"/>
    </row>
    <row r="821" spans="1:10" x14ac:dyDescent="0.25">
      <c r="A821" s="15" t="s">
        <v>590</v>
      </c>
      <c r="B821" s="16" t="s">
        <v>853</v>
      </c>
      <c r="C821" s="16"/>
      <c r="D821" s="14">
        <f>VLOOKUP(A821,'average earnings workplace 2012'!$A$13:$GY$599,lists1!$B$12,FALSE)</f>
        <v>12.01</v>
      </c>
      <c r="E821" s="14" t="str">
        <f t="shared" si="6"/>
        <v>OU</v>
      </c>
      <c r="F821"/>
      <c r="G821"/>
      <c r="H821"/>
      <c r="I821"/>
      <c r="J821"/>
    </row>
    <row r="822" spans="1:10" x14ac:dyDescent="0.25">
      <c r="A822" s="15" t="s">
        <v>706</v>
      </c>
      <c r="B822" s="16" t="s">
        <v>854</v>
      </c>
      <c r="C822" s="16"/>
      <c r="D822" s="14">
        <f>VLOOKUP(A822,'average earnings workplace 2012'!$A$13:$GY$599,lists1!$B$12,FALSE)</f>
        <v>13.24</v>
      </c>
      <c r="E822" s="14" t="str">
        <f t="shared" si="6"/>
        <v>R50</v>
      </c>
      <c r="F822"/>
      <c r="G822"/>
      <c r="H822"/>
      <c r="I822"/>
      <c r="J822"/>
    </row>
    <row r="823" spans="1:10" x14ac:dyDescent="0.25">
      <c r="A823" s="15" t="s">
        <v>741</v>
      </c>
      <c r="B823" s="16" t="s">
        <v>853</v>
      </c>
      <c r="C823" s="16"/>
      <c r="D823" s="14">
        <f>VLOOKUP(A823,'average earnings workplace 2012'!$A$13:$GY$599,lists1!$B$12,FALSE)</f>
        <v>9.84</v>
      </c>
      <c r="E823" s="14" t="str">
        <f t="shared" si="6"/>
        <v>OU</v>
      </c>
      <c r="F823"/>
      <c r="G823"/>
      <c r="H823"/>
      <c r="I823"/>
      <c r="J823"/>
    </row>
    <row r="824" spans="1:10" x14ac:dyDescent="0.25">
      <c r="A824" s="15" t="s">
        <v>749</v>
      </c>
      <c r="B824" s="16" t="s">
        <v>851</v>
      </c>
      <c r="C824" s="16"/>
      <c r="D824" s="14">
        <f>VLOOKUP(A824,'average earnings workplace 2012'!$A$13:$GY$599,lists1!$B$12,FALSE)</f>
        <v>9.2100000000000009</v>
      </c>
      <c r="E824" s="14" t="str">
        <f t="shared" si="6"/>
        <v>R80</v>
      </c>
      <c r="F824"/>
      <c r="G824"/>
      <c r="H824"/>
      <c r="I824"/>
      <c r="J824"/>
    </row>
    <row r="825" spans="1:10" x14ac:dyDescent="0.25">
      <c r="A825" s="15" t="s">
        <v>642</v>
      </c>
      <c r="B825" s="16" t="s">
        <v>855</v>
      </c>
      <c r="C825" s="16"/>
      <c r="D825" s="14">
        <f>VLOOKUP(A825,'average earnings workplace 2012'!$A$13:$GY$599,lists1!$B$12,FALSE)</f>
        <v>24.61</v>
      </c>
      <c r="E825" s="14" t="str">
        <f t="shared" si="6"/>
        <v>MU</v>
      </c>
      <c r="F825"/>
      <c r="G825"/>
      <c r="H825"/>
      <c r="I825"/>
      <c r="J825"/>
    </row>
    <row r="826" spans="1:10" x14ac:dyDescent="0.25">
      <c r="A826" s="15" t="s">
        <v>476</v>
      </c>
      <c r="B826" s="16" t="s">
        <v>855</v>
      </c>
      <c r="C826" s="16"/>
      <c r="D826" s="14">
        <f>VLOOKUP(A826,'average earnings workplace 2012'!$A$13:$GY$599,lists1!$B$12,FALSE)</f>
        <v>13.45</v>
      </c>
      <c r="E826" s="14" t="str">
        <f t="shared" si="6"/>
        <v>MU</v>
      </c>
      <c r="F826"/>
      <c r="G826"/>
      <c r="H826"/>
      <c r="I826"/>
      <c r="J826"/>
    </row>
    <row r="827" spans="1:10" x14ac:dyDescent="0.25">
      <c r="A827" s="15" t="s">
        <v>707</v>
      </c>
      <c r="B827" s="17" t="s">
        <v>852</v>
      </c>
      <c r="C827" s="17"/>
      <c r="D827" s="14">
        <f>VLOOKUP(A827,'average earnings workplace 2012'!$A$13:$GY$599,lists1!$B$12,FALSE)</f>
        <v>15.83</v>
      </c>
      <c r="E827" s="14" t="str">
        <f t="shared" si="6"/>
        <v>SR</v>
      </c>
      <c r="F827"/>
      <c r="G827"/>
      <c r="H827"/>
      <c r="I827"/>
      <c r="J827"/>
    </row>
    <row r="828" spans="1:10" x14ac:dyDescent="0.25">
      <c r="A828" s="15" t="s">
        <v>607</v>
      </c>
      <c r="B828" s="16" t="s">
        <v>851</v>
      </c>
      <c r="C828" s="16"/>
      <c r="D828" s="14">
        <f>VLOOKUP(A828,'average earnings workplace 2012'!$A$13:$GY$599,lists1!$B$12,FALSE)</f>
        <v>14.29</v>
      </c>
      <c r="E828" s="14" t="str">
        <f t="shared" si="6"/>
        <v>R80</v>
      </c>
      <c r="F828"/>
      <c r="G828"/>
      <c r="H828"/>
      <c r="I828"/>
      <c r="J828"/>
    </row>
    <row r="829" spans="1:10" x14ac:dyDescent="0.25">
      <c r="A829" s="15" t="s">
        <v>711</v>
      </c>
      <c r="B829" s="16" t="s">
        <v>854</v>
      </c>
      <c r="C829" s="16"/>
      <c r="D829" s="14">
        <f>VLOOKUP(A829,'average earnings workplace 2012'!$A$13:$GY$599,lists1!$B$12,FALSE)</f>
        <v>17.36</v>
      </c>
      <c r="E829" s="14" t="str">
        <f t="shared" si="6"/>
        <v>R50</v>
      </c>
      <c r="F829"/>
      <c r="G829"/>
      <c r="H829"/>
      <c r="I829"/>
      <c r="J829"/>
    </row>
    <row r="830" spans="1:10" x14ac:dyDescent="0.25">
      <c r="A830" s="15" t="s">
        <v>515</v>
      </c>
      <c r="B830" s="17" t="s">
        <v>852</v>
      </c>
      <c r="C830" s="17"/>
      <c r="D830" s="14">
        <f>VLOOKUP(A830,'average earnings workplace 2012'!$A$13:$GY$599,lists1!$B$12,FALSE)</f>
        <v>11.76</v>
      </c>
      <c r="E830" s="14" t="str">
        <f t="shared" si="6"/>
        <v>SR</v>
      </c>
      <c r="F830"/>
      <c r="G830"/>
      <c r="H830"/>
      <c r="I830"/>
      <c r="J830"/>
    </row>
    <row r="831" spans="1:10" x14ac:dyDescent="0.25">
      <c r="A831" s="15" t="s">
        <v>577</v>
      </c>
      <c r="B831" s="16" t="s">
        <v>855</v>
      </c>
      <c r="C831" s="16"/>
      <c r="D831" s="14">
        <f>VLOOKUP(A831,'average earnings workplace 2012'!$A$13:$GY$599,lists1!$B$12,FALSE)</f>
        <v>11.09</v>
      </c>
      <c r="E831" s="14" t="str">
        <f t="shared" si="6"/>
        <v>MU</v>
      </c>
      <c r="F831"/>
      <c r="G831"/>
      <c r="H831"/>
      <c r="I831"/>
      <c r="J831"/>
    </row>
    <row r="832" spans="1:10" x14ac:dyDescent="0.25">
      <c r="A832" s="15" t="s">
        <v>663</v>
      </c>
      <c r="B832" s="16" t="s">
        <v>855</v>
      </c>
      <c r="C832" s="16"/>
      <c r="D832" s="14">
        <f>VLOOKUP(A832,'average earnings workplace 2012'!$A$13:$GY$599,lists1!$B$12,FALSE)</f>
        <v>14.05</v>
      </c>
      <c r="E832" s="14" t="str">
        <f t="shared" si="6"/>
        <v>MU</v>
      </c>
      <c r="F832"/>
      <c r="G832"/>
      <c r="H832"/>
      <c r="I832"/>
      <c r="J832"/>
    </row>
    <row r="833" spans="1:10" x14ac:dyDescent="0.25">
      <c r="A833" s="15" t="s">
        <v>643</v>
      </c>
      <c r="B833" s="16" t="s">
        <v>855</v>
      </c>
      <c r="C833" s="16"/>
      <c r="D833" s="14">
        <f>VLOOKUP(A833,'average earnings workplace 2012'!$A$13:$GY$599,lists1!$B$12,FALSE)</f>
        <v>14.46</v>
      </c>
      <c r="E833" s="14" t="str">
        <f t="shared" si="6"/>
        <v>MU</v>
      </c>
      <c r="F833"/>
      <c r="G833"/>
      <c r="H833"/>
      <c r="I833"/>
      <c r="J833"/>
    </row>
    <row r="834" spans="1:10" x14ac:dyDescent="0.25">
      <c r="A834" s="15" t="s">
        <v>461</v>
      </c>
      <c r="B834" s="16" t="s">
        <v>853</v>
      </c>
      <c r="C834" s="16"/>
      <c r="D834" s="14">
        <f>VLOOKUP(A834,'average earnings workplace 2012'!$A$13:$GY$599,lists1!$B$12,FALSE)</f>
        <v>11.76</v>
      </c>
      <c r="E834" s="14" t="str">
        <f t="shared" si="6"/>
        <v>OU</v>
      </c>
      <c r="F834"/>
      <c r="G834"/>
      <c r="H834"/>
      <c r="I834"/>
      <c r="J834"/>
    </row>
    <row r="835" spans="1:10" x14ac:dyDescent="0.25">
      <c r="A835" s="15" t="s">
        <v>571</v>
      </c>
      <c r="B835" s="17" t="s">
        <v>852</v>
      </c>
      <c r="C835" s="17"/>
      <c r="D835" s="14">
        <f>VLOOKUP(A835,'average earnings workplace 2012'!$A$13:$GY$599,lists1!$B$12,FALSE)</f>
        <v>15.33</v>
      </c>
      <c r="E835" s="14" t="str">
        <f t="shared" si="6"/>
        <v>SR</v>
      </c>
      <c r="F835"/>
      <c r="G835"/>
      <c r="H835"/>
      <c r="I835"/>
      <c r="J835"/>
    </row>
    <row r="836" spans="1:10" x14ac:dyDescent="0.25">
      <c r="A836" s="15" t="s">
        <v>616</v>
      </c>
      <c r="B836" s="16" t="s">
        <v>855</v>
      </c>
      <c r="C836" s="16"/>
      <c r="D836" s="14">
        <f>VLOOKUP(A836,'average earnings workplace 2012'!$A$13:$GY$599,lists1!$B$12,FALSE)</f>
        <v>14.42</v>
      </c>
      <c r="E836" s="14" t="str">
        <f t="shared" si="6"/>
        <v>MU</v>
      </c>
      <c r="F836"/>
      <c r="G836"/>
      <c r="H836"/>
      <c r="I836"/>
      <c r="J836"/>
    </row>
    <row r="837" spans="1:10" x14ac:dyDescent="0.25">
      <c r="A837" s="15" t="s">
        <v>630</v>
      </c>
      <c r="B837" s="17" t="s">
        <v>852</v>
      </c>
      <c r="C837" s="17"/>
      <c r="D837" s="14">
        <f>VLOOKUP(A837,'average earnings workplace 2012'!$A$13:$GY$599,lists1!$B$12,FALSE)</f>
        <v>10.029999999999999</v>
      </c>
      <c r="E837" s="14" t="str">
        <f t="shared" si="6"/>
        <v>SR</v>
      </c>
      <c r="F837"/>
      <c r="G837"/>
      <c r="H837"/>
      <c r="I837"/>
      <c r="J837"/>
    </row>
    <row r="838" spans="1:10" x14ac:dyDescent="0.25">
      <c r="A838" s="15" t="s">
        <v>722</v>
      </c>
      <c r="B838" s="16" t="s">
        <v>854</v>
      </c>
      <c r="C838" s="16"/>
      <c r="D838" s="14">
        <f>VLOOKUP(A838,'average earnings workplace 2012'!$A$13:$GY$599,lists1!$B$12,FALSE)</f>
        <v>13.42</v>
      </c>
      <c r="E838" s="14" t="str">
        <f t="shared" si="6"/>
        <v>R50</v>
      </c>
      <c r="F838"/>
      <c r="G838"/>
      <c r="H838"/>
      <c r="I838"/>
      <c r="J838"/>
    </row>
    <row r="839" spans="1:10" x14ac:dyDescent="0.25">
      <c r="A839" s="15" t="s">
        <v>684</v>
      </c>
      <c r="B839" s="16" t="s">
        <v>851</v>
      </c>
      <c r="C839" s="16"/>
      <c r="D839" s="14">
        <f>VLOOKUP(A839,'average earnings workplace 2012'!$A$13:$GY$599,lists1!$B$12,FALSE)</f>
        <v>10.55</v>
      </c>
      <c r="E839" s="14" t="str">
        <f t="shared" si="6"/>
        <v>R80</v>
      </c>
      <c r="F839"/>
      <c r="G839"/>
      <c r="H839"/>
      <c r="I839"/>
      <c r="J839"/>
    </row>
    <row r="840" spans="1:10" x14ac:dyDescent="0.25">
      <c r="A840" s="15" t="s">
        <v>548</v>
      </c>
      <c r="B840" s="17" t="s">
        <v>852</v>
      </c>
      <c r="C840" s="17"/>
      <c r="D840" s="14">
        <f>VLOOKUP(A840,'average earnings workplace 2012'!$A$13:$GY$599,lists1!$B$12,FALSE)</f>
        <v>10.47</v>
      </c>
      <c r="E840" s="14" t="str">
        <f t="shared" si="6"/>
        <v>SR</v>
      </c>
      <c r="F840"/>
      <c r="G840"/>
      <c r="H840"/>
      <c r="I840"/>
      <c r="J840"/>
    </row>
    <row r="841" spans="1:10" x14ac:dyDescent="0.25">
      <c r="A841" s="15" t="s">
        <v>617</v>
      </c>
      <c r="B841" s="16" t="s">
        <v>853</v>
      </c>
      <c r="C841" s="16"/>
      <c r="D841" s="14">
        <f>VLOOKUP(A841,'average earnings workplace 2012'!$A$13:$GY$599,lists1!$B$12,FALSE)</f>
        <v>14.88</v>
      </c>
      <c r="E841" s="14" t="str">
        <f t="shared" si="6"/>
        <v>OU</v>
      </c>
      <c r="F841"/>
      <c r="G841"/>
      <c r="H841"/>
      <c r="I841"/>
      <c r="J841"/>
    </row>
    <row r="842" spans="1:10" x14ac:dyDescent="0.25">
      <c r="A842" s="15" t="s">
        <v>673</v>
      </c>
      <c r="B842" s="17" t="s">
        <v>852</v>
      </c>
      <c r="C842" s="17"/>
      <c r="D842" s="14">
        <f>VLOOKUP(A842,'average earnings workplace 2012'!$A$13:$GY$599,lists1!$B$12,FALSE)</f>
        <v>16.41</v>
      </c>
      <c r="E842" s="14" t="str">
        <f t="shared" si="6"/>
        <v>SR</v>
      </c>
      <c r="F842"/>
      <c r="G842"/>
      <c r="H842"/>
      <c r="I842"/>
      <c r="J842"/>
    </row>
    <row r="843" spans="1:10" x14ac:dyDescent="0.25">
      <c r="A843" s="15" t="s">
        <v>750</v>
      </c>
      <c r="B843" s="16" t="s">
        <v>851</v>
      </c>
      <c r="C843" s="16"/>
      <c r="D843" s="14">
        <f>VLOOKUP(A843,'average earnings workplace 2012'!$A$13:$GY$599,lists1!$B$12,FALSE)</f>
        <v>9.39</v>
      </c>
      <c r="E843" s="14" t="str">
        <f t="shared" si="6"/>
        <v>R80</v>
      </c>
      <c r="F843"/>
      <c r="G843"/>
      <c r="H843"/>
      <c r="I843"/>
      <c r="J843"/>
    </row>
    <row r="844" spans="1:10" x14ac:dyDescent="0.25">
      <c r="A844" s="15" t="s">
        <v>755</v>
      </c>
      <c r="B844" s="16" t="s">
        <v>851</v>
      </c>
      <c r="C844" s="16"/>
      <c r="D844" s="14">
        <f>VLOOKUP(A844,'average earnings workplace 2012'!$A$13:$GY$599,lists1!$B$12,FALSE)</f>
        <v>13.52</v>
      </c>
      <c r="E844" s="14" t="str">
        <f t="shared" si="6"/>
        <v>R80</v>
      </c>
      <c r="F844"/>
      <c r="G844"/>
      <c r="H844"/>
      <c r="I844"/>
      <c r="J844"/>
    </row>
    <row r="845" spans="1:10" x14ac:dyDescent="0.25">
      <c r="A845" s="15" t="s">
        <v>488</v>
      </c>
      <c r="B845" s="16" t="s">
        <v>854</v>
      </c>
      <c r="C845" s="16"/>
      <c r="D845" s="14">
        <f>VLOOKUP(A845,'average earnings workplace 2012'!$A$13:$GY$599,lists1!$B$12,FALSE)</f>
        <v>10.65</v>
      </c>
      <c r="E845" s="14" t="str">
        <f t="shared" si="6"/>
        <v>R50</v>
      </c>
      <c r="F845"/>
      <c r="G845"/>
      <c r="H845"/>
      <c r="I845"/>
      <c r="J845"/>
    </row>
    <row r="846" spans="1:10" x14ac:dyDescent="0.25">
      <c r="A846" s="15" t="s">
        <v>541</v>
      </c>
      <c r="B846" s="16" t="s">
        <v>851</v>
      </c>
      <c r="C846" s="16"/>
      <c r="D846" s="14">
        <f>VLOOKUP(A846,'average earnings workplace 2012'!$A$13:$GY$599,lists1!$B$12,FALSE)</f>
        <v>11.59</v>
      </c>
      <c r="E846" s="14" t="str">
        <f t="shared" si="6"/>
        <v>R80</v>
      </c>
      <c r="F846"/>
      <c r="G846"/>
      <c r="H846"/>
      <c r="I846"/>
      <c r="J846"/>
    </row>
    <row r="847" spans="1:10" x14ac:dyDescent="0.25">
      <c r="A847" s="15" t="s">
        <v>712</v>
      </c>
      <c r="B847" s="16" t="s">
        <v>851</v>
      </c>
      <c r="C847" s="16"/>
      <c r="D847" s="14">
        <f>VLOOKUP(A847,'average earnings workplace 2012'!$A$13:$GY$599,lists1!$B$12,FALSE)</f>
        <v>12.21</v>
      </c>
      <c r="E847" s="14" t="str">
        <f t="shared" si="6"/>
        <v>R80</v>
      </c>
      <c r="F847"/>
      <c r="G847"/>
      <c r="H847"/>
      <c r="I847"/>
      <c r="J847"/>
    </row>
    <row r="848" spans="1:10" x14ac:dyDescent="0.25">
      <c r="A848" s="15" t="s">
        <v>767</v>
      </c>
      <c r="B848" s="16" t="s">
        <v>851</v>
      </c>
      <c r="C848" s="16"/>
      <c r="D848" s="14" t="str">
        <f>VLOOKUP(A848,'average earnings workplace 2012'!$A$13:$GY$599,lists1!$B$12,FALSE)</f>
        <v>&amp;^%</v>
      </c>
      <c r="E848" s="14" t="str">
        <f t="shared" si="6"/>
        <v>no data</v>
      </c>
      <c r="F848"/>
      <c r="G848"/>
      <c r="H848"/>
      <c r="I848"/>
      <c r="J848"/>
    </row>
    <row r="849" spans="1:10" x14ac:dyDescent="0.25">
      <c r="A849" s="15" t="s">
        <v>644</v>
      </c>
      <c r="B849" s="16" t="s">
        <v>855</v>
      </c>
      <c r="C849" s="16"/>
      <c r="D849" s="14">
        <f>VLOOKUP(A849,'average earnings workplace 2012'!$A$13:$GY$599,lists1!$B$12,FALSE)</f>
        <v>20.02</v>
      </c>
      <c r="E849" s="14" t="str">
        <f t="shared" si="6"/>
        <v>MU</v>
      </c>
      <c r="F849"/>
      <c r="G849"/>
      <c r="H849"/>
      <c r="I849"/>
      <c r="J849"/>
    </row>
    <row r="850" spans="1:10" x14ac:dyDescent="0.25">
      <c r="A850" s="15" t="s">
        <v>756</v>
      </c>
      <c r="B850" s="16" t="s">
        <v>853</v>
      </c>
      <c r="C850" s="16"/>
      <c r="D850" s="14">
        <f>VLOOKUP(A850,'average earnings workplace 2012'!$A$13:$GY$599,lists1!$B$12,FALSE)</f>
        <v>10.81</v>
      </c>
      <c r="E850" s="14" t="str">
        <f t="shared" si="6"/>
        <v>OU</v>
      </c>
      <c r="F850"/>
      <c r="G850"/>
      <c r="H850"/>
      <c r="I850"/>
      <c r="J850"/>
    </row>
    <row r="851" spans="1:10" x14ac:dyDescent="0.25">
      <c r="A851" s="15" t="s">
        <v>477</v>
      </c>
      <c r="B851" s="16" t="s">
        <v>855</v>
      </c>
      <c r="C851" s="16"/>
      <c r="D851" s="14">
        <f>VLOOKUP(A851,'average earnings workplace 2012'!$A$13:$GY$599,lists1!$B$12,FALSE)</f>
        <v>10.4</v>
      </c>
      <c r="E851" s="14" t="str">
        <f t="shared" si="6"/>
        <v>MU</v>
      </c>
      <c r="F851"/>
      <c r="G851"/>
      <c r="H851"/>
      <c r="I851"/>
      <c r="J851"/>
    </row>
    <row r="852" spans="1:10" x14ac:dyDescent="0.25">
      <c r="A852" s="14" t="s">
        <v>742</v>
      </c>
      <c r="B852" s="17" t="s">
        <v>854</v>
      </c>
      <c r="C852" s="17"/>
      <c r="D852" s="14">
        <f>VLOOKUP(A852,'average earnings workplace 2012'!$A$13:$GY$599,lists1!$B$12,FALSE)</f>
        <v>11.99</v>
      </c>
      <c r="E852" s="14" t="str">
        <f t="shared" si="6"/>
        <v>R50</v>
      </c>
      <c r="F852"/>
      <c r="G852"/>
      <c r="H852"/>
      <c r="I852"/>
      <c r="J852"/>
    </row>
    <row r="853" spans="1:10" x14ac:dyDescent="0.25">
      <c r="A853" s="15" t="s">
        <v>695</v>
      </c>
      <c r="B853" s="16" t="s">
        <v>854</v>
      </c>
      <c r="C853" s="16"/>
      <c r="D853" s="14">
        <f>VLOOKUP(A853,'average earnings workplace 2012'!$A$13:$GY$599,lists1!$B$12,FALSE)</f>
        <v>16.190000000000001</v>
      </c>
      <c r="E853" s="14" t="str">
        <f t="shared" si="6"/>
        <v>R50</v>
      </c>
      <c r="F853"/>
      <c r="G853"/>
      <c r="H853"/>
      <c r="I853"/>
      <c r="J853"/>
    </row>
    <row r="854" spans="1:10" x14ac:dyDescent="0.25">
      <c r="A854" s="15" t="s">
        <v>674</v>
      </c>
      <c r="B854" s="16" t="s">
        <v>853</v>
      </c>
      <c r="C854" s="16"/>
      <c r="D854" s="14">
        <f>VLOOKUP(A854,'average earnings workplace 2012'!$A$13:$GY$599,lists1!$B$12,FALSE)</f>
        <v>18.62</v>
      </c>
      <c r="E854" s="14" t="str">
        <f t="shared" si="6"/>
        <v>OU</v>
      </c>
      <c r="F854"/>
      <c r="G854"/>
      <c r="H854"/>
      <c r="I854"/>
      <c r="J854"/>
    </row>
    <row r="855" spans="1:10" x14ac:dyDescent="0.25">
      <c r="A855" s="15" t="s">
        <v>494</v>
      </c>
      <c r="B855" s="16" t="s">
        <v>850</v>
      </c>
      <c r="C855" s="16"/>
      <c r="D855" s="14">
        <f>VLOOKUP(A855,'average earnings workplace 2012'!$A$13:$GY$599,lists1!$B$12,FALSE)</f>
        <v>12.1</v>
      </c>
      <c r="E855" s="14" t="str">
        <f t="shared" si="6"/>
        <v>LU</v>
      </c>
      <c r="F855"/>
      <c r="G855"/>
      <c r="H855"/>
      <c r="I855"/>
      <c r="J855"/>
    </row>
    <row r="856" spans="1:10" x14ac:dyDescent="0.25">
      <c r="A856" s="15" t="s">
        <v>723</v>
      </c>
      <c r="B856" s="16" t="s">
        <v>855</v>
      </c>
      <c r="C856" s="16"/>
      <c r="D856" s="14">
        <f>VLOOKUP(A856,'average earnings workplace 2012'!$A$13:$GY$599,lists1!$B$12,FALSE)</f>
        <v>13.64</v>
      </c>
      <c r="E856" s="14" t="str">
        <f t="shared" si="6"/>
        <v>MU</v>
      </c>
      <c r="F856"/>
      <c r="G856"/>
      <c r="H856"/>
      <c r="I856"/>
      <c r="J856"/>
    </row>
    <row r="857" spans="1:10" x14ac:dyDescent="0.25">
      <c r="A857" s="15" t="s">
        <v>675</v>
      </c>
      <c r="B857" s="16" t="s">
        <v>850</v>
      </c>
      <c r="C857" s="16"/>
      <c r="D857" s="14">
        <f>VLOOKUP(A857,'average earnings workplace 2012'!$A$13:$GY$599,lists1!$B$12,FALSE)</f>
        <v>19.29</v>
      </c>
      <c r="E857" s="14" t="str">
        <f t="shared" si="6"/>
        <v>LU</v>
      </c>
      <c r="F857"/>
      <c r="G857"/>
      <c r="H857"/>
      <c r="I857"/>
      <c r="J857"/>
    </row>
    <row r="858" spans="1:10" x14ac:dyDescent="0.25">
      <c r="A858" s="15" t="s">
        <v>578</v>
      </c>
      <c r="B858" s="16" t="s">
        <v>855</v>
      </c>
      <c r="C858" s="16"/>
      <c r="D858" s="14">
        <f>VLOOKUP(A858,'average earnings workplace 2012'!$A$13:$GY$599,lists1!$B$12,FALSE)</f>
        <v>12.3</v>
      </c>
      <c r="E858" s="14" t="str">
        <f t="shared" si="6"/>
        <v>MU</v>
      </c>
      <c r="F858"/>
      <c r="G858"/>
      <c r="H858"/>
      <c r="I858"/>
      <c r="J858"/>
    </row>
    <row r="859" spans="1:10" x14ac:dyDescent="0.25">
      <c r="A859" s="15" t="s">
        <v>582</v>
      </c>
      <c r="B859" s="16" t="s">
        <v>853</v>
      </c>
      <c r="C859" s="16"/>
      <c r="D859" s="14">
        <f>VLOOKUP(A859,'average earnings workplace 2012'!$A$13:$GY$599,lists1!$B$12,FALSE)</f>
        <v>11.93</v>
      </c>
      <c r="E859" s="14" t="str">
        <f t="shared" si="6"/>
        <v>OU</v>
      </c>
      <c r="F859"/>
      <c r="G859"/>
      <c r="H859"/>
      <c r="I859"/>
      <c r="J859"/>
    </row>
    <row r="860" spans="1:10" x14ac:dyDescent="0.25">
      <c r="A860" s="15" t="s">
        <v>730</v>
      </c>
      <c r="B860" s="16" t="s">
        <v>850</v>
      </c>
      <c r="C860" s="16"/>
      <c r="D860" s="14">
        <f>VLOOKUP(A860,'average earnings workplace 2012'!$A$13:$GY$599,lists1!$B$12,FALSE)</f>
        <v>12.91</v>
      </c>
      <c r="E860" s="14" t="str">
        <f t="shared" ref="E860:E865" si="7">IF(D860="&amp;^%","no data",B860)</f>
        <v>LU</v>
      </c>
      <c r="F860"/>
      <c r="G860"/>
      <c r="H860"/>
      <c r="I860"/>
      <c r="J860"/>
    </row>
    <row r="861" spans="1:10" x14ac:dyDescent="0.25">
      <c r="A861" s="15" t="s">
        <v>583</v>
      </c>
      <c r="B861" s="16" t="s">
        <v>851</v>
      </c>
      <c r="C861" s="16"/>
      <c r="D861" s="14">
        <f>VLOOKUP(A861,'average earnings workplace 2012'!$A$13:$GY$599,lists1!$B$12,FALSE)</f>
        <v>10.39</v>
      </c>
      <c r="E861" s="14" t="str">
        <f t="shared" si="7"/>
        <v>R80</v>
      </c>
      <c r="F861"/>
      <c r="G861"/>
      <c r="H861"/>
      <c r="I861"/>
      <c r="J861"/>
    </row>
    <row r="862" spans="1:10" x14ac:dyDescent="0.25">
      <c r="A862" s="15" t="s">
        <v>679</v>
      </c>
      <c r="B862" s="17" t="s">
        <v>852</v>
      </c>
      <c r="C862" s="17"/>
      <c r="D862" s="14">
        <f>VLOOKUP(A862,'average earnings workplace 2012'!$A$13:$GY$599,lists1!$B$12,FALSE)</f>
        <v>15.31</v>
      </c>
      <c r="E862" s="14" t="str">
        <f t="shared" si="7"/>
        <v>SR</v>
      </c>
      <c r="F862"/>
      <c r="G862"/>
      <c r="H862"/>
      <c r="I862"/>
      <c r="J862"/>
    </row>
    <row r="863" spans="1:10" x14ac:dyDescent="0.25">
      <c r="A863" s="15" t="s">
        <v>489</v>
      </c>
      <c r="B863" s="17" t="s">
        <v>852</v>
      </c>
      <c r="C863" s="17"/>
      <c r="D863" s="14">
        <f>VLOOKUP(A863,'average earnings workplace 2012'!$A$13:$GY$599,lists1!$B$12,FALSE)</f>
        <v>10.17</v>
      </c>
      <c r="E863" s="14" t="str">
        <f t="shared" si="7"/>
        <v>SR</v>
      </c>
      <c r="F863"/>
      <c r="G863"/>
      <c r="H863"/>
      <c r="I863"/>
      <c r="J863"/>
    </row>
    <row r="864" spans="1:10" x14ac:dyDescent="0.25">
      <c r="A864" s="15" t="s">
        <v>584</v>
      </c>
      <c r="B864" s="17" t="s">
        <v>852</v>
      </c>
      <c r="C864" s="17"/>
      <c r="D864" s="14">
        <f>VLOOKUP(A864,'average earnings workplace 2012'!$A$13:$GY$599,lists1!$B$12,FALSE)</f>
        <v>9.39</v>
      </c>
      <c r="E864" s="14" t="str">
        <f t="shared" si="7"/>
        <v>SR</v>
      </c>
      <c r="F864"/>
      <c r="G864"/>
      <c r="H864"/>
      <c r="I864"/>
      <c r="J864"/>
    </row>
    <row r="865" spans="1:10" x14ac:dyDescent="0.25">
      <c r="A865" s="15" t="s">
        <v>499</v>
      </c>
      <c r="B865" s="16" t="s">
        <v>853</v>
      </c>
      <c r="C865" s="16"/>
      <c r="D865" s="14">
        <f>VLOOKUP(A865,'average earnings workplace 2012'!$A$13:$GY$599,lists1!$B$12,FALSE)</f>
        <v>13.89</v>
      </c>
      <c r="E865" s="14" t="str">
        <f t="shared" si="7"/>
        <v>OU</v>
      </c>
      <c r="F865"/>
      <c r="G865"/>
      <c r="H865"/>
      <c r="I865"/>
      <c r="J865"/>
    </row>
    <row r="870" spans="1:10" x14ac:dyDescent="0.25">
      <c r="A870" t="s">
        <v>462</v>
      </c>
      <c r="B870" t="s">
        <v>874</v>
      </c>
      <c r="C870"/>
      <c r="D870" t="s">
        <v>875</v>
      </c>
      <c r="E870"/>
      <c r="F870"/>
      <c r="G870"/>
      <c r="H870"/>
      <c r="I870"/>
      <c r="J870"/>
    </row>
    <row r="871" spans="1:10" x14ac:dyDescent="0.25">
      <c r="A871" t="s">
        <v>696</v>
      </c>
      <c r="B871" t="s">
        <v>860</v>
      </c>
      <c r="C871"/>
      <c r="D871" t="s">
        <v>875</v>
      </c>
      <c r="E871"/>
      <c r="F871"/>
      <c r="G871"/>
      <c r="H871"/>
      <c r="I871"/>
      <c r="J871"/>
    </row>
    <row r="872" spans="1:10" x14ac:dyDescent="0.25">
      <c r="A872" t="s">
        <v>676</v>
      </c>
      <c r="B872" t="s">
        <v>876</v>
      </c>
      <c r="C872"/>
      <c r="D872" t="s">
        <v>875</v>
      </c>
      <c r="E872"/>
      <c r="F872"/>
      <c r="G872"/>
      <c r="H872"/>
      <c r="I872"/>
      <c r="J872"/>
    </row>
    <row r="873" spans="1:10" x14ac:dyDescent="0.25">
      <c r="A873" t="s">
        <v>624</v>
      </c>
      <c r="B873" t="s">
        <v>874</v>
      </c>
      <c r="C873"/>
      <c r="D873" t="s">
        <v>875</v>
      </c>
      <c r="E873"/>
      <c r="F873"/>
      <c r="G873"/>
      <c r="H873"/>
      <c r="I873"/>
      <c r="J873"/>
    </row>
    <row r="874" spans="1:10" x14ac:dyDescent="0.25">
      <c r="A874" t="s">
        <v>550</v>
      </c>
      <c r="B874" t="s">
        <v>876</v>
      </c>
      <c r="C874"/>
      <c r="D874" t="s">
        <v>875</v>
      </c>
      <c r="E874"/>
      <c r="F874"/>
      <c r="G874"/>
      <c r="H874"/>
      <c r="I874"/>
      <c r="J874"/>
    </row>
    <row r="875" spans="1:10" x14ac:dyDescent="0.25">
      <c r="A875" t="s">
        <v>731</v>
      </c>
      <c r="B875" t="s">
        <v>860</v>
      </c>
      <c r="C875"/>
      <c r="D875" t="s">
        <v>877</v>
      </c>
      <c r="E875"/>
      <c r="F875"/>
      <c r="G875"/>
      <c r="H875"/>
      <c r="I875"/>
      <c r="J875"/>
    </row>
    <row r="876" spans="1:10" x14ac:dyDescent="0.25">
      <c r="A876" t="s">
        <v>535</v>
      </c>
      <c r="B876" t="s">
        <v>860</v>
      </c>
      <c r="C876"/>
      <c r="D876" t="s">
        <v>875</v>
      </c>
      <c r="E876"/>
      <c r="F876"/>
      <c r="G876"/>
      <c r="H876"/>
      <c r="I876"/>
      <c r="J876"/>
    </row>
    <row r="877" spans="1:10" x14ac:dyDescent="0.25">
      <c r="A877" t="s">
        <v>597</v>
      </c>
      <c r="B877" t="s">
        <v>876</v>
      </c>
      <c r="C877"/>
      <c r="D877" t="s">
        <v>875</v>
      </c>
      <c r="E877"/>
      <c r="F877"/>
      <c r="G877"/>
      <c r="H877"/>
      <c r="I877"/>
      <c r="J877"/>
    </row>
    <row r="878" spans="1:10" x14ac:dyDescent="0.25">
      <c r="A878" t="s">
        <v>618</v>
      </c>
      <c r="B878" t="s">
        <v>874</v>
      </c>
      <c r="C878"/>
      <c r="D878" t="s">
        <v>875</v>
      </c>
      <c r="E878"/>
      <c r="F878"/>
      <c r="G878"/>
      <c r="H878"/>
      <c r="I878"/>
      <c r="J878"/>
    </row>
    <row r="879" spans="1:10" x14ac:dyDescent="0.25">
      <c r="A879" t="s">
        <v>619</v>
      </c>
      <c r="B879" t="s">
        <v>860</v>
      </c>
      <c r="C879"/>
      <c r="D879" t="s">
        <v>875</v>
      </c>
      <c r="E879"/>
      <c r="F879"/>
      <c r="G879"/>
      <c r="H879"/>
      <c r="I879"/>
      <c r="J879"/>
    </row>
    <row r="880" spans="1:10" x14ac:dyDescent="0.25">
      <c r="A880" t="s">
        <v>833</v>
      </c>
      <c r="B880" t="s">
        <v>861</v>
      </c>
      <c r="C880"/>
      <c r="D880" t="s">
        <v>878</v>
      </c>
      <c r="E880"/>
      <c r="F880"/>
      <c r="G880"/>
      <c r="H880"/>
      <c r="I880"/>
      <c r="J880"/>
    </row>
    <row r="881" spans="1:10" x14ac:dyDescent="0.25">
      <c r="A881" t="s">
        <v>559</v>
      </c>
      <c r="B881" t="s">
        <v>860</v>
      </c>
      <c r="C881"/>
      <c r="D881" t="s">
        <v>875</v>
      </c>
      <c r="E881"/>
      <c r="F881"/>
      <c r="G881"/>
      <c r="H881"/>
      <c r="I881"/>
      <c r="J881"/>
    </row>
    <row r="882" spans="1:10" x14ac:dyDescent="0.25">
      <c r="A882" t="s">
        <v>464</v>
      </c>
      <c r="B882" t="s">
        <v>860</v>
      </c>
      <c r="C882"/>
      <c r="D882" t="s">
        <v>875</v>
      </c>
      <c r="E882"/>
      <c r="F882"/>
      <c r="G882"/>
      <c r="H882"/>
      <c r="I882"/>
      <c r="J882"/>
    </row>
    <row r="883" spans="1:10" x14ac:dyDescent="0.25">
      <c r="A883" t="s">
        <v>708</v>
      </c>
      <c r="B883" t="s">
        <v>860</v>
      </c>
      <c r="C883"/>
      <c r="D883" t="s">
        <v>875</v>
      </c>
      <c r="E883"/>
      <c r="F883"/>
      <c r="G883"/>
      <c r="H883"/>
      <c r="I883"/>
      <c r="J883"/>
    </row>
    <row r="884" spans="1:10" x14ac:dyDescent="0.25">
      <c r="A884" t="s">
        <v>458</v>
      </c>
      <c r="B884" t="s">
        <v>876</v>
      </c>
      <c r="C884"/>
      <c r="D884" t="s">
        <v>877</v>
      </c>
      <c r="E884"/>
      <c r="F884"/>
      <c r="G884"/>
      <c r="H884"/>
      <c r="I884"/>
      <c r="J884"/>
    </row>
    <row r="885" spans="1:10" x14ac:dyDescent="0.25">
      <c r="A885" t="s">
        <v>459</v>
      </c>
      <c r="B885" t="s">
        <v>860</v>
      </c>
      <c r="C885"/>
      <c r="D885" t="s">
        <v>877</v>
      </c>
      <c r="E885"/>
      <c r="F885"/>
      <c r="G885"/>
      <c r="H885"/>
      <c r="I885"/>
      <c r="J885"/>
    </row>
    <row r="886" spans="1:10" x14ac:dyDescent="0.25">
      <c r="A886" t="s">
        <v>726</v>
      </c>
      <c r="B886" t="s">
        <v>874</v>
      </c>
      <c r="C886"/>
      <c r="D886" t="s">
        <v>875</v>
      </c>
      <c r="E886"/>
      <c r="F886"/>
      <c r="G886"/>
      <c r="H886"/>
      <c r="I886"/>
      <c r="J886"/>
    </row>
    <row r="887" spans="1:10" x14ac:dyDescent="0.25">
      <c r="A887" t="s">
        <v>465</v>
      </c>
      <c r="B887" t="s">
        <v>874</v>
      </c>
      <c r="C887"/>
      <c r="D887" t="s">
        <v>875</v>
      </c>
      <c r="E887"/>
      <c r="F887"/>
      <c r="G887"/>
      <c r="H887"/>
      <c r="I887"/>
      <c r="J887"/>
    </row>
    <row r="888" spans="1:10" x14ac:dyDescent="0.25">
      <c r="A888" t="s">
        <v>734</v>
      </c>
      <c r="B888" t="s">
        <v>874</v>
      </c>
      <c r="C888"/>
      <c r="D888" t="s">
        <v>877</v>
      </c>
      <c r="E888"/>
      <c r="F888"/>
      <c r="G888"/>
      <c r="H888"/>
      <c r="I888"/>
      <c r="J888"/>
    </row>
    <row r="889" spans="1:10" x14ac:dyDescent="0.25">
      <c r="A889" t="s">
        <v>758</v>
      </c>
      <c r="B889" t="s">
        <v>874</v>
      </c>
      <c r="C889"/>
      <c r="D889" t="s">
        <v>875</v>
      </c>
      <c r="E889"/>
      <c r="F889"/>
      <c r="G889"/>
      <c r="H889"/>
      <c r="I889"/>
      <c r="J889"/>
    </row>
    <row r="890" spans="1:10" x14ac:dyDescent="0.25">
      <c r="A890" t="s">
        <v>849</v>
      </c>
      <c r="B890" t="s">
        <v>876</v>
      </c>
      <c r="C890"/>
      <c r="D890" t="s">
        <v>877</v>
      </c>
      <c r="E890"/>
      <c r="F890"/>
      <c r="G890"/>
      <c r="H890"/>
      <c r="I890"/>
      <c r="J890"/>
    </row>
    <row r="891" spans="1:10" x14ac:dyDescent="0.25">
      <c r="A891" t="s">
        <v>500</v>
      </c>
      <c r="B891" t="s">
        <v>874</v>
      </c>
      <c r="C891"/>
      <c r="D891" t="s">
        <v>875</v>
      </c>
      <c r="E891"/>
      <c r="F891"/>
      <c r="G891"/>
      <c r="H891"/>
      <c r="I891"/>
      <c r="J891"/>
    </row>
    <row r="892" spans="1:10" x14ac:dyDescent="0.25">
      <c r="A892" t="s">
        <v>822</v>
      </c>
      <c r="B892" t="s">
        <v>861</v>
      </c>
      <c r="C892"/>
      <c r="D892" t="s">
        <v>878</v>
      </c>
      <c r="E892"/>
      <c r="F892"/>
      <c r="G892"/>
      <c r="H892"/>
      <c r="I892"/>
      <c r="J892"/>
    </row>
    <row r="893" spans="1:10" x14ac:dyDescent="0.25">
      <c r="A893" t="s">
        <v>543</v>
      </c>
      <c r="B893" t="s">
        <v>874</v>
      </c>
      <c r="C893"/>
      <c r="D893" t="s">
        <v>875</v>
      </c>
      <c r="E893"/>
      <c r="F893"/>
      <c r="G893"/>
      <c r="H893"/>
      <c r="I893"/>
      <c r="J893"/>
    </row>
    <row r="894" spans="1:10" x14ac:dyDescent="0.25">
      <c r="A894" t="s">
        <v>523</v>
      </c>
      <c r="B894" t="s">
        <v>874</v>
      </c>
      <c r="C894"/>
      <c r="D894" t="s">
        <v>875</v>
      </c>
      <c r="E894"/>
      <c r="F894"/>
      <c r="G894"/>
      <c r="H894"/>
      <c r="I894"/>
      <c r="J894"/>
    </row>
    <row r="895" spans="1:10" x14ac:dyDescent="0.25">
      <c r="A895" t="s">
        <v>845</v>
      </c>
      <c r="B895" t="s">
        <v>861</v>
      </c>
      <c r="C895"/>
      <c r="D895" t="s">
        <v>878</v>
      </c>
      <c r="E895"/>
      <c r="F895"/>
      <c r="G895"/>
      <c r="H895"/>
      <c r="I895"/>
      <c r="J895"/>
    </row>
    <row r="896" spans="1:10" x14ac:dyDescent="0.25">
      <c r="A896" t="s">
        <v>699</v>
      </c>
      <c r="B896" t="s">
        <v>876</v>
      </c>
      <c r="C896"/>
      <c r="D896" t="s">
        <v>875</v>
      </c>
      <c r="E896"/>
      <c r="F896"/>
      <c r="G896"/>
      <c r="H896"/>
      <c r="I896"/>
      <c r="J896"/>
    </row>
    <row r="897" spans="1:10" x14ac:dyDescent="0.25">
      <c r="A897" t="s">
        <v>592</v>
      </c>
      <c r="B897" t="s">
        <v>874</v>
      </c>
      <c r="C897"/>
      <c r="D897" t="s">
        <v>875</v>
      </c>
      <c r="E897"/>
      <c r="F897"/>
      <c r="G897"/>
      <c r="H897"/>
      <c r="I897"/>
      <c r="J897"/>
    </row>
    <row r="898" spans="1:10" x14ac:dyDescent="0.25">
      <c r="A898" t="s">
        <v>743</v>
      </c>
      <c r="B898" t="s">
        <v>876</v>
      </c>
      <c r="C898"/>
      <c r="D898" t="s">
        <v>875</v>
      </c>
      <c r="E898"/>
      <c r="F898"/>
      <c r="G898"/>
      <c r="H898"/>
      <c r="I898"/>
      <c r="J898"/>
    </row>
    <row r="899" spans="1:10" x14ac:dyDescent="0.25">
      <c r="A899" t="s">
        <v>752</v>
      </c>
      <c r="B899" t="s">
        <v>876</v>
      </c>
      <c r="C899"/>
      <c r="D899" t="s">
        <v>875</v>
      </c>
      <c r="E899"/>
      <c r="F899"/>
      <c r="G899"/>
      <c r="H899"/>
      <c r="I899"/>
      <c r="J899"/>
    </row>
    <row r="900" spans="1:10" x14ac:dyDescent="0.25">
      <c r="A900" t="s">
        <v>610</v>
      </c>
      <c r="B900" t="s">
        <v>860</v>
      </c>
      <c r="C900"/>
      <c r="D900" t="s">
        <v>875</v>
      </c>
      <c r="E900"/>
      <c r="F900"/>
      <c r="G900"/>
      <c r="H900"/>
      <c r="I900"/>
      <c r="J900"/>
    </row>
    <row r="901" spans="1:10" x14ac:dyDescent="0.25">
      <c r="A901" t="s">
        <v>536</v>
      </c>
      <c r="B901" t="s">
        <v>874</v>
      </c>
      <c r="C901"/>
      <c r="D901" t="s">
        <v>875</v>
      </c>
      <c r="E901"/>
      <c r="F901"/>
      <c r="G901"/>
      <c r="H901"/>
      <c r="I901"/>
      <c r="J901"/>
    </row>
    <row r="902" spans="1:10" x14ac:dyDescent="0.25">
      <c r="A902" t="s">
        <v>544</v>
      </c>
      <c r="B902" t="s">
        <v>876</v>
      </c>
      <c r="C902"/>
      <c r="D902" t="s">
        <v>875</v>
      </c>
      <c r="E902"/>
      <c r="F902"/>
      <c r="G902"/>
      <c r="H902"/>
      <c r="I902"/>
      <c r="J902"/>
    </row>
    <row r="903" spans="1:10" x14ac:dyDescent="0.25">
      <c r="A903" t="s">
        <v>495</v>
      </c>
      <c r="B903" t="s">
        <v>876</v>
      </c>
      <c r="C903"/>
      <c r="D903" t="s">
        <v>877</v>
      </c>
      <c r="E903"/>
      <c r="F903"/>
      <c r="G903"/>
      <c r="H903"/>
      <c r="I903"/>
      <c r="J903"/>
    </row>
    <row r="904" spans="1:10" x14ac:dyDescent="0.25">
      <c r="A904" t="s">
        <v>466</v>
      </c>
      <c r="B904" t="s">
        <v>874</v>
      </c>
      <c r="C904"/>
      <c r="D904" t="s">
        <v>875</v>
      </c>
      <c r="E904"/>
      <c r="F904"/>
      <c r="G904"/>
      <c r="H904"/>
      <c r="I904"/>
      <c r="J904"/>
    </row>
    <row r="905" spans="1:10" x14ac:dyDescent="0.25">
      <c r="A905" t="s">
        <v>593</v>
      </c>
      <c r="B905" t="s">
        <v>874</v>
      </c>
      <c r="C905"/>
      <c r="D905" t="s">
        <v>875</v>
      </c>
      <c r="E905"/>
      <c r="F905"/>
      <c r="G905"/>
      <c r="H905"/>
      <c r="I905"/>
      <c r="J905"/>
    </row>
    <row r="906" spans="1:10" x14ac:dyDescent="0.25">
      <c r="A906" t="s">
        <v>625</v>
      </c>
      <c r="B906" t="s">
        <v>874</v>
      </c>
      <c r="C906"/>
      <c r="D906" t="s">
        <v>875</v>
      </c>
      <c r="E906"/>
      <c r="F906"/>
      <c r="G906"/>
      <c r="H906"/>
      <c r="I906"/>
      <c r="J906"/>
    </row>
    <row r="907" spans="1:10" x14ac:dyDescent="0.25">
      <c r="A907" t="s">
        <v>759</v>
      </c>
      <c r="B907" t="s">
        <v>874</v>
      </c>
      <c r="C907"/>
      <c r="D907" t="s">
        <v>875</v>
      </c>
      <c r="E907"/>
      <c r="F907"/>
      <c r="G907"/>
      <c r="H907"/>
      <c r="I907"/>
      <c r="J907"/>
    </row>
    <row r="908" spans="1:10" x14ac:dyDescent="0.25">
      <c r="A908" t="s">
        <v>501</v>
      </c>
      <c r="B908" t="s">
        <v>874</v>
      </c>
      <c r="C908"/>
      <c r="D908" t="s">
        <v>875</v>
      </c>
      <c r="E908"/>
      <c r="F908"/>
      <c r="G908"/>
      <c r="H908"/>
      <c r="I908"/>
      <c r="J908"/>
    </row>
    <row r="909" spans="1:10" x14ac:dyDescent="0.25">
      <c r="A909" t="s">
        <v>840</v>
      </c>
      <c r="B909" t="s">
        <v>860</v>
      </c>
      <c r="C909"/>
      <c r="D909" t="s">
        <v>878</v>
      </c>
      <c r="E909"/>
      <c r="F909"/>
      <c r="G909"/>
      <c r="H909"/>
      <c r="I909"/>
      <c r="J909"/>
    </row>
    <row r="910" spans="1:10" x14ac:dyDescent="0.25">
      <c r="A910" t="s">
        <v>530</v>
      </c>
      <c r="B910" t="s">
        <v>874</v>
      </c>
      <c r="C910"/>
      <c r="D910" t="s">
        <v>875</v>
      </c>
      <c r="E910"/>
      <c r="F910"/>
      <c r="G910"/>
      <c r="H910"/>
      <c r="I910"/>
      <c r="J910"/>
    </row>
    <row r="911" spans="1:10" x14ac:dyDescent="0.25">
      <c r="A911" t="s">
        <v>856</v>
      </c>
      <c r="B911" t="s">
        <v>876</v>
      </c>
      <c r="C911"/>
      <c r="D911" t="s">
        <v>877</v>
      </c>
      <c r="E911"/>
      <c r="F911"/>
      <c r="G911"/>
      <c r="H911"/>
      <c r="I911"/>
      <c r="J911"/>
    </row>
    <row r="912" spans="1:10" x14ac:dyDescent="0.25">
      <c r="A912" t="s">
        <v>531</v>
      </c>
      <c r="B912" t="s">
        <v>860</v>
      </c>
      <c r="C912"/>
      <c r="D912" t="s">
        <v>875</v>
      </c>
      <c r="E912"/>
      <c r="F912"/>
      <c r="G912"/>
      <c r="H912"/>
      <c r="I912"/>
      <c r="J912"/>
    </row>
    <row r="913" spans="1:10" x14ac:dyDescent="0.25">
      <c r="A913" t="s">
        <v>728</v>
      </c>
      <c r="B913" t="s">
        <v>876</v>
      </c>
      <c r="C913"/>
      <c r="D913" t="s">
        <v>875</v>
      </c>
      <c r="E913"/>
      <c r="F913"/>
      <c r="G913"/>
      <c r="H913"/>
      <c r="I913"/>
      <c r="J913"/>
    </row>
    <row r="914" spans="1:10" x14ac:dyDescent="0.25">
      <c r="A914" t="s">
        <v>594</v>
      </c>
      <c r="B914" t="s">
        <v>874</v>
      </c>
      <c r="C914"/>
      <c r="D914" t="s">
        <v>875</v>
      </c>
      <c r="E914"/>
      <c r="F914"/>
      <c r="G914"/>
      <c r="H914"/>
      <c r="I914"/>
      <c r="J914"/>
    </row>
    <row r="915" spans="1:10" x14ac:dyDescent="0.25">
      <c r="A915" t="s">
        <v>666</v>
      </c>
      <c r="B915" t="s">
        <v>874</v>
      </c>
      <c r="C915"/>
      <c r="D915" t="s">
        <v>877</v>
      </c>
      <c r="E915"/>
      <c r="F915"/>
      <c r="G915"/>
      <c r="H915"/>
      <c r="I915"/>
      <c r="J915"/>
    </row>
    <row r="916" spans="1:10" x14ac:dyDescent="0.25">
      <c r="A916" t="s">
        <v>735</v>
      </c>
      <c r="B916" t="s">
        <v>874</v>
      </c>
      <c r="C916"/>
      <c r="D916" t="s">
        <v>877</v>
      </c>
      <c r="E916"/>
      <c r="F916"/>
      <c r="G916"/>
      <c r="H916"/>
      <c r="I916"/>
      <c r="J916"/>
    </row>
    <row r="917" spans="1:10" x14ac:dyDescent="0.25">
      <c r="A917" t="s">
        <v>857</v>
      </c>
      <c r="B917" t="s">
        <v>876</v>
      </c>
      <c r="C917"/>
      <c r="D917" t="s">
        <v>875</v>
      </c>
      <c r="E917"/>
      <c r="F917"/>
      <c r="G917"/>
      <c r="H917"/>
      <c r="I917"/>
      <c r="J917"/>
    </row>
    <row r="918" spans="1:10" x14ac:dyDescent="0.25">
      <c r="A918" t="s">
        <v>682</v>
      </c>
      <c r="B918" t="s">
        <v>876</v>
      </c>
      <c r="C918"/>
      <c r="D918" t="s">
        <v>875</v>
      </c>
      <c r="E918"/>
      <c r="F918"/>
      <c r="G918"/>
      <c r="H918"/>
      <c r="I918"/>
      <c r="J918"/>
    </row>
    <row r="919" spans="1:10" x14ac:dyDescent="0.25">
      <c r="A919" t="s">
        <v>561</v>
      </c>
      <c r="B919" t="s">
        <v>876</v>
      </c>
      <c r="C919"/>
      <c r="D919" t="s">
        <v>875</v>
      </c>
      <c r="E919"/>
      <c r="F919"/>
      <c r="G919"/>
      <c r="H919"/>
      <c r="I919"/>
      <c r="J919"/>
    </row>
    <row r="920" spans="1:10" x14ac:dyDescent="0.25">
      <c r="A920" t="s">
        <v>827</v>
      </c>
      <c r="B920" t="s">
        <v>861</v>
      </c>
      <c r="C920"/>
      <c r="D920" t="s">
        <v>878</v>
      </c>
      <c r="E920"/>
      <c r="F920"/>
      <c r="G920"/>
      <c r="H920"/>
      <c r="I920"/>
      <c r="J920"/>
    </row>
    <row r="921" spans="1:10" x14ac:dyDescent="0.25">
      <c r="A921" t="s">
        <v>604</v>
      </c>
      <c r="B921" t="s">
        <v>874</v>
      </c>
      <c r="C921"/>
      <c r="D921" t="s">
        <v>875</v>
      </c>
      <c r="E921"/>
      <c r="F921"/>
      <c r="G921"/>
      <c r="H921"/>
      <c r="I921"/>
      <c r="J921"/>
    </row>
    <row r="922" spans="1:10" x14ac:dyDescent="0.25">
      <c r="A922" t="s">
        <v>580</v>
      </c>
      <c r="B922" t="s">
        <v>876</v>
      </c>
      <c r="C922"/>
      <c r="D922" t="s">
        <v>875</v>
      </c>
      <c r="E922"/>
      <c r="F922"/>
      <c r="G922"/>
      <c r="H922"/>
      <c r="I922"/>
      <c r="J922"/>
    </row>
    <row r="923" spans="1:10" x14ac:dyDescent="0.25">
      <c r="A923" t="s">
        <v>532</v>
      </c>
      <c r="B923" t="s">
        <v>874</v>
      </c>
      <c r="C923"/>
      <c r="D923" t="s">
        <v>875</v>
      </c>
      <c r="E923"/>
      <c r="F923"/>
      <c r="G923"/>
      <c r="H923"/>
      <c r="I923"/>
      <c r="J923"/>
    </row>
    <row r="924" spans="1:10" x14ac:dyDescent="0.25">
      <c r="A924" t="s">
        <v>763</v>
      </c>
      <c r="B924" t="s">
        <v>874</v>
      </c>
      <c r="C924"/>
      <c r="D924" t="s">
        <v>875</v>
      </c>
      <c r="E924"/>
      <c r="F924"/>
      <c r="G924"/>
      <c r="H924"/>
      <c r="I924"/>
      <c r="J924"/>
    </row>
    <row r="925" spans="1:10" x14ac:dyDescent="0.25">
      <c r="A925" t="s">
        <v>745</v>
      </c>
      <c r="B925" t="s">
        <v>874</v>
      </c>
      <c r="C925"/>
      <c r="D925" t="s">
        <v>875</v>
      </c>
      <c r="E925"/>
      <c r="F925"/>
      <c r="G925"/>
      <c r="H925"/>
      <c r="I925"/>
      <c r="J925"/>
    </row>
    <row r="926" spans="1:10" x14ac:dyDescent="0.25">
      <c r="A926" t="s">
        <v>627</v>
      </c>
      <c r="B926" t="s">
        <v>874</v>
      </c>
      <c r="C926"/>
      <c r="D926" t="s">
        <v>875</v>
      </c>
      <c r="E926"/>
      <c r="F926"/>
      <c r="G926"/>
      <c r="H926"/>
      <c r="I926"/>
      <c r="J926"/>
    </row>
    <row r="927" spans="1:10" x14ac:dyDescent="0.25">
      <c r="A927" t="s">
        <v>729</v>
      </c>
      <c r="B927" t="s">
        <v>874</v>
      </c>
      <c r="C927"/>
      <c r="D927" t="s">
        <v>875</v>
      </c>
      <c r="E927"/>
      <c r="F927"/>
      <c r="G927"/>
      <c r="H927"/>
      <c r="I927"/>
      <c r="J927"/>
    </row>
    <row r="928" spans="1:10" x14ac:dyDescent="0.25">
      <c r="A928" t="s">
        <v>692</v>
      </c>
      <c r="B928" t="s">
        <v>860</v>
      </c>
      <c r="C928"/>
      <c r="D928" t="s">
        <v>875</v>
      </c>
      <c r="E928"/>
      <c r="F928"/>
      <c r="G928"/>
      <c r="H928"/>
      <c r="I928"/>
      <c r="J928"/>
    </row>
    <row r="929" spans="1:10" x14ac:dyDescent="0.25">
      <c r="A929" t="s">
        <v>554</v>
      </c>
      <c r="B929" t="s">
        <v>876</v>
      </c>
      <c r="C929"/>
      <c r="D929" t="s">
        <v>875</v>
      </c>
      <c r="E929"/>
      <c r="F929"/>
      <c r="G929"/>
      <c r="H929"/>
      <c r="I929"/>
      <c r="J929"/>
    </row>
    <row r="930" spans="1:10" x14ac:dyDescent="0.25">
      <c r="A930" t="s">
        <v>836</v>
      </c>
      <c r="B930" t="s">
        <v>861</v>
      </c>
      <c r="C930"/>
      <c r="D930" t="s">
        <v>878</v>
      </c>
      <c r="E930"/>
      <c r="F930"/>
      <c r="G930"/>
      <c r="H930"/>
      <c r="I930"/>
      <c r="J930"/>
    </row>
    <row r="931" spans="1:10" x14ac:dyDescent="0.25">
      <c r="A931" t="s">
        <v>746</v>
      </c>
      <c r="B931" t="s">
        <v>876</v>
      </c>
      <c r="C931"/>
      <c r="D931" t="s">
        <v>875</v>
      </c>
      <c r="E931"/>
      <c r="F931"/>
      <c r="G931"/>
      <c r="H931"/>
      <c r="I931"/>
      <c r="J931"/>
    </row>
    <row r="932" spans="1:10" x14ac:dyDescent="0.25">
      <c r="A932" t="s">
        <v>753</v>
      </c>
      <c r="B932" t="s">
        <v>874</v>
      </c>
      <c r="C932"/>
      <c r="D932" t="s">
        <v>875</v>
      </c>
      <c r="E932"/>
      <c r="F932"/>
      <c r="G932"/>
      <c r="H932"/>
      <c r="I932"/>
      <c r="J932"/>
    </row>
    <row r="933" spans="1:10" x14ac:dyDescent="0.25">
      <c r="A933" t="s">
        <v>538</v>
      </c>
      <c r="B933" t="s">
        <v>874</v>
      </c>
      <c r="C933"/>
      <c r="D933" t="s">
        <v>875</v>
      </c>
      <c r="E933"/>
      <c r="F933"/>
      <c r="G933"/>
      <c r="H933"/>
      <c r="I933"/>
      <c r="J933"/>
    </row>
    <row r="934" spans="1:10" x14ac:dyDescent="0.25">
      <c r="A934" t="s">
        <v>498</v>
      </c>
      <c r="B934" t="s">
        <v>876</v>
      </c>
      <c r="C934"/>
      <c r="D934" t="s">
        <v>877</v>
      </c>
      <c r="E934"/>
      <c r="F934"/>
      <c r="G934"/>
      <c r="H934"/>
      <c r="I934"/>
      <c r="J934"/>
    </row>
    <row r="935" spans="1:10" x14ac:dyDescent="0.25">
      <c r="A935" t="s">
        <v>621</v>
      </c>
      <c r="B935" t="s">
        <v>874</v>
      </c>
      <c r="C935"/>
      <c r="D935" t="s">
        <v>875</v>
      </c>
      <c r="E935"/>
      <c r="F935"/>
      <c r="G935"/>
      <c r="H935"/>
      <c r="I935"/>
      <c r="J935"/>
    </row>
    <row r="936" spans="1:10" x14ac:dyDescent="0.25">
      <c r="A936" t="s">
        <v>736</v>
      </c>
      <c r="B936" t="s">
        <v>876</v>
      </c>
      <c r="C936"/>
      <c r="D936" t="s">
        <v>877</v>
      </c>
      <c r="E936"/>
      <c r="F936"/>
      <c r="G936"/>
      <c r="H936"/>
      <c r="I936"/>
      <c r="J936"/>
    </row>
    <row r="937" spans="1:10" x14ac:dyDescent="0.25">
      <c r="A937" t="s">
        <v>567</v>
      </c>
      <c r="B937" t="s">
        <v>876</v>
      </c>
      <c r="C937"/>
      <c r="D937" t="s">
        <v>875</v>
      </c>
      <c r="E937"/>
      <c r="F937"/>
      <c r="G937"/>
      <c r="H937"/>
      <c r="I937"/>
      <c r="J937"/>
    </row>
    <row r="938" spans="1:10" x14ac:dyDescent="0.25">
      <c r="A938" t="s">
        <v>533</v>
      </c>
      <c r="B938" t="s">
        <v>876</v>
      </c>
      <c r="C938"/>
      <c r="D938" t="s">
        <v>875</v>
      </c>
      <c r="E938"/>
      <c r="F938"/>
      <c r="G938"/>
      <c r="H938"/>
      <c r="I938"/>
      <c r="J938"/>
    </row>
    <row r="939" spans="1:10" x14ac:dyDescent="0.25">
      <c r="A939" t="s">
        <v>824</v>
      </c>
      <c r="B939" t="s">
        <v>861</v>
      </c>
      <c r="C939"/>
      <c r="D939" t="s">
        <v>878</v>
      </c>
      <c r="E939"/>
      <c r="F939"/>
      <c r="G939"/>
      <c r="H939"/>
      <c r="I939"/>
      <c r="J939"/>
    </row>
    <row r="940" spans="1:10" x14ac:dyDescent="0.25">
      <c r="A940" t="s">
        <v>448</v>
      </c>
      <c r="B940" t="s">
        <v>876</v>
      </c>
      <c r="C940"/>
      <c r="D940" t="s">
        <v>877</v>
      </c>
      <c r="E940"/>
      <c r="F940"/>
      <c r="G940"/>
      <c r="H940"/>
      <c r="I940"/>
      <c r="J940"/>
    </row>
    <row r="941" spans="1:10" x14ac:dyDescent="0.25">
      <c r="A941" t="s">
        <v>842</v>
      </c>
      <c r="B941" t="s">
        <v>861</v>
      </c>
      <c r="C941"/>
      <c r="D941" t="s">
        <v>878</v>
      </c>
      <c r="E941"/>
      <c r="F941"/>
      <c r="G941"/>
      <c r="H941"/>
      <c r="I941"/>
      <c r="J941"/>
    </row>
    <row r="942" spans="1:10" x14ac:dyDescent="0.25">
      <c r="A942" t="s">
        <v>754</v>
      </c>
      <c r="B942" t="s">
        <v>874</v>
      </c>
      <c r="C942"/>
      <c r="D942" t="s">
        <v>875</v>
      </c>
      <c r="E942"/>
      <c r="F942"/>
      <c r="G942"/>
      <c r="H942"/>
      <c r="I942"/>
      <c r="J942"/>
    </row>
    <row r="943" spans="1:10" x14ac:dyDescent="0.25">
      <c r="A943" t="s">
        <v>485</v>
      </c>
      <c r="B943" t="s">
        <v>874</v>
      </c>
      <c r="C943"/>
      <c r="D943" t="s">
        <v>875</v>
      </c>
      <c r="E943"/>
      <c r="F943"/>
      <c r="G943"/>
      <c r="H943"/>
      <c r="I943"/>
      <c r="J943"/>
    </row>
    <row r="944" spans="1:10" x14ac:dyDescent="0.25">
      <c r="A944" t="s">
        <v>503</v>
      </c>
      <c r="B944" t="s">
        <v>874</v>
      </c>
      <c r="C944"/>
      <c r="D944" t="s">
        <v>875</v>
      </c>
      <c r="E944"/>
      <c r="F944"/>
      <c r="G944"/>
      <c r="H944"/>
      <c r="I944"/>
      <c r="J944"/>
    </row>
    <row r="945" spans="1:10" x14ac:dyDescent="0.25">
      <c r="A945" t="s">
        <v>683</v>
      </c>
      <c r="B945" t="s">
        <v>876</v>
      </c>
      <c r="C945"/>
      <c r="D945" t="s">
        <v>875</v>
      </c>
      <c r="E945"/>
      <c r="F945"/>
      <c r="G945"/>
      <c r="H945"/>
      <c r="I945"/>
      <c r="J945"/>
    </row>
    <row r="946" spans="1:10" x14ac:dyDescent="0.25">
      <c r="A946" t="s">
        <v>569</v>
      </c>
      <c r="B946" t="s">
        <v>860</v>
      </c>
      <c r="C946"/>
      <c r="D946" t="s">
        <v>875</v>
      </c>
      <c r="E946"/>
      <c r="F946"/>
      <c r="G946"/>
      <c r="H946"/>
      <c r="I946"/>
      <c r="J946"/>
    </row>
    <row r="947" spans="1:10" x14ac:dyDescent="0.25">
      <c r="A947" t="s">
        <v>519</v>
      </c>
      <c r="B947" t="s">
        <v>874</v>
      </c>
      <c r="C947"/>
      <c r="D947" t="s">
        <v>877</v>
      </c>
      <c r="E947"/>
      <c r="F947"/>
      <c r="G947"/>
      <c r="H947"/>
      <c r="I947"/>
      <c r="J947"/>
    </row>
    <row r="948" spans="1:10" x14ac:dyDescent="0.25">
      <c r="A948" t="s">
        <v>504</v>
      </c>
      <c r="B948" t="s">
        <v>874</v>
      </c>
      <c r="C948"/>
      <c r="D948" t="s">
        <v>875</v>
      </c>
      <c r="E948"/>
      <c r="F948"/>
      <c r="G948"/>
      <c r="H948"/>
      <c r="I948"/>
      <c r="J948"/>
    </row>
    <row r="949" spans="1:10" x14ac:dyDescent="0.25">
      <c r="A949" t="s">
        <v>505</v>
      </c>
      <c r="B949" t="s">
        <v>860</v>
      </c>
      <c r="C949"/>
      <c r="D949" t="s">
        <v>875</v>
      </c>
      <c r="E949"/>
      <c r="F949"/>
      <c r="G949"/>
      <c r="H949"/>
      <c r="I949"/>
      <c r="J949"/>
    </row>
    <row r="950" spans="1:10" x14ac:dyDescent="0.25">
      <c r="A950" t="s">
        <v>764</v>
      </c>
      <c r="B950" t="s">
        <v>876</v>
      </c>
      <c r="C950"/>
      <c r="D950" t="s">
        <v>875</v>
      </c>
      <c r="E950"/>
      <c r="F950"/>
      <c r="G950"/>
      <c r="H950"/>
      <c r="I950"/>
      <c r="J950"/>
    </row>
    <row r="951" spans="1:10" x14ac:dyDescent="0.25">
      <c r="A951" t="s">
        <v>506</v>
      </c>
      <c r="B951" t="s">
        <v>874</v>
      </c>
      <c r="C951"/>
      <c r="D951" t="s">
        <v>875</v>
      </c>
      <c r="E951"/>
      <c r="F951"/>
      <c r="G951"/>
      <c r="H951"/>
      <c r="I951"/>
      <c r="J951"/>
    </row>
    <row r="952" spans="1:10" x14ac:dyDescent="0.25">
      <c r="A952" t="s">
        <v>702</v>
      </c>
      <c r="B952" t="s">
        <v>876</v>
      </c>
      <c r="C952"/>
      <c r="D952" t="s">
        <v>875</v>
      </c>
      <c r="E952"/>
      <c r="F952"/>
      <c r="G952"/>
      <c r="H952"/>
      <c r="I952"/>
      <c r="J952"/>
    </row>
    <row r="953" spans="1:10" x14ac:dyDescent="0.25">
      <c r="A953" t="s">
        <v>703</v>
      </c>
      <c r="B953" t="s">
        <v>860</v>
      </c>
      <c r="C953"/>
      <c r="D953" t="s">
        <v>875</v>
      </c>
      <c r="E953"/>
      <c r="F953"/>
      <c r="G953"/>
      <c r="H953"/>
      <c r="I953"/>
      <c r="J953"/>
    </row>
    <row r="954" spans="1:10" x14ac:dyDescent="0.25">
      <c r="A954" t="s">
        <v>556</v>
      </c>
      <c r="B954" t="s">
        <v>876</v>
      </c>
      <c r="C954"/>
      <c r="D954" t="s">
        <v>877</v>
      </c>
      <c r="E954"/>
      <c r="F954"/>
      <c r="G954"/>
      <c r="H954"/>
      <c r="I954"/>
      <c r="J954"/>
    </row>
    <row r="955" spans="1:10" x14ac:dyDescent="0.25">
      <c r="A955" t="s">
        <v>848</v>
      </c>
      <c r="B955" t="s">
        <v>861</v>
      </c>
      <c r="C955"/>
      <c r="D955" t="s">
        <v>878</v>
      </c>
      <c r="E955"/>
      <c r="F955"/>
      <c r="G955"/>
      <c r="H955"/>
      <c r="I955"/>
      <c r="J955"/>
    </row>
    <row r="956" spans="1:10" x14ac:dyDescent="0.25">
      <c r="A956" t="s">
        <v>595</v>
      </c>
      <c r="B956" t="s">
        <v>874</v>
      </c>
      <c r="C956"/>
      <c r="D956" t="s">
        <v>875</v>
      </c>
      <c r="E956"/>
      <c r="F956"/>
      <c r="G956"/>
      <c r="H956"/>
      <c r="I956"/>
      <c r="J956"/>
    </row>
    <row r="957" spans="1:10" x14ac:dyDescent="0.25">
      <c r="A957" t="s">
        <v>527</v>
      </c>
      <c r="B957" t="s">
        <v>860</v>
      </c>
      <c r="C957"/>
      <c r="D957" t="s">
        <v>875</v>
      </c>
      <c r="E957"/>
      <c r="F957"/>
      <c r="G957"/>
      <c r="H957"/>
      <c r="I957"/>
      <c r="J957"/>
    </row>
    <row r="958" spans="1:10" x14ac:dyDescent="0.25">
      <c r="A958" t="s">
        <v>747</v>
      </c>
      <c r="B958" t="s">
        <v>874</v>
      </c>
      <c r="C958"/>
      <c r="D958" t="s">
        <v>875</v>
      </c>
      <c r="E958"/>
      <c r="F958"/>
      <c r="G958"/>
      <c r="H958"/>
      <c r="I958"/>
      <c r="J958"/>
    </row>
    <row r="959" spans="1:10" x14ac:dyDescent="0.25">
      <c r="A959" t="s">
        <v>539</v>
      </c>
      <c r="B959" t="s">
        <v>874</v>
      </c>
      <c r="C959"/>
      <c r="D959" t="s">
        <v>875</v>
      </c>
      <c r="E959"/>
      <c r="F959"/>
      <c r="G959"/>
      <c r="H959"/>
      <c r="I959"/>
      <c r="J959"/>
    </row>
    <row r="960" spans="1:10" x14ac:dyDescent="0.25">
      <c r="A960" t="s">
        <v>540</v>
      </c>
      <c r="B960" t="s">
        <v>876</v>
      </c>
      <c r="C960"/>
      <c r="D960" t="s">
        <v>875</v>
      </c>
      <c r="E960"/>
      <c r="F960"/>
      <c r="G960"/>
      <c r="H960"/>
      <c r="I960"/>
      <c r="J960"/>
    </row>
    <row r="961" spans="1:10" x14ac:dyDescent="0.25">
      <c r="A961" t="s">
        <v>467</v>
      </c>
      <c r="B961" t="s">
        <v>874</v>
      </c>
      <c r="C961"/>
      <c r="D961" t="s">
        <v>875</v>
      </c>
      <c r="E961"/>
      <c r="F961"/>
      <c r="G961"/>
      <c r="H961"/>
      <c r="I961"/>
      <c r="J961"/>
    </row>
    <row r="962" spans="1:10" x14ac:dyDescent="0.25">
      <c r="A962" t="s">
        <v>623</v>
      </c>
      <c r="B962" t="s">
        <v>874</v>
      </c>
      <c r="C962"/>
      <c r="D962" t="s">
        <v>875</v>
      </c>
      <c r="E962"/>
      <c r="F962"/>
      <c r="G962"/>
      <c r="H962"/>
      <c r="I962"/>
      <c r="J962"/>
    </row>
    <row r="963" spans="1:10" x14ac:dyDescent="0.25">
      <c r="A963" t="s">
        <v>547</v>
      </c>
      <c r="B963" t="s">
        <v>874</v>
      </c>
      <c r="C963"/>
      <c r="D963" t="s">
        <v>875</v>
      </c>
      <c r="E963"/>
      <c r="F963"/>
      <c r="G963"/>
      <c r="H963"/>
      <c r="I963"/>
      <c r="J963"/>
    </row>
    <row r="964" spans="1:10" x14ac:dyDescent="0.25">
      <c r="A964" t="s">
        <v>710</v>
      </c>
      <c r="B964" t="s">
        <v>874</v>
      </c>
      <c r="C964"/>
      <c r="D964" t="s">
        <v>875</v>
      </c>
      <c r="E964"/>
      <c r="F964"/>
      <c r="G964"/>
      <c r="H964"/>
      <c r="I964"/>
      <c r="J964"/>
    </row>
    <row r="965" spans="1:10" x14ac:dyDescent="0.25">
      <c r="A965" t="s">
        <v>765</v>
      </c>
      <c r="B965" t="s">
        <v>876</v>
      </c>
      <c r="C965"/>
      <c r="D965" t="s">
        <v>875</v>
      </c>
      <c r="E965"/>
      <c r="F965"/>
      <c r="G965"/>
      <c r="H965"/>
      <c r="I965"/>
      <c r="J965"/>
    </row>
    <row r="966" spans="1:10" x14ac:dyDescent="0.25">
      <c r="A966" t="s">
        <v>563</v>
      </c>
      <c r="B966" t="s">
        <v>860</v>
      </c>
      <c r="C966"/>
      <c r="D966" t="s">
        <v>875</v>
      </c>
      <c r="E966"/>
      <c r="F966"/>
      <c r="G966"/>
      <c r="H966"/>
      <c r="I966"/>
      <c r="J966"/>
    </row>
    <row r="967" spans="1:10" x14ac:dyDescent="0.25">
      <c r="A967" t="s">
        <v>628</v>
      </c>
      <c r="B967" t="s">
        <v>876</v>
      </c>
      <c r="C967"/>
      <c r="D967" t="s">
        <v>875</v>
      </c>
      <c r="E967"/>
      <c r="F967"/>
      <c r="G967"/>
      <c r="H967"/>
      <c r="I967"/>
      <c r="J967"/>
    </row>
    <row r="968" spans="1:10" x14ac:dyDescent="0.25">
      <c r="A968" t="s">
        <v>564</v>
      </c>
      <c r="B968" t="s">
        <v>860</v>
      </c>
      <c r="C968"/>
      <c r="D968" t="s">
        <v>875</v>
      </c>
      <c r="E968"/>
      <c r="F968"/>
      <c r="G968"/>
      <c r="H968"/>
      <c r="I968"/>
      <c r="J968"/>
    </row>
    <row r="969" spans="1:10" x14ac:dyDescent="0.25">
      <c r="A969" t="s">
        <v>570</v>
      </c>
      <c r="B969" t="s">
        <v>874</v>
      </c>
      <c r="C969"/>
      <c r="D969" t="s">
        <v>875</v>
      </c>
      <c r="E969"/>
      <c r="F969"/>
      <c r="G969"/>
      <c r="H969"/>
      <c r="I969"/>
      <c r="J969"/>
    </row>
    <row r="970" spans="1:10" x14ac:dyDescent="0.25">
      <c r="A970" t="s">
        <v>761</v>
      </c>
      <c r="B970" t="s">
        <v>876</v>
      </c>
      <c r="C970"/>
      <c r="D970" t="s">
        <v>875</v>
      </c>
      <c r="E970"/>
      <c r="F970"/>
      <c r="G970"/>
      <c r="H970"/>
      <c r="I970"/>
      <c r="J970"/>
    </row>
    <row r="971" spans="1:10" x14ac:dyDescent="0.25">
      <c r="A971" t="s">
        <v>837</v>
      </c>
      <c r="B971" t="s">
        <v>861</v>
      </c>
      <c r="C971"/>
      <c r="D971" t="s">
        <v>878</v>
      </c>
      <c r="E971"/>
      <c r="F971"/>
      <c r="G971"/>
      <c r="H971"/>
      <c r="I971"/>
      <c r="J971"/>
    </row>
    <row r="972" spans="1:10" x14ac:dyDescent="0.25">
      <c r="A972" t="s">
        <v>629</v>
      </c>
      <c r="B972" t="s">
        <v>874</v>
      </c>
      <c r="C972"/>
      <c r="D972" t="s">
        <v>875</v>
      </c>
      <c r="E972"/>
      <c r="F972"/>
      <c r="G972"/>
      <c r="H972"/>
      <c r="I972"/>
      <c r="J972"/>
    </row>
    <row r="973" spans="1:10" x14ac:dyDescent="0.25">
      <c r="A973" t="s">
        <v>704</v>
      </c>
      <c r="B973" t="s">
        <v>860</v>
      </c>
      <c r="C973"/>
      <c r="D973" t="s">
        <v>875</v>
      </c>
      <c r="E973"/>
      <c r="F973"/>
      <c r="G973"/>
      <c r="H973"/>
      <c r="I973"/>
      <c r="J973"/>
    </row>
    <row r="974" spans="1:10" x14ac:dyDescent="0.25">
      <c r="A974" t="s">
        <v>721</v>
      </c>
      <c r="B974" t="s">
        <v>876</v>
      </c>
      <c r="C974"/>
      <c r="D974" t="s">
        <v>875</v>
      </c>
      <c r="E974"/>
      <c r="F974"/>
      <c r="G974"/>
      <c r="H974"/>
      <c r="I974"/>
      <c r="J974"/>
    </row>
    <row r="975" spans="1:10" x14ac:dyDescent="0.25">
      <c r="A975" t="s">
        <v>766</v>
      </c>
      <c r="B975" t="s">
        <v>860</v>
      </c>
      <c r="C975"/>
      <c r="D975" t="s">
        <v>875</v>
      </c>
      <c r="E975"/>
      <c r="F975"/>
      <c r="G975"/>
      <c r="H975"/>
      <c r="I975"/>
      <c r="J975"/>
    </row>
    <row r="976" spans="1:10" x14ac:dyDescent="0.25">
      <c r="A976" t="s">
        <v>748</v>
      </c>
      <c r="B976" t="s">
        <v>874</v>
      </c>
      <c r="C976"/>
      <c r="D976" t="s">
        <v>875</v>
      </c>
      <c r="E976"/>
      <c r="F976"/>
      <c r="G976"/>
      <c r="H976"/>
      <c r="I976"/>
      <c r="J976"/>
    </row>
    <row r="977" spans="1:10" x14ac:dyDescent="0.25">
      <c r="A977" t="s">
        <v>606</v>
      </c>
      <c r="B977" t="s">
        <v>876</v>
      </c>
      <c r="C977"/>
      <c r="D977" t="s">
        <v>875</v>
      </c>
      <c r="E977"/>
      <c r="F977"/>
      <c r="G977"/>
      <c r="H977"/>
      <c r="I977"/>
      <c r="J977"/>
    </row>
    <row r="978" spans="1:10" x14ac:dyDescent="0.25">
      <c r="A978" t="s">
        <v>762</v>
      </c>
      <c r="B978" t="s">
        <v>876</v>
      </c>
      <c r="C978"/>
      <c r="D978" t="s">
        <v>875</v>
      </c>
      <c r="E978"/>
      <c r="F978"/>
      <c r="G978"/>
      <c r="H978"/>
      <c r="I978"/>
      <c r="J978"/>
    </row>
    <row r="979" spans="1:10" x14ac:dyDescent="0.25">
      <c r="A979" t="s">
        <v>706</v>
      </c>
      <c r="B979" t="s">
        <v>876</v>
      </c>
      <c r="C979"/>
      <c r="D979" t="s">
        <v>875</v>
      </c>
      <c r="E979"/>
      <c r="F979"/>
      <c r="G979"/>
      <c r="H979"/>
      <c r="I979"/>
      <c r="J979"/>
    </row>
    <row r="980" spans="1:10" x14ac:dyDescent="0.25">
      <c r="A980" t="s">
        <v>749</v>
      </c>
      <c r="B980" t="s">
        <v>874</v>
      </c>
      <c r="C980"/>
      <c r="D980" t="s">
        <v>875</v>
      </c>
      <c r="E980"/>
      <c r="F980"/>
      <c r="G980"/>
      <c r="H980"/>
      <c r="I980"/>
      <c r="J980"/>
    </row>
    <row r="981" spans="1:10" x14ac:dyDescent="0.25">
      <c r="A981" t="s">
        <v>707</v>
      </c>
      <c r="B981" t="s">
        <v>860</v>
      </c>
      <c r="C981"/>
      <c r="D981" t="s">
        <v>875</v>
      </c>
      <c r="E981"/>
      <c r="F981"/>
      <c r="G981"/>
      <c r="H981"/>
      <c r="I981"/>
      <c r="J981"/>
    </row>
    <row r="982" spans="1:10" x14ac:dyDescent="0.25">
      <c r="A982" t="s">
        <v>607</v>
      </c>
      <c r="B982" t="s">
        <v>874</v>
      </c>
      <c r="C982"/>
      <c r="D982" t="s">
        <v>875</v>
      </c>
      <c r="E982"/>
      <c r="F982"/>
      <c r="G982"/>
      <c r="H982"/>
      <c r="I982"/>
      <c r="J982"/>
    </row>
    <row r="983" spans="1:10" x14ac:dyDescent="0.25">
      <c r="A983" t="s">
        <v>711</v>
      </c>
      <c r="B983" t="s">
        <v>876</v>
      </c>
      <c r="C983"/>
      <c r="D983" t="s">
        <v>875</v>
      </c>
      <c r="E983"/>
      <c r="F983"/>
      <c r="G983"/>
      <c r="H983"/>
      <c r="I983"/>
      <c r="J983"/>
    </row>
    <row r="984" spans="1:10" x14ac:dyDescent="0.25">
      <c r="A984" t="s">
        <v>630</v>
      </c>
      <c r="B984" t="s">
        <v>860</v>
      </c>
      <c r="C984"/>
      <c r="D984" t="s">
        <v>875</v>
      </c>
      <c r="E984"/>
      <c r="F984"/>
      <c r="G984"/>
      <c r="H984"/>
      <c r="I984"/>
      <c r="J984"/>
    </row>
    <row r="985" spans="1:10" x14ac:dyDescent="0.25">
      <c r="A985" t="s">
        <v>684</v>
      </c>
      <c r="B985" t="s">
        <v>874</v>
      </c>
      <c r="C985"/>
      <c r="D985" t="s">
        <v>875</v>
      </c>
      <c r="E985"/>
      <c r="F985"/>
      <c r="G985"/>
      <c r="H985"/>
      <c r="I985"/>
      <c r="J985"/>
    </row>
    <row r="986" spans="1:10" x14ac:dyDescent="0.25">
      <c r="A986" t="s">
        <v>750</v>
      </c>
      <c r="B986" t="s">
        <v>874</v>
      </c>
      <c r="C986"/>
      <c r="D986" t="s">
        <v>875</v>
      </c>
      <c r="E986"/>
      <c r="F986"/>
      <c r="G986"/>
      <c r="H986"/>
      <c r="I986"/>
      <c r="J986"/>
    </row>
    <row r="987" spans="1:10" x14ac:dyDescent="0.25">
      <c r="A987" t="s">
        <v>755</v>
      </c>
      <c r="B987" t="s">
        <v>874</v>
      </c>
      <c r="C987"/>
      <c r="D987" t="s">
        <v>875</v>
      </c>
      <c r="E987"/>
      <c r="F987"/>
      <c r="G987"/>
      <c r="H987"/>
      <c r="I987"/>
      <c r="J987"/>
    </row>
    <row r="988" spans="1:10" x14ac:dyDescent="0.25">
      <c r="A988" t="s">
        <v>541</v>
      </c>
      <c r="B988" t="s">
        <v>874</v>
      </c>
      <c r="C988"/>
      <c r="D988" t="s">
        <v>875</v>
      </c>
      <c r="E988"/>
      <c r="F988"/>
      <c r="G988"/>
      <c r="H988"/>
      <c r="I988"/>
      <c r="J988"/>
    </row>
    <row r="989" spans="1:10" x14ac:dyDescent="0.25">
      <c r="A989" t="s">
        <v>712</v>
      </c>
      <c r="B989" t="s">
        <v>874</v>
      </c>
      <c r="C989"/>
      <c r="D989" t="s">
        <v>875</v>
      </c>
      <c r="E989"/>
      <c r="F989"/>
      <c r="G989"/>
      <c r="H989"/>
      <c r="I989"/>
      <c r="J989"/>
    </row>
    <row r="990" spans="1:10" x14ac:dyDescent="0.25">
      <c r="A990" t="s">
        <v>767</v>
      </c>
      <c r="B990" t="s">
        <v>874</v>
      </c>
      <c r="C990"/>
      <c r="D990" t="s">
        <v>875</v>
      </c>
      <c r="E990"/>
      <c r="F990"/>
      <c r="G990"/>
      <c r="H990"/>
      <c r="I990"/>
      <c r="J990"/>
    </row>
    <row r="991" spans="1:10" x14ac:dyDescent="0.25">
      <c r="A991" t="s">
        <v>742</v>
      </c>
      <c r="B991" t="s">
        <v>876</v>
      </c>
      <c r="C991"/>
      <c r="D991" t="s">
        <v>877</v>
      </c>
      <c r="E991"/>
      <c r="F991"/>
      <c r="G991"/>
      <c r="H991"/>
      <c r="I991"/>
      <c r="J991"/>
    </row>
    <row r="992" spans="1:10" x14ac:dyDescent="0.25">
      <c r="A992" t="s">
        <v>583</v>
      </c>
      <c r="B992" t="s">
        <v>874</v>
      </c>
      <c r="C992"/>
      <c r="D992" t="s">
        <v>875</v>
      </c>
      <c r="E992"/>
      <c r="F992"/>
      <c r="G992"/>
      <c r="H992"/>
      <c r="I992"/>
      <c r="J992"/>
    </row>
    <row r="993" spans="1:10" x14ac:dyDescent="0.25">
      <c r="A993" t="s">
        <v>584</v>
      </c>
      <c r="B993" t="s">
        <v>860</v>
      </c>
      <c r="C993"/>
      <c r="D993" t="s">
        <v>875</v>
      </c>
      <c r="E993"/>
      <c r="F993"/>
      <c r="G993"/>
      <c r="H993"/>
      <c r="I993"/>
      <c r="J993"/>
    </row>
  </sheetData>
  <dataValidations count="7">
    <dataValidation type="list" allowBlank="1" showInputMessage="1" showErrorMessage="1" sqref="G10">
      <formula1>$F$3:$F$4</formula1>
    </dataValidation>
    <dataValidation type="list" allowBlank="1" showInputMessage="1" showErrorMessage="1" sqref="E10">
      <formula1>#REF!</formula1>
    </dataValidation>
    <dataValidation type="list" allowBlank="1" showInputMessage="1" showErrorMessage="1" sqref="B17">
      <formula1>$A$870:$A$993</formula1>
    </dataValidation>
    <dataValidation type="list" allowBlank="1" showInputMessage="1" showErrorMessage="1" sqref="C10">
      <formula1>$B$1:$B$2</formula1>
    </dataValidation>
    <dataValidation type="list" allowBlank="1" showInputMessage="1" showErrorMessage="1" sqref="B10">
      <formula1>$B$1:$B$3</formula1>
    </dataValidation>
    <dataValidation type="list" allowBlank="1" showInputMessage="1" showErrorMessage="1" sqref="D10">
      <formula1>$D$1:$D$4</formula1>
    </dataValidation>
    <dataValidation type="list" allowBlank="1" showInputMessage="1" showErrorMessage="1" sqref="F10">
      <formula1>$F$1:$F$4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1150"/>
  <sheetViews>
    <sheetView tabSelected="1" workbookViewId="0">
      <selection activeCell="B17" sqref="B17"/>
    </sheetView>
  </sheetViews>
  <sheetFormatPr defaultColWidth="0" defaultRowHeight="12.75" zeroHeight="1" x14ac:dyDescent="0.2"/>
  <cols>
    <col min="1" max="1" width="27" style="38" bestFit="1" customWidth="1"/>
    <col min="2" max="2" width="26.5703125" style="48" bestFit="1" customWidth="1"/>
    <col min="3" max="3" width="24.5703125" style="48" bestFit="1" customWidth="1"/>
    <col min="4" max="4" width="25.140625" style="48" bestFit="1" customWidth="1"/>
    <col min="5" max="5" width="69" style="48" customWidth="1"/>
    <col min="6" max="6" width="25.140625" style="49" bestFit="1" customWidth="1"/>
    <col min="7" max="7" width="24.28515625" style="49" bestFit="1" customWidth="1"/>
    <col min="8" max="8" width="5" style="37" hidden="1" customWidth="1"/>
    <col min="9" max="9" width="3" style="37" hidden="1" customWidth="1"/>
    <col min="10" max="10" width="0.85546875" style="36" hidden="1" customWidth="1"/>
    <col min="11" max="12" width="9.140625" style="36" hidden="1" customWidth="1"/>
    <col min="13" max="16384" width="9.140625" style="35" hidden="1"/>
  </cols>
  <sheetData>
    <row r="1" spans="1:62" s="38" customFormat="1" x14ac:dyDescent="0.2">
      <c r="A1" s="38" t="s">
        <v>445</v>
      </c>
      <c r="B1" s="38" t="s">
        <v>8</v>
      </c>
      <c r="C1" s="38" t="s">
        <v>8</v>
      </c>
      <c r="D1" s="38" t="s">
        <v>6</v>
      </c>
      <c r="E1" s="38" t="s">
        <v>6</v>
      </c>
      <c r="F1" s="39" t="s">
        <v>15</v>
      </c>
      <c r="G1" s="39" t="s">
        <v>13</v>
      </c>
      <c r="H1" s="39"/>
      <c r="I1" s="39"/>
    </row>
    <row r="2" spans="1:62" s="38" customFormat="1" x14ac:dyDescent="0.2">
      <c r="A2" s="38" t="s">
        <v>849</v>
      </c>
      <c r="B2" s="38" t="s">
        <v>441</v>
      </c>
      <c r="C2" s="38" t="s">
        <v>441</v>
      </c>
      <c r="D2" s="38" t="s">
        <v>442</v>
      </c>
      <c r="E2" s="38" t="s">
        <v>442</v>
      </c>
      <c r="F2" s="39" t="s">
        <v>13</v>
      </c>
      <c r="G2" s="39" t="s">
        <v>15</v>
      </c>
      <c r="H2" s="39"/>
      <c r="I2" s="39"/>
    </row>
    <row r="3" spans="1:62" s="38" customFormat="1" x14ac:dyDescent="0.2">
      <c r="A3" s="38" t="s">
        <v>446</v>
      </c>
      <c r="B3" s="38" t="s">
        <v>888</v>
      </c>
      <c r="C3" s="38" t="s">
        <v>888</v>
      </c>
      <c r="D3" s="38" t="s">
        <v>444</v>
      </c>
      <c r="E3" s="38" t="s">
        <v>443</v>
      </c>
      <c r="F3" s="39" t="s">
        <v>16</v>
      </c>
      <c r="G3" s="39" t="s">
        <v>16</v>
      </c>
      <c r="H3" s="39"/>
      <c r="I3" s="39"/>
    </row>
    <row r="4" spans="1:62" s="38" customFormat="1" x14ac:dyDescent="0.2">
      <c r="A4" s="38" t="s">
        <v>447</v>
      </c>
      <c r="D4" s="38" t="s">
        <v>443</v>
      </c>
      <c r="E4" s="38" t="s">
        <v>444</v>
      </c>
      <c r="F4" s="39" t="s">
        <v>17</v>
      </c>
      <c r="G4" s="39" t="s">
        <v>17</v>
      </c>
      <c r="H4" s="39"/>
      <c r="I4" s="39"/>
    </row>
    <row r="5" spans="1:62" s="38" customFormat="1" x14ac:dyDescent="0.2">
      <c r="A5" s="38" t="s">
        <v>448</v>
      </c>
      <c r="F5" s="39"/>
      <c r="G5" s="39"/>
      <c r="H5" s="39"/>
      <c r="I5" s="39"/>
    </row>
    <row r="6" spans="1:62" s="38" customFormat="1" x14ac:dyDescent="0.2">
      <c r="A6" s="38" t="s">
        <v>449</v>
      </c>
      <c r="F6" s="39"/>
      <c r="G6" s="39"/>
      <c r="H6" s="39"/>
      <c r="I6" s="39"/>
    </row>
    <row r="7" spans="1:62" ht="28.5" x14ac:dyDescent="0.45">
      <c r="A7" s="38" t="s">
        <v>450</v>
      </c>
      <c r="B7" s="57" t="s">
        <v>968</v>
      </c>
      <c r="C7" s="44"/>
      <c r="D7" s="41"/>
      <c r="E7" s="41"/>
      <c r="F7" s="42"/>
      <c r="G7" s="42"/>
      <c r="H7" s="42"/>
      <c r="I7" s="42"/>
      <c r="J7" s="43"/>
      <c r="K7" s="43"/>
      <c r="L7" s="43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</row>
    <row r="8" spans="1:62" x14ac:dyDescent="0.2">
      <c r="A8" s="38" t="s">
        <v>451</v>
      </c>
      <c r="B8" s="44"/>
      <c r="C8" s="44"/>
      <c r="H8" s="49"/>
      <c r="I8" s="49"/>
      <c r="J8" s="48"/>
      <c r="K8" s="48"/>
      <c r="L8" s="43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</row>
    <row r="9" spans="1:62" x14ac:dyDescent="0.2">
      <c r="A9" s="38" t="s">
        <v>452</v>
      </c>
      <c r="B9" s="44"/>
      <c r="C9" s="44"/>
      <c r="H9" s="49"/>
      <c r="I9" s="49"/>
      <c r="J9" s="48"/>
      <c r="K9" s="48"/>
      <c r="L9" s="43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</row>
    <row r="10" spans="1:62" ht="15" x14ac:dyDescent="0.25">
      <c r="A10" s="38" t="s">
        <v>453</v>
      </c>
      <c r="B10" s="58" t="s">
        <v>8</v>
      </c>
      <c r="C10" s="44"/>
      <c r="D10" s="49" t="s">
        <v>6</v>
      </c>
      <c r="F10" s="49" t="s">
        <v>15</v>
      </c>
      <c r="H10" s="49"/>
      <c r="I10" s="49"/>
      <c r="J10" s="48"/>
      <c r="K10" s="48"/>
      <c r="L10" s="43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</row>
    <row r="11" spans="1:62" x14ac:dyDescent="0.2">
      <c r="A11" s="38" t="s">
        <v>454</v>
      </c>
      <c r="B11" s="44"/>
      <c r="C11" s="44"/>
      <c r="H11" s="49"/>
      <c r="I11" s="49"/>
      <c r="J11" s="48"/>
      <c r="K11" s="48"/>
      <c r="L11" s="43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x14ac:dyDescent="0.2">
      <c r="A12" s="38" t="s">
        <v>455</v>
      </c>
      <c r="B12" s="44"/>
      <c r="C12" s="44"/>
      <c r="H12" s="49"/>
      <c r="I12" s="49"/>
      <c r="J12" s="48"/>
      <c r="K12" s="48"/>
      <c r="L12" s="43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x14ac:dyDescent="0.2">
      <c r="A13" s="38" t="s">
        <v>456</v>
      </c>
      <c r="B13" s="44"/>
      <c r="C13" s="44"/>
      <c r="H13" s="49"/>
      <c r="I13" s="49"/>
      <c r="J13" s="48"/>
      <c r="K13" s="48"/>
      <c r="L13" s="43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x14ac:dyDescent="0.2">
      <c r="A14" s="38" t="s">
        <v>457</v>
      </c>
      <c r="B14" s="44"/>
      <c r="C14" s="44"/>
      <c r="D14" s="41"/>
      <c r="E14" s="41"/>
      <c r="F14" s="42"/>
      <c r="G14" s="42"/>
      <c r="H14" s="42"/>
      <c r="I14" s="42"/>
      <c r="J14" s="43"/>
      <c r="K14" s="43"/>
      <c r="L14" s="43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x14ac:dyDescent="0.2">
      <c r="A15" s="38" t="s">
        <v>458</v>
      </c>
      <c r="B15" s="44"/>
      <c r="C15" s="44"/>
      <c r="D15" s="44"/>
      <c r="E15" s="44"/>
      <c r="F15" s="42"/>
      <c r="G15" s="42"/>
      <c r="H15" s="42"/>
      <c r="I15" s="42"/>
      <c r="J15" s="43"/>
      <c r="K15" s="43"/>
      <c r="L15" s="43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</row>
    <row r="16" spans="1:62" x14ac:dyDescent="0.2">
      <c r="A16" s="38" t="s">
        <v>459</v>
      </c>
      <c r="B16" s="44"/>
      <c r="C16" s="44"/>
      <c r="D16" s="44"/>
      <c r="E16" s="44"/>
      <c r="H16" s="49"/>
      <c r="I16" s="49"/>
      <c r="J16" s="43"/>
      <c r="K16" s="43"/>
      <c r="L16" s="43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</row>
    <row r="17" spans="1:62" ht="23.25" x14ac:dyDescent="0.35">
      <c r="A17" s="38" t="s">
        <v>460</v>
      </c>
      <c r="B17" s="59" t="s">
        <v>755</v>
      </c>
      <c r="C17" s="44"/>
      <c r="D17" s="61" t="str">
        <f>VLOOKUP(B17,ranking!A11:C363,3,FALSE)</f>
        <v>Predominantly Rural</v>
      </c>
      <c r="E17" s="44"/>
      <c r="H17" s="49"/>
      <c r="I17" s="49"/>
      <c r="J17" s="43"/>
      <c r="K17" s="43"/>
      <c r="L17" s="43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</row>
    <row r="18" spans="1:62" ht="15" x14ac:dyDescent="0.25">
      <c r="A18" s="38" t="s">
        <v>461</v>
      </c>
      <c r="B18" s="44"/>
      <c r="C18" s="44"/>
      <c r="D18" s="61" t="s">
        <v>969</v>
      </c>
      <c r="E18" s="44"/>
      <c r="F18" s="49" t="s">
        <v>866</v>
      </c>
      <c r="H18" s="49"/>
      <c r="I18" s="49"/>
      <c r="J18" s="43"/>
      <c r="K18" s="43"/>
      <c r="L18" s="43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</row>
    <row r="19" spans="1:62" x14ac:dyDescent="0.2">
      <c r="A19" s="38" t="s">
        <v>462</v>
      </c>
      <c r="B19" s="44"/>
      <c r="C19" s="44"/>
      <c r="D19" s="45"/>
      <c r="E19" s="46"/>
      <c r="H19" s="49"/>
      <c r="I19" s="49"/>
      <c r="J19" s="43"/>
      <c r="K19" s="43"/>
      <c r="L19" s="43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</row>
    <row r="20" spans="1:62" ht="38.25" x14ac:dyDescent="0.25">
      <c r="A20" s="38" t="s">
        <v>463</v>
      </c>
      <c r="B20" s="61"/>
      <c r="C20" s="61"/>
      <c r="D20" s="60">
        <f>ROUND(IF(lists!B19="&amp;^%","no data",(IF(F10="Hours worked - total","","£"))&amp;lists!B19&amp;(IF(F10="Hours worked - total","hrs",""))),2)</f>
        <v>235000</v>
      </c>
      <c r="E20" s="70" t="str">
        <f>"ranked at "&amp;ranking!BM1&amp;" out of "&amp;(IF(ranking!BK2=ranking!BK13,ranking!BL13,(IF(ranking!BK2=ranking!BK14,ranking!BL14,(IF(ranking!BK2=ranking!BK15,ranking!BL15,"error"))))))&amp;" "&amp;D17&amp;" authorities for which data was available"</f>
        <v>ranked at 19 out of 113 Predominantly Rural authorities for which data was available</v>
      </c>
      <c r="F20" s="50" t="str">
        <f>IF(lists1!B19="&amp;^%","no data",(IF(F10="Hours worked - total","","£"))&amp;lists1!B19&amp;(IF(F10="Hours worked - total","hrs","")))</f>
        <v>£13.52</v>
      </c>
      <c r="G20" s="51" t="str">
        <f>"ranked at "&amp;ranking!BR1&amp;" out of "&amp;(IF(ranking!BK2=ranking!BK13,ranking!BQ13,(IF(ranking!BK2=ranking!BK14,ranking!BQ14,(IF(ranking!BK2=ranking!BK15,ranking!BQ15,"error"))))))&amp;" "&amp;D17&amp;" authorities for which data was available"</f>
        <v>ranked at 16 out of 110 Predominantly Rural authorities for which data was available</v>
      </c>
      <c r="H20" s="49"/>
      <c r="I20" s="49"/>
      <c r="J20" s="43"/>
      <c r="K20" s="43"/>
      <c r="L20" s="43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</row>
    <row r="21" spans="1:62" ht="15" x14ac:dyDescent="0.25">
      <c r="A21" s="38" t="s">
        <v>464</v>
      </c>
      <c r="B21" s="71" t="s">
        <v>885</v>
      </c>
      <c r="C21" s="72"/>
      <c r="D21" s="47" t="str">
        <f>(IF(F10="Hours worked - total","","£"))&amp;ROUND(lists!E19,0)&amp;(IF(F10="Hours worked - total","hrs",""))</f>
        <v>£189892</v>
      </c>
      <c r="E21" s="46"/>
      <c r="F21" s="52" t="str">
        <f>(IF(F10="Hours worked - total","","£"))&amp;ROUND(lists1!E19,0)&amp;(IF(F10="Hours worked - total","hrs",""))</f>
        <v>£14</v>
      </c>
      <c r="H21" s="49"/>
      <c r="I21" s="49"/>
      <c r="J21" s="43"/>
      <c r="K21" s="43"/>
      <c r="L21" s="43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</row>
    <row r="22" spans="1:62" ht="15" x14ac:dyDescent="0.25">
      <c r="A22" s="38" t="s">
        <v>465</v>
      </c>
      <c r="B22" s="71" t="s">
        <v>886</v>
      </c>
      <c r="C22" s="72"/>
      <c r="D22" s="47" t="str">
        <f>(IF(F10="Hours worked - total","","£"))&amp;ROUND(lists!E20,0)&amp;(IF(F10="Hours worked - total","hrs",""))</f>
        <v>£188744</v>
      </c>
      <c r="E22" s="44"/>
      <c r="F22" s="52" t="str">
        <f>(IF(F10="Hours worked - total","","£"))&amp;ROUND(lists1!E20,0)&amp;(IF(F10="Hours worked - total","hrs",""))</f>
        <v>£13</v>
      </c>
      <c r="H22" s="49"/>
      <c r="I22" s="49"/>
      <c r="J22" s="43"/>
      <c r="K22" s="43"/>
      <c r="L22" s="43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</row>
    <row r="23" spans="1:62" ht="15" x14ac:dyDescent="0.25">
      <c r="A23" s="38" t="s">
        <v>466</v>
      </c>
      <c r="B23" s="71" t="s">
        <v>887</v>
      </c>
      <c r="C23" s="72"/>
      <c r="D23" s="47" t="str">
        <f>(IF(F10="Hours worked - total","","£"))&amp;ROUND(lists!E21,0)&amp;(IF(F10="Hours worked - total","hrs",""))</f>
        <v>£193169</v>
      </c>
      <c r="E23" s="44"/>
      <c r="F23" s="52" t="str">
        <f>(IF(F10="Hours worked - total","","£"))&amp;ROUND(lists1!E21,0)&amp;(IF(F10="Hours worked - total","hrs",""))</f>
        <v>£12</v>
      </c>
      <c r="H23" s="49"/>
      <c r="I23" s="49"/>
      <c r="J23" s="43"/>
      <c r="K23" s="43"/>
      <c r="L23" s="43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</row>
    <row r="24" spans="1:62" x14ac:dyDescent="0.2">
      <c r="A24" s="38" t="s">
        <v>467</v>
      </c>
      <c r="B24" s="44"/>
      <c r="C24" s="44"/>
      <c r="D24" s="44"/>
      <c r="H24" s="49"/>
      <c r="I24" s="49"/>
      <c r="J24" s="43"/>
      <c r="K24" s="43"/>
      <c r="L24" s="43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</row>
    <row r="25" spans="1:62" x14ac:dyDescent="0.2">
      <c r="A25" s="38" t="s">
        <v>468</v>
      </c>
      <c r="B25" s="44"/>
      <c r="C25" s="44"/>
      <c r="D25" s="44"/>
      <c r="H25" s="49"/>
      <c r="I25" s="49"/>
      <c r="J25" s="43"/>
      <c r="K25" s="43"/>
      <c r="L25" s="43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</row>
    <row r="26" spans="1:62" ht="15" x14ac:dyDescent="0.25">
      <c r="A26" s="38" t="s">
        <v>469</v>
      </c>
      <c r="B26" s="44"/>
      <c r="C26" s="61"/>
      <c r="D26" s="61" t="s">
        <v>881</v>
      </c>
      <c r="F26" s="49" t="s">
        <v>881</v>
      </c>
      <c r="H26" s="49"/>
      <c r="I26" s="49"/>
      <c r="J26" s="43"/>
      <c r="K26" s="43"/>
      <c r="L26" s="43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</row>
    <row r="27" spans="1:62" ht="15" x14ac:dyDescent="0.25">
      <c r="A27" s="38" t="s">
        <v>470</v>
      </c>
      <c r="B27" s="44"/>
      <c r="C27" s="61"/>
      <c r="D27" s="62"/>
      <c r="H27" s="49"/>
      <c r="I27" s="49"/>
      <c r="J27" s="43"/>
      <c r="K27" s="43"/>
      <c r="L27" s="43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</row>
    <row r="28" spans="1:62" ht="15" x14ac:dyDescent="0.25">
      <c r="A28" s="38" t="s">
        <v>471</v>
      </c>
      <c r="B28" s="44"/>
      <c r="C28" s="63" t="str">
        <f>ranking!BN6</f>
        <v>South Cambridgeshire</v>
      </c>
      <c r="D28" s="64">
        <f>ranking!BM6</f>
        <v>17</v>
      </c>
      <c r="E28" s="54" t="str">
        <f>ranking!BS6</f>
        <v>Sevenoaks</v>
      </c>
      <c r="F28" s="53">
        <f>ranking!BR6</f>
        <v>14</v>
      </c>
      <c r="H28" s="49"/>
      <c r="I28" s="49"/>
      <c r="J28" s="43"/>
      <c r="K28" s="43"/>
      <c r="L28" s="43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ht="15" x14ac:dyDescent="0.25">
      <c r="A29" s="38" t="s">
        <v>472</v>
      </c>
      <c r="B29" s="44"/>
      <c r="C29" s="63" t="str">
        <f>ranking!BN7</f>
        <v>West Oxfordshire</v>
      </c>
      <c r="D29" s="64">
        <f>ranking!BM7</f>
        <v>18</v>
      </c>
      <c r="E29" s="54" t="str">
        <f>ranking!BS7</f>
        <v>Lewes</v>
      </c>
      <c r="F29" s="53">
        <f>ranking!BR7</f>
        <v>15</v>
      </c>
      <c r="H29" s="49"/>
      <c r="I29" s="49"/>
      <c r="J29" s="43"/>
      <c r="K29" s="43"/>
      <c r="L29" s="43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</row>
    <row r="30" spans="1:62" ht="15" x14ac:dyDescent="0.25">
      <c r="A30" s="38" t="s">
        <v>473</v>
      </c>
      <c r="B30" s="44"/>
      <c r="C30" s="63" t="str">
        <f>ranking!BN8</f>
        <v>South Hams</v>
      </c>
      <c r="D30" s="64">
        <f>ranking!BM8</f>
        <v>19</v>
      </c>
      <c r="E30" s="54" t="str">
        <f>ranking!BS8</f>
        <v>Tewkesbury</v>
      </c>
      <c r="F30" s="53">
        <f>ranking!BR8</f>
        <v>16</v>
      </c>
      <c r="H30" s="49"/>
      <c r="I30" s="49"/>
      <c r="J30" s="43"/>
      <c r="K30" s="43"/>
      <c r="L30" s="43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2" ht="15" x14ac:dyDescent="0.25">
      <c r="A31" s="38" t="s">
        <v>474</v>
      </c>
      <c r="B31" s="44"/>
      <c r="C31" s="63" t="str">
        <f>ranking!BN9</f>
        <v>Tonbridge and Malling</v>
      </c>
      <c r="D31" s="64">
        <f>ranking!BM9</f>
        <v>20</v>
      </c>
      <c r="E31" s="54" t="str">
        <f>ranking!BS9</f>
        <v>West Dorset</v>
      </c>
      <c r="F31" s="53">
        <f>ranking!BR9</f>
        <v>17</v>
      </c>
      <c r="H31" s="49"/>
      <c r="I31" s="49"/>
      <c r="J31" s="43"/>
      <c r="K31" s="43"/>
      <c r="L31" s="43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</row>
    <row r="32" spans="1:62" ht="15" x14ac:dyDescent="0.25">
      <c r="A32" s="38" t="s">
        <v>475</v>
      </c>
      <c r="B32" s="44"/>
      <c r="C32" s="63" t="str">
        <f>ranking!BN10</f>
        <v>West Dorset</v>
      </c>
      <c r="D32" s="64">
        <f>ranking!BM10</f>
        <v>21</v>
      </c>
      <c r="E32" s="54" t="str">
        <f>ranking!BS10</f>
        <v>Waverley</v>
      </c>
      <c r="F32" s="53">
        <f>ranking!BR10</f>
        <v>18</v>
      </c>
      <c r="H32" s="49"/>
      <c r="I32" s="49"/>
      <c r="J32" s="43"/>
      <c r="K32" s="43"/>
      <c r="L32" s="43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</row>
    <row r="33" spans="1:62" x14ac:dyDescent="0.2">
      <c r="A33" s="38" t="s">
        <v>476</v>
      </c>
      <c r="B33" s="44"/>
      <c r="C33" s="44"/>
      <c r="D33" s="44"/>
      <c r="H33" s="49"/>
      <c r="I33" s="49"/>
      <c r="J33" s="43"/>
      <c r="K33" s="43"/>
      <c r="L33" s="43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</row>
    <row r="34" spans="1:62" x14ac:dyDescent="0.2">
      <c r="A34" s="38" t="s">
        <v>477</v>
      </c>
      <c r="B34" s="44"/>
      <c r="C34" s="44"/>
      <c r="D34" s="44"/>
      <c r="H34" s="49"/>
      <c r="I34" s="49"/>
      <c r="J34" s="43"/>
      <c r="K34" s="43"/>
      <c r="L34" s="43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</row>
    <row r="35" spans="1:62" x14ac:dyDescent="0.2">
      <c r="A35" s="38" t="s">
        <v>478</v>
      </c>
      <c r="B35" s="44"/>
      <c r="C35" s="65"/>
      <c r="D35" s="65" t="s">
        <v>882</v>
      </c>
      <c r="F35" s="49" t="s">
        <v>882</v>
      </c>
      <c r="H35" s="49"/>
      <c r="I35" s="49"/>
      <c r="J35" s="43"/>
      <c r="K35" s="43"/>
      <c r="L35" s="43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</row>
    <row r="36" spans="1:62" x14ac:dyDescent="0.2">
      <c r="A36" s="38" t="s">
        <v>479</v>
      </c>
      <c r="B36" s="44"/>
      <c r="C36" s="65"/>
      <c r="D36" s="66"/>
      <c r="H36" s="49"/>
      <c r="I36" s="49"/>
      <c r="J36" s="43"/>
      <c r="K36" s="43"/>
      <c r="L36" s="43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</row>
    <row r="37" spans="1:62" x14ac:dyDescent="0.2">
      <c r="A37" s="38" t="s">
        <v>480</v>
      </c>
      <c r="B37" s="44"/>
      <c r="C37" s="67" t="str">
        <f>ranking!AI1</f>
        <v>Kensington and Chelsea</v>
      </c>
      <c r="D37" s="68">
        <f>ranking!AJ1</f>
        <v>1</v>
      </c>
      <c r="E37" s="54" t="str">
        <f>ranking!BE1</f>
        <v>City of London</v>
      </c>
      <c r="F37" s="53">
        <f>ranking!BF1</f>
        <v>1</v>
      </c>
      <c r="H37" s="49"/>
      <c r="I37" s="49"/>
      <c r="J37" s="43"/>
      <c r="K37" s="43"/>
      <c r="L37" s="43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</row>
    <row r="38" spans="1:62" x14ac:dyDescent="0.2">
      <c r="A38" s="38" t="s">
        <v>481</v>
      </c>
      <c r="B38" s="44"/>
      <c r="C38" s="67" t="str">
        <f>ranking!AI2</f>
        <v>Westminster</v>
      </c>
      <c r="D38" s="68">
        <f>ranking!AJ2</f>
        <v>2</v>
      </c>
      <c r="E38" s="54" t="str">
        <f>ranking!BE2</f>
        <v>Tower Hamlets</v>
      </c>
      <c r="F38" s="53">
        <f>ranking!BF2</f>
        <v>2</v>
      </c>
      <c r="H38" s="49"/>
      <c r="I38" s="49"/>
      <c r="J38" s="43"/>
      <c r="K38" s="43"/>
      <c r="L38" s="43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</row>
    <row r="39" spans="1:62" x14ac:dyDescent="0.2">
      <c r="A39" s="38" t="s">
        <v>482</v>
      </c>
      <c r="B39" s="44"/>
      <c r="C39" s="67" t="str">
        <f>ranking!AI3</f>
        <v>Camden</v>
      </c>
      <c r="D39" s="68">
        <f>ranking!AJ3</f>
        <v>3</v>
      </c>
      <c r="E39" s="54" t="str">
        <f>ranking!BE3</f>
        <v>Islington</v>
      </c>
      <c r="F39" s="53">
        <f>ranking!BF3</f>
        <v>3</v>
      </c>
      <c r="H39" s="49"/>
      <c r="I39" s="49"/>
      <c r="J39" s="43"/>
      <c r="K39" s="43"/>
      <c r="L39" s="43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</row>
    <row r="40" spans="1:62" x14ac:dyDescent="0.2">
      <c r="A40" s="38" t="s">
        <v>483</v>
      </c>
      <c r="B40" s="44"/>
      <c r="C40" s="67" t="str">
        <f>ranking!AI4</f>
        <v>City of London</v>
      </c>
      <c r="D40" s="68">
        <f>ranking!AJ4</f>
        <v>4</v>
      </c>
      <c r="E40" s="54" t="str">
        <f>ranking!BE4</f>
        <v>Westminster</v>
      </c>
      <c r="F40" s="53">
        <f>ranking!BF4</f>
        <v>4</v>
      </c>
      <c r="H40" s="49"/>
      <c r="I40" s="49"/>
      <c r="J40" s="43"/>
      <c r="K40" s="43"/>
      <c r="L40" s="43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</row>
    <row r="41" spans="1:62" x14ac:dyDescent="0.2">
      <c r="A41" s="38" t="s">
        <v>484</v>
      </c>
      <c r="B41" s="44"/>
      <c r="C41" s="67" t="str">
        <f>ranking!AI5</f>
        <v>Hammersmith and Fulham</v>
      </c>
      <c r="D41" s="68">
        <f>ranking!AJ5</f>
        <v>5</v>
      </c>
      <c r="E41" s="54" t="str">
        <f>ranking!BE5</f>
        <v>Runnymede</v>
      </c>
      <c r="F41" s="53">
        <f>ranking!BF5</f>
        <v>5</v>
      </c>
      <c r="H41" s="49"/>
      <c r="I41" s="49"/>
      <c r="J41" s="43"/>
      <c r="K41" s="43"/>
      <c r="L41" s="43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</row>
    <row r="42" spans="1:62" x14ac:dyDescent="0.2">
      <c r="A42" s="38" t="s">
        <v>485</v>
      </c>
      <c r="B42" s="44"/>
      <c r="C42" s="65"/>
      <c r="D42" s="65"/>
      <c r="H42" s="49"/>
      <c r="I42" s="49"/>
      <c r="J42" s="43"/>
      <c r="K42" s="43"/>
      <c r="L42" s="43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</row>
    <row r="43" spans="1:62" x14ac:dyDescent="0.2">
      <c r="A43" s="38" t="s">
        <v>486</v>
      </c>
      <c r="B43" s="44"/>
      <c r="C43" s="65"/>
      <c r="D43" s="65"/>
      <c r="H43" s="49"/>
      <c r="I43" s="49"/>
      <c r="J43" s="43"/>
      <c r="K43" s="43"/>
      <c r="L43" s="43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</row>
    <row r="44" spans="1:62" x14ac:dyDescent="0.2">
      <c r="A44" s="38" t="s">
        <v>487</v>
      </c>
      <c r="B44" s="44"/>
      <c r="C44" s="65"/>
      <c r="D44" s="65" t="s">
        <v>883</v>
      </c>
      <c r="F44" s="49" t="s">
        <v>883</v>
      </c>
      <c r="H44" s="49"/>
      <c r="I44" s="49"/>
      <c r="J44" s="43"/>
      <c r="K44" s="43"/>
      <c r="L44" s="43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</row>
    <row r="45" spans="1:62" x14ac:dyDescent="0.2">
      <c r="A45" s="38" t="s">
        <v>488</v>
      </c>
      <c r="B45" s="44"/>
      <c r="C45" s="65"/>
      <c r="D45" s="66"/>
      <c r="H45" s="49"/>
      <c r="I45" s="49"/>
      <c r="J45" s="43"/>
      <c r="K45" s="43"/>
      <c r="L45" s="43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</row>
    <row r="46" spans="1:62" x14ac:dyDescent="0.2">
      <c r="A46" s="38" t="s">
        <v>489</v>
      </c>
      <c r="B46" s="44"/>
      <c r="C46" s="67" t="str">
        <f>ranking!AB1</f>
        <v>Chiltern</v>
      </c>
      <c r="D46" s="68">
        <f>ranking!AC1</f>
        <v>1</v>
      </c>
      <c r="E46" s="54" t="str">
        <f>ranking!AX1</f>
        <v>Mole Valley</v>
      </c>
      <c r="F46" s="53">
        <f>ranking!AY1</f>
        <v>1</v>
      </c>
      <c r="H46" s="49"/>
      <c r="I46" s="49"/>
      <c r="J46" s="43"/>
      <c r="K46" s="43"/>
      <c r="L46" s="43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</row>
    <row r="47" spans="1:62" x14ac:dyDescent="0.2">
      <c r="A47" s="38" t="s">
        <v>490</v>
      </c>
      <c r="B47" s="44"/>
      <c r="C47" s="67" t="str">
        <f>ranking!AB2</f>
        <v>Mole Valley</v>
      </c>
      <c r="D47" s="68">
        <f>ranking!AC2</f>
        <v>2</v>
      </c>
      <c r="E47" s="54" t="str">
        <f>ranking!AX2</f>
        <v>Hart</v>
      </c>
      <c r="F47" s="53">
        <f>ranking!AY2</f>
        <v>2</v>
      </c>
      <c r="H47" s="49"/>
      <c r="I47" s="49"/>
      <c r="J47" s="43"/>
      <c r="K47" s="43"/>
      <c r="L47" s="43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</row>
    <row r="48" spans="1:62" x14ac:dyDescent="0.2">
      <c r="A48" s="38" t="s">
        <v>491</v>
      </c>
      <c r="B48" s="44"/>
      <c r="C48" s="67" t="str">
        <f>ranking!AB3</f>
        <v>St Albans</v>
      </c>
      <c r="D48" s="68">
        <f>ranking!AC3</f>
        <v>2</v>
      </c>
      <c r="E48" s="54" t="str">
        <f>ranking!AX3</f>
        <v>West Berkshire</v>
      </c>
      <c r="F48" s="53">
        <f>ranking!AY3</f>
        <v>3</v>
      </c>
      <c r="H48" s="49"/>
      <c r="I48" s="49"/>
      <c r="J48" s="43"/>
      <c r="K48" s="43"/>
      <c r="L48" s="43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x14ac:dyDescent="0.2">
      <c r="A49" s="38" t="s">
        <v>492</v>
      </c>
      <c r="B49" s="44"/>
      <c r="C49" s="67" t="str">
        <f>ranking!AB4</f>
        <v>Guildford</v>
      </c>
      <c r="D49" s="68">
        <f>ranking!AC4</f>
        <v>4</v>
      </c>
      <c r="E49" s="54" t="str">
        <f>ranking!AX4</f>
        <v>Hertsmere</v>
      </c>
      <c r="F49" s="53">
        <f>ranking!AY4</f>
        <v>4</v>
      </c>
      <c r="H49" s="49"/>
      <c r="I49" s="49"/>
      <c r="J49" s="43"/>
      <c r="K49" s="43"/>
      <c r="L49" s="43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  <row r="50" spans="1:62" x14ac:dyDescent="0.2">
      <c r="A50" s="38" t="s">
        <v>493</v>
      </c>
      <c r="B50" s="44"/>
      <c r="C50" s="67" t="str">
        <f>ranking!AB5</f>
        <v>Hart</v>
      </c>
      <c r="D50" s="68">
        <f>ranking!AC5</f>
        <v>5</v>
      </c>
      <c r="E50" s="54" t="str">
        <f>ranking!AX5</f>
        <v>Guildford</v>
      </c>
      <c r="F50" s="53">
        <f>ranking!AY5</f>
        <v>5</v>
      </c>
      <c r="H50" s="49"/>
      <c r="I50" s="49"/>
      <c r="J50" s="43"/>
      <c r="K50" s="43"/>
      <c r="L50" s="43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</row>
    <row r="51" spans="1:62" x14ac:dyDescent="0.2">
      <c r="A51" s="38" t="s">
        <v>494</v>
      </c>
      <c r="B51" s="44"/>
      <c r="C51" s="65"/>
      <c r="D51" s="65"/>
      <c r="H51" s="49"/>
      <c r="I51" s="49"/>
      <c r="J51" s="43"/>
      <c r="K51" s="43"/>
      <c r="L51" s="43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</row>
    <row r="52" spans="1:62" x14ac:dyDescent="0.2">
      <c r="A52" s="38" t="s">
        <v>495</v>
      </c>
      <c r="B52" s="44"/>
      <c r="C52" s="65"/>
      <c r="D52" s="65"/>
      <c r="H52" s="49"/>
      <c r="I52" s="49"/>
      <c r="J52" s="43"/>
      <c r="K52" s="43"/>
      <c r="L52" s="43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</row>
    <row r="53" spans="1:62" x14ac:dyDescent="0.2">
      <c r="A53" s="38" t="s">
        <v>496</v>
      </c>
      <c r="B53" s="44"/>
      <c r="C53" s="65"/>
      <c r="D53" s="65" t="s">
        <v>884</v>
      </c>
      <c r="F53" s="49" t="s">
        <v>884</v>
      </c>
      <c r="H53" s="49"/>
      <c r="I53" s="49"/>
      <c r="J53" s="43"/>
      <c r="K53" s="43"/>
      <c r="L53" s="43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</row>
    <row r="54" spans="1:62" x14ac:dyDescent="0.2">
      <c r="A54" s="38" t="s">
        <v>497</v>
      </c>
      <c r="B54" s="44"/>
      <c r="C54" s="65"/>
      <c r="D54" s="66"/>
      <c r="H54" s="49"/>
      <c r="I54" s="49"/>
      <c r="J54" s="43"/>
      <c r="K54" s="43"/>
      <c r="L54" s="43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</row>
    <row r="55" spans="1:62" x14ac:dyDescent="0.2">
      <c r="A55" s="38" t="s">
        <v>498</v>
      </c>
      <c r="B55" s="44"/>
      <c r="C55" s="67" t="str">
        <f>ranking!U1</f>
        <v>South Bucks</v>
      </c>
      <c r="D55" s="68">
        <f>ranking!V1</f>
        <v>1</v>
      </c>
      <c r="E55" s="54" t="str">
        <f>ranking!AQ1</f>
        <v>Copeland</v>
      </c>
      <c r="F55" s="53">
        <f>ranking!AR1</f>
        <v>1</v>
      </c>
      <c r="H55" s="49"/>
      <c r="I55" s="49"/>
      <c r="J55" s="43"/>
      <c r="K55" s="43"/>
      <c r="L55" s="43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</row>
    <row r="56" spans="1:62" x14ac:dyDescent="0.2">
      <c r="A56" s="38" t="s">
        <v>499</v>
      </c>
      <c r="B56" s="44"/>
      <c r="C56" s="67" t="str">
        <f>ranking!U2</f>
        <v>Isles of Scilly</v>
      </c>
      <c r="D56" s="68">
        <f>ranking!V2</f>
        <v>2</v>
      </c>
      <c r="E56" s="54" t="str">
        <f>ranking!AQ2</f>
        <v>Vale of White Horse</v>
      </c>
      <c r="F56" s="53">
        <f>ranking!AR2</f>
        <v>2</v>
      </c>
      <c r="H56" s="49"/>
      <c r="I56" s="49"/>
      <c r="J56" s="43"/>
      <c r="K56" s="43"/>
      <c r="L56" s="43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</row>
    <row r="57" spans="1:62" x14ac:dyDescent="0.2">
      <c r="A57" s="38" t="s">
        <v>500</v>
      </c>
      <c r="B57" s="44"/>
      <c r="C57" s="67" t="str">
        <f>ranking!U3</f>
        <v>Waverley</v>
      </c>
      <c r="D57" s="68">
        <f>ranking!V3</f>
        <v>3</v>
      </c>
      <c r="E57" s="54" t="str">
        <f>ranking!AQ3</f>
        <v>South Cambridgeshire</v>
      </c>
      <c r="F57" s="53">
        <f>ranking!AR3</f>
        <v>3</v>
      </c>
      <c r="H57" s="49"/>
      <c r="I57" s="49"/>
      <c r="J57" s="43"/>
      <c r="K57" s="43"/>
      <c r="L57" s="43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</row>
    <row r="58" spans="1:62" x14ac:dyDescent="0.2">
      <c r="A58" s="38" t="s">
        <v>501</v>
      </c>
      <c r="B58" s="44"/>
      <c r="C58" s="67" t="str">
        <f>ranking!U4</f>
        <v>Winchester</v>
      </c>
      <c r="D58" s="68">
        <f>ranking!V4</f>
        <v>4</v>
      </c>
      <c r="E58" s="54" t="str">
        <f>ranking!AQ4</f>
        <v>South Bucks</v>
      </c>
      <c r="F58" s="53">
        <f>ranking!AR4</f>
        <v>4</v>
      </c>
      <c r="H58" s="49"/>
      <c r="I58" s="49"/>
      <c r="J58" s="43"/>
      <c r="K58" s="43"/>
      <c r="L58" s="43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</row>
    <row r="59" spans="1:62" x14ac:dyDescent="0.2">
      <c r="A59" s="38" t="s">
        <v>502</v>
      </c>
      <c r="B59" s="44"/>
      <c r="C59" s="67" t="str">
        <f>ranking!U5</f>
        <v>Tandridge</v>
      </c>
      <c r="D59" s="68">
        <f>ranking!V5</f>
        <v>5</v>
      </c>
      <c r="E59" s="54" t="str">
        <f>ranking!AQ5</f>
        <v>Winchester</v>
      </c>
      <c r="F59" s="53">
        <f>ranking!AR5</f>
        <v>5</v>
      </c>
      <c r="H59" s="49"/>
      <c r="I59" s="49"/>
      <c r="J59" s="43"/>
      <c r="K59" s="43"/>
      <c r="L59" s="43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</row>
    <row r="60" spans="1:62" x14ac:dyDescent="0.2">
      <c r="A60" s="38" t="s">
        <v>503</v>
      </c>
      <c r="B60" s="44"/>
      <c r="C60" s="65"/>
      <c r="D60" s="65"/>
      <c r="H60" s="49"/>
      <c r="I60" s="49"/>
      <c r="J60" s="43"/>
      <c r="K60" s="43"/>
      <c r="L60" s="43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</row>
    <row r="61" spans="1:62" x14ac:dyDescent="0.2">
      <c r="A61" s="38" t="s">
        <v>504</v>
      </c>
      <c r="B61" s="44"/>
      <c r="C61" s="65"/>
      <c r="D61" s="65"/>
      <c r="H61" s="49"/>
      <c r="I61" s="49"/>
      <c r="J61" s="43"/>
      <c r="K61" s="43"/>
      <c r="L61" s="43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</row>
    <row r="62" spans="1:62" x14ac:dyDescent="0.2">
      <c r="A62" s="38" t="s">
        <v>505</v>
      </c>
      <c r="B62" s="44"/>
      <c r="C62" s="65"/>
      <c r="D62" s="65"/>
      <c r="H62" s="49"/>
      <c r="I62" s="49"/>
      <c r="J62" s="43"/>
      <c r="K62" s="43"/>
      <c r="L62" s="43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</row>
    <row r="63" spans="1:62" x14ac:dyDescent="0.2">
      <c r="A63" s="38" t="s">
        <v>506</v>
      </c>
      <c r="B63" s="41"/>
      <c r="C63" s="69"/>
      <c r="D63" s="65"/>
      <c r="H63" s="49"/>
      <c r="I63" s="49"/>
      <c r="J63" s="43"/>
      <c r="K63" s="43"/>
      <c r="L63" s="43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</row>
    <row r="64" spans="1:62" x14ac:dyDescent="0.2">
      <c r="A64" s="38" t="s">
        <v>507</v>
      </c>
      <c r="B64" s="41"/>
      <c r="C64" s="69"/>
      <c r="D64" s="69"/>
      <c r="H64" s="49"/>
      <c r="I64" s="49"/>
      <c r="J64" s="43"/>
      <c r="K64" s="43"/>
      <c r="L64" s="43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</row>
    <row r="65" spans="1:62" x14ac:dyDescent="0.2">
      <c r="A65" s="38" t="s">
        <v>508</v>
      </c>
      <c r="B65" s="41"/>
      <c r="C65" s="69"/>
      <c r="D65" s="69"/>
      <c r="H65" s="49"/>
      <c r="I65" s="49"/>
      <c r="J65" s="43"/>
      <c r="K65" s="43"/>
      <c r="L65" s="43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</row>
    <row r="66" spans="1:62" x14ac:dyDescent="0.2">
      <c r="A66" s="38" t="s">
        <v>509</v>
      </c>
      <c r="B66" s="41"/>
      <c r="C66" s="69"/>
      <c r="D66" s="69"/>
      <c r="H66" s="49"/>
      <c r="I66" s="49"/>
      <c r="J66" s="43"/>
      <c r="K66" s="43"/>
      <c r="L66" s="43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</row>
    <row r="67" spans="1:62" x14ac:dyDescent="0.2">
      <c r="A67" s="38" t="s">
        <v>510</v>
      </c>
      <c r="B67" s="41"/>
      <c r="C67" s="41"/>
      <c r="D67" s="41"/>
      <c r="H67" s="49"/>
      <c r="I67" s="49"/>
      <c r="J67" s="43"/>
      <c r="K67" s="43"/>
      <c r="L67" s="43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</row>
    <row r="68" spans="1:62" x14ac:dyDescent="0.2">
      <c r="A68" s="38" t="s">
        <v>511</v>
      </c>
      <c r="B68" s="41"/>
      <c r="C68" s="41"/>
      <c r="D68" s="41"/>
      <c r="H68" s="49"/>
      <c r="I68" s="49"/>
      <c r="J68" s="43"/>
      <c r="K68" s="43"/>
      <c r="L68" s="43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</row>
    <row r="69" spans="1:62" x14ac:dyDescent="0.2">
      <c r="A69" s="38" t="s">
        <v>512</v>
      </c>
      <c r="B69" s="41"/>
      <c r="C69" s="41"/>
      <c r="D69" s="41"/>
      <c r="H69" s="49"/>
      <c r="I69" s="49"/>
      <c r="J69" s="43"/>
      <c r="K69" s="43"/>
      <c r="L69" s="43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</row>
    <row r="70" spans="1:62" x14ac:dyDescent="0.2">
      <c r="A70" s="38" t="s">
        <v>513</v>
      </c>
      <c r="B70" s="41"/>
      <c r="C70" s="41"/>
      <c r="D70" s="41"/>
      <c r="H70" s="49"/>
      <c r="I70" s="49"/>
      <c r="J70" s="43"/>
      <c r="K70" s="43"/>
      <c r="L70" s="43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</row>
    <row r="71" spans="1:62" x14ac:dyDescent="0.2">
      <c r="A71" s="38" t="s">
        <v>514</v>
      </c>
      <c r="B71" s="41"/>
      <c r="C71" s="41"/>
      <c r="D71" s="41"/>
      <c r="H71" s="49"/>
      <c r="I71" s="49"/>
      <c r="J71" s="43"/>
      <c r="K71" s="43"/>
      <c r="L71" s="43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</row>
    <row r="72" spans="1:62" x14ac:dyDescent="0.2">
      <c r="A72" s="38" t="s">
        <v>515</v>
      </c>
      <c r="B72" s="41"/>
      <c r="C72" s="41"/>
      <c r="D72" s="41"/>
      <c r="H72" s="49"/>
      <c r="I72" s="49"/>
      <c r="J72" s="43"/>
      <c r="K72" s="43"/>
      <c r="L72" s="43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</row>
    <row r="73" spans="1:62" x14ac:dyDescent="0.2">
      <c r="A73" s="38" t="s">
        <v>516</v>
      </c>
      <c r="B73" s="41"/>
      <c r="C73" s="41"/>
      <c r="D73" s="41"/>
      <c r="H73" s="49"/>
      <c r="I73" s="49"/>
      <c r="J73" s="43"/>
      <c r="K73" s="43"/>
      <c r="L73" s="43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</row>
    <row r="74" spans="1:62" x14ac:dyDescent="0.2">
      <c r="A74" s="38" t="s">
        <v>517</v>
      </c>
      <c r="B74" s="41"/>
      <c r="C74" s="41"/>
      <c r="D74" s="41"/>
      <c r="H74" s="49"/>
      <c r="I74" s="49"/>
      <c r="J74" s="43"/>
      <c r="K74" s="43"/>
      <c r="L74" s="43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</row>
    <row r="75" spans="1:62" x14ac:dyDescent="0.2">
      <c r="A75" s="38" t="s">
        <v>518</v>
      </c>
      <c r="B75" s="41"/>
      <c r="C75" s="41"/>
      <c r="D75" s="41"/>
      <c r="H75" s="49"/>
      <c r="I75" s="49"/>
      <c r="J75" s="43"/>
      <c r="K75" s="43"/>
      <c r="L75" s="43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</row>
    <row r="76" spans="1:62" x14ac:dyDescent="0.2">
      <c r="A76" s="38" t="s">
        <v>519</v>
      </c>
      <c r="B76" s="41"/>
      <c r="C76" s="41"/>
      <c r="D76" s="41"/>
      <c r="H76" s="49"/>
      <c r="I76" s="49"/>
      <c r="J76" s="43"/>
      <c r="K76" s="43"/>
      <c r="L76" s="43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</row>
    <row r="77" spans="1:62" x14ac:dyDescent="0.2">
      <c r="A77" s="38" t="s">
        <v>520</v>
      </c>
      <c r="B77" s="41"/>
      <c r="C77" s="41"/>
      <c r="D77" s="41"/>
      <c r="H77" s="49"/>
      <c r="I77" s="49"/>
      <c r="J77" s="43"/>
      <c r="K77" s="43"/>
      <c r="L77" s="43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</row>
    <row r="78" spans="1:62" x14ac:dyDescent="0.2">
      <c r="A78" s="38" t="s">
        <v>521</v>
      </c>
      <c r="B78" s="41"/>
      <c r="C78" s="41"/>
      <c r="D78" s="41"/>
      <c r="H78" s="49"/>
      <c r="I78" s="49"/>
      <c r="J78" s="43"/>
      <c r="K78" s="43"/>
      <c r="L78" s="43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</row>
    <row r="79" spans="1:62" x14ac:dyDescent="0.2">
      <c r="A79" s="38" t="s">
        <v>522</v>
      </c>
      <c r="B79" s="41"/>
      <c r="C79" s="41"/>
      <c r="D79" s="41"/>
      <c r="E79" s="41"/>
      <c r="H79" s="49"/>
      <c r="I79" s="49"/>
      <c r="J79" s="43"/>
      <c r="K79" s="43"/>
      <c r="L79" s="43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</row>
    <row r="80" spans="1:62" x14ac:dyDescent="0.2">
      <c r="A80" s="38" t="s">
        <v>523</v>
      </c>
      <c r="B80" s="41"/>
      <c r="C80" s="41"/>
      <c r="D80" s="41"/>
      <c r="E80" s="41"/>
      <c r="H80" s="49"/>
      <c r="I80" s="49"/>
      <c r="J80" s="43"/>
      <c r="K80" s="43"/>
      <c r="L80" s="43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</row>
    <row r="81" spans="1:62" x14ac:dyDescent="0.2">
      <c r="A81" s="38" t="s">
        <v>524</v>
      </c>
      <c r="B81" s="41"/>
      <c r="C81" s="41"/>
      <c r="D81" s="41"/>
      <c r="E81" s="41"/>
      <c r="H81" s="49"/>
      <c r="I81" s="49"/>
      <c r="J81" s="43"/>
      <c r="K81" s="43"/>
      <c r="L81" s="43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</row>
    <row r="82" spans="1:62" x14ac:dyDescent="0.2">
      <c r="A82" s="38" t="s">
        <v>525</v>
      </c>
      <c r="B82" s="41"/>
      <c r="C82" s="41"/>
      <c r="D82" s="41"/>
      <c r="E82" s="41"/>
      <c r="H82" s="49"/>
      <c r="I82" s="49"/>
      <c r="J82" s="43"/>
      <c r="K82" s="43"/>
      <c r="L82" s="43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</row>
    <row r="83" spans="1:62" x14ac:dyDescent="0.2">
      <c r="A83" s="38" t="s">
        <v>526</v>
      </c>
      <c r="B83" s="41"/>
      <c r="C83" s="41"/>
      <c r="D83" s="41"/>
      <c r="E83" s="41"/>
      <c r="H83" s="49"/>
      <c r="I83" s="49"/>
      <c r="J83" s="43"/>
      <c r="K83" s="43"/>
      <c r="L83" s="4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</row>
    <row r="84" spans="1:62" x14ac:dyDescent="0.2">
      <c r="A84" s="38" t="s">
        <v>527</v>
      </c>
      <c r="B84" s="41"/>
      <c r="C84" s="41"/>
      <c r="D84" s="41"/>
      <c r="E84" s="41"/>
      <c r="H84" s="49"/>
      <c r="I84" s="49"/>
      <c r="J84" s="43"/>
      <c r="K84" s="43"/>
      <c r="L84" s="43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</row>
    <row r="85" spans="1:62" x14ac:dyDescent="0.2">
      <c r="A85" s="38" t="s">
        <v>528</v>
      </c>
      <c r="B85" s="41"/>
      <c r="C85" s="41"/>
      <c r="D85" s="41"/>
      <c r="E85" s="41"/>
      <c r="H85" s="49"/>
      <c r="I85" s="49"/>
      <c r="J85" s="43"/>
      <c r="K85" s="43"/>
      <c r="L85" s="43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</row>
    <row r="86" spans="1:62" x14ac:dyDescent="0.2">
      <c r="A86" s="38" t="s">
        <v>529</v>
      </c>
      <c r="B86" s="41"/>
      <c r="C86" s="41"/>
      <c r="D86" s="41"/>
      <c r="E86" s="41"/>
      <c r="H86" s="49"/>
      <c r="I86" s="49"/>
      <c r="J86" s="43"/>
      <c r="K86" s="43"/>
      <c r="L86" s="43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</row>
    <row r="87" spans="1:62" x14ac:dyDescent="0.2">
      <c r="A87" s="38" t="s">
        <v>530</v>
      </c>
      <c r="B87" s="41"/>
      <c r="C87" s="41"/>
      <c r="D87" s="41"/>
      <c r="E87" s="41"/>
      <c r="H87" s="49"/>
      <c r="I87" s="49"/>
      <c r="J87" s="43"/>
      <c r="K87" s="43"/>
      <c r="L87" s="43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</row>
    <row r="88" spans="1:62" x14ac:dyDescent="0.2">
      <c r="A88" s="38" t="s">
        <v>531</v>
      </c>
      <c r="B88" s="41"/>
      <c r="C88" s="41"/>
      <c r="D88" s="41"/>
      <c r="E88" s="41"/>
      <c r="H88" s="49"/>
      <c r="I88" s="49"/>
      <c r="J88" s="43"/>
      <c r="K88" s="43"/>
      <c r="L88" s="43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</row>
    <row r="89" spans="1:62" x14ac:dyDescent="0.2">
      <c r="A89" s="38" t="s">
        <v>532</v>
      </c>
      <c r="B89" s="41"/>
      <c r="C89" s="41"/>
      <c r="D89" s="41"/>
      <c r="E89" s="41"/>
      <c r="H89" s="49"/>
      <c r="I89" s="49"/>
      <c r="J89" s="43"/>
      <c r="K89" s="43"/>
      <c r="L89" s="43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</row>
    <row r="90" spans="1:62" x14ac:dyDescent="0.2">
      <c r="A90" s="38" t="s">
        <v>533</v>
      </c>
      <c r="B90" s="41"/>
      <c r="C90" s="41"/>
      <c r="D90" s="41"/>
      <c r="E90" s="41"/>
      <c r="F90" s="42"/>
      <c r="G90" s="42"/>
      <c r="H90" s="42"/>
      <c r="I90" s="42"/>
      <c r="J90" s="43"/>
      <c r="K90" s="43"/>
      <c r="L90" s="43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</row>
    <row r="91" spans="1:62" x14ac:dyDescent="0.2">
      <c r="A91" s="38" t="s">
        <v>534</v>
      </c>
      <c r="B91" s="41"/>
      <c r="C91" s="41"/>
      <c r="D91" s="41"/>
      <c r="E91" s="41"/>
      <c r="F91" s="42"/>
      <c r="G91" s="42"/>
      <c r="H91" s="42"/>
      <c r="I91" s="42"/>
      <c r="J91" s="43"/>
      <c r="K91" s="43"/>
      <c r="L91" s="43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</row>
    <row r="92" spans="1:62" x14ac:dyDescent="0.2">
      <c r="A92" s="38" t="s">
        <v>535</v>
      </c>
      <c r="B92" s="41"/>
      <c r="C92" s="41"/>
      <c r="D92" s="41"/>
      <c r="E92" s="41"/>
      <c r="F92" s="42"/>
      <c r="G92" s="42"/>
      <c r="H92" s="42"/>
      <c r="I92" s="42"/>
      <c r="J92" s="43"/>
      <c r="K92" s="43"/>
      <c r="L92" s="43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</row>
    <row r="93" spans="1:62" x14ac:dyDescent="0.2">
      <c r="A93" s="38" t="s">
        <v>536</v>
      </c>
      <c r="B93" s="41"/>
      <c r="C93" s="41"/>
      <c r="D93" s="41"/>
      <c r="E93" s="41"/>
      <c r="F93" s="42"/>
      <c r="G93" s="42"/>
      <c r="H93" s="42"/>
      <c r="I93" s="42"/>
      <c r="J93" s="43"/>
      <c r="K93" s="43"/>
      <c r="L93" s="43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</row>
    <row r="94" spans="1:62" x14ac:dyDescent="0.2">
      <c r="A94" s="38" t="s">
        <v>537</v>
      </c>
      <c r="B94" s="41"/>
      <c r="C94" s="41"/>
      <c r="D94" s="41"/>
      <c r="E94" s="41"/>
      <c r="F94" s="42"/>
      <c r="G94" s="42"/>
      <c r="H94" s="42"/>
      <c r="I94" s="42"/>
      <c r="J94" s="43"/>
      <c r="K94" s="43"/>
      <c r="L94" s="43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</row>
    <row r="95" spans="1:62" x14ac:dyDescent="0.2">
      <c r="A95" s="38" t="s">
        <v>538</v>
      </c>
      <c r="B95" s="41"/>
      <c r="C95" s="41"/>
      <c r="D95" s="41"/>
      <c r="E95" s="41"/>
      <c r="F95" s="42"/>
      <c r="G95" s="42"/>
      <c r="H95" s="42"/>
      <c r="I95" s="42"/>
      <c r="J95" s="43"/>
      <c r="K95" s="43"/>
      <c r="L95" s="43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</row>
    <row r="96" spans="1:62" x14ac:dyDescent="0.2">
      <c r="A96" s="38" t="s">
        <v>539</v>
      </c>
      <c r="B96" s="41"/>
      <c r="C96" s="41"/>
      <c r="D96" s="41"/>
      <c r="E96" s="41"/>
      <c r="F96" s="42"/>
      <c r="G96" s="42"/>
      <c r="H96" s="42"/>
      <c r="I96" s="42"/>
      <c r="J96" s="43"/>
      <c r="K96" s="43"/>
      <c r="L96" s="43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</row>
    <row r="97" spans="1:62" x14ac:dyDescent="0.2">
      <c r="A97" s="38" t="s">
        <v>540</v>
      </c>
      <c r="B97" s="41"/>
      <c r="C97" s="41"/>
      <c r="D97" s="41"/>
      <c r="E97" s="41"/>
      <c r="F97" s="42"/>
      <c r="G97" s="42"/>
      <c r="H97" s="42"/>
      <c r="I97" s="42"/>
      <c r="J97" s="43"/>
      <c r="K97" s="43"/>
      <c r="L97" s="43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</row>
    <row r="98" spans="1:62" x14ac:dyDescent="0.2">
      <c r="A98" s="38" t="s">
        <v>541</v>
      </c>
      <c r="B98" s="41"/>
      <c r="C98" s="41"/>
      <c r="D98" s="41"/>
      <c r="E98" s="41"/>
      <c r="F98" s="42"/>
      <c r="G98" s="42"/>
      <c r="H98" s="42"/>
      <c r="I98" s="42"/>
      <c r="J98" s="43"/>
      <c r="K98" s="43"/>
      <c r="L98" s="43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</row>
    <row r="99" spans="1:62" x14ac:dyDescent="0.2">
      <c r="A99" s="38" t="s">
        <v>542</v>
      </c>
      <c r="B99" s="41"/>
      <c r="C99" s="41"/>
      <c r="D99" s="41"/>
      <c r="E99" s="41"/>
      <c r="F99" s="42"/>
      <c r="G99" s="42"/>
      <c r="H99" s="42"/>
      <c r="I99" s="42"/>
      <c r="J99" s="43"/>
      <c r="K99" s="43"/>
      <c r="L99" s="43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</row>
    <row r="100" spans="1:62" x14ac:dyDescent="0.2">
      <c r="A100" s="38" t="s">
        <v>543</v>
      </c>
      <c r="B100" s="41"/>
      <c r="C100" s="41"/>
      <c r="D100" s="41"/>
      <c r="E100" s="41"/>
      <c r="F100" s="42"/>
      <c r="G100" s="42"/>
      <c r="H100" s="42"/>
      <c r="I100" s="42"/>
      <c r="J100" s="43"/>
      <c r="K100" s="43"/>
      <c r="L100" s="43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</row>
    <row r="101" spans="1:62" x14ac:dyDescent="0.2">
      <c r="A101" s="38" t="s">
        <v>544</v>
      </c>
      <c r="B101" s="41"/>
      <c r="C101" s="41"/>
      <c r="D101" s="41"/>
      <c r="E101" s="41"/>
      <c r="F101" s="42"/>
      <c r="G101" s="42"/>
      <c r="H101" s="42"/>
      <c r="I101" s="42"/>
      <c r="J101" s="43"/>
      <c r="K101" s="43"/>
      <c r="L101" s="43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</row>
    <row r="102" spans="1:62" x14ac:dyDescent="0.2">
      <c r="A102" s="38" t="s">
        <v>545</v>
      </c>
      <c r="B102" s="41"/>
      <c r="C102" s="41"/>
      <c r="D102" s="41"/>
      <c r="E102" s="41"/>
      <c r="F102" s="42"/>
      <c r="G102" s="42"/>
      <c r="H102" s="42"/>
      <c r="I102" s="42"/>
      <c r="J102" s="43"/>
      <c r="K102" s="43"/>
      <c r="L102" s="4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</row>
    <row r="103" spans="1:62" x14ac:dyDescent="0.2">
      <c r="A103" s="38" t="s">
        <v>546</v>
      </c>
      <c r="B103" s="41"/>
      <c r="C103" s="41"/>
      <c r="D103" s="41"/>
      <c r="E103" s="41"/>
      <c r="F103" s="42"/>
      <c r="G103" s="42"/>
      <c r="H103" s="42"/>
      <c r="I103" s="42"/>
      <c r="J103" s="43"/>
      <c r="K103" s="43"/>
      <c r="L103" s="4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</row>
    <row r="104" spans="1:62" x14ac:dyDescent="0.2">
      <c r="A104" s="38" t="s">
        <v>547</v>
      </c>
      <c r="B104" s="41"/>
      <c r="C104" s="41"/>
      <c r="D104" s="41"/>
      <c r="E104" s="41"/>
      <c r="F104" s="42"/>
      <c r="G104" s="42"/>
      <c r="H104" s="42"/>
      <c r="I104" s="42"/>
      <c r="J104" s="43"/>
      <c r="K104" s="43"/>
      <c r="L104" s="4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</row>
    <row r="105" spans="1:62" x14ac:dyDescent="0.2">
      <c r="A105" s="38" t="s">
        <v>548</v>
      </c>
      <c r="B105" s="41"/>
      <c r="C105" s="41"/>
      <c r="D105" s="41"/>
      <c r="E105" s="41"/>
      <c r="F105" s="42"/>
      <c r="G105" s="42"/>
      <c r="H105" s="42"/>
      <c r="I105" s="42"/>
      <c r="J105" s="43"/>
      <c r="K105" s="43"/>
      <c r="L105" s="4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</row>
    <row r="106" spans="1:62" x14ac:dyDescent="0.2">
      <c r="A106" s="38" t="s">
        <v>549</v>
      </c>
      <c r="B106" s="41"/>
      <c r="C106" s="41"/>
      <c r="D106" s="41"/>
      <c r="E106" s="41"/>
      <c r="F106" s="42"/>
      <c r="G106" s="42"/>
      <c r="H106" s="42"/>
      <c r="I106" s="42"/>
      <c r="J106" s="43"/>
      <c r="K106" s="43"/>
      <c r="L106" s="4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</row>
    <row r="107" spans="1:62" x14ac:dyDescent="0.2">
      <c r="A107" s="38" t="s">
        <v>550</v>
      </c>
      <c r="B107" s="41"/>
      <c r="C107" s="41"/>
      <c r="D107" s="41"/>
      <c r="E107" s="41"/>
      <c r="F107" s="42"/>
      <c r="G107" s="42"/>
      <c r="H107" s="42"/>
      <c r="I107" s="42"/>
      <c r="J107" s="43"/>
      <c r="K107" s="43"/>
      <c r="L107" s="4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</row>
    <row r="108" spans="1:62" x14ac:dyDescent="0.2">
      <c r="A108" s="38" t="s">
        <v>551</v>
      </c>
      <c r="B108" s="41"/>
      <c r="C108" s="41"/>
      <c r="D108" s="41"/>
      <c r="E108" s="41"/>
      <c r="F108" s="42"/>
      <c r="G108" s="42"/>
      <c r="H108" s="42"/>
      <c r="I108" s="42"/>
      <c r="J108" s="43"/>
      <c r="K108" s="43"/>
      <c r="L108" s="4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</row>
    <row r="109" spans="1:62" x14ac:dyDescent="0.2">
      <c r="A109" s="38" t="s">
        <v>552</v>
      </c>
      <c r="B109" s="41"/>
      <c r="C109" s="41"/>
      <c r="D109" s="41"/>
      <c r="E109" s="41"/>
      <c r="F109" s="42"/>
      <c r="G109" s="42"/>
      <c r="H109" s="42"/>
      <c r="I109" s="42"/>
      <c r="J109" s="43"/>
      <c r="K109" s="43"/>
      <c r="L109" s="4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</row>
    <row r="110" spans="1:62" x14ac:dyDescent="0.2">
      <c r="A110" s="38" t="s">
        <v>553</v>
      </c>
      <c r="B110" s="41"/>
      <c r="C110" s="41"/>
      <c r="D110" s="41"/>
      <c r="E110" s="41"/>
      <c r="F110" s="42"/>
      <c r="G110" s="42"/>
      <c r="H110" s="42"/>
      <c r="I110" s="42"/>
      <c r="J110" s="43"/>
      <c r="K110" s="43"/>
      <c r="L110" s="4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</row>
    <row r="111" spans="1:62" x14ac:dyDescent="0.2">
      <c r="A111" s="38" t="s">
        <v>554</v>
      </c>
      <c r="B111" s="41"/>
      <c r="C111" s="41"/>
      <c r="D111" s="41"/>
      <c r="E111" s="41"/>
      <c r="F111" s="42"/>
      <c r="G111" s="42"/>
      <c r="H111" s="42"/>
      <c r="I111" s="42"/>
      <c r="J111" s="43"/>
      <c r="K111" s="43"/>
      <c r="L111" s="4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</row>
    <row r="112" spans="1:62" x14ac:dyDescent="0.2">
      <c r="A112" s="38" t="s">
        <v>555</v>
      </c>
      <c r="B112" s="41"/>
      <c r="C112" s="41"/>
      <c r="D112" s="41"/>
      <c r="E112" s="41"/>
      <c r="F112" s="42"/>
      <c r="G112" s="42"/>
      <c r="H112" s="42"/>
      <c r="I112" s="42"/>
      <c r="J112" s="43"/>
      <c r="K112" s="43"/>
      <c r="L112" s="43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</row>
    <row r="113" spans="1:62" x14ac:dyDescent="0.2">
      <c r="A113" s="38" t="s">
        <v>856</v>
      </c>
      <c r="B113" s="41"/>
      <c r="C113" s="41"/>
      <c r="D113" s="41"/>
      <c r="E113" s="41"/>
      <c r="F113" s="42"/>
      <c r="G113" s="42"/>
      <c r="H113" s="42"/>
      <c r="I113" s="42"/>
      <c r="J113" s="43"/>
      <c r="K113" s="43"/>
      <c r="L113" s="4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</row>
    <row r="114" spans="1:62" x14ac:dyDescent="0.2">
      <c r="A114" s="38" t="s">
        <v>556</v>
      </c>
      <c r="B114" s="41"/>
      <c r="C114" s="41"/>
      <c r="D114" s="41"/>
      <c r="E114" s="41"/>
      <c r="F114" s="42"/>
      <c r="G114" s="42"/>
      <c r="H114" s="42"/>
      <c r="I114" s="42"/>
      <c r="J114" s="43"/>
      <c r="K114" s="43"/>
      <c r="L114" s="43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</row>
    <row r="115" spans="1:62" x14ac:dyDescent="0.2">
      <c r="A115" s="38" t="s">
        <v>557</v>
      </c>
      <c r="B115" s="41"/>
      <c r="C115" s="41"/>
      <c r="D115" s="41"/>
      <c r="E115" s="41"/>
      <c r="F115" s="42"/>
      <c r="G115" s="42"/>
      <c r="H115" s="42"/>
      <c r="I115" s="42"/>
      <c r="J115" s="43"/>
      <c r="K115" s="43"/>
      <c r="L115" s="43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</row>
    <row r="116" spans="1:62" x14ac:dyDescent="0.2">
      <c r="A116" s="38" t="s">
        <v>558</v>
      </c>
      <c r="B116" s="41"/>
      <c r="C116" s="41"/>
      <c r="D116" s="41"/>
      <c r="E116" s="41"/>
      <c r="F116" s="42"/>
      <c r="G116" s="42"/>
      <c r="H116" s="42"/>
      <c r="I116" s="42"/>
      <c r="J116" s="43"/>
      <c r="K116" s="43"/>
      <c r="L116" s="43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</row>
    <row r="117" spans="1:62" x14ac:dyDescent="0.2">
      <c r="A117" s="38" t="s">
        <v>559</v>
      </c>
      <c r="B117" s="41"/>
      <c r="C117" s="41"/>
      <c r="D117" s="41"/>
      <c r="E117" s="41"/>
      <c r="F117" s="42"/>
      <c r="G117" s="42"/>
      <c r="H117" s="42"/>
      <c r="I117" s="42"/>
      <c r="J117" s="43"/>
      <c r="K117" s="43"/>
      <c r="L117" s="43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</row>
    <row r="118" spans="1:62" x14ac:dyDescent="0.2">
      <c r="A118" s="38" t="s">
        <v>560</v>
      </c>
      <c r="B118" s="41"/>
      <c r="C118" s="41"/>
      <c r="D118" s="41"/>
      <c r="E118" s="41"/>
      <c r="F118" s="42"/>
      <c r="G118" s="42"/>
      <c r="H118" s="42"/>
      <c r="I118" s="42"/>
      <c r="J118" s="43"/>
      <c r="K118" s="43"/>
      <c r="L118" s="43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</row>
    <row r="119" spans="1:62" x14ac:dyDescent="0.2">
      <c r="A119" s="38" t="s">
        <v>561</v>
      </c>
      <c r="B119" s="41"/>
      <c r="C119" s="41"/>
      <c r="D119" s="41"/>
      <c r="E119" s="41"/>
      <c r="F119" s="42"/>
      <c r="G119" s="42"/>
      <c r="H119" s="42"/>
      <c r="I119" s="42"/>
      <c r="J119" s="43"/>
      <c r="K119" s="43"/>
      <c r="L119" s="43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</row>
    <row r="120" spans="1:62" x14ac:dyDescent="0.2">
      <c r="A120" s="38" t="s">
        <v>562</v>
      </c>
      <c r="B120" s="41"/>
      <c r="C120" s="41"/>
      <c r="D120" s="41"/>
      <c r="E120" s="41"/>
      <c r="F120" s="42"/>
      <c r="G120" s="42"/>
      <c r="H120" s="42"/>
      <c r="I120" s="42"/>
      <c r="J120" s="43"/>
      <c r="K120" s="43"/>
      <c r="L120" s="43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</row>
    <row r="121" spans="1:62" x14ac:dyDescent="0.2">
      <c r="A121" s="38" t="s">
        <v>563</v>
      </c>
      <c r="B121" s="41"/>
      <c r="C121" s="41"/>
      <c r="D121" s="41"/>
      <c r="E121" s="41"/>
      <c r="F121" s="42"/>
      <c r="G121" s="42"/>
      <c r="H121" s="42"/>
      <c r="I121" s="42"/>
      <c r="J121" s="43"/>
      <c r="K121" s="43"/>
      <c r="L121" s="43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</row>
    <row r="122" spans="1:62" x14ac:dyDescent="0.2">
      <c r="A122" s="38" t="s">
        <v>564</v>
      </c>
      <c r="B122" s="41"/>
      <c r="C122" s="41"/>
      <c r="D122" s="41"/>
      <c r="E122" s="41"/>
      <c r="F122" s="42"/>
      <c r="G122" s="42"/>
      <c r="H122" s="42"/>
      <c r="I122" s="42"/>
      <c r="J122" s="43"/>
      <c r="K122" s="43"/>
      <c r="L122" s="43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</row>
    <row r="123" spans="1:62" x14ac:dyDescent="0.2">
      <c r="A123" s="38" t="s">
        <v>565</v>
      </c>
      <c r="B123" s="41"/>
      <c r="C123" s="41"/>
      <c r="D123" s="41"/>
      <c r="E123" s="41"/>
      <c r="F123" s="42"/>
      <c r="G123" s="42"/>
      <c r="H123" s="42"/>
      <c r="I123" s="42"/>
      <c r="J123" s="43"/>
      <c r="K123" s="43"/>
      <c r="L123" s="43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</row>
    <row r="124" spans="1:62" x14ac:dyDescent="0.2">
      <c r="A124" s="38" t="s">
        <v>566</v>
      </c>
      <c r="B124" s="41"/>
      <c r="C124" s="41"/>
      <c r="D124" s="41"/>
      <c r="E124" s="41"/>
      <c r="F124" s="42"/>
      <c r="G124" s="42"/>
      <c r="H124" s="42"/>
      <c r="I124" s="42"/>
      <c r="J124" s="43"/>
      <c r="K124" s="43"/>
      <c r="L124" s="43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</row>
    <row r="125" spans="1:62" x14ac:dyDescent="0.2">
      <c r="A125" s="38" t="s">
        <v>567</v>
      </c>
      <c r="B125" s="41"/>
      <c r="C125" s="41"/>
      <c r="D125" s="41"/>
      <c r="E125" s="41"/>
      <c r="F125" s="42"/>
      <c r="G125" s="42"/>
      <c r="H125" s="42"/>
      <c r="I125" s="42"/>
      <c r="J125" s="43"/>
      <c r="K125" s="43"/>
      <c r="L125" s="43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</row>
    <row r="126" spans="1:62" x14ac:dyDescent="0.2">
      <c r="A126" s="38" t="s">
        <v>568</v>
      </c>
      <c r="B126" s="41"/>
      <c r="C126" s="41"/>
      <c r="D126" s="41"/>
      <c r="E126" s="41"/>
      <c r="F126" s="42"/>
      <c r="G126" s="42"/>
      <c r="H126" s="42"/>
      <c r="I126" s="42"/>
      <c r="J126" s="43"/>
      <c r="K126" s="43"/>
      <c r="L126" s="43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</row>
    <row r="127" spans="1:62" x14ac:dyDescent="0.2">
      <c r="A127" s="38" t="s">
        <v>569</v>
      </c>
      <c r="B127" s="41"/>
      <c r="C127" s="41"/>
      <c r="D127" s="41"/>
      <c r="E127" s="41"/>
      <c r="F127" s="42"/>
      <c r="G127" s="42"/>
      <c r="H127" s="42"/>
      <c r="I127" s="42"/>
      <c r="J127" s="43"/>
      <c r="K127" s="43"/>
      <c r="L127" s="43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</row>
    <row r="128" spans="1:62" x14ac:dyDescent="0.2">
      <c r="A128" s="38" t="s">
        <v>570</v>
      </c>
      <c r="B128" s="41"/>
      <c r="C128" s="41"/>
      <c r="D128" s="41"/>
      <c r="E128" s="41"/>
      <c r="F128" s="42"/>
      <c r="G128" s="42"/>
      <c r="H128" s="42"/>
      <c r="I128" s="42"/>
      <c r="J128" s="43"/>
      <c r="K128" s="43"/>
      <c r="L128" s="43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</row>
    <row r="129" spans="1:62" x14ac:dyDescent="0.2">
      <c r="A129" s="38" t="s">
        <v>571</v>
      </c>
      <c r="B129" s="41"/>
      <c r="C129" s="41"/>
      <c r="D129" s="41"/>
      <c r="E129" s="41"/>
      <c r="F129" s="42"/>
      <c r="G129" s="42"/>
      <c r="H129" s="42"/>
      <c r="I129" s="42"/>
      <c r="J129" s="43"/>
      <c r="K129" s="43"/>
      <c r="L129" s="43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</row>
    <row r="130" spans="1:62" x14ac:dyDescent="0.2">
      <c r="A130" s="38" t="s">
        <v>572</v>
      </c>
      <c r="B130" s="41"/>
      <c r="C130" s="41"/>
      <c r="D130" s="41"/>
      <c r="E130" s="41"/>
      <c r="F130" s="42"/>
      <c r="G130" s="42"/>
      <c r="H130" s="42"/>
      <c r="I130" s="42"/>
      <c r="J130" s="43"/>
      <c r="K130" s="43"/>
      <c r="L130" s="43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</row>
    <row r="131" spans="1:62" x14ac:dyDescent="0.2">
      <c r="A131" s="38" t="s">
        <v>573</v>
      </c>
      <c r="B131" s="41"/>
      <c r="C131" s="41"/>
      <c r="D131" s="41"/>
      <c r="E131" s="41"/>
      <c r="F131" s="42"/>
      <c r="G131" s="42"/>
      <c r="H131" s="42"/>
      <c r="I131" s="42"/>
      <c r="J131" s="43"/>
      <c r="K131" s="43"/>
      <c r="L131" s="43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</row>
    <row r="132" spans="1:62" x14ac:dyDescent="0.2">
      <c r="A132" s="38" t="s">
        <v>574</v>
      </c>
      <c r="B132" s="41"/>
      <c r="C132" s="41"/>
      <c r="D132" s="41"/>
      <c r="E132" s="41"/>
      <c r="F132" s="42"/>
      <c r="G132" s="42"/>
      <c r="H132" s="42"/>
      <c r="I132" s="42"/>
      <c r="J132" s="43"/>
      <c r="K132" s="43"/>
      <c r="L132" s="43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</row>
    <row r="133" spans="1:62" x14ac:dyDescent="0.2">
      <c r="A133" s="38" t="s">
        <v>575</v>
      </c>
      <c r="B133" s="41"/>
      <c r="C133" s="41"/>
      <c r="D133" s="41"/>
      <c r="E133" s="41"/>
      <c r="F133" s="42"/>
      <c r="G133" s="42"/>
      <c r="H133" s="42"/>
      <c r="I133" s="42"/>
      <c r="J133" s="43"/>
      <c r="K133" s="43"/>
      <c r="L133" s="43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</row>
    <row r="134" spans="1:62" x14ac:dyDescent="0.2">
      <c r="A134" s="38" t="s">
        <v>576</v>
      </c>
      <c r="B134" s="41"/>
      <c r="C134" s="41"/>
      <c r="D134" s="41"/>
      <c r="E134" s="41"/>
      <c r="F134" s="42"/>
      <c r="G134" s="42"/>
      <c r="H134" s="42"/>
      <c r="I134" s="42"/>
      <c r="J134" s="43"/>
      <c r="K134" s="43"/>
      <c r="L134" s="43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</row>
    <row r="135" spans="1:62" x14ac:dyDescent="0.2">
      <c r="A135" s="38" t="s">
        <v>577</v>
      </c>
      <c r="B135" s="41"/>
      <c r="C135" s="41"/>
      <c r="D135" s="41"/>
      <c r="E135" s="41"/>
      <c r="F135" s="42"/>
      <c r="G135" s="42"/>
      <c r="H135" s="42"/>
      <c r="I135" s="42"/>
      <c r="J135" s="43"/>
      <c r="K135" s="43"/>
      <c r="L135" s="43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</row>
    <row r="136" spans="1:62" x14ac:dyDescent="0.2">
      <c r="A136" s="38" t="s">
        <v>578</v>
      </c>
      <c r="B136" s="41"/>
      <c r="C136" s="41"/>
      <c r="D136" s="41"/>
      <c r="E136" s="41"/>
      <c r="F136" s="42"/>
      <c r="G136" s="42"/>
      <c r="H136" s="42"/>
      <c r="I136" s="42"/>
      <c r="J136" s="43"/>
      <c r="K136" s="43"/>
      <c r="L136" s="43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</row>
    <row r="137" spans="1:62" x14ac:dyDescent="0.2">
      <c r="A137" s="38" t="s">
        <v>579</v>
      </c>
      <c r="B137" s="41"/>
      <c r="C137" s="41"/>
      <c r="D137" s="41"/>
      <c r="E137" s="41"/>
      <c r="F137" s="42"/>
      <c r="G137" s="42"/>
      <c r="H137" s="42"/>
      <c r="I137" s="42"/>
      <c r="J137" s="43"/>
      <c r="K137" s="43"/>
      <c r="L137" s="43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</row>
    <row r="138" spans="1:62" x14ac:dyDescent="0.2">
      <c r="A138" s="38" t="s">
        <v>580</v>
      </c>
      <c r="B138" s="41"/>
      <c r="C138" s="41"/>
      <c r="D138" s="41"/>
      <c r="E138" s="41"/>
      <c r="F138" s="42"/>
      <c r="G138" s="42"/>
      <c r="H138" s="42"/>
      <c r="I138" s="42"/>
      <c r="J138" s="43"/>
      <c r="K138" s="43"/>
      <c r="L138" s="43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</row>
    <row r="139" spans="1:62" x14ac:dyDescent="0.2">
      <c r="A139" s="38" t="s">
        <v>581</v>
      </c>
      <c r="B139" s="41"/>
      <c r="C139" s="41"/>
      <c r="D139" s="41"/>
      <c r="E139" s="41"/>
      <c r="F139" s="42"/>
      <c r="G139" s="42"/>
      <c r="H139" s="42"/>
      <c r="I139" s="42"/>
      <c r="J139" s="43"/>
      <c r="K139" s="43"/>
      <c r="L139" s="43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</row>
    <row r="140" spans="1:62" x14ac:dyDescent="0.2">
      <c r="A140" s="38" t="s">
        <v>582</v>
      </c>
      <c r="B140" s="41"/>
      <c r="C140" s="41"/>
      <c r="D140" s="41"/>
      <c r="E140" s="41"/>
      <c r="F140" s="42"/>
      <c r="G140" s="42"/>
      <c r="H140" s="42"/>
      <c r="I140" s="42"/>
      <c r="J140" s="43"/>
      <c r="K140" s="43"/>
      <c r="L140" s="43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</row>
    <row r="141" spans="1:62" x14ac:dyDescent="0.2">
      <c r="A141" s="38" t="s">
        <v>583</v>
      </c>
      <c r="B141" s="41"/>
      <c r="C141" s="41"/>
      <c r="D141" s="41"/>
      <c r="E141" s="41"/>
      <c r="F141" s="42"/>
      <c r="G141" s="42"/>
      <c r="H141" s="42"/>
      <c r="I141" s="42"/>
      <c r="J141" s="43"/>
      <c r="K141" s="43"/>
      <c r="L141" s="43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</row>
    <row r="142" spans="1:62" x14ac:dyDescent="0.2">
      <c r="A142" s="38" t="s">
        <v>584</v>
      </c>
      <c r="B142" s="41"/>
      <c r="C142" s="41"/>
      <c r="D142" s="41"/>
      <c r="E142" s="41"/>
      <c r="F142" s="42"/>
      <c r="G142" s="42"/>
      <c r="H142" s="42"/>
      <c r="I142" s="42"/>
      <c r="J142" s="43"/>
      <c r="K142" s="43"/>
      <c r="L142" s="43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</row>
    <row r="143" spans="1:62" x14ac:dyDescent="0.2">
      <c r="A143" s="38" t="s">
        <v>585</v>
      </c>
      <c r="B143" s="41"/>
      <c r="C143" s="41"/>
      <c r="D143" s="41"/>
      <c r="E143" s="41"/>
      <c r="F143" s="42"/>
      <c r="G143" s="42"/>
      <c r="H143" s="42"/>
      <c r="I143" s="42"/>
      <c r="J143" s="43"/>
      <c r="K143" s="43"/>
      <c r="L143" s="4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</row>
    <row r="144" spans="1:62" x14ac:dyDescent="0.2">
      <c r="A144" s="38" t="s">
        <v>586</v>
      </c>
      <c r="B144" s="41"/>
      <c r="C144" s="41"/>
      <c r="D144" s="41"/>
      <c r="E144" s="41"/>
      <c r="F144" s="42"/>
      <c r="G144" s="42"/>
      <c r="H144" s="42"/>
      <c r="I144" s="42"/>
      <c r="J144" s="43"/>
      <c r="K144" s="43"/>
      <c r="L144" s="4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</row>
    <row r="145" spans="1:62" x14ac:dyDescent="0.2">
      <c r="A145" s="38" t="s">
        <v>587</v>
      </c>
      <c r="B145" s="41"/>
      <c r="C145" s="41"/>
      <c r="D145" s="41"/>
      <c r="E145" s="41"/>
      <c r="F145" s="42"/>
      <c r="G145" s="42"/>
      <c r="H145" s="42"/>
      <c r="I145" s="42"/>
      <c r="J145" s="43"/>
      <c r="K145" s="43"/>
      <c r="L145" s="4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</row>
    <row r="146" spans="1:62" x14ac:dyDescent="0.2">
      <c r="A146" s="38" t="s">
        <v>588</v>
      </c>
      <c r="B146" s="41"/>
      <c r="C146" s="41"/>
      <c r="D146" s="41"/>
      <c r="E146" s="41"/>
      <c r="F146" s="42"/>
      <c r="G146" s="42"/>
      <c r="H146" s="42"/>
      <c r="I146" s="42"/>
      <c r="J146" s="43"/>
      <c r="K146" s="43"/>
      <c r="L146" s="4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</row>
    <row r="147" spans="1:62" x14ac:dyDescent="0.2">
      <c r="A147" s="38" t="s">
        <v>589</v>
      </c>
      <c r="B147" s="41"/>
      <c r="C147" s="41"/>
      <c r="D147" s="41"/>
      <c r="E147" s="41"/>
      <c r="F147" s="42"/>
      <c r="G147" s="42"/>
      <c r="H147" s="42"/>
      <c r="I147" s="42"/>
      <c r="J147" s="43"/>
      <c r="K147" s="43"/>
      <c r="L147" s="4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</row>
    <row r="148" spans="1:62" x14ac:dyDescent="0.2">
      <c r="A148" s="38" t="s">
        <v>590</v>
      </c>
      <c r="B148" s="41"/>
      <c r="C148" s="41"/>
      <c r="D148" s="41"/>
      <c r="E148" s="41"/>
      <c r="F148" s="42"/>
      <c r="G148" s="42"/>
      <c r="H148" s="42"/>
      <c r="I148" s="42"/>
      <c r="J148" s="43"/>
      <c r="K148" s="43"/>
      <c r="L148" s="4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</row>
    <row r="149" spans="1:62" x14ac:dyDescent="0.2">
      <c r="A149" s="38" t="s">
        <v>591</v>
      </c>
      <c r="B149" s="41"/>
      <c r="C149" s="41"/>
      <c r="D149" s="41"/>
      <c r="E149" s="41"/>
      <c r="F149" s="42"/>
      <c r="G149" s="42"/>
      <c r="H149" s="42"/>
      <c r="I149" s="42"/>
      <c r="J149" s="43"/>
      <c r="K149" s="43"/>
      <c r="L149" s="4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</row>
    <row r="150" spans="1:62" x14ac:dyDescent="0.2">
      <c r="A150" s="38" t="s">
        <v>592</v>
      </c>
      <c r="B150" s="41"/>
      <c r="C150" s="41"/>
      <c r="D150" s="41"/>
      <c r="E150" s="41"/>
      <c r="F150" s="42"/>
      <c r="G150" s="42"/>
      <c r="H150" s="42"/>
      <c r="I150" s="42"/>
      <c r="J150" s="43"/>
      <c r="K150" s="43"/>
      <c r="L150" s="4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</row>
    <row r="151" spans="1:62" x14ac:dyDescent="0.2">
      <c r="A151" s="38" t="s">
        <v>593</v>
      </c>
      <c r="B151" s="41"/>
      <c r="C151" s="41"/>
      <c r="D151" s="41"/>
      <c r="E151" s="41"/>
      <c r="F151" s="42"/>
      <c r="G151" s="42"/>
      <c r="H151" s="42"/>
      <c r="I151" s="42"/>
      <c r="J151" s="43"/>
      <c r="K151" s="43"/>
      <c r="L151" s="4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</row>
    <row r="152" spans="1:62" x14ac:dyDescent="0.2">
      <c r="A152" s="38" t="s">
        <v>594</v>
      </c>
      <c r="B152" s="41"/>
      <c r="C152" s="41"/>
      <c r="D152" s="41"/>
      <c r="E152" s="41"/>
      <c r="F152" s="42"/>
      <c r="G152" s="42"/>
      <c r="H152" s="42"/>
      <c r="I152" s="42"/>
      <c r="J152" s="43"/>
      <c r="K152" s="43"/>
      <c r="L152" s="4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</row>
    <row r="153" spans="1:62" x14ac:dyDescent="0.2">
      <c r="A153" s="38" t="s">
        <v>595</v>
      </c>
      <c r="B153" s="41"/>
      <c r="C153" s="41"/>
      <c r="D153" s="41"/>
      <c r="E153" s="41"/>
      <c r="F153" s="42"/>
      <c r="G153" s="42"/>
      <c r="H153" s="42"/>
      <c r="I153" s="42"/>
      <c r="J153" s="43"/>
      <c r="K153" s="43"/>
      <c r="L153" s="4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</row>
    <row r="154" spans="1:62" x14ac:dyDescent="0.2">
      <c r="A154" s="38" t="s">
        <v>596</v>
      </c>
      <c r="B154" s="41"/>
      <c r="C154" s="41"/>
      <c r="D154" s="41"/>
      <c r="E154" s="41"/>
      <c r="F154" s="42"/>
      <c r="G154" s="42"/>
      <c r="H154" s="42"/>
      <c r="I154" s="42"/>
      <c r="J154" s="43"/>
      <c r="K154" s="43"/>
      <c r="L154" s="4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</row>
    <row r="155" spans="1:62" x14ac:dyDescent="0.2">
      <c r="A155" s="38" t="s">
        <v>597</v>
      </c>
      <c r="B155" s="41"/>
      <c r="C155" s="41"/>
      <c r="D155" s="41"/>
      <c r="E155" s="41"/>
      <c r="F155" s="42"/>
      <c r="G155" s="42"/>
      <c r="H155" s="42"/>
      <c r="I155" s="42"/>
      <c r="J155" s="43"/>
      <c r="K155" s="43"/>
      <c r="L155" s="4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</row>
    <row r="156" spans="1:62" x14ac:dyDescent="0.2">
      <c r="A156" s="38" t="s">
        <v>598</v>
      </c>
      <c r="B156" s="41"/>
      <c r="C156" s="41"/>
      <c r="D156" s="41"/>
      <c r="E156" s="41"/>
      <c r="F156" s="42"/>
      <c r="G156" s="42"/>
      <c r="H156" s="42"/>
      <c r="I156" s="42"/>
      <c r="J156" s="43"/>
      <c r="K156" s="43"/>
      <c r="L156" s="4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</row>
    <row r="157" spans="1:62" x14ac:dyDescent="0.2">
      <c r="A157" s="38" t="s">
        <v>599</v>
      </c>
      <c r="B157" s="41"/>
      <c r="C157" s="41"/>
      <c r="D157" s="41"/>
      <c r="E157" s="41"/>
      <c r="F157" s="42"/>
      <c r="G157" s="42"/>
      <c r="H157" s="42"/>
      <c r="I157" s="42"/>
      <c r="J157" s="43"/>
      <c r="K157" s="43"/>
      <c r="L157" s="4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</row>
    <row r="158" spans="1:62" x14ac:dyDescent="0.2">
      <c r="A158" s="38" t="s">
        <v>600</v>
      </c>
      <c r="B158" s="41"/>
      <c r="C158" s="41"/>
      <c r="D158" s="41"/>
      <c r="E158" s="41"/>
      <c r="F158" s="42"/>
      <c r="G158" s="42"/>
      <c r="H158" s="42"/>
      <c r="I158" s="42"/>
      <c r="J158" s="43"/>
      <c r="K158" s="43"/>
      <c r="L158" s="4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</row>
    <row r="159" spans="1:62" x14ac:dyDescent="0.2">
      <c r="A159" s="38" t="s">
        <v>601</v>
      </c>
      <c r="B159" s="41"/>
      <c r="C159" s="41"/>
      <c r="D159" s="41"/>
      <c r="E159" s="41"/>
      <c r="F159" s="42"/>
      <c r="G159" s="42"/>
      <c r="H159" s="42"/>
      <c r="I159" s="42"/>
      <c r="J159" s="43"/>
      <c r="K159" s="43"/>
      <c r="L159" s="4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</row>
    <row r="160" spans="1:62" x14ac:dyDescent="0.2">
      <c r="A160" s="38" t="s">
        <v>602</v>
      </c>
      <c r="B160" s="41"/>
      <c r="C160" s="41"/>
      <c r="D160" s="41"/>
      <c r="E160" s="41"/>
      <c r="F160" s="42"/>
      <c r="G160" s="42"/>
      <c r="H160" s="42"/>
      <c r="I160" s="42"/>
      <c r="J160" s="43"/>
      <c r="K160" s="43"/>
      <c r="L160" s="4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</row>
    <row r="161" spans="1:62" x14ac:dyDescent="0.2">
      <c r="A161" s="38" t="s">
        <v>603</v>
      </c>
      <c r="B161" s="41"/>
      <c r="C161" s="41"/>
      <c r="D161" s="41"/>
      <c r="E161" s="41"/>
      <c r="F161" s="42"/>
      <c r="G161" s="42"/>
      <c r="H161" s="42"/>
      <c r="I161" s="42"/>
      <c r="J161" s="43"/>
      <c r="K161" s="43"/>
      <c r="L161" s="4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</row>
    <row r="162" spans="1:62" x14ac:dyDescent="0.2">
      <c r="A162" s="38" t="s">
        <v>604</v>
      </c>
      <c r="B162" s="41"/>
      <c r="C162" s="41"/>
      <c r="D162" s="41"/>
      <c r="E162" s="41"/>
      <c r="F162" s="42"/>
      <c r="G162" s="42"/>
      <c r="H162" s="42"/>
      <c r="I162" s="42"/>
      <c r="J162" s="43"/>
      <c r="K162" s="43"/>
      <c r="L162" s="4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</row>
    <row r="163" spans="1:62" x14ac:dyDescent="0.2">
      <c r="A163" s="38" t="s">
        <v>605</v>
      </c>
      <c r="B163" s="41"/>
      <c r="C163" s="41"/>
      <c r="D163" s="41"/>
      <c r="E163" s="41"/>
      <c r="F163" s="42"/>
      <c r="G163" s="42"/>
      <c r="H163" s="42"/>
      <c r="I163" s="42"/>
      <c r="J163" s="43"/>
      <c r="K163" s="43"/>
      <c r="L163" s="4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</row>
    <row r="164" spans="1:62" x14ac:dyDescent="0.2">
      <c r="A164" s="38" t="s">
        <v>606</v>
      </c>
      <c r="B164" s="41"/>
      <c r="C164" s="41"/>
      <c r="D164" s="41"/>
      <c r="E164" s="41"/>
      <c r="F164" s="42"/>
      <c r="G164" s="42"/>
      <c r="H164" s="42"/>
      <c r="I164" s="42"/>
      <c r="J164" s="43"/>
      <c r="K164" s="43"/>
      <c r="L164" s="4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</row>
    <row r="165" spans="1:62" x14ac:dyDescent="0.2">
      <c r="A165" s="38" t="s">
        <v>607</v>
      </c>
      <c r="B165" s="41"/>
      <c r="C165" s="41"/>
      <c r="D165" s="41"/>
      <c r="E165" s="41"/>
      <c r="F165" s="42"/>
      <c r="G165" s="42"/>
      <c r="H165" s="42"/>
      <c r="I165" s="42"/>
      <c r="J165" s="43"/>
      <c r="K165" s="43"/>
      <c r="L165" s="4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</row>
    <row r="166" spans="1:62" x14ac:dyDescent="0.2">
      <c r="A166" s="38" t="s">
        <v>608</v>
      </c>
      <c r="B166" s="41"/>
      <c r="C166" s="41"/>
      <c r="D166" s="41"/>
      <c r="E166" s="41"/>
      <c r="F166" s="42"/>
      <c r="G166" s="42"/>
      <c r="H166" s="42"/>
      <c r="I166" s="42"/>
      <c r="J166" s="43"/>
      <c r="K166" s="43"/>
      <c r="L166" s="4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</row>
    <row r="167" spans="1:62" x14ac:dyDescent="0.2">
      <c r="A167" s="38" t="s">
        <v>609</v>
      </c>
      <c r="B167" s="41"/>
      <c r="C167" s="41"/>
      <c r="D167" s="41"/>
      <c r="E167" s="41"/>
      <c r="F167" s="42"/>
      <c r="G167" s="42"/>
      <c r="H167" s="42"/>
      <c r="I167" s="42"/>
      <c r="J167" s="43"/>
      <c r="K167" s="43"/>
      <c r="L167" s="4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</row>
    <row r="168" spans="1:62" x14ac:dyDescent="0.2">
      <c r="A168" s="38" t="s">
        <v>610</v>
      </c>
      <c r="B168" s="41"/>
      <c r="C168" s="41"/>
      <c r="D168" s="41"/>
      <c r="E168" s="41"/>
      <c r="F168" s="42"/>
      <c r="G168" s="42"/>
      <c r="H168" s="42"/>
      <c r="I168" s="42"/>
      <c r="J168" s="43"/>
      <c r="K168" s="43"/>
      <c r="L168" s="4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</row>
    <row r="169" spans="1:62" x14ac:dyDescent="0.2">
      <c r="A169" s="38" t="s">
        <v>611</v>
      </c>
      <c r="B169" s="41"/>
      <c r="C169" s="41"/>
      <c r="D169" s="41"/>
      <c r="E169" s="41"/>
      <c r="F169" s="42"/>
      <c r="G169" s="42"/>
      <c r="H169" s="42"/>
      <c r="I169" s="42"/>
      <c r="J169" s="43"/>
      <c r="K169" s="43"/>
      <c r="L169" s="4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</row>
    <row r="170" spans="1:62" x14ac:dyDescent="0.2">
      <c r="A170" s="38" t="s">
        <v>612</v>
      </c>
      <c r="B170" s="41"/>
      <c r="C170" s="41"/>
      <c r="D170" s="41"/>
      <c r="E170" s="41"/>
      <c r="F170" s="42"/>
      <c r="G170" s="42"/>
      <c r="H170" s="42"/>
      <c r="I170" s="42"/>
      <c r="J170" s="43"/>
      <c r="K170" s="43"/>
      <c r="L170" s="43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</row>
    <row r="171" spans="1:62" x14ac:dyDescent="0.2">
      <c r="A171" s="38" t="s">
        <v>613</v>
      </c>
      <c r="B171" s="41"/>
      <c r="C171" s="41"/>
      <c r="D171" s="41"/>
      <c r="E171" s="41"/>
      <c r="F171" s="42"/>
      <c r="G171" s="42"/>
      <c r="H171" s="42"/>
      <c r="I171" s="42"/>
      <c r="J171" s="43"/>
      <c r="K171" s="43"/>
      <c r="L171" s="43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</row>
    <row r="172" spans="1:62" x14ac:dyDescent="0.2">
      <c r="A172" s="38" t="s">
        <v>614</v>
      </c>
      <c r="B172" s="41"/>
      <c r="C172" s="41"/>
      <c r="D172" s="41"/>
      <c r="E172" s="41"/>
      <c r="F172" s="42"/>
      <c r="G172" s="42"/>
      <c r="H172" s="42"/>
      <c r="I172" s="42"/>
      <c r="J172" s="43"/>
      <c r="K172" s="43"/>
      <c r="L172" s="43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</row>
    <row r="173" spans="1:62" x14ac:dyDescent="0.2">
      <c r="A173" s="38" t="s">
        <v>615</v>
      </c>
      <c r="B173" s="41"/>
      <c r="C173" s="41"/>
      <c r="D173" s="41"/>
      <c r="E173" s="41"/>
      <c r="F173" s="42"/>
      <c r="G173" s="42"/>
      <c r="H173" s="42"/>
      <c r="I173" s="42"/>
      <c r="J173" s="43"/>
      <c r="K173" s="43"/>
      <c r="L173" s="43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</row>
    <row r="174" spans="1:62" x14ac:dyDescent="0.2">
      <c r="A174" s="38" t="s">
        <v>616</v>
      </c>
      <c r="B174" s="41"/>
      <c r="C174" s="41"/>
      <c r="D174" s="41"/>
      <c r="E174" s="41"/>
      <c r="F174" s="42"/>
      <c r="G174" s="42"/>
      <c r="H174" s="42"/>
      <c r="I174" s="42"/>
      <c r="J174" s="43"/>
      <c r="K174" s="43"/>
      <c r="L174" s="43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</row>
    <row r="175" spans="1:62" x14ac:dyDescent="0.2">
      <c r="A175" s="38" t="s">
        <v>617</v>
      </c>
      <c r="B175" s="41"/>
      <c r="C175" s="41"/>
      <c r="D175" s="41"/>
      <c r="E175" s="41"/>
      <c r="F175" s="42"/>
      <c r="G175" s="42"/>
      <c r="H175" s="42"/>
      <c r="I175" s="42"/>
      <c r="J175" s="43"/>
      <c r="K175" s="43"/>
      <c r="L175" s="43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</row>
    <row r="176" spans="1:62" x14ac:dyDescent="0.2">
      <c r="A176" s="38" t="s">
        <v>618</v>
      </c>
      <c r="B176" s="41"/>
      <c r="C176" s="41"/>
      <c r="D176" s="41"/>
      <c r="E176" s="41"/>
      <c r="F176" s="42"/>
      <c r="G176" s="42"/>
      <c r="H176" s="42"/>
      <c r="I176" s="42"/>
      <c r="J176" s="43"/>
      <c r="K176" s="43"/>
      <c r="L176" s="43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</row>
    <row r="177" spans="1:62" x14ac:dyDescent="0.2">
      <c r="A177" s="38" t="s">
        <v>619</v>
      </c>
      <c r="B177" s="41"/>
      <c r="C177" s="41"/>
      <c r="D177" s="41"/>
      <c r="E177" s="41"/>
      <c r="F177" s="42"/>
      <c r="G177" s="42"/>
      <c r="H177" s="42"/>
      <c r="I177" s="42"/>
      <c r="J177" s="43"/>
      <c r="K177" s="43"/>
      <c r="L177" s="43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</row>
    <row r="178" spans="1:62" x14ac:dyDescent="0.2">
      <c r="A178" s="38" t="s">
        <v>620</v>
      </c>
      <c r="B178" s="41"/>
      <c r="C178" s="41"/>
      <c r="D178" s="41"/>
      <c r="E178" s="41"/>
      <c r="F178" s="42"/>
      <c r="G178" s="42"/>
      <c r="H178" s="42"/>
      <c r="I178" s="42"/>
      <c r="J178" s="43"/>
      <c r="K178" s="43"/>
      <c r="L178" s="43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</row>
    <row r="179" spans="1:62" x14ac:dyDescent="0.2">
      <c r="A179" s="38" t="s">
        <v>857</v>
      </c>
      <c r="B179" s="41"/>
      <c r="C179" s="41"/>
      <c r="D179" s="41"/>
      <c r="E179" s="41"/>
      <c r="F179" s="42"/>
      <c r="G179" s="42"/>
      <c r="H179" s="42"/>
      <c r="I179" s="42"/>
      <c r="J179" s="43"/>
      <c r="K179" s="43"/>
      <c r="L179" s="43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</row>
    <row r="180" spans="1:62" x14ac:dyDescent="0.2">
      <c r="A180" s="38" t="s">
        <v>621</v>
      </c>
      <c r="B180" s="41"/>
      <c r="C180" s="41"/>
      <c r="D180" s="41"/>
      <c r="E180" s="41"/>
      <c r="F180" s="42"/>
      <c r="G180" s="42"/>
      <c r="H180" s="42"/>
      <c r="I180" s="42"/>
      <c r="J180" s="43"/>
      <c r="K180" s="43"/>
      <c r="L180" s="43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</row>
    <row r="181" spans="1:62" x14ac:dyDescent="0.2">
      <c r="A181" s="38" t="s">
        <v>622</v>
      </c>
      <c r="B181" s="41"/>
      <c r="C181" s="41"/>
      <c r="D181" s="41"/>
      <c r="E181" s="41"/>
      <c r="F181" s="42"/>
      <c r="G181" s="42"/>
      <c r="H181" s="42"/>
      <c r="I181" s="42"/>
      <c r="J181" s="43"/>
      <c r="K181" s="43"/>
      <c r="L181" s="43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</row>
    <row r="182" spans="1:62" x14ac:dyDescent="0.2">
      <c r="A182" s="38" t="s">
        <v>623</v>
      </c>
      <c r="B182" s="41"/>
      <c r="C182" s="41"/>
      <c r="D182" s="41"/>
      <c r="E182" s="41"/>
      <c r="F182" s="42"/>
      <c r="G182" s="42"/>
      <c r="H182" s="42"/>
      <c r="I182" s="42"/>
      <c r="J182" s="43"/>
      <c r="K182" s="43"/>
      <c r="L182" s="43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</row>
    <row r="183" spans="1:62" x14ac:dyDescent="0.2">
      <c r="A183" s="38" t="s">
        <v>624</v>
      </c>
      <c r="B183" s="41"/>
      <c r="C183" s="41"/>
      <c r="D183" s="41"/>
      <c r="E183" s="41"/>
      <c r="F183" s="42"/>
      <c r="G183" s="42"/>
      <c r="H183" s="42"/>
      <c r="I183" s="42"/>
      <c r="J183" s="43"/>
      <c r="K183" s="43"/>
      <c r="L183" s="43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</row>
    <row r="184" spans="1:62" x14ac:dyDescent="0.2">
      <c r="A184" s="38" t="s">
        <v>625</v>
      </c>
      <c r="B184" s="41"/>
      <c r="C184" s="41"/>
      <c r="D184" s="41"/>
      <c r="E184" s="41"/>
      <c r="F184" s="42"/>
      <c r="G184" s="42"/>
      <c r="H184" s="42"/>
      <c r="I184" s="42"/>
      <c r="J184" s="43"/>
      <c r="K184" s="43"/>
      <c r="L184" s="43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</row>
    <row r="185" spans="1:62" x14ac:dyDescent="0.2">
      <c r="A185" s="38" t="s">
        <v>626</v>
      </c>
      <c r="B185" s="41"/>
      <c r="C185" s="41"/>
      <c r="D185" s="41"/>
      <c r="E185" s="41"/>
      <c r="F185" s="42"/>
      <c r="G185" s="42"/>
      <c r="H185" s="42"/>
      <c r="I185" s="42"/>
      <c r="J185" s="43"/>
      <c r="K185" s="43"/>
      <c r="L185" s="43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</row>
    <row r="186" spans="1:62" x14ac:dyDescent="0.2">
      <c r="A186" s="38" t="s">
        <v>627</v>
      </c>
      <c r="B186" s="41"/>
      <c r="C186" s="41"/>
      <c r="D186" s="41"/>
      <c r="E186" s="41"/>
      <c r="F186" s="42"/>
      <c r="G186" s="42"/>
      <c r="H186" s="42"/>
      <c r="I186" s="42"/>
      <c r="J186" s="43"/>
      <c r="K186" s="43"/>
      <c r="L186" s="43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</row>
    <row r="187" spans="1:62" x14ac:dyDescent="0.2">
      <c r="A187" s="38" t="s">
        <v>628</v>
      </c>
      <c r="B187" s="41"/>
      <c r="C187" s="41"/>
      <c r="D187" s="41"/>
      <c r="E187" s="41"/>
      <c r="F187" s="42"/>
      <c r="G187" s="42"/>
      <c r="H187" s="42"/>
      <c r="I187" s="42"/>
      <c r="J187" s="43"/>
      <c r="K187" s="43"/>
      <c r="L187" s="43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</row>
    <row r="188" spans="1:62" x14ac:dyDescent="0.2">
      <c r="A188" s="38" t="s">
        <v>629</v>
      </c>
      <c r="B188" s="41"/>
      <c r="C188" s="41"/>
      <c r="D188" s="41"/>
      <c r="E188" s="41"/>
      <c r="F188" s="42"/>
      <c r="G188" s="42"/>
      <c r="H188" s="42"/>
      <c r="I188" s="42"/>
      <c r="J188" s="43"/>
      <c r="K188" s="43"/>
      <c r="L188" s="43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</row>
    <row r="189" spans="1:62" x14ac:dyDescent="0.2">
      <c r="A189" s="38" t="s">
        <v>630</v>
      </c>
      <c r="B189" s="41"/>
      <c r="C189" s="41"/>
      <c r="D189" s="41"/>
      <c r="E189" s="41"/>
      <c r="F189" s="42"/>
      <c r="G189" s="42"/>
      <c r="H189" s="42"/>
      <c r="I189" s="42"/>
      <c r="J189" s="43"/>
      <c r="K189" s="43"/>
      <c r="L189" s="43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</row>
    <row r="190" spans="1:62" x14ac:dyDescent="0.2">
      <c r="A190" s="38" t="s">
        <v>631</v>
      </c>
      <c r="B190" s="41"/>
      <c r="C190" s="41"/>
      <c r="D190" s="41"/>
      <c r="E190" s="41"/>
      <c r="F190" s="42"/>
      <c r="G190" s="42"/>
      <c r="H190" s="42"/>
      <c r="I190" s="42"/>
      <c r="J190" s="43"/>
      <c r="K190" s="43"/>
      <c r="L190" s="43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</row>
    <row r="191" spans="1:62" x14ac:dyDescent="0.2">
      <c r="A191" s="38" t="s">
        <v>632</v>
      </c>
      <c r="B191" s="41"/>
      <c r="C191" s="41"/>
      <c r="D191" s="41"/>
      <c r="E191" s="41"/>
      <c r="F191" s="42"/>
      <c r="G191" s="42"/>
      <c r="H191" s="42"/>
      <c r="I191" s="42"/>
      <c r="J191" s="43"/>
      <c r="K191" s="43"/>
      <c r="L191" s="43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</row>
    <row r="192" spans="1:62" x14ac:dyDescent="0.2">
      <c r="A192" s="38" t="s">
        <v>633</v>
      </c>
      <c r="B192" s="41"/>
      <c r="C192" s="41"/>
      <c r="D192" s="41"/>
      <c r="E192" s="41"/>
      <c r="F192" s="42"/>
      <c r="G192" s="42"/>
      <c r="H192" s="42"/>
      <c r="I192" s="42"/>
      <c r="J192" s="43"/>
      <c r="K192" s="43"/>
      <c r="L192" s="43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</row>
    <row r="193" spans="1:62" x14ac:dyDescent="0.2">
      <c r="A193" s="38" t="s">
        <v>634</v>
      </c>
      <c r="B193" s="41"/>
      <c r="C193" s="41"/>
      <c r="D193" s="41"/>
      <c r="E193" s="41"/>
      <c r="F193" s="42"/>
      <c r="G193" s="42"/>
      <c r="H193" s="42"/>
      <c r="I193" s="42"/>
      <c r="J193" s="43"/>
      <c r="K193" s="43"/>
      <c r="L193" s="43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</row>
    <row r="194" spans="1:62" x14ac:dyDescent="0.2">
      <c r="A194" s="38" t="s">
        <v>635</v>
      </c>
      <c r="B194" s="41"/>
      <c r="C194" s="41"/>
      <c r="D194" s="41"/>
      <c r="E194" s="41"/>
      <c r="F194" s="42"/>
      <c r="G194" s="42"/>
      <c r="H194" s="42"/>
      <c r="I194" s="42"/>
      <c r="J194" s="43"/>
      <c r="K194" s="43"/>
      <c r="L194" s="43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</row>
    <row r="195" spans="1:62" x14ac:dyDescent="0.2">
      <c r="A195" s="38" t="s">
        <v>636</v>
      </c>
      <c r="B195" s="41"/>
      <c r="C195" s="41"/>
      <c r="D195" s="41"/>
      <c r="E195" s="41"/>
      <c r="F195" s="42"/>
      <c r="G195" s="42"/>
      <c r="H195" s="42"/>
      <c r="I195" s="42"/>
      <c r="J195" s="43"/>
      <c r="K195" s="43"/>
      <c r="L195" s="43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</row>
    <row r="196" spans="1:62" x14ac:dyDescent="0.2">
      <c r="A196" s="38" t="s">
        <v>637</v>
      </c>
      <c r="B196" s="41"/>
      <c r="C196" s="41"/>
      <c r="D196" s="41"/>
      <c r="E196" s="41"/>
      <c r="F196" s="42"/>
      <c r="G196" s="42"/>
      <c r="H196" s="42"/>
      <c r="I196" s="42"/>
      <c r="J196" s="43"/>
      <c r="K196" s="43"/>
      <c r="L196" s="43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</row>
    <row r="197" spans="1:62" x14ac:dyDescent="0.2">
      <c r="A197" s="38" t="s">
        <v>638</v>
      </c>
      <c r="B197" s="41"/>
      <c r="C197" s="41"/>
      <c r="D197" s="41"/>
      <c r="E197" s="41"/>
      <c r="F197" s="42"/>
      <c r="G197" s="42"/>
      <c r="H197" s="42"/>
      <c r="I197" s="42"/>
      <c r="J197" s="43"/>
      <c r="K197" s="43"/>
      <c r="L197" s="43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</row>
    <row r="198" spans="1:62" x14ac:dyDescent="0.2">
      <c r="A198" s="38" t="s">
        <v>639</v>
      </c>
      <c r="B198" s="41"/>
      <c r="C198" s="41"/>
      <c r="D198" s="41"/>
      <c r="E198" s="41"/>
      <c r="F198" s="42"/>
      <c r="G198" s="42"/>
      <c r="H198" s="42"/>
      <c r="I198" s="42"/>
      <c r="J198" s="43"/>
      <c r="K198" s="43"/>
      <c r="L198" s="43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</row>
    <row r="199" spans="1:62" x14ac:dyDescent="0.2">
      <c r="A199" s="38" t="s">
        <v>640</v>
      </c>
      <c r="B199" s="41"/>
      <c r="C199" s="41"/>
      <c r="D199" s="41"/>
      <c r="E199" s="41"/>
      <c r="F199" s="42"/>
      <c r="G199" s="42"/>
      <c r="H199" s="42"/>
      <c r="I199" s="42"/>
      <c r="J199" s="43"/>
      <c r="K199" s="43"/>
      <c r="L199" s="43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</row>
    <row r="200" spans="1:62" x14ac:dyDescent="0.2">
      <c r="A200" s="38" t="s">
        <v>641</v>
      </c>
      <c r="B200" s="41"/>
      <c r="C200" s="41"/>
      <c r="D200" s="41"/>
      <c r="E200" s="41"/>
      <c r="F200" s="42"/>
      <c r="G200" s="42"/>
      <c r="H200" s="42"/>
      <c r="I200" s="42"/>
      <c r="J200" s="43"/>
      <c r="K200" s="43"/>
      <c r="L200" s="43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</row>
    <row r="201" spans="1:62" x14ac:dyDescent="0.2">
      <c r="A201" s="38" t="s">
        <v>642</v>
      </c>
      <c r="B201" s="41"/>
      <c r="C201" s="41"/>
      <c r="D201" s="41"/>
      <c r="E201" s="41"/>
      <c r="F201" s="42"/>
      <c r="G201" s="42"/>
      <c r="H201" s="42"/>
      <c r="I201" s="42"/>
      <c r="J201" s="43"/>
      <c r="K201" s="43"/>
      <c r="L201" s="43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</row>
    <row r="202" spans="1:62" x14ac:dyDescent="0.2">
      <c r="A202" s="38" t="s">
        <v>643</v>
      </c>
      <c r="B202" s="41"/>
      <c r="C202" s="41"/>
      <c r="D202" s="41"/>
      <c r="E202" s="41"/>
      <c r="F202" s="42"/>
      <c r="G202" s="42"/>
      <c r="H202" s="42"/>
      <c r="I202" s="42"/>
      <c r="J202" s="43"/>
      <c r="K202" s="43"/>
      <c r="L202" s="43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</row>
    <row r="203" spans="1:62" x14ac:dyDescent="0.2">
      <c r="A203" s="38" t="s">
        <v>644</v>
      </c>
      <c r="B203" s="41"/>
      <c r="C203" s="41"/>
      <c r="D203" s="41"/>
      <c r="E203" s="41"/>
      <c r="F203" s="42"/>
      <c r="G203" s="42"/>
      <c r="H203" s="42"/>
      <c r="I203" s="42"/>
      <c r="J203" s="43"/>
      <c r="K203" s="43"/>
      <c r="L203" s="43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</row>
    <row r="204" spans="1:62" x14ac:dyDescent="0.2">
      <c r="A204" s="38" t="s">
        <v>645</v>
      </c>
      <c r="B204" s="41"/>
      <c r="C204" s="41"/>
      <c r="D204" s="41"/>
      <c r="E204" s="41"/>
      <c r="F204" s="42"/>
      <c r="G204" s="42"/>
      <c r="H204" s="42"/>
      <c r="I204" s="42"/>
      <c r="J204" s="43"/>
      <c r="K204" s="43"/>
      <c r="L204" s="43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</row>
    <row r="205" spans="1:62" x14ac:dyDescent="0.2">
      <c r="A205" s="38" t="s">
        <v>646</v>
      </c>
      <c r="B205" s="41"/>
      <c r="C205" s="41"/>
      <c r="D205" s="41"/>
      <c r="E205" s="41"/>
      <c r="F205" s="42"/>
      <c r="G205" s="42"/>
      <c r="H205" s="42"/>
      <c r="I205" s="42"/>
      <c r="J205" s="43"/>
      <c r="K205" s="43"/>
      <c r="L205" s="43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</row>
    <row r="206" spans="1:62" x14ac:dyDescent="0.2">
      <c r="A206" s="38" t="s">
        <v>647</v>
      </c>
      <c r="B206" s="41"/>
      <c r="C206" s="41"/>
      <c r="D206" s="41"/>
      <c r="E206" s="41"/>
      <c r="F206" s="42"/>
      <c r="G206" s="42"/>
      <c r="H206" s="42"/>
      <c r="I206" s="42"/>
      <c r="J206" s="43"/>
      <c r="K206" s="43"/>
      <c r="L206" s="43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</row>
    <row r="207" spans="1:62" x14ac:dyDescent="0.2">
      <c r="A207" s="38" t="s">
        <v>648</v>
      </c>
      <c r="B207" s="41"/>
      <c r="C207" s="41"/>
      <c r="D207" s="41"/>
      <c r="E207" s="41"/>
      <c r="F207" s="42"/>
      <c r="G207" s="42"/>
      <c r="H207" s="42"/>
      <c r="I207" s="42"/>
      <c r="J207" s="43"/>
      <c r="K207" s="43"/>
      <c r="L207" s="43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</row>
    <row r="208" spans="1:62" x14ac:dyDescent="0.2">
      <c r="A208" s="38" t="s">
        <v>649</v>
      </c>
      <c r="B208" s="41"/>
      <c r="C208" s="41"/>
      <c r="D208" s="41"/>
      <c r="E208" s="41"/>
      <c r="F208" s="42"/>
      <c r="G208" s="42"/>
      <c r="H208" s="42"/>
      <c r="I208" s="42"/>
      <c r="J208" s="43"/>
      <c r="K208" s="43"/>
      <c r="L208" s="43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</row>
    <row r="209" spans="1:62" x14ac:dyDescent="0.2">
      <c r="A209" s="38" t="s">
        <v>650</v>
      </c>
      <c r="B209" s="41"/>
      <c r="C209" s="41"/>
      <c r="D209" s="41"/>
      <c r="E209" s="41"/>
      <c r="F209" s="42"/>
      <c r="G209" s="42"/>
      <c r="H209" s="42"/>
      <c r="I209" s="42"/>
      <c r="J209" s="43"/>
      <c r="K209" s="43"/>
      <c r="L209" s="43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</row>
    <row r="210" spans="1:62" x14ac:dyDescent="0.2">
      <c r="A210" s="38" t="s">
        <v>651</v>
      </c>
      <c r="B210" s="41"/>
      <c r="C210" s="41"/>
      <c r="D210" s="41"/>
      <c r="E210" s="41"/>
      <c r="F210" s="42"/>
      <c r="G210" s="42"/>
      <c r="H210" s="42"/>
      <c r="I210" s="42"/>
      <c r="J210" s="43"/>
      <c r="K210" s="43"/>
      <c r="L210" s="43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</row>
    <row r="211" spans="1:62" x14ac:dyDescent="0.2">
      <c r="A211" s="38" t="s">
        <v>652</v>
      </c>
      <c r="B211" s="41"/>
      <c r="C211" s="41"/>
      <c r="D211" s="41"/>
      <c r="E211" s="41"/>
      <c r="F211" s="42"/>
      <c r="G211" s="42"/>
      <c r="H211" s="42"/>
      <c r="I211" s="42"/>
      <c r="J211" s="43"/>
      <c r="K211" s="43"/>
      <c r="L211" s="43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</row>
    <row r="212" spans="1:62" x14ac:dyDescent="0.2">
      <c r="A212" s="38" t="s">
        <v>653</v>
      </c>
      <c r="B212" s="41"/>
      <c r="C212" s="41"/>
      <c r="D212" s="41"/>
      <c r="E212" s="41"/>
      <c r="F212" s="42"/>
      <c r="G212" s="42"/>
      <c r="H212" s="42"/>
      <c r="I212" s="42"/>
      <c r="J212" s="43"/>
      <c r="K212" s="43"/>
      <c r="L212" s="43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</row>
    <row r="213" spans="1:62" x14ac:dyDescent="0.2">
      <c r="A213" s="38" t="s">
        <v>654</v>
      </c>
      <c r="B213" s="41"/>
      <c r="C213" s="41"/>
      <c r="D213" s="41"/>
      <c r="E213" s="41"/>
      <c r="F213" s="42"/>
      <c r="G213" s="42"/>
      <c r="H213" s="42"/>
      <c r="I213" s="42"/>
      <c r="J213" s="43"/>
      <c r="K213" s="43"/>
      <c r="L213" s="43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</row>
    <row r="214" spans="1:62" x14ac:dyDescent="0.2">
      <c r="A214" s="38" t="s">
        <v>655</v>
      </c>
      <c r="B214" s="41"/>
      <c r="C214" s="41"/>
      <c r="D214" s="41"/>
      <c r="E214" s="41"/>
      <c r="F214" s="42"/>
      <c r="G214" s="42"/>
      <c r="H214" s="42"/>
      <c r="I214" s="42"/>
      <c r="J214" s="43"/>
      <c r="K214" s="43"/>
      <c r="L214" s="43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</row>
    <row r="215" spans="1:62" x14ac:dyDescent="0.2">
      <c r="A215" s="38" t="s">
        <v>656</v>
      </c>
      <c r="B215" s="41"/>
      <c r="C215" s="41"/>
      <c r="D215" s="41"/>
      <c r="E215" s="41"/>
      <c r="F215" s="42"/>
      <c r="G215" s="42"/>
      <c r="H215" s="42"/>
      <c r="I215" s="42"/>
      <c r="J215" s="43"/>
      <c r="K215" s="43"/>
      <c r="L215" s="43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</row>
    <row r="216" spans="1:62" x14ac:dyDescent="0.2">
      <c r="A216" s="38" t="s">
        <v>657</v>
      </c>
      <c r="B216" s="41"/>
      <c r="C216" s="41"/>
      <c r="D216" s="41"/>
      <c r="E216" s="41"/>
      <c r="F216" s="42"/>
      <c r="G216" s="42"/>
      <c r="H216" s="42"/>
      <c r="I216" s="42"/>
      <c r="J216" s="43"/>
      <c r="K216" s="43"/>
      <c r="L216" s="43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</row>
    <row r="217" spans="1:62" x14ac:dyDescent="0.2">
      <c r="A217" s="38" t="s">
        <v>658</v>
      </c>
      <c r="B217" s="41"/>
      <c r="C217" s="41"/>
      <c r="D217" s="41"/>
      <c r="E217" s="41"/>
      <c r="F217" s="42"/>
      <c r="G217" s="42"/>
      <c r="H217" s="42"/>
      <c r="I217" s="42"/>
      <c r="J217" s="43"/>
      <c r="K217" s="43"/>
      <c r="L217" s="43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</row>
    <row r="218" spans="1:62" x14ac:dyDescent="0.2">
      <c r="A218" s="38" t="s">
        <v>659</v>
      </c>
      <c r="B218" s="41"/>
      <c r="C218" s="41"/>
      <c r="D218" s="41"/>
      <c r="E218" s="41"/>
      <c r="F218" s="42"/>
      <c r="G218" s="42"/>
      <c r="H218" s="42"/>
      <c r="I218" s="42"/>
      <c r="J218" s="43"/>
      <c r="K218" s="43"/>
      <c r="L218" s="43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</row>
    <row r="219" spans="1:62" x14ac:dyDescent="0.2">
      <c r="A219" s="38" t="s">
        <v>660</v>
      </c>
      <c r="B219" s="41"/>
      <c r="C219" s="41"/>
      <c r="D219" s="41"/>
      <c r="E219" s="41"/>
      <c r="F219" s="42"/>
      <c r="G219" s="42"/>
      <c r="H219" s="42"/>
      <c r="I219" s="42"/>
      <c r="J219" s="43"/>
      <c r="K219" s="43"/>
      <c r="L219" s="43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</row>
    <row r="220" spans="1:62" x14ac:dyDescent="0.2">
      <c r="A220" s="38" t="s">
        <v>661</v>
      </c>
      <c r="B220" s="41"/>
      <c r="C220" s="41"/>
      <c r="D220" s="41"/>
      <c r="E220" s="41"/>
      <c r="F220" s="42"/>
      <c r="G220" s="42"/>
      <c r="H220" s="42"/>
      <c r="I220" s="42"/>
      <c r="J220" s="43"/>
      <c r="K220" s="43"/>
      <c r="L220" s="43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</row>
    <row r="221" spans="1:62" x14ac:dyDescent="0.2">
      <c r="A221" s="38" t="s">
        <v>662</v>
      </c>
      <c r="B221" s="41"/>
      <c r="C221" s="41"/>
      <c r="D221" s="41"/>
      <c r="E221" s="41"/>
      <c r="F221" s="42"/>
      <c r="G221" s="42"/>
      <c r="H221" s="42"/>
      <c r="I221" s="42"/>
      <c r="J221" s="43"/>
      <c r="K221" s="43"/>
      <c r="L221" s="43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</row>
    <row r="222" spans="1:62" x14ac:dyDescent="0.2">
      <c r="A222" s="38" t="s">
        <v>663</v>
      </c>
      <c r="B222" s="41"/>
      <c r="C222" s="41"/>
      <c r="D222" s="41"/>
      <c r="E222" s="41"/>
      <c r="F222" s="42"/>
      <c r="G222" s="42"/>
      <c r="H222" s="42"/>
      <c r="I222" s="42"/>
      <c r="J222" s="43"/>
      <c r="K222" s="43"/>
      <c r="L222" s="43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</row>
    <row r="223" spans="1:62" x14ac:dyDescent="0.2">
      <c r="A223" s="38" t="s">
        <v>664</v>
      </c>
      <c r="B223" s="41"/>
      <c r="C223" s="41"/>
      <c r="D223" s="41"/>
      <c r="E223" s="41"/>
      <c r="F223" s="42"/>
      <c r="G223" s="42"/>
      <c r="H223" s="42"/>
      <c r="I223" s="42"/>
      <c r="J223" s="43"/>
      <c r="K223" s="43"/>
      <c r="L223" s="43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</row>
    <row r="224" spans="1:62" x14ac:dyDescent="0.2">
      <c r="A224" s="38" t="s">
        <v>665</v>
      </c>
      <c r="B224" s="41"/>
      <c r="C224" s="41"/>
      <c r="D224" s="41"/>
      <c r="E224" s="41"/>
      <c r="F224" s="42"/>
      <c r="G224" s="42"/>
      <c r="H224" s="42"/>
      <c r="I224" s="42"/>
      <c r="J224" s="43"/>
      <c r="K224" s="43"/>
      <c r="L224" s="43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</row>
    <row r="225" spans="1:62" x14ac:dyDescent="0.2">
      <c r="A225" s="38" t="s">
        <v>666</v>
      </c>
      <c r="B225" s="41"/>
      <c r="C225" s="41"/>
      <c r="D225" s="41"/>
      <c r="E225" s="41"/>
      <c r="F225" s="42"/>
      <c r="G225" s="42"/>
      <c r="H225" s="42"/>
      <c r="I225" s="42"/>
      <c r="J225" s="43"/>
      <c r="K225" s="43"/>
      <c r="L225" s="43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</row>
    <row r="226" spans="1:62" x14ac:dyDescent="0.2">
      <c r="A226" s="38" t="s">
        <v>667</v>
      </c>
      <c r="B226" s="41"/>
      <c r="C226" s="41"/>
      <c r="D226" s="41"/>
      <c r="E226" s="41"/>
      <c r="F226" s="42"/>
      <c r="G226" s="42"/>
      <c r="H226" s="42"/>
      <c r="I226" s="42"/>
      <c r="J226" s="43"/>
      <c r="K226" s="43"/>
      <c r="L226" s="43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</row>
    <row r="227" spans="1:62" x14ac:dyDescent="0.2">
      <c r="A227" s="38" t="s">
        <v>668</v>
      </c>
      <c r="B227" s="41"/>
      <c r="C227" s="41"/>
      <c r="D227" s="41"/>
      <c r="E227" s="41"/>
      <c r="F227" s="42"/>
      <c r="G227" s="42"/>
      <c r="H227" s="42"/>
      <c r="I227" s="42"/>
      <c r="J227" s="43"/>
      <c r="K227" s="43"/>
      <c r="L227" s="43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</row>
    <row r="228" spans="1:62" x14ac:dyDescent="0.2">
      <c r="A228" s="38" t="s">
        <v>669</v>
      </c>
      <c r="B228" s="41"/>
      <c r="C228" s="41"/>
      <c r="D228" s="41"/>
      <c r="E228" s="41"/>
      <c r="F228" s="42"/>
      <c r="G228" s="42"/>
      <c r="H228" s="42"/>
      <c r="I228" s="42"/>
      <c r="J228" s="43"/>
      <c r="K228" s="43"/>
      <c r="L228" s="43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</row>
    <row r="229" spans="1:62" x14ac:dyDescent="0.2">
      <c r="A229" s="38" t="s">
        <v>670</v>
      </c>
      <c r="B229" s="41"/>
      <c r="C229" s="41"/>
      <c r="D229" s="41"/>
      <c r="E229" s="41"/>
      <c r="F229" s="42"/>
      <c r="G229" s="42"/>
      <c r="H229" s="42"/>
      <c r="I229" s="42"/>
      <c r="J229" s="43"/>
      <c r="K229" s="43"/>
      <c r="L229" s="43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</row>
    <row r="230" spans="1:62" x14ac:dyDescent="0.2">
      <c r="A230" s="38" t="s">
        <v>671</v>
      </c>
      <c r="B230" s="41"/>
      <c r="C230" s="41"/>
      <c r="D230" s="41"/>
      <c r="E230" s="41"/>
      <c r="F230" s="42"/>
      <c r="G230" s="42"/>
      <c r="H230" s="42"/>
      <c r="I230" s="42"/>
      <c r="J230" s="43"/>
      <c r="K230" s="43"/>
      <c r="L230" s="43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</row>
    <row r="231" spans="1:62" x14ac:dyDescent="0.2">
      <c r="A231" s="38" t="s">
        <v>672</v>
      </c>
      <c r="B231" s="41"/>
      <c r="C231" s="41"/>
      <c r="D231" s="41"/>
      <c r="E231" s="41"/>
      <c r="F231" s="42"/>
      <c r="G231" s="42"/>
      <c r="H231" s="42"/>
      <c r="I231" s="42"/>
      <c r="J231" s="43"/>
      <c r="K231" s="43"/>
      <c r="L231" s="43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</row>
    <row r="232" spans="1:62" x14ac:dyDescent="0.2">
      <c r="A232" s="38" t="s">
        <v>673</v>
      </c>
      <c r="B232" s="41"/>
      <c r="C232" s="41"/>
      <c r="D232" s="41"/>
      <c r="E232" s="41"/>
      <c r="F232" s="42"/>
      <c r="G232" s="42"/>
      <c r="H232" s="42"/>
      <c r="I232" s="42"/>
      <c r="J232" s="43"/>
      <c r="K232" s="43"/>
      <c r="L232" s="43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</row>
    <row r="233" spans="1:62" x14ac:dyDescent="0.2">
      <c r="A233" s="38" t="s">
        <v>674</v>
      </c>
      <c r="B233" s="41"/>
      <c r="C233" s="41"/>
      <c r="D233" s="41"/>
      <c r="E233" s="41"/>
      <c r="F233" s="42"/>
      <c r="G233" s="42"/>
      <c r="H233" s="42"/>
      <c r="I233" s="42"/>
      <c r="J233" s="43"/>
      <c r="K233" s="43"/>
      <c r="L233" s="43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</row>
    <row r="234" spans="1:62" x14ac:dyDescent="0.2">
      <c r="A234" s="38" t="s">
        <v>675</v>
      </c>
      <c r="B234" s="41"/>
      <c r="C234" s="41"/>
      <c r="D234" s="41"/>
      <c r="E234" s="41"/>
      <c r="F234" s="42"/>
      <c r="G234" s="42"/>
      <c r="H234" s="42"/>
      <c r="I234" s="42"/>
      <c r="J234" s="43"/>
      <c r="K234" s="43"/>
      <c r="L234" s="43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</row>
    <row r="235" spans="1:62" x14ac:dyDescent="0.2">
      <c r="A235" s="38" t="s">
        <v>676</v>
      </c>
      <c r="B235" s="41"/>
      <c r="C235" s="41"/>
      <c r="D235" s="41"/>
      <c r="E235" s="41"/>
      <c r="F235" s="42"/>
      <c r="G235" s="42"/>
      <c r="H235" s="42"/>
      <c r="I235" s="42"/>
      <c r="J235" s="43"/>
      <c r="K235" s="43"/>
      <c r="L235" s="43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</row>
    <row r="236" spans="1:62" x14ac:dyDescent="0.2">
      <c r="A236" s="38" t="s">
        <v>677</v>
      </c>
      <c r="B236" s="41"/>
      <c r="C236" s="41"/>
      <c r="D236" s="41"/>
      <c r="E236" s="41"/>
      <c r="F236" s="42"/>
      <c r="G236" s="42"/>
      <c r="H236" s="42"/>
      <c r="I236" s="42"/>
      <c r="J236" s="43"/>
      <c r="K236" s="43"/>
      <c r="L236" s="43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</row>
    <row r="237" spans="1:62" x14ac:dyDescent="0.2">
      <c r="A237" s="38" t="s">
        <v>678</v>
      </c>
      <c r="B237" s="41"/>
      <c r="C237" s="41"/>
      <c r="D237" s="41"/>
      <c r="E237" s="41"/>
      <c r="F237" s="42"/>
      <c r="G237" s="42"/>
      <c r="H237" s="42"/>
      <c r="I237" s="42"/>
      <c r="J237" s="43"/>
      <c r="K237" s="43"/>
      <c r="L237" s="43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</row>
    <row r="238" spans="1:62" x14ac:dyDescent="0.2">
      <c r="A238" s="38" t="s">
        <v>679</v>
      </c>
      <c r="B238" s="41"/>
      <c r="C238" s="41"/>
      <c r="D238" s="41"/>
      <c r="E238" s="41"/>
      <c r="F238" s="42"/>
      <c r="G238" s="42"/>
      <c r="H238" s="42"/>
      <c r="I238" s="42"/>
      <c r="J238" s="43"/>
      <c r="K238" s="43"/>
      <c r="L238" s="43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</row>
    <row r="239" spans="1:62" x14ac:dyDescent="0.2">
      <c r="A239" s="38" t="s">
        <v>680</v>
      </c>
      <c r="B239" s="41"/>
      <c r="C239" s="41"/>
      <c r="D239" s="41"/>
      <c r="E239" s="41"/>
      <c r="F239" s="42"/>
      <c r="G239" s="42"/>
      <c r="H239" s="42"/>
      <c r="I239" s="42"/>
      <c r="J239" s="43"/>
      <c r="K239" s="43"/>
      <c r="L239" s="43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</row>
    <row r="240" spans="1:62" x14ac:dyDescent="0.2">
      <c r="A240" s="38" t="s">
        <v>681</v>
      </c>
      <c r="B240" s="41"/>
      <c r="C240" s="41"/>
      <c r="D240" s="41"/>
      <c r="E240" s="41"/>
      <c r="F240" s="42"/>
      <c r="G240" s="42"/>
      <c r="H240" s="42"/>
      <c r="I240" s="42"/>
      <c r="J240" s="43"/>
      <c r="K240" s="43"/>
      <c r="L240" s="43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</row>
    <row r="241" spans="1:62" x14ac:dyDescent="0.2">
      <c r="A241" s="38" t="s">
        <v>682</v>
      </c>
      <c r="B241" s="41"/>
      <c r="C241" s="41"/>
      <c r="D241" s="41"/>
      <c r="E241" s="41"/>
      <c r="F241" s="42"/>
      <c r="G241" s="42"/>
      <c r="H241" s="42"/>
      <c r="I241" s="42"/>
      <c r="J241" s="43"/>
      <c r="K241" s="43"/>
      <c r="L241" s="43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</row>
    <row r="242" spans="1:62" x14ac:dyDescent="0.2">
      <c r="A242" s="38" t="s">
        <v>683</v>
      </c>
      <c r="B242" s="41"/>
      <c r="C242" s="41"/>
      <c r="D242" s="41"/>
      <c r="E242" s="41"/>
      <c r="F242" s="42"/>
      <c r="G242" s="42"/>
      <c r="H242" s="42"/>
      <c r="I242" s="42"/>
      <c r="J242" s="43"/>
      <c r="K242" s="43"/>
      <c r="L242" s="43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</row>
    <row r="243" spans="1:62" x14ac:dyDescent="0.2">
      <c r="A243" s="38" t="s">
        <v>684</v>
      </c>
      <c r="B243" s="41"/>
      <c r="C243" s="41"/>
      <c r="D243" s="41"/>
      <c r="E243" s="41"/>
      <c r="F243" s="42"/>
      <c r="G243" s="42"/>
      <c r="H243" s="42"/>
      <c r="I243" s="42"/>
      <c r="J243" s="43"/>
      <c r="K243" s="43"/>
      <c r="L243" s="43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</row>
    <row r="244" spans="1:62" x14ac:dyDescent="0.2">
      <c r="A244" s="38" t="s">
        <v>685</v>
      </c>
      <c r="B244" s="41"/>
      <c r="C244" s="41"/>
      <c r="D244" s="41"/>
      <c r="E244" s="41"/>
      <c r="F244" s="42"/>
      <c r="G244" s="42"/>
      <c r="H244" s="42"/>
      <c r="I244" s="42"/>
      <c r="J244" s="43"/>
      <c r="K244" s="43"/>
      <c r="L244" s="43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</row>
    <row r="245" spans="1:62" x14ac:dyDescent="0.2">
      <c r="A245" s="38" t="s">
        <v>686</v>
      </c>
      <c r="B245" s="41"/>
      <c r="C245" s="41"/>
      <c r="D245" s="41"/>
      <c r="E245" s="41"/>
      <c r="F245" s="42"/>
      <c r="G245" s="42"/>
      <c r="H245" s="42"/>
      <c r="I245" s="42"/>
      <c r="J245" s="43"/>
      <c r="K245" s="43"/>
      <c r="L245" s="43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</row>
    <row r="246" spans="1:62" x14ac:dyDescent="0.2">
      <c r="A246" s="38" t="s">
        <v>687</v>
      </c>
      <c r="B246" s="41"/>
      <c r="C246" s="41"/>
      <c r="D246" s="41"/>
      <c r="E246" s="41"/>
      <c r="F246" s="42"/>
      <c r="G246" s="42"/>
      <c r="H246" s="42"/>
      <c r="I246" s="42"/>
      <c r="J246" s="43"/>
      <c r="K246" s="43"/>
      <c r="L246" s="43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</row>
    <row r="247" spans="1:62" x14ac:dyDescent="0.2">
      <c r="A247" s="38" t="s">
        <v>688</v>
      </c>
      <c r="B247" s="41"/>
      <c r="C247" s="41"/>
      <c r="D247" s="41"/>
      <c r="E247" s="41"/>
      <c r="F247" s="42"/>
      <c r="G247" s="42"/>
      <c r="H247" s="42"/>
      <c r="I247" s="42"/>
      <c r="J247" s="43"/>
      <c r="K247" s="43"/>
      <c r="L247" s="43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</row>
    <row r="248" spans="1:62" x14ac:dyDescent="0.2">
      <c r="A248" s="38" t="s">
        <v>689</v>
      </c>
      <c r="B248" s="41"/>
      <c r="C248" s="41"/>
      <c r="D248" s="41"/>
      <c r="E248" s="41"/>
      <c r="F248" s="42"/>
      <c r="G248" s="42"/>
      <c r="H248" s="42"/>
      <c r="I248" s="42"/>
      <c r="J248" s="43"/>
      <c r="K248" s="43"/>
      <c r="L248" s="43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</row>
    <row r="249" spans="1:62" x14ac:dyDescent="0.2">
      <c r="A249" s="38" t="s">
        <v>690</v>
      </c>
      <c r="B249" s="41"/>
      <c r="C249" s="41"/>
      <c r="D249" s="41"/>
      <c r="E249" s="41"/>
      <c r="F249" s="42"/>
      <c r="G249" s="42"/>
      <c r="H249" s="42"/>
      <c r="I249" s="42"/>
      <c r="J249" s="43"/>
      <c r="K249" s="43"/>
      <c r="L249" s="43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</row>
    <row r="250" spans="1:62" x14ac:dyDescent="0.2">
      <c r="A250" s="38" t="s">
        <v>691</v>
      </c>
      <c r="B250" s="41"/>
      <c r="C250" s="41"/>
      <c r="D250" s="41"/>
      <c r="E250" s="41"/>
      <c r="F250" s="42"/>
      <c r="G250" s="42"/>
      <c r="H250" s="42"/>
      <c r="I250" s="42"/>
      <c r="J250" s="43"/>
      <c r="K250" s="43"/>
      <c r="L250" s="43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</row>
    <row r="251" spans="1:62" x14ac:dyDescent="0.2">
      <c r="A251" s="38" t="s">
        <v>692</v>
      </c>
      <c r="B251" s="41"/>
      <c r="C251" s="41"/>
      <c r="D251" s="41"/>
      <c r="E251" s="41"/>
      <c r="F251" s="42"/>
      <c r="G251" s="42"/>
      <c r="H251" s="42"/>
      <c r="I251" s="42"/>
      <c r="J251" s="43"/>
      <c r="K251" s="43"/>
      <c r="L251" s="43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</row>
    <row r="252" spans="1:62" x14ac:dyDescent="0.2">
      <c r="A252" s="38" t="s">
        <v>693</v>
      </c>
      <c r="B252" s="41"/>
      <c r="C252" s="41"/>
      <c r="D252" s="41"/>
      <c r="E252" s="41"/>
      <c r="F252" s="42"/>
      <c r="G252" s="42"/>
      <c r="H252" s="42"/>
      <c r="I252" s="42"/>
      <c r="J252" s="43"/>
      <c r="K252" s="43"/>
      <c r="L252" s="43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</row>
    <row r="253" spans="1:62" x14ac:dyDescent="0.2">
      <c r="A253" s="38" t="s">
        <v>694</v>
      </c>
      <c r="B253" s="41"/>
      <c r="C253" s="41"/>
      <c r="D253" s="41"/>
      <c r="E253" s="41"/>
      <c r="F253" s="42"/>
      <c r="G253" s="42"/>
      <c r="H253" s="42"/>
      <c r="I253" s="42"/>
      <c r="J253" s="43"/>
      <c r="K253" s="43"/>
      <c r="L253" s="43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</row>
    <row r="254" spans="1:62" x14ac:dyDescent="0.2">
      <c r="A254" s="38" t="s">
        <v>695</v>
      </c>
      <c r="B254" s="41"/>
      <c r="C254" s="41"/>
      <c r="D254" s="41"/>
      <c r="E254" s="41"/>
      <c r="F254" s="42"/>
      <c r="G254" s="42"/>
      <c r="H254" s="42"/>
      <c r="I254" s="42"/>
      <c r="J254" s="43"/>
      <c r="K254" s="43"/>
      <c r="L254" s="43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</row>
    <row r="255" spans="1:62" x14ac:dyDescent="0.2">
      <c r="A255" s="38" t="s">
        <v>696</v>
      </c>
      <c r="B255" s="41"/>
      <c r="C255" s="41"/>
      <c r="D255" s="41"/>
      <c r="E255" s="41"/>
      <c r="F255" s="42"/>
      <c r="G255" s="42"/>
      <c r="H255" s="42"/>
      <c r="I255" s="42"/>
      <c r="J255" s="43"/>
      <c r="K255" s="43"/>
      <c r="L255" s="43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</row>
    <row r="256" spans="1:62" x14ac:dyDescent="0.2">
      <c r="A256" s="38" t="s">
        <v>697</v>
      </c>
      <c r="B256" s="41"/>
      <c r="C256" s="41"/>
      <c r="D256" s="41"/>
      <c r="E256" s="41"/>
      <c r="F256" s="42"/>
      <c r="G256" s="42"/>
      <c r="H256" s="42"/>
      <c r="I256" s="42"/>
      <c r="J256" s="43"/>
      <c r="K256" s="43"/>
      <c r="L256" s="43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</row>
    <row r="257" spans="1:62" x14ac:dyDescent="0.2">
      <c r="A257" s="38" t="s">
        <v>698</v>
      </c>
      <c r="B257" s="41"/>
      <c r="C257" s="41"/>
      <c r="D257" s="41"/>
      <c r="E257" s="41"/>
      <c r="F257" s="42"/>
      <c r="G257" s="42"/>
      <c r="H257" s="42"/>
      <c r="I257" s="42"/>
      <c r="J257" s="43"/>
      <c r="K257" s="43"/>
      <c r="L257" s="43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</row>
    <row r="258" spans="1:62" x14ac:dyDescent="0.2">
      <c r="A258" s="38" t="s">
        <v>699</v>
      </c>
      <c r="B258" s="41"/>
      <c r="C258" s="41"/>
      <c r="D258" s="41"/>
      <c r="E258" s="41"/>
      <c r="F258" s="42"/>
      <c r="G258" s="42"/>
      <c r="H258" s="42"/>
      <c r="I258" s="42"/>
      <c r="J258" s="43"/>
      <c r="K258" s="43"/>
      <c r="L258" s="43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</row>
    <row r="259" spans="1:62" x14ac:dyDescent="0.2">
      <c r="A259" s="38" t="s">
        <v>700</v>
      </c>
      <c r="B259" s="41"/>
      <c r="C259" s="41"/>
      <c r="D259" s="41"/>
      <c r="E259" s="41"/>
      <c r="F259" s="42"/>
      <c r="G259" s="42"/>
      <c r="H259" s="42"/>
      <c r="I259" s="42"/>
      <c r="J259" s="43"/>
      <c r="K259" s="43"/>
      <c r="L259" s="43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</row>
    <row r="260" spans="1:62" x14ac:dyDescent="0.2">
      <c r="A260" s="38" t="s">
        <v>701</v>
      </c>
      <c r="B260" s="41"/>
      <c r="C260" s="41"/>
      <c r="D260" s="41"/>
      <c r="E260" s="41"/>
      <c r="F260" s="42"/>
      <c r="G260" s="42"/>
      <c r="H260" s="42"/>
      <c r="I260" s="42"/>
      <c r="J260" s="43"/>
      <c r="K260" s="43"/>
      <c r="L260" s="43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</row>
    <row r="261" spans="1:62" x14ac:dyDescent="0.2">
      <c r="A261" s="38" t="s">
        <v>702</v>
      </c>
      <c r="B261" s="41"/>
      <c r="C261" s="41"/>
      <c r="D261" s="41"/>
      <c r="E261" s="41"/>
      <c r="F261" s="42"/>
      <c r="G261" s="42"/>
      <c r="H261" s="42"/>
      <c r="I261" s="42"/>
      <c r="J261" s="43"/>
      <c r="K261" s="43"/>
      <c r="L261" s="43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</row>
    <row r="262" spans="1:62" x14ac:dyDescent="0.2">
      <c r="A262" s="38" t="s">
        <v>703</v>
      </c>
      <c r="B262" s="41"/>
      <c r="C262" s="41"/>
      <c r="D262" s="41"/>
      <c r="E262" s="41"/>
      <c r="F262" s="42"/>
      <c r="G262" s="42"/>
      <c r="H262" s="42"/>
      <c r="I262" s="42"/>
      <c r="J262" s="43"/>
      <c r="K262" s="43"/>
      <c r="L262" s="43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</row>
    <row r="263" spans="1:62" x14ac:dyDescent="0.2">
      <c r="A263" s="38" t="s">
        <v>704</v>
      </c>
      <c r="B263" s="41"/>
      <c r="C263" s="41"/>
      <c r="D263" s="41"/>
      <c r="E263" s="41"/>
      <c r="F263" s="42"/>
      <c r="G263" s="42"/>
      <c r="H263" s="42"/>
      <c r="I263" s="42"/>
      <c r="J263" s="43"/>
      <c r="K263" s="43"/>
      <c r="L263" s="43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</row>
    <row r="264" spans="1:62" x14ac:dyDescent="0.2">
      <c r="A264" s="38" t="s">
        <v>705</v>
      </c>
      <c r="B264" s="41"/>
      <c r="C264" s="41"/>
      <c r="D264" s="41"/>
      <c r="E264" s="41"/>
      <c r="F264" s="42"/>
      <c r="G264" s="42"/>
      <c r="H264" s="42"/>
      <c r="I264" s="42"/>
      <c r="J264" s="43"/>
      <c r="K264" s="43"/>
      <c r="L264" s="43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</row>
    <row r="265" spans="1:62" x14ac:dyDescent="0.2">
      <c r="A265" s="38" t="s">
        <v>706</v>
      </c>
      <c r="B265" s="41"/>
      <c r="C265" s="41"/>
      <c r="D265" s="41"/>
      <c r="E265" s="41"/>
      <c r="F265" s="42"/>
      <c r="G265" s="42"/>
      <c r="H265" s="42"/>
      <c r="I265" s="42"/>
      <c r="J265" s="43"/>
      <c r="K265" s="43"/>
      <c r="L265" s="43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</row>
    <row r="266" spans="1:62" x14ac:dyDescent="0.2">
      <c r="A266" s="38" t="s">
        <v>707</v>
      </c>
      <c r="B266" s="41"/>
      <c r="C266" s="41"/>
      <c r="D266" s="41"/>
      <c r="E266" s="41"/>
      <c r="F266" s="42"/>
      <c r="G266" s="42"/>
      <c r="H266" s="42"/>
      <c r="I266" s="42"/>
      <c r="J266" s="43"/>
      <c r="K266" s="43"/>
      <c r="L266" s="43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</row>
    <row r="267" spans="1:62" x14ac:dyDescent="0.2">
      <c r="A267" s="38" t="s">
        <v>708</v>
      </c>
      <c r="B267" s="41"/>
      <c r="C267" s="41"/>
      <c r="D267" s="41"/>
      <c r="E267" s="41"/>
      <c r="F267" s="42"/>
      <c r="G267" s="42"/>
      <c r="H267" s="42"/>
      <c r="I267" s="42"/>
      <c r="J267" s="43"/>
      <c r="K267" s="43"/>
      <c r="L267" s="43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</row>
    <row r="268" spans="1:62" x14ac:dyDescent="0.2">
      <c r="A268" s="38" t="s">
        <v>709</v>
      </c>
      <c r="B268" s="41"/>
      <c r="C268" s="41"/>
      <c r="D268" s="41"/>
      <c r="E268" s="41"/>
      <c r="F268" s="42"/>
      <c r="G268" s="42"/>
      <c r="H268" s="42"/>
      <c r="I268" s="42"/>
      <c r="J268" s="43"/>
      <c r="K268" s="43"/>
      <c r="L268" s="43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</row>
    <row r="269" spans="1:62" x14ac:dyDescent="0.2">
      <c r="A269" s="38" t="s">
        <v>710</v>
      </c>
      <c r="B269" s="41"/>
      <c r="C269" s="41"/>
      <c r="D269" s="41"/>
      <c r="E269" s="41"/>
      <c r="F269" s="42"/>
      <c r="G269" s="42"/>
      <c r="H269" s="42"/>
      <c r="I269" s="42"/>
      <c r="J269" s="43"/>
      <c r="K269" s="43"/>
      <c r="L269" s="43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</row>
    <row r="270" spans="1:62" x14ac:dyDescent="0.2">
      <c r="A270" s="38" t="s">
        <v>711</v>
      </c>
      <c r="B270" s="41"/>
      <c r="C270" s="41"/>
      <c r="D270" s="41"/>
      <c r="E270" s="41"/>
      <c r="F270" s="42"/>
      <c r="G270" s="42"/>
      <c r="H270" s="42"/>
      <c r="I270" s="42"/>
      <c r="J270" s="43"/>
      <c r="K270" s="43"/>
      <c r="L270" s="43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</row>
    <row r="271" spans="1:62" x14ac:dyDescent="0.2">
      <c r="A271" s="38" t="s">
        <v>712</v>
      </c>
      <c r="B271" s="41"/>
      <c r="C271" s="41"/>
      <c r="D271" s="41"/>
      <c r="E271" s="41"/>
      <c r="F271" s="42"/>
      <c r="G271" s="42"/>
      <c r="H271" s="42"/>
      <c r="I271" s="42"/>
      <c r="J271" s="43"/>
      <c r="K271" s="43"/>
      <c r="L271" s="43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</row>
    <row r="272" spans="1:62" x14ac:dyDescent="0.2">
      <c r="A272" s="38" t="s">
        <v>713</v>
      </c>
      <c r="B272" s="41"/>
      <c r="C272" s="41"/>
      <c r="D272" s="41"/>
      <c r="E272" s="41"/>
      <c r="F272" s="42"/>
      <c r="G272" s="42"/>
      <c r="H272" s="42"/>
      <c r="I272" s="42"/>
      <c r="J272" s="43"/>
      <c r="K272" s="43"/>
      <c r="L272" s="43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</row>
    <row r="273" spans="1:62" x14ac:dyDescent="0.2">
      <c r="A273" s="38" t="s">
        <v>714</v>
      </c>
      <c r="B273" s="41"/>
      <c r="C273" s="41"/>
      <c r="D273" s="41"/>
      <c r="E273" s="41"/>
      <c r="F273" s="42"/>
      <c r="G273" s="42"/>
      <c r="H273" s="42"/>
      <c r="I273" s="42"/>
      <c r="J273" s="43"/>
      <c r="K273" s="43"/>
      <c r="L273" s="43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</row>
    <row r="274" spans="1:62" x14ac:dyDescent="0.2">
      <c r="A274" s="38" t="s">
        <v>715</v>
      </c>
      <c r="B274" s="41"/>
      <c r="C274" s="41"/>
      <c r="D274" s="41"/>
      <c r="E274" s="41"/>
      <c r="F274" s="42"/>
      <c r="G274" s="42"/>
      <c r="H274" s="42"/>
      <c r="I274" s="42"/>
      <c r="J274" s="43"/>
      <c r="K274" s="43"/>
      <c r="L274" s="43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</row>
    <row r="275" spans="1:62" x14ac:dyDescent="0.2">
      <c r="A275" s="38" t="s">
        <v>716</v>
      </c>
      <c r="B275" s="41"/>
      <c r="C275" s="41"/>
      <c r="D275" s="41"/>
      <c r="E275" s="41"/>
      <c r="F275" s="42"/>
      <c r="G275" s="42"/>
      <c r="H275" s="42"/>
      <c r="I275" s="42"/>
      <c r="J275" s="43"/>
      <c r="K275" s="43"/>
      <c r="L275" s="43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</row>
    <row r="276" spans="1:62" x14ac:dyDescent="0.2">
      <c r="A276" s="38" t="s">
        <v>717</v>
      </c>
      <c r="B276" s="41"/>
      <c r="C276" s="41"/>
      <c r="D276" s="41"/>
      <c r="E276" s="41"/>
      <c r="F276" s="42"/>
      <c r="G276" s="42"/>
      <c r="H276" s="42"/>
      <c r="I276" s="42"/>
      <c r="J276" s="43"/>
      <c r="K276" s="43"/>
      <c r="L276" s="43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</row>
    <row r="277" spans="1:62" x14ac:dyDescent="0.2">
      <c r="A277" s="38" t="s">
        <v>718</v>
      </c>
      <c r="B277" s="41"/>
      <c r="C277" s="41"/>
      <c r="D277" s="41"/>
      <c r="E277" s="41"/>
      <c r="F277" s="42"/>
      <c r="G277" s="42"/>
      <c r="H277" s="42"/>
      <c r="I277" s="42"/>
      <c r="J277" s="43"/>
      <c r="K277" s="43"/>
      <c r="L277" s="43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</row>
    <row r="278" spans="1:62" x14ac:dyDescent="0.2">
      <c r="A278" s="38" t="s">
        <v>719</v>
      </c>
      <c r="B278" s="41"/>
      <c r="C278" s="41"/>
      <c r="D278" s="41"/>
      <c r="E278" s="41"/>
      <c r="F278" s="42"/>
      <c r="G278" s="42"/>
      <c r="H278" s="42"/>
      <c r="I278" s="42"/>
      <c r="J278" s="43"/>
      <c r="K278" s="43"/>
      <c r="L278" s="43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</row>
    <row r="279" spans="1:62" x14ac:dyDescent="0.2">
      <c r="A279" s="38" t="s">
        <v>720</v>
      </c>
      <c r="B279" s="41"/>
      <c r="C279" s="41"/>
      <c r="D279" s="41"/>
      <c r="E279" s="41"/>
      <c r="F279" s="42"/>
      <c r="G279" s="42"/>
      <c r="H279" s="42"/>
      <c r="I279" s="42"/>
      <c r="J279" s="43"/>
      <c r="K279" s="43"/>
      <c r="L279" s="43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</row>
    <row r="280" spans="1:62" x14ac:dyDescent="0.2">
      <c r="A280" s="38" t="s">
        <v>721</v>
      </c>
      <c r="B280" s="41"/>
      <c r="C280" s="41"/>
      <c r="D280" s="41"/>
      <c r="E280" s="41"/>
      <c r="F280" s="42"/>
      <c r="G280" s="42"/>
      <c r="H280" s="42"/>
      <c r="I280" s="42"/>
      <c r="J280" s="43"/>
      <c r="K280" s="43"/>
      <c r="L280" s="43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</row>
    <row r="281" spans="1:62" x14ac:dyDescent="0.2">
      <c r="A281" s="38" t="s">
        <v>722</v>
      </c>
      <c r="B281" s="41"/>
      <c r="C281" s="41"/>
      <c r="D281" s="41"/>
      <c r="E281" s="41"/>
      <c r="F281" s="42"/>
      <c r="G281" s="42"/>
      <c r="H281" s="42"/>
      <c r="I281" s="42"/>
      <c r="J281" s="43"/>
      <c r="K281" s="43"/>
      <c r="L281" s="43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</row>
    <row r="282" spans="1:62" x14ac:dyDescent="0.2">
      <c r="A282" s="38" t="s">
        <v>723</v>
      </c>
      <c r="B282" s="41"/>
      <c r="C282" s="41"/>
      <c r="D282" s="41"/>
      <c r="E282" s="41"/>
      <c r="F282" s="42"/>
      <c r="G282" s="42"/>
      <c r="H282" s="42"/>
      <c r="I282" s="42"/>
      <c r="J282" s="43"/>
      <c r="K282" s="43"/>
      <c r="L282" s="43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</row>
    <row r="283" spans="1:62" x14ac:dyDescent="0.2">
      <c r="A283" s="38" t="s">
        <v>724</v>
      </c>
      <c r="B283" s="41"/>
      <c r="C283" s="41"/>
      <c r="D283" s="41"/>
      <c r="E283" s="41"/>
      <c r="F283" s="42"/>
      <c r="G283" s="42"/>
      <c r="H283" s="42"/>
      <c r="I283" s="42"/>
      <c r="J283" s="43"/>
      <c r="K283" s="43"/>
      <c r="L283" s="43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</row>
    <row r="284" spans="1:62" x14ac:dyDescent="0.2">
      <c r="A284" s="38" t="s">
        <v>725</v>
      </c>
      <c r="B284" s="41"/>
      <c r="C284" s="41"/>
      <c r="D284" s="41"/>
      <c r="E284" s="41"/>
      <c r="F284" s="42"/>
      <c r="G284" s="42"/>
      <c r="H284" s="42"/>
      <c r="I284" s="42"/>
      <c r="J284" s="43"/>
      <c r="K284" s="43"/>
      <c r="L284" s="43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</row>
    <row r="285" spans="1:62" x14ac:dyDescent="0.2">
      <c r="A285" s="38" t="s">
        <v>726</v>
      </c>
      <c r="B285" s="41"/>
      <c r="C285" s="41"/>
      <c r="D285" s="41"/>
      <c r="E285" s="41"/>
      <c r="F285" s="42"/>
      <c r="G285" s="42"/>
      <c r="H285" s="42"/>
      <c r="I285" s="42"/>
      <c r="J285" s="43"/>
      <c r="K285" s="43"/>
      <c r="L285" s="43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</row>
    <row r="286" spans="1:62" x14ac:dyDescent="0.2">
      <c r="A286" s="38" t="s">
        <v>727</v>
      </c>
      <c r="B286" s="41"/>
      <c r="C286" s="41"/>
      <c r="D286" s="41"/>
      <c r="E286" s="41"/>
      <c r="F286" s="42"/>
      <c r="G286" s="42"/>
      <c r="H286" s="42"/>
      <c r="I286" s="42"/>
      <c r="J286" s="43"/>
      <c r="K286" s="43"/>
      <c r="L286" s="43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</row>
    <row r="287" spans="1:62" x14ac:dyDescent="0.2">
      <c r="A287" s="38" t="s">
        <v>728</v>
      </c>
      <c r="B287" s="41"/>
      <c r="C287" s="41"/>
      <c r="D287" s="41"/>
      <c r="E287" s="41"/>
      <c r="F287" s="42"/>
      <c r="G287" s="42"/>
      <c r="H287" s="42"/>
      <c r="I287" s="42"/>
      <c r="J287" s="43"/>
      <c r="K287" s="43"/>
      <c r="L287" s="43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</row>
    <row r="288" spans="1:62" x14ac:dyDescent="0.2">
      <c r="A288" s="38" t="s">
        <v>729</v>
      </c>
      <c r="B288" s="41"/>
      <c r="C288" s="41"/>
      <c r="D288" s="41"/>
      <c r="E288" s="41"/>
      <c r="F288" s="42"/>
      <c r="G288" s="42"/>
      <c r="H288" s="42"/>
      <c r="I288" s="42"/>
      <c r="J288" s="43"/>
      <c r="K288" s="43"/>
      <c r="L288" s="43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</row>
    <row r="289" spans="1:62" x14ac:dyDescent="0.2">
      <c r="A289" s="38" t="s">
        <v>730</v>
      </c>
      <c r="B289" s="41"/>
      <c r="C289" s="41"/>
      <c r="D289" s="41"/>
      <c r="E289" s="41"/>
      <c r="F289" s="42"/>
      <c r="G289" s="42"/>
      <c r="H289" s="42"/>
      <c r="I289" s="42"/>
      <c r="J289" s="43"/>
      <c r="K289" s="43"/>
      <c r="L289" s="43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</row>
    <row r="290" spans="1:62" x14ac:dyDescent="0.2">
      <c r="A290" s="38" t="s">
        <v>731</v>
      </c>
      <c r="B290" s="41"/>
      <c r="C290" s="41"/>
      <c r="D290" s="41"/>
      <c r="E290" s="41"/>
      <c r="F290" s="42"/>
      <c r="G290" s="42"/>
      <c r="H290" s="42"/>
      <c r="I290" s="42"/>
      <c r="J290" s="43"/>
      <c r="K290" s="43"/>
      <c r="L290" s="43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</row>
    <row r="291" spans="1:62" x14ac:dyDescent="0.2">
      <c r="A291" s="38" t="s">
        <v>732</v>
      </c>
      <c r="B291" s="41"/>
      <c r="C291" s="41"/>
      <c r="D291" s="41"/>
      <c r="E291" s="41"/>
      <c r="F291" s="42"/>
      <c r="G291" s="42"/>
      <c r="H291" s="42"/>
      <c r="I291" s="42"/>
      <c r="J291" s="43"/>
      <c r="K291" s="43"/>
      <c r="L291" s="43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</row>
    <row r="292" spans="1:62" x14ac:dyDescent="0.2">
      <c r="A292" s="38" t="s">
        <v>733</v>
      </c>
      <c r="B292" s="41"/>
      <c r="C292" s="41"/>
      <c r="D292" s="41"/>
      <c r="E292" s="41"/>
      <c r="F292" s="42"/>
      <c r="G292" s="42"/>
      <c r="H292" s="42"/>
      <c r="I292" s="42"/>
      <c r="J292" s="43"/>
      <c r="K292" s="43"/>
      <c r="L292" s="43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</row>
    <row r="293" spans="1:62" x14ac:dyDescent="0.2">
      <c r="A293" s="38" t="s">
        <v>734</v>
      </c>
      <c r="B293" s="41"/>
      <c r="C293" s="41"/>
      <c r="D293" s="41"/>
      <c r="E293" s="41"/>
      <c r="F293" s="42"/>
      <c r="G293" s="42"/>
      <c r="H293" s="42"/>
      <c r="I293" s="42"/>
      <c r="J293" s="43"/>
      <c r="K293" s="43"/>
      <c r="L293" s="43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</row>
    <row r="294" spans="1:62" x14ac:dyDescent="0.2">
      <c r="A294" s="38" t="s">
        <v>735</v>
      </c>
      <c r="B294" s="41"/>
      <c r="C294" s="41"/>
      <c r="D294" s="41"/>
      <c r="E294" s="41"/>
      <c r="F294" s="42"/>
      <c r="G294" s="42"/>
      <c r="H294" s="42"/>
      <c r="I294" s="42"/>
      <c r="J294" s="43"/>
      <c r="K294" s="43"/>
      <c r="L294" s="43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</row>
    <row r="295" spans="1:62" x14ac:dyDescent="0.2">
      <c r="A295" s="38" t="s">
        <v>736</v>
      </c>
      <c r="B295" s="41"/>
      <c r="C295" s="41"/>
      <c r="D295" s="41"/>
      <c r="E295" s="41"/>
      <c r="F295" s="42"/>
      <c r="G295" s="42"/>
      <c r="H295" s="42"/>
      <c r="I295" s="42"/>
      <c r="J295" s="43"/>
      <c r="K295" s="43"/>
      <c r="L295" s="43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</row>
    <row r="296" spans="1:62" x14ac:dyDescent="0.2">
      <c r="A296" s="38" t="s">
        <v>737</v>
      </c>
      <c r="B296" s="41"/>
      <c r="C296" s="41"/>
      <c r="D296" s="41"/>
      <c r="E296" s="41"/>
      <c r="F296" s="42"/>
      <c r="G296" s="42"/>
      <c r="H296" s="42"/>
      <c r="I296" s="42"/>
      <c r="J296" s="43"/>
      <c r="K296" s="43"/>
      <c r="L296" s="43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</row>
    <row r="297" spans="1:62" x14ac:dyDescent="0.2">
      <c r="A297" s="38" t="s">
        <v>738</v>
      </c>
      <c r="B297" s="41"/>
      <c r="C297" s="41"/>
      <c r="D297" s="41"/>
      <c r="E297" s="41"/>
      <c r="F297" s="42"/>
      <c r="G297" s="42"/>
      <c r="H297" s="42"/>
      <c r="I297" s="42"/>
      <c r="J297" s="43"/>
      <c r="K297" s="43"/>
      <c r="L297" s="43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</row>
    <row r="298" spans="1:62" x14ac:dyDescent="0.2">
      <c r="A298" s="38" t="s">
        <v>739</v>
      </c>
      <c r="B298" s="41"/>
      <c r="C298" s="41"/>
      <c r="D298" s="41"/>
      <c r="E298" s="41"/>
      <c r="F298" s="42"/>
      <c r="G298" s="42"/>
      <c r="H298" s="42"/>
      <c r="I298" s="42"/>
      <c r="J298" s="43"/>
      <c r="K298" s="43"/>
      <c r="L298" s="43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</row>
    <row r="299" spans="1:62" x14ac:dyDescent="0.2">
      <c r="A299" s="38" t="s">
        <v>740</v>
      </c>
      <c r="B299" s="41"/>
      <c r="C299" s="41"/>
      <c r="D299" s="41"/>
      <c r="E299" s="41"/>
      <c r="F299" s="42"/>
      <c r="G299" s="42"/>
      <c r="H299" s="42"/>
      <c r="I299" s="42"/>
      <c r="J299" s="43"/>
      <c r="K299" s="43"/>
      <c r="L299" s="43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</row>
    <row r="300" spans="1:62" x14ac:dyDescent="0.2">
      <c r="A300" s="38" t="s">
        <v>741</v>
      </c>
      <c r="B300" s="41"/>
      <c r="C300" s="41"/>
      <c r="D300" s="41"/>
      <c r="E300" s="41"/>
      <c r="F300" s="42"/>
      <c r="G300" s="42"/>
      <c r="H300" s="42"/>
      <c r="I300" s="42"/>
      <c r="J300" s="43"/>
      <c r="K300" s="43"/>
      <c r="L300" s="43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</row>
    <row r="301" spans="1:62" x14ac:dyDescent="0.2">
      <c r="A301" s="38" t="s">
        <v>742</v>
      </c>
      <c r="B301" s="41"/>
      <c r="C301" s="41"/>
      <c r="D301" s="41"/>
      <c r="E301" s="41"/>
      <c r="F301" s="42"/>
      <c r="G301" s="42"/>
      <c r="H301" s="42"/>
      <c r="I301" s="42"/>
      <c r="J301" s="43"/>
      <c r="K301" s="43"/>
      <c r="L301" s="43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</row>
    <row r="302" spans="1:62" x14ac:dyDescent="0.2">
      <c r="A302" s="38" t="s">
        <v>743</v>
      </c>
      <c r="B302" s="41"/>
      <c r="C302" s="41"/>
      <c r="D302" s="41"/>
      <c r="E302" s="41"/>
      <c r="F302" s="42"/>
      <c r="G302" s="42"/>
      <c r="H302" s="42"/>
      <c r="I302" s="42"/>
      <c r="J302" s="43"/>
      <c r="K302" s="43"/>
      <c r="L302" s="43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</row>
    <row r="303" spans="1:62" x14ac:dyDescent="0.2">
      <c r="A303" s="38" t="s">
        <v>744</v>
      </c>
      <c r="B303" s="41"/>
      <c r="C303" s="41"/>
      <c r="D303" s="41"/>
      <c r="E303" s="41"/>
      <c r="F303" s="42"/>
      <c r="G303" s="42"/>
      <c r="H303" s="42"/>
      <c r="I303" s="42"/>
      <c r="J303" s="43"/>
      <c r="K303" s="43"/>
      <c r="L303" s="43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</row>
    <row r="304" spans="1:62" x14ac:dyDescent="0.2">
      <c r="A304" s="38" t="s">
        <v>745</v>
      </c>
      <c r="B304" s="41"/>
      <c r="C304" s="41"/>
      <c r="D304" s="41"/>
      <c r="E304" s="41"/>
      <c r="F304" s="42"/>
      <c r="G304" s="42"/>
      <c r="H304" s="42"/>
      <c r="I304" s="42"/>
      <c r="J304" s="43"/>
      <c r="K304" s="43"/>
      <c r="L304" s="43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</row>
    <row r="305" spans="1:62" x14ac:dyDescent="0.2">
      <c r="A305" s="38" t="s">
        <v>746</v>
      </c>
      <c r="B305" s="41"/>
      <c r="C305" s="41"/>
      <c r="D305" s="41"/>
      <c r="E305" s="41"/>
      <c r="F305" s="42"/>
      <c r="G305" s="42"/>
      <c r="H305" s="42"/>
      <c r="I305" s="42"/>
      <c r="J305" s="43"/>
      <c r="K305" s="43"/>
      <c r="L305" s="43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</row>
    <row r="306" spans="1:62" x14ac:dyDescent="0.2">
      <c r="A306" s="38" t="s">
        <v>747</v>
      </c>
      <c r="B306" s="41"/>
      <c r="C306" s="41"/>
      <c r="D306" s="41"/>
      <c r="E306" s="41"/>
      <c r="F306" s="42"/>
      <c r="G306" s="42"/>
      <c r="H306" s="42"/>
      <c r="I306" s="42"/>
      <c r="J306" s="43"/>
      <c r="K306" s="43"/>
      <c r="L306" s="43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</row>
    <row r="307" spans="1:62" x14ac:dyDescent="0.2">
      <c r="A307" s="38" t="s">
        <v>748</v>
      </c>
      <c r="B307" s="41"/>
      <c r="C307" s="41"/>
      <c r="D307" s="41"/>
      <c r="E307" s="41"/>
      <c r="F307" s="42"/>
      <c r="G307" s="42"/>
      <c r="H307" s="42"/>
      <c r="I307" s="42"/>
      <c r="J307" s="43"/>
      <c r="K307" s="43"/>
      <c r="L307" s="43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</row>
    <row r="308" spans="1:62" x14ac:dyDescent="0.2">
      <c r="A308" s="38" t="s">
        <v>749</v>
      </c>
      <c r="B308" s="41"/>
      <c r="C308" s="41"/>
      <c r="D308" s="41"/>
      <c r="E308" s="41"/>
      <c r="F308" s="42"/>
      <c r="G308" s="42"/>
      <c r="H308" s="42"/>
      <c r="I308" s="42"/>
      <c r="J308" s="43"/>
      <c r="K308" s="43"/>
      <c r="L308" s="43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</row>
    <row r="309" spans="1:62" x14ac:dyDescent="0.2">
      <c r="A309" s="38" t="s">
        <v>750</v>
      </c>
      <c r="B309" s="41"/>
      <c r="C309" s="41"/>
      <c r="D309" s="41"/>
      <c r="E309" s="41"/>
      <c r="F309" s="42"/>
      <c r="G309" s="42"/>
      <c r="H309" s="42"/>
      <c r="I309" s="42"/>
      <c r="J309" s="43"/>
      <c r="K309" s="43"/>
      <c r="L309" s="43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</row>
    <row r="310" spans="1:62" x14ac:dyDescent="0.2">
      <c r="A310" s="38" t="s">
        <v>751</v>
      </c>
      <c r="B310" s="41"/>
      <c r="C310" s="41"/>
      <c r="D310" s="41"/>
      <c r="E310" s="41"/>
      <c r="F310" s="42"/>
      <c r="G310" s="42"/>
      <c r="H310" s="42"/>
      <c r="I310" s="42"/>
      <c r="J310" s="43"/>
      <c r="K310" s="43"/>
      <c r="L310" s="43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</row>
    <row r="311" spans="1:62" x14ac:dyDescent="0.2">
      <c r="A311" s="38" t="s">
        <v>752</v>
      </c>
      <c r="B311" s="41"/>
      <c r="C311" s="41"/>
      <c r="D311" s="41"/>
      <c r="E311" s="41"/>
      <c r="F311" s="42"/>
      <c r="G311" s="42"/>
      <c r="H311" s="42"/>
      <c r="I311" s="42"/>
      <c r="J311" s="43"/>
      <c r="K311" s="43"/>
      <c r="L311" s="43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</row>
    <row r="312" spans="1:62" x14ac:dyDescent="0.2">
      <c r="A312" s="38" t="s">
        <v>753</v>
      </c>
      <c r="B312" s="41"/>
      <c r="C312" s="41"/>
      <c r="D312" s="41"/>
      <c r="E312" s="41"/>
      <c r="F312" s="42"/>
      <c r="G312" s="42"/>
      <c r="H312" s="42"/>
      <c r="I312" s="42"/>
      <c r="J312" s="43"/>
      <c r="K312" s="43"/>
      <c r="L312" s="43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</row>
    <row r="313" spans="1:62" x14ac:dyDescent="0.2">
      <c r="A313" s="38" t="s">
        <v>754</v>
      </c>
      <c r="B313" s="41"/>
      <c r="C313" s="41"/>
      <c r="D313" s="41"/>
      <c r="E313" s="41"/>
      <c r="F313" s="42"/>
      <c r="G313" s="42"/>
      <c r="H313" s="42"/>
      <c r="I313" s="42"/>
      <c r="J313" s="43"/>
      <c r="K313" s="43"/>
      <c r="L313" s="43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</row>
    <row r="314" spans="1:62" x14ac:dyDescent="0.2">
      <c r="A314" s="38" t="s">
        <v>755</v>
      </c>
      <c r="B314" s="41"/>
      <c r="C314" s="41"/>
      <c r="D314" s="41"/>
      <c r="E314" s="41"/>
      <c r="F314" s="42"/>
      <c r="G314" s="42"/>
      <c r="H314" s="42"/>
      <c r="I314" s="42"/>
      <c r="J314" s="43"/>
      <c r="K314" s="43"/>
      <c r="L314" s="43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</row>
    <row r="315" spans="1:62" x14ac:dyDescent="0.2">
      <c r="A315" s="38" t="s">
        <v>756</v>
      </c>
      <c r="B315" s="41"/>
      <c r="C315" s="41"/>
      <c r="D315" s="41"/>
      <c r="E315" s="41"/>
      <c r="F315" s="42"/>
      <c r="G315" s="42"/>
      <c r="H315" s="42"/>
      <c r="I315" s="42"/>
      <c r="J315" s="43"/>
      <c r="K315" s="43"/>
      <c r="L315" s="43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</row>
    <row r="316" spans="1:62" x14ac:dyDescent="0.2">
      <c r="A316" s="38" t="s">
        <v>757</v>
      </c>
      <c r="B316" s="41"/>
      <c r="C316" s="41"/>
      <c r="D316" s="41"/>
      <c r="E316" s="41"/>
      <c r="F316" s="42"/>
      <c r="G316" s="42"/>
      <c r="H316" s="42"/>
      <c r="I316" s="42"/>
      <c r="J316" s="43"/>
      <c r="K316" s="43"/>
      <c r="L316" s="43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</row>
    <row r="317" spans="1:62" x14ac:dyDescent="0.2">
      <c r="A317" s="38" t="s">
        <v>758</v>
      </c>
      <c r="B317" s="41"/>
      <c r="C317" s="41"/>
      <c r="D317" s="41"/>
      <c r="E317" s="41"/>
      <c r="F317" s="42"/>
      <c r="G317" s="42"/>
      <c r="H317" s="42"/>
      <c r="I317" s="42"/>
      <c r="J317" s="43"/>
      <c r="K317" s="43"/>
      <c r="L317" s="43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</row>
    <row r="318" spans="1:62" x14ac:dyDescent="0.2">
      <c r="A318" s="38" t="s">
        <v>759</v>
      </c>
      <c r="B318" s="41"/>
      <c r="C318" s="41"/>
      <c r="D318" s="41"/>
      <c r="E318" s="41"/>
      <c r="F318" s="42"/>
      <c r="G318" s="42"/>
      <c r="H318" s="42"/>
      <c r="I318" s="42"/>
      <c r="J318" s="43"/>
      <c r="K318" s="43"/>
      <c r="L318" s="43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</row>
    <row r="319" spans="1:62" x14ac:dyDescent="0.2">
      <c r="A319" s="38" t="s">
        <v>760</v>
      </c>
      <c r="B319" s="41"/>
      <c r="C319" s="41"/>
      <c r="D319" s="41"/>
      <c r="E319" s="41"/>
      <c r="F319" s="42"/>
      <c r="G319" s="42"/>
      <c r="H319" s="42"/>
      <c r="I319" s="42"/>
      <c r="J319" s="43"/>
      <c r="K319" s="43"/>
      <c r="L319" s="43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</row>
    <row r="320" spans="1:62" x14ac:dyDescent="0.2">
      <c r="A320" s="38" t="s">
        <v>761</v>
      </c>
      <c r="B320" s="41"/>
      <c r="C320" s="41"/>
      <c r="D320" s="41"/>
      <c r="E320" s="41"/>
      <c r="F320" s="42"/>
      <c r="G320" s="42"/>
      <c r="H320" s="42"/>
      <c r="I320" s="42"/>
      <c r="J320" s="43"/>
      <c r="K320" s="43"/>
      <c r="L320" s="43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</row>
    <row r="321" spans="1:62" x14ac:dyDescent="0.2">
      <c r="A321" s="38" t="s">
        <v>762</v>
      </c>
      <c r="B321" s="41"/>
      <c r="C321" s="41"/>
      <c r="D321" s="41"/>
      <c r="E321" s="41"/>
      <c r="F321" s="42"/>
      <c r="G321" s="42"/>
      <c r="H321" s="42"/>
      <c r="I321" s="42"/>
      <c r="J321" s="43"/>
      <c r="K321" s="43"/>
      <c r="L321" s="43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</row>
    <row r="322" spans="1:62" x14ac:dyDescent="0.2">
      <c r="A322" s="38" t="s">
        <v>763</v>
      </c>
      <c r="B322" s="41"/>
      <c r="C322" s="41"/>
      <c r="D322" s="41"/>
      <c r="E322" s="41"/>
      <c r="F322" s="42"/>
      <c r="G322" s="42"/>
      <c r="H322" s="42"/>
      <c r="I322" s="42"/>
      <c r="J322" s="43"/>
      <c r="K322" s="43"/>
      <c r="L322" s="43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</row>
    <row r="323" spans="1:62" x14ac:dyDescent="0.2">
      <c r="A323" s="38" t="s">
        <v>764</v>
      </c>
      <c r="B323" s="41"/>
      <c r="C323" s="41"/>
      <c r="D323" s="41"/>
      <c r="E323" s="41"/>
      <c r="F323" s="42"/>
      <c r="G323" s="42"/>
      <c r="H323" s="42"/>
      <c r="I323" s="42"/>
      <c r="J323" s="43"/>
      <c r="K323" s="43"/>
      <c r="L323" s="43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</row>
    <row r="324" spans="1:62" x14ac:dyDescent="0.2">
      <c r="A324" s="38" t="s">
        <v>765</v>
      </c>
      <c r="B324" s="41"/>
      <c r="C324" s="41"/>
      <c r="D324" s="41"/>
      <c r="E324" s="41"/>
      <c r="F324" s="42"/>
      <c r="G324" s="42"/>
      <c r="H324" s="42"/>
      <c r="I324" s="42"/>
      <c r="J324" s="43"/>
      <c r="K324" s="43"/>
      <c r="L324" s="43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</row>
    <row r="325" spans="1:62" x14ac:dyDescent="0.2">
      <c r="A325" s="38" t="s">
        <v>766</v>
      </c>
      <c r="B325" s="41"/>
      <c r="C325" s="41"/>
      <c r="D325" s="41"/>
      <c r="E325" s="41"/>
      <c r="F325" s="42"/>
      <c r="G325" s="42"/>
      <c r="H325" s="42"/>
      <c r="I325" s="42"/>
      <c r="J325" s="43"/>
      <c r="K325" s="43"/>
      <c r="L325" s="43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</row>
    <row r="326" spans="1:62" x14ac:dyDescent="0.2">
      <c r="A326" s="38" t="s">
        <v>767</v>
      </c>
      <c r="B326" s="41"/>
      <c r="C326" s="41"/>
      <c r="D326" s="41"/>
      <c r="E326" s="41"/>
      <c r="F326" s="42"/>
      <c r="G326" s="42"/>
      <c r="H326" s="42"/>
      <c r="I326" s="42"/>
      <c r="J326" s="43"/>
      <c r="K326" s="43"/>
      <c r="L326" s="43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</row>
    <row r="327" spans="1:62" x14ac:dyDescent="0.2">
      <c r="A327" s="38" t="s">
        <v>768</v>
      </c>
      <c r="B327" s="41"/>
      <c r="C327" s="41"/>
      <c r="D327" s="41"/>
      <c r="E327" s="41"/>
      <c r="F327" s="42"/>
      <c r="G327" s="42"/>
      <c r="H327" s="42"/>
      <c r="I327" s="42"/>
      <c r="J327" s="43"/>
      <c r="K327" s="43"/>
      <c r="L327" s="43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</row>
    <row r="328" spans="1:62" x14ac:dyDescent="0.2">
      <c r="A328" s="38" t="s">
        <v>769</v>
      </c>
      <c r="B328" s="41"/>
      <c r="C328" s="41"/>
      <c r="D328" s="41"/>
      <c r="E328" s="41"/>
      <c r="F328" s="42"/>
      <c r="G328" s="42"/>
      <c r="H328" s="42"/>
      <c r="I328" s="42"/>
      <c r="J328" s="43"/>
      <c r="K328" s="43"/>
      <c r="L328" s="43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</row>
    <row r="329" spans="1:62" x14ac:dyDescent="0.2">
      <c r="A329" s="38" t="s">
        <v>770</v>
      </c>
      <c r="B329" s="41"/>
      <c r="C329" s="41"/>
      <c r="D329" s="41"/>
      <c r="E329" s="41"/>
      <c r="F329" s="42"/>
      <c r="G329" s="42"/>
      <c r="H329" s="42"/>
      <c r="I329" s="42"/>
      <c r="J329" s="43"/>
      <c r="K329" s="43"/>
      <c r="L329" s="43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</row>
    <row r="330" spans="1:62" x14ac:dyDescent="0.2">
      <c r="A330" s="38" t="s">
        <v>771</v>
      </c>
      <c r="B330" s="41"/>
      <c r="C330" s="41"/>
      <c r="D330" s="41"/>
      <c r="E330" s="41"/>
      <c r="F330" s="42"/>
      <c r="G330" s="42"/>
      <c r="H330" s="42"/>
      <c r="I330" s="42"/>
      <c r="J330" s="43"/>
      <c r="K330" s="43"/>
      <c r="L330" s="43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</row>
    <row r="331" spans="1:62" x14ac:dyDescent="0.2">
      <c r="A331" s="38" t="s">
        <v>772</v>
      </c>
      <c r="B331" s="41"/>
      <c r="C331" s="41"/>
      <c r="D331" s="41"/>
      <c r="E331" s="41"/>
      <c r="F331" s="42"/>
      <c r="G331" s="42"/>
      <c r="H331" s="42"/>
      <c r="I331" s="42"/>
      <c r="J331" s="43"/>
      <c r="K331" s="43"/>
      <c r="L331" s="43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</row>
    <row r="332" spans="1:62" x14ac:dyDescent="0.2">
      <c r="A332" s="38" t="s">
        <v>773</v>
      </c>
      <c r="B332" s="41"/>
      <c r="C332" s="41"/>
      <c r="D332" s="41"/>
      <c r="E332" s="41"/>
      <c r="F332" s="42"/>
      <c r="G332" s="42"/>
      <c r="H332" s="42"/>
      <c r="I332" s="42"/>
      <c r="J332" s="43"/>
      <c r="K332" s="43"/>
      <c r="L332" s="43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</row>
    <row r="333" spans="1:62" x14ac:dyDescent="0.2">
      <c r="A333" s="38" t="s">
        <v>774</v>
      </c>
      <c r="B333" s="41"/>
      <c r="C333" s="41"/>
      <c r="D333" s="41"/>
      <c r="E333" s="41"/>
      <c r="F333" s="42"/>
      <c r="G333" s="42"/>
      <c r="H333" s="42"/>
      <c r="I333" s="42"/>
      <c r="J333" s="43"/>
      <c r="K333" s="43"/>
      <c r="L333" s="43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</row>
    <row r="334" spans="1:62" x14ac:dyDescent="0.2">
      <c r="A334" s="38" t="s">
        <v>775</v>
      </c>
      <c r="B334" s="41"/>
      <c r="C334" s="41"/>
      <c r="D334" s="41"/>
      <c r="E334" s="41"/>
      <c r="F334" s="42"/>
      <c r="G334" s="42"/>
      <c r="H334" s="42"/>
      <c r="I334" s="42"/>
      <c r="J334" s="43"/>
      <c r="K334" s="43"/>
      <c r="L334" s="43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</row>
    <row r="335" spans="1:62" x14ac:dyDescent="0.2">
      <c r="A335" s="38" t="s">
        <v>776</v>
      </c>
      <c r="B335" s="41"/>
      <c r="C335" s="41"/>
      <c r="D335" s="41"/>
      <c r="E335" s="41"/>
      <c r="F335" s="42"/>
      <c r="G335" s="42"/>
      <c r="H335" s="42"/>
      <c r="I335" s="42"/>
      <c r="J335" s="43"/>
      <c r="K335" s="43"/>
      <c r="L335" s="43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</row>
    <row r="336" spans="1:62" x14ac:dyDescent="0.2">
      <c r="A336" s="38" t="s">
        <v>777</v>
      </c>
      <c r="B336" s="41"/>
      <c r="C336" s="41"/>
      <c r="D336" s="41"/>
      <c r="E336" s="41"/>
      <c r="F336" s="42"/>
      <c r="G336" s="42"/>
      <c r="H336" s="42"/>
      <c r="I336" s="42"/>
      <c r="J336" s="43"/>
      <c r="K336" s="43"/>
      <c r="L336" s="43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</row>
    <row r="337" spans="1:62" x14ac:dyDescent="0.2">
      <c r="A337" s="38" t="s">
        <v>778</v>
      </c>
      <c r="B337" s="41"/>
      <c r="C337" s="41"/>
      <c r="D337" s="41"/>
      <c r="E337" s="41"/>
      <c r="F337" s="42"/>
      <c r="G337" s="42"/>
      <c r="H337" s="42"/>
      <c r="I337" s="42"/>
      <c r="J337" s="43"/>
      <c r="K337" s="43"/>
      <c r="L337" s="43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</row>
    <row r="338" spans="1:62" x14ac:dyDescent="0.2">
      <c r="A338" s="38" t="s">
        <v>779</v>
      </c>
      <c r="B338" s="41"/>
      <c r="C338" s="41"/>
      <c r="D338" s="41"/>
      <c r="E338" s="41"/>
      <c r="F338" s="42"/>
      <c r="G338" s="42"/>
      <c r="H338" s="42"/>
      <c r="I338" s="42"/>
      <c r="J338" s="43"/>
      <c r="K338" s="43"/>
      <c r="L338" s="43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</row>
    <row r="339" spans="1:62" x14ac:dyDescent="0.2">
      <c r="A339" s="38" t="s">
        <v>780</v>
      </c>
      <c r="B339" s="41"/>
      <c r="C339" s="41"/>
      <c r="D339" s="41"/>
      <c r="E339" s="41"/>
      <c r="F339" s="42"/>
      <c r="G339" s="42"/>
      <c r="H339" s="42"/>
      <c r="I339" s="42"/>
      <c r="J339" s="43"/>
      <c r="K339" s="43"/>
      <c r="L339" s="43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</row>
    <row r="340" spans="1:62" x14ac:dyDescent="0.2">
      <c r="A340" s="38" t="s">
        <v>781</v>
      </c>
      <c r="B340" s="41"/>
      <c r="C340" s="41"/>
      <c r="D340" s="41"/>
      <c r="E340" s="41"/>
      <c r="F340" s="42"/>
      <c r="G340" s="42"/>
      <c r="H340" s="42"/>
      <c r="I340" s="42"/>
      <c r="J340" s="43"/>
      <c r="K340" s="43"/>
      <c r="L340" s="43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</row>
    <row r="341" spans="1:62" x14ac:dyDescent="0.2">
      <c r="A341" s="38" t="s">
        <v>782</v>
      </c>
      <c r="B341" s="41"/>
      <c r="C341" s="41"/>
      <c r="D341" s="41"/>
      <c r="E341" s="41"/>
      <c r="F341" s="42"/>
      <c r="G341" s="42"/>
      <c r="H341" s="42"/>
      <c r="I341" s="42"/>
      <c r="J341" s="43"/>
      <c r="K341" s="43"/>
      <c r="L341" s="43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</row>
    <row r="342" spans="1:62" x14ac:dyDescent="0.2">
      <c r="A342" s="38" t="s">
        <v>783</v>
      </c>
      <c r="B342" s="41"/>
      <c r="C342" s="41"/>
      <c r="D342" s="41"/>
      <c r="E342" s="41"/>
      <c r="F342" s="42"/>
      <c r="G342" s="42"/>
      <c r="H342" s="42"/>
      <c r="I342" s="42"/>
      <c r="J342" s="43"/>
      <c r="K342" s="43"/>
      <c r="L342" s="43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</row>
    <row r="343" spans="1:62" x14ac:dyDescent="0.2">
      <c r="A343" s="38" t="s">
        <v>784</v>
      </c>
      <c r="B343" s="41"/>
      <c r="C343" s="41"/>
      <c r="D343" s="41"/>
      <c r="E343" s="41"/>
      <c r="F343" s="42"/>
      <c r="G343" s="42"/>
      <c r="H343" s="42"/>
      <c r="I343" s="42"/>
      <c r="J343" s="43"/>
      <c r="K343" s="43"/>
      <c r="L343" s="43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</row>
    <row r="344" spans="1:62" x14ac:dyDescent="0.2">
      <c r="A344" s="38" t="s">
        <v>785</v>
      </c>
      <c r="B344" s="41"/>
      <c r="C344" s="41"/>
      <c r="D344" s="41"/>
      <c r="E344" s="41"/>
      <c r="F344" s="42"/>
      <c r="G344" s="42"/>
      <c r="H344" s="42"/>
      <c r="I344" s="42"/>
      <c r="J344" s="43"/>
      <c r="K344" s="43"/>
      <c r="L344" s="43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</row>
    <row r="345" spans="1:62" x14ac:dyDescent="0.2">
      <c r="A345" s="38" t="s">
        <v>786</v>
      </c>
      <c r="B345" s="41"/>
      <c r="C345" s="41"/>
      <c r="D345" s="41"/>
      <c r="E345" s="41"/>
      <c r="F345" s="42"/>
      <c r="G345" s="42"/>
      <c r="H345" s="42"/>
      <c r="I345" s="42"/>
      <c r="J345" s="43"/>
      <c r="K345" s="43"/>
      <c r="L345" s="43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</row>
    <row r="346" spans="1:62" x14ac:dyDescent="0.2">
      <c r="A346" s="38" t="s">
        <v>787</v>
      </c>
      <c r="B346" s="41"/>
      <c r="C346" s="41"/>
      <c r="D346" s="41"/>
      <c r="E346" s="41"/>
      <c r="F346" s="42"/>
      <c r="G346" s="42"/>
      <c r="H346" s="42"/>
      <c r="I346" s="42"/>
      <c r="J346" s="43"/>
      <c r="K346" s="43"/>
      <c r="L346" s="43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</row>
    <row r="347" spans="1:62" x14ac:dyDescent="0.2">
      <c r="A347" s="38" t="s">
        <v>788</v>
      </c>
      <c r="B347" s="41"/>
      <c r="C347" s="41"/>
      <c r="D347" s="41"/>
      <c r="E347" s="41"/>
      <c r="F347" s="42"/>
      <c r="G347" s="42"/>
      <c r="H347" s="42"/>
      <c r="I347" s="42"/>
      <c r="J347" s="43"/>
      <c r="K347" s="43"/>
      <c r="L347" s="43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</row>
    <row r="348" spans="1:62" x14ac:dyDescent="0.2">
      <c r="A348" s="38" t="s">
        <v>789</v>
      </c>
      <c r="B348" s="41"/>
      <c r="C348" s="41"/>
      <c r="D348" s="41"/>
      <c r="E348" s="41"/>
      <c r="F348" s="42"/>
      <c r="G348" s="42"/>
      <c r="H348" s="42"/>
      <c r="I348" s="42"/>
      <c r="J348" s="43"/>
      <c r="K348" s="43"/>
      <c r="L348" s="43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</row>
    <row r="349" spans="1:62" x14ac:dyDescent="0.2">
      <c r="A349" s="38" t="s">
        <v>790</v>
      </c>
      <c r="B349" s="41"/>
      <c r="C349" s="41"/>
      <c r="D349" s="41"/>
      <c r="E349" s="41"/>
      <c r="F349" s="42"/>
      <c r="G349" s="42"/>
      <c r="H349" s="42"/>
      <c r="I349" s="42"/>
      <c r="J349" s="43"/>
      <c r="K349" s="43"/>
      <c r="L349" s="43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</row>
    <row r="350" spans="1:62" x14ac:dyDescent="0.2">
      <c r="A350" s="38" t="s">
        <v>791</v>
      </c>
      <c r="B350" s="41"/>
      <c r="C350" s="41"/>
      <c r="D350" s="41"/>
      <c r="E350" s="41"/>
      <c r="F350" s="42"/>
      <c r="G350" s="42"/>
      <c r="H350" s="42"/>
      <c r="I350" s="42"/>
      <c r="J350" s="43"/>
      <c r="K350" s="43"/>
      <c r="L350" s="43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</row>
    <row r="351" spans="1:62" x14ac:dyDescent="0.2">
      <c r="A351" s="38" t="s">
        <v>792</v>
      </c>
      <c r="B351" s="41"/>
      <c r="C351" s="41"/>
      <c r="D351" s="41"/>
      <c r="E351" s="41"/>
      <c r="F351" s="42"/>
      <c r="G351" s="42"/>
      <c r="H351" s="42"/>
      <c r="I351" s="42"/>
      <c r="J351" s="43"/>
      <c r="K351" s="43"/>
      <c r="L351" s="43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</row>
    <row r="352" spans="1:62" x14ac:dyDescent="0.2">
      <c r="A352" s="38" t="s">
        <v>793</v>
      </c>
      <c r="B352" s="41"/>
      <c r="C352" s="41"/>
      <c r="D352" s="41"/>
      <c r="E352" s="41"/>
      <c r="F352" s="42"/>
      <c r="G352" s="42"/>
      <c r="H352" s="42"/>
      <c r="I352" s="42"/>
      <c r="J352" s="43"/>
      <c r="K352" s="43"/>
      <c r="L352" s="43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</row>
    <row r="353" spans="1:62" x14ac:dyDescent="0.2">
      <c r="A353" s="38" t="s">
        <v>794</v>
      </c>
      <c r="B353" s="41"/>
      <c r="C353" s="41"/>
      <c r="D353" s="41"/>
      <c r="E353" s="41"/>
      <c r="F353" s="42"/>
      <c r="G353" s="42"/>
      <c r="H353" s="42"/>
      <c r="I353" s="42"/>
      <c r="J353" s="43"/>
      <c r="K353" s="43"/>
      <c r="L353" s="43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</row>
    <row r="354" spans="1:62" x14ac:dyDescent="0.2">
      <c r="A354" s="38" t="s">
        <v>795</v>
      </c>
      <c r="B354" s="41"/>
      <c r="C354" s="41"/>
      <c r="D354" s="41"/>
      <c r="E354" s="41"/>
      <c r="F354" s="42"/>
      <c r="G354" s="42"/>
      <c r="H354" s="42"/>
      <c r="I354" s="42"/>
      <c r="J354" s="43"/>
      <c r="K354" s="43"/>
      <c r="L354" s="43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</row>
    <row r="355" spans="1:62" x14ac:dyDescent="0.2">
      <c r="A355" s="38" t="s">
        <v>796</v>
      </c>
      <c r="B355" s="41"/>
      <c r="C355" s="41"/>
      <c r="D355" s="41"/>
      <c r="E355" s="41"/>
      <c r="F355" s="42"/>
      <c r="G355" s="42"/>
      <c r="H355" s="42"/>
      <c r="I355" s="42"/>
      <c r="J355" s="43"/>
      <c r="K355" s="43"/>
      <c r="L355" s="43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</row>
    <row r="356" spans="1:62" x14ac:dyDescent="0.2">
      <c r="A356" s="38" t="s">
        <v>797</v>
      </c>
      <c r="B356" s="41"/>
      <c r="C356" s="41"/>
      <c r="D356" s="41"/>
      <c r="E356" s="41"/>
      <c r="F356" s="42"/>
      <c r="G356" s="42"/>
      <c r="H356" s="42"/>
      <c r="I356" s="42"/>
      <c r="J356" s="43"/>
      <c r="K356" s="43"/>
      <c r="L356" s="43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</row>
    <row r="357" spans="1:62" x14ac:dyDescent="0.2">
      <c r="A357" s="38" t="s">
        <v>798</v>
      </c>
      <c r="B357" s="41"/>
      <c r="C357" s="41"/>
      <c r="D357" s="41"/>
      <c r="E357" s="41"/>
      <c r="F357" s="42"/>
      <c r="G357" s="42"/>
      <c r="H357" s="42"/>
      <c r="I357" s="42"/>
      <c r="J357" s="43"/>
      <c r="K357" s="43"/>
      <c r="L357" s="43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</row>
    <row r="358" spans="1:62" x14ac:dyDescent="0.2">
      <c r="A358" s="38" t="s">
        <v>799</v>
      </c>
      <c r="B358" s="41"/>
      <c r="C358" s="41"/>
      <c r="D358" s="41"/>
      <c r="E358" s="41"/>
      <c r="F358" s="42"/>
      <c r="G358" s="42"/>
      <c r="H358" s="42"/>
      <c r="I358" s="42"/>
      <c r="J358" s="43"/>
      <c r="K358" s="43"/>
      <c r="L358" s="43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</row>
    <row r="359" spans="1:62" x14ac:dyDescent="0.2">
      <c r="A359" s="38" t="s">
        <v>800</v>
      </c>
      <c r="B359" s="41"/>
      <c r="C359" s="41"/>
      <c r="D359" s="41"/>
      <c r="E359" s="41"/>
      <c r="F359" s="42"/>
      <c r="G359" s="42"/>
      <c r="H359" s="42"/>
      <c r="I359" s="42"/>
      <c r="J359" s="43"/>
      <c r="K359" s="43"/>
      <c r="L359" s="43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</row>
    <row r="360" spans="1:62" x14ac:dyDescent="0.2">
      <c r="A360" s="38" t="s">
        <v>801</v>
      </c>
      <c r="B360" s="41"/>
      <c r="C360" s="41"/>
      <c r="D360" s="41"/>
      <c r="E360" s="41"/>
      <c r="F360" s="42"/>
      <c r="G360" s="42"/>
      <c r="H360" s="42"/>
      <c r="I360" s="42"/>
      <c r="J360" s="43"/>
      <c r="K360" s="43"/>
      <c r="L360" s="43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</row>
    <row r="361" spans="1:62" x14ac:dyDescent="0.2">
      <c r="A361" s="38" t="s">
        <v>802</v>
      </c>
      <c r="B361" s="41"/>
      <c r="C361" s="41"/>
      <c r="D361" s="41"/>
      <c r="E361" s="41"/>
      <c r="F361" s="42"/>
      <c r="G361" s="42"/>
      <c r="H361" s="42"/>
      <c r="I361" s="42"/>
      <c r="J361" s="43"/>
      <c r="K361" s="43"/>
      <c r="L361" s="43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</row>
    <row r="362" spans="1:62" x14ac:dyDescent="0.2">
      <c r="A362" s="38" t="s">
        <v>803</v>
      </c>
      <c r="B362" s="41"/>
      <c r="C362" s="41"/>
      <c r="D362" s="41"/>
      <c r="E362" s="41"/>
      <c r="F362" s="42"/>
      <c r="G362" s="42"/>
      <c r="H362" s="42"/>
      <c r="I362" s="42"/>
      <c r="J362" s="43"/>
      <c r="K362" s="43"/>
      <c r="L362" s="43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</row>
    <row r="363" spans="1:62" x14ac:dyDescent="0.2">
      <c r="A363" s="38" t="s">
        <v>804</v>
      </c>
      <c r="B363" s="41"/>
      <c r="C363" s="41"/>
      <c r="D363" s="41"/>
      <c r="E363" s="41"/>
      <c r="F363" s="42"/>
      <c r="G363" s="42"/>
      <c r="H363" s="42"/>
      <c r="I363" s="42"/>
      <c r="J363" s="43"/>
      <c r="K363" s="43"/>
      <c r="L363" s="43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</row>
    <row r="364" spans="1:62" x14ac:dyDescent="0.2">
      <c r="A364" s="38" t="s">
        <v>805</v>
      </c>
      <c r="B364" s="41"/>
      <c r="C364" s="41"/>
      <c r="D364" s="41"/>
      <c r="E364" s="41"/>
      <c r="F364" s="42"/>
      <c r="G364" s="42"/>
      <c r="H364" s="42"/>
      <c r="I364" s="42"/>
      <c r="J364" s="43"/>
      <c r="K364" s="43"/>
      <c r="L364" s="43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</row>
    <row r="365" spans="1:62" x14ac:dyDescent="0.2">
      <c r="A365" s="38" t="s">
        <v>806</v>
      </c>
      <c r="B365" s="41"/>
      <c r="C365" s="41"/>
      <c r="D365" s="41"/>
      <c r="E365" s="41"/>
      <c r="F365" s="42"/>
      <c r="G365" s="42"/>
      <c r="H365" s="42"/>
      <c r="I365" s="42"/>
      <c r="J365" s="43"/>
      <c r="K365" s="43"/>
      <c r="L365" s="43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</row>
    <row r="366" spans="1:62" x14ac:dyDescent="0.2">
      <c r="A366" s="38" t="s">
        <v>807</v>
      </c>
      <c r="B366" s="41"/>
      <c r="C366" s="41"/>
      <c r="D366" s="41"/>
      <c r="E366" s="41"/>
      <c r="F366" s="42"/>
      <c r="G366" s="42"/>
      <c r="H366" s="42"/>
      <c r="I366" s="42"/>
      <c r="J366" s="43"/>
      <c r="K366" s="43"/>
      <c r="L366" s="43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</row>
    <row r="367" spans="1:62" x14ac:dyDescent="0.2">
      <c r="A367" s="38" t="s">
        <v>808</v>
      </c>
      <c r="B367" s="41"/>
      <c r="C367" s="41"/>
      <c r="D367" s="41"/>
      <c r="E367" s="41"/>
      <c r="F367" s="42"/>
      <c r="G367" s="42"/>
      <c r="H367" s="42"/>
      <c r="I367" s="42"/>
      <c r="J367" s="43"/>
      <c r="K367" s="43"/>
      <c r="L367" s="43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</row>
    <row r="368" spans="1:62" x14ac:dyDescent="0.2">
      <c r="A368" s="38" t="s">
        <v>809</v>
      </c>
      <c r="B368" s="41"/>
      <c r="C368" s="41"/>
      <c r="D368" s="41"/>
      <c r="E368" s="41"/>
      <c r="F368" s="42"/>
      <c r="G368" s="42"/>
      <c r="H368" s="42"/>
      <c r="I368" s="42"/>
      <c r="J368" s="43"/>
      <c r="K368" s="43"/>
      <c r="L368" s="43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</row>
    <row r="369" spans="1:62" x14ac:dyDescent="0.2">
      <c r="A369" s="38" t="s">
        <v>810</v>
      </c>
      <c r="B369" s="41"/>
      <c r="C369" s="41"/>
      <c r="D369" s="41"/>
      <c r="E369" s="41"/>
      <c r="F369" s="42"/>
      <c r="G369" s="42"/>
      <c r="H369" s="42"/>
      <c r="I369" s="42"/>
      <c r="J369" s="43"/>
      <c r="K369" s="43"/>
      <c r="L369" s="43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</row>
    <row r="370" spans="1:62" x14ac:dyDescent="0.2">
      <c r="A370" s="38" t="s">
        <v>811</v>
      </c>
      <c r="B370" s="41"/>
      <c r="C370" s="41"/>
      <c r="D370" s="41"/>
      <c r="E370" s="41"/>
      <c r="F370" s="42"/>
      <c r="G370" s="42"/>
      <c r="H370" s="42"/>
      <c r="I370" s="42"/>
      <c r="J370" s="43"/>
      <c r="K370" s="43"/>
      <c r="L370" s="43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</row>
    <row r="371" spans="1:62" x14ac:dyDescent="0.2">
      <c r="A371" s="38" t="s">
        <v>812</v>
      </c>
      <c r="B371" s="41"/>
      <c r="C371" s="41"/>
      <c r="D371" s="41"/>
      <c r="E371" s="41"/>
      <c r="F371" s="42"/>
      <c r="G371" s="42"/>
      <c r="H371" s="42"/>
      <c r="I371" s="42"/>
      <c r="J371" s="43"/>
      <c r="K371" s="43"/>
      <c r="L371" s="43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</row>
    <row r="372" spans="1:62" x14ac:dyDescent="0.2">
      <c r="A372" s="38" t="s">
        <v>813</v>
      </c>
      <c r="B372" s="41"/>
      <c r="C372" s="41"/>
      <c r="D372" s="41"/>
      <c r="E372" s="41"/>
      <c r="F372" s="42"/>
      <c r="G372" s="42"/>
      <c r="H372" s="42"/>
      <c r="I372" s="42"/>
      <c r="J372" s="43"/>
      <c r="K372" s="43"/>
      <c r="L372" s="43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</row>
    <row r="373" spans="1:62" x14ac:dyDescent="0.2">
      <c r="A373" s="38" t="s">
        <v>814</v>
      </c>
      <c r="B373" s="41"/>
      <c r="C373" s="41"/>
      <c r="D373" s="41"/>
      <c r="E373" s="41"/>
      <c r="F373" s="42"/>
      <c r="G373" s="42"/>
      <c r="H373" s="42"/>
      <c r="I373" s="42"/>
      <c r="J373" s="43"/>
      <c r="K373" s="43"/>
      <c r="L373" s="43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</row>
    <row r="374" spans="1:62" x14ac:dyDescent="0.2">
      <c r="A374" s="38" t="s">
        <v>815</v>
      </c>
      <c r="B374" s="41"/>
      <c r="C374" s="41"/>
      <c r="D374" s="41"/>
      <c r="E374" s="41"/>
      <c r="F374" s="42"/>
      <c r="G374" s="42"/>
      <c r="H374" s="42"/>
      <c r="I374" s="42"/>
      <c r="J374" s="43"/>
      <c r="K374" s="43"/>
      <c r="L374" s="43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</row>
    <row r="375" spans="1:62" x14ac:dyDescent="0.2">
      <c r="A375" s="38" t="s">
        <v>816</v>
      </c>
      <c r="B375" s="41"/>
      <c r="C375" s="41"/>
      <c r="D375" s="41"/>
      <c r="E375" s="41"/>
      <c r="F375" s="42"/>
      <c r="G375" s="42"/>
      <c r="H375" s="42"/>
      <c r="I375" s="42"/>
      <c r="J375" s="43"/>
      <c r="K375" s="43"/>
      <c r="L375" s="43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</row>
    <row r="376" spans="1:62" x14ac:dyDescent="0.2">
      <c r="A376" s="38" t="s">
        <v>817</v>
      </c>
      <c r="B376" s="41"/>
      <c r="C376" s="41"/>
      <c r="D376" s="41"/>
      <c r="E376" s="41"/>
      <c r="F376" s="42"/>
      <c r="G376" s="42"/>
      <c r="H376" s="42"/>
      <c r="I376" s="42"/>
      <c r="J376" s="43"/>
      <c r="K376" s="43"/>
      <c r="L376" s="43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</row>
    <row r="377" spans="1:62" x14ac:dyDescent="0.2">
      <c r="A377" s="38" t="s">
        <v>818</v>
      </c>
      <c r="B377" s="41"/>
      <c r="C377" s="41"/>
      <c r="D377" s="41"/>
      <c r="E377" s="41"/>
      <c r="F377" s="42"/>
      <c r="G377" s="42"/>
      <c r="H377" s="42"/>
      <c r="I377" s="42"/>
      <c r="J377" s="43"/>
      <c r="K377" s="43"/>
      <c r="L377" s="43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</row>
    <row r="378" spans="1:62" x14ac:dyDescent="0.2">
      <c r="A378" s="38" t="s">
        <v>819</v>
      </c>
      <c r="B378" s="41"/>
      <c r="C378" s="41"/>
      <c r="D378" s="41"/>
      <c r="E378" s="41"/>
      <c r="F378" s="42"/>
      <c r="G378" s="42"/>
      <c r="H378" s="42"/>
      <c r="I378" s="42"/>
      <c r="J378" s="43"/>
      <c r="K378" s="43"/>
      <c r="L378" s="43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</row>
    <row r="379" spans="1:62" x14ac:dyDescent="0.2">
      <c r="A379" s="38" t="s">
        <v>820</v>
      </c>
      <c r="B379" s="41"/>
      <c r="C379" s="41"/>
      <c r="D379" s="41"/>
      <c r="E379" s="41"/>
      <c r="F379" s="42"/>
      <c r="G379" s="42"/>
      <c r="H379" s="42"/>
      <c r="I379" s="42"/>
      <c r="J379" s="43"/>
      <c r="K379" s="43"/>
      <c r="L379" s="43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</row>
    <row r="380" spans="1:62" x14ac:dyDescent="0.2">
      <c r="A380" s="38" t="s">
        <v>821</v>
      </c>
      <c r="B380" s="41"/>
      <c r="C380" s="41"/>
      <c r="D380" s="41"/>
      <c r="E380" s="41"/>
      <c r="F380" s="42"/>
      <c r="G380" s="42"/>
      <c r="H380" s="42"/>
      <c r="I380" s="42"/>
      <c r="J380" s="43"/>
      <c r="K380" s="43"/>
      <c r="L380" s="43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</row>
    <row r="381" spans="1:62" x14ac:dyDescent="0.2">
      <c r="A381" s="38" t="s">
        <v>445</v>
      </c>
      <c r="B381" s="41"/>
      <c r="C381" s="41"/>
      <c r="D381" s="41"/>
      <c r="E381" s="41"/>
      <c r="F381" s="42"/>
      <c r="G381" s="42"/>
      <c r="H381" s="42"/>
      <c r="I381" s="42"/>
      <c r="J381" s="43"/>
      <c r="K381" s="43"/>
      <c r="L381" s="43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</row>
    <row r="382" spans="1:62" x14ac:dyDescent="0.2">
      <c r="A382" s="38" t="s">
        <v>849</v>
      </c>
      <c r="B382" s="41"/>
      <c r="C382" s="41"/>
      <c r="D382" s="41"/>
      <c r="E382" s="41"/>
      <c r="F382" s="42"/>
      <c r="G382" s="42"/>
      <c r="H382" s="42"/>
      <c r="I382" s="42"/>
      <c r="J382" s="43"/>
      <c r="K382" s="43"/>
      <c r="L382" s="43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</row>
    <row r="383" spans="1:62" x14ac:dyDescent="0.2">
      <c r="A383" s="38" t="s">
        <v>446</v>
      </c>
      <c r="B383" s="41"/>
      <c r="C383" s="41"/>
      <c r="D383" s="41"/>
      <c r="E383" s="41"/>
      <c r="F383" s="42"/>
      <c r="G383" s="42"/>
      <c r="H383" s="42"/>
      <c r="I383" s="42"/>
      <c r="J383" s="43"/>
      <c r="K383" s="43"/>
      <c r="L383" s="43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</row>
    <row r="384" spans="1:62" x14ac:dyDescent="0.2">
      <c r="A384" s="38" t="s">
        <v>447</v>
      </c>
      <c r="B384" s="41"/>
      <c r="C384" s="41"/>
      <c r="D384" s="41"/>
      <c r="E384" s="41"/>
      <c r="F384" s="42"/>
      <c r="G384" s="42"/>
      <c r="H384" s="42"/>
      <c r="I384" s="42"/>
      <c r="J384" s="43"/>
      <c r="K384" s="43"/>
      <c r="L384" s="43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</row>
    <row r="385" spans="1:62" x14ac:dyDescent="0.2">
      <c r="A385" s="38" t="s">
        <v>448</v>
      </c>
      <c r="B385" s="41"/>
      <c r="C385" s="41"/>
      <c r="D385" s="41"/>
      <c r="E385" s="41"/>
      <c r="F385" s="42"/>
      <c r="G385" s="42"/>
      <c r="H385" s="42"/>
      <c r="I385" s="42"/>
      <c r="J385" s="43"/>
      <c r="K385" s="43"/>
      <c r="L385" s="43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</row>
    <row r="386" spans="1:62" x14ac:dyDescent="0.2">
      <c r="A386" s="38" t="s">
        <v>449</v>
      </c>
      <c r="B386" s="41"/>
      <c r="C386" s="41"/>
      <c r="D386" s="41"/>
      <c r="E386" s="41"/>
      <c r="F386" s="42"/>
      <c r="G386" s="42"/>
      <c r="H386" s="42"/>
      <c r="I386" s="42"/>
      <c r="J386" s="43"/>
      <c r="K386" s="43"/>
      <c r="L386" s="43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</row>
    <row r="387" spans="1:62" x14ac:dyDescent="0.2">
      <c r="A387" s="38" t="s">
        <v>450</v>
      </c>
      <c r="B387" s="41"/>
      <c r="C387" s="41"/>
      <c r="D387" s="41"/>
      <c r="E387" s="41"/>
      <c r="F387" s="42"/>
      <c r="G387" s="42"/>
      <c r="H387" s="42"/>
      <c r="I387" s="42"/>
      <c r="J387" s="43"/>
      <c r="K387" s="43"/>
      <c r="L387" s="43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</row>
    <row r="388" spans="1:62" x14ac:dyDescent="0.2">
      <c r="A388" s="38" t="s">
        <v>451</v>
      </c>
      <c r="B388" s="41"/>
      <c r="C388" s="41"/>
      <c r="D388" s="41"/>
      <c r="E388" s="41"/>
      <c r="F388" s="42"/>
      <c r="G388" s="42"/>
      <c r="H388" s="42"/>
      <c r="I388" s="42"/>
      <c r="J388" s="43"/>
      <c r="K388" s="43"/>
      <c r="L388" s="43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</row>
    <row r="389" spans="1:62" x14ac:dyDescent="0.2">
      <c r="A389" s="38" t="s">
        <v>452</v>
      </c>
      <c r="B389" s="41"/>
      <c r="C389" s="41"/>
      <c r="D389" s="41"/>
      <c r="E389" s="41"/>
      <c r="F389" s="42"/>
      <c r="G389" s="42"/>
      <c r="H389" s="42"/>
      <c r="I389" s="42"/>
      <c r="J389" s="43"/>
      <c r="K389" s="43"/>
      <c r="L389" s="43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</row>
    <row r="390" spans="1:62" x14ac:dyDescent="0.2">
      <c r="A390" s="38" t="s">
        <v>453</v>
      </c>
      <c r="B390" s="41"/>
      <c r="C390" s="41"/>
      <c r="D390" s="41"/>
      <c r="E390" s="41"/>
      <c r="F390" s="42"/>
      <c r="G390" s="42"/>
      <c r="H390" s="42"/>
      <c r="I390" s="42"/>
      <c r="J390" s="43"/>
      <c r="K390" s="43"/>
      <c r="L390" s="43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</row>
    <row r="391" spans="1:62" x14ac:dyDescent="0.2">
      <c r="A391" s="38" t="s">
        <v>454</v>
      </c>
      <c r="B391" s="41"/>
      <c r="C391" s="41"/>
      <c r="D391" s="41"/>
      <c r="E391" s="41"/>
      <c r="F391" s="42"/>
      <c r="G391" s="42"/>
      <c r="H391" s="42"/>
      <c r="I391" s="42"/>
      <c r="J391" s="43"/>
      <c r="K391" s="43"/>
      <c r="L391" s="43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</row>
    <row r="392" spans="1:62" x14ac:dyDescent="0.2">
      <c r="A392" s="38" t="s">
        <v>455</v>
      </c>
      <c r="B392" s="41"/>
      <c r="C392" s="41"/>
      <c r="D392" s="41"/>
      <c r="E392" s="41"/>
      <c r="F392" s="42"/>
      <c r="G392" s="42"/>
      <c r="H392" s="42"/>
      <c r="I392" s="42"/>
      <c r="J392" s="43"/>
      <c r="K392" s="43"/>
      <c r="L392" s="43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</row>
    <row r="393" spans="1:62" x14ac:dyDescent="0.2">
      <c r="A393" s="38" t="s">
        <v>456</v>
      </c>
      <c r="B393" s="41"/>
      <c r="C393" s="41"/>
      <c r="D393" s="41"/>
      <c r="E393" s="41"/>
      <c r="F393" s="42"/>
      <c r="G393" s="42"/>
      <c r="H393" s="42"/>
      <c r="I393" s="42"/>
      <c r="J393" s="43"/>
      <c r="K393" s="43"/>
      <c r="L393" s="43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</row>
    <row r="394" spans="1:62" x14ac:dyDescent="0.2">
      <c r="A394" s="38" t="s">
        <v>457</v>
      </c>
      <c r="B394" s="41"/>
      <c r="C394" s="41"/>
      <c r="D394" s="41"/>
      <c r="E394" s="41"/>
      <c r="F394" s="42"/>
      <c r="G394" s="42"/>
      <c r="H394" s="42"/>
      <c r="I394" s="42"/>
      <c r="J394" s="43"/>
      <c r="K394" s="43"/>
      <c r="L394" s="43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</row>
    <row r="395" spans="1:62" x14ac:dyDescent="0.2">
      <c r="A395" s="38" t="s">
        <v>458</v>
      </c>
      <c r="B395" s="41"/>
      <c r="C395" s="41"/>
      <c r="D395" s="41"/>
      <c r="E395" s="41"/>
      <c r="F395" s="42"/>
      <c r="G395" s="42"/>
      <c r="H395" s="42"/>
      <c r="I395" s="42"/>
      <c r="J395" s="43"/>
      <c r="K395" s="43"/>
      <c r="L395" s="43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</row>
    <row r="396" spans="1:62" x14ac:dyDescent="0.2">
      <c r="A396" s="38" t="s">
        <v>459</v>
      </c>
      <c r="B396" s="41"/>
      <c r="C396" s="41"/>
      <c r="D396" s="41"/>
      <c r="E396" s="41"/>
      <c r="F396" s="42"/>
      <c r="G396" s="42"/>
      <c r="H396" s="42"/>
      <c r="I396" s="42"/>
      <c r="J396" s="43"/>
      <c r="K396" s="43"/>
      <c r="L396" s="43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</row>
    <row r="397" spans="1:62" x14ac:dyDescent="0.2">
      <c r="A397" s="38" t="s">
        <v>460</v>
      </c>
      <c r="B397" s="41"/>
      <c r="C397" s="41"/>
      <c r="D397" s="41"/>
      <c r="E397" s="41"/>
      <c r="F397" s="42"/>
      <c r="G397" s="42"/>
      <c r="H397" s="42"/>
      <c r="I397" s="42"/>
      <c r="J397" s="43"/>
      <c r="K397" s="43"/>
      <c r="L397" s="43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</row>
    <row r="398" spans="1:62" x14ac:dyDescent="0.2">
      <c r="A398" s="38" t="s">
        <v>461</v>
      </c>
      <c r="B398" s="41"/>
      <c r="C398" s="41"/>
      <c r="D398" s="41"/>
      <c r="E398" s="41"/>
      <c r="F398" s="42"/>
      <c r="G398" s="42"/>
      <c r="H398" s="42"/>
      <c r="I398" s="42"/>
      <c r="J398" s="43"/>
      <c r="K398" s="43"/>
      <c r="L398" s="43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</row>
    <row r="399" spans="1:62" x14ac:dyDescent="0.2">
      <c r="A399" s="38" t="s">
        <v>822</v>
      </c>
      <c r="B399" s="41"/>
      <c r="C399" s="41"/>
      <c r="D399" s="41"/>
      <c r="E399" s="41"/>
      <c r="F399" s="42"/>
      <c r="G399" s="42"/>
      <c r="H399" s="42"/>
      <c r="I399" s="42"/>
      <c r="J399" s="43"/>
      <c r="K399" s="43"/>
      <c r="L399" s="43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</row>
    <row r="400" spans="1:62" x14ac:dyDescent="0.2">
      <c r="A400" s="38" t="s">
        <v>468</v>
      </c>
      <c r="B400" s="41"/>
      <c r="C400" s="41"/>
      <c r="D400" s="41"/>
      <c r="E400" s="41"/>
      <c r="F400" s="42"/>
      <c r="G400" s="42"/>
      <c r="H400" s="42"/>
      <c r="I400" s="42"/>
      <c r="J400" s="43"/>
      <c r="K400" s="43"/>
      <c r="L400" s="43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</row>
    <row r="401" spans="1:62" x14ac:dyDescent="0.2">
      <c r="A401" s="38" t="s">
        <v>469</v>
      </c>
      <c r="B401" s="41"/>
      <c r="C401" s="41"/>
      <c r="D401" s="41"/>
      <c r="E401" s="41"/>
      <c r="F401" s="42"/>
      <c r="G401" s="42"/>
      <c r="H401" s="42"/>
      <c r="I401" s="42"/>
      <c r="J401" s="43"/>
      <c r="K401" s="43"/>
      <c r="L401" s="43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</row>
    <row r="402" spans="1:62" x14ac:dyDescent="0.2">
      <c r="A402" s="38" t="s">
        <v>470</v>
      </c>
      <c r="B402" s="41"/>
      <c r="C402" s="41"/>
      <c r="D402" s="41"/>
      <c r="E402" s="41"/>
      <c r="F402" s="42"/>
      <c r="G402" s="42"/>
      <c r="H402" s="42"/>
      <c r="I402" s="42"/>
      <c r="J402" s="43"/>
      <c r="K402" s="43"/>
      <c r="L402" s="43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</row>
    <row r="403" spans="1:62" x14ac:dyDescent="0.2">
      <c r="A403" s="38" t="s">
        <v>471</v>
      </c>
      <c r="B403" s="41"/>
      <c r="C403" s="41"/>
      <c r="D403" s="41"/>
      <c r="E403" s="41"/>
      <c r="F403" s="42"/>
      <c r="G403" s="42"/>
      <c r="H403" s="42"/>
      <c r="I403" s="42"/>
      <c r="J403" s="43"/>
      <c r="K403" s="43"/>
      <c r="L403" s="43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</row>
    <row r="404" spans="1:62" x14ac:dyDescent="0.2">
      <c r="A404" s="38" t="s">
        <v>472</v>
      </c>
      <c r="B404" s="41"/>
      <c r="C404" s="41"/>
      <c r="D404" s="41"/>
      <c r="E404" s="41"/>
      <c r="F404" s="42"/>
      <c r="G404" s="42"/>
      <c r="H404" s="42"/>
      <c r="I404" s="42"/>
      <c r="J404" s="43"/>
      <c r="K404" s="43"/>
      <c r="L404" s="43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</row>
    <row r="405" spans="1:62" x14ac:dyDescent="0.2">
      <c r="A405" s="38" t="s">
        <v>473</v>
      </c>
      <c r="B405" s="41"/>
      <c r="C405" s="41"/>
      <c r="D405" s="41"/>
      <c r="E405" s="41"/>
      <c r="F405" s="42"/>
      <c r="G405" s="42"/>
      <c r="H405" s="42"/>
      <c r="I405" s="42"/>
      <c r="J405" s="43"/>
      <c r="K405" s="43"/>
      <c r="L405" s="43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</row>
    <row r="406" spans="1:62" x14ac:dyDescent="0.2">
      <c r="A406" s="38" t="s">
        <v>474</v>
      </c>
      <c r="B406" s="41"/>
      <c r="C406" s="41"/>
      <c r="D406" s="41"/>
      <c r="E406" s="41"/>
      <c r="F406" s="42"/>
      <c r="G406" s="42"/>
      <c r="H406" s="42"/>
      <c r="I406" s="42"/>
      <c r="J406" s="43"/>
      <c r="K406" s="43"/>
      <c r="L406" s="43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</row>
    <row r="407" spans="1:62" x14ac:dyDescent="0.2">
      <c r="A407" s="38" t="s">
        <v>475</v>
      </c>
      <c r="B407" s="41"/>
      <c r="C407" s="41"/>
      <c r="D407" s="41"/>
      <c r="E407" s="41"/>
      <c r="F407" s="42"/>
      <c r="G407" s="42"/>
      <c r="H407" s="42"/>
      <c r="I407" s="42"/>
      <c r="J407" s="43"/>
      <c r="K407" s="43"/>
      <c r="L407" s="43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</row>
    <row r="408" spans="1:62" x14ac:dyDescent="0.2">
      <c r="A408" s="38" t="s">
        <v>476</v>
      </c>
      <c r="B408" s="41"/>
      <c r="C408" s="41"/>
      <c r="D408" s="41"/>
      <c r="E408" s="41"/>
      <c r="F408" s="42"/>
      <c r="G408" s="42"/>
      <c r="H408" s="42"/>
      <c r="I408" s="42"/>
      <c r="J408" s="43"/>
      <c r="K408" s="43"/>
      <c r="L408" s="43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</row>
    <row r="409" spans="1:62" x14ac:dyDescent="0.2">
      <c r="A409" s="38" t="s">
        <v>477</v>
      </c>
      <c r="B409" s="41"/>
      <c r="C409" s="41"/>
      <c r="D409" s="41"/>
      <c r="E409" s="41"/>
      <c r="F409" s="42"/>
      <c r="G409" s="42"/>
      <c r="H409" s="42"/>
      <c r="I409" s="42"/>
      <c r="J409" s="43"/>
      <c r="K409" s="43"/>
      <c r="L409" s="43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</row>
    <row r="410" spans="1:62" x14ac:dyDescent="0.2">
      <c r="A410" s="38" t="s">
        <v>823</v>
      </c>
      <c r="B410" s="41"/>
      <c r="C410" s="41"/>
      <c r="D410" s="41"/>
      <c r="E410" s="41"/>
      <c r="F410" s="42"/>
      <c r="G410" s="42"/>
      <c r="H410" s="42"/>
      <c r="I410" s="42"/>
      <c r="J410" s="43"/>
      <c r="K410" s="43"/>
      <c r="L410" s="43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</row>
    <row r="411" spans="1:62" x14ac:dyDescent="0.2">
      <c r="A411" s="38" t="s">
        <v>490</v>
      </c>
      <c r="B411" s="41"/>
      <c r="C411" s="41"/>
      <c r="D411" s="41"/>
      <c r="E411" s="41"/>
      <c r="F411" s="42"/>
      <c r="G411" s="42"/>
      <c r="H411" s="42"/>
      <c r="I411" s="42"/>
      <c r="J411" s="43"/>
      <c r="K411" s="43"/>
      <c r="L411" s="43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</row>
    <row r="412" spans="1:62" x14ac:dyDescent="0.2">
      <c r="A412" s="38" t="s">
        <v>491</v>
      </c>
      <c r="B412" s="41"/>
      <c r="C412" s="41"/>
      <c r="D412" s="41"/>
      <c r="E412" s="41"/>
      <c r="F412" s="42"/>
      <c r="G412" s="42"/>
      <c r="H412" s="42"/>
      <c r="I412" s="42"/>
      <c r="J412" s="43"/>
      <c r="K412" s="43"/>
      <c r="L412" s="43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</row>
    <row r="413" spans="1:62" x14ac:dyDescent="0.2">
      <c r="A413" s="38" t="s">
        <v>492</v>
      </c>
      <c r="B413" s="41"/>
      <c r="C413" s="41"/>
      <c r="D413" s="41"/>
      <c r="E413" s="41"/>
      <c r="F413" s="42"/>
      <c r="G413" s="42"/>
      <c r="H413" s="42"/>
      <c r="I413" s="42"/>
      <c r="J413" s="43"/>
      <c r="K413" s="43"/>
      <c r="L413" s="43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</row>
    <row r="414" spans="1:62" x14ac:dyDescent="0.2">
      <c r="A414" s="38" t="s">
        <v>493</v>
      </c>
      <c r="B414" s="41"/>
      <c r="C414" s="41"/>
      <c r="D414" s="41"/>
      <c r="E414" s="41"/>
      <c r="F414" s="42"/>
      <c r="G414" s="42"/>
      <c r="H414" s="42"/>
      <c r="I414" s="42"/>
      <c r="J414" s="43"/>
      <c r="K414" s="43"/>
      <c r="L414" s="43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</row>
    <row r="415" spans="1:62" x14ac:dyDescent="0.2">
      <c r="A415" s="38" t="s">
        <v>494</v>
      </c>
      <c r="B415" s="41"/>
      <c r="C415" s="41"/>
      <c r="D415" s="41"/>
      <c r="E415" s="41"/>
      <c r="F415" s="42"/>
      <c r="G415" s="42"/>
      <c r="H415" s="42"/>
      <c r="I415" s="42"/>
      <c r="J415" s="43"/>
      <c r="K415" s="43"/>
      <c r="L415" s="43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</row>
    <row r="416" spans="1:62" x14ac:dyDescent="0.2">
      <c r="A416" s="38" t="s">
        <v>495</v>
      </c>
      <c r="B416" s="41"/>
      <c r="C416" s="41"/>
      <c r="D416" s="41"/>
      <c r="E416" s="41"/>
      <c r="F416" s="42"/>
      <c r="G416" s="42"/>
      <c r="H416" s="42"/>
      <c r="I416" s="42"/>
      <c r="J416" s="43"/>
      <c r="K416" s="43"/>
      <c r="L416" s="43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</row>
    <row r="417" spans="1:62" x14ac:dyDescent="0.2">
      <c r="A417" s="38" t="s">
        <v>496</v>
      </c>
      <c r="B417" s="41"/>
      <c r="C417" s="41"/>
      <c r="D417" s="41"/>
      <c r="E417" s="41"/>
      <c r="F417" s="42"/>
      <c r="G417" s="42"/>
      <c r="H417" s="42"/>
      <c r="I417" s="42"/>
      <c r="J417" s="43"/>
      <c r="K417" s="43"/>
      <c r="L417" s="43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</row>
    <row r="418" spans="1:62" x14ac:dyDescent="0.2">
      <c r="A418" s="38" t="s">
        <v>497</v>
      </c>
      <c r="B418" s="41"/>
      <c r="C418" s="41"/>
      <c r="D418" s="41"/>
      <c r="E418" s="41"/>
      <c r="F418" s="42"/>
      <c r="G418" s="42"/>
      <c r="H418" s="42"/>
      <c r="I418" s="42"/>
      <c r="J418" s="43"/>
      <c r="K418" s="43"/>
      <c r="L418" s="43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</row>
    <row r="419" spans="1:62" x14ac:dyDescent="0.2">
      <c r="A419" s="38" t="s">
        <v>498</v>
      </c>
      <c r="B419" s="41"/>
      <c r="C419" s="41"/>
      <c r="D419" s="41"/>
      <c r="E419" s="41"/>
      <c r="F419" s="42"/>
      <c r="G419" s="42"/>
      <c r="H419" s="42"/>
      <c r="I419" s="42"/>
      <c r="J419" s="43"/>
      <c r="K419" s="43"/>
      <c r="L419" s="43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</row>
    <row r="420" spans="1:62" x14ac:dyDescent="0.2">
      <c r="A420" s="38" t="s">
        <v>499</v>
      </c>
      <c r="B420" s="41"/>
      <c r="C420" s="41"/>
      <c r="D420" s="41"/>
      <c r="E420" s="41"/>
      <c r="F420" s="42"/>
      <c r="G420" s="42"/>
      <c r="H420" s="42"/>
      <c r="I420" s="42"/>
      <c r="J420" s="43"/>
      <c r="K420" s="43"/>
      <c r="L420" s="43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</row>
    <row r="421" spans="1:62" x14ac:dyDescent="0.2">
      <c r="A421" s="38" t="s">
        <v>824</v>
      </c>
      <c r="B421" s="41"/>
      <c r="C421" s="41"/>
      <c r="D421" s="41"/>
      <c r="E421" s="41"/>
      <c r="F421" s="42"/>
      <c r="G421" s="42"/>
      <c r="H421" s="42"/>
      <c r="I421" s="42"/>
      <c r="J421" s="43"/>
      <c r="K421" s="43"/>
      <c r="L421" s="43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</row>
    <row r="422" spans="1:62" x14ac:dyDescent="0.2">
      <c r="A422" s="38" t="s">
        <v>507</v>
      </c>
      <c r="B422" s="41"/>
      <c r="C422" s="41"/>
      <c r="D422" s="41"/>
      <c r="E422" s="41"/>
      <c r="F422" s="42"/>
      <c r="G422" s="42"/>
      <c r="H422" s="42"/>
      <c r="I422" s="42"/>
      <c r="J422" s="43"/>
      <c r="K422" s="43"/>
      <c r="L422" s="43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</row>
    <row r="423" spans="1:62" x14ac:dyDescent="0.2">
      <c r="A423" s="38" t="s">
        <v>508</v>
      </c>
      <c r="B423" s="41"/>
      <c r="C423" s="41"/>
      <c r="D423" s="41"/>
      <c r="E423" s="41"/>
      <c r="F423" s="42"/>
      <c r="G423" s="42"/>
      <c r="H423" s="42"/>
      <c r="I423" s="42"/>
      <c r="J423" s="43"/>
      <c r="K423" s="43"/>
      <c r="L423" s="43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</row>
    <row r="424" spans="1:62" x14ac:dyDescent="0.2">
      <c r="A424" s="38" t="s">
        <v>509</v>
      </c>
      <c r="B424" s="41"/>
      <c r="C424" s="41"/>
      <c r="D424" s="41"/>
      <c r="E424" s="41"/>
      <c r="F424" s="42"/>
      <c r="G424" s="42"/>
      <c r="H424" s="42"/>
      <c r="I424" s="42"/>
      <c r="J424" s="43"/>
      <c r="K424" s="43"/>
      <c r="L424" s="43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</row>
    <row r="425" spans="1:62" x14ac:dyDescent="0.2">
      <c r="A425" s="38" t="s">
        <v>510</v>
      </c>
      <c r="B425" s="41"/>
      <c r="C425" s="41"/>
      <c r="D425" s="41"/>
      <c r="E425" s="41"/>
      <c r="F425" s="42"/>
      <c r="G425" s="42"/>
      <c r="H425" s="42"/>
      <c r="I425" s="42"/>
      <c r="J425" s="43"/>
      <c r="K425" s="43"/>
      <c r="L425" s="43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</row>
    <row r="426" spans="1:62" x14ac:dyDescent="0.2">
      <c r="A426" s="38" t="s">
        <v>511</v>
      </c>
      <c r="B426" s="41"/>
      <c r="C426" s="41"/>
      <c r="D426" s="41"/>
      <c r="E426" s="41"/>
      <c r="F426" s="42"/>
      <c r="G426" s="42"/>
      <c r="H426" s="42"/>
      <c r="I426" s="42"/>
      <c r="J426" s="43"/>
      <c r="K426" s="43"/>
      <c r="L426" s="43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</row>
    <row r="427" spans="1:62" x14ac:dyDescent="0.2">
      <c r="A427" s="38" t="s">
        <v>512</v>
      </c>
      <c r="B427" s="41"/>
      <c r="C427" s="41"/>
      <c r="D427" s="41"/>
      <c r="E427" s="41"/>
      <c r="F427" s="42"/>
      <c r="G427" s="42"/>
      <c r="H427" s="42"/>
      <c r="I427" s="42"/>
      <c r="J427" s="43"/>
      <c r="K427" s="43"/>
      <c r="L427" s="43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</row>
    <row r="428" spans="1:62" x14ac:dyDescent="0.2">
      <c r="A428" s="38" t="s">
        <v>513</v>
      </c>
      <c r="B428" s="41"/>
      <c r="C428" s="41"/>
      <c r="D428" s="41"/>
      <c r="E428" s="41"/>
      <c r="F428" s="42"/>
      <c r="G428" s="42"/>
      <c r="H428" s="42"/>
      <c r="I428" s="42"/>
      <c r="J428" s="43"/>
      <c r="K428" s="43"/>
      <c r="L428" s="43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</row>
    <row r="429" spans="1:62" x14ac:dyDescent="0.2">
      <c r="A429" s="38" t="s">
        <v>514</v>
      </c>
      <c r="B429" s="41"/>
      <c r="C429" s="41"/>
      <c r="D429" s="41"/>
      <c r="E429" s="41"/>
      <c r="F429" s="42"/>
      <c r="G429" s="42"/>
      <c r="H429" s="42"/>
      <c r="I429" s="42"/>
      <c r="J429" s="43"/>
      <c r="K429" s="43"/>
      <c r="L429" s="43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</row>
    <row r="430" spans="1:62" x14ac:dyDescent="0.2">
      <c r="A430" s="38" t="s">
        <v>515</v>
      </c>
      <c r="B430" s="41"/>
      <c r="C430" s="41"/>
      <c r="D430" s="41"/>
      <c r="E430" s="41"/>
      <c r="F430" s="42"/>
      <c r="G430" s="42"/>
      <c r="H430" s="42"/>
      <c r="I430" s="42"/>
      <c r="J430" s="43"/>
      <c r="K430" s="43"/>
      <c r="L430" s="43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</row>
    <row r="431" spans="1:62" x14ac:dyDescent="0.2">
      <c r="A431" s="38" t="s">
        <v>516</v>
      </c>
      <c r="B431" s="41"/>
      <c r="C431" s="41"/>
      <c r="D431" s="41"/>
      <c r="E431" s="41"/>
      <c r="F431" s="42"/>
      <c r="G431" s="42"/>
      <c r="H431" s="42"/>
      <c r="I431" s="42"/>
      <c r="J431" s="43"/>
      <c r="K431" s="43"/>
      <c r="L431" s="43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</row>
    <row r="432" spans="1:62" x14ac:dyDescent="0.2">
      <c r="A432" s="38" t="s">
        <v>517</v>
      </c>
      <c r="B432" s="41"/>
      <c r="C432" s="41"/>
      <c r="D432" s="41"/>
      <c r="E432" s="41"/>
      <c r="F432" s="42"/>
      <c r="G432" s="42"/>
      <c r="H432" s="42"/>
      <c r="I432" s="42"/>
      <c r="J432" s="43"/>
      <c r="K432" s="43"/>
      <c r="L432" s="43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</row>
    <row r="433" spans="1:62" x14ac:dyDescent="0.2">
      <c r="A433" s="38" t="s">
        <v>518</v>
      </c>
      <c r="B433" s="41"/>
      <c r="C433" s="41"/>
      <c r="D433" s="41"/>
      <c r="E433" s="41"/>
      <c r="F433" s="42"/>
      <c r="G433" s="42"/>
      <c r="H433" s="42"/>
      <c r="I433" s="42"/>
      <c r="J433" s="43"/>
      <c r="K433" s="43"/>
      <c r="L433" s="43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</row>
    <row r="434" spans="1:62" x14ac:dyDescent="0.2">
      <c r="A434" s="38" t="s">
        <v>519</v>
      </c>
      <c r="B434" s="41"/>
      <c r="C434" s="41"/>
      <c r="D434" s="41"/>
      <c r="E434" s="41"/>
      <c r="F434" s="42"/>
      <c r="G434" s="42"/>
      <c r="H434" s="42"/>
      <c r="I434" s="42"/>
      <c r="J434" s="43"/>
      <c r="K434" s="43"/>
      <c r="L434" s="43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</row>
    <row r="435" spans="1:62" x14ac:dyDescent="0.2">
      <c r="A435" s="38" t="s">
        <v>825</v>
      </c>
      <c r="B435" s="41"/>
      <c r="C435" s="41"/>
      <c r="D435" s="41"/>
      <c r="E435" s="41"/>
      <c r="F435" s="42"/>
      <c r="G435" s="42"/>
      <c r="H435" s="42"/>
      <c r="I435" s="42"/>
      <c r="J435" s="43"/>
      <c r="K435" s="43"/>
      <c r="L435" s="43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</row>
    <row r="436" spans="1:62" x14ac:dyDescent="0.2">
      <c r="A436" s="38" t="s">
        <v>826</v>
      </c>
      <c r="B436" s="41"/>
      <c r="C436" s="41"/>
      <c r="D436" s="41"/>
      <c r="E436" s="41"/>
      <c r="F436" s="42"/>
      <c r="G436" s="42"/>
      <c r="H436" s="42"/>
      <c r="I436" s="42"/>
      <c r="J436" s="43"/>
      <c r="K436" s="43"/>
      <c r="L436" s="43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</row>
    <row r="437" spans="1:62" x14ac:dyDescent="0.2">
      <c r="A437" s="38" t="s">
        <v>827</v>
      </c>
      <c r="B437" s="41"/>
      <c r="C437" s="41"/>
      <c r="D437" s="41"/>
      <c r="E437" s="41"/>
      <c r="F437" s="42"/>
      <c r="G437" s="42"/>
      <c r="H437" s="42"/>
      <c r="I437" s="42"/>
      <c r="J437" s="43"/>
      <c r="K437" s="43"/>
      <c r="L437" s="43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</row>
    <row r="438" spans="1:62" x14ac:dyDescent="0.2">
      <c r="A438" s="38" t="s">
        <v>828</v>
      </c>
      <c r="B438" s="41"/>
      <c r="C438" s="41"/>
      <c r="D438" s="41"/>
      <c r="E438" s="41"/>
      <c r="F438" s="42"/>
      <c r="G438" s="42"/>
      <c r="H438" s="42"/>
      <c r="I438" s="42"/>
      <c r="J438" s="43"/>
      <c r="K438" s="43"/>
      <c r="L438" s="43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</row>
    <row r="439" spans="1:62" x14ac:dyDescent="0.2">
      <c r="A439" s="38" t="s">
        <v>829</v>
      </c>
      <c r="B439" s="41"/>
      <c r="C439" s="41"/>
      <c r="D439" s="41"/>
      <c r="E439" s="41"/>
      <c r="F439" s="42"/>
      <c r="G439" s="42"/>
      <c r="H439" s="42"/>
      <c r="I439" s="42"/>
      <c r="J439" s="43"/>
      <c r="K439" s="43"/>
      <c r="L439" s="43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</row>
    <row r="440" spans="1:62" x14ac:dyDescent="0.2">
      <c r="A440" s="38" t="s">
        <v>856</v>
      </c>
      <c r="B440" s="41"/>
      <c r="C440" s="41"/>
      <c r="D440" s="41"/>
      <c r="E440" s="41"/>
      <c r="F440" s="42"/>
      <c r="G440" s="42"/>
      <c r="H440" s="42"/>
      <c r="I440" s="42"/>
      <c r="J440" s="43"/>
      <c r="K440" s="43"/>
      <c r="L440" s="43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</row>
    <row r="441" spans="1:62" x14ac:dyDescent="0.2">
      <c r="A441" s="38" t="s">
        <v>556</v>
      </c>
      <c r="B441" s="41"/>
      <c r="C441" s="41"/>
      <c r="D441" s="41"/>
      <c r="E441" s="41"/>
      <c r="F441" s="42"/>
      <c r="G441" s="42"/>
      <c r="H441" s="42"/>
      <c r="I441" s="42"/>
      <c r="J441" s="43"/>
      <c r="K441" s="43"/>
      <c r="L441" s="43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</row>
    <row r="442" spans="1:62" x14ac:dyDescent="0.2">
      <c r="A442" s="38" t="s">
        <v>557</v>
      </c>
      <c r="B442" s="41"/>
      <c r="C442" s="41"/>
      <c r="D442" s="41"/>
      <c r="E442" s="41"/>
      <c r="F442" s="42"/>
      <c r="G442" s="42"/>
      <c r="H442" s="42"/>
      <c r="I442" s="42"/>
      <c r="J442" s="43"/>
      <c r="K442" s="43"/>
      <c r="L442" s="43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</row>
    <row r="443" spans="1:62" x14ac:dyDescent="0.2">
      <c r="A443" s="38" t="s">
        <v>558</v>
      </c>
      <c r="B443" s="41"/>
      <c r="C443" s="41"/>
      <c r="D443" s="41"/>
      <c r="E443" s="41"/>
      <c r="F443" s="42"/>
      <c r="G443" s="42"/>
      <c r="H443" s="42"/>
      <c r="I443" s="42"/>
      <c r="J443" s="43"/>
      <c r="K443" s="43"/>
      <c r="L443" s="43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</row>
    <row r="444" spans="1:62" x14ac:dyDescent="0.2">
      <c r="A444" s="38" t="s">
        <v>830</v>
      </c>
      <c r="B444" s="41"/>
      <c r="C444" s="41"/>
      <c r="D444" s="41"/>
      <c r="E444" s="41"/>
      <c r="F444" s="42"/>
      <c r="G444" s="42"/>
      <c r="H444" s="42"/>
      <c r="I444" s="42"/>
      <c r="J444" s="43"/>
      <c r="K444" s="43"/>
      <c r="L444" s="43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</row>
    <row r="445" spans="1:62" x14ac:dyDescent="0.2">
      <c r="A445" s="38" t="s">
        <v>831</v>
      </c>
      <c r="B445" s="41"/>
      <c r="C445" s="41"/>
      <c r="D445" s="41"/>
      <c r="E445" s="41"/>
      <c r="F445" s="42"/>
      <c r="G445" s="42"/>
      <c r="H445" s="42"/>
      <c r="I445" s="42"/>
      <c r="J445" s="43"/>
      <c r="K445" s="43"/>
      <c r="L445" s="43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</row>
    <row r="446" spans="1:62" x14ac:dyDescent="0.2">
      <c r="A446" s="38" t="s">
        <v>572</v>
      </c>
      <c r="B446" s="41"/>
      <c r="C446" s="41"/>
      <c r="D446" s="41"/>
      <c r="E446" s="41"/>
      <c r="F446" s="42"/>
      <c r="G446" s="42"/>
      <c r="H446" s="42"/>
      <c r="I446" s="42"/>
      <c r="J446" s="43"/>
      <c r="K446" s="43"/>
      <c r="L446" s="43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</row>
    <row r="447" spans="1:62" x14ac:dyDescent="0.2">
      <c r="A447" s="38" t="s">
        <v>573</v>
      </c>
      <c r="B447" s="41"/>
      <c r="C447" s="41"/>
      <c r="D447" s="41"/>
      <c r="E447" s="41"/>
      <c r="F447" s="42"/>
      <c r="G447" s="42"/>
      <c r="H447" s="42"/>
      <c r="I447" s="42"/>
      <c r="J447" s="43"/>
      <c r="K447" s="43"/>
      <c r="L447" s="43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</row>
    <row r="448" spans="1:62" x14ac:dyDescent="0.2">
      <c r="A448" s="38" t="s">
        <v>574</v>
      </c>
      <c r="B448" s="41"/>
      <c r="C448" s="41"/>
      <c r="D448" s="41"/>
      <c r="E448" s="41"/>
      <c r="F448" s="42"/>
      <c r="G448" s="42"/>
      <c r="H448" s="42"/>
      <c r="I448" s="42"/>
      <c r="J448" s="43"/>
      <c r="K448" s="43"/>
      <c r="L448" s="43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</row>
    <row r="449" spans="1:62" x14ac:dyDescent="0.2">
      <c r="A449" s="38" t="s">
        <v>575</v>
      </c>
      <c r="B449" s="41"/>
      <c r="C449" s="41"/>
      <c r="D449" s="41"/>
      <c r="E449" s="41"/>
      <c r="F449" s="42"/>
      <c r="G449" s="42"/>
      <c r="H449" s="42"/>
      <c r="I449" s="42"/>
      <c r="J449" s="43"/>
      <c r="K449" s="43"/>
      <c r="L449" s="43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</row>
    <row r="450" spans="1:62" x14ac:dyDescent="0.2">
      <c r="A450" s="38" t="s">
        <v>576</v>
      </c>
      <c r="B450" s="41"/>
      <c r="C450" s="41"/>
      <c r="D450" s="41"/>
      <c r="E450" s="41"/>
      <c r="F450" s="42"/>
      <c r="G450" s="42"/>
      <c r="H450" s="42"/>
      <c r="I450" s="42"/>
      <c r="J450" s="43"/>
      <c r="K450" s="43"/>
      <c r="L450" s="43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</row>
    <row r="451" spans="1:62" x14ac:dyDescent="0.2">
      <c r="A451" s="38" t="s">
        <v>577</v>
      </c>
      <c r="B451" s="41"/>
      <c r="C451" s="41"/>
      <c r="D451" s="41"/>
      <c r="E451" s="41"/>
      <c r="F451" s="42"/>
      <c r="G451" s="42"/>
      <c r="H451" s="42"/>
      <c r="I451" s="42"/>
      <c r="J451" s="43"/>
      <c r="K451" s="43"/>
      <c r="L451" s="43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</row>
    <row r="452" spans="1:62" x14ac:dyDescent="0.2">
      <c r="A452" s="38" t="s">
        <v>578</v>
      </c>
      <c r="B452" s="41"/>
      <c r="C452" s="41"/>
      <c r="D452" s="41"/>
      <c r="E452" s="41"/>
      <c r="F452" s="42"/>
      <c r="G452" s="42"/>
      <c r="H452" s="42"/>
      <c r="I452" s="42"/>
      <c r="J452" s="43"/>
      <c r="K452" s="43"/>
      <c r="L452" s="43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</row>
    <row r="453" spans="1:62" x14ac:dyDescent="0.2">
      <c r="A453" s="38" t="s">
        <v>832</v>
      </c>
      <c r="B453" s="41"/>
      <c r="C453" s="41"/>
      <c r="D453" s="41"/>
      <c r="E453" s="41"/>
      <c r="F453" s="42"/>
      <c r="G453" s="42"/>
      <c r="H453" s="42"/>
      <c r="I453" s="42"/>
      <c r="J453" s="43"/>
      <c r="K453" s="43"/>
      <c r="L453" s="43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</row>
    <row r="454" spans="1:62" x14ac:dyDescent="0.2">
      <c r="A454" s="38" t="s">
        <v>585</v>
      </c>
      <c r="B454" s="41"/>
      <c r="C454" s="41"/>
      <c r="D454" s="41"/>
      <c r="E454" s="41"/>
      <c r="F454" s="42"/>
      <c r="G454" s="42"/>
      <c r="H454" s="42"/>
      <c r="I454" s="42"/>
      <c r="J454" s="43"/>
      <c r="K454" s="43"/>
      <c r="L454" s="43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</row>
    <row r="455" spans="1:62" x14ac:dyDescent="0.2">
      <c r="A455" s="38" t="s">
        <v>586</v>
      </c>
      <c r="B455" s="41"/>
      <c r="C455" s="41"/>
      <c r="D455" s="41"/>
      <c r="E455" s="41"/>
      <c r="F455" s="42"/>
      <c r="G455" s="42"/>
      <c r="H455" s="42"/>
      <c r="I455" s="42"/>
      <c r="J455" s="43"/>
      <c r="K455" s="43"/>
      <c r="L455" s="43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</row>
    <row r="456" spans="1:62" x14ac:dyDescent="0.2">
      <c r="A456" s="38" t="s">
        <v>587</v>
      </c>
      <c r="B456" s="41"/>
      <c r="C456" s="41"/>
      <c r="D456" s="41"/>
      <c r="E456" s="41"/>
      <c r="F456" s="42"/>
      <c r="G456" s="42"/>
      <c r="H456" s="42"/>
      <c r="I456" s="42"/>
      <c r="J456" s="43"/>
      <c r="K456" s="43"/>
      <c r="L456" s="43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</row>
    <row r="457" spans="1:62" x14ac:dyDescent="0.2">
      <c r="A457" s="38" t="s">
        <v>588</v>
      </c>
      <c r="B457" s="41"/>
      <c r="C457" s="41"/>
      <c r="D457" s="41"/>
      <c r="E457" s="41"/>
      <c r="F457" s="42"/>
      <c r="G457" s="42"/>
      <c r="H457" s="42"/>
      <c r="I457" s="42"/>
      <c r="J457" s="43"/>
      <c r="K457" s="43"/>
      <c r="L457" s="43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</row>
    <row r="458" spans="1:62" x14ac:dyDescent="0.2">
      <c r="A458" s="38" t="s">
        <v>589</v>
      </c>
      <c r="B458" s="41"/>
      <c r="C458" s="41"/>
      <c r="D458" s="41"/>
      <c r="E458" s="41"/>
      <c r="F458" s="42"/>
      <c r="G458" s="42"/>
      <c r="H458" s="42"/>
      <c r="I458" s="42"/>
      <c r="J458" s="43"/>
      <c r="K458" s="43"/>
      <c r="L458" s="43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</row>
    <row r="459" spans="1:62" x14ac:dyDescent="0.2">
      <c r="A459" s="38" t="s">
        <v>590</v>
      </c>
      <c r="B459" s="41"/>
      <c r="C459" s="41"/>
      <c r="D459" s="41"/>
      <c r="E459" s="41"/>
      <c r="F459" s="42"/>
      <c r="G459" s="42"/>
      <c r="H459" s="42"/>
      <c r="I459" s="42"/>
      <c r="J459" s="43"/>
      <c r="K459" s="43"/>
      <c r="L459" s="43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</row>
    <row r="460" spans="1:62" x14ac:dyDescent="0.2">
      <c r="A460" s="38" t="s">
        <v>833</v>
      </c>
      <c r="B460" s="41"/>
      <c r="C460" s="41"/>
      <c r="D460" s="41"/>
      <c r="E460" s="41"/>
      <c r="F460" s="42"/>
      <c r="G460" s="42"/>
      <c r="H460" s="42"/>
      <c r="I460" s="42"/>
      <c r="J460" s="43"/>
      <c r="K460" s="43"/>
      <c r="L460" s="43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</row>
    <row r="461" spans="1:62" x14ac:dyDescent="0.2">
      <c r="A461" s="38" t="s">
        <v>834</v>
      </c>
      <c r="B461" s="41"/>
      <c r="C461" s="41"/>
      <c r="D461" s="41"/>
      <c r="E461" s="41"/>
      <c r="F461" s="42"/>
      <c r="G461" s="42"/>
      <c r="H461" s="42"/>
      <c r="I461" s="42"/>
      <c r="J461" s="43"/>
      <c r="K461" s="43"/>
      <c r="L461" s="43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</row>
    <row r="462" spans="1:62" x14ac:dyDescent="0.2">
      <c r="A462" s="38" t="s">
        <v>835</v>
      </c>
      <c r="B462" s="41"/>
      <c r="C462" s="41"/>
      <c r="D462" s="41"/>
      <c r="E462" s="41"/>
      <c r="F462" s="42"/>
      <c r="G462" s="42"/>
      <c r="H462" s="42"/>
      <c r="I462" s="42"/>
      <c r="J462" s="43"/>
      <c r="K462" s="43"/>
      <c r="L462" s="43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</row>
    <row r="463" spans="1:62" x14ac:dyDescent="0.2">
      <c r="A463" s="38" t="s">
        <v>836</v>
      </c>
      <c r="B463" s="41"/>
      <c r="C463" s="41"/>
      <c r="D463" s="41"/>
      <c r="E463" s="41"/>
      <c r="F463" s="42"/>
      <c r="G463" s="42"/>
      <c r="H463" s="42"/>
      <c r="I463" s="42"/>
      <c r="J463" s="43"/>
      <c r="K463" s="43"/>
      <c r="L463" s="43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</row>
    <row r="464" spans="1:62" x14ac:dyDescent="0.2">
      <c r="A464" s="38" t="s">
        <v>837</v>
      </c>
      <c r="B464" s="41"/>
      <c r="C464" s="41"/>
      <c r="D464" s="41"/>
      <c r="E464" s="41"/>
      <c r="F464" s="42"/>
      <c r="G464" s="42"/>
      <c r="H464" s="42"/>
      <c r="I464" s="42"/>
      <c r="J464" s="43"/>
      <c r="K464" s="43"/>
      <c r="L464" s="43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</row>
    <row r="465" spans="1:62" x14ac:dyDescent="0.2">
      <c r="A465" s="38" t="s">
        <v>631</v>
      </c>
      <c r="B465" s="41"/>
      <c r="C465" s="41"/>
      <c r="D465" s="41"/>
      <c r="E465" s="41"/>
      <c r="F465" s="42"/>
      <c r="G465" s="42"/>
      <c r="H465" s="42"/>
      <c r="I465" s="42"/>
      <c r="J465" s="43"/>
      <c r="K465" s="43"/>
      <c r="L465" s="43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</row>
    <row r="466" spans="1:62" x14ac:dyDescent="0.2">
      <c r="A466" s="38" t="s">
        <v>632</v>
      </c>
      <c r="B466" s="41"/>
      <c r="C466" s="41"/>
      <c r="D466" s="41"/>
      <c r="E466" s="41"/>
      <c r="F466" s="42"/>
      <c r="G466" s="42"/>
      <c r="H466" s="42"/>
      <c r="I466" s="42"/>
      <c r="J466" s="43"/>
      <c r="K466" s="43"/>
      <c r="L466" s="43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</row>
    <row r="467" spans="1:62" x14ac:dyDescent="0.2">
      <c r="A467" s="38" t="s">
        <v>633</v>
      </c>
      <c r="B467" s="41"/>
      <c r="C467" s="41"/>
      <c r="D467" s="41"/>
      <c r="E467" s="41"/>
      <c r="F467" s="42"/>
      <c r="G467" s="42"/>
      <c r="H467" s="42"/>
      <c r="I467" s="42"/>
      <c r="J467" s="43"/>
      <c r="K467" s="43"/>
      <c r="L467" s="43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</row>
    <row r="468" spans="1:62" x14ac:dyDescent="0.2">
      <c r="A468" s="38" t="s">
        <v>634</v>
      </c>
      <c r="B468" s="41"/>
      <c r="C468" s="41"/>
      <c r="D468" s="41"/>
      <c r="E468" s="41"/>
      <c r="F468" s="42"/>
      <c r="G468" s="42"/>
      <c r="H468" s="42"/>
      <c r="I468" s="42"/>
      <c r="J468" s="43"/>
      <c r="K468" s="43"/>
      <c r="L468" s="43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</row>
    <row r="469" spans="1:62" x14ac:dyDescent="0.2">
      <c r="A469" s="38" t="s">
        <v>635</v>
      </c>
      <c r="B469" s="41"/>
      <c r="C469" s="41"/>
      <c r="D469" s="41"/>
      <c r="E469" s="41"/>
      <c r="F469" s="42"/>
      <c r="G469" s="42"/>
      <c r="H469" s="42"/>
      <c r="I469" s="42"/>
      <c r="J469" s="43"/>
      <c r="K469" s="43"/>
      <c r="L469" s="43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</row>
    <row r="470" spans="1:62" x14ac:dyDescent="0.2">
      <c r="A470" s="38" t="s">
        <v>636</v>
      </c>
      <c r="B470" s="41"/>
      <c r="C470" s="41"/>
      <c r="D470" s="41"/>
      <c r="E470" s="41"/>
      <c r="F470" s="42"/>
      <c r="G470" s="42"/>
      <c r="H470" s="42"/>
      <c r="I470" s="42"/>
      <c r="J470" s="43"/>
      <c r="K470" s="43"/>
      <c r="L470" s="43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</row>
    <row r="471" spans="1:62" x14ac:dyDescent="0.2">
      <c r="A471" s="38" t="s">
        <v>637</v>
      </c>
      <c r="B471" s="41"/>
      <c r="C471" s="41"/>
      <c r="D471" s="41"/>
      <c r="E471" s="41"/>
      <c r="F471" s="42"/>
      <c r="G471" s="42"/>
      <c r="H471" s="42"/>
      <c r="I471" s="42"/>
      <c r="J471" s="43"/>
      <c r="K471" s="43"/>
      <c r="L471" s="43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</row>
    <row r="472" spans="1:62" x14ac:dyDescent="0.2">
      <c r="A472" s="38" t="s">
        <v>638</v>
      </c>
      <c r="B472" s="41"/>
      <c r="C472" s="41"/>
      <c r="D472" s="41"/>
      <c r="E472" s="41"/>
      <c r="F472" s="42"/>
      <c r="G472" s="42"/>
      <c r="H472" s="42"/>
      <c r="I472" s="42"/>
      <c r="J472" s="43"/>
      <c r="K472" s="43"/>
      <c r="L472" s="43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</row>
    <row r="473" spans="1:62" x14ac:dyDescent="0.2">
      <c r="A473" s="38" t="s">
        <v>639</v>
      </c>
      <c r="B473" s="41"/>
      <c r="C473" s="41"/>
      <c r="D473" s="41"/>
      <c r="E473" s="41"/>
      <c r="F473" s="42"/>
      <c r="G473" s="42"/>
      <c r="H473" s="42"/>
      <c r="I473" s="42"/>
      <c r="J473" s="43"/>
      <c r="K473" s="43"/>
      <c r="L473" s="43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</row>
    <row r="474" spans="1:62" x14ac:dyDescent="0.2">
      <c r="A474" s="38" t="s">
        <v>640</v>
      </c>
      <c r="B474" s="41"/>
      <c r="C474" s="41"/>
      <c r="D474" s="41"/>
      <c r="E474" s="41"/>
      <c r="F474" s="42"/>
      <c r="G474" s="42"/>
      <c r="H474" s="42"/>
      <c r="I474" s="42"/>
      <c r="J474" s="43"/>
      <c r="K474" s="43"/>
      <c r="L474" s="43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</row>
    <row r="475" spans="1:62" x14ac:dyDescent="0.2">
      <c r="A475" s="38" t="s">
        <v>641</v>
      </c>
      <c r="B475" s="41"/>
      <c r="C475" s="41"/>
      <c r="D475" s="41"/>
      <c r="E475" s="41"/>
      <c r="F475" s="42"/>
      <c r="G475" s="42"/>
      <c r="H475" s="42"/>
      <c r="I475" s="42"/>
      <c r="J475" s="43"/>
      <c r="K475" s="43"/>
      <c r="L475" s="43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</row>
    <row r="476" spans="1:62" x14ac:dyDescent="0.2">
      <c r="A476" s="38" t="s">
        <v>642</v>
      </c>
      <c r="B476" s="41"/>
      <c r="C476" s="41"/>
      <c r="D476" s="41"/>
      <c r="E476" s="41"/>
      <c r="F476" s="42"/>
      <c r="G476" s="42"/>
      <c r="H476" s="42"/>
      <c r="I476" s="42"/>
      <c r="J476" s="43"/>
      <c r="K476" s="43"/>
      <c r="L476" s="43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</row>
    <row r="477" spans="1:62" x14ac:dyDescent="0.2">
      <c r="A477" s="38" t="s">
        <v>643</v>
      </c>
      <c r="B477" s="41"/>
      <c r="C477" s="41"/>
      <c r="D477" s="41"/>
      <c r="E477" s="41"/>
      <c r="F477" s="42"/>
      <c r="G477" s="42"/>
      <c r="H477" s="42"/>
      <c r="I477" s="42"/>
      <c r="J477" s="43"/>
      <c r="K477" s="43"/>
      <c r="L477" s="43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</row>
    <row r="478" spans="1:62" x14ac:dyDescent="0.2">
      <c r="A478" s="38" t="s">
        <v>644</v>
      </c>
      <c r="B478" s="41"/>
      <c r="C478" s="41"/>
      <c r="D478" s="41"/>
      <c r="E478" s="41"/>
      <c r="F478" s="42"/>
      <c r="G478" s="42"/>
      <c r="H478" s="42"/>
      <c r="I478" s="42"/>
      <c r="J478" s="43"/>
      <c r="K478" s="43"/>
      <c r="L478" s="43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</row>
    <row r="479" spans="1:62" x14ac:dyDescent="0.2">
      <c r="A479" s="38" t="s">
        <v>645</v>
      </c>
      <c r="B479" s="41"/>
      <c r="C479" s="41"/>
      <c r="D479" s="41"/>
      <c r="E479" s="41"/>
      <c r="F479" s="42"/>
      <c r="G479" s="42"/>
      <c r="H479" s="42"/>
      <c r="I479" s="42"/>
      <c r="J479" s="43"/>
      <c r="K479" s="43"/>
      <c r="L479" s="43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</row>
    <row r="480" spans="1:62" x14ac:dyDescent="0.2">
      <c r="A480" s="38" t="s">
        <v>646</v>
      </c>
      <c r="B480" s="41"/>
      <c r="C480" s="41"/>
      <c r="D480" s="41"/>
      <c r="E480" s="41"/>
      <c r="F480" s="42"/>
      <c r="G480" s="42"/>
      <c r="H480" s="42"/>
      <c r="I480" s="42"/>
      <c r="J480" s="43"/>
      <c r="K480" s="43"/>
      <c r="L480" s="43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</row>
    <row r="481" spans="1:62" x14ac:dyDescent="0.2">
      <c r="A481" s="38" t="s">
        <v>647</v>
      </c>
      <c r="B481" s="41"/>
      <c r="C481" s="41"/>
      <c r="D481" s="41"/>
      <c r="E481" s="41"/>
      <c r="F481" s="42"/>
      <c r="G481" s="42"/>
      <c r="H481" s="42"/>
      <c r="I481" s="42"/>
      <c r="J481" s="43"/>
      <c r="K481" s="43"/>
      <c r="L481" s="43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</row>
    <row r="482" spans="1:62" x14ac:dyDescent="0.2">
      <c r="A482" s="38" t="s">
        <v>648</v>
      </c>
      <c r="B482" s="41"/>
      <c r="C482" s="41"/>
      <c r="D482" s="41"/>
      <c r="E482" s="41"/>
      <c r="F482" s="42"/>
      <c r="G482" s="42"/>
      <c r="H482" s="42"/>
      <c r="I482" s="42"/>
      <c r="J482" s="43"/>
      <c r="K482" s="43"/>
      <c r="L482" s="43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</row>
    <row r="483" spans="1:62" x14ac:dyDescent="0.2">
      <c r="A483" s="38" t="s">
        <v>649</v>
      </c>
      <c r="B483" s="41"/>
      <c r="C483" s="41"/>
      <c r="D483" s="41"/>
      <c r="E483" s="41"/>
      <c r="F483" s="42"/>
      <c r="G483" s="42"/>
      <c r="H483" s="42"/>
      <c r="I483" s="42"/>
      <c r="J483" s="43"/>
      <c r="K483" s="43"/>
      <c r="L483" s="43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</row>
    <row r="484" spans="1:62" x14ac:dyDescent="0.2">
      <c r="A484" s="38" t="s">
        <v>650</v>
      </c>
      <c r="B484" s="41"/>
      <c r="C484" s="41"/>
      <c r="D484" s="41"/>
      <c r="E484" s="41"/>
      <c r="F484" s="42"/>
      <c r="G484" s="42"/>
      <c r="H484" s="42"/>
      <c r="I484" s="42"/>
      <c r="J484" s="43"/>
      <c r="K484" s="43"/>
      <c r="L484" s="43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</row>
    <row r="485" spans="1:62" x14ac:dyDescent="0.2">
      <c r="A485" s="38" t="s">
        <v>651</v>
      </c>
      <c r="B485" s="41"/>
      <c r="C485" s="41"/>
      <c r="D485" s="41"/>
      <c r="E485" s="41"/>
      <c r="F485" s="42"/>
      <c r="G485" s="42"/>
      <c r="H485" s="42"/>
      <c r="I485" s="42"/>
      <c r="J485" s="43"/>
      <c r="K485" s="43"/>
      <c r="L485" s="43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</row>
    <row r="486" spans="1:62" x14ac:dyDescent="0.2">
      <c r="A486" s="38" t="s">
        <v>652</v>
      </c>
      <c r="B486" s="41"/>
      <c r="C486" s="41"/>
      <c r="D486" s="41"/>
      <c r="E486" s="41"/>
      <c r="F486" s="42"/>
      <c r="G486" s="42"/>
      <c r="H486" s="42"/>
      <c r="I486" s="42"/>
      <c r="J486" s="43"/>
      <c r="K486" s="43"/>
      <c r="L486" s="43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</row>
    <row r="487" spans="1:62" x14ac:dyDescent="0.2">
      <c r="A487" s="38" t="s">
        <v>653</v>
      </c>
      <c r="B487" s="41"/>
      <c r="C487" s="41"/>
      <c r="D487" s="41"/>
      <c r="E487" s="41"/>
      <c r="F487" s="42"/>
      <c r="G487" s="42"/>
      <c r="H487" s="42"/>
      <c r="I487" s="42"/>
      <c r="J487" s="43"/>
      <c r="K487" s="43"/>
      <c r="L487" s="43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</row>
    <row r="488" spans="1:62" x14ac:dyDescent="0.2">
      <c r="A488" s="38" t="s">
        <v>654</v>
      </c>
      <c r="B488" s="41"/>
      <c r="C488" s="41"/>
      <c r="D488" s="41"/>
      <c r="E488" s="41"/>
      <c r="F488" s="42"/>
      <c r="G488" s="42"/>
      <c r="H488" s="42"/>
      <c r="I488" s="42"/>
      <c r="J488" s="43"/>
      <c r="K488" s="43"/>
      <c r="L488" s="43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</row>
    <row r="489" spans="1:62" x14ac:dyDescent="0.2">
      <c r="A489" s="38" t="s">
        <v>655</v>
      </c>
      <c r="B489" s="41"/>
      <c r="C489" s="41"/>
      <c r="D489" s="41"/>
      <c r="E489" s="41"/>
      <c r="F489" s="42"/>
      <c r="G489" s="42"/>
      <c r="H489" s="42"/>
      <c r="I489" s="42"/>
      <c r="J489" s="43"/>
      <c r="K489" s="43"/>
      <c r="L489" s="43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</row>
    <row r="490" spans="1:62" x14ac:dyDescent="0.2">
      <c r="A490" s="38" t="s">
        <v>656</v>
      </c>
      <c r="B490" s="41"/>
      <c r="C490" s="41"/>
      <c r="D490" s="41"/>
      <c r="E490" s="41"/>
      <c r="F490" s="42"/>
      <c r="G490" s="42"/>
      <c r="H490" s="42"/>
      <c r="I490" s="42"/>
      <c r="J490" s="43"/>
      <c r="K490" s="43"/>
      <c r="L490" s="43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</row>
    <row r="491" spans="1:62" x14ac:dyDescent="0.2">
      <c r="A491" s="38" t="s">
        <v>657</v>
      </c>
      <c r="B491" s="41"/>
      <c r="C491" s="41"/>
      <c r="D491" s="41"/>
      <c r="E491" s="41"/>
      <c r="F491" s="42"/>
      <c r="G491" s="42"/>
      <c r="H491" s="42"/>
      <c r="I491" s="42"/>
      <c r="J491" s="43"/>
      <c r="K491" s="43"/>
      <c r="L491" s="43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</row>
    <row r="492" spans="1:62" x14ac:dyDescent="0.2">
      <c r="A492" s="38" t="s">
        <v>658</v>
      </c>
      <c r="B492" s="41"/>
      <c r="C492" s="41"/>
      <c r="D492" s="41"/>
      <c r="E492" s="41"/>
      <c r="F492" s="42"/>
      <c r="G492" s="42"/>
      <c r="H492" s="42"/>
      <c r="I492" s="42"/>
      <c r="J492" s="43"/>
      <c r="K492" s="43"/>
      <c r="L492" s="43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</row>
    <row r="493" spans="1:62" x14ac:dyDescent="0.2">
      <c r="A493" s="38" t="s">
        <v>659</v>
      </c>
      <c r="B493" s="41"/>
      <c r="C493" s="41"/>
      <c r="D493" s="41"/>
      <c r="E493" s="41"/>
      <c r="F493" s="42"/>
      <c r="G493" s="42"/>
      <c r="H493" s="42"/>
      <c r="I493" s="42"/>
      <c r="J493" s="43"/>
      <c r="K493" s="43"/>
      <c r="L493" s="43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</row>
    <row r="494" spans="1:62" x14ac:dyDescent="0.2">
      <c r="A494" s="38" t="s">
        <v>660</v>
      </c>
      <c r="B494" s="41"/>
      <c r="C494" s="41"/>
      <c r="D494" s="41"/>
      <c r="E494" s="41"/>
      <c r="F494" s="42"/>
      <c r="G494" s="42"/>
      <c r="H494" s="42"/>
      <c r="I494" s="42"/>
      <c r="J494" s="43"/>
      <c r="K494" s="43"/>
      <c r="L494" s="43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</row>
    <row r="495" spans="1:62" x14ac:dyDescent="0.2">
      <c r="A495" s="38" t="s">
        <v>661</v>
      </c>
      <c r="B495" s="41"/>
      <c r="C495" s="41"/>
      <c r="D495" s="41"/>
      <c r="E495" s="41"/>
      <c r="F495" s="42"/>
      <c r="G495" s="42"/>
      <c r="H495" s="42"/>
      <c r="I495" s="42"/>
      <c r="J495" s="43"/>
      <c r="K495" s="43"/>
      <c r="L495" s="43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</row>
    <row r="496" spans="1:62" x14ac:dyDescent="0.2">
      <c r="A496" s="38" t="s">
        <v>662</v>
      </c>
      <c r="B496" s="41"/>
      <c r="C496" s="41"/>
      <c r="D496" s="41"/>
      <c r="E496" s="41"/>
      <c r="F496" s="42"/>
      <c r="G496" s="42"/>
      <c r="H496" s="42"/>
      <c r="I496" s="42"/>
      <c r="J496" s="43"/>
      <c r="K496" s="43"/>
      <c r="L496" s="43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</row>
    <row r="497" spans="1:62" x14ac:dyDescent="0.2">
      <c r="A497" s="38" t="s">
        <v>663</v>
      </c>
      <c r="B497" s="41"/>
      <c r="C497" s="41"/>
      <c r="D497" s="41"/>
      <c r="E497" s="41"/>
      <c r="F497" s="42"/>
      <c r="G497" s="42"/>
      <c r="H497" s="42"/>
      <c r="I497" s="42"/>
      <c r="J497" s="43"/>
      <c r="K497" s="43"/>
      <c r="L497" s="43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</row>
    <row r="498" spans="1:62" x14ac:dyDescent="0.2">
      <c r="A498" s="38" t="s">
        <v>664</v>
      </c>
      <c r="B498" s="41"/>
      <c r="C498" s="41"/>
      <c r="D498" s="41"/>
      <c r="E498" s="41"/>
      <c r="F498" s="42"/>
      <c r="G498" s="42"/>
      <c r="H498" s="42"/>
      <c r="I498" s="42"/>
      <c r="J498" s="43"/>
      <c r="K498" s="43"/>
      <c r="L498" s="43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</row>
    <row r="499" spans="1:62" x14ac:dyDescent="0.2">
      <c r="A499" s="38" t="s">
        <v>665</v>
      </c>
      <c r="B499" s="41"/>
      <c r="C499" s="41"/>
      <c r="D499" s="41"/>
      <c r="E499" s="41"/>
      <c r="F499" s="42"/>
      <c r="G499" s="42"/>
      <c r="H499" s="42"/>
      <c r="I499" s="42"/>
      <c r="J499" s="43"/>
      <c r="K499" s="43"/>
      <c r="L499" s="43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</row>
    <row r="500" spans="1:62" x14ac:dyDescent="0.2">
      <c r="A500" s="38" t="s">
        <v>666</v>
      </c>
      <c r="B500" s="41"/>
      <c r="C500" s="41"/>
      <c r="D500" s="41"/>
      <c r="E500" s="41"/>
      <c r="F500" s="42"/>
      <c r="G500" s="42"/>
      <c r="H500" s="42"/>
      <c r="I500" s="42"/>
      <c r="J500" s="43"/>
      <c r="K500" s="43"/>
      <c r="L500" s="43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</row>
    <row r="501" spans="1:62" x14ac:dyDescent="0.2">
      <c r="A501" s="38" t="s">
        <v>667</v>
      </c>
      <c r="B501" s="41"/>
      <c r="C501" s="41"/>
      <c r="D501" s="41"/>
      <c r="E501" s="41"/>
      <c r="F501" s="42"/>
      <c r="G501" s="42"/>
      <c r="H501" s="42"/>
      <c r="I501" s="42"/>
      <c r="J501" s="43"/>
      <c r="K501" s="43"/>
      <c r="L501" s="43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</row>
    <row r="502" spans="1:62" x14ac:dyDescent="0.2">
      <c r="A502" s="38" t="s">
        <v>668</v>
      </c>
      <c r="B502" s="41"/>
      <c r="C502" s="41"/>
      <c r="D502" s="41"/>
      <c r="E502" s="41"/>
      <c r="F502" s="42"/>
      <c r="G502" s="42"/>
      <c r="H502" s="42"/>
      <c r="I502" s="42"/>
      <c r="J502" s="43"/>
      <c r="K502" s="43"/>
      <c r="L502" s="43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</row>
    <row r="503" spans="1:62" x14ac:dyDescent="0.2">
      <c r="A503" s="38" t="s">
        <v>669</v>
      </c>
      <c r="B503" s="41"/>
      <c r="C503" s="41"/>
      <c r="D503" s="41"/>
      <c r="E503" s="41"/>
      <c r="F503" s="42"/>
      <c r="G503" s="42"/>
      <c r="H503" s="42"/>
      <c r="I503" s="42"/>
      <c r="J503" s="43"/>
      <c r="K503" s="43"/>
      <c r="L503" s="43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</row>
    <row r="504" spans="1:62" x14ac:dyDescent="0.2">
      <c r="A504" s="38" t="s">
        <v>670</v>
      </c>
      <c r="B504" s="41"/>
      <c r="C504" s="41"/>
      <c r="D504" s="41"/>
      <c r="E504" s="41"/>
      <c r="F504" s="42"/>
      <c r="G504" s="42"/>
      <c r="H504" s="42"/>
      <c r="I504" s="42"/>
      <c r="J504" s="43"/>
      <c r="K504" s="43"/>
      <c r="L504" s="43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</row>
    <row r="505" spans="1:62" x14ac:dyDescent="0.2">
      <c r="A505" s="38" t="s">
        <v>671</v>
      </c>
      <c r="H505" s="42"/>
      <c r="I505" s="42"/>
      <c r="J505" s="43"/>
      <c r="K505" s="43"/>
      <c r="L505" s="43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</row>
    <row r="506" spans="1:62" x14ac:dyDescent="0.2">
      <c r="A506" s="38" t="s">
        <v>672</v>
      </c>
      <c r="H506" s="42"/>
      <c r="I506" s="42"/>
      <c r="J506" s="43"/>
      <c r="K506" s="43"/>
      <c r="L506" s="43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</row>
    <row r="507" spans="1:62" x14ac:dyDescent="0.2">
      <c r="A507" s="38" t="s">
        <v>673</v>
      </c>
      <c r="H507" s="42"/>
      <c r="I507" s="42"/>
      <c r="J507" s="43"/>
      <c r="K507" s="43"/>
      <c r="L507" s="43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</row>
    <row r="508" spans="1:62" x14ac:dyDescent="0.2">
      <c r="A508" s="38" t="s">
        <v>674</v>
      </c>
      <c r="H508" s="42"/>
      <c r="I508" s="42"/>
      <c r="J508" s="43"/>
      <c r="K508" s="43"/>
      <c r="L508" s="43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</row>
    <row r="509" spans="1:62" x14ac:dyDescent="0.2">
      <c r="A509" s="38" t="s">
        <v>675</v>
      </c>
      <c r="H509" s="42"/>
      <c r="I509" s="42"/>
      <c r="J509" s="43"/>
      <c r="K509" s="43"/>
      <c r="L509" s="43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</row>
    <row r="510" spans="1:62" x14ac:dyDescent="0.2">
      <c r="A510" s="38" t="s">
        <v>838</v>
      </c>
      <c r="H510" s="42"/>
      <c r="I510" s="42"/>
      <c r="J510" s="43"/>
      <c r="K510" s="43"/>
      <c r="L510" s="43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</row>
    <row r="511" spans="1:62" x14ac:dyDescent="0.2">
      <c r="A511" s="38" t="s">
        <v>839</v>
      </c>
      <c r="H511" s="42"/>
      <c r="I511" s="42"/>
      <c r="J511" s="43"/>
      <c r="K511" s="43"/>
      <c r="L511" s="43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</row>
    <row r="512" spans="1:62" x14ac:dyDescent="0.2">
      <c r="A512" s="38" t="s">
        <v>840</v>
      </c>
      <c r="H512" s="42"/>
      <c r="I512" s="42"/>
      <c r="J512" s="43"/>
      <c r="K512" s="43"/>
      <c r="L512" s="43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</row>
    <row r="513" spans="1:62" x14ac:dyDescent="0.2">
      <c r="A513" s="38" t="s">
        <v>841</v>
      </c>
      <c r="H513" s="42"/>
      <c r="I513" s="42"/>
      <c r="J513" s="43"/>
      <c r="K513" s="43"/>
      <c r="L513" s="43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</row>
    <row r="514" spans="1:62" x14ac:dyDescent="0.2">
      <c r="A514" s="38" t="s">
        <v>842</v>
      </c>
      <c r="H514" s="42"/>
      <c r="I514" s="42"/>
      <c r="J514" s="43"/>
      <c r="K514" s="43"/>
      <c r="L514" s="43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</row>
    <row r="515" spans="1:62" x14ac:dyDescent="0.2">
      <c r="A515" s="38" t="s">
        <v>843</v>
      </c>
      <c r="H515" s="42"/>
      <c r="I515" s="42"/>
      <c r="J515" s="43"/>
      <c r="K515" s="43"/>
      <c r="L515" s="43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</row>
    <row r="516" spans="1:62" x14ac:dyDescent="0.2">
      <c r="A516" s="38" t="s">
        <v>844</v>
      </c>
      <c r="H516" s="42"/>
      <c r="I516" s="42"/>
      <c r="J516" s="43"/>
      <c r="K516" s="43"/>
      <c r="L516" s="43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</row>
    <row r="517" spans="1:62" x14ac:dyDescent="0.2">
      <c r="A517" s="38" t="s">
        <v>731</v>
      </c>
      <c r="H517" s="42"/>
      <c r="I517" s="42"/>
      <c r="J517" s="43"/>
      <c r="K517" s="43"/>
      <c r="L517" s="43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</row>
    <row r="518" spans="1:62" x14ac:dyDescent="0.2">
      <c r="A518" s="38" t="s">
        <v>732</v>
      </c>
      <c r="H518" s="42"/>
      <c r="I518" s="42"/>
      <c r="J518" s="43"/>
      <c r="K518" s="43"/>
      <c r="L518" s="43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</row>
    <row r="519" spans="1:62" x14ac:dyDescent="0.2">
      <c r="A519" s="38" t="s">
        <v>733</v>
      </c>
      <c r="H519" s="42"/>
      <c r="I519" s="42"/>
      <c r="J519" s="43"/>
      <c r="K519" s="43"/>
      <c r="L519" s="43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</row>
    <row r="520" spans="1:62" x14ac:dyDescent="0.2">
      <c r="A520" s="38" t="s">
        <v>734</v>
      </c>
      <c r="H520" s="42"/>
      <c r="I520" s="42"/>
      <c r="J520" s="43"/>
      <c r="K520" s="43"/>
      <c r="L520" s="43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</row>
    <row r="521" spans="1:62" x14ac:dyDescent="0.2">
      <c r="A521" s="38" t="s">
        <v>735</v>
      </c>
      <c r="H521" s="42"/>
      <c r="I521" s="42"/>
      <c r="J521" s="43"/>
      <c r="K521" s="43"/>
      <c r="L521" s="43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</row>
    <row r="522" spans="1:62" x14ac:dyDescent="0.2">
      <c r="A522" s="38" t="s">
        <v>736</v>
      </c>
      <c r="H522" s="42"/>
      <c r="I522" s="42"/>
      <c r="J522" s="43"/>
      <c r="K522" s="43"/>
      <c r="L522" s="43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</row>
    <row r="523" spans="1:62" x14ac:dyDescent="0.2">
      <c r="A523" s="38" t="s">
        <v>737</v>
      </c>
      <c r="H523" s="42"/>
      <c r="I523" s="42"/>
      <c r="J523" s="43"/>
      <c r="K523" s="43"/>
      <c r="L523" s="43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</row>
    <row r="524" spans="1:62" x14ac:dyDescent="0.2">
      <c r="A524" s="38" t="s">
        <v>738</v>
      </c>
      <c r="H524" s="42"/>
      <c r="I524" s="42"/>
      <c r="J524" s="43"/>
      <c r="K524" s="43"/>
      <c r="L524" s="43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</row>
    <row r="525" spans="1:62" x14ac:dyDescent="0.2">
      <c r="A525" s="38" t="s">
        <v>739</v>
      </c>
      <c r="H525" s="42"/>
      <c r="I525" s="42"/>
      <c r="J525" s="43"/>
      <c r="K525" s="43"/>
      <c r="L525" s="43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</row>
    <row r="526" spans="1:62" x14ac:dyDescent="0.2">
      <c r="A526" s="38" t="s">
        <v>740</v>
      </c>
      <c r="H526" s="42"/>
      <c r="I526" s="42"/>
      <c r="J526" s="43"/>
      <c r="K526" s="43"/>
      <c r="L526" s="43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</row>
    <row r="527" spans="1:62" x14ac:dyDescent="0.2">
      <c r="A527" s="38" t="s">
        <v>741</v>
      </c>
      <c r="H527" s="42"/>
      <c r="I527" s="42"/>
      <c r="J527" s="43"/>
      <c r="K527" s="43"/>
      <c r="L527" s="43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</row>
    <row r="528" spans="1:62" x14ac:dyDescent="0.2">
      <c r="A528" s="38" t="s">
        <v>742</v>
      </c>
      <c r="H528" s="42"/>
      <c r="I528" s="42"/>
      <c r="J528" s="43"/>
      <c r="K528" s="43"/>
      <c r="L528" s="43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</row>
    <row r="529" spans="1:62" x14ac:dyDescent="0.2">
      <c r="A529" s="38" t="s">
        <v>845</v>
      </c>
      <c r="H529" s="42"/>
      <c r="I529" s="42"/>
      <c r="J529" s="43"/>
      <c r="K529" s="43"/>
      <c r="L529" s="43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</row>
    <row r="530" spans="1:62" x14ac:dyDescent="0.2">
      <c r="A530" s="38" t="s">
        <v>846</v>
      </c>
      <c r="H530" s="42"/>
      <c r="I530" s="42"/>
      <c r="J530" s="43"/>
      <c r="K530" s="43"/>
      <c r="L530" s="43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</row>
    <row r="531" spans="1:62" x14ac:dyDescent="0.2">
      <c r="A531" s="38" t="s">
        <v>847</v>
      </c>
      <c r="H531" s="42"/>
      <c r="I531" s="42"/>
      <c r="J531" s="43"/>
      <c r="K531" s="43"/>
      <c r="L531" s="43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</row>
    <row r="532" spans="1:62" x14ac:dyDescent="0.2">
      <c r="A532" s="38" t="s">
        <v>848</v>
      </c>
      <c r="H532" s="42"/>
      <c r="I532" s="42"/>
      <c r="J532" s="43"/>
      <c r="K532" s="43"/>
      <c r="L532" s="43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</row>
    <row r="533" spans="1:62" x14ac:dyDescent="0.2">
      <c r="H533" s="42"/>
      <c r="I533" s="42"/>
      <c r="J533" s="43"/>
      <c r="K533" s="43"/>
      <c r="L533" s="43"/>
      <c r="M533" s="43"/>
      <c r="N533" s="43"/>
      <c r="O533" s="43"/>
      <c r="P533" s="43"/>
      <c r="Q533" s="43"/>
      <c r="R533" s="43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</row>
    <row r="534" spans="1:62" x14ac:dyDescent="0.2">
      <c r="H534" s="42"/>
      <c r="I534" s="42"/>
      <c r="J534" s="43"/>
      <c r="K534" s="43"/>
      <c r="L534" s="43"/>
      <c r="M534" s="43"/>
      <c r="N534" s="43"/>
      <c r="O534" s="43"/>
      <c r="P534" s="43"/>
      <c r="Q534" s="43"/>
      <c r="R534" s="43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</row>
    <row r="535" spans="1:62" x14ac:dyDescent="0.2">
      <c r="H535" s="42"/>
      <c r="I535" s="42"/>
      <c r="J535" s="43"/>
      <c r="K535" s="43"/>
      <c r="L535" s="43"/>
      <c r="M535" s="43"/>
      <c r="N535" s="43"/>
      <c r="O535" s="43"/>
      <c r="P535" s="43"/>
      <c r="Q535" s="43"/>
      <c r="R535" s="43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</row>
    <row r="536" spans="1:62" x14ac:dyDescent="0.2">
      <c r="H536" s="42"/>
      <c r="I536" s="42"/>
      <c r="J536" s="43"/>
      <c r="K536" s="43"/>
      <c r="L536" s="43"/>
      <c r="M536" s="43"/>
      <c r="N536" s="43"/>
      <c r="O536" s="43"/>
      <c r="P536" s="43"/>
      <c r="Q536" s="43"/>
      <c r="R536" s="43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</row>
    <row r="537" spans="1:62" x14ac:dyDescent="0.2">
      <c r="H537" s="42"/>
      <c r="I537" s="42"/>
      <c r="J537" s="43"/>
      <c r="K537" s="43"/>
      <c r="L537" s="43"/>
      <c r="M537" s="43"/>
      <c r="N537" s="43"/>
      <c r="O537" s="43"/>
      <c r="P537" s="43"/>
      <c r="Q537" s="43"/>
      <c r="R537" s="43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</row>
    <row r="538" spans="1:62" x14ac:dyDescent="0.2">
      <c r="H538" s="42"/>
      <c r="I538" s="42"/>
      <c r="J538" s="43"/>
      <c r="K538" s="43"/>
      <c r="L538" s="43"/>
      <c r="M538" s="43"/>
      <c r="N538" s="43"/>
      <c r="O538" s="43"/>
      <c r="P538" s="43"/>
      <c r="Q538" s="43"/>
      <c r="R538" s="43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</row>
    <row r="539" spans="1:62" x14ac:dyDescent="0.2">
      <c r="H539" s="42"/>
      <c r="I539" s="42"/>
      <c r="J539" s="43"/>
      <c r="K539" s="43"/>
      <c r="L539" s="43"/>
      <c r="M539" s="43"/>
      <c r="N539" s="43"/>
      <c r="O539" s="43"/>
      <c r="P539" s="43"/>
      <c r="Q539" s="43"/>
      <c r="R539" s="43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</row>
    <row r="540" spans="1:62" x14ac:dyDescent="0.2">
      <c r="A540" s="40" t="s">
        <v>724</v>
      </c>
      <c r="H540" s="42"/>
      <c r="I540" s="42"/>
      <c r="J540" s="43"/>
      <c r="K540" s="43"/>
      <c r="L540" s="43"/>
      <c r="M540" s="43"/>
      <c r="N540" s="43"/>
      <c r="O540" s="43"/>
      <c r="P540" s="43"/>
      <c r="Q540" s="43"/>
      <c r="R540" s="43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</row>
    <row r="541" spans="1:62" x14ac:dyDescent="0.2">
      <c r="A541" s="40" t="s">
        <v>462</v>
      </c>
      <c r="H541" s="42"/>
      <c r="I541" s="42"/>
      <c r="J541" s="43"/>
      <c r="K541" s="43"/>
      <c r="L541" s="43"/>
      <c r="M541" s="43"/>
      <c r="N541" s="43"/>
      <c r="O541" s="43"/>
      <c r="P541" s="43"/>
      <c r="Q541" s="43"/>
      <c r="R541" s="43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</row>
    <row r="542" spans="1:62" x14ac:dyDescent="0.2">
      <c r="A542" s="40" t="s">
        <v>520</v>
      </c>
      <c r="B542" s="55" t="s">
        <v>850</v>
      </c>
      <c r="C542" s="55"/>
      <c r="D542" s="48">
        <f>VLOOKUP(A540,'average earnings workplace 2012'!$A$13:$GY$599,lists1!$B$12,FALSE)</f>
        <v>11.66</v>
      </c>
      <c r="E542" s="48" t="str">
        <f t="shared" ref="E542:E605" si="0">IF(D542="&amp;^%","no data",B542)</f>
        <v>LU</v>
      </c>
      <c r="F542" s="49">
        <f t="shared" ref="F542:F605" si="1">1+SUMPRODUCT((B$542:B$867=B542)*(D$542:D$867&gt;D542))</f>
        <v>27</v>
      </c>
      <c r="G542" s="49" t="str">
        <f>IF(E542="no data","9999",E542)</f>
        <v>LU</v>
      </c>
      <c r="H542" s="42">
        <f t="shared" ref="H542:H605" si="2">IF(G542="9999","9999",F542)</f>
        <v>27</v>
      </c>
      <c r="I542" s="42"/>
      <c r="J542" s="43"/>
      <c r="K542" s="43"/>
      <c r="L542" s="43"/>
      <c r="M542" s="43"/>
      <c r="N542" s="43"/>
      <c r="O542" s="43"/>
      <c r="P542" s="43"/>
      <c r="Q542" s="43"/>
      <c r="R542" s="43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</row>
    <row r="543" spans="1:62" x14ac:dyDescent="0.2">
      <c r="A543" s="40" t="s">
        <v>725</v>
      </c>
      <c r="B543" s="55" t="s">
        <v>851</v>
      </c>
      <c r="C543" s="55"/>
      <c r="D543" s="48">
        <f>VLOOKUP(A541,'average earnings workplace 2012'!$A$13:$GY$599,lists1!$B$12,FALSE)</f>
        <v>10</v>
      </c>
      <c r="E543" s="48" t="str">
        <f t="shared" si="0"/>
        <v>R80</v>
      </c>
      <c r="F543" s="49">
        <f t="shared" si="1"/>
        <v>42</v>
      </c>
      <c r="G543" s="49" t="str">
        <f t="shared" ref="G543:G606" si="3">IF(E543="no data","9999",E543)</f>
        <v>R80</v>
      </c>
      <c r="H543" s="42">
        <f t="shared" si="2"/>
        <v>42</v>
      </c>
      <c r="I543" s="42"/>
      <c r="J543" s="43"/>
      <c r="K543" s="43"/>
      <c r="L543" s="43"/>
      <c r="M543" s="43"/>
      <c r="N543" s="43"/>
      <c r="O543" s="43"/>
      <c r="P543" s="43"/>
      <c r="Q543" s="43"/>
      <c r="R543" s="43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</row>
    <row r="544" spans="1:62" x14ac:dyDescent="0.2">
      <c r="A544" s="40" t="s">
        <v>549</v>
      </c>
      <c r="B544" s="56" t="s">
        <v>852</v>
      </c>
      <c r="C544" s="56"/>
      <c r="D544" s="48">
        <f>VLOOKUP(A542,'average earnings workplace 2012'!$A$13:$GY$599,lists1!$B$12,FALSE)</f>
        <v>13.24</v>
      </c>
      <c r="E544" s="48" t="str">
        <f t="shared" si="0"/>
        <v>SR</v>
      </c>
      <c r="F544" s="49">
        <f t="shared" si="1"/>
        <v>22</v>
      </c>
      <c r="G544" s="49" t="str">
        <f t="shared" si="3"/>
        <v>SR</v>
      </c>
      <c r="H544" s="42">
        <f t="shared" si="2"/>
        <v>22</v>
      </c>
      <c r="I544" s="42"/>
      <c r="J544" s="43"/>
      <c r="K544" s="43"/>
      <c r="L544" s="43"/>
      <c r="M544" s="43"/>
      <c r="N544" s="43"/>
      <c r="O544" s="43"/>
      <c r="P544" s="43"/>
      <c r="Q544" s="43"/>
      <c r="R544" s="43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</row>
    <row r="545" spans="1:62" x14ac:dyDescent="0.2">
      <c r="A545" s="40" t="s">
        <v>696</v>
      </c>
      <c r="B545" s="55" t="s">
        <v>850</v>
      </c>
      <c r="C545" s="55"/>
      <c r="D545" s="48">
        <f>VLOOKUP(A543,'average earnings workplace 2012'!$A$13:$GY$599,lists1!$B$12,FALSE)</f>
        <v>10.58</v>
      </c>
      <c r="E545" s="48" t="str">
        <f t="shared" si="0"/>
        <v>LU</v>
      </c>
      <c r="F545" s="49">
        <f t="shared" si="1"/>
        <v>37</v>
      </c>
      <c r="G545" s="49" t="str">
        <f t="shared" si="3"/>
        <v>LU</v>
      </c>
      <c r="H545" s="42">
        <f t="shared" si="2"/>
        <v>37</v>
      </c>
      <c r="I545" s="42"/>
      <c r="J545" s="43"/>
      <c r="K545" s="43"/>
      <c r="L545" s="43"/>
      <c r="M545" s="43"/>
      <c r="N545" s="43"/>
      <c r="O545" s="43"/>
      <c r="P545" s="43"/>
      <c r="Q545" s="43"/>
      <c r="R545" s="43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</row>
    <row r="546" spans="1:62" x14ac:dyDescent="0.2">
      <c r="A546" s="40" t="s">
        <v>676</v>
      </c>
      <c r="B546" s="55" t="s">
        <v>853</v>
      </c>
      <c r="C546" s="55"/>
      <c r="D546" s="48">
        <f>VLOOKUP(A544,'average earnings workplace 2012'!$A$13:$GY$599,lists1!$B$12,FALSE)</f>
        <v>11.09</v>
      </c>
      <c r="E546" s="48" t="str">
        <f t="shared" si="0"/>
        <v>OU</v>
      </c>
      <c r="F546" s="49">
        <f t="shared" si="1"/>
        <v>49</v>
      </c>
      <c r="G546" s="49" t="str">
        <f t="shared" si="3"/>
        <v>OU</v>
      </c>
      <c r="H546" s="42">
        <f t="shared" si="2"/>
        <v>49</v>
      </c>
      <c r="I546" s="42"/>
      <c r="J546" s="43"/>
      <c r="K546" s="43"/>
      <c r="L546" s="43"/>
      <c r="M546" s="43"/>
      <c r="N546" s="43"/>
      <c r="O546" s="43"/>
      <c r="P546" s="43"/>
      <c r="Q546" s="43"/>
      <c r="R546" s="43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</row>
    <row r="547" spans="1:62" x14ac:dyDescent="0.2">
      <c r="A547" s="40" t="s">
        <v>624</v>
      </c>
      <c r="B547" s="56" t="s">
        <v>852</v>
      </c>
      <c r="C547" s="56"/>
      <c r="D547" s="48">
        <f>VLOOKUP(A545,'average earnings workplace 2012'!$A$13:$GY$599,lists1!$B$12,FALSE)</f>
        <v>13.76</v>
      </c>
      <c r="E547" s="48" t="str">
        <f t="shared" si="0"/>
        <v>SR</v>
      </c>
      <c r="F547" s="49">
        <f t="shared" si="1"/>
        <v>17</v>
      </c>
      <c r="G547" s="49" t="str">
        <f t="shared" si="3"/>
        <v>SR</v>
      </c>
      <c r="H547" s="42">
        <f t="shared" si="2"/>
        <v>17</v>
      </c>
      <c r="I547" s="42"/>
      <c r="J547" s="43"/>
      <c r="K547" s="43"/>
      <c r="L547" s="43"/>
      <c r="M547" s="43"/>
      <c r="N547" s="43"/>
      <c r="O547" s="43"/>
      <c r="P547" s="43"/>
      <c r="Q547" s="43"/>
      <c r="R547" s="43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</row>
    <row r="548" spans="1:62" x14ac:dyDescent="0.2">
      <c r="A548" s="40" t="s">
        <v>645</v>
      </c>
      <c r="B548" s="55" t="s">
        <v>854</v>
      </c>
      <c r="C548" s="55"/>
      <c r="D548" s="48">
        <f>VLOOKUP(A546,'average earnings workplace 2012'!$A$13:$GY$599,lists1!$B$12,FALSE)</f>
        <v>14.35</v>
      </c>
      <c r="E548" s="48" t="str">
        <f t="shared" si="0"/>
        <v>R50</v>
      </c>
      <c r="F548" s="49">
        <f t="shared" si="1"/>
        <v>5</v>
      </c>
      <c r="G548" s="49" t="str">
        <f t="shared" si="3"/>
        <v>R50</v>
      </c>
      <c r="H548" s="42">
        <f t="shared" si="2"/>
        <v>5</v>
      </c>
      <c r="I548" s="42"/>
      <c r="J548" s="43"/>
      <c r="K548" s="43"/>
      <c r="L548" s="43"/>
      <c r="M548" s="43"/>
      <c r="N548" s="43"/>
      <c r="O548" s="43"/>
      <c r="P548" s="43"/>
      <c r="Q548" s="43"/>
      <c r="R548" s="43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</row>
    <row r="549" spans="1:62" x14ac:dyDescent="0.2">
      <c r="A549" s="40" t="s">
        <v>646</v>
      </c>
      <c r="B549" s="55" t="s">
        <v>851</v>
      </c>
      <c r="C549" s="55"/>
      <c r="D549" s="48">
        <f>VLOOKUP(A547,'average earnings workplace 2012'!$A$13:$GY$599,lists1!$B$12,FALSE)</f>
        <v>11.43</v>
      </c>
      <c r="E549" s="48" t="str">
        <f t="shared" si="0"/>
        <v>R80</v>
      </c>
      <c r="F549" s="49">
        <f t="shared" si="1"/>
        <v>28</v>
      </c>
      <c r="G549" s="49" t="str">
        <f t="shared" si="3"/>
        <v>R80</v>
      </c>
      <c r="H549" s="42">
        <f t="shared" si="2"/>
        <v>28</v>
      </c>
      <c r="I549" s="42"/>
      <c r="J549" s="43"/>
      <c r="K549" s="43"/>
      <c r="L549" s="43"/>
      <c r="M549" s="43"/>
      <c r="N549" s="43"/>
      <c r="O549" s="43"/>
      <c r="P549" s="43"/>
      <c r="Q549" s="43"/>
      <c r="R549" s="43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</row>
    <row r="550" spans="1:62" x14ac:dyDescent="0.2">
      <c r="A550" s="40" t="s">
        <v>507</v>
      </c>
      <c r="B550" s="55" t="s">
        <v>855</v>
      </c>
      <c r="C550" s="55"/>
      <c r="D550" s="48">
        <f>VLOOKUP(A548,'average earnings workplace 2012'!$A$13:$GY$599,lists1!$B$12,FALSE)</f>
        <v>16.86</v>
      </c>
      <c r="E550" s="48" t="str">
        <f t="shared" si="0"/>
        <v>MU</v>
      </c>
      <c r="F550" s="49">
        <f t="shared" si="1"/>
        <v>10</v>
      </c>
      <c r="G550" s="49" t="str">
        <f t="shared" si="3"/>
        <v>MU</v>
      </c>
      <c r="H550" s="42">
        <f t="shared" si="2"/>
        <v>10</v>
      </c>
      <c r="I550" s="42"/>
      <c r="J550" s="43"/>
      <c r="K550" s="43"/>
      <c r="L550" s="43"/>
      <c r="M550" s="43"/>
      <c r="N550" s="43"/>
      <c r="O550" s="43"/>
      <c r="P550" s="43"/>
      <c r="Q550" s="43"/>
      <c r="R550" s="43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</row>
    <row r="551" spans="1:62" x14ac:dyDescent="0.2">
      <c r="A551" s="40" t="s">
        <v>463</v>
      </c>
      <c r="B551" s="55" t="s">
        <v>855</v>
      </c>
      <c r="C551" s="55"/>
      <c r="D551" s="48">
        <f>VLOOKUP(A549,'average earnings workplace 2012'!$A$13:$GY$599,lists1!$B$12,FALSE)</f>
        <v>15.49</v>
      </c>
      <c r="E551" s="48" t="str">
        <f t="shared" si="0"/>
        <v>MU</v>
      </c>
      <c r="F551" s="49">
        <f t="shared" si="1"/>
        <v>23</v>
      </c>
      <c r="G551" s="49" t="str">
        <f t="shared" si="3"/>
        <v>MU</v>
      </c>
      <c r="H551" s="42">
        <f t="shared" si="2"/>
        <v>23</v>
      </c>
      <c r="I551" s="42"/>
      <c r="J551" s="43"/>
      <c r="K551" s="43"/>
      <c r="L551" s="43"/>
      <c r="M551" s="43"/>
      <c r="N551" s="43"/>
      <c r="O551" s="43"/>
      <c r="P551" s="43"/>
      <c r="Q551" s="43"/>
      <c r="R551" s="43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</row>
    <row r="552" spans="1:62" x14ac:dyDescent="0.2">
      <c r="A552" s="40" t="s">
        <v>596</v>
      </c>
      <c r="B552" s="55" t="s">
        <v>853</v>
      </c>
      <c r="C552" s="55"/>
      <c r="D552" s="48">
        <f>VLOOKUP(A550,'average earnings workplace 2012'!$A$13:$GY$599,lists1!$B$12,FALSE)</f>
        <v>12.36</v>
      </c>
      <c r="E552" s="48" t="str">
        <f t="shared" si="0"/>
        <v>OU</v>
      </c>
      <c r="F552" s="49">
        <f t="shared" si="1"/>
        <v>33</v>
      </c>
      <c r="G552" s="49" t="str">
        <f t="shared" si="3"/>
        <v>OU</v>
      </c>
      <c r="H552" s="42">
        <f t="shared" si="2"/>
        <v>33</v>
      </c>
      <c r="I552" s="42"/>
      <c r="J552" s="43"/>
      <c r="K552" s="43"/>
      <c r="L552" s="43"/>
      <c r="M552" s="43"/>
      <c r="N552" s="43"/>
      <c r="O552" s="43"/>
      <c r="P552" s="43"/>
      <c r="Q552" s="43"/>
      <c r="R552" s="43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</row>
    <row r="553" spans="1:62" x14ac:dyDescent="0.2">
      <c r="A553" s="40" t="s">
        <v>685</v>
      </c>
      <c r="B553" s="55" t="s">
        <v>853</v>
      </c>
      <c r="C553" s="55"/>
      <c r="D553" s="48">
        <f>VLOOKUP(A551,'average earnings workplace 2012'!$A$13:$GY$599,lists1!$B$12,FALSE)</f>
        <v>15.42</v>
      </c>
      <c r="E553" s="48" t="str">
        <f t="shared" si="0"/>
        <v>OU</v>
      </c>
      <c r="F553" s="49">
        <f t="shared" si="1"/>
        <v>10</v>
      </c>
      <c r="G553" s="49" t="str">
        <f t="shared" si="3"/>
        <v>OU</v>
      </c>
      <c r="H553" s="42">
        <f t="shared" si="2"/>
        <v>10</v>
      </c>
      <c r="I553" s="42"/>
      <c r="J553" s="43"/>
      <c r="K553" s="43"/>
      <c r="L553" s="43"/>
      <c r="M553" s="43"/>
      <c r="N553" s="43"/>
      <c r="O553" s="43"/>
      <c r="P553" s="43"/>
      <c r="Q553" s="43"/>
      <c r="R553" s="43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</row>
    <row r="554" spans="1:62" x14ac:dyDescent="0.2">
      <c r="A554" s="40" t="s">
        <v>550</v>
      </c>
      <c r="B554" s="55" t="s">
        <v>853</v>
      </c>
      <c r="C554" s="55"/>
      <c r="D554" s="48">
        <f>VLOOKUP(A552,'average earnings workplace 2012'!$A$13:$GY$599,lists1!$B$12,FALSE)</f>
        <v>15.56</v>
      </c>
      <c r="E554" s="48" t="str">
        <f t="shared" si="0"/>
        <v>OU</v>
      </c>
      <c r="F554" s="49">
        <f t="shared" si="1"/>
        <v>9</v>
      </c>
      <c r="G554" s="49" t="str">
        <f t="shared" si="3"/>
        <v>OU</v>
      </c>
      <c r="H554" s="42">
        <f t="shared" si="2"/>
        <v>9</v>
      </c>
      <c r="I554" s="42"/>
      <c r="J554" s="43"/>
      <c r="K554" s="43"/>
      <c r="L554" s="43"/>
      <c r="M554" s="43"/>
      <c r="N554" s="43"/>
      <c r="O554" s="43"/>
      <c r="P554" s="43"/>
      <c r="Q554" s="43"/>
      <c r="R554" s="43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</row>
    <row r="555" spans="1:62" x14ac:dyDescent="0.2">
      <c r="A555" s="40" t="s">
        <v>731</v>
      </c>
      <c r="B555" s="56" t="s">
        <v>852</v>
      </c>
      <c r="C555" s="56"/>
      <c r="D555" s="48">
        <f>VLOOKUP(A553,'average earnings workplace 2012'!$A$13:$GY$599,lists1!$B$12,FALSE)</f>
        <v>14.39</v>
      </c>
      <c r="E555" s="48" t="str">
        <f t="shared" si="0"/>
        <v>SR</v>
      </c>
      <c r="F555" s="49">
        <f t="shared" si="1"/>
        <v>11</v>
      </c>
      <c r="G555" s="49" t="str">
        <f t="shared" si="3"/>
        <v>SR</v>
      </c>
      <c r="H555" s="42">
        <f t="shared" si="2"/>
        <v>11</v>
      </c>
      <c r="I555" s="42"/>
      <c r="J555" s="43"/>
      <c r="K555" s="43"/>
      <c r="L555" s="43"/>
      <c r="M555" s="43"/>
      <c r="N555" s="43"/>
      <c r="O555" s="43"/>
      <c r="P555" s="43"/>
      <c r="Q555" s="43"/>
      <c r="R555" s="43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</row>
    <row r="556" spans="1:62" x14ac:dyDescent="0.2">
      <c r="A556" s="40" t="s">
        <v>585</v>
      </c>
      <c r="B556" s="55" t="s">
        <v>854</v>
      </c>
      <c r="C556" s="55"/>
      <c r="D556" s="48">
        <f>VLOOKUP(A554,'average earnings workplace 2012'!$A$13:$GY$599,lists1!$B$12,FALSE)</f>
        <v>11.07</v>
      </c>
      <c r="E556" s="48" t="str">
        <f t="shared" si="0"/>
        <v>R50</v>
      </c>
      <c r="F556" s="49">
        <f t="shared" si="1"/>
        <v>41</v>
      </c>
      <c r="G556" s="49" t="str">
        <f t="shared" si="3"/>
        <v>R50</v>
      </c>
      <c r="H556" s="42">
        <f t="shared" si="2"/>
        <v>41</v>
      </c>
      <c r="I556" s="42"/>
      <c r="J556" s="43"/>
      <c r="K556" s="43"/>
      <c r="L556" s="43"/>
      <c r="M556" s="43"/>
      <c r="N556" s="43"/>
      <c r="O556" s="43"/>
      <c r="P556" s="43"/>
      <c r="Q556" s="43"/>
      <c r="R556" s="43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</row>
    <row r="557" spans="1:62" x14ac:dyDescent="0.2">
      <c r="A557" s="40" t="s">
        <v>647</v>
      </c>
      <c r="B557" s="56" t="s">
        <v>852</v>
      </c>
      <c r="C557" s="56"/>
      <c r="D557" s="48">
        <f>VLOOKUP(A555,'average earnings workplace 2012'!$A$13:$GY$599,lists1!$B$12,FALSE)</f>
        <v>12.71</v>
      </c>
      <c r="E557" s="48" t="str">
        <f t="shared" si="0"/>
        <v>SR</v>
      </c>
      <c r="F557" s="49">
        <f t="shared" si="1"/>
        <v>29</v>
      </c>
      <c r="G557" s="49" t="str">
        <f t="shared" si="3"/>
        <v>SR</v>
      </c>
      <c r="H557" s="42">
        <f t="shared" si="2"/>
        <v>29</v>
      </c>
      <c r="I557" s="42"/>
      <c r="J557" s="43"/>
      <c r="K557" s="43"/>
      <c r="L557" s="43"/>
      <c r="M557" s="43"/>
      <c r="N557" s="43"/>
      <c r="O557" s="43"/>
      <c r="P557" s="43"/>
      <c r="Q557" s="43"/>
      <c r="R557" s="43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</row>
    <row r="558" spans="1:62" x14ac:dyDescent="0.2">
      <c r="A558" s="40" t="s">
        <v>572</v>
      </c>
      <c r="B558" s="56" t="s">
        <v>852</v>
      </c>
      <c r="C558" s="56"/>
      <c r="D558" s="48">
        <f>VLOOKUP(A556,'average earnings workplace 2012'!$A$13:$GY$599,lists1!$B$12,FALSE)</f>
        <v>12.14</v>
      </c>
      <c r="E558" s="48" t="str">
        <f t="shared" si="0"/>
        <v>SR</v>
      </c>
      <c r="F558" s="49">
        <f t="shared" si="1"/>
        <v>35</v>
      </c>
      <c r="G558" s="49" t="str">
        <f t="shared" si="3"/>
        <v>SR</v>
      </c>
      <c r="H558" s="42">
        <f t="shared" si="2"/>
        <v>35</v>
      </c>
      <c r="I558" s="42"/>
      <c r="J558" s="43"/>
      <c r="K558" s="43"/>
      <c r="L558" s="43"/>
      <c r="M558" s="43"/>
      <c r="N558" s="43"/>
      <c r="O558" s="43"/>
      <c r="P558" s="43"/>
      <c r="Q558" s="43"/>
      <c r="R558" s="43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</row>
    <row r="559" spans="1:62" x14ac:dyDescent="0.2">
      <c r="A559" s="40" t="s">
        <v>528</v>
      </c>
      <c r="B559" s="55" t="s">
        <v>855</v>
      </c>
      <c r="C559" s="55"/>
      <c r="D559" s="48">
        <f>VLOOKUP(A557,'average earnings workplace 2012'!$A$13:$GY$599,lists1!$B$12,FALSE)</f>
        <v>14.36</v>
      </c>
      <c r="E559" s="48" t="str">
        <f t="shared" si="0"/>
        <v>MU</v>
      </c>
      <c r="F559" s="49">
        <f t="shared" si="1"/>
        <v>33</v>
      </c>
      <c r="G559" s="49" t="str">
        <f t="shared" si="3"/>
        <v>MU</v>
      </c>
      <c r="H559" s="42">
        <f t="shared" si="2"/>
        <v>33</v>
      </c>
      <c r="I559" s="42"/>
      <c r="J559" s="43"/>
      <c r="K559" s="43"/>
      <c r="L559" s="43"/>
      <c r="M559" s="43"/>
      <c r="N559" s="43"/>
      <c r="O559" s="43"/>
      <c r="P559" s="43"/>
      <c r="Q559" s="43"/>
      <c r="R559" s="43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</row>
    <row r="560" spans="1:62" x14ac:dyDescent="0.2">
      <c r="A560" s="40" t="s">
        <v>456</v>
      </c>
      <c r="B560" s="55" t="s">
        <v>855</v>
      </c>
      <c r="C560" s="55"/>
      <c r="D560" s="48">
        <f>VLOOKUP(A558,'average earnings workplace 2012'!$A$13:$GY$599,lists1!$B$12,FALSE)</f>
        <v>14.01</v>
      </c>
      <c r="E560" s="48" t="str">
        <f t="shared" si="0"/>
        <v>MU</v>
      </c>
      <c r="F560" s="49">
        <f t="shared" si="1"/>
        <v>36</v>
      </c>
      <c r="G560" s="49" t="str">
        <f t="shared" si="3"/>
        <v>MU</v>
      </c>
      <c r="H560" s="42">
        <f t="shared" si="2"/>
        <v>36</v>
      </c>
      <c r="I560" s="42"/>
      <c r="J560" s="43"/>
      <c r="K560" s="43"/>
      <c r="L560" s="43"/>
      <c r="M560" s="43"/>
      <c r="N560" s="43"/>
      <c r="O560" s="43"/>
      <c r="P560" s="43"/>
      <c r="Q560" s="43"/>
      <c r="R560" s="43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</row>
    <row r="561" spans="1:62" x14ac:dyDescent="0.2">
      <c r="A561" s="40" t="s">
        <v>457</v>
      </c>
      <c r="B561" s="55" t="s">
        <v>850</v>
      </c>
      <c r="C561" s="55"/>
      <c r="D561" s="48">
        <f>VLOOKUP(A559,'average earnings workplace 2012'!$A$13:$GY$599,lists1!$B$12,FALSE)</f>
        <v>12.27</v>
      </c>
      <c r="E561" s="48" t="str">
        <f t="shared" si="0"/>
        <v>LU</v>
      </c>
      <c r="F561" s="49">
        <f t="shared" si="1"/>
        <v>21</v>
      </c>
      <c r="G561" s="49" t="str">
        <f t="shared" si="3"/>
        <v>LU</v>
      </c>
      <c r="H561" s="42">
        <f t="shared" si="2"/>
        <v>21</v>
      </c>
      <c r="I561" s="42"/>
      <c r="J561" s="43"/>
      <c r="K561" s="43"/>
      <c r="L561" s="43"/>
      <c r="M561" s="43"/>
      <c r="N561" s="43"/>
      <c r="O561" s="43"/>
      <c r="P561" s="43"/>
      <c r="Q561" s="43"/>
      <c r="R561" s="43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</row>
    <row r="562" spans="1:62" x14ac:dyDescent="0.2">
      <c r="A562" s="40" t="s">
        <v>521</v>
      </c>
      <c r="B562" s="55" t="s">
        <v>853</v>
      </c>
      <c r="C562" s="55"/>
      <c r="D562" s="48">
        <f>VLOOKUP(A560,'average earnings workplace 2012'!$A$13:$GY$599,lists1!$B$12,FALSE)</f>
        <v>11.11</v>
      </c>
      <c r="E562" s="48" t="str">
        <f t="shared" si="0"/>
        <v>OU</v>
      </c>
      <c r="F562" s="49">
        <f t="shared" si="1"/>
        <v>48</v>
      </c>
      <c r="G562" s="49" t="str">
        <f t="shared" si="3"/>
        <v>OU</v>
      </c>
      <c r="H562" s="42">
        <f t="shared" si="2"/>
        <v>48</v>
      </c>
      <c r="I562" s="42"/>
      <c r="J562" s="43"/>
      <c r="K562" s="43"/>
      <c r="L562" s="43"/>
      <c r="M562" s="43"/>
      <c r="N562" s="43"/>
      <c r="O562" s="43"/>
      <c r="P562" s="43"/>
      <c r="Q562" s="43"/>
      <c r="R562" s="43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</row>
    <row r="563" spans="1:62" x14ac:dyDescent="0.2">
      <c r="A563" s="40" t="s">
        <v>468</v>
      </c>
      <c r="B563" s="55" t="s">
        <v>850</v>
      </c>
      <c r="C563" s="55"/>
      <c r="D563" s="48">
        <f>VLOOKUP(A561,'average earnings workplace 2012'!$A$13:$GY$599,lists1!$B$12,FALSE)</f>
        <v>10.46</v>
      </c>
      <c r="E563" s="48" t="str">
        <f t="shared" si="0"/>
        <v>LU</v>
      </c>
      <c r="F563" s="49">
        <f t="shared" si="1"/>
        <v>38</v>
      </c>
      <c r="G563" s="49" t="str">
        <f t="shared" si="3"/>
        <v>LU</v>
      </c>
      <c r="H563" s="42">
        <f t="shared" si="2"/>
        <v>38</v>
      </c>
      <c r="I563" s="42"/>
      <c r="J563" s="43"/>
      <c r="K563" s="43"/>
      <c r="L563" s="43"/>
      <c r="M563" s="43"/>
      <c r="N563" s="43"/>
      <c r="O563" s="43"/>
      <c r="P563" s="43"/>
      <c r="Q563" s="43"/>
      <c r="R563" s="43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</row>
    <row r="564" spans="1:62" x14ac:dyDescent="0.2">
      <c r="A564" s="40" t="s">
        <v>535</v>
      </c>
      <c r="B564" s="56" t="s">
        <v>852</v>
      </c>
      <c r="C564" s="56"/>
      <c r="D564" s="48">
        <f>VLOOKUP(A562,'average earnings workplace 2012'!$A$13:$GY$599,lists1!$B$12,FALSE)</f>
        <v>10.19</v>
      </c>
      <c r="E564" s="48" t="str">
        <f t="shared" si="0"/>
        <v>SR</v>
      </c>
      <c r="F564" s="49">
        <f t="shared" si="1"/>
        <v>50</v>
      </c>
      <c r="G564" s="49" t="str">
        <f t="shared" si="3"/>
        <v>SR</v>
      </c>
      <c r="H564" s="42">
        <f t="shared" si="2"/>
        <v>50</v>
      </c>
      <c r="I564" s="42"/>
      <c r="J564" s="43"/>
      <c r="K564" s="43"/>
      <c r="L564" s="43"/>
      <c r="M564" s="43"/>
      <c r="N564" s="43"/>
      <c r="O564" s="43"/>
      <c r="P564" s="43"/>
      <c r="Q564" s="43"/>
      <c r="R564" s="43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</row>
    <row r="565" spans="1:62" x14ac:dyDescent="0.2">
      <c r="A565" s="40" t="s">
        <v>732</v>
      </c>
      <c r="B565" s="55" t="s">
        <v>855</v>
      </c>
      <c r="C565" s="55"/>
      <c r="D565" s="48">
        <f>VLOOKUP(A563,'average earnings workplace 2012'!$A$13:$GY$599,lists1!$B$12,FALSE)</f>
        <v>10.79</v>
      </c>
      <c r="E565" s="48" t="str">
        <f t="shared" si="0"/>
        <v>MU</v>
      </c>
      <c r="F565" s="49">
        <f t="shared" si="1"/>
        <v>68</v>
      </c>
      <c r="G565" s="49" t="str">
        <f t="shared" si="3"/>
        <v>MU</v>
      </c>
      <c r="H565" s="42">
        <f t="shared" si="2"/>
        <v>68</v>
      </c>
      <c r="I565" s="42"/>
      <c r="J565" s="43"/>
      <c r="K565" s="43"/>
      <c r="L565" s="43"/>
      <c r="M565" s="43"/>
      <c r="N565" s="43"/>
      <c r="O565" s="43"/>
      <c r="P565" s="43"/>
      <c r="Q565" s="43"/>
      <c r="R565" s="43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</row>
    <row r="566" spans="1:62" x14ac:dyDescent="0.2">
      <c r="A566" s="40" t="s">
        <v>664</v>
      </c>
      <c r="B566" s="56" t="s">
        <v>852</v>
      </c>
      <c r="C566" s="56"/>
      <c r="D566" s="48">
        <f>VLOOKUP(A564,'average earnings workplace 2012'!$A$13:$GY$599,lists1!$B$12,FALSE)</f>
        <v>9.8699999999999992</v>
      </c>
      <c r="E566" s="48" t="str">
        <f t="shared" si="0"/>
        <v>SR</v>
      </c>
      <c r="F566" s="49">
        <f t="shared" si="1"/>
        <v>54</v>
      </c>
      <c r="G566" s="49" t="str">
        <f t="shared" si="3"/>
        <v>SR</v>
      </c>
      <c r="H566" s="42">
        <f t="shared" si="2"/>
        <v>54</v>
      </c>
      <c r="I566" s="42"/>
      <c r="J566" s="43"/>
      <c r="K566" s="43"/>
      <c r="L566" s="43"/>
      <c r="M566" s="43"/>
      <c r="N566" s="43"/>
      <c r="O566" s="43"/>
      <c r="P566" s="43"/>
      <c r="Q566" s="43"/>
      <c r="R566" s="43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</row>
    <row r="567" spans="1:62" x14ac:dyDescent="0.2">
      <c r="A567" s="40" t="s">
        <v>511</v>
      </c>
      <c r="B567" s="55" t="s">
        <v>850</v>
      </c>
      <c r="C567" s="55"/>
      <c r="D567" s="48">
        <f>VLOOKUP(A565,'average earnings workplace 2012'!$A$13:$GY$599,lists1!$B$12,FALSE)</f>
        <v>13.67</v>
      </c>
      <c r="E567" s="48" t="str">
        <f t="shared" si="0"/>
        <v>LU</v>
      </c>
      <c r="F567" s="49">
        <f t="shared" si="1"/>
        <v>9</v>
      </c>
      <c r="G567" s="49" t="str">
        <f t="shared" si="3"/>
        <v>LU</v>
      </c>
      <c r="H567" s="42">
        <f t="shared" si="2"/>
        <v>9</v>
      </c>
      <c r="I567" s="42"/>
      <c r="J567" s="43"/>
      <c r="K567" s="43"/>
      <c r="L567" s="43"/>
      <c r="M567" s="43"/>
      <c r="N567" s="43"/>
      <c r="O567" s="43"/>
      <c r="P567" s="43"/>
      <c r="Q567" s="43"/>
      <c r="R567" s="43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</row>
    <row r="568" spans="1:62" x14ac:dyDescent="0.2">
      <c r="A568" s="40" t="s">
        <v>597</v>
      </c>
      <c r="B568" s="55" t="s">
        <v>850</v>
      </c>
      <c r="C568" s="55"/>
      <c r="D568" s="48">
        <f>VLOOKUP(A566,'average earnings workplace 2012'!$A$13:$GY$599,lists1!$B$12,FALSE)</f>
        <v>19.64</v>
      </c>
      <c r="E568" s="48" t="str">
        <f t="shared" si="0"/>
        <v>LU</v>
      </c>
      <c r="F568" s="49">
        <f t="shared" si="1"/>
        <v>1</v>
      </c>
      <c r="G568" s="49" t="str">
        <f t="shared" si="3"/>
        <v>LU</v>
      </c>
      <c r="H568" s="42">
        <f t="shared" si="2"/>
        <v>1</v>
      </c>
      <c r="I568" s="42"/>
      <c r="J568" s="43"/>
      <c r="K568" s="43"/>
      <c r="L568" s="43"/>
      <c r="M568" s="43"/>
      <c r="N568" s="43"/>
      <c r="O568" s="43"/>
      <c r="P568" s="43"/>
      <c r="Q568" s="43"/>
      <c r="R568" s="43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</row>
    <row r="569" spans="1:62" x14ac:dyDescent="0.2">
      <c r="A569" s="40" t="s">
        <v>618</v>
      </c>
      <c r="B569" s="55" t="s">
        <v>855</v>
      </c>
      <c r="C569" s="55"/>
      <c r="D569" s="48">
        <f>VLOOKUP(A567,'average earnings workplace 2012'!$A$13:$GY$599,lists1!$B$12,FALSE)</f>
        <v>12.26</v>
      </c>
      <c r="E569" s="48" t="str">
        <f t="shared" si="0"/>
        <v>MU</v>
      </c>
      <c r="F569" s="49">
        <f t="shared" si="1"/>
        <v>55</v>
      </c>
      <c r="G569" s="49" t="str">
        <f t="shared" si="3"/>
        <v>MU</v>
      </c>
      <c r="H569" s="42">
        <f t="shared" si="2"/>
        <v>55</v>
      </c>
      <c r="I569" s="42"/>
      <c r="J569" s="43"/>
      <c r="K569" s="43"/>
      <c r="L569" s="43"/>
      <c r="M569" s="43"/>
      <c r="N569" s="43"/>
      <c r="O569" s="43"/>
      <c r="P569" s="43"/>
      <c r="Q569" s="43"/>
      <c r="R569" s="43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</row>
    <row r="570" spans="1:62" x14ac:dyDescent="0.2">
      <c r="A570" s="40" t="s">
        <v>648</v>
      </c>
      <c r="B570" s="55" t="s">
        <v>854</v>
      </c>
      <c r="C570" s="55"/>
      <c r="D570" s="48">
        <f>VLOOKUP(A568,'average earnings workplace 2012'!$A$13:$GY$599,lists1!$B$12,FALSE)</f>
        <v>11.12</v>
      </c>
      <c r="E570" s="48" t="str">
        <f t="shared" si="0"/>
        <v>R50</v>
      </c>
      <c r="F570" s="49">
        <f t="shared" si="1"/>
        <v>38</v>
      </c>
      <c r="G570" s="49" t="str">
        <f t="shared" si="3"/>
        <v>R50</v>
      </c>
      <c r="H570" s="42">
        <f t="shared" si="2"/>
        <v>38</v>
      </c>
      <c r="I570" s="42"/>
      <c r="J570" s="43"/>
      <c r="K570" s="43"/>
      <c r="L570" s="43"/>
      <c r="M570" s="43"/>
      <c r="N570" s="43"/>
      <c r="O570" s="43"/>
      <c r="P570" s="43"/>
      <c r="Q570" s="43"/>
      <c r="R570" s="43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</row>
    <row r="571" spans="1:62" x14ac:dyDescent="0.2">
      <c r="A571" s="40" t="s">
        <v>598</v>
      </c>
      <c r="B571" s="55" t="s">
        <v>851</v>
      </c>
      <c r="C571" s="55"/>
      <c r="D571" s="48">
        <f>VLOOKUP(A569,'average earnings workplace 2012'!$A$13:$GY$599,lists1!$B$12,FALSE)</f>
        <v>11.1</v>
      </c>
      <c r="E571" s="48" t="str">
        <f t="shared" si="0"/>
        <v>R80</v>
      </c>
      <c r="F571" s="49">
        <f t="shared" si="1"/>
        <v>31</v>
      </c>
      <c r="G571" s="49" t="str">
        <f t="shared" si="3"/>
        <v>R80</v>
      </c>
      <c r="H571" s="42">
        <f t="shared" si="2"/>
        <v>31</v>
      </c>
      <c r="I571" s="42"/>
      <c r="J571" s="43"/>
      <c r="K571" s="43"/>
      <c r="L571" s="43"/>
      <c r="M571" s="43"/>
      <c r="N571" s="43"/>
      <c r="O571" s="43"/>
      <c r="P571" s="43"/>
      <c r="Q571" s="43"/>
      <c r="R571" s="43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</row>
    <row r="572" spans="1:62" x14ac:dyDescent="0.2">
      <c r="A572" s="40" t="s">
        <v>665</v>
      </c>
      <c r="B572" s="55" t="s">
        <v>855</v>
      </c>
      <c r="C572" s="55"/>
      <c r="D572" s="48">
        <f>VLOOKUP(A570,'average earnings workplace 2012'!$A$13:$GY$599,lists1!$B$12,FALSE)</f>
        <v>13.3</v>
      </c>
      <c r="E572" s="48" t="str">
        <f t="shared" si="0"/>
        <v>MU</v>
      </c>
      <c r="F572" s="49">
        <f t="shared" si="1"/>
        <v>46</v>
      </c>
      <c r="G572" s="49" t="str">
        <f t="shared" si="3"/>
        <v>MU</v>
      </c>
      <c r="H572" s="42">
        <f t="shared" si="2"/>
        <v>46</v>
      </c>
      <c r="I572" s="42"/>
      <c r="J572" s="43"/>
      <c r="K572" s="43"/>
      <c r="L572" s="43"/>
      <c r="M572" s="43"/>
      <c r="N572" s="43"/>
      <c r="O572" s="43"/>
      <c r="P572" s="43"/>
      <c r="Q572" s="43"/>
      <c r="R572" s="43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</row>
    <row r="573" spans="1:62" x14ac:dyDescent="0.2">
      <c r="A573" s="40" t="s">
        <v>733</v>
      </c>
      <c r="B573" s="56" t="s">
        <v>852</v>
      </c>
      <c r="C573" s="56"/>
      <c r="D573" s="48">
        <f>VLOOKUP(A571,'average earnings workplace 2012'!$A$13:$GY$599,lists1!$B$12,FALSE)</f>
        <v>14.4</v>
      </c>
      <c r="E573" s="48" t="str">
        <f t="shared" si="0"/>
        <v>SR</v>
      </c>
      <c r="F573" s="49">
        <f t="shared" si="1"/>
        <v>10</v>
      </c>
      <c r="G573" s="49" t="str">
        <f t="shared" si="3"/>
        <v>SR</v>
      </c>
      <c r="H573" s="42">
        <f t="shared" si="2"/>
        <v>10</v>
      </c>
      <c r="I573" s="42"/>
      <c r="J573" s="43"/>
      <c r="K573" s="43"/>
      <c r="L573" s="43"/>
      <c r="M573" s="43"/>
      <c r="N573" s="43"/>
      <c r="O573" s="43"/>
      <c r="P573" s="43"/>
      <c r="Q573" s="43"/>
      <c r="R573" s="43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</row>
    <row r="574" spans="1:62" x14ac:dyDescent="0.2">
      <c r="A574" s="40" t="s">
        <v>619</v>
      </c>
      <c r="B574" s="55" t="s">
        <v>850</v>
      </c>
      <c r="C574" s="55"/>
      <c r="D574" s="48">
        <f>VLOOKUP(A572,'average earnings workplace 2012'!$A$13:$GY$599,lists1!$B$12,FALSE)</f>
        <v>12.63</v>
      </c>
      <c r="E574" s="48" t="str">
        <f t="shared" si="0"/>
        <v>LU</v>
      </c>
      <c r="F574" s="49">
        <f t="shared" si="1"/>
        <v>19</v>
      </c>
      <c r="G574" s="49" t="str">
        <f t="shared" si="3"/>
        <v>LU</v>
      </c>
      <c r="H574" s="42">
        <f t="shared" si="2"/>
        <v>19</v>
      </c>
      <c r="I574" s="42"/>
      <c r="J574" s="43"/>
      <c r="K574" s="43"/>
      <c r="L574" s="43"/>
      <c r="M574" s="43"/>
      <c r="N574" s="43"/>
      <c r="O574" s="43"/>
      <c r="P574" s="43"/>
      <c r="Q574" s="43"/>
      <c r="R574" s="43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</row>
    <row r="575" spans="1:62" x14ac:dyDescent="0.2">
      <c r="A575" s="40" t="s">
        <v>649</v>
      </c>
      <c r="B575" s="55" t="s">
        <v>850</v>
      </c>
      <c r="C575" s="55"/>
      <c r="D575" s="48">
        <f>VLOOKUP(A573,'average earnings workplace 2012'!$A$13:$GY$599,lists1!$B$12,FALSE)</f>
        <v>13.98</v>
      </c>
      <c r="E575" s="48" t="str">
        <f t="shared" si="0"/>
        <v>LU</v>
      </c>
      <c r="F575" s="49">
        <f t="shared" si="1"/>
        <v>8</v>
      </c>
      <c r="G575" s="49" t="str">
        <f t="shared" si="3"/>
        <v>LU</v>
      </c>
      <c r="H575" s="42">
        <f t="shared" si="2"/>
        <v>8</v>
      </c>
      <c r="I575" s="42"/>
      <c r="J575" s="43"/>
      <c r="K575" s="43"/>
      <c r="L575" s="43"/>
      <c r="M575" s="43"/>
      <c r="N575" s="43"/>
      <c r="O575" s="43"/>
      <c r="P575" s="43"/>
      <c r="Q575" s="43"/>
      <c r="R575" s="43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</row>
    <row r="576" spans="1:62" x14ac:dyDescent="0.2">
      <c r="A576" s="40" t="s">
        <v>579</v>
      </c>
      <c r="B576" s="56" t="s">
        <v>852</v>
      </c>
      <c r="C576" s="56"/>
      <c r="D576" s="48">
        <f>VLOOKUP(A574,'average earnings workplace 2012'!$A$13:$GY$599,lists1!$B$12,FALSE)</f>
        <v>12.54</v>
      </c>
      <c r="E576" s="48" t="str">
        <f t="shared" si="0"/>
        <v>SR</v>
      </c>
      <c r="F576" s="49">
        <f t="shared" si="1"/>
        <v>30</v>
      </c>
      <c r="G576" s="49" t="str">
        <f t="shared" si="3"/>
        <v>SR</v>
      </c>
      <c r="H576" s="42">
        <f t="shared" si="2"/>
        <v>30</v>
      </c>
      <c r="I576" s="42"/>
      <c r="J576" s="43"/>
      <c r="K576" s="43"/>
      <c r="L576" s="43"/>
      <c r="M576" s="43"/>
      <c r="N576" s="43"/>
      <c r="O576" s="43"/>
      <c r="P576" s="43"/>
      <c r="Q576" s="43"/>
      <c r="R576" s="43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</row>
    <row r="577" spans="1:62" x14ac:dyDescent="0.2">
      <c r="A577" s="40" t="s">
        <v>608</v>
      </c>
      <c r="B577" s="55" t="s">
        <v>855</v>
      </c>
      <c r="C577" s="55"/>
      <c r="D577" s="48">
        <f>VLOOKUP(A575,'average earnings workplace 2012'!$A$13:$GY$599,lists1!$B$12,FALSE)</f>
        <v>15.19</v>
      </c>
      <c r="E577" s="48" t="str">
        <f t="shared" si="0"/>
        <v>MU</v>
      </c>
      <c r="F577" s="49">
        <f t="shared" si="1"/>
        <v>24</v>
      </c>
      <c r="G577" s="49" t="str">
        <f t="shared" si="3"/>
        <v>MU</v>
      </c>
      <c r="H577" s="42">
        <f t="shared" si="2"/>
        <v>24</v>
      </c>
      <c r="I577" s="42"/>
      <c r="J577" s="43"/>
      <c r="K577" s="43"/>
      <c r="L577" s="43"/>
      <c r="M577" s="43"/>
      <c r="N577" s="43"/>
      <c r="O577" s="43"/>
      <c r="P577" s="43"/>
      <c r="Q577" s="43"/>
      <c r="R577" s="43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</row>
    <row r="578" spans="1:62" x14ac:dyDescent="0.2">
      <c r="A578" s="40" t="s">
        <v>551</v>
      </c>
      <c r="B578" s="56" t="s">
        <v>852</v>
      </c>
      <c r="C578" s="56"/>
      <c r="D578" s="48">
        <f>VLOOKUP(A576,'average earnings workplace 2012'!$A$13:$GY$599,lists1!$B$12,FALSE)</f>
        <v>11.69</v>
      </c>
      <c r="E578" s="48" t="str">
        <f t="shared" si="0"/>
        <v>SR</v>
      </c>
      <c r="F578" s="49">
        <f t="shared" si="1"/>
        <v>39</v>
      </c>
      <c r="G578" s="49" t="str">
        <f t="shared" si="3"/>
        <v>SR</v>
      </c>
      <c r="H578" s="42">
        <f t="shared" si="2"/>
        <v>39</v>
      </c>
      <c r="I578" s="42"/>
      <c r="J578" s="43"/>
      <c r="K578" s="43"/>
      <c r="L578" s="43"/>
      <c r="M578" s="43"/>
      <c r="N578" s="43"/>
      <c r="O578" s="43"/>
      <c r="P578" s="43"/>
      <c r="Q578" s="43"/>
      <c r="R578" s="43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</row>
    <row r="579" spans="1:62" x14ac:dyDescent="0.2">
      <c r="A579" s="40" t="s">
        <v>478</v>
      </c>
      <c r="B579" s="55" t="s">
        <v>855</v>
      </c>
      <c r="C579" s="55"/>
      <c r="D579" s="48">
        <f>VLOOKUP(A577,'average earnings workplace 2012'!$A$13:$GY$599,lists1!$B$12,FALSE)</f>
        <v>12.38</v>
      </c>
      <c r="E579" s="48" t="str">
        <f t="shared" si="0"/>
        <v>MU</v>
      </c>
      <c r="F579" s="49">
        <f t="shared" si="1"/>
        <v>53</v>
      </c>
      <c r="G579" s="49" t="str">
        <f t="shared" si="3"/>
        <v>MU</v>
      </c>
      <c r="H579" s="42">
        <f t="shared" si="2"/>
        <v>53</v>
      </c>
      <c r="I579" s="42"/>
      <c r="J579" s="43"/>
      <c r="K579" s="43"/>
      <c r="L579" s="43"/>
      <c r="M579" s="43"/>
      <c r="N579" s="43"/>
      <c r="O579" s="43"/>
      <c r="P579" s="43"/>
      <c r="Q579" s="43"/>
      <c r="R579" s="43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</row>
    <row r="580" spans="1:62" x14ac:dyDescent="0.2">
      <c r="A580" s="40" t="s">
        <v>469</v>
      </c>
      <c r="B580" s="55" t="s">
        <v>850</v>
      </c>
      <c r="C580" s="55"/>
      <c r="D580" s="48">
        <f>VLOOKUP(A578,'average earnings workplace 2012'!$A$13:$GY$599,lists1!$B$12,FALSE)</f>
        <v>11.52</v>
      </c>
      <c r="E580" s="48" t="str">
        <f t="shared" si="0"/>
        <v>LU</v>
      </c>
      <c r="F580" s="49">
        <f t="shared" si="1"/>
        <v>29</v>
      </c>
      <c r="G580" s="49" t="str">
        <f t="shared" si="3"/>
        <v>LU</v>
      </c>
      <c r="H580" s="42">
        <f t="shared" si="2"/>
        <v>29</v>
      </c>
      <c r="I580" s="42"/>
      <c r="J580" s="43"/>
      <c r="K580" s="43"/>
      <c r="L580" s="43"/>
      <c r="M580" s="43"/>
      <c r="N580" s="43"/>
      <c r="O580" s="43"/>
      <c r="P580" s="43"/>
      <c r="Q580" s="43"/>
      <c r="R580" s="43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</row>
    <row r="581" spans="1:62" x14ac:dyDescent="0.2">
      <c r="A581" s="40" t="s">
        <v>512</v>
      </c>
      <c r="B581" s="55" t="s">
        <v>853</v>
      </c>
      <c r="C581" s="55"/>
      <c r="D581" s="48">
        <f>VLOOKUP(A579,'average earnings workplace 2012'!$A$13:$GY$599,lists1!$B$12,FALSE)</f>
        <v>10.3</v>
      </c>
      <c r="E581" s="48" t="str">
        <f t="shared" si="0"/>
        <v>OU</v>
      </c>
      <c r="F581" s="49">
        <f t="shared" si="1"/>
        <v>55</v>
      </c>
      <c r="G581" s="49" t="str">
        <f t="shared" si="3"/>
        <v>OU</v>
      </c>
      <c r="H581" s="42">
        <f t="shared" si="2"/>
        <v>55</v>
      </c>
      <c r="I581" s="42"/>
      <c r="J581" s="43"/>
      <c r="K581" s="43"/>
      <c r="L581" s="43"/>
      <c r="M581" s="43"/>
      <c r="N581" s="43"/>
      <c r="O581" s="43"/>
      <c r="P581" s="43"/>
      <c r="Q581" s="43"/>
      <c r="R581" s="43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</row>
    <row r="582" spans="1:62" x14ac:dyDescent="0.2">
      <c r="A582" s="40" t="s">
        <v>591</v>
      </c>
      <c r="B582" s="55" t="s">
        <v>855</v>
      </c>
      <c r="C582" s="55"/>
      <c r="D582" s="48">
        <f>VLOOKUP(A580,'average earnings workplace 2012'!$A$13:$GY$599,lists1!$B$12,FALSE)</f>
        <v>12.26</v>
      </c>
      <c r="E582" s="48" t="str">
        <f t="shared" si="0"/>
        <v>MU</v>
      </c>
      <c r="F582" s="49">
        <f t="shared" si="1"/>
        <v>55</v>
      </c>
      <c r="G582" s="49" t="str">
        <f t="shared" si="3"/>
        <v>MU</v>
      </c>
      <c r="H582" s="42">
        <f t="shared" si="2"/>
        <v>55</v>
      </c>
      <c r="I582" s="42"/>
      <c r="J582" s="43"/>
      <c r="K582" s="43"/>
      <c r="L582" s="43"/>
      <c r="M582" s="43"/>
      <c r="N582" s="43"/>
      <c r="O582" s="43"/>
      <c r="P582" s="43"/>
      <c r="Q582" s="43"/>
      <c r="R582" s="43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</row>
    <row r="583" spans="1:62" x14ac:dyDescent="0.2">
      <c r="A583" s="40" t="s">
        <v>631</v>
      </c>
      <c r="B583" s="56" t="s">
        <v>852</v>
      </c>
      <c r="C583" s="56"/>
      <c r="D583" s="48">
        <f>VLOOKUP(A581,'average earnings workplace 2012'!$A$13:$GY$599,lists1!$B$12,FALSE)</f>
        <v>11.64</v>
      </c>
      <c r="E583" s="48" t="str">
        <f t="shared" si="0"/>
        <v>SR</v>
      </c>
      <c r="F583" s="49">
        <f t="shared" si="1"/>
        <v>43</v>
      </c>
      <c r="G583" s="49" t="str">
        <f t="shared" si="3"/>
        <v>SR</v>
      </c>
      <c r="H583" s="42">
        <f t="shared" si="2"/>
        <v>43</v>
      </c>
      <c r="I583" s="42"/>
      <c r="J583" s="43"/>
      <c r="K583" s="43"/>
      <c r="L583" s="43"/>
      <c r="M583" s="43"/>
      <c r="N583" s="43"/>
      <c r="O583" s="43"/>
      <c r="P583" s="43"/>
      <c r="Q583" s="43"/>
      <c r="R583" s="43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</row>
    <row r="584" spans="1:62" x14ac:dyDescent="0.2">
      <c r="A584" s="40" t="s">
        <v>559</v>
      </c>
      <c r="B584" s="55" t="s">
        <v>853</v>
      </c>
      <c r="C584" s="55"/>
      <c r="D584" s="48">
        <f>VLOOKUP(A582,'average earnings workplace 2012'!$A$13:$GY$599,lists1!$B$12,FALSE)</f>
        <v>16.88</v>
      </c>
      <c r="E584" s="48" t="str">
        <f t="shared" si="0"/>
        <v>OU</v>
      </c>
      <c r="F584" s="49">
        <f t="shared" si="1"/>
        <v>6</v>
      </c>
      <c r="G584" s="49" t="str">
        <f t="shared" si="3"/>
        <v>OU</v>
      </c>
      <c r="H584" s="42">
        <f t="shared" si="2"/>
        <v>6</v>
      </c>
      <c r="I584" s="42"/>
      <c r="J584" s="43"/>
      <c r="K584" s="43"/>
      <c r="L584" s="43"/>
      <c r="M584" s="43"/>
      <c r="N584" s="43"/>
      <c r="O584" s="43"/>
      <c r="P584" s="43"/>
      <c r="Q584" s="43"/>
      <c r="R584" s="43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</row>
    <row r="585" spans="1:62" x14ac:dyDescent="0.2">
      <c r="A585" s="40" t="s">
        <v>697</v>
      </c>
      <c r="B585" s="55" t="s">
        <v>855</v>
      </c>
      <c r="C585" s="55"/>
      <c r="D585" s="48">
        <f>VLOOKUP(A583,'average earnings workplace 2012'!$A$13:$GY$599,lists1!$B$12,FALSE)</f>
        <v>19.079999999999998</v>
      </c>
      <c r="E585" s="48" t="str">
        <f t="shared" si="0"/>
        <v>MU</v>
      </c>
      <c r="F585" s="49">
        <f t="shared" si="1"/>
        <v>8</v>
      </c>
      <c r="G585" s="49" t="str">
        <f t="shared" si="3"/>
        <v>MU</v>
      </c>
      <c r="H585" s="42">
        <f t="shared" si="2"/>
        <v>8</v>
      </c>
      <c r="I585" s="42"/>
      <c r="J585" s="43"/>
      <c r="K585" s="43"/>
      <c r="L585" s="43"/>
      <c r="M585" s="43"/>
      <c r="N585" s="43"/>
      <c r="O585" s="43"/>
      <c r="P585" s="43"/>
      <c r="Q585" s="43"/>
      <c r="R585" s="43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</row>
    <row r="586" spans="1:62" x14ac:dyDescent="0.2">
      <c r="A586" s="40" t="s">
        <v>464</v>
      </c>
      <c r="B586" s="56" t="s">
        <v>852</v>
      </c>
      <c r="C586" s="56"/>
      <c r="D586" s="48">
        <f>VLOOKUP(A584,'average earnings workplace 2012'!$A$13:$GY$599,lists1!$B$12,FALSE)</f>
        <v>10.14</v>
      </c>
      <c r="E586" s="48" t="str">
        <f t="shared" si="0"/>
        <v>SR</v>
      </c>
      <c r="F586" s="49">
        <f t="shared" si="1"/>
        <v>52</v>
      </c>
      <c r="G586" s="49" t="str">
        <f t="shared" si="3"/>
        <v>SR</v>
      </c>
      <c r="H586" s="42">
        <f t="shared" si="2"/>
        <v>52</v>
      </c>
      <c r="I586" s="42"/>
      <c r="J586" s="43"/>
      <c r="K586" s="43"/>
      <c r="L586" s="43"/>
      <c r="M586" s="43"/>
      <c r="N586" s="43"/>
      <c r="O586" s="43"/>
      <c r="P586" s="43"/>
      <c r="Q586" s="43"/>
      <c r="R586" s="43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</row>
    <row r="587" spans="1:62" x14ac:dyDescent="0.2">
      <c r="A587" s="40" t="s">
        <v>599</v>
      </c>
      <c r="B587" s="55" t="s">
        <v>853</v>
      </c>
      <c r="C587" s="55"/>
      <c r="D587" s="48">
        <f>VLOOKUP(A585,'average earnings workplace 2012'!$A$13:$GY$599,lists1!$B$12,FALSE)</f>
        <v>13.7</v>
      </c>
      <c r="E587" s="48" t="str">
        <f t="shared" si="0"/>
        <v>OU</v>
      </c>
      <c r="F587" s="49">
        <f t="shared" si="1"/>
        <v>23</v>
      </c>
      <c r="G587" s="49" t="str">
        <f t="shared" si="3"/>
        <v>OU</v>
      </c>
      <c r="H587" s="42">
        <f t="shared" si="2"/>
        <v>23</v>
      </c>
      <c r="I587" s="42"/>
      <c r="J587" s="43"/>
      <c r="K587" s="43"/>
      <c r="L587" s="43"/>
      <c r="M587" s="43"/>
      <c r="N587" s="43"/>
      <c r="O587" s="43"/>
      <c r="P587" s="43"/>
      <c r="Q587" s="43"/>
      <c r="R587" s="43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</row>
    <row r="588" spans="1:62" x14ac:dyDescent="0.2">
      <c r="A588" s="38" t="s">
        <v>586</v>
      </c>
      <c r="B588" s="56" t="s">
        <v>852</v>
      </c>
      <c r="C588" s="56"/>
      <c r="D588" s="48">
        <f>VLOOKUP(A586,'average earnings workplace 2012'!$A$13:$GY$599,lists1!$B$12,FALSE)</f>
        <v>11.26</v>
      </c>
      <c r="E588" s="48" t="str">
        <f t="shared" si="0"/>
        <v>SR</v>
      </c>
      <c r="F588" s="49">
        <f t="shared" si="1"/>
        <v>46</v>
      </c>
      <c r="G588" s="49" t="str">
        <f t="shared" si="3"/>
        <v>SR</v>
      </c>
      <c r="H588" s="42">
        <f t="shared" si="2"/>
        <v>46</v>
      </c>
      <c r="I588" s="42"/>
      <c r="J588" s="43"/>
      <c r="K588" s="43"/>
      <c r="L588" s="43"/>
      <c r="M588" s="43"/>
      <c r="N588" s="43"/>
      <c r="O588" s="43"/>
      <c r="P588" s="43"/>
      <c r="Q588" s="43"/>
      <c r="R588" s="43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</row>
    <row r="589" spans="1:62" x14ac:dyDescent="0.2">
      <c r="A589" s="40" t="s">
        <v>529</v>
      </c>
      <c r="B589" s="55" t="s">
        <v>850</v>
      </c>
      <c r="C589" s="55"/>
      <c r="D589" s="48">
        <f>VLOOKUP(A587,'average earnings workplace 2012'!$A$13:$GY$599,lists1!$B$12,FALSE)</f>
        <v>11.29</v>
      </c>
      <c r="E589" s="48" t="str">
        <f t="shared" si="0"/>
        <v>LU</v>
      </c>
      <c r="F589" s="49">
        <f t="shared" si="1"/>
        <v>32</v>
      </c>
      <c r="G589" s="49" t="str">
        <f t="shared" si="3"/>
        <v>LU</v>
      </c>
      <c r="H589" s="42">
        <f t="shared" si="2"/>
        <v>32</v>
      </c>
      <c r="I589" s="42"/>
      <c r="J589" s="43"/>
      <c r="K589" s="43"/>
      <c r="L589" s="43"/>
      <c r="M589" s="43"/>
      <c r="N589" s="43"/>
      <c r="O589" s="43"/>
      <c r="P589" s="43"/>
      <c r="Q589" s="43"/>
      <c r="R589" s="43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</row>
    <row r="590" spans="1:62" x14ac:dyDescent="0.2">
      <c r="A590" s="40" t="s">
        <v>600</v>
      </c>
      <c r="B590" s="56" t="s">
        <v>854</v>
      </c>
      <c r="C590" s="56"/>
      <c r="D590" s="48">
        <f>VLOOKUP(A588,'average earnings workplace 2012'!$A$13:$GY$599,lists1!$B$12,FALSE)</f>
        <v>11.49</v>
      </c>
      <c r="E590" s="48" t="str">
        <f t="shared" si="0"/>
        <v>R50</v>
      </c>
      <c r="F590" s="49">
        <f t="shared" si="1"/>
        <v>31</v>
      </c>
      <c r="G590" s="49" t="str">
        <f t="shared" si="3"/>
        <v>R50</v>
      </c>
      <c r="H590" s="42">
        <f t="shared" si="2"/>
        <v>31</v>
      </c>
      <c r="I590" s="42"/>
      <c r="J590" s="43"/>
      <c r="K590" s="43"/>
      <c r="L590" s="43"/>
      <c r="M590" s="43"/>
      <c r="N590" s="43"/>
      <c r="O590" s="43"/>
      <c r="P590" s="43"/>
      <c r="Q590" s="43"/>
      <c r="R590" s="43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</row>
    <row r="591" spans="1:62" x14ac:dyDescent="0.2">
      <c r="A591" s="40" t="s">
        <v>757</v>
      </c>
      <c r="B591" s="55" t="s">
        <v>853</v>
      </c>
      <c r="C591" s="55"/>
      <c r="D591" s="48">
        <f>VLOOKUP(A589,'average earnings workplace 2012'!$A$13:$GY$599,lists1!$B$12,FALSE)</f>
        <v>12.99</v>
      </c>
      <c r="E591" s="48" t="str">
        <f t="shared" si="0"/>
        <v>OU</v>
      </c>
      <c r="F591" s="49">
        <f t="shared" si="1"/>
        <v>29</v>
      </c>
      <c r="G591" s="49" t="str">
        <f t="shared" si="3"/>
        <v>OU</v>
      </c>
      <c r="H591" s="42">
        <f t="shared" si="2"/>
        <v>29</v>
      </c>
      <c r="I591" s="42"/>
      <c r="J591" s="43"/>
      <c r="K591" s="43"/>
      <c r="L591" s="43"/>
      <c r="M591" s="43"/>
      <c r="N591" s="43"/>
      <c r="O591" s="43"/>
      <c r="P591" s="43"/>
      <c r="Q591" s="43"/>
      <c r="R591" s="43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</row>
    <row r="592" spans="1:62" x14ac:dyDescent="0.2">
      <c r="A592" s="40" t="s">
        <v>708</v>
      </c>
      <c r="B592" s="55" t="s">
        <v>853</v>
      </c>
      <c r="C592" s="55"/>
      <c r="D592" s="48">
        <f>VLOOKUP(A590,'average earnings workplace 2012'!$A$13:$GY$599,lists1!$B$12,FALSE)</f>
        <v>14.11</v>
      </c>
      <c r="E592" s="48" t="str">
        <f t="shared" si="0"/>
        <v>OU</v>
      </c>
      <c r="F592" s="49">
        <f t="shared" si="1"/>
        <v>18</v>
      </c>
      <c r="G592" s="49" t="str">
        <f t="shared" si="3"/>
        <v>OU</v>
      </c>
      <c r="H592" s="42">
        <f t="shared" si="2"/>
        <v>18</v>
      </c>
      <c r="I592" s="42"/>
      <c r="J592" s="43"/>
      <c r="K592" s="43"/>
      <c r="L592" s="43"/>
      <c r="M592" s="43"/>
      <c r="N592" s="43"/>
      <c r="O592" s="43"/>
      <c r="P592" s="43"/>
      <c r="Q592" s="43"/>
      <c r="R592" s="43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</row>
    <row r="593" spans="1:62" x14ac:dyDescent="0.2">
      <c r="A593" s="38" t="s">
        <v>458</v>
      </c>
      <c r="B593" s="55" t="s">
        <v>853</v>
      </c>
      <c r="C593" s="55"/>
      <c r="D593" s="48">
        <f>VLOOKUP(A591,'average earnings workplace 2012'!$A$13:$GY$599,lists1!$B$12,FALSE)</f>
        <v>15.96</v>
      </c>
      <c r="E593" s="48" t="str">
        <f t="shared" si="0"/>
        <v>OU</v>
      </c>
      <c r="F593" s="49">
        <f t="shared" si="1"/>
        <v>8</v>
      </c>
      <c r="G593" s="49" t="str">
        <f t="shared" si="3"/>
        <v>OU</v>
      </c>
      <c r="H593" s="42">
        <f t="shared" si="2"/>
        <v>8</v>
      </c>
      <c r="I593" s="42"/>
      <c r="J593" s="43"/>
      <c r="K593" s="43"/>
      <c r="L593" s="43"/>
      <c r="M593" s="43"/>
      <c r="N593" s="43"/>
      <c r="O593" s="43"/>
      <c r="P593" s="43"/>
      <c r="Q593" s="43"/>
      <c r="R593" s="43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</row>
    <row r="594" spans="1:62" x14ac:dyDescent="0.2">
      <c r="A594" s="38" t="s">
        <v>459</v>
      </c>
      <c r="B594" s="56" t="s">
        <v>852</v>
      </c>
      <c r="C594" s="56"/>
      <c r="D594" s="48">
        <f>VLOOKUP(A592,'average earnings workplace 2012'!$A$13:$GY$599,lists1!$B$12,FALSE)</f>
        <v>12.75</v>
      </c>
      <c r="E594" s="48" t="str">
        <f t="shared" si="0"/>
        <v>SR</v>
      </c>
      <c r="F594" s="49">
        <f t="shared" si="1"/>
        <v>28</v>
      </c>
      <c r="G594" s="49" t="str">
        <f t="shared" si="3"/>
        <v>SR</v>
      </c>
      <c r="H594" s="42">
        <f t="shared" si="2"/>
        <v>28</v>
      </c>
      <c r="I594" s="42"/>
      <c r="J594" s="43"/>
      <c r="K594" s="43"/>
      <c r="L594" s="43"/>
      <c r="M594" s="43"/>
      <c r="N594" s="43"/>
      <c r="O594" s="43"/>
      <c r="P594" s="43"/>
      <c r="Q594" s="43"/>
      <c r="R594" s="43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</row>
    <row r="595" spans="1:62" x14ac:dyDescent="0.2">
      <c r="A595" s="40" t="s">
        <v>522</v>
      </c>
      <c r="B595" s="56" t="s">
        <v>854</v>
      </c>
      <c r="C595" s="56"/>
      <c r="D595" s="48">
        <f>VLOOKUP(A593,'average earnings workplace 2012'!$A$13:$GY$599,lists1!$B$12,FALSE)</f>
        <v>12.89</v>
      </c>
      <c r="E595" s="48" t="str">
        <f t="shared" si="0"/>
        <v>R50</v>
      </c>
      <c r="F595" s="49">
        <f t="shared" si="1"/>
        <v>16</v>
      </c>
      <c r="G595" s="49" t="str">
        <f t="shared" si="3"/>
        <v>R50</v>
      </c>
      <c r="H595" s="42">
        <f t="shared" si="2"/>
        <v>16</v>
      </c>
      <c r="I595" s="42"/>
      <c r="J595" s="43"/>
      <c r="K595" s="43"/>
      <c r="L595" s="43"/>
      <c r="M595" s="43"/>
      <c r="N595" s="43"/>
      <c r="O595" s="43"/>
      <c r="P595" s="43"/>
      <c r="Q595" s="43"/>
      <c r="R595" s="43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</row>
    <row r="596" spans="1:62" x14ac:dyDescent="0.2">
      <c r="A596" s="40" t="s">
        <v>726</v>
      </c>
      <c r="B596" s="56" t="s">
        <v>852</v>
      </c>
      <c r="C596" s="56"/>
      <c r="D596" s="48">
        <f>VLOOKUP(A594,'average earnings workplace 2012'!$A$13:$GY$599,lists1!$B$12,FALSE)</f>
        <v>13.05</v>
      </c>
      <c r="E596" s="48" t="str">
        <f t="shared" si="0"/>
        <v>SR</v>
      </c>
      <c r="F596" s="49">
        <f t="shared" si="1"/>
        <v>25</v>
      </c>
      <c r="G596" s="49" t="str">
        <f t="shared" si="3"/>
        <v>SR</v>
      </c>
      <c r="H596" s="42">
        <f t="shared" si="2"/>
        <v>25</v>
      </c>
      <c r="I596" s="42"/>
      <c r="J596" s="43"/>
      <c r="K596" s="43"/>
      <c r="L596" s="43"/>
      <c r="M596" s="43"/>
      <c r="N596" s="43"/>
      <c r="O596" s="43"/>
      <c r="P596" s="43"/>
      <c r="Q596" s="43"/>
      <c r="R596" s="43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</row>
    <row r="597" spans="1:62" x14ac:dyDescent="0.2">
      <c r="A597" s="40" t="s">
        <v>677</v>
      </c>
      <c r="B597" s="55" t="s">
        <v>853</v>
      </c>
      <c r="C597" s="55"/>
      <c r="D597" s="48">
        <f>VLOOKUP(A595,'average earnings workplace 2012'!$A$13:$GY$599,lists1!$B$12,FALSE)</f>
        <v>10.67</v>
      </c>
      <c r="E597" s="48" t="str">
        <f t="shared" si="0"/>
        <v>OU</v>
      </c>
      <c r="F597" s="49">
        <f t="shared" si="1"/>
        <v>52</v>
      </c>
      <c r="G597" s="49" t="str">
        <f t="shared" si="3"/>
        <v>OU</v>
      </c>
      <c r="H597" s="42">
        <f t="shared" si="2"/>
        <v>52</v>
      </c>
      <c r="I597" s="42"/>
      <c r="J597" s="43"/>
      <c r="K597" s="43"/>
      <c r="L597" s="43"/>
      <c r="M597" s="43"/>
      <c r="N597" s="43"/>
      <c r="O597" s="43"/>
      <c r="P597" s="43"/>
      <c r="Q597" s="43"/>
      <c r="R597" s="43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</row>
    <row r="598" spans="1:62" x14ac:dyDescent="0.2">
      <c r="A598" s="40" t="s">
        <v>479</v>
      </c>
      <c r="B598" s="55" t="s">
        <v>851</v>
      </c>
      <c r="C598" s="55"/>
      <c r="D598" s="48">
        <f>VLOOKUP(A596,'average earnings workplace 2012'!$A$13:$GY$599,lists1!$B$12,FALSE)</f>
        <v>12.76</v>
      </c>
      <c r="E598" s="48" t="str">
        <f t="shared" si="0"/>
        <v>R80</v>
      </c>
      <c r="F598" s="49">
        <f t="shared" si="1"/>
        <v>16</v>
      </c>
      <c r="G598" s="49" t="str">
        <f t="shared" si="3"/>
        <v>R80</v>
      </c>
      <c r="H598" s="42">
        <f t="shared" si="2"/>
        <v>16</v>
      </c>
      <c r="I598" s="42"/>
      <c r="J598" s="43"/>
      <c r="K598" s="43"/>
      <c r="L598" s="43"/>
      <c r="M598" s="43"/>
      <c r="N598" s="43"/>
      <c r="O598" s="43"/>
      <c r="P598" s="43"/>
      <c r="Q598" s="43"/>
      <c r="R598" s="43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</row>
    <row r="599" spans="1:62" x14ac:dyDescent="0.2">
      <c r="A599" s="40" t="s">
        <v>751</v>
      </c>
      <c r="B599" s="56" t="s">
        <v>852</v>
      </c>
      <c r="C599" s="56"/>
      <c r="D599" s="48">
        <f>VLOOKUP(A597,'average earnings workplace 2012'!$A$13:$GY$599,lists1!$B$12,FALSE)</f>
        <v>15.68</v>
      </c>
      <c r="E599" s="48" t="str">
        <f t="shared" si="0"/>
        <v>SR</v>
      </c>
      <c r="F599" s="49">
        <f t="shared" si="1"/>
        <v>7</v>
      </c>
      <c r="G599" s="49" t="str">
        <f t="shared" si="3"/>
        <v>SR</v>
      </c>
      <c r="H599" s="42">
        <f t="shared" si="2"/>
        <v>7</v>
      </c>
      <c r="I599" s="42"/>
      <c r="J599" s="43"/>
      <c r="K599" s="43"/>
      <c r="L599" s="43"/>
      <c r="M599" s="43"/>
      <c r="N599" s="43"/>
      <c r="O599" s="43"/>
      <c r="P599" s="43"/>
      <c r="Q599" s="43"/>
      <c r="R599" s="43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</row>
    <row r="600" spans="1:62" x14ac:dyDescent="0.2">
      <c r="A600" s="40" t="s">
        <v>632</v>
      </c>
      <c r="B600" s="56" t="s">
        <v>852</v>
      </c>
      <c r="C600" s="56"/>
      <c r="D600" s="48">
        <f>VLOOKUP(A598,'average earnings workplace 2012'!$A$13:$GY$599,lists1!$B$12,FALSE)</f>
        <v>11.65</v>
      </c>
      <c r="E600" s="48" t="str">
        <f t="shared" si="0"/>
        <v>SR</v>
      </c>
      <c r="F600" s="49">
        <f t="shared" si="1"/>
        <v>42</v>
      </c>
      <c r="G600" s="49" t="str">
        <f t="shared" si="3"/>
        <v>SR</v>
      </c>
      <c r="H600" s="42">
        <f t="shared" si="2"/>
        <v>42</v>
      </c>
      <c r="I600" s="42"/>
      <c r="J600" s="43"/>
      <c r="K600" s="43"/>
      <c r="L600" s="43"/>
      <c r="M600" s="43"/>
      <c r="N600" s="43"/>
      <c r="O600" s="43"/>
      <c r="P600" s="43"/>
      <c r="Q600" s="43"/>
      <c r="R600" s="43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</row>
    <row r="601" spans="1:62" x14ac:dyDescent="0.2">
      <c r="A601" s="40" t="s">
        <v>601</v>
      </c>
      <c r="B601" s="55" t="s">
        <v>850</v>
      </c>
      <c r="C601" s="55"/>
      <c r="D601" s="48">
        <f>VLOOKUP(A599,'average earnings workplace 2012'!$A$13:$GY$599,lists1!$B$12,FALSE)</f>
        <v>13.15</v>
      </c>
      <c r="E601" s="48" t="str">
        <f t="shared" si="0"/>
        <v>LU</v>
      </c>
      <c r="F601" s="49">
        <f t="shared" si="1"/>
        <v>12</v>
      </c>
      <c r="G601" s="49" t="str">
        <f t="shared" si="3"/>
        <v>LU</v>
      </c>
      <c r="H601" s="42">
        <f t="shared" si="2"/>
        <v>12</v>
      </c>
      <c r="I601" s="42"/>
      <c r="J601" s="43"/>
      <c r="K601" s="43"/>
      <c r="L601" s="43"/>
      <c r="M601" s="43"/>
      <c r="N601" s="43"/>
      <c r="O601" s="43"/>
      <c r="P601" s="43"/>
      <c r="Q601" s="43"/>
      <c r="R601" s="43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</row>
    <row r="602" spans="1:62" x14ac:dyDescent="0.2">
      <c r="A602" s="40" t="s">
        <v>465</v>
      </c>
      <c r="B602" s="55" t="s">
        <v>855</v>
      </c>
      <c r="C602" s="55"/>
      <c r="D602" s="48">
        <f>VLOOKUP(A600,'average earnings workplace 2012'!$A$13:$GY$599,lists1!$B$12,FALSE)</f>
        <v>28.45</v>
      </c>
      <c r="E602" s="48" t="str">
        <f t="shared" si="0"/>
        <v>MU</v>
      </c>
      <c r="F602" s="49">
        <f t="shared" si="1"/>
        <v>1</v>
      </c>
      <c r="G602" s="49" t="str">
        <f t="shared" si="3"/>
        <v>MU</v>
      </c>
      <c r="H602" s="42">
        <f t="shared" si="2"/>
        <v>1</v>
      </c>
      <c r="I602" s="42"/>
      <c r="J602" s="43"/>
      <c r="K602" s="43"/>
      <c r="L602" s="43"/>
      <c r="M602" s="43"/>
      <c r="N602" s="43"/>
      <c r="O602" s="43"/>
      <c r="P602" s="43"/>
      <c r="Q602" s="43"/>
      <c r="R602" s="43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</row>
    <row r="603" spans="1:62" x14ac:dyDescent="0.2">
      <c r="A603" s="40" t="s">
        <v>542</v>
      </c>
      <c r="B603" s="56" t="s">
        <v>852</v>
      </c>
      <c r="C603" s="56"/>
      <c r="D603" s="48">
        <f>VLOOKUP(A601,'average earnings workplace 2012'!$A$13:$GY$599,lists1!$B$12,FALSE)</f>
        <v>12.49</v>
      </c>
      <c r="E603" s="48" t="str">
        <f t="shared" si="0"/>
        <v>SR</v>
      </c>
      <c r="F603" s="49">
        <f t="shared" si="1"/>
        <v>31</v>
      </c>
      <c r="G603" s="49" t="str">
        <f t="shared" si="3"/>
        <v>SR</v>
      </c>
      <c r="H603" s="42">
        <f t="shared" si="2"/>
        <v>31</v>
      </c>
      <c r="I603" s="42"/>
      <c r="J603" s="43"/>
      <c r="K603" s="43"/>
      <c r="L603" s="43"/>
      <c r="M603" s="43"/>
      <c r="N603" s="43"/>
      <c r="O603" s="43"/>
      <c r="P603" s="43"/>
      <c r="Q603" s="43"/>
      <c r="R603" s="43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</row>
    <row r="604" spans="1:62" x14ac:dyDescent="0.2">
      <c r="A604" s="38" t="s">
        <v>734</v>
      </c>
      <c r="B604" s="55" t="s">
        <v>851</v>
      </c>
      <c r="C604" s="55"/>
      <c r="D604" s="48">
        <f>VLOOKUP(A602,'average earnings workplace 2012'!$A$13:$GY$599,lists1!$B$12,FALSE)</f>
        <v>21.04</v>
      </c>
      <c r="E604" s="48" t="str">
        <f t="shared" si="0"/>
        <v>R80</v>
      </c>
      <c r="F604" s="49">
        <f t="shared" si="1"/>
        <v>4</v>
      </c>
      <c r="G604" s="49" t="str">
        <f t="shared" si="3"/>
        <v>R80</v>
      </c>
      <c r="H604" s="42">
        <f t="shared" si="2"/>
        <v>4</v>
      </c>
      <c r="I604" s="42"/>
      <c r="J604" s="43"/>
      <c r="K604" s="43"/>
      <c r="L604" s="43"/>
      <c r="M604" s="43"/>
      <c r="N604" s="43"/>
      <c r="O604" s="43"/>
      <c r="P604" s="43"/>
      <c r="Q604" s="43"/>
      <c r="R604" s="43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</row>
    <row r="605" spans="1:62" x14ac:dyDescent="0.2">
      <c r="A605" s="40" t="s">
        <v>758</v>
      </c>
      <c r="B605" s="55" t="s">
        <v>853</v>
      </c>
      <c r="C605" s="55"/>
      <c r="D605" s="48">
        <f>VLOOKUP(A603,'average earnings workplace 2012'!$A$13:$GY$599,lists1!$B$12,FALSE)</f>
        <v>11.05</v>
      </c>
      <c r="E605" s="48" t="str">
        <f t="shared" si="0"/>
        <v>OU</v>
      </c>
      <c r="F605" s="49">
        <f t="shared" si="1"/>
        <v>50</v>
      </c>
      <c r="G605" s="49" t="str">
        <f t="shared" si="3"/>
        <v>OU</v>
      </c>
      <c r="H605" s="42">
        <f t="shared" si="2"/>
        <v>50</v>
      </c>
      <c r="I605" s="42"/>
      <c r="J605" s="43"/>
      <c r="K605" s="43"/>
      <c r="L605" s="43"/>
      <c r="M605" s="43"/>
      <c r="N605" s="43"/>
      <c r="O605" s="43"/>
      <c r="P605" s="43"/>
      <c r="Q605" s="43"/>
      <c r="R605" s="43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</row>
    <row r="606" spans="1:62" x14ac:dyDescent="0.2">
      <c r="A606" s="40" t="s">
        <v>573</v>
      </c>
      <c r="B606" s="56" t="s">
        <v>851</v>
      </c>
      <c r="C606" s="56"/>
      <c r="D606" s="48">
        <f>VLOOKUP(A604,'average earnings workplace 2012'!$A$13:$GY$599,lists1!$B$12,FALSE)</f>
        <v>9.84</v>
      </c>
      <c r="E606" s="48" t="str">
        <f t="shared" ref="E606:E669" si="4">IF(D606="&amp;^%","no data",B606)</f>
        <v>R80</v>
      </c>
      <c r="F606" s="49">
        <f t="shared" ref="F606:F669" si="5">1+SUMPRODUCT((B$542:B$867=B606)*(D$542:D$867&gt;D606))</f>
        <v>44</v>
      </c>
      <c r="G606" s="49" t="str">
        <f t="shared" si="3"/>
        <v>R80</v>
      </c>
      <c r="H606" s="42">
        <f t="shared" ref="H606:H669" si="6">IF(G606="9999","9999",F606)</f>
        <v>44</v>
      </c>
      <c r="I606" s="42"/>
      <c r="J606" s="43"/>
      <c r="K606" s="43"/>
      <c r="L606" s="43"/>
      <c r="M606" s="43"/>
      <c r="N606" s="43"/>
      <c r="O606" s="43"/>
      <c r="P606" s="43"/>
      <c r="Q606" s="43"/>
      <c r="R606" s="43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</row>
    <row r="607" spans="1:62" x14ac:dyDescent="0.2">
      <c r="A607" s="40" t="s">
        <v>500</v>
      </c>
      <c r="B607" s="55" t="s">
        <v>851</v>
      </c>
      <c r="C607" s="55"/>
      <c r="D607" s="48">
        <f>VLOOKUP(A605,'average earnings workplace 2012'!$A$13:$GY$599,lists1!$B$12,FALSE)</f>
        <v>10.84</v>
      </c>
      <c r="E607" s="48" t="str">
        <f t="shared" si="4"/>
        <v>R80</v>
      </c>
      <c r="F607" s="49">
        <f t="shared" si="5"/>
        <v>35</v>
      </c>
      <c r="G607" s="49" t="str">
        <f t="shared" ref="G607:G670" si="7">IF(E607="no data","9999",E607)</f>
        <v>R80</v>
      </c>
      <c r="H607" s="42">
        <f t="shared" si="6"/>
        <v>35</v>
      </c>
      <c r="I607" s="42"/>
      <c r="J607" s="43"/>
      <c r="K607" s="43"/>
      <c r="L607" s="43"/>
      <c r="M607" s="43"/>
      <c r="N607" s="43"/>
      <c r="O607" s="43"/>
      <c r="P607" s="43"/>
      <c r="Q607" s="43"/>
      <c r="R607" s="43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</row>
    <row r="608" spans="1:62" x14ac:dyDescent="0.2">
      <c r="A608" s="40" t="s">
        <v>727</v>
      </c>
      <c r="B608" s="55" t="s">
        <v>850</v>
      </c>
      <c r="C608" s="55"/>
      <c r="D608" s="48">
        <f>VLOOKUP(A606,'average earnings workplace 2012'!$A$13:$GY$599,lists1!$B$12,FALSE)</f>
        <v>14.59</v>
      </c>
      <c r="E608" s="48" t="str">
        <f t="shared" si="4"/>
        <v>LU</v>
      </c>
      <c r="F608" s="49">
        <f t="shared" si="5"/>
        <v>4</v>
      </c>
      <c r="G608" s="49" t="str">
        <f t="shared" si="7"/>
        <v>LU</v>
      </c>
      <c r="H608" s="42">
        <f t="shared" si="6"/>
        <v>4</v>
      </c>
      <c r="I608" s="42"/>
      <c r="J608" s="43"/>
      <c r="K608" s="43"/>
      <c r="L608" s="43"/>
      <c r="M608" s="43"/>
      <c r="N608" s="43"/>
      <c r="O608" s="43"/>
      <c r="P608" s="43"/>
      <c r="Q608" s="43"/>
      <c r="R608" s="43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</row>
    <row r="609" spans="1:62" x14ac:dyDescent="0.2">
      <c r="A609" s="40" t="s">
        <v>650</v>
      </c>
      <c r="B609" s="55" t="s">
        <v>851</v>
      </c>
      <c r="C609" s="55"/>
      <c r="D609" s="48">
        <f>VLOOKUP(A607,'average earnings workplace 2012'!$A$13:$GY$599,lists1!$B$12,FALSE)</f>
        <v>11.22</v>
      </c>
      <c r="E609" s="48" t="str">
        <f t="shared" si="4"/>
        <v>R80</v>
      </c>
      <c r="F609" s="49">
        <f t="shared" si="5"/>
        <v>30</v>
      </c>
      <c r="G609" s="49" t="str">
        <f t="shared" si="7"/>
        <v>R80</v>
      </c>
      <c r="H609" s="42">
        <f t="shared" si="6"/>
        <v>30</v>
      </c>
      <c r="I609" s="42"/>
      <c r="J609" s="43"/>
      <c r="K609" s="43"/>
      <c r="L609" s="43"/>
      <c r="M609" s="43"/>
      <c r="N609" s="43"/>
      <c r="O609" s="43"/>
      <c r="P609" s="43"/>
      <c r="Q609" s="43"/>
      <c r="R609" s="43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</row>
    <row r="610" spans="1:62" x14ac:dyDescent="0.2">
      <c r="A610" s="40" t="s">
        <v>609</v>
      </c>
      <c r="B610" s="55" t="s">
        <v>853</v>
      </c>
      <c r="C610" s="55"/>
      <c r="D610" s="48">
        <f>VLOOKUP(A608,'average earnings workplace 2012'!$A$13:$GY$599,lists1!$B$12,FALSE)</f>
        <v>15.16</v>
      </c>
      <c r="E610" s="48" t="str">
        <f t="shared" si="4"/>
        <v>OU</v>
      </c>
      <c r="F610" s="49">
        <f t="shared" si="5"/>
        <v>11</v>
      </c>
      <c r="G610" s="49" t="str">
        <f t="shared" si="7"/>
        <v>OU</v>
      </c>
      <c r="H610" s="42">
        <f t="shared" si="6"/>
        <v>11</v>
      </c>
      <c r="I610" s="42"/>
      <c r="J610" s="43"/>
      <c r="K610" s="43"/>
      <c r="L610" s="43"/>
      <c r="M610" s="43"/>
      <c r="N610" s="43"/>
      <c r="O610" s="43"/>
      <c r="P610" s="43"/>
      <c r="Q610" s="43"/>
      <c r="R610" s="43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</row>
    <row r="611" spans="1:62" x14ac:dyDescent="0.2">
      <c r="A611" s="40" t="s">
        <v>445</v>
      </c>
      <c r="B611" s="55" t="s">
        <v>855</v>
      </c>
      <c r="C611" s="55"/>
      <c r="D611" s="48">
        <f>VLOOKUP(A609,'average earnings workplace 2012'!$A$13:$GY$599,lists1!$B$12,FALSE)</f>
        <v>15.84</v>
      </c>
      <c r="E611" s="48" t="str">
        <f t="shared" si="4"/>
        <v>MU</v>
      </c>
      <c r="F611" s="49">
        <f t="shared" si="5"/>
        <v>18</v>
      </c>
      <c r="G611" s="49" t="str">
        <f t="shared" si="7"/>
        <v>MU</v>
      </c>
      <c r="H611" s="42">
        <f t="shared" si="6"/>
        <v>18</v>
      </c>
      <c r="I611" s="42"/>
      <c r="J611" s="43"/>
      <c r="K611" s="43"/>
      <c r="L611" s="43"/>
      <c r="M611" s="43"/>
      <c r="N611" s="43"/>
      <c r="O611" s="43"/>
      <c r="P611" s="43"/>
      <c r="Q611" s="43"/>
      <c r="R611" s="43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</row>
    <row r="612" spans="1:62" x14ac:dyDescent="0.2">
      <c r="A612" s="40" t="s">
        <v>698</v>
      </c>
      <c r="B612" s="56" t="s">
        <v>852</v>
      </c>
      <c r="C612" s="56"/>
      <c r="D612" s="48">
        <f>VLOOKUP(A610,'average earnings workplace 2012'!$A$13:$GY$599,lists1!$B$12,FALSE)</f>
        <v>14.01</v>
      </c>
      <c r="E612" s="48" t="str">
        <f t="shared" si="4"/>
        <v>SR</v>
      </c>
      <c r="F612" s="49">
        <f t="shared" si="5"/>
        <v>15</v>
      </c>
      <c r="G612" s="49" t="str">
        <f t="shared" si="7"/>
        <v>SR</v>
      </c>
      <c r="H612" s="42">
        <f t="shared" si="6"/>
        <v>15</v>
      </c>
      <c r="I612" s="42"/>
      <c r="J612" s="43"/>
      <c r="K612" s="43"/>
      <c r="L612" s="43"/>
      <c r="M612" s="43"/>
      <c r="N612" s="43"/>
      <c r="O612" s="43"/>
      <c r="P612" s="43"/>
      <c r="Q612" s="43"/>
      <c r="R612" s="43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</row>
    <row r="613" spans="1:62" x14ac:dyDescent="0.2">
      <c r="A613" s="40" t="s">
        <v>543</v>
      </c>
      <c r="B613" s="55" t="s">
        <v>853</v>
      </c>
      <c r="C613" s="55"/>
      <c r="D613" s="48">
        <f>VLOOKUP(A611,'average earnings workplace 2012'!$A$13:$GY$599,lists1!$B$12,FALSE)</f>
        <v>11.63</v>
      </c>
      <c r="E613" s="48" t="str">
        <f t="shared" si="4"/>
        <v>OU</v>
      </c>
      <c r="F613" s="49">
        <f t="shared" si="5"/>
        <v>44</v>
      </c>
      <c r="G613" s="49" t="str">
        <f t="shared" si="7"/>
        <v>OU</v>
      </c>
      <c r="H613" s="42">
        <f t="shared" si="6"/>
        <v>44</v>
      </c>
      <c r="I613" s="42"/>
      <c r="J613" s="43"/>
      <c r="K613" s="43"/>
      <c r="L613" s="43"/>
      <c r="M613" s="43"/>
      <c r="N613" s="43"/>
      <c r="O613" s="43"/>
      <c r="P613" s="43"/>
      <c r="Q613" s="43"/>
      <c r="R613" s="43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</row>
    <row r="614" spans="1:62" x14ac:dyDescent="0.2">
      <c r="A614" s="40" t="s">
        <v>516</v>
      </c>
      <c r="B614" s="55" t="s">
        <v>855</v>
      </c>
      <c r="C614" s="55"/>
      <c r="D614" s="48">
        <f>VLOOKUP(A612,'average earnings workplace 2012'!$A$13:$GY$599,lists1!$B$12,FALSE)</f>
        <v>14.59</v>
      </c>
      <c r="E614" s="48" t="str">
        <f t="shared" si="4"/>
        <v>MU</v>
      </c>
      <c r="F614" s="49">
        <f t="shared" si="5"/>
        <v>26</v>
      </c>
      <c r="G614" s="49" t="str">
        <f t="shared" si="7"/>
        <v>MU</v>
      </c>
      <c r="H614" s="42">
        <f t="shared" si="6"/>
        <v>26</v>
      </c>
      <c r="I614" s="42"/>
      <c r="J614" s="43"/>
      <c r="K614" s="43"/>
      <c r="L614" s="43"/>
      <c r="M614" s="43"/>
      <c r="N614" s="43"/>
      <c r="O614" s="43"/>
      <c r="P614" s="43"/>
      <c r="Q614" s="43"/>
      <c r="R614" s="43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</row>
    <row r="615" spans="1:62" x14ac:dyDescent="0.2">
      <c r="A615" s="40" t="s">
        <v>523</v>
      </c>
      <c r="B615" s="55" t="s">
        <v>851</v>
      </c>
      <c r="C615" s="55"/>
      <c r="D615" s="48">
        <f>VLOOKUP(A613,'average earnings workplace 2012'!$A$13:$GY$599,lists1!$B$12,FALSE)</f>
        <v>11.45</v>
      </c>
      <c r="E615" s="48" t="str">
        <f t="shared" si="4"/>
        <v>R80</v>
      </c>
      <c r="F615" s="49">
        <f t="shared" si="5"/>
        <v>27</v>
      </c>
      <c r="G615" s="49" t="str">
        <f t="shared" si="7"/>
        <v>R80</v>
      </c>
      <c r="H615" s="42">
        <f t="shared" si="6"/>
        <v>27</v>
      </c>
      <c r="I615" s="42"/>
      <c r="J615" s="43"/>
      <c r="K615" s="43"/>
      <c r="L615" s="43"/>
      <c r="M615" s="43"/>
      <c r="N615" s="43"/>
      <c r="O615" s="43"/>
      <c r="P615" s="43"/>
      <c r="Q615" s="43"/>
      <c r="R615" s="43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</row>
    <row r="616" spans="1:62" x14ac:dyDescent="0.2">
      <c r="A616" s="40" t="s">
        <v>508</v>
      </c>
      <c r="B616" s="55" t="s">
        <v>853</v>
      </c>
      <c r="C616" s="55"/>
      <c r="D616" s="48">
        <f>VLOOKUP(A614,'average earnings workplace 2012'!$A$13:$GY$599,lists1!$B$12,FALSE)</f>
        <v>17.87</v>
      </c>
      <c r="E616" s="48" t="str">
        <f t="shared" si="4"/>
        <v>OU</v>
      </c>
      <c r="F616" s="49">
        <f t="shared" si="5"/>
        <v>3</v>
      </c>
      <c r="G616" s="49" t="str">
        <f t="shared" si="7"/>
        <v>OU</v>
      </c>
      <c r="H616" s="42">
        <f t="shared" si="6"/>
        <v>3</v>
      </c>
      <c r="I616" s="42"/>
      <c r="J616" s="43"/>
      <c r="K616" s="43"/>
      <c r="L616" s="43"/>
      <c r="M616" s="43"/>
      <c r="N616" s="43"/>
      <c r="O616" s="43"/>
      <c r="P616" s="43"/>
      <c r="Q616" s="43"/>
      <c r="R616" s="43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</row>
    <row r="617" spans="1:62" x14ac:dyDescent="0.2">
      <c r="A617" s="40" t="s">
        <v>699</v>
      </c>
      <c r="B617" s="55" t="s">
        <v>851</v>
      </c>
      <c r="C617" s="55"/>
      <c r="D617" s="48">
        <f>VLOOKUP(A615,'average earnings workplace 2012'!$A$13:$GY$599,lists1!$B$12,FALSE)</f>
        <v>11.65</v>
      </c>
      <c r="E617" s="48" t="str">
        <f t="shared" si="4"/>
        <v>R80</v>
      </c>
      <c r="F617" s="49">
        <f t="shared" si="5"/>
        <v>24</v>
      </c>
      <c r="G617" s="49" t="str">
        <f t="shared" si="7"/>
        <v>R80</v>
      </c>
      <c r="H617" s="42">
        <f t="shared" si="6"/>
        <v>24</v>
      </c>
      <c r="I617" s="42"/>
      <c r="J617" s="43"/>
      <c r="K617" s="43"/>
      <c r="L617" s="43"/>
      <c r="M617" s="43"/>
      <c r="N617" s="43"/>
      <c r="O617" s="43"/>
      <c r="P617" s="43"/>
      <c r="Q617" s="43"/>
      <c r="R617" s="43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</row>
    <row r="618" spans="1:62" x14ac:dyDescent="0.2">
      <c r="A618" s="40" t="s">
        <v>574</v>
      </c>
      <c r="B618" s="55" t="s">
        <v>853</v>
      </c>
      <c r="C618" s="55"/>
      <c r="D618" s="48">
        <f>VLOOKUP(A616,'average earnings workplace 2012'!$A$13:$GY$599,lists1!$B$12,FALSE)</f>
        <v>11.72</v>
      </c>
      <c r="E618" s="48" t="str">
        <f t="shared" si="4"/>
        <v>OU</v>
      </c>
      <c r="F618" s="49">
        <f t="shared" si="5"/>
        <v>43</v>
      </c>
      <c r="G618" s="49" t="str">
        <f t="shared" si="7"/>
        <v>OU</v>
      </c>
      <c r="H618" s="42">
        <f t="shared" si="6"/>
        <v>43</v>
      </c>
      <c r="I618" s="42"/>
      <c r="J618" s="43"/>
      <c r="K618" s="43"/>
      <c r="L618" s="43"/>
      <c r="M618" s="43"/>
      <c r="N618" s="43"/>
      <c r="O618" s="43"/>
      <c r="P618" s="43"/>
      <c r="Q618" s="43"/>
      <c r="R618" s="43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</row>
    <row r="619" spans="1:62" x14ac:dyDescent="0.2">
      <c r="A619" s="38" t="s">
        <v>849</v>
      </c>
      <c r="B619" s="55" t="s">
        <v>854</v>
      </c>
      <c r="C619" s="55"/>
      <c r="D619" s="48">
        <f>VLOOKUP(A617,'average earnings workplace 2012'!$A$13:$GY$599,lists1!$B$12,FALSE)</f>
        <v>13.14</v>
      </c>
      <c r="E619" s="48" t="str">
        <f t="shared" si="4"/>
        <v>R50</v>
      </c>
      <c r="F619" s="49">
        <f t="shared" si="5"/>
        <v>15</v>
      </c>
      <c r="G619" s="49" t="str">
        <f t="shared" si="7"/>
        <v>R50</v>
      </c>
      <c r="H619" s="42">
        <f t="shared" si="6"/>
        <v>15</v>
      </c>
      <c r="I619" s="42"/>
      <c r="J619" s="43"/>
      <c r="K619" s="43"/>
      <c r="L619" s="43"/>
      <c r="M619" s="43"/>
      <c r="N619" s="43"/>
      <c r="O619" s="43"/>
      <c r="P619" s="43"/>
      <c r="Q619" s="43"/>
      <c r="R619" s="43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</row>
    <row r="620" spans="1:62" x14ac:dyDescent="0.2">
      <c r="A620" s="40" t="s">
        <v>651</v>
      </c>
      <c r="B620" s="55" t="s">
        <v>855</v>
      </c>
      <c r="C620" s="55"/>
      <c r="D620" s="48">
        <f>VLOOKUP(A618,'average earnings workplace 2012'!$A$13:$GY$599,lists1!$B$12,FALSE)</f>
        <v>10.15</v>
      </c>
      <c r="E620" s="48" t="str">
        <f t="shared" si="4"/>
        <v>MU</v>
      </c>
      <c r="F620" s="49">
        <f t="shared" si="5"/>
        <v>71</v>
      </c>
      <c r="G620" s="49" t="str">
        <f t="shared" si="7"/>
        <v>MU</v>
      </c>
      <c r="H620" s="42">
        <f t="shared" si="6"/>
        <v>71</v>
      </c>
      <c r="I620" s="42"/>
      <c r="J620" s="43"/>
      <c r="K620" s="43"/>
      <c r="L620" s="43"/>
      <c r="M620" s="43"/>
      <c r="N620" s="43"/>
      <c r="O620" s="43"/>
      <c r="P620" s="43"/>
      <c r="Q620" s="43"/>
      <c r="R620" s="43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</row>
    <row r="621" spans="1:62" x14ac:dyDescent="0.2">
      <c r="A621" s="40" t="s">
        <v>592</v>
      </c>
      <c r="B621" s="56" t="s">
        <v>854</v>
      </c>
      <c r="C621" s="56"/>
      <c r="D621" s="48">
        <f>VLOOKUP(A619,'average earnings workplace 2012'!$A$13:$GY$599,lists1!$B$12,FALSE)</f>
        <v>11.34</v>
      </c>
      <c r="E621" s="48" t="str">
        <f t="shared" si="4"/>
        <v>R50</v>
      </c>
      <c r="F621" s="49">
        <f t="shared" si="5"/>
        <v>34</v>
      </c>
      <c r="G621" s="49" t="str">
        <f t="shared" si="7"/>
        <v>R50</v>
      </c>
      <c r="H621" s="42">
        <f t="shared" si="6"/>
        <v>34</v>
      </c>
      <c r="I621" s="42"/>
      <c r="J621" s="43"/>
      <c r="K621" s="43"/>
      <c r="L621" s="43"/>
      <c r="M621" s="43"/>
      <c r="N621" s="43"/>
      <c r="O621" s="43"/>
      <c r="P621" s="43"/>
      <c r="Q621" s="43"/>
      <c r="R621" s="43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</row>
    <row r="622" spans="1:62" x14ac:dyDescent="0.2">
      <c r="A622" s="40" t="s">
        <v>743</v>
      </c>
      <c r="B622" s="55" t="s">
        <v>855</v>
      </c>
      <c r="C622" s="55"/>
      <c r="D622" s="48">
        <f>VLOOKUP(A620,'average earnings workplace 2012'!$A$13:$GY$599,lists1!$B$12,FALSE)</f>
        <v>15.51</v>
      </c>
      <c r="E622" s="48" t="str">
        <f t="shared" si="4"/>
        <v>MU</v>
      </c>
      <c r="F622" s="49">
        <f t="shared" si="5"/>
        <v>22</v>
      </c>
      <c r="G622" s="49" t="str">
        <f t="shared" si="7"/>
        <v>MU</v>
      </c>
      <c r="H622" s="42">
        <f t="shared" si="6"/>
        <v>22</v>
      </c>
      <c r="I622" s="42"/>
      <c r="J622" s="43"/>
      <c r="K622" s="43"/>
      <c r="L622" s="43"/>
      <c r="M622" s="43"/>
      <c r="N622" s="43"/>
      <c r="O622" s="43"/>
      <c r="P622" s="43"/>
      <c r="Q622" s="43"/>
      <c r="R622" s="43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</row>
    <row r="623" spans="1:62" x14ac:dyDescent="0.2">
      <c r="A623" s="40" t="s">
        <v>752</v>
      </c>
      <c r="B623" s="55" t="s">
        <v>851</v>
      </c>
      <c r="C623" s="55"/>
      <c r="D623" s="48">
        <f>VLOOKUP(A621,'average earnings workplace 2012'!$A$13:$GY$599,lists1!$B$12,FALSE)</f>
        <v>11.02</v>
      </c>
      <c r="E623" s="48" t="str">
        <f t="shared" si="4"/>
        <v>R80</v>
      </c>
      <c r="F623" s="49">
        <f t="shared" si="5"/>
        <v>32</v>
      </c>
      <c r="G623" s="49" t="str">
        <f t="shared" si="7"/>
        <v>R80</v>
      </c>
      <c r="H623" s="42">
        <f t="shared" si="6"/>
        <v>32</v>
      </c>
      <c r="I623" s="42"/>
      <c r="J623" s="43"/>
      <c r="K623" s="43"/>
      <c r="L623" s="43"/>
      <c r="M623" s="43"/>
      <c r="N623" s="43"/>
      <c r="O623" s="43"/>
      <c r="P623" s="43"/>
      <c r="Q623" s="43"/>
      <c r="R623" s="43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</row>
    <row r="624" spans="1:62" x14ac:dyDescent="0.2">
      <c r="A624" s="40" t="s">
        <v>686</v>
      </c>
      <c r="B624" s="55" t="s">
        <v>854</v>
      </c>
      <c r="C624" s="55"/>
      <c r="D624" s="48">
        <f>VLOOKUP(A622,'average earnings workplace 2012'!$A$13:$GY$599,lists1!$B$12,FALSE)</f>
        <v>10.73</v>
      </c>
      <c r="E624" s="48" t="str">
        <f t="shared" si="4"/>
        <v>R50</v>
      </c>
      <c r="F624" s="49">
        <f t="shared" si="5"/>
        <v>44</v>
      </c>
      <c r="G624" s="49" t="str">
        <f t="shared" si="7"/>
        <v>R50</v>
      </c>
      <c r="H624" s="42">
        <f t="shared" si="6"/>
        <v>44</v>
      </c>
      <c r="I624" s="42"/>
      <c r="J624" s="43"/>
      <c r="K624" s="43"/>
      <c r="L624" s="43"/>
      <c r="M624" s="43"/>
      <c r="N624" s="43"/>
      <c r="O624" s="43"/>
      <c r="P624" s="43"/>
      <c r="Q624" s="43"/>
      <c r="R624" s="43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</row>
    <row r="625" spans="1:62" x14ac:dyDescent="0.2">
      <c r="A625" s="40" t="s">
        <v>610</v>
      </c>
      <c r="B625" s="55" t="s">
        <v>854</v>
      </c>
      <c r="C625" s="55"/>
      <c r="D625" s="48">
        <f>VLOOKUP(A623,'average earnings workplace 2012'!$A$13:$GY$599,lists1!$B$12,FALSE)</f>
        <v>11.94</v>
      </c>
      <c r="E625" s="48" t="str">
        <f t="shared" si="4"/>
        <v>R50</v>
      </c>
      <c r="F625" s="49">
        <f t="shared" si="5"/>
        <v>23</v>
      </c>
      <c r="G625" s="49" t="str">
        <f t="shared" si="7"/>
        <v>R50</v>
      </c>
      <c r="H625" s="42">
        <f t="shared" si="6"/>
        <v>23</v>
      </c>
      <c r="I625" s="42"/>
      <c r="J625" s="43"/>
      <c r="K625" s="43"/>
      <c r="L625" s="43"/>
      <c r="M625" s="43"/>
      <c r="N625" s="43"/>
      <c r="O625" s="43"/>
      <c r="P625" s="43"/>
      <c r="Q625" s="43"/>
      <c r="R625" s="43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</row>
    <row r="626" spans="1:62" x14ac:dyDescent="0.2">
      <c r="A626" s="40" t="s">
        <v>536</v>
      </c>
      <c r="B626" s="55" t="s">
        <v>854</v>
      </c>
      <c r="C626" s="55"/>
      <c r="D626" s="48">
        <f>VLOOKUP(A624,'average earnings workplace 2012'!$A$13:$GY$599,lists1!$B$12,FALSE)</f>
        <v>13.3</v>
      </c>
      <c r="E626" s="48" t="str">
        <f t="shared" si="4"/>
        <v>R50</v>
      </c>
      <c r="F626" s="49">
        <f t="shared" si="5"/>
        <v>12</v>
      </c>
      <c r="G626" s="49" t="str">
        <f t="shared" si="7"/>
        <v>R50</v>
      </c>
      <c r="H626" s="42">
        <f t="shared" si="6"/>
        <v>12</v>
      </c>
      <c r="I626" s="42"/>
      <c r="J626" s="43"/>
      <c r="K626" s="43"/>
      <c r="L626" s="43"/>
      <c r="M626" s="43"/>
      <c r="N626" s="43"/>
      <c r="O626" s="43"/>
      <c r="P626" s="43"/>
      <c r="Q626" s="43"/>
      <c r="R626" s="43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</row>
    <row r="627" spans="1:62" x14ac:dyDescent="0.2">
      <c r="A627" s="40" t="s">
        <v>544</v>
      </c>
      <c r="B627" s="56" t="s">
        <v>852</v>
      </c>
      <c r="C627" s="56"/>
      <c r="D627" s="48">
        <f>VLOOKUP(A625,'average earnings workplace 2012'!$A$13:$GY$599,lists1!$B$12,FALSE)</f>
        <v>13.53</v>
      </c>
      <c r="E627" s="48" t="str">
        <f t="shared" si="4"/>
        <v>SR</v>
      </c>
      <c r="F627" s="49">
        <f t="shared" si="5"/>
        <v>19</v>
      </c>
      <c r="G627" s="49" t="str">
        <f t="shared" si="7"/>
        <v>SR</v>
      </c>
      <c r="H627" s="42">
        <f t="shared" si="6"/>
        <v>19</v>
      </c>
      <c r="I627" s="42"/>
      <c r="J627" s="43"/>
      <c r="K627" s="43"/>
      <c r="L627" s="43"/>
      <c r="M627" s="43"/>
      <c r="N627" s="43"/>
      <c r="O627" s="43"/>
      <c r="P627" s="43"/>
      <c r="Q627" s="43"/>
      <c r="R627" s="43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</row>
    <row r="628" spans="1:62" x14ac:dyDescent="0.2">
      <c r="A628" s="40" t="s">
        <v>495</v>
      </c>
      <c r="B628" s="55" t="s">
        <v>851</v>
      </c>
      <c r="C628" s="55"/>
      <c r="D628" s="48">
        <f>VLOOKUP(A626,'average earnings workplace 2012'!$A$13:$GY$599,lists1!$B$12,FALSE)</f>
        <v>8.99</v>
      </c>
      <c r="E628" s="48" t="str">
        <f t="shared" si="4"/>
        <v>R80</v>
      </c>
      <c r="F628" s="49">
        <f t="shared" si="5"/>
        <v>55</v>
      </c>
      <c r="G628" s="49" t="str">
        <f t="shared" si="7"/>
        <v>R80</v>
      </c>
      <c r="H628" s="42">
        <f t="shared" si="6"/>
        <v>55</v>
      </c>
      <c r="I628" s="42"/>
      <c r="J628" s="43"/>
      <c r="K628" s="43"/>
      <c r="L628" s="43"/>
      <c r="M628" s="43"/>
      <c r="N628" s="43"/>
      <c r="O628" s="43"/>
      <c r="P628" s="43"/>
      <c r="Q628" s="43"/>
      <c r="R628" s="43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</row>
    <row r="629" spans="1:62" x14ac:dyDescent="0.2">
      <c r="A629" s="40" t="s">
        <v>560</v>
      </c>
      <c r="B629" s="55" t="s">
        <v>854</v>
      </c>
      <c r="C629" s="55"/>
      <c r="D629" s="48">
        <f>VLOOKUP(A627,'average earnings workplace 2012'!$A$13:$GY$599,lists1!$B$12,FALSE)</f>
        <v>11.44</v>
      </c>
      <c r="E629" s="48" t="str">
        <f t="shared" si="4"/>
        <v>R50</v>
      </c>
      <c r="F629" s="49">
        <f t="shared" si="5"/>
        <v>32</v>
      </c>
      <c r="G629" s="49" t="str">
        <f t="shared" si="7"/>
        <v>R50</v>
      </c>
      <c r="H629" s="42">
        <f t="shared" si="6"/>
        <v>32</v>
      </c>
      <c r="I629" s="42"/>
      <c r="J629" s="43"/>
      <c r="K629" s="43"/>
      <c r="L629" s="43"/>
      <c r="M629" s="43"/>
      <c r="N629" s="43"/>
      <c r="O629" s="43"/>
      <c r="P629" s="43"/>
      <c r="Q629" s="43"/>
      <c r="R629" s="43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</row>
    <row r="630" spans="1:62" x14ac:dyDescent="0.2">
      <c r="A630" s="40" t="s">
        <v>680</v>
      </c>
      <c r="B630" s="55" t="s">
        <v>854</v>
      </c>
      <c r="C630" s="55"/>
      <c r="D630" s="48">
        <f>VLOOKUP(A628,'average earnings workplace 2012'!$A$13:$GY$599,lists1!$B$12,FALSE)</f>
        <v>11.38</v>
      </c>
      <c r="E630" s="48" t="str">
        <f t="shared" si="4"/>
        <v>R50</v>
      </c>
      <c r="F630" s="49">
        <f t="shared" si="5"/>
        <v>33</v>
      </c>
      <c r="G630" s="49" t="str">
        <f t="shared" si="7"/>
        <v>R50</v>
      </c>
      <c r="H630" s="42">
        <f t="shared" si="6"/>
        <v>33</v>
      </c>
      <c r="I630" s="42"/>
      <c r="J630" s="43"/>
      <c r="K630" s="43"/>
      <c r="L630" s="43"/>
      <c r="M630" s="43"/>
      <c r="N630" s="43"/>
      <c r="O630" s="43"/>
      <c r="P630" s="43"/>
      <c r="Q630" s="43"/>
      <c r="R630" s="43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</row>
    <row r="631" spans="1:62" x14ac:dyDescent="0.2">
      <c r="A631" s="40" t="s">
        <v>687</v>
      </c>
      <c r="B631" s="56" t="s">
        <v>852</v>
      </c>
      <c r="C631" s="56"/>
      <c r="D631" s="48">
        <f>VLOOKUP(A629,'average earnings workplace 2012'!$A$13:$GY$599,lists1!$B$12,FALSE)</f>
        <v>13.2</v>
      </c>
      <c r="E631" s="48" t="str">
        <f t="shared" si="4"/>
        <v>SR</v>
      </c>
      <c r="F631" s="49">
        <f t="shared" si="5"/>
        <v>23</v>
      </c>
      <c r="G631" s="49" t="str">
        <f t="shared" si="7"/>
        <v>SR</v>
      </c>
      <c r="H631" s="42">
        <f t="shared" si="6"/>
        <v>23</v>
      </c>
      <c r="I631" s="42"/>
      <c r="J631" s="43"/>
      <c r="K631" s="43"/>
      <c r="L631" s="43"/>
      <c r="M631" s="43"/>
      <c r="N631" s="43"/>
      <c r="O631" s="43"/>
      <c r="P631" s="43"/>
      <c r="Q631" s="43"/>
      <c r="R631" s="43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</row>
    <row r="632" spans="1:62" x14ac:dyDescent="0.2">
      <c r="A632" s="40" t="s">
        <v>466</v>
      </c>
      <c r="B632" s="55" t="s">
        <v>853</v>
      </c>
      <c r="C632" s="55"/>
      <c r="D632" s="48">
        <f>VLOOKUP(A630,'average earnings workplace 2012'!$A$13:$GY$599,lists1!$B$12,FALSE)</f>
        <v>11.99</v>
      </c>
      <c r="E632" s="48" t="str">
        <f t="shared" si="4"/>
        <v>OU</v>
      </c>
      <c r="F632" s="49">
        <f t="shared" si="5"/>
        <v>40</v>
      </c>
      <c r="G632" s="49" t="str">
        <f t="shared" si="7"/>
        <v>OU</v>
      </c>
      <c r="H632" s="42">
        <f t="shared" si="6"/>
        <v>40</v>
      </c>
      <c r="I632" s="42"/>
      <c r="J632" s="43"/>
      <c r="K632" s="43"/>
      <c r="L632" s="43"/>
      <c r="M632" s="43"/>
      <c r="N632" s="43"/>
      <c r="O632" s="43"/>
      <c r="P632" s="43"/>
      <c r="Q632" s="43"/>
      <c r="R632" s="43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</row>
    <row r="633" spans="1:62" x14ac:dyDescent="0.2">
      <c r="A633" s="40" t="s">
        <v>713</v>
      </c>
      <c r="B633" s="56" t="s">
        <v>852</v>
      </c>
      <c r="C633" s="56"/>
      <c r="D633" s="48">
        <f>VLOOKUP(A631,'average earnings workplace 2012'!$A$13:$GY$599,lists1!$B$12,FALSE)</f>
        <v>12.09</v>
      </c>
      <c r="E633" s="48" t="str">
        <f t="shared" si="4"/>
        <v>SR</v>
      </c>
      <c r="F633" s="49">
        <f t="shared" si="5"/>
        <v>36</v>
      </c>
      <c r="G633" s="49" t="str">
        <f t="shared" si="7"/>
        <v>SR</v>
      </c>
      <c r="H633" s="42">
        <f t="shared" si="6"/>
        <v>36</v>
      </c>
      <c r="I633" s="42"/>
      <c r="J633" s="43"/>
      <c r="K633" s="43"/>
      <c r="L633" s="43"/>
      <c r="M633" s="43"/>
      <c r="N633" s="43"/>
      <c r="O633" s="43"/>
      <c r="P633" s="43"/>
      <c r="Q633" s="43"/>
      <c r="R633" s="43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</row>
    <row r="634" spans="1:62" x14ac:dyDescent="0.2">
      <c r="A634" s="40" t="s">
        <v>652</v>
      </c>
      <c r="B634" s="55" t="s">
        <v>851</v>
      </c>
      <c r="C634" s="55"/>
      <c r="D634" s="48">
        <f>VLOOKUP(A632,'average earnings workplace 2012'!$A$13:$GY$599,lists1!$B$12,FALSE)</f>
        <v>11.96</v>
      </c>
      <c r="E634" s="48" t="str">
        <f t="shared" si="4"/>
        <v>R80</v>
      </c>
      <c r="F634" s="49">
        <f t="shared" si="5"/>
        <v>22</v>
      </c>
      <c r="G634" s="49" t="str">
        <f t="shared" si="7"/>
        <v>R80</v>
      </c>
      <c r="H634" s="42">
        <f t="shared" si="6"/>
        <v>22</v>
      </c>
      <c r="I634" s="42"/>
      <c r="J634" s="43"/>
      <c r="K634" s="43"/>
      <c r="L634" s="43"/>
      <c r="M634" s="43"/>
      <c r="N634" s="43"/>
      <c r="O634" s="43"/>
      <c r="P634" s="43"/>
      <c r="Q634" s="43"/>
      <c r="R634" s="43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</row>
    <row r="635" spans="1:62" x14ac:dyDescent="0.2">
      <c r="A635" s="40" t="s">
        <v>602</v>
      </c>
      <c r="B635" s="55" t="s">
        <v>855</v>
      </c>
      <c r="C635" s="55"/>
      <c r="D635" s="48">
        <f>VLOOKUP(A633,'average earnings workplace 2012'!$A$13:$GY$599,lists1!$B$12,FALSE)</f>
        <v>16.670000000000002</v>
      </c>
      <c r="E635" s="48" t="str">
        <f t="shared" si="4"/>
        <v>MU</v>
      </c>
      <c r="F635" s="49">
        <f t="shared" si="5"/>
        <v>12</v>
      </c>
      <c r="G635" s="49" t="str">
        <f t="shared" si="7"/>
        <v>MU</v>
      </c>
      <c r="H635" s="42">
        <f t="shared" si="6"/>
        <v>12</v>
      </c>
      <c r="I635" s="42"/>
      <c r="J635" s="43"/>
      <c r="K635" s="43"/>
      <c r="L635" s="43"/>
      <c r="M635" s="43"/>
      <c r="N635" s="43"/>
      <c r="O635" s="43"/>
      <c r="P635" s="43"/>
      <c r="Q635" s="43"/>
      <c r="R635" s="43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</row>
    <row r="636" spans="1:62" x14ac:dyDescent="0.2">
      <c r="A636" s="40" t="s">
        <v>714</v>
      </c>
      <c r="B636" s="55" t="s">
        <v>855</v>
      </c>
      <c r="C636" s="55"/>
      <c r="D636" s="48">
        <f>VLOOKUP(A634,'average earnings workplace 2012'!$A$13:$GY$599,lists1!$B$12,FALSE)</f>
        <v>13.12</v>
      </c>
      <c r="E636" s="48" t="str">
        <f t="shared" si="4"/>
        <v>MU</v>
      </c>
      <c r="F636" s="49">
        <f t="shared" si="5"/>
        <v>48</v>
      </c>
      <c r="G636" s="49" t="str">
        <f t="shared" si="7"/>
        <v>MU</v>
      </c>
      <c r="H636" s="42">
        <f t="shared" si="6"/>
        <v>48</v>
      </c>
      <c r="I636" s="42"/>
      <c r="J636" s="43"/>
      <c r="K636" s="43"/>
      <c r="L636" s="43"/>
      <c r="M636" s="43"/>
      <c r="N636" s="43"/>
      <c r="O636" s="43"/>
      <c r="P636" s="43"/>
      <c r="Q636" s="43"/>
      <c r="R636" s="43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</row>
    <row r="637" spans="1:62" x14ac:dyDescent="0.2">
      <c r="A637" s="40" t="s">
        <v>524</v>
      </c>
      <c r="B637" s="56" t="s">
        <v>852</v>
      </c>
      <c r="C637" s="56"/>
      <c r="D637" s="48">
        <f>VLOOKUP(A635,'average earnings workplace 2012'!$A$13:$GY$599,lists1!$B$12,FALSE)</f>
        <v>14.04</v>
      </c>
      <c r="E637" s="48" t="str">
        <f t="shared" si="4"/>
        <v>SR</v>
      </c>
      <c r="F637" s="49">
        <f t="shared" si="5"/>
        <v>14</v>
      </c>
      <c r="G637" s="49" t="str">
        <f t="shared" si="7"/>
        <v>SR</v>
      </c>
      <c r="H637" s="42">
        <f t="shared" si="6"/>
        <v>14</v>
      </c>
      <c r="I637" s="42"/>
      <c r="J637" s="43"/>
      <c r="K637" s="43"/>
      <c r="L637" s="43"/>
      <c r="M637" s="43"/>
      <c r="N637" s="43"/>
      <c r="O637" s="43"/>
      <c r="P637" s="43"/>
      <c r="Q637" s="43"/>
      <c r="R637" s="43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</row>
    <row r="638" spans="1:62" x14ac:dyDescent="0.2">
      <c r="A638" s="40" t="s">
        <v>744</v>
      </c>
      <c r="B638" s="55" t="s">
        <v>855</v>
      </c>
      <c r="C638" s="55"/>
      <c r="D638" s="48">
        <f>VLOOKUP(A636,'average earnings workplace 2012'!$A$13:$GY$599,lists1!$B$12,FALSE)</f>
        <v>16.39</v>
      </c>
      <c r="E638" s="48" t="str">
        <f t="shared" si="4"/>
        <v>MU</v>
      </c>
      <c r="F638" s="49">
        <f t="shared" si="5"/>
        <v>14</v>
      </c>
      <c r="G638" s="49" t="str">
        <f t="shared" si="7"/>
        <v>MU</v>
      </c>
      <c r="H638" s="42">
        <f t="shared" si="6"/>
        <v>14</v>
      </c>
      <c r="I638" s="42"/>
      <c r="J638" s="43"/>
      <c r="K638" s="43"/>
      <c r="L638" s="43"/>
      <c r="M638" s="43"/>
      <c r="N638" s="43"/>
      <c r="O638" s="43"/>
      <c r="P638" s="43"/>
      <c r="Q638" s="43"/>
      <c r="R638" s="43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</row>
    <row r="639" spans="1:62" x14ac:dyDescent="0.2">
      <c r="A639" s="40" t="s">
        <v>688</v>
      </c>
      <c r="B639" s="55" t="s">
        <v>850</v>
      </c>
      <c r="C639" s="55"/>
      <c r="D639" s="48">
        <f>VLOOKUP(A637,'average earnings workplace 2012'!$A$13:$GY$599,lists1!$B$12,FALSE)</f>
        <v>10.85</v>
      </c>
      <c r="E639" s="48" t="str">
        <f t="shared" si="4"/>
        <v>LU</v>
      </c>
      <c r="F639" s="49">
        <f t="shared" si="5"/>
        <v>34</v>
      </c>
      <c r="G639" s="49" t="str">
        <f t="shared" si="7"/>
        <v>LU</v>
      </c>
      <c r="H639" s="42">
        <f t="shared" si="6"/>
        <v>34</v>
      </c>
      <c r="I639" s="42"/>
      <c r="J639" s="43"/>
      <c r="K639" s="43"/>
      <c r="L639" s="43"/>
      <c r="M639" s="43"/>
      <c r="N639" s="43"/>
      <c r="O639" s="43"/>
      <c r="P639" s="43"/>
      <c r="Q639" s="43"/>
      <c r="R639" s="43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</row>
    <row r="640" spans="1:62" x14ac:dyDescent="0.2">
      <c r="A640" s="40" t="s">
        <v>593</v>
      </c>
      <c r="B640" s="55" t="s">
        <v>853</v>
      </c>
      <c r="C640" s="55"/>
      <c r="D640" s="48">
        <f>VLOOKUP(A638,'average earnings workplace 2012'!$A$13:$GY$599,lists1!$B$12,FALSE)</f>
        <v>13.95</v>
      </c>
      <c r="E640" s="48" t="str">
        <f t="shared" si="4"/>
        <v>OU</v>
      </c>
      <c r="F640" s="49">
        <f t="shared" si="5"/>
        <v>20</v>
      </c>
      <c r="G640" s="49" t="str">
        <f t="shared" si="7"/>
        <v>OU</v>
      </c>
      <c r="H640" s="42">
        <f t="shared" si="6"/>
        <v>20</v>
      </c>
      <c r="I640" s="42"/>
      <c r="J640" s="43"/>
      <c r="K640" s="43"/>
      <c r="L640" s="43"/>
      <c r="M640" s="43"/>
      <c r="N640" s="43"/>
      <c r="O640" s="43"/>
      <c r="P640" s="43"/>
      <c r="Q640" s="43"/>
      <c r="R640" s="43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</row>
    <row r="641" spans="1:62" x14ac:dyDescent="0.2">
      <c r="A641" s="40" t="s">
        <v>625</v>
      </c>
      <c r="B641" s="55" t="s">
        <v>850</v>
      </c>
      <c r="C641" s="55"/>
      <c r="D641" s="48">
        <f>VLOOKUP(A639,'average earnings workplace 2012'!$A$13:$GY$599,lists1!$B$12,FALSE)</f>
        <v>12.77</v>
      </c>
      <c r="E641" s="48" t="str">
        <f t="shared" si="4"/>
        <v>LU</v>
      </c>
      <c r="F641" s="49">
        <f t="shared" si="5"/>
        <v>18</v>
      </c>
      <c r="G641" s="49" t="str">
        <f t="shared" si="7"/>
        <v>LU</v>
      </c>
      <c r="H641" s="42">
        <f t="shared" si="6"/>
        <v>18</v>
      </c>
      <c r="I641" s="42"/>
      <c r="J641" s="43"/>
      <c r="K641" s="43"/>
      <c r="L641" s="43"/>
      <c r="M641" s="43"/>
      <c r="N641" s="43"/>
      <c r="O641" s="43"/>
      <c r="P641" s="43"/>
      <c r="Q641" s="43"/>
      <c r="R641" s="43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</row>
    <row r="642" spans="1:62" x14ac:dyDescent="0.2">
      <c r="A642" s="40" t="s">
        <v>759</v>
      </c>
      <c r="B642" s="55" t="s">
        <v>851</v>
      </c>
      <c r="C642" s="55"/>
      <c r="D642" s="48">
        <f>VLOOKUP(A640,'average earnings workplace 2012'!$A$13:$GY$599,lists1!$B$12,FALSE)</f>
        <v>9.85</v>
      </c>
      <c r="E642" s="48" t="str">
        <f t="shared" si="4"/>
        <v>R80</v>
      </c>
      <c r="F642" s="49">
        <f t="shared" si="5"/>
        <v>43</v>
      </c>
      <c r="G642" s="49" t="str">
        <f t="shared" si="7"/>
        <v>R80</v>
      </c>
      <c r="H642" s="42">
        <f t="shared" si="6"/>
        <v>43</v>
      </c>
      <c r="I642" s="42"/>
      <c r="J642" s="43"/>
      <c r="K642" s="43"/>
      <c r="L642" s="43"/>
      <c r="M642" s="43"/>
      <c r="N642" s="43"/>
      <c r="O642" s="43"/>
      <c r="P642" s="43"/>
      <c r="Q642" s="43"/>
      <c r="R642" s="43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</row>
    <row r="643" spans="1:62" x14ac:dyDescent="0.2">
      <c r="A643" s="40" t="s">
        <v>480</v>
      </c>
      <c r="B643" s="55" t="s">
        <v>851</v>
      </c>
      <c r="C643" s="55"/>
      <c r="D643" s="48">
        <f>VLOOKUP(A641,'average earnings workplace 2012'!$A$13:$GY$599,lists1!$B$12,FALSE)</f>
        <v>12.35</v>
      </c>
      <c r="E643" s="48" t="str">
        <f t="shared" si="4"/>
        <v>R80</v>
      </c>
      <c r="F643" s="49">
        <f t="shared" si="5"/>
        <v>20</v>
      </c>
      <c r="G643" s="49" t="str">
        <f t="shared" si="7"/>
        <v>R80</v>
      </c>
      <c r="H643" s="42">
        <f t="shared" si="6"/>
        <v>20</v>
      </c>
      <c r="I643" s="42"/>
      <c r="J643" s="43"/>
      <c r="K643" s="43"/>
      <c r="L643" s="43"/>
      <c r="M643" s="43"/>
      <c r="N643" s="43"/>
      <c r="O643" s="43"/>
      <c r="P643" s="43"/>
      <c r="Q643" s="43"/>
      <c r="R643" s="43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</row>
    <row r="644" spans="1:62" x14ac:dyDescent="0.2">
      <c r="A644" s="40" t="s">
        <v>451</v>
      </c>
      <c r="B644" s="55" t="s">
        <v>851</v>
      </c>
      <c r="C644" s="55"/>
      <c r="D644" s="48">
        <f>VLOOKUP(A642,'average earnings workplace 2012'!$A$13:$GY$599,lists1!$B$12,FALSE)</f>
        <v>11</v>
      </c>
      <c r="E644" s="48" t="str">
        <f t="shared" si="4"/>
        <v>R80</v>
      </c>
      <c r="F644" s="49">
        <f t="shared" si="5"/>
        <v>33</v>
      </c>
      <c r="G644" s="49" t="str">
        <f t="shared" si="7"/>
        <v>R80</v>
      </c>
      <c r="H644" s="42">
        <f t="shared" si="6"/>
        <v>33</v>
      </c>
      <c r="I644" s="42"/>
      <c r="J644" s="43"/>
      <c r="K644" s="43"/>
      <c r="L644" s="43"/>
      <c r="M644" s="43"/>
      <c r="N644" s="43"/>
      <c r="O644" s="43"/>
      <c r="P644" s="43"/>
      <c r="Q644" s="43"/>
      <c r="R644" s="43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</row>
    <row r="645" spans="1:62" x14ac:dyDescent="0.2">
      <c r="A645" s="40" t="s">
        <v>552</v>
      </c>
      <c r="B645" s="56" t="s">
        <v>852</v>
      </c>
      <c r="C645" s="56"/>
      <c r="D645" s="48">
        <f>VLOOKUP(A643,'average earnings workplace 2012'!$A$13:$GY$599,lists1!$B$12,FALSE)</f>
        <v>14.35</v>
      </c>
      <c r="E645" s="48" t="str">
        <f t="shared" si="4"/>
        <v>SR</v>
      </c>
      <c r="F645" s="49">
        <f t="shared" si="5"/>
        <v>13</v>
      </c>
      <c r="G645" s="49" t="str">
        <f t="shared" si="7"/>
        <v>SR</v>
      </c>
      <c r="H645" s="42">
        <f t="shared" si="6"/>
        <v>13</v>
      </c>
      <c r="I645" s="42"/>
      <c r="J645" s="43"/>
      <c r="K645" s="43"/>
      <c r="L645" s="43"/>
      <c r="M645" s="43"/>
      <c r="N645" s="43"/>
      <c r="O645" s="43"/>
      <c r="P645" s="43"/>
      <c r="Q645" s="43"/>
      <c r="R645" s="43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</row>
    <row r="646" spans="1:62" x14ac:dyDescent="0.2">
      <c r="A646" s="40" t="s">
        <v>760</v>
      </c>
      <c r="B646" s="55" t="s">
        <v>855</v>
      </c>
      <c r="C646" s="55"/>
      <c r="D646" s="48">
        <f>VLOOKUP(A644,'average earnings workplace 2012'!$A$13:$GY$599,lists1!$B$12,FALSE)</f>
        <v>12.39</v>
      </c>
      <c r="E646" s="48" t="str">
        <f t="shared" si="4"/>
        <v>MU</v>
      </c>
      <c r="F646" s="49">
        <f t="shared" si="5"/>
        <v>52</v>
      </c>
      <c r="G646" s="49" t="str">
        <f t="shared" si="7"/>
        <v>MU</v>
      </c>
      <c r="H646" s="42">
        <f t="shared" si="6"/>
        <v>52</v>
      </c>
      <c r="I646" s="42"/>
      <c r="J646" s="43"/>
      <c r="K646" s="43"/>
      <c r="L646" s="43"/>
      <c r="M646" s="43"/>
      <c r="N646" s="43"/>
      <c r="O646" s="43"/>
      <c r="P646" s="43"/>
      <c r="Q646" s="43"/>
      <c r="R646" s="43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</row>
    <row r="647" spans="1:62" x14ac:dyDescent="0.2">
      <c r="A647" s="40" t="s">
        <v>689</v>
      </c>
      <c r="B647" s="55" t="s">
        <v>850</v>
      </c>
      <c r="C647" s="55"/>
      <c r="D647" s="48">
        <f>VLOOKUP(A645,'average earnings workplace 2012'!$A$13:$GY$599,lists1!$B$12,FALSE)</f>
        <v>12.89</v>
      </c>
      <c r="E647" s="48" t="str">
        <f t="shared" si="4"/>
        <v>LU</v>
      </c>
      <c r="F647" s="49">
        <f t="shared" si="5"/>
        <v>16</v>
      </c>
      <c r="G647" s="49" t="str">
        <f t="shared" si="7"/>
        <v>LU</v>
      </c>
      <c r="H647" s="42">
        <f t="shared" si="6"/>
        <v>16</v>
      </c>
      <c r="I647" s="42"/>
      <c r="J647" s="43"/>
      <c r="K647" s="43"/>
      <c r="L647" s="43"/>
      <c r="M647" s="43"/>
      <c r="N647" s="43"/>
      <c r="O647" s="43"/>
      <c r="P647" s="43"/>
      <c r="Q647" s="43"/>
      <c r="R647" s="43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</row>
    <row r="648" spans="1:62" x14ac:dyDescent="0.2">
      <c r="A648" s="40" t="s">
        <v>700</v>
      </c>
      <c r="B648" s="55" t="s">
        <v>853</v>
      </c>
      <c r="C648" s="55"/>
      <c r="D648" s="48">
        <f>VLOOKUP(A646,'average earnings workplace 2012'!$A$13:$GY$599,lists1!$B$12,FALSE)</f>
        <v>14.17</v>
      </c>
      <c r="E648" s="48" t="str">
        <f t="shared" si="4"/>
        <v>OU</v>
      </c>
      <c r="F648" s="49">
        <f t="shared" si="5"/>
        <v>17</v>
      </c>
      <c r="G648" s="49" t="str">
        <f t="shared" si="7"/>
        <v>OU</v>
      </c>
      <c r="H648" s="42">
        <f t="shared" si="6"/>
        <v>17</v>
      </c>
      <c r="I648" s="42"/>
      <c r="J648" s="43"/>
      <c r="K648" s="43"/>
      <c r="L648" s="43"/>
      <c r="M648" s="43"/>
      <c r="N648" s="43"/>
      <c r="O648" s="43"/>
      <c r="P648" s="43"/>
      <c r="Q648" s="43"/>
      <c r="R648" s="43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</row>
    <row r="649" spans="1:62" x14ac:dyDescent="0.2">
      <c r="A649" s="40" t="s">
        <v>620</v>
      </c>
      <c r="B649" s="55" t="s">
        <v>850</v>
      </c>
      <c r="C649" s="55"/>
      <c r="D649" s="48">
        <f>VLOOKUP(A647,'average earnings workplace 2012'!$A$13:$GY$599,lists1!$B$12,FALSE)</f>
        <v>11.99</v>
      </c>
      <c r="E649" s="48" t="str">
        <f t="shared" si="4"/>
        <v>LU</v>
      </c>
      <c r="F649" s="49">
        <f t="shared" si="5"/>
        <v>25</v>
      </c>
      <c r="G649" s="49" t="str">
        <f t="shared" si="7"/>
        <v>LU</v>
      </c>
      <c r="H649" s="42">
        <f t="shared" si="6"/>
        <v>25</v>
      </c>
      <c r="I649" s="42"/>
      <c r="J649" s="43"/>
      <c r="K649" s="43"/>
      <c r="L649" s="43"/>
      <c r="M649" s="43"/>
      <c r="N649" s="43"/>
      <c r="O649" s="43"/>
      <c r="P649" s="43"/>
      <c r="Q649" s="43"/>
      <c r="R649" s="43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</row>
    <row r="650" spans="1:62" x14ac:dyDescent="0.2">
      <c r="A650" s="40" t="s">
        <v>653</v>
      </c>
      <c r="B650" s="55" t="s">
        <v>855</v>
      </c>
      <c r="C650" s="55"/>
      <c r="D650" s="48">
        <f>VLOOKUP(A648,'average earnings workplace 2012'!$A$13:$GY$599,lists1!$B$12,FALSE)</f>
        <v>14.76</v>
      </c>
      <c r="E650" s="48" t="str">
        <f t="shared" si="4"/>
        <v>MU</v>
      </c>
      <c r="F650" s="49">
        <f t="shared" si="5"/>
        <v>25</v>
      </c>
      <c r="G650" s="49" t="str">
        <f t="shared" si="7"/>
        <v>MU</v>
      </c>
      <c r="H650" s="42">
        <f t="shared" si="6"/>
        <v>25</v>
      </c>
      <c r="I650" s="42"/>
      <c r="J650" s="43"/>
      <c r="K650" s="43"/>
      <c r="L650" s="43"/>
      <c r="M650" s="43"/>
      <c r="N650" s="43"/>
      <c r="O650" s="43"/>
      <c r="P650" s="43"/>
      <c r="Q650" s="43"/>
      <c r="R650" s="43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</row>
    <row r="651" spans="1:62" x14ac:dyDescent="0.2">
      <c r="A651" s="40" t="s">
        <v>715</v>
      </c>
      <c r="B651" s="56" t="s">
        <v>852</v>
      </c>
      <c r="C651" s="56"/>
      <c r="D651" s="48">
        <f>VLOOKUP(A649,'average earnings workplace 2012'!$A$13:$GY$599,lists1!$B$12,FALSE)</f>
        <v>13.55</v>
      </c>
      <c r="E651" s="48" t="str">
        <f t="shared" si="4"/>
        <v>SR</v>
      </c>
      <c r="F651" s="49">
        <f t="shared" si="5"/>
        <v>18</v>
      </c>
      <c r="G651" s="49" t="str">
        <f t="shared" si="7"/>
        <v>SR</v>
      </c>
      <c r="H651" s="42">
        <f t="shared" si="6"/>
        <v>18</v>
      </c>
      <c r="I651" s="42"/>
      <c r="J651" s="43"/>
      <c r="K651" s="43"/>
      <c r="L651" s="43"/>
      <c r="M651" s="43"/>
      <c r="N651" s="43"/>
      <c r="O651" s="43"/>
      <c r="P651" s="43"/>
      <c r="Q651" s="43"/>
      <c r="R651" s="43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</row>
    <row r="652" spans="1:62" x14ac:dyDescent="0.2">
      <c r="A652" s="40" t="s">
        <v>633</v>
      </c>
      <c r="B652" s="55" t="s">
        <v>855</v>
      </c>
      <c r="C652" s="55"/>
      <c r="D652" s="48">
        <f>VLOOKUP(A650,'average earnings workplace 2012'!$A$13:$GY$599,lists1!$B$12,FALSE)</f>
        <v>15.6</v>
      </c>
      <c r="E652" s="48" t="str">
        <f t="shared" si="4"/>
        <v>MU</v>
      </c>
      <c r="F652" s="49">
        <f t="shared" si="5"/>
        <v>21</v>
      </c>
      <c r="G652" s="49" t="str">
        <f t="shared" si="7"/>
        <v>MU</v>
      </c>
      <c r="H652" s="42">
        <f t="shared" si="6"/>
        <v>21</v>
      </c>
      <c r="I652" s="42"/>
      <c r="J652" s="43"/>
      <c r="K652" s="43"/>
      <c r="L652" s="43"/>
      <c r="M652" s="43"/>
      <c r="N652" s="43"/>
      <c r="O652" s="43"/>
      <c r="P652" s="43"/>
      <c r="Q652" s="43"/>
      <c r="R652" s="43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</row>
    <row r="653" spans="1:62" x14ac:dyDescent="0.2">
      <c r="A653" s="40" t="s">
        <v>460</v>
      </c>
      <c r="B653" s="56" t="s">
        <v>852</v>
      </c>
      <c r="C653" s="56"/>
      <c r="D653" s="48">
        <f>VLOOKUP(A651,'average earnings workplace 2012'!$A$13:$GY$599,lists1!$B$12,FALSE)</f>
        <v>15.96</v>
      </c>
      <c r="E653" s="48" t="str">
        <f t="shared" si="4"/>
        <v>SR</v>
      </c>
      <c r="F653" s="49">
        <f t="shared" si="5"/>
        <v>5</v>
      </c>
      <c r="G653" s="49" t="str">
        <f t="shared" si="7"/>
        <v>SR</v>
      </c>
      <c r="H653" s="42">
        <f t="shared" si="6"/>
        <v>5</v>
      </c>
      <c r="I653" s="42"/>
      <c r="J653" s="43"/>
      <c r="K653" s="43"/>
      <c r="L653" s="43"/>
      <c r="M653" s="43"/>
      <c r="N653" s="43"/>
      <c r="O653" s="43"/>
      <c r="P653" s="43"/>
      <c r="Q653" s="43"/>
      <c r="R653" s="43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</row>
    <row r="654" spans="1:62" x14ac:dyDescent="0.2">
      <c r="A654" s="40" t="s">
        <v>501</v>
      </c>
      <c r="B654" s="55" t="s">
        <v>855</v>
      </c>
      <c r="C654" s="55"/>
      <c r="D654" s="48">
        <f>VLOOKUP(A652,'average earnings workplace 2012'!$A$13:$GY$599,lists1!$B$12,FALSE)</f>
        <v>16.09</v>
      </c>
      <c r="E654" s="48" t="str">
        <f t="shared" si="4"/>
        <v>MU</v>
      </c>
      <c r="F654" s="49">
        <f t="shared" si="5"/>
        <v>16</v>
      </c>
      <c r="G654" s="49" t="str">
        <f t="shared" si="7"/>
        <v>MU</v>
      </c>
      <c r="H654" s="42">
        <f t="shared" si="6"/>
        <v>16</v>
      </c>
      <c r="I654" s="42"/>
      <c r="J654" s="43"/>
      <c r="K654" s="43"/>
      <c r="L654" s="43"/>
      <c r="M654" s="43"/>
      <c r="N654" s="43"/>
      <c r="O654" s="43"/>
      <c r="P654" s="43"/>
      <c r="Q654" s="43"/>
      <c r="R654" s="43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</row>
    <row r="655" spans="1:62" x14ac:dyDescent="0.2">
      <c r="A655" s="40" t="s">
        <v>634</v>
      </c>
      <c r="B655" s="55" t="s">
        <v>853</v>
      </c>
      <c r="C655" s="55"/>
      <c r="D655" s="48">
        <f>VLOOKUP(A653,'average earnings workplace 2012'!$A$13:$GY$599,lists1!$B$12,FALSE)</f>
        <v>12.51</v>
      </c>
      <c r="E655" s="48" t="str">
        <f t="shared" si="4"/>
        <v>OU</v>
      </c>
      <c r="F655" s="49">
        <f t="shared" si="5"/>
        <v>32</v>
      </c>
      <c r="G655" s="49" t="str">
        <f t="shared" si="7"/>
        <v>OU</v>
      </c>
      <c r="H655" s="42">
        <f t="shared" si="6"/>
        <v>32</v>
      </c>
      <c r="I655" s="42"/>
      <c r="J655" s="43"/>
      <c r="K655" s="43"/>
      <c r="L655" s="43"/>
      <c r="M655" s="43"/>
      <c r="N655" s="43"/>
      <c r="O655" s="43"/>
      <c r="P655" s="43"/>
      <c r="Q655" s="43"/>
      <c r="R655" s="43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</row>
    <row r="656" spans="1:62" x14ac:dyDescent="0.2">
      <c r="A656" s="40" t="s">
        <v>530</v>
      </c>
      <c r="B656" s="55" t="s">
        <v>851</v>
      </c>
      <c r="C656" s="55"/>
      <c r="D656" s="48">
        <f>VLOOKUP(A654,'average earnings workplace 2012'!$A$13:$GY$599,lists1!$B$12,FALSE)</f>
        <v>11.56</v>
      </c>
      <c r="E656" s="48" t="str">
        <f t="shared" si="4"/>
        <v>R80</v>
      </c>
      <c r="F656" s="49">
        <f t="shared" si="5"/>
        <v>26</v>
      </c>
      <c r="G656" s="49" t="str">
        <f t="shared" si="7"/>
        <v>R80</v>
      </c>
      <c r="H656" s="42">
        <f t="shared" si="6"/>
        <v>26</v>
      </c>
      <c r="I656" s="42"/>
      <c r="J656" s="43"/>
      <c r="K656" s="43"/>
      <c r="L656" s="43"/>
      <c r="M656" s="43"/>
      <c r="N656" s="43"/>
      <c r="O656" s="43"/>
      <c r="P656" s="43"/>
      <c r="Q656" s="43"/>
      <c r="R656" s="43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</row>
    <row r="657" spans="1:62" x14ac:dyDescent="0.2">
      <c r="A657" s="40" t="s">
        <v>635</v>
      </c>
      <c r="B657" s="55" t="s">
        <v>855</v>
      </c>
      <c r="C657" s="55"/>
      <c r="D657" s="48">
        <f>VLOOKUP(A655,'average earnings workplace 2012'!$A$13:$GY$599,lists1!$B$12,FALSE)</f>
        <v>19.559999999999999</v>
      </c>
      <c r="E657" s="48" t="str">
        <f t="shared" si="4"/>
        <v>MU</v>
      </c>
      <c r="F657" s="49">
        <f t="shared" si="5"/>
        <v>6</v>
      </c>
      <c r="G657" s="49" t="str">
        <f t="shared" si="7"/>
        <v>MU</v>
      </c>
      <c r="H657" s="42">
        <f t="shared" si="6"/>
        <v>6</v>
      </c>
      <c r="I657" s="42"/>
      <c r="J657" s="43"/>
      <c r="K657" s="43"/>
      <c r="L657" s="43"/>
      <c r="M657" s="43"/>
      <c r="N657" s="43"/>
      <c r="O657" s="43"/>
      <c r="P657" s="43"/>
      <c r="Q657" s="43"/>
      <c r="R657" s="43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</row>
    <row r="658" spans="1:62" x14ac:dyDescent="0.2">
      <c r="A658" s="40" t="s">
        <v>603</v>
      </c>
      <c r="B658" s="55" t="s">
        <v>851</v>
      </c>
      <c r="C658" s="55"/>
      <c r="D658" s="48">
        <f>VLOOKUP(A656,'average earnings workplace 2012'!$A$13:$GY$599,lists1!$B$12,FALSE)</f>
        <v>10.97</v>
      </c>
      <c r="E658" s="48" t="str">
        <f t="shared" si="4"/>
        <v>R80</v>
      </c>
      <c r="F658" s="49">
        <f t="shared" si="5"/>
        <v>34</v>
      </c>
      <c r="G658" s="49" t="str">
        <f t="shared" si="7"/>
        <v>R80</v>
      </c>
      <c r="H658" s="42">
        <f t="shared" si="6"/>
        <v>34</v>
      </c>
      <c r="I658" s="42"/>
      <c r="J658" s="43"/>
      <c r="K658" s="43"/>
      <c r="L658" s="43"/>
      <c r="M658" s="43"/>
      <c r="N658" s="43"/>
      <c r="O658" s="43"/>
      <c r="P658" s="43"/>
      <c r="Q658" s="43"/>
      <c r="R658" s="43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</row>
    <row r="659" spans="1:62" x14ac:dyDescent="0.2">
      <c r="A659" s="40" t="s">
        <v>502</v>
      </c>
      <c r="B659" s="55" t="s">
        <v>855</v>
      </c>
      <c r="C659" s="55"/>
      <c r="D659" s="48">
        <f>VLOOKUP(A657,'average earnings workplace 2012'!$A$13:$GY$599,lists1!$B$12,FALSE)</f>
        <v>13.67</v>
      </c>
      <c r="E659" s="48" t="str">
        <f t="shared" si="4"/>
        <v>MU</v>
      </c>
      <c r="F659" s="49">
        <f t="shared" si="5"/>
        <v>42</v>
      </c>
      <c r="G659" s="49" t="str">
        <f t="shared" si="7"/>
        <v>MU</v>
      </c>
      <c r="H659" s="42">
        <f t="shared" si="6"/>
        <v>42</v>
      </c>
      <c r="I659" s="42"/>
      <c r="J659" s="43"/>
      <c r="K659" s="43"/>
      <c r="L659" s="43"/>
      <c r="M659" s="43"/>
      <c r="N659" s="43"/>
      <c r="O659" s="43"/>
      <c r="P659" s="43"/>
      <c r="Q659" s="43"/>
      <c r="R659" s="43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</row>
    <row r="660" spans="1:62" x14ac:dyDescent="0.2">
      <c r="A660" s="40" t="s">
        <v>654</v>
      </c>
      <c r="B660" s="55" t="s">
        <v>853</v>
      </c>
      <c r="C660" s="55"/>
      <c r="D660" s="48">
        <f>VLOOKUP(A658,'average earnings workplace 2012'!$A$13:$GY$599,lists1!$B$12,FALSE)</f>
        <v>13.68</v>
      </c>
      <c r="E660" s="48" t="str">
        <f t="shared" si="4"/>
        <v>OU</v>
      </c>
      <c r="F660" s="49">
        <f t="shared" si="5"/>
        <v>24</v>
      </c>
      <c r="G660" s="49" t="str">
        <f t="shared" si="7"/>
        <v>OU</v>
      </c>
      <c r="H660" s="42">
        <f t="shared" si="6"/>
        <v>24</v>
      </c>
      <c r="I660" s="42"/>
      <c r="J660" s="43"/>
      <c r="K660" s="43"/>
      <c r="L660" s="43"/>
      <c r="M660" s="43"/>
      <c r="N660" s="43"/>
      <c r="O660" s="43"/>
      <c r="P660" s="43"/>
      <c r="Q660" s="43"/>
      <c r="R660" s="43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</row>
    <row r="661" spans="1:62" x14ac:dyDescent="0.2">
      <c r="A661" s="40" t="s">
        <v>690</v>
      </c>
      <c r="B661" s="56" t="s">
        <v>852</v>
      </c>
      <c r="C661" s="56"/>
      <c r="D661" s="48">
        <f>VLOOKUP(A659,'average earnings workplace 2012'!$A$13:$GY$599,lists1!$B$12,FALSE)</f>
        <v>10.96</v>
      </c>
      <c r="E661" s="48" t="str">
        <f t="shared" si="4"/>
        <v>SR</v>
      </c>
      <c r="F661" s="49">
        <f t="shared" si="5"/>
        <v>47</v>
      </c>
      <c r="G661" s="49" t="str">
        <f t="shared" si="7"/>
        <v>SR</v>
      </c>
      <c r="H661" s="42">
        <f t="shared" si="6"/>
        <v>47</v>
      </c>
      <c r="I661" s="42"/>
      <c r="J661" s="43"/>
      <c r="K661" s="43"/>
      <c r="L661" s="43"/>
      <c r="M661" s="43"/>
      <c r="N661" s="43"/>
      <c r="O661" s="43"/>
      <c r="P661" s="43"/>
      <c r="Q661" s="43"/>
      <c r="R661" s="43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</row>
    <row r="662" spans="1:62" x14ac:dyDescent="0.2">
      <c r="A662" s="40" t="s">
        <v>446</v>
      </c>
      <c r="B662" s="55" t="s">
        <v>855</v>
      </c>
      <c r="C662" s="55"/>
      <c r="D662" s="48">
        <f>VLOOKUP(A660,'average earnings workplace 2012'!$A$13:$GY$599,lists1!$B$12,FALSE)</f>
        <v>13.96</v>
      </c>
      <c r="E662" s="48" t="str">
        <f t="shared" si="4"/>
        <v>MU</v>
      </c>
      <c r="F662" s="49">
        <f t="shared" si="5"/>
        <v>37</v>
      </c>
      <c r="G662" s="49" t="str">
        <f t="shared" si="7"/>
        <v>MU</v>
      </c>
      <c r="H662" s="42">
        <f t="shared" si="6"/>
        <v>37</v>
      </c>
      <c r="I662" s="42"/>
      <c r="J662" s="43"/>
      <c r="K662" s="43"/>
      <c r="L662" s="43"/>
      <c r="M662" s="43"/>
      <c r="N662" s="43"/>
      <c r="O662" s="43"/>
      <c r="P662" s="43"/>
      <c r="Q662" s="43"/>
      <c r="R662" s="43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</row>
    <row r="663" spans="1:62" x14ac:dyDescent="0.2">
      <c r="A663" s="40" t="s">
        <v>681</v>
      </c>
      <c r="B663" s="56" t="s">
        <v>852</v>
      </c>
      <c r="C663" s="56"/>
      <c r="D663" s="48">
        <f>VLOOKUP(A661,'average earnings workplace 2012'!$A$13:$GY$599,lists1!$B$12,FALSE)</f>
        <v>17.920000000000002</v>
      </c>
      <c r="E663" s="48" t="str">
        <f t="shared" si="4"/>
        <v>SR</v>
      </c>
      <c r="F663" s="49">
        <f t="shared" si="5"/>
        <v>2</v>
      </c>
      <c r="G663" s="49" t="str">
        <f t="shared" si="7"/>
        <v>SR</v>
      </c>
      <c r="H663" s="42">
        <f t="shared" si="6"/>
        <v>2</v>
      </c>
      <c r="I663" s="42"/>
      <c r="J663" s="43"/>
      <c r="K663" s="43"/>
      <c r="L663" s="43"/>
      <c r="M663" s="43"/>
      <c r="N663" s="43"/>
      <c r="O663" s="43"/>
      <c r="P663" s="43"/>
      <c r="Q663" s="43"/>
      <c r="R663" s="43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</row>
    <row r="664" spans="1:62" x14ac:dyDescent="0.2">
      <c r="A664" s="40" t="s">
        <v>691</v>
      </c>
      <c r="B664" s="55" t="s">
        <v>853</v>
      </c>
      <c r="C664" s="55"/>
      <c r="D664" s="48">
        <f>VLOOKUP(A662,'average earnings workplace 2012'!$A$13:$GY$599,lists1!$B$12,FALSE)</f>
        <v>13.01</v>
      </c>
      <c r="E664" s="48" t="str">
        <f t="shared" si="4"/>
        <v>OU</v>
      </c>
      <c r="F664" s="49">
        <f t="shared" si="5"/>
        <v>28</v>
      </c>
      <c r="G664" s="49" t="str">
        <f t="shared" si="7"/>
        <v>OU</v>
      </c>
      <c r="H664" s="42">
        <f t="shared" si="6"/>
        <v>28</v>
      </c>
      <c r="I664" s="42"/>
      <c r="J664" s="43"/>
      <c r="K664" s="43"/>
      <c r="L664" s="43"/>
      <c r="M664" s="43"/>
      <c r="N664" s="43"/>
      <c r="O664" s="43"/>
      <c r="P664" s="43"/>
      <c r="Q664" s="43"/>
      <c r="R664" s="43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</row>
    <row r="665" spans="1:62" x14ac:dyDescent="0.2">
      <c r="A665" s="40" t="s">
        <v>655</v>
      </c>
      <c r="B665" s="55" t="s">
        <v>853</v>
      </c>
      <c r="C665" s="55"/>
      <c r="D665" s="48">
        <f>VLOOKUP(A663,'average earnings workplace 2012'!$A$13:$GY$599,lists1!$B$12,FALSE)</f>
        <v>12.24</v>
      </c>
      <c r="E665" s="48" t="str">
        <f t="shared" si="4"/>
        <v>OU</v>
      </c>
      <c r="F665" s="49">
        <f t="shared" si="5"/>
        <v>36</v>
      </c>
      <c r="G665" s="49" t="str">
        <f t="shared" si="7"/>
        <v>OU</v>
      </c>
      <c r="H665" s="42">
        <f t="shared" si="6"/>
        <v>36</v>
      </c>
      <c r="I665" s="42"/>
      <c r="J665" s="43"/>
      <c r="K665" s="43"/>
      <c r="L665" s="43"/>
      <c r="M665" s="43"/>
      <c r="N665" s="43"/>
      <c r="O665" s="43"/>
      <c r="P665" s="43"/>
      <c r="Q665" s="43"/>
      <c r="R665" s="43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</row>
    <row r="666" spans="1:62" x14ac:dyDescent="0.2">
      <c r="A666" s="40" t="s">
        <v>856</v>
      </c>
      <c r="B666" s="55" t="s">
        <v>850</v>
      </c>
      <c r="C666" s="55"/>
      <c r="D666" s="48">
        <f>VLOOKUP(A664,'average earnings workplace 2012'!$A$13:$GY$599,lists1!$B$12,FALSE)</f>
        <v>14.14</v>
      </c>
      <c r="E666" s="48" t="str">
        <f t="shared" si="4"/>
        <v>LU</v>
      </c>
      <c r="F666" s="49">
        <f t="shared" si="5"/>
        <v>7</v>
      </c>
      <c r="G666" s="49" t="str">
        <f t="shared" si="7"/>
        <v>LU</v>
      </c>
      <c r="H666" s="42">
        <f t="shared" si="6"/>
        <v>7</v>
      </c>
      <c r="I666" s="42"/>
      <c r="J666" s="43"/>
      <c r="K666" s="43"/>
      <c r="L666" s="43"/>
      <c r="M666" s="43"/>
      <c r="N666" s="43"/>
      <c r="O666" s="43"/>
      <c r="P666" s="43"/>
      <c r="Q666" s="43"/>
      <c r="R666" s="43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</row>
    <row r="667" spans="1:62" x14ac:dyDescent="0.2">
      <c r="A667" s="40" t="s">
        <v>611</v>
      </c>
      <c r="B667" s="55" t="s">
        <v>855</v>
      </c>
      <c r="C667" s="55"/>
      <c r="D667" s="48">
        <f>VLOOKUP(A665,'average earnings workplace 2012'!$A$13:$GY$599,lists1!$B$12,FALSE)</f>
        <v>13.11</v>
      </c>
      <c r="E667" s="48" t="str">
        <f t="shared" si="4"/>
        <v>MU</v>
      </c>
      <c r="F667" s="49">
        <f t="shared" si="5"/>
        <v>49</v>
      </c>
      <c r="G667" s="49" t="str">
        <f t="shared" si="7"/>
        <v>MU</v>
      </c>
      <c r="H667" s="42">
        <f t="shared" si="6"/>
        <v>49</v>
      </c>
      <c r="I667" s="42"/>
      <c r="J667" s="43"/>
      <c r="K667" s="43"/>
      <c r="L667" s="43"/>
      <c r="M667" s="43"/>
      <c r="N667" s="43"/>
      <c r="O667" s="43"/>
      <c r="P667" s="43"/>
      <c r="Q667" s="43"/>
      <c r="R667" s="43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</row>
    <row r="668" spans="1:62" x14ac:dyDescent="0.2">
      <c r="A668" s="40" t="s">
        <v>525</v>
      </c>
      <c r="B668" s="55" t="s">
        <v>854</v>
      </c>
      <c r="C668" s="55"/>
      <c r="D668" s="48">
        <f>VLOOKUP(A666,'average earnings workplace 2012'!$A$13:$GY$599,lists1!$B$12,FALSE)</f>
        <v>10.27</v>
      </c>
      <c r="E668" s="48" t="str">
        <f t="shared" si="4"/>
        <v>R50</v>
      </c>
      <c r="F668" s="49">
        <f t="shared" si="5"/>
        <v>47</v>
      </c>
      <c r="G668" s="49" t="str">
        <f t="shared" si="7"/>
        <v>R50</v>
      </c>
      <c r="H668" s="42">
        <f t="shared" si="6"/>
        <v>47</v>
      </c>
      <c r="I668" s="42"/>
      <c r="J668" s="43"/>
      <c r="K668" s="43"/>
      <c r="L668" s="43"/>
      <c r="M668" s="43"/>
      <c r="N668" s="43"/>
      <c r="O668" s="43"/>
      <c r="P668" s="43"/>
      <c r="Q668" s="43"/>
      <c r="R668" s="43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</row>
    <row r="669" spans="1:62" x14ac:dyDescent="0.2">
      <c r="A669" s="40" t="s">
        <v>656</v>
      </c>
      <c r="B669" s="56" t="s">
        <v>852</v>
      </c>
      <c r="C669" s="56"/>
      <c r="D669" s="48">
        <f>VLOOKUP(A667,'average earnings workplace 2012'!$A$13:$GY$599,lists1!$B$12,FALSE)</f>
        <v>16.16</v>
      </c>
      <c r="E669" s="48" t="str">
        <f t="shared" si="4"/>
        <v>SR</v>
      </c>
      <c r="F669" s="49">
        <f t="shared" si="5"/>
        <v>4</v>
      </c>
      <c r="G669" s="49" t="str">
        <f t="shared" si="7"/>
        <v>SR</v>
      </c>
      <c r="H669" s="42">
        <f t="shared" si="6"/>
        <v>4</v>
      </c>
      <c r="I669" s="42"/>
      <c r="J669" s="43"/>
      <c r="K669" s="43"/>
      <c r="L669" s="43"/>
      <c r="M669" s="43"/>
      <c r="N669" s="43"/>
      <c r="O669" s="43"/>
      <c r="P669" s="43"/>
      <c r="Q669" s="43"/>
      <c r="R669" s="43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</row>
    <row r="670" spans="1:62" x14ac:dyDescent="0.2">
      <c r="A670" s="40" t="s">
        <v>531</v>
      </c>
      <c r="B670" s="55" t="s">
        <v>854</v>
      </c>
      <c r="C670" s="55"/>
      <c r="D670" s="48">
        <f>VLOOKUP(A668,'average earnings workplace 2012'!$A$13:$GY$599,lists1!$B$12,FALSE)</f>
        <v>11.33</v>
      </c>
      <c r="E670" s="48" t="str">
        <f t="shared" ref="E670:E733" si="8">IF(D670="&amp;^%","no data",B670)</f>
        <v>R50</v>
      </c>
      <c r="F670" s="49">
        <f t="shared" ref="F670:F733" si="9">1+SUMPRODUCT((B$542:B$867=B670)*(D$542:D$867&gt;D670))</f>
        <v>35</v>
      </c>
      <c r="G670" s="49" t="str">
        <f t="shared" si="7"/>
        <v>R50</v>
      </c>
      <c r="H670" s="42">
        <f t="shared" ref="H670:H733" si="10">IF(G670="9999","9999",F670)</f>
        <v>35</v>
      </c>
      <c r="I670" s="42"/>
      <c r="J670" s="43"/>
      <c r="K670" s="43"/>
      <c r="L670" s="43"/>
      <c r="M670" s="43"/>
      <c r="N670" s="43"/>
      <c r="O670" s="43"/>
      <c r="P670" s="43"/>
      <c r="Q670" s="43"/>
      <c r="R670" s="43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</row>
    <row r="671" spans="1:62" x14ac:dyDescent="0.2">
      <c r="A671" s="40" t="s">
        <v>728</v>
      </c>
      <c r="B671" s="55" t="s">
        <v>855</v>
      </c>
      <c r="C671" s="55"/>
      <c r="D671" s="48">
        <f>VLOOKUP(A669,'average earnings workplace 2012'!$A$13:$GY$599,lists1!$B$12,FALSE)</f>
        <v>16.260000000000002</v>
      </c>
      <c r="E671" s="48" t="str">
        <f t="shared" si="8"/>
        <v>MU</v>
      </c>
      <c r="F671" s="49">
        <f t="shared" si="9"/>
        <v>15</v>
      </c>
      <c r="G671" s="49" t="str">
        <f t="shared" ref="G671:G734" si="11">IF(E671="no data","9999",E671)</f>
        <v>MU</v>
      </c>
      <c r="H671" s="42">
        <f t="shared" si="10"/>
        <v>15</v>
      </c>
      <c r="I671" s="42"/>
      <c r="J671" s="43"/>
      <c r="K671" s="43"/>
      <c r="L671" s="43"/>
      <c r="M671" s="43"/>
      <c r="N671" s="43"/>
      <c r="O671" s="43"/>
      <c r="P671" s="43"/>
      <c r="Q671" s="43"/>
      <c r="R671" s="43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</row>
    <row r="672" spans="1:62" x14ac:dyDescent="0.2">
      <c r="A672" s="40" t="s">
        <v>657</v>
      </c>
      <c r="B672" s="56" t="s">
        <v>852</v>
      </c>
      <c r="C672" s="56"/>
      <c r="D672" s="48">
        <f>VLOOKUP(A670,'average earnings workplace 2012'!$A$13:$GY$599,lists1!$B$12,FALSE)</f>
        <v>12.88</v>
      </c>
      <c r="E672" s="48" t="str">
        <f t="shared" si="8"/>
        <v>SR</v>
      </c>
      <c r="F672" s="49">
        <f t="shared" si="9"/>
        <v>27</v>
      </c>
      <c r="G672" s="49" t="str">
        <f t="shared" si="11"/>
        <v>SR</v>
      </c>
      <c r="H672" s="42">
        <f t="shared" si="10"/>
        <v>27</v>
      </c>
      <c r="I672" s="42"/>
      <c r="J672" s="43"/>
      <c r="K672" s="43"/>
      <c r="L672" s="43"/>
      <c r="M672" s="43"/>
      <c r="N672" s="43"/>
      <c r="O672" s="43"/>
      <c r="P672" s="43"/>
      <c r="Q672" s="43"/>
      <c r="R672" s="43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</row>
    <row r="673" spans="1:62" x14ac:dyDescent="0.2">
      <c r="A673" s="40" t="s">
        <v>594</v>
      </c>
      <c r="B673" s="55" t="s">
        <v>854</v>
      </c>
      <c r="C673" s="55"/>
      <c r="D673" s="48">
        <f>VLOOKUP(A671,'average earnings workplace 2012'!$A$13:$GY$599,lists1!$B$12,FALSE)</f>
        <v>14.35</v>
      </c>
      <c r="E673" s="48" t="str">
        <f t="shared" si="8"/>
        <v>R50</v>
      </c>
      <c r="F673" s="49">
        <f t="shared" si="9"/>
        <v>5</v>
      </c>
      <c r="G673" s="49" t="str">
        <f t="shared" si="11"/>
        <v>R50</v>
      </c>
      <c r="H673" s="42">
        <f t="shared" si="10"/>
        <v>5</v>
      </c>
      <c r="I673" s="42"/>
      <c r="J673" s="43"/>
      <c r="K673" s="43"/>
      <c r="L673" s="43"/>
      <c r="M673" s="43"/>
      <c r="N673" s="43"/>
      <c r="O673" s="43"/>
      <c r="P673" s="43"/>
      <c r="Q673" s="43"/>
      <c r="R673" s="43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</row>
    <row r="674" spans="1:62" x14ac:dyDescent="0.2">
      <c r="A674" s="40" t="s">
        <v>481</v>
      </c>
      <c r="B674" s="55" t="s">
        <v>855</v>
      </c>
      <c r="C674" s="55"/>
      <c r="D674" s="48">
        <f>VLOOKUP(A672,'average earnings workplace 2012'!$A$13:$GY$599,lists1!$B$12,FALSE)</f>
        <v>15.87</v>
      </c>
      <c r="E674" s="48" t="str">
        <f t="shared" si="8"/>
        <v>MU</v>
      </c>
      <c r="F674" s="49">
        <f t="shared" si="9"/>
        <v>17</v>
      </c>
      <c r="G674" s="49" t="str">
        <f t="shared" si="11"/>
        <v>MU</v>
      </c>
      <c r="H674" s="42">
        <f t="shared" si="10"/>
        <v>17</v>
      </c>
      <c r="I674" s="42"/>
      <c r="J674" s="43"/>
      <c r="K674" s="43"/>
      <c r="L674" s="43"/>
      <c r="M674" s="43"/>
      <c r="N674" s="43"/>
      <c r="O674" s="43"/>
      <c r="P674" s="43"/>
      <c r="Q674" s="43"/>
      <c r="R674" s="43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</row>
    <row r="675" spans="1:62" x14ac:dyDescent="0.2">
      <c r="A675" s="40" t="s">
        <v>626</v>
      </c>
      <c r="B675" s="55" t="s">
        <v>851</v>
      </c>
      <c r="C675" s="55"/>
      <c r="D675" s="48">
        <f>VLOOKUP(A673,'average earnings workplace 2012'!$A$13:$GY$599,lists1!$B$12,FALSE)</f>
        <v>12.51</v>
      </c>
      <c r="E675" s="48" t="str">
        <f t="shared" si="8"/>
        <v>R80</v>
      </c>
      <c r="F675" s="49">
        <f t="shared" si="9"/>
        <v>19</v>
      </c>
      <c r="G675" s="49" t="str">
        <f t="shared" si="11"/>
        <v>R80</v>
      </c>
      <c r="H675" s="42">
        <f t="shared" si="10"/>
        <v>19</v>
      </c>
      <c r="I675" s="42"/>
      <c r="J675" s="43"/>
      <c r="K675" s="43"/>
      <c r="L675" s="43"/>
      <c r="M675" s="43"/>
      <c r="N675" s="43"/>
      <c r="O675" s="43"/>
      <c r="P675" s="43"/>
      <c r="Q675" s="43"/>
      <c r="R675" s="43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</row>
    <row r="676" spans="1:62" x14ac:dyDescent="0.2">
      <c r="A676" s="40" t="s">
        <v>666</v>
      </c>
      <c r="B676" s="55" t="s">
        <v>853</v>
      </c>
      <c r="C676" s="55"/>
      <c r="D676" s="48">
        <f>VLOOKUP(A674,'average earnings workplace 2012'!$A$13:$GY$599,lists1!$B$12,FALSE)</f>
        <v>12.32</v>
      </c>
      <c r="E676" s="48" t="str">
        <f t="shared" si="8"/>
        <v>OU</v>
      </c>
      <c r="F676" s="49">
        <f t="shared" si="9"/>
        <v>34</v>
      </c>
      <c r="G676" s="49" t="str">
        <f t="shared" si="11"/>
        <v>OU</v>
      </c>
      <c r="H676" s="42">
        <f t="shared" si="10"/>
        <v>34</v>
      </c>
      <c r="I676" s="42"/>
      <c r="J676" s="43"/>
      <c r="K676" s="43"/>
      <c r="L676" s="43"/>
      <c r="M676" s="43"/>
      <c r="N676" s="43"/>
      <c r="O676" s="43"/>
      <c r="P676" s="43"/>
      <c r="Q676" s="43"/>
      <c r="R676" s="43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</row>
    <row r="677" spans="1:62" x14ac:dyDescent="0.2">
      <c r="A677" s="40" t="s">
        <v>735</v>
      </c>
      <c r="B677" s="55" t="s">
        <v>853</v>
      </c>
      <c r="C677" s="55"/>
      <c r="D677" s="48">
        <f>VLOOKUP(A675,'average earnings workplace 2012'!$A$13:$GY$599,lists1!$B$12,FALSE)</f>
        <v>14.05</v>
      </c>
      <c r="E677" s="48" t="str">
        <f t="shared" si="8"/>
        <v>OU</v>
      </c>
      <c r="F677" s="49">
        <f t="shared" si="9"/>
        <v>19</v>
      </c>
      <c r="G677" s="49" t="str">
        <f t="shared" si="11"/>
        <v>OU</v>
      </c>
      <c r="H677" s="42">
        <f t="shared" si="10"/>
        <v>19</v>
      </c>
      <c r="I677" s="42"/>
      <c r="J677" s="43"/>
      <c r="K677" s="43"/>
      <c r="L677" s="43"/>
      <c r="M677" s="43"/>
      <c r="N677" s="43"/>
      <c r="O677" s="43"/>
      <c r="P677" s="43"/>
      <c r="Q677" s="43"/>
      <c r="R677" s="43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</row>
    <row r="678" spans="1:62" x14ac:dyDescent="0.2">
      <c r="A678" s="40" t="s">
        <v>636</v>
      </c>
      <c r="B678" s="55" t="s">
        <v>851</v>
      </c>
      <c r="C678" s="55"/>
      <c r="D678" s="48">
        <f>VLOOKUP(A676,'average earnings workplace 2012'!$A$13:$GY$599,lists1!$B$12,FALSE)</f>
        <v>13.12</v>
      </c>
      <c r="E678" s="48" t="str">
        <f t="shared" si="8"/>
        <v>R80</v>
      </c>
      <c r="F678" s="49">
        <f t="shared" si="9"/>
        <v>12</v>
      </c>
      <c r="G678" s="49" t="str">
        <f t="shared" si="11"/>
        <v>R80</v>
      </c>
      <c r="H678" s="42">
        <f t="shared" si="10"/>
        <v>12</v>
      </c>
      <c r="I678" s="42"/>
      <c r="J678" s="43"/>
      <c r="K678" s="43"/>
      <c r="L678" s="43"/>
      <c r="M678" s="43"/>
      <c r="N678" s="43"/>
      <c r="O678" s="43"/>
      <c r="P678" s="43"/>
      <c r="Q678" s="43"/>
      <c r="R678" s="43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</row>
    <row r="679" spans="1:62" x14ac:dyDescent="0.2">
      <c r="A679" s="40" t="s">
        <v>637</v>
      </c>
      <c r="B679" s="55" t="s">
        <v>851</v>
      </c>
      <c r="C679" s="55"/>
      <c r="D679" s="48" t="str">
        <f>VLOOKUP(A677,'average earnings workplace 2012'!$A$13:$GY$599,lists1!$B$12,FALSE)</f>
        <v>&amp;^%</v>
      </c>
      <c r="E679" s="48" t="str">
        <f t="shared" si="8"/>
        <v>no data</v>
      </c>
      <c r="F679" s="49">
        <f t="shared" si="9"/>
        <v>1</v>
      </c>
      <c r="G679" s="49" t="str">
        <f t="shared" si="11"/>
        <v>9999</v>
      </c>
      <c r="H679" s="42" t="str">
        <f t="shared" si="10"/>
        <v>9999</v>
      </c>
      <c r="I679" s="42"/>
      <c r="J679" s="43"/>
      <c r="K679" s="43"/>
      <c r="L679" s="43"/>
      <c r="M679" s="43"/>
      <c r="N679" s="43"/>
      <c r="O679" s="43"/>
      <c r="P679" s="43"/>
      <c r="Q679" s="43"/>
      <c r="R679" s="43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</row>
    <row r="680" spans="1:62" x14ac:dyDescent="0.2">
      <c r="A680" s="40" t="s">
        <v>545</v>
      </c>
      <c r="B680" s="55" t="s">
        <v>855</v>
      </c>
      <c r="C680" s="55"/>
      <c r="D680" s="48">
        <f>VLOOKUP(A678,'average earnings workplace 2012'!$A$13:$GY$599,lists1!$B$12,FALSE)</f>
        <v>20.13</v>
      </c>
      <c r="E680" s="48" t="str">
        <f t="shared" si="8"/>
        <v>MU</v>
      </c>
      <c r="F680" s="49">
        <f t="shared" si="9"/>
        <v>3</v>
      </c>
      <c r="G680" s="49" t="str">
        <f t="shared" si="11"/>
        <v>MU</v>
      </c>
      <c r="H680" s="42">
        <f t="shared" si="10"/>
        <v>3</v>
      </c>
      <c r="I680" s="42"/>
      <c r="J680" s="43"/>
      <c r="K680" s="43"/>
      <c r="L680" s="43"/>
      <c r="M680" s="43"/>
      <c r="N680" s="43"/>
      <c r="O680" s="43"/>
      <c r="P680" s="43"/>
      <c r="Q680" s="43"/>
      <c r="R680" s="43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</row>
    <row r="681" spans="1:62" x14ac:dyDescent="0.2">
      <c r="A681" s="40" t="s">
        <v>857</v>
      </c>
      <c r="B681" s="55" t="s">
        <v>855</v>
      </c>
      <c r="C681" s="55"/>
      <c r="D681" s="48">
        <f>VLOOKUP(A679,'average earnings workplace 2012'!$A$13:$GY$599,lists1!$B$12,FALSE)</f>
        <v>14.55</v>
      </c>
      <c r="E681" s="48" t="str">
        <f t="shared" si="8"/>
        <v>MU</v>
      </c>
      <c r="F681" s="49">
        <f t="shared" si="9"/>
        <v>29</v>
      </c>
      <c r="G681" s="49" t="str">
        <f t="shared" si="11"/>
        <v>MU</v>
      </c>
      <c r="H681" s="42">
        <f t="shared" si="10"/>
        <v>29</v>
      </c>
      <c r="I681" s="42"/>
      <c r="J681" s="43"/>
      <c r="K681" s="43"/>
      <c r="L681" s="43"/>
      <c r="M681" s="43"/>
      <c r="N681" s="43"/>
      <c r="O681" s="43"/>
      <c r="P681" s="43"/>
      <c r="Q681" s="43"/>
      <c r="R681" s="43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</row>
    <row r="682" spans="1:62" x14ac:dyDescent="0.2">
      <c r="A682" s="40" t="s">
        <v>496</v>
      </c>
      <c r="B682" s="56" t="s">
        <v>852</v>
      </c>
      <c r="C682" s="56"/>
      <c r="D682" s="48">
        <f>VLOOKUP(A680,'average earnings workplace 2012'!$A$13:$GY$599,lists1!$B$12,FALSE)</f>
        <v>11.69</v>
      </c>
      <c r="E682" s="48" t="str">
        <f t="shared" si="8"/>
        <v>SR</v>
      </c>
      <c r="F682" s="49">
        <f t="shared" si="9"/>
        <v>39</v>
      </c>
      <c r="G682" s="49" t="str">
        <f t="shared" si="11"/>
        <v>SR</v>
      </c>
      <c r="H682" s="42">
        <f t="shared" si="10"/>
        <v>39</v>
      </c>
      <c r="I682" s="42"/>
      <c r="J682" s="43"/>
      <c r="K682" s="43"/>
      <c r="L682" s="43"/>
      <c r="M682" s="43"/>
      <c r="N682" s="43"/>
      <c r="O682" s="43"/>
      <c r="P682" s="43"/>
      <c r="Q682" s="43"/>
      <c r="R682" s="43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</row>
    <row r="683" spans="1:62" x14ac:dyDescent="0.2">
      <c r="A683" s="40" t="s">
        <v>658</v>
      </c>
      <c r="B683" s="55" t="s">
        <v>854</v>
      </c>
      <c r="C683" s="55"/>
      <c r="D683" s="48">
        <f>VLOOKUP(A681,'average earnings workplace 2012'!$A$13:$GY$599,lists1!$B$12,FALSE)</f>
        <v>11.06</v>
      </c>
      <c r="E683" s="48" t="str">
        <f t="shared" si="8"/>
        <v>R50</v>
      </c>
      <c r="F683" s="49">
        <f t="shared" si="9"/>
        <v>42</v>
      </c>
      <c r="G683" s="49" t="str">
        <f t="shared" si="11"/>
        <v>R50</v>
      </c>
      <c r="H683" s="42">
        <f t="shared" si="10"/>
        <v>42</v>
      </c>
      <c r="I683" s="42"/>
      <c r="J683" s="43"/>
      <c r="K683" s="43"/>
      <c r="L683" s="43"/>
      <c r="M683" s="43"/>
      <c r="N683" s="43"/>
      <c r="O683" s="43"/>
      <c r="P683" s="43"/>
      <c r="Q683" s="43"/>
      <c r="R683" s="43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</row>
    <row r="684" spans="1:62" x14ac:dyDescent="0.2">
      <c r="A684" s="40" t="s">
        <v>513</v>
      </c>
      <c r="B684" s="55" t="s">
        <v>850</v>
      </c>
      <c r="C684" s="55"/>
      <c r="D684" s="48">
        <f>VLOOKUP(A682,'average earnings workplace 2012'!$A$13:$GY$599,lists1!$B$12,FALSE)</f>
        <v>12</v>
      </c>
      <c r="E684" s="48" t="str">
        <f t="shared" si="8"/>
        <v>LU</v>
      </c>
      <c r="F684" s="49">
        <f t="shared" si="9"/>
        <v>24</v>
      </c>
      <c r="G684" s="49" t="str">
        <f t="shared" si="11"/>
        <v>LU</v>
      </c>
      <c r="H684" s="42">
        <f t="shared" si="10"/>
        <v>24</v>
      </c>
      <c r="I684" s="42"/>
      <c r="J684" s="43"/>
      <c r="K684" s="43"/>
      <c r="L684" s="43"/>
      <c r="M684" s="43"/>
      <c r="N684" s="43"/>
      <c r="O684" s="43"/>
      <c r="P684" s="43"/>
      <c r="Q684" s="43"/>
      <c r="R684" s="43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</row>
    <row r="685" spans="1:62" x14ac:dyDescent="0.2">
      <c r="A685" s="40" t="s">
        <v>490</v>
      </c>
      <c r="B685" s="55" t="s">
        <v>855</v>
      </c>
      <c r="C685" s="55"/>
      <c r="D685" s="48">
        <f>VLOOKUP(A683,'average earnings workplace 2012'!$A$13:$GY$599,lists1!$B$12,FALSE)</f>
        <v>14.58</v>
      </c>
      <c r="E685" s="48" t="str">
        <f t="shared" si="8"/>
        <v>MU</v>
      </c>
      <c r="F685" s="49">
        <f t="shared" si="9"/>
        <v>28</v>
      </c>
      <c r="G685" s="49" t="str">
        <f t="shared" si="11"/>
        <v>MU</v>
      </c>
      <c r="H685" s="42">
        <f t="shared" si="10"/>
        <v>28</v>
      </c>
      <c r="I685" s="42"/>
      <c r="J685" s="43"/>
      <c r="K685" s="43"/>
      <c r="L685" s="43"/>
      <c r="M685" s="43"/>
      <c r="N685" s="43"/>
      <c r="O685" s="43"/>
      <c r="P685" s="43"/>
      <c r="Q685" s="43"/>
      <c r="R685" s="43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</row>
    <row r="686" spans="1:62" x14ac:dyDescent="0.2">
      <c r="A686" s="40" t="s">
        <v>638</v>
      </c>
      <c r="B686" s="55" t="s">
        <v>855</v>
      </c>
      <c r="C686" s="55"/>
      <c r="D686" s="48">
        <f>VLOOKUP(A684,'average earnings workplace 2012'!$A$13:$GY$599,lists1!$B$12,FALSE)</f>
        <v>11.58</v>
      </c>
      <c r="E686" s="48" t="str">
        <f t="shared" si="8"/>
        <v>MU</v>
      </c>
      <c r="F686" s="49">
        <f t="shared" si="9"/>
        <v>58</v>
      </c>
      <c r="G686" s="49" t="str">
        <f t="shared" si="11"/>
        <v>MU</v>
      </c>
      <c r="H686" s="42">
        <f t="shared" si="10"/>
        <v>58</v>
      </c>
      <c r="I686" s="42"/>
      <c r="J686" s="43"/>
      <c r="K686" s="43"/>
      <c r="L686" s="43"/>
      <c r="M686" s="43"/>
      <c r="N686" s="43"/>
      <c r="O686" s="43"/>
      <c r="P686" s="43"/>
      <c r="Q686" s="43"/>
      <c r="R686" s="43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</row>
    <row r="687" spans="1:62" x14ac:dyDescent="0.2">
      <c r="A687" s="40" t="s">
        <v>482</v>
      </c>
      <c r="B687" s="55" t="s">
        <v>855</v>
      </c>
      <c r="C687" s="55"/>
      <c r="D687" s="48">
        <f>VLOOKUP(A685,'average earnings workplace 2012'!$A$13:$GY$599,lists1!$B$12,FALSE)</f>
        <v>13.91</v>
      </c>
      <c r="E687" s="48" t="str">
        <f t="shared" si="8"/>
        <v>MU</v>
      </c>
      <c r="F687" s="49">
        <f t="shared" si="9"/>
        <v>38</v>
      </c>
      <c r="G687" s="49" t="str">
        <f t="shared" si="11"/>
        <v>MU</v>
      </c>
      <c r="H687" s="42">
        <f t="shared" si="10"/>
        <v>38</v>
      </c>
      <c r="I687" s="42"/>
      <c r="J687" s="43"/>
      <c r="K687" s="43"/>
      <c r="L687" s="43"/>
      <c r="M687" s="43"/>
      <c r="N687" s="43"/>
      <c r="O687" s="43"/>
      <c r="P687" s="43"/>
      <c r="Q687" s="43"/>
      <c r="R687" s="43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</row>
    <row r="688" spans="1:62" x14ac:dyDescent="0.2">
      <c r="A688" s="40" t="s">
        <v>514</v>
      </c>
      <c r="B688" s="55" t="s">
        <v>855</v>
      </c>
      <c r="C688" s="55"/>
      <c r="D688" s="48">
        <f>VLOOKUP(A686,'average earnings workplace 2012'!$A$13:$GY$599,lists1!$B$12,FALSE)</f>
        <v>17.829999999999998</v>
      </c>
      <c r="E688" s="48" t="str">
        <f t="shared" si="8"/>
        <v>MU</v>
      </c>
      <c r="F688" s="49">
        <f t="shared" si="9"/>
        <v>9</v>
      </c>
      <c r="G688" s="49" t="str">
        <f t="shared" si="11"/>
        <v>MU</v>
      </c>
      <c r="H688" s="42">
        <f t="shared" si="10"/>
        <v>9</v>
      </c>
      <c r="I688" s="42"/>
      <c r="J688" s="43"/>
      <c r="K688" s="43"/>
      <c r="L688" s="43"/>
      <c r="M688" s="43"/>
      <c r="N688" s="43"/>
      <c r="O688" s="43"/>
      <c r="P688" s="43"/>
      <c r="Q688" s="43"/>
      <c r="R688" s="43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</row>
    <row r="689" spans="1:62" x14ac:dyDescent="0.2">
      <c r="A689" s="40" t="s">
        <v>517</v>
      </c>
      <c r="B689" s="56" t="s">
        <v>852</v>
      </c>
      <c r="C689" s="56"/>
      <c r="D689" s="48">
        <f>VLOOKUP(A687,'average earnings workplace 2012'!$A$13:$GY$599,lists1!$B$12,FALSE)</f>
        <v>12.39</v>
      </c>
      <c r="E689" s="48" t="str">
        <f t="shared" si="8"/>
        <v>SR</v>
      </c>
      <c r="F689" s="49">
        <f t="shared" si="9"/>
        <v>32</v>
      </c>
      <c r="G689" s="49" t="str">
        <f t="shared" si="11"/>
        <v>SR</v>
      </c>
      <c r="H689" s="42">
        <f t="shared" si="10"/>
        <v>32</v>
      </c>
      <c r="I689" s="42"/>
      <c r="J689" s="43"/>
      <c r="K689" s="43"/>
      <c r="L689" s="43"/>
      <c r="M689" s="43"/>
      <c r="N689" s="43"/>
      <c r="O689" s="43"/>
      <c r="P689" s="43"/>
      <c r="Q689" s="43"/>
      <c r="R689" s="43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</row>
    <row r="690" spans="1:62" x14ac:dyDescent="0.2">
      <c r="A690" s="40" t="s">
        <v>682</v>
      </c>
      <c r="B690" s="55" t="s">
        <v>855</v>
      </c>
      <c r="C690" s="55"/>
      <c r="D690" s="48">
        <f>VLOOKUP(A688,'average earnings workplace 2012'!$A$13:$GY$599,lists1!$B$12,FALSE)</f>
        <v>12.72</v>
      </c>
      <c r="E690" s="48" t="str">
        <f t="shared" si="8"/>
        <v>MU</v>
      </c>
      <c r="F690" s="49">
        <f t="shared" si="9"/>
        <v>51</v>
      </c>
      <c r="G690" s="49" t="str">
        <f t="shared" si="11"/>
        <v>MU</v>
      </c>
      <c r="H690" s="42">
        <f t="shared" si="10"/>
        <v>51</v>
      </c>
      <c r="I690" s="42"/>
      <c r="J690" s="43"/>
      <c r="K690" s="43"/>
      <c r="L690" s="43"/>
      <c r="M690" s="43"/>
      <c r="N690" s="43"/>
      <c r="O690" s="43"/>
      <c r="P690" s="43"/>
      <c r="Q690" s="43"/>
      <c r="R690" s="43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</row>
    <row r="691" spans="1:62" x14ac:dyDescent="0.2">
      <c r="A691" s="40" t="s">
        <v>639</v>
      </c>
      <c r="B691" s="55" t="s">
        <v>850</v>
      </c>
      <c r="C691" s="55"/>
      <c r="D691" s="48">
        <f>VLOOKUP(A689,'average earnings workplace 2012'!$A$13:$GY$599,lists1!$B$12,FALSE)</f>
        <v>12.57</v>
      </c>
      <c r="E691" s="48" t="str">
        <f t="shared" si="8"/>
        <v>LU</v>
      </c>
      <c r="F691" s="49">
        <f t="shared" si="9"/>
        <v>20</v>
      </c>
      <c r="G691" s="49" t="str">
        <f t="shared" si="11"/>
        <v>LU</v>
      </c>
      <c r="H691" s="42">
        <f t="shared" si="10"/>
        <v>20</v>
      </c>
      <c r="I691" s="42"/>
      <c r="J691" s="43"/>
      <c r="K691" s="43"/>
      <c r="L691" s="43"/>
      <c r="M691" s="43"/>
      <c r="N691" s="43"/>
      <c r="O691" s="43"/>
      <c r="P691" s="43"/>
      <c r="Q691" s="43"/>
      <c r="R691" s="43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</row>
    <row r="692" spans="1:62" x14ac:dyDescent="0.2">
      <c r="A692" s="40" t="s">
        <v>561</v>
      </c>
      <c r="B692" s="55" t="s">
        <v>854</v>
      </c>
      <c r="C692" s="55"/>
      <c r="D692" s="48">
        <f>VLOOKUP(A690,'average earnings workplace 2012'!$A$13:$GY$599,lists1!$B$12,FALSE)</f>
        <v>13.55</v>
      </c>
      <c r="E692" s="48" t="str">
        <f t="shared" si="8"/>
        <v>R50</v>
      </c>
      <c r="F692" s="49">
        <f t="shared" si="9"/>
        <v>9</v>
      </c>
      <c r="G692" s="49" t="str">
        <f t="shared" si="11"/>
        <v>R50</v>
      </c>
      <c r="H692" s="42">
        <f t="shared" si="10"/>
        <v>9</v>
      </c>
      <c r="I692" s="42"/>
      <c r="J692" s="43"/>
      <c r="K692" s="43"/>
      <c r="L692" s="43"/>
      <c r="M692" s="43"/>
      <c r="N692" s="43"/>
      <c r="O692" s="43"/>
      <c r="P692" s="43"/>
      <c r="Q692" s="43"/>
      <c r="R692" s="43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</row>
    <row r="693" spans="1:62" x14ac:dyDescent="0.2">
      <c r="A693" s="40" t="s">
        <v>537</v>
      </c>
      <c r="B693" s="55" t="s">
        <v>855</v>
      </c>
      <c r="C693" s="55"/>
      <c r="D693" s="48">
        <f>VLOOKUP(A691,'average earnings workplace 2012'!$A$13:$GY$599,lists1!$B$12,FALSE)</f>
        <v>14.42</v>
      </c>
      <c r="E693" s="48" t="str">
        <f t="shared" si="8"/>
        <v>MU</v>
      </c>
      <c r="F693" s="49">
        <f t="shared" si="9"/>
        <v>31</v>
      </c>
      <c r="G693" s="49" t="str">
        <f t="shared" si="11"/>
        <v>MU</v>
      </c>
      <c r="H693" s="42">
        <f t="shared" si="10"/>
        <v>31</v>
      </c>
      <c r="I693" s="42"/>
      <c r="J693" s="43"/>
      <c r="K693" s="43"/>
      <c r="L693" s="43"/>
      <c r="M693" s="43"/>
      <c r="N693" s="43"/>
      <c r="O693" s="43"/>
      <c r="P693" s="43"/>
      <c r="Q693" s="43"/>
      <c r="R693" s="43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</row>
    <row r="694" spans="1:62" x14ac:dyDescent="0.2">
      <c r="A694" s="40" t="s">
        <v>491</v>
      </c>
      <c r="B694" s="55" t="s">
        <v>854</v>
      </c>
      <c r="C694" s="55"/>
      <c r="D694" s="48">
        <f>VLOOKUP(A692,'average earnings workplace 2012'!$A$13:$GY$599,lists1!$B$12,FALSE)</f>
        <v>11.53</v>
      </c>
      <c r="E694" s="48" t="str">
        <f t="shared" si="8"/>
        <v>R50</v>
      </c>
      <c r="F694" s="49">
        <f t="shared" si="9"/>
        <v>30</v>
      </c>
      <c r="G694" s="49" t="str">
        <f t="shared" si="11"/>
        <v>R50</v>
      </c>
      <c r="H694" s="42">
        <f t="shared" si="10"/>
        <v>30</v>
      </c>
      <c r="I694" s="42"/>
      <c r="J694" s="43"/>
      <c r="K694" s="43"/>
      <c r="L694" s="43"/>
      <c r="M694" s="43"/>
      <c r="N694" s="43"/>
      <c r="O694" s="43"/>
      <c r="P694" s="43"/>
      <c r="Q694" s="43"/>
      <c r="R694" s="43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</row>
    <row r="695" spans="1:62" x14ac:dyDescent="0.2">
      <c r="A695" s="40" t="s">
        <v>587</v>
      </c>
      <c r="B695" s="55" t="s">
        <v>853</v>
      </c>
      <c r="C695" s="55"/>
      <c r="D695" s="48">
        <f>VLOOKUP(A693,'average earnings workplace 2012'!$A$13:$GY$599,lists1!$B$12,FALSE)</f>
        <v>12.56</v>
      </c>
      <c r="E695" s="48" t="str">
        <f t="shared" si="8"/>
        <v>OU</v>
      </c>
      <c r="F695" s="49">
        <f t="shared" si="9"/>
        <v>30</v>
      </c>
      <c r="G695" s="49" t="str">
        <f t="shared" si="11"/>
        <v>OU</v>
      </c>
      <c r="H695" s="42">
        <f t="shared" si="10"/>
        <v>30</v>
      </c>
      <c r="I695" s="42"/>
      <c r="J695" s="43"/>
      <c r="K695" s="43"/>
      <c r="L695" s="43"/>
      <c r="M695" s="43"/>
      <c r="N695" s="43"/>
      <c r="O695" s="43"/>
      <c r="P695" s="43"/>
      <c r="Q695" s="43"/>
      <c r="R695" s="43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</row>
    <row r="696" spans="1:62" x14ac:dyDescent="0.2">
      <c r="A696" s="40" t="s">
        <v>701</v>
      </c>
      <c r="B696" s="55" t="s">
        <v>855</v>
      </c>
      <c r="C696" s="55"/>
      <c r="D696" s="48">
        <f>VLOOKUP(A694,'average earnings workplace 2012'!$A$13:$GY$599,lists1!$B$12,FALSE)</f>
        <v>13.76</v>
      </c>
      <c r="E696" s="48" t="str">
        <f t="shared" si="8"/>
        <v>MU</v>
      </c>
      <c r="F696" s="49">
        <f t="shared" si="9"/>
        <v>41</v>
      </c>
      <c r="G696" s="49" t="str">
        <f t="shared" si="11"/>
        <v>MU</v>
      </c>
      <c r="H696" s="42">
        <f t="shared" si="10"/>
        <v>41</v>
      </c>
      <c r="I696" s="42"/>
      <c r="J696" s="43"/>
      <c r="K696" s="43"/>
      <c r="L696" s="43"/>
      <c r="M696" s="43"/>
      <c r="N696" s="43"/>
      <c r="O696" s="43"/>
      <c r="P696" s="43"/>
      <c r="Q696" s="43"/>
      <c r="R696" s="43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</row>
    <row r="697" spans="1:62" x14ac:dyDescent="0.2">
      <c r="A697" s="40" t="s">
        <v>604</v>
      </c>
      <c r="B697" s="55" t="s">
        <v>853</v>
      </c>
      <c r="C697" s="55"/>
      <c r="D697" s="48">
        <f>VLOOKUP(A695,'average earnings workplace 2012'!$A$13:$GY$599,lists1!$B$12,FALSE)</f>
        <v>12.53</v>
      </c>
      <c r="E697" s="48" t="str">
        <f t="shared" si="8"/>
        <v>OU</v>
      </c>
      <c r="F697" s="49">
        <f t="shared" si="9"/>
        <v>31</v>
      </c>
      <c r="G697" s="49" t="str">
        <f t="shared" si="11"/>
        <v>OU</v>
      </c>
      <c r="H697" s="42">
        <f t="shared" si="10"/>
        <v>31</v>
      </c>
      <c r="I697" s="42"/>
      <c r="J697" s="43"/>
      <c r="K697" s="43"/>
      <c r="L697" s="43"/>
      <c r="M697" s="43"/>
      <c r="N697" s="43"/>
      <c r="O697" s="43"/>
      <c r="P697" s="43"/>
      <c r="Q697" s="43"/>
      <c r="R697" s="43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</row>
    <row r="698" spans="1:62" x14ac:dyDescent="0.2">
      <c r="A698" s="40" t="s">
        <v>580</v>
      </c>
      <c r="B698" s="56" t="s">
        <v>852</v>
      </c>
      <c r="C698" s="56"/>
      <c r="D698" s="48">
        <f>VLOOKUP(A696,'average earnings workplace 2012'!$A$13:$GY$599,lists1!$B$12,FALSE)</f>
        <v>13</v>
      </c>
      <c r="E698" s="48" t="str">
        <f t="shared" si="8"/>
        <v>SR</v>
      </c>
      <c r="F698" s="49">
        <f t="shared" si="9"/>
        <v>26</v>
      </c>
      <c r="G698" s="49" t="str">
        <f t="shared" si="11"/>
        <v>SR</v>
      </c>
      <c r="H698" s="42">
        <f t="shared" si="10"/>
        <v>26</v>
      </c>
      <c r="I698" s="42"/>
      <c r="J698" s="43"/>
      <c r="K698" s="43"/>
      <c r="L698" s="43"/>
      <c r="M698" s="43"/>
      <c r="N698" s="43"/>
      <c r="O698" s="43"/>
      <c r="P698" s="43"/>
      <c r="Q698" s="43"/>
      <c r="R698" s="43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</row>
    <row r="699" spans="1:62" x14ac:dyDescent="0.2">
      <c r="A699" s="40" t="s">
        <v>470</v>
      </c>
      <c r="B699" s="55" t="s">
        <v>851</v>
      </c>
      <c r="C699" s="55"/>
      <c r="D699" s="48" t="str">
        <f>VLOOKUP(A697,'average earnings workplace 2012'!$A$13:$GY$599,lists1!$B$12,FALSE)</f>
        <v>&amp;^%</v>
      </c>
      <c r="E699" s="48" t="str">
        <f t="shared" si="8"/>
        <v>no data</v>
      </c>
      <c r="F699" s="49">
        <f t="shared" si="9"/>
        <v>1</v>
      </c>
      <c r="G699" s="49" t="str">
        <f t="shared" si="11"/>
        <v>9999</v>
      </c>
      <c r="H699" s="42" t="str">
        <f t="shared" si="10"/>
        <v>9999</v>
      </c>
      <c r="I699" s="42"/>
      <c r="J699" s="43"/>
      <c r="K699" s="43"/>
      <c r="L699" s="43"/>
      <c r="M699" s="43"/>
      <c r="N699" s="43"/>
      <c r="O699" s="43"/>
      <c r="P699" s="43"/>
      <c r="Q699" s="43"/>
      <c r="R699" s="43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</row>
    <row r="700" spans="1:62" x14ac:dyDescent="0.2">
      <c r="A700" s="40" t="s">
        <v>553</v>
      </c>
      <c r="B700" s="55" t="s">
        <v>854</v>
      </c>
      <c r="C700" s="55"/>
      <c r="D700" s="48">
        <f>VLOOKUP(A698,'average earnings workplace 2012'!$A$13:$GY$599,lists1!$B$12,FALSE)</f>
        <v>11.75</v>
      </c>
      <c r="E700" s="48" t="str">
        <f t="shared" si="8"/>
        <v>R50</v>
      </c>
      <c r="F700" s="49">
        <f t="shared" si="9"/>
        <v>25</v>
      </c>
      <c r="G700" s="49" t="str">
        <f t="shared" si="11"/>
        <v>R50</v>
      </c>
      <c r="H700" s="42">
        <f t="shared" si="10"/>
        <v>25</v>
      </c>
      <c r="I700" s="42"/>
      <c r="J700" s="43"/>
      <c r="K700" s="43"/>
      <c r="L700" s="43"/>
      <c r="M700" s="43"/>
      <c r="N700" s="43"/>
      <c r="O700" s="43"/>
      <c r="P700" s="43"/>
      <c r="Q700" s="43"/>
      <c r="R700" s="43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</row>
    <row r="701" spans="1:62" x14ac:dyDescent="0.2">
      <c r="A701" s="40" t="s">
        <v>667</v>
      </c>
      <c r="B701" s="55" t="s">
        <v>855</v>
      </c>
      <c r="C701" s="55"/>
      <c r="D701" s="48">
        <f>VLOOKUP(A699,'average earnings workplace 2012'!$A$13:$GY$599,lists1!$B$12,FALSE)</f>
        <v>14.24</v>
      </c>
      <c r="E701" s="48" t="str">
        <f t="shared" si="8"/>
        <v>MU</v>
      </c>
      <c r="F701" s="49">
        <f t="shared" si="9"/>
        <v>34</v>
      </c>
      <c r="G701" s="49" t="str">
        <f t="shared" si="11"/>
        <v>MU</v>
      </c>
      <c r="H701" s="42">
        <f t="shared" si="10"/>
        <v>34</v>
      </c>
      <c r="I701" s="42"/>
      <c r="J701" s="43"/>
      <c r="K701" s="43"/>
      <c r="L701" s="43"/>
      <c r="M701" s="43"/>
      <c r="N701" s="43"/>
      <c r="O701" s="43"/>
      <c r="P701" s="43"/>
      <c r="Q701" s="43"/>
      <c r="R701" s="43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</row>
    <row r="702" spans="1:62" x14ac:dyDescent="0.2">
      <c r="A702" s="40" t="s">
        <v>532</v>
      </c>
      <c r="B702" s="55" t="s">
        <v>853</v>
      </c>
      <c r="C702" s="55"/>
      <c r="D702" s="48">
        <f>VLOOKUP(A700,'average earnings workplace 2012'!$A$13:$GY$599,lists1!$B$12,FALSE)</f>
        <v>9.7799999999999994</v>
      </c>
      <c r="E702" s="48" t="str">
        <f t="shared" si="8"/>
        <v>OU</v>
      </c>
      <c r="F702" s="49">
        <f t="shared" si="9"/>
        <v>58</v>
      </c>
      <c r="G702" s="49" t="str">
        <f t="shared" si="11"/>
        <v>OU</v>
      </c>
      <c r="H702" s="42">
        <f t="shared" si="10"/>
        <v>58</v>
      </c>
      <c r="I702" s="42"/>
      <c r="J702" s="43"/>
      <c r="K702" s="43"/>
      <c r="L702" s="43"/>
      <c r="M702" s="43"/>
      <c r="N702" s="43"/>
      <c r="O702" s="43"/>
      <c r="P702" s="43"/>
      <c r="Q702" s="43"/>
      <c r="R702" s="43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</row>
    <row r="703" spans="1:62" x14ac:dyDescent="0.2">
      <c r="A703" s="40" t="s">
        <v>763</v>
      </c>
      <c r="B703" s="55" t="s">
        <v>853</v>
      </c>
      <c r="C703" s="55"/>
      <c r="D703" s="48">
        <f>VLOOKUP(A701,'average earnings workplace 2012'!$A$13:$GY$599,lists1!$B$12,FALSE)</f>
        <v>13.63</v>
      </c>
      <c r="E703" s="48" t="str">
        <f t="shared" si="8"/>
        <v>OU</v>
      </c>
      <c r="F703" s="49">
        <f t="shared" si="9"/>
        <v>25</v>
      </c>
      <c r="G703" s="49" t="str">
        <f t="shared" si="11"/>
        <v>OU</v>
      </c>
      <c r="H703" s="42">
        <f t="shared" si="10"/>
        <v>25</v>
      </c>
      <c r="I703" s="42"/>
      <c r="J703" s="43"/>
      <c r="K703" s="43"/>
      <c r="L703" s="43"/>
      <c r="M703" s="43"/>
      <c r="N703" s="43"/>
      <c r="O703" s="43"/>
      <c r="P703" s="43"/>
      <c r="Q703" s="43"/>
      <c r="R703" s="43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</row>
    <row r="704" spans="1:62" x14ac:dyDescent="0.2">
      <c r="A704" s="40" t="s">
        <v>659</v>
      </c>
      <c r="B704" s="55" t="s">
        <v>851</v>
      </c>
      <c r="C704" s="55"/>
      <c r="D704" s="48">
        <f>VLOOKUP(A702,'average earnings workplace 2012'!$A$13:$GY$599,lists1!$B$12,FALSE)</f>
        <v>9.61</v>
      </c>
      <c r="E704" s="48" t="str">
        <f t="shared" si="8"/>
        <v>R80</v>
      </c>
      <c r="F704" s="49">
        <f t="shared" si="9"/>
        <v>48</v>
      </c>
      <c r="G704" s="49" t="str">
        <f t="shared" si="11"/>
        <v>R80</v>
      </c>
      <c r="H704" s="42">
        <f t="shared" si="10"/>
        <v>48</v>
      </c>
      <c r="I704" s="42"/>
      <c r="J704" s="43"/>
      <c r="K704" s="43"/>
      <c r="L704" s="43"/>
      <c r="M704" s="43"/>
      <c r="N704" s="43"/>
      <c r="O704" s="43"/>
      <c r="P704" s="43"/>
      <c r="Q704" s="43"/>
      <c r="R704" s="43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</row>
    <row r="705" spans="1:62" x14ac:dyDescent="0.2">
      <c r="A705" s="40" t="s">
        <v>745</v>
      </c>
      <c r="B705" s="55" t="s">
        <v>851</v>
      </c>
      <c r="C705" s="55"/>
      <c r="D705" s="48">
        <f>VLOOKUP(A703,'average earnings workplace 2012'!$A$13:$GY$599,lists1!$B$12,FALSE)</f>
        <v>9.4600000000000009</v>
      </c>
      <c r="E705" s="48" t="str">
        <f t="shared" si="8"/>
        <v>R80</v>
      </c>
      <c r="F705" s="49">
        <f t="shared" si="9"/>
        <v>51</v>
      </c>
      <c r="G705" s="49" t="str">
        <f t="shared" si="11"/>
        <v>R80</v>
      </c>
      <c r="H705" s="42">
        <f t="shared" si="10"/>
        <v>51</v>
      </c>
      <c r="I705" s="42"/>
      <c r="J705" s="43"/>
      <c r="K705" s="43"/>
      <c r="L705" s="43"/>
      <c r="M705" s="43"/>
      <c r="N705" s="43"/>
      <c r="O705" s="43"/>
      <c r="P705" s="43"/>
      <c r="Q705" s="43"/>
      <c r="R705" s="43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</row>
    <row r="706" spans="1:62" x14ac:dyDescent="0.2">
      <c r="A706" s="40" t="s">
        <v>627</v>
      </c>
      <c r="B706" s="55" t="s">
        <v>855</v>
      </c>
      <c r="C706" s="55"/>
      <c r="D706" s="48">
        <f>VLOOKUP(A704,'average earnings workplace 2012'!$A$13:$GY$599,lists1!$B$12,FALSE)</f>
        <v>13.18</v>
      </c>
      <c r="E706" s="48" t="str">
        <f t="shared" si="8"/>
        <v>MU</v>
      </c>
      <c r="F706" s="49">
        <f t="shared" si="9"/>
        <v>47</v>
      </c>
      <c r="G706" s="49" t="str">
        <f t="shared" si="11"/>
        <v>MU</v>
      </c>
      <c r="H706" s="42">
        <f t="shared" si="10"/>
        <v>47</v>
      </c>
      <c r="I706" s="42"/>
      <c r="J706" s="43"/>
      <c r="K706" s="43"/>
      <c r="L706" s="43"/>
      <c r="M706" s="43"/>
      <c r="N706" s="43"/>
      <c r="O706" s="43"/>
      <c r="P706" s="43"/>
      <c r="Q706" s="43"/>
      <c r="R706" s="43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</row>
    <row r="707" spans="1:62" x14ac:dyDescent="0.2">
      <c r="A707" s="40" t="s">
        <v>729</v>
      </c>
      <c r="B707" s="55" t="s">
        <v>851</v>
      </c>
      <c r="C707" s="55"/>
      <c r="D707" s="48">
        <f>VLOOKUP(A705,'average earnings workplace 2012'!$A$13:$GY$599,lists1!$B$12,FALSE)</f>
        <v>9.77</v>
      </c>
      <c r="E707" s="48" t="str">
        <f t="shared" si="8"/>
        <v>R80</v>
      </c>
      <c r="F707" s="49">
        <f t="shared" si="9"/>
        <v>45</v>
      </c>
      <c r="G707" s="49" t="str">
        <f t="shared" si="11"/>
        <v>R80</v>
      </c>
      <c r="H707" s="42">
        <f t="shared" si="10"/>
        <v>45</v>
      </c>
      <c r="I707" s="42"/>
      <c r="J707" s="43"/>
      <c r="K707" s="43"/>
      <c r="L707" s="43"/>
      <c r="M707" s="43"/>
      <c r="N707" s="43"/>
      <c r="O707" s="43"/>
      <c r="P707" s="43"/>
      <c r="Q707" s="43"/>
      <c r="R707" s="43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</row>
    <row r="708" spans="1:62" x14ac:dyDescent="0.2">
      <c r="A708" s="40" t="s">
        <v>447</v>
      </c>
      <c r="B708" s="55" t="s">
        <v>851</v>
      </c>
      <c r="C708" s="55"/>
      <c r="D708" s="48">
        <f>VLOOKUP(A706,'average earnings workplace 2012'!$A$13:$GY$599,lists1!$B$12,FALSE)</f>
        <v>9.5</v>
      </c>
      <c r="E708" s="48" t="str">
        <f t="shared" si="8"/>
        <v>R80</v>
      </c>
      <c r="F708" s="49">
        <f t="shared" si="9"/>
        <v>50</v>
      </c>
      <c r="G708" s="49" t="str">
        <f t="shared" si="11"/>
        <v>R80</v>
      </c>
      <c r="H708" s="42">
        <f t="shared" si="10"/>
        <v>50</v>
      </c>
      <c r="I708" s="42"/>
      <c r="J708" s="43"/>
      <c r="K708" s="43"/>
      <c r="L708" s="43"/>
      <c r="M708" s="43"/>
      <c r="N708" s="43"/>
      <c r="O708" s="43"/>
      <c r="P708" s="43"/>
      <c r="Q708" s="43"/>
      <c r="R708" s="43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</row>
    <row r="709" spans="1:62" x14ac:dyDescent="0.2">
      <c r="A709" s="40" t="s">
        <v>668</v>
      </c>
      <c r="B709" s="55" t="s">
        <v>851</v>
      </c>
      <c r="C709" s="55"/>
      <c r="D709" s="48">
        <f>VLOOKUP(A707,'average earnings workplace 2012'!$A$13:$GY$599,lists1!$B$12,FALSE)</f>
        <v>13.23</v>
      </c>
      <c r="E709" s="48" t="str">
        <f t="shared" si="8"/>
        <v>R80</v>
      </c>
      <c r="F709" s="49">
        <f t="shared" si="9"/>
        <v>10</v>
      </c>
      <c r="G709" s="49" t="str">
        <f t="shared" si="11"/>
        <v>R80</v>
      </c>
      <c r="H709" s="42">
        <f t="shared" si="10"/>
        <v>10</v>
      </c>
      <c r="I709" s="42"/>
      <c r="J709" s="43"/>
      <c r="K709" s="43"/>
      <c r="L709" s="43"/>
      <c r="M709" s="43"/>
      <c r="N709" s="43"/>
      <c r="O709" s="43"/>
      <c r="P709" s="43"/>
      <c r="Q709" s="43"/>
      <c r="R709" s="43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</row>
    <row r="710" spans="1:62" x14ac:dyDescent="0.2">
      <c r="A710" s="40" t="s">
        <v>716</v>
      </c>
      <c r="B710" s="55" t="s">
        <v>850</v>
      </c>
      <c r="C710" s="55"/>
      <c r="D710" s="48">
        <f>VLOOKUP(A708,'average earnings workplace 2012'!$A$13:$GY$599,lists1!$B$12,FALSE)</f>
        <v>13.26</v>
      </c>
      <c r="E710" s="48" t="str">
        <f t="shared" si="8"/>
        <v>LU</v>
      </c>
      <c r="F710" s="49">
        <f t="shared" si="9"/>
        <v>11</v>
      </c>
      <c r="G710" s="49" t="str">
        <f t="shared" si="11"/>
        <v>LU</v>
      </c>
      <c r="H710" s="42">
        <f t="shared" si="10"/>
        <v>11</v>
      </c>
      <c r="I710" s="42"/>
      <c r="J710" s="43"/>
      <c r="K710" s="43"/>
      <c r="L710" s="43"/>
      <c r="M710" s="43"/>
      <c r="N710" s="43"/>
      <c r="O710" s="43"/>
      <c r="P710" s="43"/>
      <c r="Q710" s="43"/>
      <c r="R710" s="43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</row>
    <row r="711" spans="1:62" x14ac:dyDescent="0.2">
      <c r="A711" s="40" t="s">
        <v>692</v>
      </c>
      <c r="B711" s="55" t="s">
        <v>853</v>
      </c>
      <c r="C711" s="55"/>
      <c r="D711" s="48">
        <f>VLOOKUP(A709,'average earnings workplace 2012'!$A$13:$GY$599,lists1!$B$12,FALSE)</f>
        <v>14.93</v>
      </c>
      <c r="E711" s="48" t="str">
        <f t="shared" si="8"/>
        <v>OU</v>
      </c>
      <c r="F711" s="49">
        <f t="shared" si="9"/>
        <v>12</v>
      </c>
      <c r="G711" s="49" t="str">
        <f t="shared" si="11"/>
        <v>OU</v>
      </c>
      <c r="H711" s="42">
        <f t="shared" si="10"/>
        <v>12</v>
      </c>
      <c r="I711" s="42"/>
      <c r="J711" s="43"/>
      <c r="K711" s="43"/>
      <c r="L711" s="43"/>
      <c r="M711" s="43"/>
      <c r="N711" s="43"/>
      <c r="O711" s="43"/>
      <c r="P711" s="43"/>
      <c r="Q711" s="43"/>
      <c r="R711" s="43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</row>
    <row r="712" spans="1:62" x14ac:dyDescent="0.2">
      <c r="A712" s="40" t="s">
        <v>554</v>
      </c>
      <c r="B712" s="56" t="s">
        <v>852</v>
      </c>
      <c r="C712" s="56"/>
      <c r="D712" s="48">
        <f>VLOOKUP(A710,'average earnings workplace 2012'!$A$13:$GY$599,lists1!$B$12,FALSE)</f>
        <v>19.5</v>
      </c>
      <c r="E712" s="48" t="str">
        <f t="shared" si="8"/>
        <v>SR</v>
      </c>
      <c r="F712" s="49">
        <f t="shared" si="9"/>
        <v>1</v>
      </c>
      <c r="G712" s="49" t="str">
        <f t="shared" si="11"/>
        <v>SR</v>
      </c>
      <c r="H712" s="42">
        <f t="shared" si="10"/>
        <v>1</v>
      </c>
      <c r="I712" s="42"/>
      <c r="J712" s="43"/>
      <c r="K712" s="43"/>
      <c r="L712" s="43"/>
      <c r="M712" s="43"/>
      <c r="N712" s="43"/>
      <c r="O712" s="43"/>
      <c r="P712" s="43"/>
      <c r="Q712" s="43"/>
      <c r="R712" s="43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</row>
    <row r="713" spans="1:62" x14ac:dyDescent="0.2">
      <c r="A713" s="40" t="s">
        <v>452</v>
      </c>
      <c r="B713" s="56" t="s">
        <v>852</v>
      </c>
      <c r="C713" s="56"/>
      <c r="D713" s="48">
        <f>VLOOKUP(A711,'average earnings workplace 2012'!$A$13:$GY$599,lists1!$B$12,FALSE)</f>
        <v>13.37</v>
      </c>
      <c r="E713" s="48" t="str">
        <f t="shared" si="8"/>
        <v>SR</v>
      </c>
      <c r="F713" s="49">
        <f t="shared" si="9"/>
        <v>20</v>
      </c>
      <c r="G713" s="49" t="str">
        <f t="shared" si="11"/>
        <v>SR</v>
      </c>
      <c r="H713" s="42">
        <f t="shared" si="10"/>
        <v>20</v>
      </c>
      <c r="I713" s="42"/>
      <c r="J713" s="43"/>
      <c r="K713" s="43"/>
      <c r="L713" s="43"/>
      <c r="M713" s="43"/>
      <c r="N713" s="43"/>
      <c r="O713" s="43"/>
      <c r="P713" s="43"/>
      <c r="Q713" s="43"/>
      <c r="R713" s="43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</row>
    <row r="714" spans="1:62" x14ac:dyDescent="0.2">
      <c r="A714" s="40" t="s">
        <v>562</v>
      </c>
      <c r="B714" s="55" t="s">
        <v>854</v>
      </c>
      <c r="C714" s="55"/>
      <c r="D714" s="48">
        <f>VLOOKUP(A712,'average earnings workplace 2012'!$A$13:$GY$599,lists1!$B$12,FALSE)</f>
        <v>11.75</v>
      </c>
      <c r="E714" s="48" t="str">
        <f t="shared" si="8"/>
        <v>R50</v>
      </c>
      <c r="F714" s="49">
        <f t="shared" si="9"/>
        <v>25</v>
      </c>
      <c r="G714" s="49" t="str">
        <f t="shared" si="11"/>
        <v>R50</v>
      </c>
      <c r="H714" s="42">
        <f t="shared" si="10"/>
        <v>25</v>
      </c>
      <c r="I714" s="42"/>
      <c r="J714" s="43"/>
      <c r="K714" s="43"/>
      <c r="L714" s="43"/>
      <c r="M714" s="43"/>
      <c r="N714" s="43"/>
      <c r="O714" s="43"/>
      <c r="P714" s="43"/>
      <c r="Q714" s="43"/>
      <c r="R714" s="43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</row>
    <row r="715" spans="1:62" x14ac:dyDescent="0.2">
      <c r="A715" s="40" t="s">
        <v>640</v>
      </c>
      <c r="B715" s="55" t="s">
        <v>855</v>
      </c>
      <c r="C715" s="55"/>
      <c r="D715" s="48">
        <f>VLOOKUP(A713,'average earnings workplace 2012'!$A$13:$GY$599,lists1!$B$12,FALSE)</f>
        <v>13.57</v>
      </c>
      <c r="E715" s="48" t="str">
        <f t="shared" si="8"/>
        <v>MU</v>
      </c>
      <c r="F715" s="49">
        <f t="shared" si="9"/>
        <v>44</v>
      </c>
      <c r="G715" s="49" t="str">
        <f t="shared" si="11"/>
        <v>MU</v>
      </c>
      <c r="H715" s="42">
        <f t="shared" si="10"/>
        <v>44</v>
      </c>
      <c r="I715" s="42"/>
      <c r="J715" s="43"/>
      <c r="K715" s="43"/>
      <c r="L715" s="43"/>
      <c r="M715" s="43"/>
      <c r="N715" s="43"/>
      <c r="O715" s="43"/>
      <c r="P715" s="43"/>
      <c r="Q715" s="43"/>
      <c r="R715" s="43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</row>
    <row r="716" spans="1:62" x14ac:dyDescent="0.2">
      <c r="A716" s="40" t="s">
        <v>746</v>
      </c>
      <c r="B716" s="55" t="s">
        <v>850</v>
      </c>
      <c r="C716" s="55"/>
      <c r="D716" s="48">
        <f>VLOOKUP(A714,'average earnings workplace 2012'!$A$13:$GY$599,lists1!$B$12,FALSE)</f>
        <v>9.77</v>
      </c>
      <c r="E716" s="48" t="str">
        <f t="shared" si="8"/>
        <v>LU</v>
      </c>
      <c r="F716" s="49">
        <f t="shared" si="9"/>
        <v>39</v>
      </c>
      <c r="G716" s="49" t="str">
        <f t="shared" si="11"/>
        <v>LU</v>
      </c>
      <c r="H716" s="42">
        <f t="shared" si="10"/>
        <v>39</v>
      </c>
      <c r="I716" s="42"/>
      <c r="J716" s="43"/>
      <c r="K716" s="43"/>
      <c r="L716" s="43"/>
      <c r="M716" s="43"/>
      <c r="N716" s="43"/>
      <c r="O716" s="43"/>
      <c r="P716" s="43"/>
      <c r="Q716" s="43"/>
      <c r="R716" s="43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</row>
    <row r="717" spans="1:62" x14ac:dyDescent="0.2">
      <c r="A717" s="40" t="s">
        <v>753</v>
      </c>
      <c r="B717" s="55" t="s">
        <v>855</v>
      </c>
      <c r="C717" s="55"/>
      <c r="D717" s="48">
        <f>VLOOKUP(A715,'average earnings workplace 2012'!$A$13:$GY$599,lists1!$B$12,FALSE)</f>
        <v>13.91</v>
      </c>
      <c r="E717" s="48" t="str">
        <f t="shared" si="8"/>
        <v>MU</v>
      </c>
      <c r="F717" s="49">
        <f t="shared" si="9"/>
        <v>38</v>
      </c>
      <c r="G717" s="49" t="str">
        <f t="shared" si="11"/>
        <v>MU</v>
      </c>
      <c r="H717" s="42">
        <f t="shared" si="10"/>
        <v>38</v>
      </c>
      <c r="I717" s="42"/>
      <c r="J717" s="43"/>
      <c r="K717" s="43"/>
      <c r="L717" s="43"/>
      <c r="M717" s="43"/>
      <c r="N717" s="43"/>
      <c r="O717" s="43"/>
      <c r="P717" s="43"/>
      <c r="Q717" s="43"/>
      <c r="R717" s="43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</row>
    <row r="718" spans="1:62" x14ac:dyDescent="0.2">
      <c r="A718" s="40" t="s">
        <v>526</v>
      </c>
      <c r="B718" s="55" t="s">
        <v>854</v>
      </c>
      <c r="C718" s="55"/>
      <c r="D718" s="48">
        <f>VLOOKUP(A716,'average earnings workplace 2012'!$A$13:$GY$599,lists1!$B$12,FALSE)</f>
        <v>11.1</v>
      </c>
      <c r="E718" s="48" t="str">
        <f t="shared" si="8"/>
        <v>R50</v>
      </c>
      <c r="F718" s="49">
        <f t="shared" si="9"/>
        <v>39</v>
      </c>
      <c r="G718" s="49" t="str">
        <f t="shared" si="11"/>
        <v>R50</v>
      </c>
      <c r="H718" s="42">
        <f t="shared" si="10"/>
        <v>39</v>
      </c>
      <c r="I718" s="42"/>
      <c r="J718" s="43"/>
      <c r="K718" s="43"/>
      <c r="L718" s="43"/>
      <c r="M718" s="43"/>
      <c r="N718" s="43"/>
      <c r="O718" s="43"/>
      <c r="P718" s="43"/>
      <c r="Q718" s="43"/>
      <c r="R718" s="43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</row>
    <row r="719" spans="1:62" x14ac:dyDescent="0.2">
      <c r="A719" s="40" t="s">
        <v>497</v>
      </c>
      <c r="B719" s="55" t="s">
        <v>851</v>
      </c>
      <c r="C719" s="55"/>
      <c r="D719" s="48">
        <f>VLOOKUP(A717,'average earnings workplace 2012'!$A$13:$GY$599,lists1!$B$12,FALSE)</f>
        <v>10.32</v>
      </c>
      <c r="E719" s="48" t="str">
        <f t="shared" si="8"/>
        <v>R80</v>
      </c>
      <c r="F719" s="49">
        <f t="shared" si="9"/>
        <v>40</v>
      </c>
      <c r="G719" s="49" t="str">
        <f t="shared" si="11"/>
        <v>R80</v>
      </c>
      <c r="H719" s="42">
        <f t="shared" si="10"/>
        <v>40</v>
      </c>
      <c r="I719" s="42"/>
      <c r="J719" s="43"/>
      <c r="K719" s="43"/>
      <c r="L719" s="43"/>
      <c r="M719" s="43"/>
      <c r="N719" s="43"/>
      <c r="O719" s="43"/>
      <c r="P719" s="43"/>
      <c r="Q719" s="43"/>
      <c r="R719" s="43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</row>
    <row r="720" spans="1:62" x14ac:dyDescent="0.2">
      <c r="A720" s="40" t="s">
        <v>612</v>
      </c>
      <c r="B720" s="55" t="s">
        <v>854</v>
      </c>
      <c r="C720" s="55"/>
      <c r="D720" s="48">
        <f>VLOOKUP(A718,'average earnings workplace 2012'!$A$13:$GY$599,lists1!$B$12,FALSE)</f>
        <v>11.21</v>
      </c>
      <c r="E720" s="48" t="str">
        <f t="shared" si="8"/>
        <v>R50</v>
      </c>
      <c r="F720" s="49">
        <f t="shared" si="9"/>
        <v>37</v>
      </c>
      <c r="G720" s="49" t="str">
        <f t="shared" si="11"/>
        <v>R50</v>
      </c>
      <c r="H720" s="42">
        <f t="shared" si="10"/>
        <v>37</v>
      </c>
      <c r="I720" s="42"/>
      <c r="J720" s="43"/>
      <c r="K720" s="43"/>
      <c r="L720" s="43"/>
      <c r="M720" s="43"/>
      <c r="N720" s="43"/>
      <c r="O720" s="43"/>
      <c r="P720" s="43"/>
      <c r="Q720" s="43"/>
      <c r="R720" s="43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</row>
    <row r="721" spans="1:62" x14ac:dyDescent="0.2">
      <c r="A721" s="40" t="s">
        <v>538</v>
      </c>
      <c r="B721" s="55" t="s">
        <v>853</v>
      </c>
      <c r="C721" s="55"/>
      <c r="D721" s="48">
        <f>VLOOKUP(A719,'average earnings workplace 2012'!$A$13:$GY$599,lists1!$B$12,FALSE)</f>
        <v>12.24</v>
      </c>
      <c r="E721" s="48" t="str">
        <f t="shared" si="8"/>
        <v>OU</v>
      </c>
      <c r="F721" s="49">
        <f t="shared" si="9"/>
        <v>36</v>
      </c>
      <c r="G721" s="49" t="str">
        <f t="shared" si="11"/>
        <v>OU</v>
      </c>
      <c r="H721" s="42">
        <f t="shared" si="10"/>
        <v>36</v>
      </c>
      <c r="I721" s="42"/>
      <c r="J721" s="43"/>
      <c r="K721" s="43"/>
      <c r="L721" s="43"/>
      <c r="M721" s="43"/>
      <c r="N721" s="43"/>
      <c r="O721" s="43"/>
      <c r="P721" s="43"/>
      <c r="Q721" s="43"/>
      <c r="R721" s="43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</row>
    <row r="722" spans="1:62" x14ac:dyDescent="0.2">
      <c r="A722" s="40" t="s">
        <v>498</v>
      </c>
      <c r="B722" s="56" t="s">
        <v>852</v>
      </c>
      <c r="C722" s="56"/>
      <c r="D722" s="48">
        <f>VLOOKUP(A720,'average earnings workplace 2012'!$A$13:$GY$599,lists1!$B$12,FALSE)</f>
        <v>14.37</v>
      </c>
      <c r="E722" s="48" t="str">
        <f t="shared" si="8"/>
        <v>SR</v>
      </c>
      <c r="F722" s="49">
        <f t="shared" si="9"/>
        <v>12</v>
      </c>
      <c r="G722" s="49" t="str">
        <f t="shared" si="11"/>
        <v>SR</v>
      </c>
      <c r="H722" s="42">
        <f t="shared" si="10"/>
        <v>12</v>
      </c>
      <c r="I722" s="42"/>
      <c r="J722" s="43"/>
      <c r="K722" s="43"/>
      <c r="L722" s="43"/>
      <c r="M722" s="43"/>
      <c r="N722" s="43"/>
      <c r="O722" s="43"/>
      <c r="P722" s="43"/>
      <c r="Q722" s="43"/>
      <c r="R722" s="43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</row>
    <row r="723" spans="1:62" x14ac:dyDescent="0.2">
      <c r="A723" s="40" t="s">
        <v>621</v>
      </c>
      <c r="B723" s="55" t="s">
        <v>851</v>
      </c>
      <c r="C723" s="55"/>
      <c r="D723" s="48">
        <f>VLOOKUP(A721,'average earnings workplace 2012'!$A$13:$GY$599,lists1!$B$12,FALSE)</f>
        <v>11.37</v>
      </c>
      <c r="E723" s="48" t="str">
        <f t="shared" si="8"/>
        <v>R80</v>
      </c>
      <c r="F723" s="49">
        <f t="shared" si="9"/>
        <v>29</v>
      </c>
      <c r="G723" s="49" t="str">
        <f t="shared" si="11"/>
        <v>R80</v>
      </c>
      <c r="H723" s="42">
        <f t="shared" si="10"/>
        <v>29</v>
      </c>
      <c r="I723" s="42"/>
      <c r="J723" s="43"/>
      <c r="K723" s="43"/>
      <c r="L723" s="43"/>
      <c r="M723" s="43"/>
      <c r="N723" s="43"/>
      <c r="O723" s="43"/>
      <c r="P723" s="43"/>
      <c r="Q723" s="43"/>
      <c r="R723" s="43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</row>
    <row r="724" spans="1:62" x14ac:dyDescent="0.2">
      <c r="A724" s="40" t="s">
        <v>736</v>
      </c>
      <c r="B724" s="55" t="s">
        <v>854</v>
      </c>
      <c r="C724" s="55"/>
      <c r="D724" s="48">
        <f>VLOOKUP(A722,'average earnings workplace 2012'!$A$13:$GY$599,lists1!$B$12,FALSE)</f>
        <v>12.77</v>
      </c>
      <c r="E724" s="48" t="str">
        <f t="shared" si="8"/>
        <v>R50</v>
      </c>
      <c r="F724" s="49">
        <f t="shared" si="9"/>
        <v>18</v>
      </c>
      <c r="G724" s="49" t="str">
        <f t="shared" si="11"/>
        <v>R50</v>
      </c>
      <c r="H724" s="42">
        <f t="shared" si="10"/>
        <v>18</v>
      </c>
      <c r="I724" s="42"/>
      <c r="J724" s="43"/>
      <c r="K724" s="43"/>
      <c r="L724" s="43"/>
      <c r="M724" s="43"/>
      <c r="N724" s="43"/>
      <c r="O724" s="43"/>
      <c r="P724" s="43"/>
      <c r="Q724" s="43"/>
      <c r="R724" s="43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</row>
    <row r="725" spans="1:62" x14ac:dyDescent="0.2">
      <c r="A725" s="40" t="s">
        <v>453</v>
      </c>
      <c r="B725" s="55" t="s">
        <v>851</v>
      </c>
      <c r="C725" s="55"/>
      <c r="D725" s="48">
        <f>VLOOKUP(A723,'average earnings workplace 2012'!$A$13:$GY$599,lists1!$B$12,FALSE)</f>
        <v>9.5299999999999994</v>
      </c>
      <c r="E725" s="48" t="str">
        <f t="shared" si="8"/>
        <v>R80</v>
      </c>
      <c r="F725" s="49">
        <f t="shared" si="9"/>
        <v>49</v>
      </c>
      <c r="G725" s="49" t="str">
        <f t="shared" si="11"/>
        <v>R80</v>
      </c>
      <c r="H725" s="42">
        <f t="shared" si="10"/>
        <v>49</v>
      </c>
      <c r="I725" s="42"/>
      <c r="J725" s="43"/>
      <c r="K725" s="43"/>
      <c r="L725" s="43"/>
      <c r="M725" s="43"/>
      <c r="N725" s="43"/>
      <c r="O725" s="43"/>
      <c r="P725" s="43"/>
      <c r="Q725" s="43"/>
      <c r="R725" s="43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</row>
    <row r="726" spans="1:62" x14ac:dyDescent="0.2">
      <c r="A726" s="40" t="s">
        <v>567</v>
      </c>
      <c r="B726" s="55" t="s">
        <v>854</v>
      </c>
      <c r="C726" s="55"/>
      <c r="D726" s="48">
        <f>VLOOKUP(A724,'average earnings workplace 2012'!$A$13:$GY$599,lists1!$B$12,FALSE)</f>
        <v>14.43</v>
      </c>
      <c r="E726" s="48" t="str">
        <f t="shared" si="8"/>
        <v>R50</v>
      </c>
      <c r="F726" s="49">
        <f t="shared" si="9"/>
        <v>4</v>
      </c>
      <c r="G726" s="49" t="str">
        <f t="shared" si="11"/>
        <v>R50</v>
      </c>
      <c r="H726" s="42">
        <f t="shared" si="10"/>
        <v>4</v>
      </c>
      <c r="I726" s="42"/>
      <c r="J726" s="43"/>
      <c r="K726" s="43"/>
      <c r="L726" s="43"/>
      <c r="M726" s="43"/>
      <c r="N726" s="43"/>
      <c r="O726" s="43"/>
      <c r="P726" s="43"/>
      <c r="Q726" s="43"/>
      <c r="R726" s="43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</row>
    <row r="727" spans="1:62" x14ac:dyDescent="0.2">
      <c r="A727" s="40" t="s">
        <v>533</v>
      </c>
      <c r="B727" s="55" t="s">
        <v>855</v>
      </c>
      <c r="C727" s="55"/>
      <c r="D727" s="48">
        <f>VLOOKUP(A725,'average earnings workplace 2012'!$A$13:$GY$599,lists1!$B$12,FALSE)</f>
        <v>11.88</v>
      </c>
      <c r="E727" s="48" t="str">
        <f t="shared" si="8"/>
        <v>MU</v>
      </c>
      <c r="F727" s="49">
        <f t="shared" si="9"/>
        <v>57</v>
      </c>
      <c r="G727" s="49" t="str">
        <f t="shared" si="11"/>
        <v>MU</v>
      </c>
      <c r="H727" s="42">
        <f t="shared" si="10"/>
        <v>57</v>
      </c>
      <c r="I727" s="42"/>
      <c r="J727" s="43"/>
      <c r="K727" s="43"/>
      <c r="L727" s="43"/>
      <c r="M727" s="43"/>
      <c r="N727" s="43"/>
      <c r="O727" s="43"/>
      <c r="P727" s="43"/>
      <c r="Q727" s="43"/>
      <c r="R727" s="43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</row>
    <row r="728" spans="1:62" x14ac:dyDescent="0.2">
      <c r="A728" s="40" t="s">
        <v>546</v>
      </c>
      <c r="B728" s="55" t="s">
        <v>854</v>
      </c>
      <c r="C728" s="55"/>
      <c r="D728" s="48">
        <f>VLOOKUP(A726,'average earnings workplace 2012'!$A$13:$GY$599,lists1!$B$12,FALSE)</f>
        <v>12.18</v>
      </c>
      <c r="E728" s="48" t="str">
        <f t="shared" si="8"/>
        <v>R50</v>
      </c>
      <c r="F728" s="49">
        <f t="shared" si="9"/>
        <v>21</v>
      </c>
      <c r="G728" s="49" t="str">
        <f t="shared" si="11"/>
        <v>R50</v>
      </c>
      <c r="H728" s="42">
        <f t="shared" si="10"/>
        <v>21</v>
      </c>
      <c r="I728" s="42"/>
      <c r="J728" s="43"/>
      <c r="K728" s="43"/>
      <c r="L728" s="43"/>
      <c r="M728" s="43"/>
      <c r="N728" s="43"/>
      <c r="O728" s="43"/>
      <c r="P728" s="43"/>
      <c r="Q728" s="43"/>
      <c r="R728" s="43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</row>
    <row r="729" spans="1:62" x14ac:dyDescent="0.2">
      <c r="A729" s="38" t="s">
        <v>448</v>
      </c>
      <c r="B729" s="55" t="s">
        <v>854</v>
      </c>
      <c r="C729" s="55"/>
      <c r="D729" s="48">
        <f>VLOOKUP(A727,'average earnings workplace 2012'!$A$13:$GY$599,lists1!$B$12,FALSE)</f>
        <v>11.74</v>
      </c>
      <c r="E729" s="48" t="str">
        <f t="shared" si="8"/>
        <v>R50</v>
      </c>
      <c r="F729" s="49">
        <f t="shared" si="9"/>
        <v>27</v>
      </c>
      <c r="G729" s="49" t="str">
        <f t="shared" si="11"/>
        <v>R50</v>
      </c>
      <c r="H729" s="42">
        <f t="shared" si="10"/>
        <v>27</v>
      </c>
      <c r="I729" s="42"/>
      <c r="J729" s="43"/>
      <c r="K729" s="43"/>
      <c r="L729" s="43"/>
      <c r="M729" s="43"/>
      <c r="N729" s="43"/>
      <c r="O729" s="43"/>
      <c r="P729" s="43"/>
      <c r="Q729" s="43"/>
      <c r="R729" s="43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</row>
    <row r="730" spans="1:62" x14ac:dyDescent="0.2">
      <c r="A730" s="40" t="s">
        <v>622</v>
      </c>
      <c r="B730" s="55" t="s">
        <v>853</v>
      </c>
      <c r="C730" s="55"/>
      <c r="D730" s="48">
        <f>VLOOKUP(A728,'average earnings workplace 2012'!$A$13:$GY$599,lists1!$B$12,FALSE)</f>
        <v>12.25</v>
      </c>
      <c r="E730" s="48" t="str">
        <f t="shared" si="8"/>
        <v>OU</v>
      </c>
      <c r="F730" s="49">
        <f t="shared" si="9"/>
        <v>35</v>
      </c>
      <c r="G730" s="49" t="str">
        <f t="shared" si="11"/>
        <v>OU</v>
      </c>
      <c r="H730" s="42">
        <f t="shared" si="10"/>
        <v>35</v>
      </c>
      <c r="I730" s="42"/>
      <c r="J730" s="43"/>
      <c r="K730" s="43"/>
      <c r="L730" s="43"/>
      <c r="M730" s="43"/>
      <c r="N730" s="43"/>
      <c r="O730" s="43"/>
      <c r="P730" s="43"/>
      <c r="Q730" s="43"/>
      <c r="R730" s="43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</row>
    <row r="731" spans="1:62" x14ac:dyDescent="0.2">
      <c r="A731" s="40" t="s">
        <v>518</v>
      </c>
      <c r="B731" s="56" t="s">
        <v>854</v>
      </c>
      <c r="C731" s="56"/>
      <c r="D731" s="48">
        <f>VLOOKUP(A729,'average earnings workplace 2012'!$A$13:$GY$599,lists1!$B$12,FALSE)</f>
        <v>11.9</v>
      </c>
      <c r="E731" s="48" t="str">
        <f t="shared" si="8"/>
        <v>R50</v>
      </c>
      <c r="F731" s="49">
        <f t="shared" si="9"/>
        <v>24</v>
      </c>
      <c r="G731" s="49" t="str">
        <f t="shared" si="11"/>
        <v>R50</v>
      </c>
      <c r="H731" s="42">
        <f t="shared" si="10"/>
        <v>24</v>
      </c>
      <c r="I731" s="42"/>
      <c r="J731" s="43"/>
      <c r="K731" s="43"/>
      <c r="L731" s="43"/>
      <c r="M731" s="43"/>
      <c r="N731" s="43"/>
      <c r="O731" s="43"/>
      <c r="P731" s="43"/>
      <c r="Q731" s="43"/>
      <c r="R731" s="43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</row>
    <row r="732" spans="1:62" x14ac:dyDescent="0.2">
      <c r="A732" s="40" t="s">
        <v>568</v>
      </c>
      <c r="B732" s="55" t="s">
        <v>853</v>
      </c>
      <c r="C732" s="55"/>
      <c r="D732" s="48">
        <f>VLOOKUP(A730,'average earnings workplace 2012'!$A$13:$GY$599,lists1!$B$12,FALSE)</f>
        <v>13.75</v>
      </c>
      <c r="E732" s="48" t="str">
        <f t="shared" si="8"/>
        <v>OU</v>
      </c>
      <c r="F732" s="49">
        <f t="shared" si="9"/>
        <v>22</v>
      </c>
      <c r="G732" s="49" t="str">
        <f t="shared" si="11"/>
        <v>OU</v>
      </c>
      <c r="H732" s="42">
        <f t="shared" si="10"/>
        <v>22</v>
      </c>
      <c r="I732" s="42"/>
      <c r="J732" s="43"/>
      <c r="K732" s="43"/>
      <c r="L732" s="43"/>
      <c r="M732" s="43"/>
      <c r="N732" s="43"/>
      <c r="O732" s="43"/>
      <c r="P732" s="43"/>
      <c r="Q732" s="43"/>
      <c r="R732" s="43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</row>
    <row r="733" spans="1:62" x14ac:dyDescent="0.2">
      <c r="A733" s="40" t="s">
        <v>534</v>
      </c>
      <c r="B733" s="55" t="s">
        <v>850</v>
      </c>
      <c r="C733" s="55"/>
      <c r="D733" s="48">
        <f>VLOOKUP(A731,'average earnings workplace 2012'!$A$13:$GY$599,lists1!$B$12,FALSE)</f>
        <v>12.99</v>
      </c>
      <c r="E733" s="48" t="str">
        <f t="shared" si="8"/>
        <v>LU</v>
      </c>
      <c r="F733" s="49">
        <f t="shared" si="9"/>
        <v>14</v>
      </c>
      <c r="G733" s="49" t="str">
        <f t="shared" si="11"/>
        <v>LU</v>
      </c>
      <c r="H733" s="42">
        <f t="shared" si="10"/>
        <v>14</v>
      </c>
      <c r="I733" s="42"/>
      <c r="J733" s="43"/>
      <c r="K733" s="43"/>
      <c r="L733" s="43"/>
      <c r="M733" s="43"/>
      <c r="N733" s="43"/>
      <c r="O733" s="43"/>
      <c r="P733" s="43"/>
      <c r="Q733" s="43"/>
      <c r="R733" s="43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</row>
    <row r="734" spans="1:62" x14ac:dyDescent="0.2">
      <c r="A734" s="40" t="s">
        <v>471</v>
      </c>
      <c r="B734" s="55" t="s">
        <v>853</v>
      </c>
      <c r="C734" s="55"/>
      <c r="D734" s="48">
        <f>VLOOKUP(A732,'average earnings workplace 2012'!$A$13:$GY$599,lists1!$B$12,FALSE)</f>
        <v>11.23</v>
      </c>
      <c r="E734" s="48" t="str">
        <f t="shared" ref="E734:E797" si="12">IF(D734="&amp;^%","no data",B734)</f>
        <v>OU</v>
      </c>
      <c r="F734" s="49">
        <f t="shared" ref="F734:F797" si="13">1+SUMPRODUCT((B$542:B$867=B734)*(D$542:D$867&gt;D734))</f>
        <v>47</v>
      </c>
      <c r="G734" s="49" t="str">
        <f t="shared" si="11"/>
        <v>OU</v>
      </c>
      <c r="H734" s="42">
        <f t="shared" ref="H734:H797" si="14">IF(G734="9999","9999",F734)</f>
        <v>47</v>
      </c>
      <c r="I734" s="42"/>
      <c r="J734" s="43"/>
      <c r="K734" s="43"/>
      <c r="L734" s="43"/>
      <c r="M734" s="43"/>
      <c r="N734" s="43"/>
      <c r="O734" s="43"/>
      <c r="P734" s="43"/>
      <c r="Q734" s="43"/>
      <c r="R734" s="43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</row>
    <row r="735" spans="1:62" x14ac:dyDescent="0.2">
      <c r="A735" s="40" t="s">
        <v>709</v>
      </c>
      <c r="B735" s="55" t="s">
        <v>850</v>
      </c>
      <c r="C735" s="55"/>
      <c r="D735" s="48">
        <f>VLOOKUP(A733,'average earnings workplace 2012'!$A$13:$GY$599,lists1!$B$12,FALSE)</f>
        <v>10.66</v>
      </c>
      <c r="E735" s="48" t="str">
        <f t="shared" si="12"/>
        <v>LU</v>
      </c>
      <c r="F735" s="49">
        <f t="shared" si="13"/>
        <v>35</v>
      </c>
      <c r="G735" s="49" t="str">
        <f t="shared" ref="G735:G798" si="15">IF(E735="no data","9999",E735)</f>
        <v>LU</v>
      </c>
      <c r="H735" s="42">
        <f t="shared" si="14"/>
        <v>35</v>
      </c>
      <c r="I735" s="42"/>
      <c r="J735" s="43"/>
      <c r="K735" s="43"/>
      <c r="L735" s="43"/>
      <c r="M735" s="43"/>
      <c r="N735" s="43"/>
      <c r="O735" s="43"/>
      <c r="P735" s="43"/>
      <c r="Q735" s="43"/>
      <c r="R735" s="43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</row>
    <row r="736" spans="1:62" x14ac:dyDescent="0.2">
      <c r="A736" s="40" t="s">
        <v>483</v>
      </c>
      <c r="B736" s="55" t="s">
        <v>855</v>
      </c>
      <c r="C736" s="55"/>
      <c r="D736" s="48">
        <f>VLOOKUP(A734,'average earnings workplace 2012'!$A$13:$GY$599,lists1!$B$12,FALSE)</f>
        <v>10.75</v>
      </c>
      <c r="E736" s="48" t="str">
        <f t="shared" si="12"/>
        <v>MU</v>
      </c>
      <c r="F736" s="49">
        <f t="shared" si="13"/>
        <v>69</v>
      </c>
      <c r="G736" s="49" t="str">
        <f t="shared" si="15"/>
        <v>MU</v>
      </c>
      <c r="H736" s="42">
        <f t="shared" si="14"/>
        <v>69</v>
      </c>
      <c r="I736" s="42"/>
      <c r="J736" s="43"/>
      <c r="K736" s="43"/>
      <c r="L736" s="43"/>
      <c r="M736" s="43"/>
      <c r="N736" s="43"/>
      <c r="O736" s="43"/>
      <c r="P736" s="43"/>
      <c r="Q736" s="43"/>
      <c r="R736" s="43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</row>
    <row r="737" spans="1:62" x14ac:dyDescent="0.2">
      <c r="A737" s="40" t="s">
        <v>588</v>
      </c>
      <c r="B737" s="55" t="s">
        <v>853</v>
      </c>
      <c r="C737" s="55"/>
      <c r="D737" s="48">
        <f>VLOOKUP(A735,'average earnings workplace 2012'!$A$13:$GY$599,lists1!$B$12,FALSE)</f>
        <v>14.75</v>
      </c>
      <c r="E737" s="48" t="str">
        <f t="shared" si="12"/>
        <v>OU</v>
      </c>
      <c r="F737" s="49">
        <f t="shared" si="13"/>
        <v>14</v>
      </c>
      <c r="G737" s="49" t="str">
        <f t="shared" si="15"/>
        <v>OU</v>
      </c>
      <c r="H737" s="42">
        <f t="shared" si="14"/>
        <v>14</v>
      </c>
      <c r="I737" s="42"/>
      <c r="J737" s="43"/>
      <c r="K737" s="43"/>
      <c r="L737" s="43"/>
      <c r="M737" s="43"/>
      <c r="N737" s="43"/>
      <c r="O737" s="43"/>
      <c r="P737" s="43"/>
      <c r="Q737" s="43"/>
      <c r="R737" s="43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</row>
    <row r="738" spans="1:62" x14ac:dyDescent="0.2">
      <c r="A738" s="40" t="s">
        <v>737</v>
      </c>
      <c r="B738" s="55" t="s">
        <v>853</v>
      </c>
      <c r="C738" s="55"/>
      <c r="D738" s="48">
        <f>VLOOKUP(A736,'average earnings workplace 2012'!$A$13:$GY$599,lists1!$B$12,FALSE)</f>
        <v>11.51</v>
      </c>
      <c r="E738" s="48" t="str">
        <f t="shared" si="12"/>
        <v>OU</v>
      </c>
      <c r="F738" s="49">
        <f t="shared" si="13"/>
        <v>45</v>
      </c>
      <c r="G738" s="49" t="str">
        <f t="shared" si="15"/>
        <v>OU</v>
      </c>
      <c r="H738" s="42">
        <f t="shared" si="14"/>
        <v>45</v>
      </c>
      <c r="I738" s="42"/>
      <c r="J738" s="43"/>
      <c r="K738" s="43"/>
      <c r="L738" s="43"/>
      <c r="M738" s="43"/>
      <c r="N738" s="43"/>
      <c r="O738" s="43"/>
      <c r="P738" s="43"/>
      <c r="Q738" s="43"/>
      <c r="R738" s="43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</row>
    <row r="739" spans="1:62" x14ac:dyDescent="0.2">
      <c r="A739" s="40" t="s">
        <v>738</v>
      </c>
      <c r="B739" s="55" t="s">
        <v>853</v>
      </c>
      <c r="C739" s="55"/>
      <c r="D739" s="48">
        <f>VLOOKUP(A737,'average earnings workplace 2012'!$A$13:$GY$599,lists1!$B$12,FALSE)</f>
        <v>13.53</v>
      </c>
      <c r="E739" s="48" t="str">
        <f t="shared" si="12"/>
        <v>OU</v>
      </c>
      <c r="F739" s="49">
        <f t="shared" si="13"/>
        <v>27</v>
      </c>
      <c r="G739" s="49" t="str">
        <f t="shared" si="15"/>
        <v>OU</v>
      </c>
      <c r="H739" s="42">
        <f t="shared" si="14"/>
        <v>27</v>
      </c>
      <c r="I739" s="42"/>
      <c r="J739" s="43"/>
      <c r="K739" s="43"/>
      <c r="L739" s="43"/>
      <c r="M739" s="43"/>
      <c r="N739" s="43"/>
      <c r="O739" s="43"/>
      <c r="P739" s="43"/>
      <c r="Q739" s="43"/>
      <c r="R739" s="43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</row>
    <row r="740" spans="1:62" x14ac:dyDescent="0.2">
      <c r="A740" s="40" t="s">
        <v>669</v>
      </c>
      <c r="B740" s="55" t="s">
        <v>853</v>
      </c>
      <c r="C740" s="55"/>
      <c r="D740" s="48">
        <f>VLOOKUP(A738,'average earnings workplace 2012'!$A$13:$GY$599,lists1!$B$12,FALSE)</f>
        <v>13.6</v>
      </c>
      <c r="E740" s="48" t="str">
        <f t="shared" si="12"/>
        <v>OU</v>
      </c>
      <c r="F740" s="49">
        <f t="shared" si="13"/>
        <v>26</v>
      </c>
      <c r="G740" s="49" t="str">
        <f t="shared" si="15"/>
        <v>OU</v>
      </c>
      <c r="H740" s="42">
        <f t="shared" si="14"/>
        <v>26</v>
      </c>
      <c r="I740" s="42"/>
      <c r="J740" s="43"/>
      <c r="K740" s="43"/>
      <c r="L740" s="43"/>
      <c r="M740" s="43"/>
      <c r="N740" s="43"/>
      <c r="O740" s="43"/>
      <c r="P740" s="43"/>
      <c r="Q740" s="43"/>
      <c r="R740" s="43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</row>
    <row r="741" spans="1:62" x14ac:dyDescent="0.2">
      <c r="A741" s="40" t="s">
        <v>484</v>
      </c>
      <c r="B741" s="55" t="s">
        <v>850</v>
      </c>
      <c r="C741" s="55"/>
      <c r="D741" s="48">
        <f>VLOOKUP(A739,'average earnings workplace 2012'!$A$13:$GY$599,lists1!$B$12,FALSE)</f>
        <v>12.82</v>
      </c>
      <c r="E741" s="48" t="str">
        <f t="shared" si="12"/>
        <v>LU</v>
      </c>
      <c r="F741" s="49">
        <f t="shared" si="13"/>
        <v>17</v>
      </c>
      <c r="G741" s="49" t="str">
        <f t="shared" si="15"/>
        <v>LU</v>
      </c>
      <c r="H741" s="42">
        <f t="shared" si="14"/>
        <v>17</v>
      </c>
      <c r="I741" s="42"/>
      <c r="J741" s="43"/>
      <c r="K741" s="43"/>
      <c r="L741" s="43"/>
      <c r="M741" s="43"/>
      <c r="N741" s="43"/>
      <c r="O741" s="43"/>
      <c r="P741" s="43"/>
      <c r="Q741" s="43"/>
      <c r="R741" s="43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</row>
    <row r="742" spans="1:62" x14ac:dyDescent="0.2">
      <c r="A742" s="40" t="s">
        <v>754</v>
      </c>
      <c r="B742" s="55" t="s">
        <v>850</v>
      </c>
      <c r="C742" s="55"/>
      <c r="D742" s="48">
        <f>VLOOKUP(A740,'average earnings workplace 2012'!$A$13:$GY$599,lists1!$B$12,FALSE)</f>
        <v>14.44</v>
      </c>
      <c r="E742" s="48" t="str">
        <f t="shared" si="12"/>
        <v>LU</v>
      </c>
      <c r="F742" s="49">
        <f t="shared" si="13"/>
        <v>6</v>
      </c>
      <c r="G742" s="49" t="str">
        <f t="shared" si="15"/>
        <v>LU</v>
      </c>
      <c r="H742" s="42">
        <f t="shared" si="14"/>
        <v>6</v>
      </c>
      <c r="I742" s="42"/>
      <c r="J742" s="43"/>
      <c r="K742" s="43"/>
      <c r="L742" s="43"/>
      <c r="M742" s="43"/>
      <c r="N742" s="43"/>
      <c r="O742" s="43"/>
      <c r="P742" s="43"/>
      <c r="Q742" s="43"/>
      <c r="R742" s="43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</row>
    <row r="743" spans="1:62" x14ac:dyDescent="0.2">
      <c r="A743" s="40" t="s">
        <v>670</v>
      </c>
      <c r="B743" s="55" t="s">
        <v>850</v>
      </c>
      <c r="C743" s="55"/>
      <c r="D743" s="48">
        <f>VLOOKUP(A741,'average earnings workplace 2012'!$A$13:$GY$599,lists1!$B$12,FALSE)</f>
        <v>11.83</v>
      </c>
      <c r="E743" s="48" t="str">
        <f t="shared" si="12"/>
        <v>LU</v>
      </c>
      <c r="F743" s="49">
        <f t="shared" si="13"/>
        <v>26</v>
      </c>
      <c r="G743" s="49" t="str">
        <f t="shared" si="15"/>
        <v>LU</v>
      </c>
      <c r="H743" s="42">
        <f t="shared" si="14"/>
        <v>26</v>
      </c>
      <c r="I743" s="42"/>
      <c r="J743" s="43"/>
      <c r="K743" s="43"/>
      <c r="L743" s="43"/>
      <c r="M743" s="43"/>
      <c r="N743" s="43"/>
      <c r="O743" s="43"/>
      <c r="P743" s="43"/>
      <c r="Q743" s="43"/>
      <c r="R743" s="43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</row>
    <row r="744" spans="1:62" x14ac:dyDescent="0.2">
      <c r="A744" s="40" t="s">
        <v>660</v>
      </c>
      <c r="B744" s="55" t="s">
        <v>851</v>
      </c>
      <c r="C744" s="55"/>
      <c r="D744" s="48">
        <f>VLOOKUP(A742,'average earnings workplace 2012'!$A$13:$GY$599,lists1!$B$12,FALSE)</f>
        <v>13</v>
      </c>
      <c r="E744" s="48" t="str">
        <f t="shared" si="12"/>
        <v>R80</v>
      </c>
      <c r="F744" s="49">
        <f t="shared" si="13"/>
        <v>13</v>
      </c>
      <c r="G744" s="49" t="str">
        <f t="shared" si="15"/>
        <v>R80</v>
      </c>
      <c r="H744" s="42">
        <f t="shared" si="14"/>
        <v>13</v>
      </c>
      <c r="I744" s="42"/>
      <c r="J744" s="43"/>
      <c r="K744" s="43"/>
      <c r="L744" s="43"/>
      <c r="M744" s="43"/>
      <c r="N744" s="43"/>
      <c r="O744" s="43"/>
      <c r="P744" s="43"/>
      <c r="Q744" s="43"/>
      <c r="R744" s="43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</row>
    <row r="745" spans="1:62" x14ac:dyDescent="0.2">
      <c r="A745" s="40" t="s">
        <v>449</v>
      </c>
      <c r="B745" s="55" t="s">
        <v>850</v>
      </c>
      <c r="C745" s="55"/>
      <c r="D745" s="48">
        <f>VLOOKUP(A743,'average earnings workplace 2012'!$A$13:$GY$599,lists1!$B$12,FALSE)</f>
        <v>16.690000000000001</v>
      </c>
      <c r="E745" s="48" t="str">
        <f t="shared" si="12"/>
        <v>LU</v>
      </c>
      <c r="F745" s="49">
        <f t="shared" si="13"/>
        <v>3</v>
      </c>
      <c r="G745" s="49" t="str">
        <f t="shared" si="15"/>
        <v>LU</v>
      </c>
      <c r="H745" s="42">
        <f t="shared" si="14"/>
        <v>3</v>
      </c>
      <c r="I745" s="42"/>
      <c r="J745" s="43"/>
      <c r="K745" s="43"/>
      <c r="L745" s="43"/>
      <c r="M745" s="43"/>
      <c r="N745" s="43"/>
      <c r="O745" s="43"/>
      <c r="P745" s="43"/>
      <c r="Q745" s="43"/>
      <c r="R745" s="43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</row>
    <row r="746" spans="1:62" x14ac:dyDescent="0.2">
      <c r="A746" s="40" t="s">
        <v>581</v>
      </c>
      <c r="B746" s="55" t="s">
        <v>855</v>
      </c>
      <c r="C746" s="55"/>
      <c r="D746" s="48">
        <f>VLOOKUP(A744,'average earnings workplace 2012'!$A$13:$GY$599,lists1!$B$12,FALSE)</f>
        <v>15.83</v>
      </c>
      <c r="E746" s="48" t="str">
        <f t="shared" si="12"/>
        <v>MU</v>
      </c>
      <c r="F746" s="49">
        <f t="shared" si="13"/>
        <v>19</v>
      </c>
      <c r="G746" s="49" t="str">
        <f t="shared" si="15"/>
        <v>MU</v>
      </c>
      <c r="H746" s="42">
        <f t="shared" si="14"/>
        <v>19</v>
      </c>
      <c r="I746" s="42"/>
      <c r="J746" s="43"/>
      <c r="K746" s="43"/>
      <c r="L746" s="43"/>
      <c r="M746" s="43"/>
      <c r="N746" s="43"/>
      <c r="O746" s="43"/>
      <c r="P746" s="43"/>
      <c r="Q746" s="43"/>
      <c r="R746" s="43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</row>
    <row r="747" spans="1:62" x14ac:dyDescent="0.2">
      <c r="A747" s="40" t="s">
        <v>717</v>
      </c>
      <c r="B747" s="56" t="s">
        <v>852</v>
      </c>
      <c r="C747" s="56"/>
      <c r="D747" s="48">
        <f>VLOOKUP(A745,'average earnings workplace 2012'!$A$13:$GY$599,lists1!$B$12,FALSE)</f>
        <v>11.66</v>
      </c>
      <c r="E747" s="48" t="str">
        <f t="shared" si="12"/>
        <v>SR</v>
      </c>
      <c r="F747" s="49">
        <f t="shared" si="13"/>
        <v>41</v>
      </c>
      <c r="G747" s="49" t="str">
        <f t="shared" si="15"/>
        <v>SR</v>
      </c>
      <c r="H747" s="42">
        <f t="shared" si="14"/>
        <v>41</v>
      </c>
      <c r="I747" s="42"/>
      <c r="J747" s="43"/>
      <c r="K747" s="43"/>
      <c r="L747" s="43"/>
      <c r="M747" s="43"/>
      <c r="N747" s="43"/>
      <c r="O747" s="43"/>
      <c r="P747" s="43"/>
      <c r="Q747" s="43"/>
      <c r="R747" s="43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</row>
    <row r="748" spans="1:62" x14ac:dyDescent="0.2">
      <c r="A748" s="40" t="s">
        <v>485</v>
      </c>
      <c r="B748" s="55" t="s">
        <v>853</v>
      </c>
      <c r="C748" s="55"/>
      <c r="D748" s="48">
        <f>VLOOKUP(A746,'average earnings workplace 2012'!$A$13:$GY$599,lists1!$B$12,FALSE)</f>
        <v>11.4</v>
      </c>
      <c r="E748" s="48" t="str">
        <f t="shared" si="12"/>
        <v>OU</v>
      </c>
      <c r="F748" s="49">
        <f t="shared" si="13"/>
        <v>46</v>
      </c>
      <c r="G748" s="49" t="str">
        <f t="shared" si="15"/>
        <v>OU</v>
      </c>
      <c r="H748" s="42">
        <f t="shared" si="14"/>
        <v>46</v>
      </c>
      <c r="I748" s="42"/>
      <c r="J748" s="43"/>
      <c r="K748" s="43"/>
      <c r="L748" s="43"/>
      <c r="M748" s="43"/>
      <c r="N748" s="43"/>
      <c r="O748" s="43"/>
      <c r="P748" s="43"/>
      <c r="Q748" s="43"/>
      <c r="R748" s="43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</row>
    <row r="749" spans="1:62" x14ac:dyDescent="0.2">
      <c r="A749" s="40" t="s">
        <v>661</v>
      </c>
      <c r="B749" s="55" t="s">
        <v>853</v>
      </c>
      <c r="C749" s="55"/>
      <c r="D749" s="48">
        <f>VLOOKUP(A747,'average earnings workplace 2012'!$A$13:$GY$599,lists1!$B$12,FALSE)</f>
        <v>17.78</v>
      </c>
      <c r="E749" s="48" t="str">
        <f t="shared" si="12"/>
        <v>OU</v>
      </c>
      <c r="F749" s="49">
        <f t="shared" si="13"/>
        <v>4</v>
      </c>
      <c r="G749" s="49" t="str">
        <f t="shared" si="15"/>
        <v>OU</v>
      </c>
      <c r="H749" s="42">
        <f t="shared" si="14"/>
        <v>4</v>
      </c>
      <c r="I749" s="42"/>
      <c r="J749" s="43"/>
      <c r="K749" s="43"/>
      <c r="L749" s="43"/>
      <c r="M749" s="43"/>
      <c r="N749" s="43"/>
      <c r="O749" s="43"/>
      <c r="P749" s="43"/>
      <c r="Q749" s="43"/>
      <c r="R749" s="43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</row>
    <row r="750" spans="1:62" x14ac:dyDescent="0.2">
      <c r="A750" s="40" t="s">
        <v>503</v>
      </c>
      <c r="B750" s="55" t="s">
        <v>851</v>
      </c>
      <c r="C750" s="55"/>
      <c r="D750" s="48">
        <f>VLOOKUP(A748,'average earnings workplace 2012'!$A$13:$GY$599,lists1!$B$12,FALSE)</f>
        <v>12.98</v>
      </c>
      <c r="E750" s="48" t="str">
        <f t="shared" si="12"/>
        <v>R80</v>
      </c>
      <c r="F750" s="49">
        <f t="shared" si="13"/>
        <v>14</v>
      </c>
      <c r="G750" s="49" t="str">
        <f t="shared" si="15"/>
        <v>R80</v>
      </c>
      <c r="H750" s="42">
        <f t="shared" si="14"/>
        <v>14</v>
      </c>
      <c r="I750" s="42"/>
      <c r="J750" s="43"/>
      <c r="K750" s="43"/>
      <c r="L750" s="43"/>
      <c r="M750" s="43"/>
      <c r="N750" s="43"/>
      <c r="O750" s="43"/>
      <c r="P750" s="43"/>
      <c r="Q750" s="43"/>
      <c r="R750" s="43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</row>
    <row r="751" spans="1:62" x14ac:dyDescent="0.2">
      <c r="A751" s="40" t="s">
        <v>472</v>
      </c>
      <c r="B751" s="55" t="s">
        <v>855</v>
      </c>
      <c r="C751" s="55"/>
      <c r="D751" s="48">
        <f>VLOOKUP(A749,'average earnings workplace 2012'!$A$13:$GY$599,lists1!$B$12,FALSE)</f>
        <v>15.78</v>
      </c>
      <c r="E751" s="48" t="str">
        <f t="shared" si="12"/>
        <v>MU</v>
      </c>
      <c r="F751" s="49">
        <f t="shared" si="13"/>
        <v>20</v>
      </c>
      <c r="G751" s="49" t="str">
        <f t="shared" si="15"/>
        <v>MU</v>
      </c>
      <c r="H751" s="42">
        <f t="shared" si="14"/>
        <v>20</v>
      </c>
      <c r="I751" s="42"/>
      <c r="J751" s="43"/>
      <c r="K751" s="43"/>
      <c r="L751" s="43"/>
      <c r="M751" s="43"/>
      <c r="N751" s="43"/>
      <c r="O751" s="43"/>
      <c r="P751" s="43"/>
      <c r="Q751" s="43"/>
      <c r="R751" s="43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</row>
    <row r="752" spans="1:62" x14ac:dyDescent="0.2">
      <c r="A752" s="40" t="s">
        <v>605</v>
      </c>
      <c r="B752" s="55" t="s">
        <v>851</v>
      </c>
      <c r="C752" s="55"/>
      <c r="D752" s="48">
        <f>VLOOKUP(A750,'average earnings workplace 2012'!$A$13:$GY$599,lists1!$B$12,FALSE)</f>
        <v>10.55</v>
      </c>
      <c r="E752" s="48" t="str">
        <f t="shared" si="12"/>
        <v>R80</v>
      </c>
      <c r="F752" s="49">
        <f t="shared" si="13"/>
        <v>36</v>
      </c>
      <c r="G752" s="49" t="str">
        <f t="shared" si="15"/>
        <v>R80</v>
      </c>
      <c r="H752" s="42">
        <f t="shared" si="14"/>
        <v>36</v>
      </c>
      <c r="I752" s="42"/>
      <c r="J752" s="43"/>
      <c r="K752" s="43"/>
      <c r="L752" s="43"/>
      <c r="M752" s="43"/>
      <c r="N752" s="43"/>
      <c r="O752" s="43"/>
      <c r="P752" s="43"/>
      <c r="Q752" s="43"/>
      <c r="R752" s="43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</row>
    <row r="753" spans="1:62" x14ac:dyDescent="0.2">
      <c r="A753" s="40" t="s">
        <v>486</v>
      </c>
      <c r="B753" s="55" t="s">
        <v>855</v>
      </c>
      <c r="C753" s="55"/>
      <c r="D753" s="48">
        <f>VLOOKUP(A751,'average earnings workplace 2012'!$A$13:$GY$599,lists1!$B$12,FALSE)</f>
        <v>11.13</v>
      </c>
      <c r="E753" s="48" t="str">
        <f t="shared" si="12"/>
        <v>MU</v>
      </c>
      <c r="F753" s="49">
        <f t="shared" si="13"/>
        <v>63</v>
      </c>
      <c r="G753" s="49" t="str">
        <f t="shared" si="15"/>
        <v>MU</v>
      </c>
      <c r="H753" s="42">
        <f t="shared" si="14"/>
        <v>63</v>
      </c>
      <c r="I753" s="42"/>
      <c r="J753" s="43"/>
      <c r="K753" s="43"/>
      <c r="L753" s="43"/>
      <c r="M753" s="43"/>
      <c r="N753" s="43"/>
      <c r="O753" s="43"/>
      <c r="P753" s="43"/>
      <c r="Q753" s="43"/>
      <c r="R753" s="43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</row>
    <row r="754" spans="1:62" x14ac:dyDescent="0.2">
      <c r="A754" s="40" t="s">
        <v>683</v>
      </c>
      <c r="B754" s="55" t="s">
        <v>850</v>
      </c>
      <c r="C754" s="55"/>
      <c r="D754" s="48">
        <f>VLOOKUP(A752,'average earnings workplace 2012'!$A$13:$GY$599,lists1!$B$12,FALSE)</f>
        <v>10.92</v>
      </c>
      <c r="E754" s="48" t="str">
        <f t="shared" si="12"/>
        <v>LU</v>
      </c>
      <c r="F754" s="49">
        <f t="shared" si="13"/>
        <v>33</v>
      </c>
      <c r="G754" s="49" t="str">
        <f t="shared" si="15"/>
        <v>LU</v>
      </c>
      <c r="H754" s="42">
        <f t="shared" si="14"/>
        <v>33</v>
      </c>
      <c r="I754" s="42"/>
      <c r="J754" s="43"/>
      <c r="K754" s="43"/>
      <c r="L754" s="43"/>
      <c r="M754" s="43"/>
      <c r="N754" s="43"/>
      <c r="O754" s="43"/>
      <c r="P754" s="43"/>
      <c r="Q754" s="43"/>
      <c r="R754" s="43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</row>
    <row r="755" spans="1:62" x14ac:dyDescent="0.2">
      <c r="A755" s="40" t="s">
        <v>509</v>
      </c>
      <c r="B755" s="55" t="s">
        <v>853</v>
      </c>
      <c r="C755" s="55"/>
      <c r="D755" s="48">
        <f>VLOOKUP(A753,'average earnings workplace 2012'!$A$13:$GY$599,lists1!$B$12,FALSE)</f>
        <v>10.44</v>
      </c>
      <c r="E755" s="48" t="str">
        <f t="shared" si="12"/>
        <v>OU</v>
      </c>
      <c r="F755" s="49">
        <f t="shared" si="13"/>
        <v>54</v>
      </c>
      <c r="G755" s="49" t="str">
        <f t="shared" si="15"/>
        <v>OU</v>
      </c>
      <c r="H755" s="42">
        <f t="shared" si="14"/>
        <v>54</v>
      </c>
      <c r="I755" s="42"/>
      <c r="J755" s="43"/>
      <c r="K755" s="43"/>
      <c r="L755" s="43"/>
      <c r="M755" s="43"/>
      <c r="N755" s="43"/>
      <c r="O755" s="43"/>
      <c r="P755" s="43"/>
      <c r="Q755" s="43"/>
      <c r="R755" s="43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</row>
    <row r="756" spans="1:62" x14ac:dyDescent="0.2">
      <c r="A756" s="40" t="s">
        <v>569</v>
      </c>
      <c r="B756" s="55" t="s">
        <v>854</v>
      </c>
      <c r="C756" s="55"/>
      <c r="D756" s="48">
        <f>VLOOKUP(A754,'average earnings workplace 2012'!$A$13:$GY$599,lists1!$B$12,FALSE)</f>
        <v>11.08</v>
      </c>
      <c r="E756" s="48" t="str">
        <f t="shared" si="12"/>
        <v>R50</v>
      </c>
      <c r="F756" s="49">
        <f t="shared" si="13"/>
        <v>40</v>
      </c>
      <c r="G756" s="49" t="str">
        <f t="shared" si="15"/>
        <v>R50</v>
      </c>
      <c r="H756" s="42">
        <f t="shared" si="14"/>
        <v>40</v>
      </c>
      <c r="I756" s="42"/>
      <c r="J756" s="43"/>
      <c r="K756" s="43"/>
      <c r="L756" s="43"/>
      <c r="M756" s="43"/>
      <c r="N756" s="43"/>
      <c r="O756" s="43"/>
      <c r="P756" s="43"/>
      <c r="Q756" s="43"/>
      <c r="R756" s="43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</row>
    <row r="757" spans="1:62" x14ac:dyDescent="0.2">
      <c r="A757" s="40" t="s">
        <v>718</v>
      </c>
      <c r="B757" s="55" t="s">
        <v>850</v>
      </c>
      <c r="C757" s="55"/>
      <c r="D757" s="48">
        <f>VLOOKUP(A755,'average earnings workplace 2012'!$A$13:$GY$599,lists1!$B$12,FALSE)</f>
        <v>11.38</v>
      </c>
      <c r="E757" s="48" t="str">
        <f t="shared" si="12"/>
        <v>LU</v>
      </c>
      <c r="F757" s="49">
        <f t="shared" si="13"/>
        <v>31</v>
      </c>
      <c r="G757" s="49" t="str">
        <f t="shared" si="15"/>
        <v>LU</v>
      </c>
      <c r="H757" s="42">
        <f t="shared" si="14"/>
        <v>31</v>
      </c>
      <c r="I757" s="42"/>
      <c r="J757" s="43"/>
      <c r="K757" s="43"/>
      <c r="L757" s="43"/>
      <c r="M757" s="43"/>
      <c r="N757" s="43"/>
      <c r="O757" s="43"/>
      <c r="P757" s="43"/>
      <c r="Q757" s="43"/>
      <c r="R757" s="43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</row>
    <row r="758" spans="1:62" x14ac:dyDescent="0.2">
      <c r="A758" s="40" t="s">
        <v>555</v>
      </c>
      <c r="B758" s="56" t="s">
        <v>852</v>
      </c>
      <c r="C758" s="56"/>
      <c r="D758" s="48">
        <f>VLOOKUP(A756,'average earnings workplace 2012'!$A$13:$GY$599,lists1!$B$12,FALSE)</f>
        <v>13.82</v>
      </c>
      <c r="E758" s="48" t="str">
        <f t="shared" si="12"/>
        <v>SR</v>
      </c>
      <c r="F758" s="49">
        <f t="shared" si="13"/>
        <v>16</v>
      </c>
      <c r="G758" s="49" t="str">
        <f t="shared" si="15"/>
        <v>SR</v>
      </c>
      <c r="H758" s="42">
        <f t="shared" si="14"/>
        <v>16</v>
      </c>
      <c r="I758" s="42"/>
      <c r="J758" s="43"/>
      <c r="K758" s="43"/>
      <c r="L758" s="43"/>
      <c r="M758" s="43"/>
      <c r="N758" s="43"/>
      <c r="O758" s="43"/>
      <c r="P758" s="43"/>
      <c r="Q758" s="43"/>
      <c r="R758" s="43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</row>
    <row r="759" spans="1:62" x14ac:dyDescent="0.2">
      <c r="A759" s="40" t="s">
        <v>693</v>
      </c>
      <c r="B759" s="55" t="s">
        <v>855</v>
      </c>
      <c r="C759" s="55"/>
      <c r="D759" s="48">
        <f>VLOOKUP(A757,'average earnings workplace 2012'!$A$13:$GY$599,lists1!$B$12,FALSE)</f>
        <v>19.88</v>
      </c>
      <c r="E759" s="48" t="str">
        <f t="shared" si="12"/>
        <v>MU</v>
      </c>
      <c r="F759" s="49">
        <f t="shared" si="13"/>
        <v>5</v>
      </c>
      <c r="G759" s="49" t="str">
        <f t="shared" si="15"/>
        <v>MU</v>
      </c>
      <c r="H759" s="42">
        <f t="shared" si="14"/>
        <v>5</v>
      </c>
      <c r="I759" s="42"/>
      <c r="J759" s="43"/>
      <c r="K759" s="43"/>
      <c r="L759" s="43"/>
      <c r="M759" s="43"/>
      <c r="N759" s="43"/>
      <c r="O759" s="43"/>
      <c r="P759" s="43"/>
      <c r="Q759" s="43"/>
      <c r="R759" s="43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</row>
    <row r="760" spans="1:62" x14ac:dyDescent="0.2">
      <c r="A760" s="40" t="s">
        <v>519</v>
      </c>
      <c r="B760" s="55" t="s">
        <v>854</v>
      </c>
      <c r="C760" s="55"/>
      <c r="D760" s="48">
        <f>VLOOKUP(A758,'average earnings workplace 2012'!$A$13:$GY$599,lists1!$B$12,FALSE)</f>
        <v>12.78</v>
      </c>
      <c r="E760" s="48" t="str">
        <f t="shared" si="12"/>
        <v>R50</v>
      </c>
      <c r="F760" s="49">
        <f t="shared" si="13"/>
        <v>17</v>
      </c>
      <c r="G760" s="49" t="str">
        <f t="shared" si="15"/>
        <v>R50</v>
      </c>
      <c r="H760" s="42">
        <f t="shared" si="14"/>
        <v>17</v>
      </c>
      <c r="I760" s="42"/>
      <c r="J760" s="43"/>
      <c r="K760" s="43"/>
      <c r="L760" s="43"/>
      <c r="M760" s="43"/>
      <c r="N760" s="43"/>
      <c r="O760" s="43"/>
      <c r="P760" s="43"/>
      <c r="Q760" s="43"/>
      <c r="R760" s="43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</row>
    <row r="761" spans="1:62" x14ac:dyDescent="0.2">
      <c r="A761" s="40" t="s">
        <v>504</v>
      </c>
      <c r="B761" s="55" t="s">
        <v>853</v>
      </c>
      <c r="C761" s="55"/>
      <c r="D761" s="48">
        <f>VLOOKUP(A759,'average earnings workplace 2012'!$A$13:$GY$599,lists1!$B$12,FALSE)</f>
        <v>18.21</v>
      </c>
      <c r="E761" s="48" t="str">
        <f t="shared" si="12"/>
        <v>OU</v>
      </c>
      <c r="F761" s="49">
        <f t="shared" si="13"/>
        <v>2</v>
      </c>
      <c r="G761" s="49" t="str">
        <f t="shared" si="15"/>
        <v>OU</v>
      </c>
      <c r="H761" s="42">
        <f t="shared" si="14"/>
        <v>2</v>
      </c>
      <c r="I761" s="42"/>
      <c r="J761" s="43"/>
      <c r="K761" s="43"/>
      <c r="L761" s="43"/>
      <c r="M761" s="43"/>
      <c r="N761" s="43"/>
      <c r="O761" s="43"/>
      <c r="P761" s="43"/>
      <c r="Q761" s="43"/>
      <c r="R761" s="43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</row>
    <row r="762" spans="1:62" x14ac:dyDescent="0.2">
      <c r="A762" s="40" t="s">
        <v>473</v>
      </c>
      <c r="B762" s="55" t="s">
        <v>851</v>
      </c>
      <c r="C762" s="55"/>
      <c r="D762" s="48">
        <f>VLOOKUP(A760,'average earnings workplace 2012'!$A$13:$GY$599,lists1!$B$12,FALSE)</f>
        <v>11.7</v>
      </c>
      <c r="E762" s="48" t="str">
        <f t="shared" si="12"/>
        <v>R80</v>
      </c>
      <c r="F762" s="49">
        <f t="shared" si="13"/>
        <v>23</v>
      </c>
      <c r="G762" s="49" t="str">
        <f t="shared" si="15"/>
        <v>R80</v>
      </c>
      <c r="H762" s="42">
        <f t="shared" si="14"/>
        <v>23</v>
      </c>
      <c r="I762" s="42"/>
      <c r="J762" s="43"/>
      <c r="K762" s="43"/>
      <c r="L762" s="43"/>
      <c r="M762" s="43"/>
      <c r="N762" s="43"/>
      <c r="O762" s="43"/>
      <c r="P762" s="43"/>
      <c r="Q762" s="43"/>
      <c r="R762" s="43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</row>
    <row r="763" spans="1:62" x14ac:dyDescent="0.2">
      <c r="A763" s="40" t="s">
        <v>575</v>
      </c>
      <c r="B763" s="55" t="s">
        <v>851</v>
      </c>
      <c r="C763" s="55"/>
      <c r="D763" s="48">
        <f>VLOOKUP(A761,'average earnings workplace 2012'!$A$13:$GY$599,lists1!$B$12,FALSE)</f>
        <v>9.4600000000000009</v>
      </c>
      <c r="E763" s="48" t="str">
        <f t="shared" si="12"/>
        <v>R80</v>
      </c>
      <c r="F763" s="49">
        <f t="shared" si="13"/>
        <v>51</v>
      </c>
      <c r="G763" s="49" t="str">
        <f t="shared" si="15"/>
        <v>R80</v>
      </c>
      <c r="H763" s="42">
        <f t="shared" si="14"/>
        <v>51</v>
      </c>
      <c r="I763" s="42"/>
      <c r="J763" s="43"/>
      <c r="K763" s="43"/>
      <c r="L763" s="43"/>
      <c r="M763" s="43"/>
      <c r="N763" s="43"/>
      <c r="O763" s="43"/>
      <c r="P763" s="43"/>
      <c r="Q763" s="43"/>
      <c r="R763" s="43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</row>
    <row r="764" spans="1:62" x14ac:dyDescent="0.2">
      <c r="A764" s="40" t="s">
        <v>505</v>
      </c>
      <c r="B764" s="55" t="s">
        <v>855</v>
      </c>
      <c r="C764" s="55"/>
      <c r="D764" s="48">
        <f>VLOOKUP(A762,'average earnings workplace 2012'!$A$13:$GY$599,lists1!$B$12,FALSE)</f>
        <v>12.86</v>
      </c>
      <c r="E764" s="48" t="str">
        <f t="shared" si="12"/>
        <v>MU</v>
      </c>
      <c r="F764" s="49">
        <f t="shared" si="13"/>
        <v>50</v>
      </c>
      <c r="G764" s="49" t="str">
        <f t="shared" si="15"/>
        <v>MU</v>
      </c>
      <c r="H764" s="42">
        <f t="shared" si="14"/>
        <v>50</v>
      </c>
      <c r="I764" s="42"/>
      <c r="J764" s="43"/>
      <c r="K764" s="43"/>
      <c r="L764" s="43"/>
      <c r="M764" s="43"/>
      <c r="N764" s="43"/>
      <c r="O764" s="43"/>
      <c r="P764" s="43"/>
      <c r="Q764" s="43"/>
      <c r="R764" s="43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</row>
    <row r="765" spans="1:62" x14ac:dyDescent="0.2">
      <c r="A765" s="40" t="s">
        <v>764</v>
      </c>
      <c r="B765" s="55" t="s">
        <v>855</v>
      </c>
      <c r="C765" s="55"/>
      <c r="D765" s="48">
        <f>VLOOKUP(A763,'average earnings workplace 2012'!$A$13:$GY$599,lists1!$B$12,FALSE)</f>
        <v>10.89</v>
      </c>
      <c r="E765" s="48" t="str">
        <f t="shared" si="12"/>
        <v>MU</v>
      </c>
      <c r="F765" s="49">
        <f t="shared" si="13"/>
        <v>67</v>
      </c>
      <c r="G765" s="49" t="str">
        <f t="shared" si="15"/>
        <v>MU</v>
      </c>
      <c r="H765" s="42">
        <f t="shared" si="14"/>
        <v>67</v>
      </c>
      <c r="I765" s="42"/>
      <c r="J765" s="43"/>
      <c r="K765" s="43"/>
      <c r="L765" s="43"/>
      <c r="M765" s="43"/>
      <c r="N765" s="43"/>
      <c r="O765" s="43"/>
      <c r="P765" s="43"/>
      <c r="Q765" s="43"/>
      <c r="R765" s="43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</row>
    <row r="766" spans="1:62" x14ac:dyDescent="0.2">
      <c r="A766" s="40" t="s">
        <v>492</v>
      </c>
      <c r="B766" s="56" t="s">
        <v>852</v>
      </c>
      <c r="C766" s="56"/>
      <c r="D766" s="48">
        <f>VLOOKUP(A764,'average earnings workplace 2012'!$A$13:$GY$599,lists1!$B$12,FALSE)</f>
        <v>11.36</v>
      </c>
      <c r="E766" s="48" t="str">
        <f t="shared" si="12"/>
        <v>SR</v>
      </c>
      <c r="F766" s="49">
        <f t="shared" si="13"/>
        <v>45</v>
      </c>
      <c r="G766" s="49" t="str">
        <f t="shared" si="15"/>
        <v>SR</v>
      </c>
      <c r="H766" s="42">
        <f t="shared" si="14"/>
        <v>45</v>
      </c>
      <c r="I766" s="42"/>
      <c r="J766" s="43"/>
      <c r="K766" s="43"/>
      <c r="L766" s="43"/>
      <c r="M766" s="43"/>
      <c r="N766" s="43"/>
      <c r="O766" s="43"/>
      <c r="P766" s="43"/>
      <c r="Q766" s="43"/>
      <c r="R766" s="43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</row>
    <row r="767" spans="1:62" x14ac:dyDescent="0.2">
      <c r="A767" s="40" t="s">
        <v>506</v>
      </c>
      <c r="B767" s="55" t="s">
        <v>854</v>
      </c>
      <c r="C767" s="55"/>
      <c r="D767" s="48">
        <f>VLOOKUP(A765,'average earnings workplace 2012'!$A$13:$GY$599,lists1!$B$12,FALSE)</f>
        <v>11.24</v>
      </c>
      <c r="E767" s="48" t="str">
        <f t="shared" si="12"/>
        <v>R50</v>
      </c>
      <c r="F767" s="49">
        <f t="shared" si="13"/>
        <v>36</v>
      </c>
      <c r="G767" s="49" t="str">
        <f t="shared" si="15"/>
        <v>R50</v>
      </c>
      <c r="H767" s="42">
        <f t="shared" si="14"/>
        <v>36</v>
      </c>
      <c r="I767" s="42"/>
      <c r="J767" s="43"/>
      <c r="K767" s="43"/>
      <c r="L767" s="43"/>
      <c r="M767" s="43"/>
      <c r="N767" s="43"/>
      <c r="O767" s="43"/>
      <c r="P767" s="43"/>
      <c r="Q767" s="43"/>
      <c r="R767" s="43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</row>
    <row r="768" spans="1:62" x14ac:dyDescent="0.2">
      <c r="A768" s="40" t="s">
        <v>702</v>
      </c>
      <c r="B768" s="55" t="s">
        <v>855</v>
      </c>
      <c r="C768" s="55"/>
      <c r="D768" s="48">
        <f>VLOOKUP(A766,'average earnings workplace 2012'!$A$13:$GY$599,lists1!$B$12,FALSE)</f>
        <v>11.07</v>
      </c>
      <c r="E768" s="48" t="str">
        <f t="shared" si="12"/>
        <v>MU</v>
      </c>
      <c r="F768" s="49">
        <f t="shared" si="13"/>
        <v>65</v>
      </c>
      <c r="G768" s="49" t="str">
        <f t="shared" si="15"/>
        <v>MU</v>
      </c>
      <c r="H768" s="42">
        <f t="shared" si="14"/>
        <v>65</v>
      </c>
      <c r="I768" s="42"/>
      <c r="J768" s="43"/>
      <c r="K768" s="43"/>
      <c r="L768" s="43"/>
      <c r="M768" s="43"/>
      <c r="N768" s="43"/>
      <c r="O768" s="43"/>
      <c r="P768" s="43"/>
      <c r="Q768" s="43"/>
      <c r="R768" s="43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</row>
    <row r="769" spans="1:62" x14ac:dyDescent="0.2">
      <c r="A769" s="40" t="s">
        <v>510</v>
      </c>
      <c r="B769" s="55" t="s">
        <v>851</v>
      </c>
      <c r="C769" s="55"/>
      <c r="D769" s="48">
        <f>VLOOKUP(A767,'average earnings workplace 2012'!$A$13:$GY$599,lists1!$B$12,FALSE)</f>
        <v>12.59</v>
      </c>
      <c r="E769" s="48" t="str">
        <f t="shared" si="12"/>
        <v>R80</v>
      </c>
      <c r="F769" s="49">
        <f t="shared" si="13"/>
        <v>18</v>
      </c>
      <c r="G769" s="49" t="str">
        <f t="shared" si="15"/>
        <v>R80</v>
      </c>
      <c r="H769" s="42">
        <f t="shared" si="14"/>
        <v>18</v>
      </c>
      <c r="I769" s="42"/>
      <c r="J769" s="43"/>
      <c r="K769" s="43"/>
      <c r="L769" s="43"/>
      <c r="M769" s="43"/>
      <c r="N769" s="43"/>
      <c r="O769" s="43"/>
      <c r="P769" s="43"/>
      <c r="Q769" s="43"/>
      <c r="R769" s="43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</row>
    <row r="770" spans="1:62" x14ac:dyDescent="0.2">
      <c r="A770" s="40" t="s">
        <v>703</v>
      </c>
      <c r="B770" s="55" t="s">
        <v>854</v>
      </c>
      <c r="C770" s="55"/>
      <c r="D770" s="48">
        <f>VLOOKUP(A768,'average earnings workplace 2012'!$A$13:$GY$599,lists1!$B$12,FALSE)</f>
        <v>13.83</v>
      </c>
      <c r="E770" s="48" t="str">
        <f t="shared" si="12"/>
        <v>R50</v>
      </c>
      <c r="F770" s="49">
        <f t="shared" si="13"/>
        <v>8</v>
      </c>
      <c r="G770" s="49" t="str">
        <f t="shared" si="15"/>
        <v>R50</v>
      </c>
      <c r="H770" s="42">
        <f t="shared" si="14"/>
        <v>8</v>
      </c>
      <c r="I770" s="42"/>
      <c r="J770" s="43"/>
      <c r="K770" s="43"/>
      <c r="L770" s="43"/>
      <c r="M770" s="43"/>
      <c r="N770" s="43"/>
      <c r="O770" s="43"/>
      <c r="P770" s="43"/>
      <c r="Q770" s="43"/>
      <c r="R770" s="43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</row>
    <row r="771" spans="1:62" x14ac:dyDescent="0.2">
      <c r="A771" s="38" t="s">
        <v>556</v>
      </c>
      <c r="B771" s="55" t="s">
        <v>850</v>
      </c>
      <c r="C771" s="55"/>
      <c r="D771" s="48">
        <f>VLOOKUP(A769,'average earnings workplace 2012'!$A$13:$GY$599,lists1!$B$12,FALSE)</f>
        <v>13.05</v>
      </c>
      <c r="E771" s="48" t="str">
        <f t="shared" si="12"/>
        <v>LU</v>
      </c>
      <c r="F771" s="49">
        <f t="shared" si="13"/>
        <v>13</v>
      </c>
      <c r="G771" s="49" t="str">
        <f t="shared" si="15"/>
        <v>LU</v>
      </c>
      <c r="H771" s="42">
        <f t="shared" si="14"/>
        <v>13</v>
      </c>
      <c r="I771" s="42"/>
      <c r="J771" s="43"/>
      <c r="K771" s="43"/>
      <c r="L771" s="43"/>
      <c r="M771" s="43"/>
      <c r="N771" s="43"/>
      <c r="O771" s="43"/>
      <c r="P771" s="43"/>
      <c r="Q771" s="43"/>
      <c r="R771" s="43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</row>
    <row r="772" spans="1:62" x14ac:dyDescent="0.2">
      <c r="A772" s="40" t="s">
        <v>671</v>
      </c>
      <c r="B772" s="56" t="s">
        <v>852</v>
      </c>
      <c r="C772" s="56"/>
      <c r="D772" s="48">
        <f>VLOOKUP(A770,'average earnings workplace 2012'!$A$13:$GY$599,lists1!$B$12,FALSE)</f>
        <v>13.19</v>
      </c>
      <c r="E772" s="48" t="str">
        <f t="shared" si="12"/>
        <v>SR</v>
      </c>
      <c r="F772" s="49">
        <f t="shared" si="13"/>
        <v>24</v>
      </c>
      <c r="G772" s="49" t="str">
        <f t="shared" si="15"/>
        <v>SR</v>
      </c>
      <c r="H772" s="42">
        <f t="shared" si="14"/>
        <v>24</v>
      </c>
      <c r="I772" s="42"/>
      <c r="J772" s="43"/>
      <c r="K772" s="43"/>
      <c r="L772" s="43"/>
      <c r="M772" s="43"/>
      <c r="N772" s="43"/>
      <c r="O772" s="43"/>
      <c r="P772" s="43"/>
      <c r="Q772" s="43"/>
      <c r="R772" s="43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</row>
    <row r="773" spans="1:62" x14ac:dyDescent="0.2">
      <c r="A773" s="40" t="s">
        <v>576</v>
      </c>
      <c r="B773" s="56" t="s">
        <v>854</v>
      </c>
      <c r="C773" s="56"/>
      <c r="D773" s="48">
        <f>VLOOKUP(A771,'average earnings workplace 2012'!$A$13:$GY$599,lists1!$B$12,FALSE)</f>
        <v>10.78</v>
      </c>
      <c r="E773" s="48" t="str">
        <f t="shared" si="12"/>
        <v>R50</v>
      </c>
      <c r="F773" s="49">
        <f t="shared" si="13"/>
        <v>43</v>
      </c>
      <c r="G773" s="49" t="str">
        <f t="shared" si="15"/>
        <v>R50</v>
      </c>
      <c r="H773" s="42">
        <f t="shared" si="14"/>
        <v>43</v>
      </c>
      <c r="I773" s="42"/>
      <c r="J773" s="43"/>
      <c r="K773" s="43"/>
      <c r="L773" s="43"/>
      <c r="M773" s="43"/>
      <c r="N773" s="43"/>
      <c r="O773" s="43"/>
      <c r="P773" s="43"/>
      <c r="Q773" s="43"/>
      <c r="R773" s="43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</row>
    <row r="774" spans="1:62" x14ac:dyDescent="0.2">
      <c r="A774" s="40" t="s">
        <v>678</v>
      </c>
      <c r="B774" s="55" t="s">
        <v>853</v>
      </c>
      <c r="C774" s="55"/>
      <c r="D774" s="48">
        <f>VLOOKUP(A772,'average earnings workplace 2012'!$A$13:$GY$599,lists1!$B$12,FALSE)</f>
        <v>16.46</v>
      </c>
      <c r="E774" s="48" t="str">
        <f t="shared" si="12"/>
        <v>OU</v>
      </c>
      <c r="F774" s="49">
        <f t="shared" si="13"/>
        <v>7</v>
      </c>
      <c r="G774" s="49" t="str">
        <f t="shared" si="15"/>
        <v>OU</v>
      </c>
      <c r="H774" s="42">
        <f t="shared" si="14"/>
        <v>7</v>
      </c>
      <c r="I774" s="42"/>
      <c r="J774" s="43"/>
      <c r="K774" s="43"/>
      <c r="L774" s="43"/>
      <c r="M774" s="43"/>
      <c r="N774" s="43"/>
      <c r="O774" s="43"/>
      <c r="P774" s="43"/>
      <c r="Q774" s="43"/>
      <c r="R774" s="43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</row>
    <row r="775" spans="1:62" x14ac:dyDescent="0.2">
      <c r="A775" s="40" t="s">
        <v>595</v>
      </c>
      <c r="B775" s="55" t="s">
        <v>855</v>
      </c>
      <c r="C775" s="55"/>
      <c r="D775" s="48">
        <f>VLOOKUP(A773,'average earnings workplace 2012'!$A$13:$GY$599,lists1!$B$12,FALSE)</f>
        <v>14.59</v>
      </c>
      <c r="E775" s="48" t="str">
        <f t="shared" si="12"/>
        <v>MU</v>
      </c>
      <c r="F775" s="49">
        <f t="shared" si="13"/>
        <v>26</v>
      </c>
      <c r="G775" s="49" t="str">
        <f t="shared" si="15"/>
        <v>MU</v>
      </c>
      <c r="H775" s="42">
        <f t="shared" si="14"/>
        <v>26</v>
      </c>
      <c r="I775" s="42"/>
      <c r="J775" s="43"/>
      <c r="K775" s="43"/>
      <c r="L775" s="43"/>
      <c r="M775" s="43"/>
      <c r="N775" s="43"/>
      <c r="O775" s="43"/>
      <c r="P775" s="43"/>
      <c r="Q775" s="43"/>
      <c r="R775" s="43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</row>
    <row r="776" spans="1:62" x14ac:dyDescent="0.2">
      <c r="A776" s="40" t="s">
        <v>527</v>
      </c>
      <c r="B776" s="55" t="s">
        <v>854</v>
      </c>
      <c r="C776" s="55"/>
      <c r="D776" s="48">
        <f>VLOOKUP(A774,'average earnings workplace 2012'!$A$13:$GY$599,lists1!$B$12,FALSE)</f>
        <v>16.46</v>
      </c>
      <c r="E776" s="48" t="str">
        <f t="shared" si="12"/>
        <v>R50</v>
      </c>
      <c r="F776" s="49">
        <f t="shared" si="13"/>
        <v>2</v>
      </c>
      <c r="G776" s="49" t="str">
        <f t="shared" si="15"/>
        <v>R50</v>
      </c>
      <c r="H776" s="42">
        <f t="shared" si="14"/>
        <v>2</v>
      </c>
      <c r="I776" s="42"/>
      <c r="J776" s="43"/>
      <c r="K776" s="43"/>
      <c r="L776" s="43"/>
      <c r="M776" s="43"/>
      <c r="N776" s="43"/>
      <c r="O776" s="43"/>
      <c r="P776" s="43"/>
      <c r="Q776" s="43"/>
      <c r="R776" s="43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</row>
    <row r="777" spans="1:62" x14ac:dyDescent="0.2">
      <c r="A777" s="40" t="s">
        <v>739</v>
      </c>
      <c r="B777" s="55" t="s">
        <v>851</v>
      </c>
      <c r="C777" s="55"/>
      <c r="D777" s="48">
        <f>VLOOKUP(A775,'average earnings workplace 2012'!$A$13:$GY$599,lists1!$B$12,FALSE)</f>
        <v>16.59</v>
      </c>
      <c r="E777" s="48" t="str">
        <f t="shared" si="12"/>
        <v>R80</v>
      </c>
      <c r="F777" s="49">
        <f t="shared" si="13"/>
        <v>5</v>
      </c>
      <c r="G777" s="49" t="str">
        <f t="shared" si="15"/>
        <v>R80</v>
      </c>
      <c r="H777" s="42">
        <f t="shared" si="14"/>
        <v>5</v>
      </c>
      <c r="I777" s="42"/>
      <c r="J777" s="43"/>
      <c r="K777" s="43"/>
      <c r="L777" s="43"/>
      <c r="M777" s="43"/>
      <c r="N777" s="43"/>
      <c r="O777" s="43"/>
      <c r="P777" s="43"/>
      <c r="Q777" s="43"/>
      <c r="R777" s="43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</row>
    <row r="778" spans="1:62" x14ac:dyDescent="0.2">
      <c r="A778" s="40" t="s">
        <v>747</v>
      </c>
      <c r="B778" s="56" t="s">
        <v>852</v>
      </c>
      <c r="C778" s="56"/>
      <c r="D778" s="48">
        <f>VLOOKUP(A776,'average earnings workplace 2012'!$A$13:$GY$599,lists1!$B$12,FALSE)</f>
        <v>12.33</v>
      </c>
      <c r="E778" s="48" t="str">
        <f t="shared" si="12"/>
        <v>SR</v>
      </c>
      <c r="F778" s="49">
        <f t="shared" si="13"/>
        <v>33</v>
      </c>
      <c r="G778" s="49" t="str">
        <f t="shared" si="15"/>
        <v>SR</v>
      </c>
      <c r="H778" s="42">
        <f t="shared" si="14"/>
        <v>33</v>
      </c>
      <c r="I778" s="42"/>
      <c r="J778" s="43"/>
      <c r="K778" s="43"/>
      <c r="L778" s="43"/>
      <c r="M778" s="43"/>
      <c r="N778" s="43"/>
      <c r="O778" s="43"/>
      <c r="P778" s="43"/>
      <c r="Q778" s="43"/>
      <c r="R778" s="43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</row>
    <row r="779" spans="1:62" x14ac:dyDescent="0.2">
      <c r="A779" s="40" t="s">
        <v>539</v>
      </c>
      <c r="B779" s="55" t="s">
        <v>850</v>
      </c>
      <c r="C779" s="55"/>
      <c r="D779" s="48">
        <f>VLOOKUP(A777,'average earnings workplace 2012'!$A$13:$GY$599,lists1!$B$12,FALSE)</f>
        <v>13.4</v>
      </c>
      <c r="E779" s="48" t="str">
        <f t="shared" si="12"/>
        <v>LU</v>
      </c>
      <c r="F779" s="49">
        <f t="shared" si="13"/>
        <v>10</v>
      </c>
      <c r="G779" s="49" t="str">
        <f t="shared" si="15"/>
        <v>LU</v>
      </c>
      <c r="H779" s="42">
        <f t="shared" si="14"/>
        <v>10</v>
      </c>
      <c r="I779" s="42"/>
      <c r="J779" s="43"/>
      <c r="K779" s="43"/>
      <c r="L779" s="43"/>
      <c r="M779" s="43"/>
      <c r="N779" s="43"/>
      <c r="O779" s="43"/>
      <c r="P779" s="43"/>
      <c r="Q779" s="43"/>
      <c r="R779" s="43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</row>
    <row r="780" spans="1:62" x14ac:dyDescent="0.2">
      <c r="A780" s="40" t="s">
        <v>540</v>
      </c>
      <c r="B780" s="55" t="s">
        <v>851</v>
      </c>
      <c r="C780" s="55"/>
      <c r="D780" s="48">
        <f>VLOOKUP(A778,'average earnings workplace 2012'!$A$13:$GY$599,lists1!$B$12,FALSE)</f>
        <v>9.75</v>
      </c>
      <c r="E780" s="48" t="str">
        <f t="shared" si="12"/>
        <v>R80</v>
      </c>
      <c r="F780" s="49">
        <f t="shared" si="13"/>
        <v>46</v>
      </c>
      <c r="G780" s="49" t="str">
        <f t="shared" si="15"/>
        <v>R80</v>
      </c>
      <c r="H780" s="42">
        <f t="shared" si="14"/>
        <v>46</v>
      </c>
      <c r="I780" s="42"/>
      <c r="J780" s="43"/>
      <c r="K780" s="43"/>
      <c r="L780" s="43"/>
      <c r="M780" s="43"/>
      <c r="N780" s="43"/>
      <c r="O780" s="43"/>
      <c r="P780" s="43"/>
      <c r="Q780" s="43"/>
      <c r="R780" s="43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</row>
    <row r="781" spans="1:62" x14ac:dyDescent="0.2">
      <c r="A781" s="40" t="s">
        <v>467</v>
      </c>
      <c r="B781" s="55" t="s">
        <v>851</v>
      </c>
      <c r="C781" s="55"/>
      <c r="D781" s="48">
        <f>VLOOKUP(A779,'average earnings workplace 2012'!$A$13:$GY$599,lists1!$B$12,FALSE)</f>
        <v>9.67</v>
      </c>
      <c r="E781" s="48" t="str">
        <f t="shared" si="12"/>
        <v>R80</v>
      </c>
      <c r="F781" s="49">
        <f t="shared" si="13"/>
        <v>47</v>
      </c>
      <c r="G781" s="49" t="str">
        <f t="shared" si="15"/>
        <v>R80</v>
      </c>
      <c r="H781" s="42">
        <f t="shared" si="14"/>
        <v>47</v>
      </c>
      <c r="I781" s="42"/>
      <c r="J781" s="43"/>
      <c r="K781" s="43"/>
      <c r="L781" s="43"/>
      <c r="M781" s="43"/>
      <c r="N781" s="43"/>
      <c r="O781" s="43"/>
      <c r="P781" s="43"/>
      <c r="Q781" s="43"/>
      <c r="R781" s="43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</row>
    <row r="782" spans="1:62" x14ac:dyDescent="0.2">
      <c r="A782" s="40" t="s">
        <v>623</v>
      </c>
      <c r="B782" s="55" t="s">
        <v>854</v>
      </c>
      <c r="C782" s="55"/>
      <c r="D782" s="48">
        <f>VLOOKUP(A780,'average earnings workplace 2012'!$A$13:$GY$599,lists1!$B$12,FALSE)</f>
        <v>10.69</v>
      </c>
      <c r="E782" s="48" t="str">
        <f t="shared" si="12"/>
        <v>R50</v>
      </c>
      <c r="F782" s="49">
        <f t="shared" si="13"/>
        <v>45</v>
      </c>
      <c r="G782" s="49" t="str">
        <f t="shared" si="15"/>
        <v>R50</v>
      </c>
      <c r="H782" s="42">
        <f t="shared" si="14"/>
        <v>45</v>
      </c>
      <c r="I782" s="42"/>
      <c r="J782" s="43"/>
      <c r="K782" s="43"/>
      <c r="L782" s="43"/>
      <c r="M782" s="43"/>
      <c r="N782" s="43"/>
      <c r="O782" s="43"/>
      <c r="P782" s="43"/>
      <c r="Q782" s="43"/>
      <c r="R782" s="43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</row>
    <row r="783" spans="1:62" x14ac:dyDescent="0.2">
      <c r="A783" s="40" t="s">
        <v>547</v>
      </c>
      <c r="B783" s="55" t="s">
        <v>851</v>
      </c>
      <c r="C783" s="55"/>
      <c r="D783" s="48">
        <f>VLOOKUP(A781,'average earnings workplace 2012'!$A$13:$GY$599,lists1!$B$12,FALSE)</f>
        <v>10.16</v>
      </c>
      <c r="E783" s="48" t="str">
        <f t="shared" si="12"/>
        <v>R80</v>
      </c>
      <c r="F783" s="49">
        <f t="shared" si="13"/>
        <v>41</v>
      </c>
      <c r="G783" s="49" t="str">
        <f t="shared" si="15"/>
        <v>R80</v>
      </c>
      <c r="H783" s="42">
        <f t="shared" si="14"/>
        <v>41</v>
      </c>
      <c r="I783" s="42"/>
      <c r="J783" s="43"/>
      <c r="K783" s="43"/>
      <c r="L783" s="43"/>
      <c r="M783" s="43"/>
      <c r="N783" s="43"/>
      <c r="O783" s="43"/>
      <c r="P783" s="43"/>
      <c r="Q783" s="43"/>
      <c r="R783" s="43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</row>
    <row r="784" spans="1:62" x14ac:dyDescent="0.2">
      <c r="A784" s="40" t="s">
        <v>710</v>
      </c>
      <c r="B784" s="55" t="s">
        <v>851</v>
      </c>
      <c r="C784" s="55"/>
      <c r="D784" s="48">
        <f>VLOOKUP(A782,'average earnings workplace 2012'!$A$13:$GY$599,lists1!$B$12,FALSE)</f>
        <v>12.7</v>
      </c>
      <c r="E784" s="48" t="str">
        <f t="shared" si="12"/>
        <v>R80</v>
      </c>
      <c r="F784" s="49">
        <f t="shared" si="13"/>
        <v>17</v>
      </c>
      <c r="G784" s="49" t="str">
        <f t="shared" si="15"/>
        <v>R80</v>
      </c>
      <c r="H784" s="42">
        <f t="shared" si="14"/>
        <v>17</v>
      </c>
      <c r="I784" s="42"/>
      <c r="J784" s="43"/>
      <c r="K784" s="43"/>
      <c r="L784" s="43"/>
      <c r="M784" s="43"/>
      <c r="N784" s="43"/>
      <c r="O784" s="43"/>
      <c r="P784" s="43"/>
      <c r="Q784" s="43"/>
      <c r="R784" s="43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</row>
    <row r="785" spans="1:62" x14ac:dyDescent="0.2">
      <c r="A785" s="40" t="s">
        <v>487</v>
      </c>
      <c r="B785" s="55" t="s">
        <v>851</v>
      </c>
      <c r="C785" s="55"/>
      <c r="D785" s="48">
        <f>VLOOKUP(A783,'average earnings workplace 2012'!$A$13:$GY$599,lists1!$B$12,FALSE)</f>
        <v>12.92</v>
      </c>
      <c r="E785" s="48" t="str">
        <f t="shared" si="12"/>
        <v>R80</v>
      </c>
      <c r="F785" s="49">
        <f t="shared" si="13"/>
        <v>15</v>
      </c>
      <c r="G785" s="49" t="str">
        <f t="shared" si="15"/>
        <v>R80</v>
      </c>
      <c r="H785" s="42">
        <f t="shared" si="14"/>
        <v>15</v>
      </c>
      <c r="I785" s="42"/>
      <c r="J785" s="43"/>
      <c r="K785" s="43"/>
      <c r="L785" s="43"/>
      <c r="M785" s="43"/>
      <c r="N785" s="43"/>
      <c r="O785" s="43"/>
      <c r="P785" s="43"/>
      <c r="Q785" s="43"/>
      <c r="R785" s="43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</row>
    <row r="786" spans="1:62" x14ac:dyDescent="0.2">
      <c r="A786" s="40" t="s">
        <v>765</v>
      </c>
      <c r="B786" s="55" t="s">
        <v>851</v>
      </c>
      <c r="C786" s="55"/>
      <c r="D786" s="48">
        <f>VLOOKUP(A784,'average earnings workplace 2012'!$A$13:$GY$599,lists1!$B$12,FALSE)</f>
        <v>13.24</v>
      </c>
      <c r="E786" s="48" t="str">
        <f t="shared" si="12"/>
        <v>R80</v>
      </c>
      <c r="F786" s="49">
        <f t="shared" si="13"/>
        <v>9</v>
      </c>
      <c r="G786" s="49" t="str">
        <f t="shared" si="15"/>
        <v>R80</v>
      </c>
      <c r="H786" s="42">
        <f t="shared" si="14"/>
        <v>9</v>
      </c>
      <c r="I786" s="42"/>
      <c r="J786" s="43"/>
      <c r="K786" s="43"/>
      <c r="L786" s="43"/>
      <c r="M786" s="43"/>
      <c r="N786" s="43"/>
      <c r="O786" s="43"/>
      <c r="P786" s="43"/>
      <c r="Q786" s="43"/>
      <c r="R786" s="43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</row>
    <row r="787" spans="1:62" x14ac:dyDescent="0.2">
      <c r="A787" s="40" t="s">
        <v>563</v>
      </c>
      <c r="B787" s="55" t="s">
        <v>850</v>
      </c>
      <c r="C787" s="55"/>
      <c r="D787" s="48">
        <f>VLOOKUP(A785,'average earnings workplace 2012'!$A$13:$GY$599,lists1!$B$12,FALSE)</f>
        <v>10.65</v>
      </c>
      <c r="E787" s="48" t="str">
        <f t="shared" si="12"/>
        <v>LU</v>
      </c>
      <c r="F787" s="49">
        <f t="shared" si="13"/>
        <v>36</v>
      </c>
      <c r="G787" s="49" t="str">
        <f t="shared" si="15"/>
        <v>LU</v>
      </c>
      <c r="H787" s="42">
        <f t="shared" si="14"/>
        <v>36</v>
      </c>
      <c r="I787" s="42"/>
      <c r="J787" s="43"/>
      <c r="K787" s="43"/>
      <c r="L787" s="43"/>
      <c r="M787" s="43"/>
      <c r="N787" s="43"/>
      <c r="O787" s="43"/>
      <c r="P787" s="43"/>
      <c r="Q787" s="43"/>
      <c r="R787" s="43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</row>
    <row r="788" spans="1:62" x14ac:dyDescent="0.2">
      <c r="A788" s="40" t="s">
        <v>454</v>
      </c>
      <c r="B788" s="55" t="s">
        <v>854</v>
      </c>
      <c r="C788" s="55"/>
      <c r="D788" s="48">
        <f>VLOOKUP(A786,'average earnings workplace 2012'!$A$13:$GY$599,lists1!$B$12,FALSE)</f>
        <v>12.59</v>
      </c>
      <c r="E788" s="48" t="str">
        <f t="shared" si="12"/>
        <v>R50</v>
      </c>
      <c r="F788" s="49">
        <f t="shared" si="13"/>
        <v>20</v>
      </c>
      <c r="G788" s="49" t="str">
        <f t="shared" si="15"/>
        <v>R50</v>
      </c>
      <c r="H788" s="42">
        <f t="shared" si="14"/>
        <v>20</v>
      </c>
      <c r="I788" s="42"/>
      <c r="J788" s="43"/>
      <c r="K788" s="43"/>
      <c r="L788" s="43"/>
      <c r="M788" s="43"/>
      <c r="N788" s="43"/>
      <c r="O788" s="43"/>
      <c r="P788" s="43"/>
      <c r="Q788" s="43"/>
      <c r="R788" s="43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</row>
    <row r="789" spans="1:62" x14ac:dyDescent="0.2">
      <c r="A789" s="40" t="s">
        <v>672</v>
      </c>
      <c r="B789" s="56" t="s">
        <v>852</v>
      </c>
      <c r="C789" s="56"/>
      <c r="D789" s="48">
        <f>VLOOKUP(A787,'average earnings workplace 2012'!$A$13:$GY$599,lists1!$B$12,FALSE)</f>
        <v>11.52</v>
      </c>
      <c r="E789" s="48" t="str">
        <f t="shared" si="12"/>
        <v>SR</v>
      </c>
      <c r="F789" s="49">
        <f t="shared" si="13"/>
        <v>44</v>
      </c>
      <c r="G789" s="49" t="str">
        <f t="shared" si="15"/>
        <v>SR</v>
      </c>
      <c r="H789" s="42">
        <f t="shared" si="14"/>
        <v>44</v>
      </c>
      <c r="I789" s="42"/>
      <c r="J789" s="43"/>
      <c r="K789" s="43"/>
      <c r="L789" s="43"/>
      <c r="M789" s="43"/>
      <c r="N789" s="43"/>
      <c r="O789" s="43"/>
      <c r="P789" s="43"/>
      <c r="Q789" s="43"/>
      <c r="R789" s="43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</row>
    <row r="790" spans="1:62" x14ac:dyDescent="0.2">
      <c r="A790" s="40" t="s">
        <v>589</v>
      </c>
      <c r="B790" s="55" t="s">
        <v>855</v>
      </c>
      <c r="C790" s="55"/>
      <c r="D790" s="48">
        <f>VLOOKUP(A788,'average earnings workplace 2012'!$A$13:$GY$599,lists1!$B$12,FALSE)</f>
        <v>11.37</v>
      </c>
      <c r="E790" s="48" t="str">
        <f t="shared" si="12"/>
        <v>MU</v>
      </c>
      <c r="F790" s="49">
        <f t="shared" si="13"/>
        <v>60</v>
      </c>
      <c r="G790" s="49" t="str">
        <f t="shared" si="15"/>
        <v>MU</v>
      </c>
      <c r="H790" s="42">
        <f t="shared" si="14"/>
        <v>60</v>
      </c>
      <c r="I790" s="42"/>
      <c r="J790" s="43"/>
      <c r="K790" s="43"/>
      <c r="L790" s="43"/>
      <c r="M790" s="43"/>
      <c r="N790" s="43"/>
      <c r="O790" s="43"/>
      <c r="P790" s="43"/>
      <c r="Q790" s="43"/>
      <c r="R790" s="43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</row>
    <row r="791" spans="1:62" x14ac:dyDescent="0.2">
      <c r="A791" s="40" t="s">
        <v>641</v>
      </c>
      <c r="B791" s="55" t="s">
        <v>850</v>
      </c>
      <c r="C791" s="55"/>
      <c r="D791" s="48">
        <f>VLOOKUP(A789,'average earnings workplace 2012'!$A$13:$GY$599,lists1!$B$12,FALSE)</f>
        <v>14.45</v>
      </c>
      <c r="E791" s="48" t="str">
        <f t="shared" si="12"/>
        <v>LU</v>
      </c>
      <c r="F791" s="49">
        <f t="shared" si="13"/>
        <v>5</v>
      </c>
      <c r="G791" s="49" t="str">
        <f t="shared" si="15"/>
        <v>LU</v>
      </c>
      <c r="H791" s="42">
        <f t="shared" si="14"/>
        <v>5</v>
      </c>
      <c r="I791" s="42"/>
      <c r="J791" s="43"/>
      <c r="K791" s="43"/>
      <c r="L791" s="43"/>
      <c r="M791" s="43"/>
      <c r="N791" s="43"/>
      <c r="O791" s="43"/>
      <c r="P791" s="43"/>
      <c r="Q791" s="43"/>
      <c r="R791" s="43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</row>
    <row r="792" spans="1:62" x14ac:dyDescent="0.2">
      <c r="A792" s="40" t="s">
        <v>719</v>
      </c>
      <c r="B792" s="55" t="s">
        <v>850</v>
      </c>
      <c r="C792" s="55"/>
      <c r="D792" s="48">
        <f>VLOOKUP(A790,'average earnings workplace 2012'!$A$13:$GY$599,lists1!$B$12,FALSE)</f>
        <v>11.41</v>
      </c>
      <c r="E792" s="48" t="str">
        <f t="shared" si="12"/>
        <v>LU</v>
      </c>
      <c r="F792" s="49">
        <f t="shared" si="13"/>
        <v>30</v>
      </c>
      <c r="G792" s="49" t="str">
        <f t="shared" si="15"/>
        <v>LU</v>
      </c>
      <c r="H792" s="42">
        <f t="shared" si="14"/>
        <v>30</v>
      </c>
      <c r="I792" s="42"/>
      <c r="J792" s="43"/>
      <c r="K792" s="43"/>
      <c r="L792" s="43"/>
      <c r="M792" s="43"/>
      <c r="N792" s="43"/>
      <c r="O792" s="43"/>
      <c r="P792" s="43"/>
      <c r="Q792" s="43"/>
      <c r="R792" s="43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</row>
    <row r="793" spans="1:62" x14ac:dyDescent="0.2">
      <c r="A793" s="40" t="s">
        <v>613</v>
      </c>
      <c r="B793" s="55" t="s">
        <v>855</v>
      </c>
      <c r="C793" s="55"/>
      <c r="D793" s="48">
        <f>VLOOKUP(A791,'average earnings workplace 2012'!$A$13:$GY$599,lists1!$B$12,FALSE)</f>
        <v>19.43</v>
      </c>
      <c r="E793" s="48" t="str">
        <f t="shared" si="12"/>
        <v>MU</v>
      </c>
      <c r="F793" s="49">
        <f t="shared" si="13"/>
        <v>7</v>
      </c>
      <c r="G793" s="49" t="str">
        <f t="shared" si="15"/>
        <v>MU</v>
      </c>
      <c r="H793" s="42">
        <f t="shared" si="14"/>
        <v>7</v>
      </c>
      <c r="I793" s="42"/>
      <c r="J793" s="43"/>
      <c r="K793" s="43"/>
      <c r="L793" s="43"/>
      <c r="M793" s="43"/>
      <c r="N793" s="43"/>
      <c r="O793" s="43"/>
      <c r="P793" s="43"/>
      <c r="Q793" s="43"/>
      <c r="R793" s="43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</row>
    <row r="794" spans="1:62" x14ac:dyDescent="0.2">
      <c r="A794" s="40" t="s">
        <v>628</v>
      </c>
      <c r="B794" s="55" t="s">
        <v>855</v>
      </c>
      <c r="C794" s="55"/>
      <c r="D794" s="48">
        <f>VLOOKUP(A792,'average earnings workplace 2012'!$A$13:$GY$599,lists1!$B$12,FALSE)</f>
        <v>16.59</v>
      </c>
      <c r="E794" s="48" t="str">
        <f t="shared" si="12"/>
        <v>MU</v>
      </c>
      <c r="F794" s="49">
        <f t="shared" si="13"/>
        <v>13</v>
      </c>
      <c r="G794" s="49" t="str">
        <f t="shared" si="15"/>
        <v>MU</v>
      </c>
      <c r="H794" s="42">
        <f t="shared" si="14"/>
        <v>13</v>
      </c>
      <c r="I794" s="42"/>
      <c r="J794" s="43"/>
      <c r="K794" s="43"/>
      <c r="L794" s="43"/>
      <c r="M794" s="43"/>
      <c r="N794" s="43"/>
      <c r="O794" s="43"/>
      <c r="P794" s="43"/>
      <c r="Q794" s="43"/>
      <c r="R794" s="43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</row>
    <row r="795" spans="1:62" x14ac:dyDescent="0.2">
      <c r="A795" s="40" t="s">
        <v>493</v>
      </c>
      <c r="B795" s="56" t="s">
        <v>852</v>
      </c>
      <c r="C795" s="56"/>
      <c r="D795" s="48">
        <f>VLOOKUP(A793,'average earnings workplace 2012'!$A$13:$GY$599,lists1!$B$12,FALSE)</f>
        <v>13.34</v>
      </c>
      <c r="E795" s="48" t="str">
        <f t="shared" si="12"/>
        <v>SR</v>
      </c>
      <c r="F795" s="49">
        <f t="shared" si="13"/>
        <v>21</v>
      </c>
      <c r="G795" s="49" t="str">
        <f t="shared" si="15"/>
        <v>SR</v>
      </c>
      <c r="H795" s="42">
        <f t="shared" si="14"/>
        <v>21</v>
      </c>
      <c r="I795" s="42"/>
      <c r="J795" s="43"/>
      <c r="K795" s="43"/>
      <c r="L795" s="43"/>
      <c r="M795" s="43"/>
      <c r="N795" s="43"/>
      <c r="O795" s="43"/>
      <c r="P795" s="43"/>
      <c r="Q795" s="43"/>
      <c r="R795" s="43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</row>
    <row r="796" spans="1:62" x14ac:dyDescent="0.2">
      <c r="A796" s="40" t="s">
        <v>564</v>
      </c>
      <c r="B796" s="55" t="s">
        <v>854</v>
      </c>
      <c r="C796" s="55"/>
      <c r="D796" s="48">
        <f>VLOOKUP(A794,'average earnings workplace 2012'!$A$13:$GY$599,lists1!$B$12,FALSE)</f>
        <v>11.65</v>
      </c>
      <c r="E796" s="48" t="str">
        <f t="shared" si="12"/>
        <v>R50</v>
      </c>
      <c r="F796" s="49">
        <f t="shared" si="13"/>
        <v>28</v>
      </c>
      <c r="G796" s="49" t="str">
        <f t="shared" si="15"/>
        <v>R50</v>
      </c>
      <c r="H796" s="42">
        <f t="shared" si="14"/>
        <v>28</v>
      </c>
      <c r="I796" s="42"/>
      <c r="J796" s="43"/>
      <c r="K796" s="43"/>
      <c r="L796" s="43"/>
      <c r="M796" s="43"/>
      <c r="N796" s="43"/>
      <c r="O796" s="43"/>
      <c r="P796" s="43"/>
      <c r="Q796" s="43"/>
      <c r="R796" s="43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</row>
    <row r="797" spans="1:62" x14ac:dyDescent="0.2">
      <c r="A797" s="40" t="s">
        <v>565</v>
      </c>
      <c r="B797" s="55" t="s">
        <v>855</v>
      </c>
      <c r="C797" s="55"/>
      <c r="D797" s="48">
        <f>VLOOKUP(A795,'average earnings workplace 2012'!$A$13:$GY$599,lists1!$B$12,FALSE)</f>
        <v>11.04</v>
      </c>
      <c r="E797" s="48" t="str">
        <f t="shared" si="12"/>
        <v>MU</v>
      </c>
      <c r="F797" s="49">
        <f t="shared" si="13"/>
        <v>66</v>
      </c>
      <c r="G797" s="49" t="str">
        <f t="shared" si="15"/>
        <v>MU</v>
      </c>
      <c r="H797" s="42">
        <f t="shared" si="14"/>
        <v>66</v>
      </c>
      <c r="I797" s="42"/>
      <c r="J797" s="43"/>
      <c r="K797" s="43"/>
      <c r="L797" s="43"/>
      <c r="M797" s="43"/>
      <c r="N797" s="43"/>
      <c r="O797" s="43"/>
      <c r="P797" s="43"/>
      <c r="Q797" s="43"/>
      <c r="R797" s="43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</row>
    <row r="798" spans="1:62" x14ac:dyDescent="0.2">
      <c r="A798" s="40" t="s">
        <v>614</v>
      </c>
      <c r="B798" s="56" t="s">
        <v>852</v>
      </c>
      <c r="C798" s="56"/>
      <c r="D798" s="48">
        <f>VLOOKUP(A796,'average earnings workplace 2012'!$A$13:$GY$599,lists1!$B$12,FALSE)</f>
        <v>12.32</v>
      </c>
      <c r="E798" s="48" t="str">
        <f t="shared" ref="E798:E861" si="16">IF(D798="&amp;^%","no data",B798)</f>
        <v>SR</v>
      </c>
      <c r="F798" s="49">
        <f t="shared" ref="F798:F861" si="17">1+SUMPRODUCT((B$542:B$867=B798)*(D$542:D$867&gt;D798))</f>
        <v>34</v>
      </c>
      <c r="G798" s="49" t="str">
        <f t="shared" si="15"/>
        <v>SR</v>
      </c>
      <c r="H798" s="42">
        <f t="shared" ref="H798:H861" si="18">IF(G798="9999","9999",F798)</f>
        <v>34</v>
      </c>
      <c r="I798" s="42"/>
      <c r="J798" s="43"/>
      <c r="K798" s="43"/>
      <c r="L798" s="43"/>
      <c r="M798" s="43"/>
      <c r="N798" s="43"/>
      <c r="O798" s="43"/>
      <c r="P798" s="43"/>
      <c r="Q798" s="43"/>
      <c r="R798" s="43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</row>
    <row r="799" spans="1:62" x14ac:dyDescent="0.2">
      <c r="A799" s="40" t="s">
        <v>474</v>
      </c>
      <c r="B799" s="55" t="s">
        <v>854</v>
      </c>
      <c r="C799" s="55"/>
      <c r="D799" s="48">
        <f>VLOOKUP(A797,'average earnings workplace 2012'!$A$13:$GY$599,lists1!$B$12,FALSE)</f>
        <v>12.72</v>
      </c>
      <c r="E799" s="48" t="str">
        <f t="shared" si="16"/>
        <v>R50</v>
      </c>
      <c r="F799" s="49">
        <f t="shared" si="17"/>
        <v>19</v>
      </c>
      <c r="G799" s="49" t="str">
        <f t="shared" ref="G799:G862" si="19">IF(E799="no data","9999",E799)</f>
        <v>R50</v>
      </c>
      <c r="H799" s="42">
        <f t="shared" si="18"/>
        <v>19</v>
      </c>
      <c r="I799" s="42"/>
      <c r="J799" s="43"/>
      <c r="K799" s="43"/>
      <c r="L799" s="43"/>
      <c r="M799" s="43"/>
      <c r="N799" s="43"/>
      <c r="O799" s="43"/>
      <c r="P799" s="43"/>
      <c r="Q799" s="43"/>
      <c r="R799" s="43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</row>
    <row r="800" spans="1:62" x14ac:dyDescent="0.2">
      <c r="A800" s="40" t="s">
        <v>450</v>
      </c>
      <c r="B800" s="55" t="s">
        <v>853</v>
      </c>
      <c r="C800" s="55"/>
      <c r="D800" s="48">
        <f>VLOOKUP(A798,'average earnings workplace 2012'!$A$13:$GY$599,lists1!$B$12,FALSE)</f>
        <v>17.21</v>
      </c>
      <c r="E800" s="48" t="str">
        <f t="shared" si="16"/>
        <v>OU</v>
      </c>
      <c r="F800" s="49">
        <f t="shared" si="17"/>
        <v>5</v>
      </c>
      <c r="G800" s="49" t="str">
        <f t="shared" si="19"/>
        <v>OU</v>
      </c>
      <c r="H800" s="42">
        <f t="shared" si="18"/>
        <v>5</v>
      </c>
      <c r="I800" s="42"/>
      <c r="J800" s="43"/>
      <c r="K800" s="43"/>
      <c r="L800" s="43"/>
      <c r="M800" s="43"/>
      <c r="N800" s="43"/>
      <c r="O800" s="43"/>
      <c r="P800" s="43"/>
      <c r="Q800" s="43"/>
      <c r="R800" s="43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</row>
    <row r="801" spans="1:62" x14ac:dyDescent="0.2">
      <c r="A801" s="40" t="s">
        <v>557</v>
      </c>
      <c r="B801" s="55" t="s">
        <v>855</v>
      </c>
      <c r="C801" s="55"/>
      <c r="D801" s="48">
        <f>VLOOKUP(A799,'average earnings workplace 2012'!$A$13:$GY$599,lists1!$B$12,FALSE)</f>
        <v>13.91</v>
      </c>
      <c r="E801" s="48" t="str">
        <f t="shared" si="16"/>
        <v>MU</v>
      </c>
      <c r="F801" s="49">
        <f t="shared" si="17"/>
        <v>38</v>
      </c>
      <c r="G801" s="49" t="str">
        <f t="shared" si="19"/>
        <v>MU</v>
      </c>
      <c r="H801" s="42">
        <f t="shared" si="18"/>
        <v>38</v>
      </c>
      <c r="I801" s="42"/>
      <c r="J801" s="43"/>
      <c r="K801" s="43"/>
      <c r="L801" s="43"/>
      <c r="M801" s="43"/>
      <c r="N801" s="43"/>
      <c r="O801" s="43"/>
      <c r="P801" s="43"/>
      <c r="Q801" s="43"/>
      <c r="R801" s="43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</row>
    <row r="802" spans="1:62" x14ac:dyDescent="0.2">
      <c r="A802" s="40" t="s">
        <v>570</v>
      </c>
      <c r="B802" s="55" t="s">
        <v>850</v>
      </c>
      <c r="C802" s="55"/>
      <c r="D802" s="48">
        <f>VLOOKUP(A800,'average earnings workplace 2012'!$A$13:$GY$599,lists1!$B$12,FALSE)</f>
        <v>12.05</v>
      </c>
      <c r="E802" s="48" t="str">
        <f t="shared" si="16"/>
        <v>LU</v>
      </c>
      <c r="F802" s="49">
        <f t="shared" si="17"/>
        <v>23</v>
      </c>
      <c r="G802" s="49" t="str">
        <f t="shared" si="19"/>
        <v>LU</v>
      </c>
      <c r="H802" s="42">
        <f t="shared" si="18"/>
        <v>23</v>
      </c>
      <c r="I802" s="42"/>
      <c r="J802" s="43"/>
      <c r="K802" s="43"/>
      <c r="L802" s="43"/>
      <c r="M802" s="43"/>
      <c r="N802" s="43"/>
      <c r="O802" s="43"/>
      <c r="P802" s="43"/>
      <c r="Q802" s="43"/>
      <c r="R802" s="43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</row>
    <row r="803" spans="1:62" x14ac:dyDescent="0.2">
      <c r="A803" s="40" t="s">
        <v>761</v>
      </c>
      <c r="B803" s="55" t="s">
        <v>850</v>
      </c>
      <c r="C803" s="55"/>
      <c r="D803" s="48">
        <f>VLOOKUP(A801,'average earnings workplace 2012'!$A$13:$GY$599,lists1!$B$12,FALSE)</f>
        <v>11.61</v>
      </c>
      <c r="E803" s="48" t="str">
        <f t="shared" si="16"/>
        <v>LU</v>
      </c>
      <c r="F803" s="49">
        <f t="shared" si="17"/>
        <v>28</v>
      </c>
      <c r="G803" s="49" t="str">
        <f t="shared" si="19"/>
        <v>LU</v>
      </c>
      <c r="H803" s="42">
        <f t="shared" si="18"/>
        <v>28</v>
      </c>
      <c r="I803" s="42"/>
      <c r="J803" s="43"/>
      <c r="K803" s="43"/>
      <c r="L803" s="43"/>
      <c r="M803" s="43"/>
      <c r="N803" s="43"/>
      <c r="O803" s="43"/>
      <c r="P803" s="43"/>
      <c r="Q803" s="43"/>
      <c r="R803" s="43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</row>
    <row r="804" spans="1:62" x14ac:dyDescent="0.2">
      <c r="A804" s="40" t="s">
        <v>629</v>
      </c>
      <c r="B804" s="55" t="s">
        <v>851</v>
      </c>
      <c r="C804" s="55"/>
      <c r="D804" s="48">
        <f>VLOOKUP(A802,'average earnings workplace 2012'!$A$13:$GY$599,lists1!$B$12,FALSE)</f>
        <v>14.39</v>
      </c>
      <c r="E804" s="48" t="str">
        <f t="shared" si="16"/>
        <v>R80</v>
      </c>
      <c r="F804" s="49">
        <f t="shared" si="17"/>
        <v>6</v>
      </c>
      <c r="G804" s="49" t="str">
        <f t="shared" si="19"/>
        <v>R80</v>
      </c>
      <c r="H804" s="42">
        <f t="shared" si="18"/>
        <v>6</v>
      </c>
      <c r="I804" s="42"/>
      <c r="J804" s="43"/>
      <c r="K804" s="43"/>
      <c r="L804" s="43"/>
      <c r="M804" s="43"/>
      <c r="N804" s="43"/>
      <c r="O804" s="43"/>
      <c r="P804" s="43"/>
      <c r="Q804" s="43"/>
      <c r="R804" s="43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</row>
    <row r="805" spans="1:62" x14ac:dyDescent="0.2">
      <c r="A805" s="40" t="s">
        <v>455</v>
      </c>
      <c r="B805" s="55" t="s">
        <v>854</v>
      </c>
      <c r="C805" s="55"/>
      <c r="D805" s="48">
        <f>VLOOKUP(A803,'average earnings workplace 2012'!$A$13:$GY$599,lists1!$B$12,FALSE)</f>
        <v>14.1</v>
      </c>
      <c r="E805" s="48" t="str">
        <f t="shared" si="16"/>
        <v>R50</v>
      </c>
      <c r="F805" s="49">
        <f t="shared" si="17"/>
        <v>7</v>
      </c>
      <c r="G805" s="49" t="str">
        <f t="shared" si="19"/>
        <v>R50</v>
      </c>
      <c r="H805" s="42">
        <f t="shared" si="18"/>
        <v>7</v>
      </c>
      <c r="I805" s="42"/>
      <c r="J805" s="43"/>
      <c r="K805" s="43"/>
      <c r="L805" s="43"/>
      <c r="M805" s="43"/>
      <c r="N805" s="43"/>
      <c r="O805" s="43"/>
      <c r="P805" s="43"/>
      <c r="Q805" s="43"/>
      <c r="R805" s="43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</row>
    <row r="806" spans="1:62" x14ac:dyDescent="0.2">
      <c r="A806" s="40" t="s">
        <v>720</v>
      </c>
      <c r="B806" s="55" t="s">
        <v>851</v>
      </c>
      <c r="C806" s="55"/>
      <c r="D806" s="48">
        <f>VLOOKUP(A804,'average earnings workplace 2012'!$A$13:$GY$599,lists1!$B$12,FALSE)</f>
        <v>13.2</v>
      </c>
      <c r="E806" s="48" t="str">
        <f t="shared" si="16"/>
        <v>R80</v>
      </c>
      <c r="F806" s="49">
        <f t="shared" si="17"/>
        <v>11</v>
      </c>
      <c r="G806" s="49" t="str">
        <f t="shared" si="19"/>
        <v>R80</v>
      </c>
      <c r="H806" s="42">
        <f t="shared" si="18"/>
        <v>11</v>
      </c>
      <c r="I806" s="42"/>
      <c r="J806" s="43"/>
      <c r="K806" s="43"/>
      <c r="L806" s="43"/>
      <c r="M806" s="43"/>
      <c r="N806" s="43"/>
      <c r="O806" s="43"/>
      <c r="P806" s="43"/>
      <c r="Q806" s="43"/>
      <c r="R806" s="43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</row>
    <row r="807" spans="1:62" x14ac:dyDescent="0.2">
      <c r="A807" s="40" t="s">
        <v>662</v>
      </c>
      <c r="B807" s="55" t="s">
        <v>855</v>
      </c>
      <c r="C807" s="55"/>
      <c r="D807" s="48">
        <f>VLOOKUP(A805,'average earnings workplace 2012'!$A$13:$GY$599,lists1!$B$12,FALSE)</f>
        <v>11.53</v>
      </c>
      <c r="E807" s="48" t="str">
        <f t="shared" si="16"/>
        <v>MU</v>
      </c>
      <c r="F807" s="49">
        <f t="shared" si="17"/>
        <v>59</v>
      </c>
      <c r="G807" s="49" t="str">
        <f t="shared" si="19"/>
        <v>MU</v>
      </c>
      <c r="H807" s="42">
        <f t="shared" si="18"/>
        <v>59</v>
      </c>
      <c r="I807" s="42"/>
      <c r="J807" s="43"/>
      <c r="K807" s="43"/>
      <c r="L807" s="43"/>
      <c r="M807" s="43"/>
      <c r="N807" s="43"/>
      <c r="O807" s="43"/>
      <c r="P807" s="43"/>
      <c r="Q807" s="43"/>
      <c r="R807" s="43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</row>
    <row r="808" spans="1:62" x14ac:dyDescent="0.2">
      <c r="A808" s="40" t="s">
        <v>704</v>
      </c>
      <c r="B808" s="55" t="s">
        <v>853</v>
      </c>
      <c r="C808" s="55"/>
      <c r="D808" s="48">
        <f>VLOOKUP(A806,'average earnings workplace 2012'!$A$13:$GY$599,lists1!$B$12,FALSE)</f>
        <v>14.56</v>
      </c>
      <c r="E808" s="48" t="str">
        <f t="shared" si="16"/>
        <v>OU</v>
      </c>
      <c r="F808" s="49">
        <f t="shared" si="17"/>
        <v>16</v>
      </c>
      <c r="G808" s="49" t="str">
        <f t="shared" si="19"/>
        <v>OU</v>
      </c>
      <c r="H808" s="42">
        <f t="shared" si="18"/>
        <v>16</v>
      </c>
      <c r="I808" s="42"/>
      <c r="J808" s="43"/>
      <c r="K808" s="43"/>
      <c r="L808" s="43"/>
      <c r="M808" s="43"/>
      <c r="N808" s="43"/>
      <c r="O808" s="43"/>
      <c r="P808" s="43"/>
      <c r="Q808" s="43"/>
      <c r="R808" s="43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</row>
    <row r="809" spans="1:62" x14ac:dyDescent="0.2">
      <c r="A809" s="40" t="s">
        <v>740</v>
      </c>
      <c r="B809" s="55" t="s">
        <v>855</v>
      </c>
      <c r="C809" s="55"/>
      <c r="D809" s="48">
        <f>VLOOKUP(A807,'average earnings workplace 2012'!$A$13:$GY$599,lists1!$B$12,FALSE)</f>
        <v>11.2</v>
      </c>
      <c r="E809" s="48" t="str">
        <f t="shared" si="16"/>
        <v>MU</v>
      </c>
      <c r="F809" s="49">
        <f t="shared" si="17"/>
        <v>62</v>
      </c>
      <c r="G809" s="49" t="str">
        <f t="shared" si="19"/>
        <v>MU</v>
      </c>
      <c r="H809" s="42">
        <f t="shared" si="18"/>
        <v>62</v>
      </c>
      <c r="I809" s="42"/>
      <c r="J809" s="43"/>
      <c r="K809" s="43"/>
      <c r="L809" s="43"/>
      <c r="M809" s="43"/>
      <c r="N809" s="43"/>
      <c r="O809" s="43"/>
      <c r="P809" s="43"/>
      <c r="Q809" s="43"/>
      <c r="R809" s="43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</row>
    <row r="810" spans="1:62" x14ac:dyDescent="0.2">
      <c r="A810" s="40" t="s">
        <v>475</v>
      </c>
      <c r="B810" s="56" t="s">
        <v>852</v>
      </c>
      <c r="C810" s="56"/>
      <c r="D810" s="48">
        <f>VLOOKUP(A808,'average earnings workplace 2012'!$A$13:$GY$599,lists1!$B$12,FALSE)</f>
        <v>10.58</v>
      </c>
      <c r="E810" s="48" t="str">
        <f t="shared" si="16"/>
        <v>SR</v>
      </c>
      <c r="F810" s="49">
        <f t="shared" si="17"/>
        <v>48</v>
      </c>
      <c r="G810" s="49" t="str">
        <f t="shared" si="19"/>
        <v>SR</v>
      </c>
      <c r="H810" s="42">
        <f t="shared" si="18"/>
        <v>48</v>
      </c>
      <c r="I810" s="42"/>
      <c r="J810" s="43"/>
      <c r="K810" s="43"/>
      <c r="L810" s="43"/>
      <c r="M810" s="43"/>
      <c r="N810" s="43"/>
      <c r="O810" s="43"/>
      <c r="P810" s="43"/>
      <c r="Q810" s="43"/>
      <c r="R810" s="43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</row>
    <row r="811" spans="1:62" x14ac:dyDescent="0.2">
      <c r="A811" s="40" t="s">
        <v>566</v>
      </c>
      <c r="B811" s="55" t="s">
        <v>853</v>
      </c>
      <c r="C811" s="55"/>
      <c r="D811" s="48">
        <f>VLOOKUP(A809,'average earnings workplace 2012'!$A$13:$GY$599,lists1!$B$12,FALSE)</f>
        <v>14.62</v>
      </c>
      <c r="E811" s="48" t="str">
        <f t="shared" si="16"/>
        <v>OU</v>
      </c>
      <c r="F811" s="49">
        <f t="shared" si="17"/>
        <v>15</v>
      </c>
      <c r="G811" s="49" t="str">
        <f t="shared" si="19"/>
        <v>OU</v>
      </c>
      <c r="H811" s="42">
        <f t="shared" si="18"/>
        <v>15</v>
      </c>
      <c r="I811" s="42"/>
      <c r="J811" s="43"/>
      <c r="K811" s="43"/>
      <c r="L811" s="43"/>
      <c r="M811" s="43"/>
      <c r="N811" s="43"/>
      <c r="O811" s="43"/>
      <c r="P811" s="43"/>
      <c r="Q811" s="43"/>
      <c r="R811" s="43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</row>
    <row r="812" spans="1:62" x14ac:dyDescent="0.2">
      <c r="A812" s="40" t="s">
        <v>721</v>
      </c>
      <c r="B812" s="55" t="s">
        <v>855</v>
      </c>
      <c r="C812" s="55"/>
      <c r="D812" s="48">
        <f>VLOOKUP(A810,'average earnings workplace 2012'!$A$13:$GY$599,lists1!$B$12,FALSE)</f>
        <v>11.3</v>
      </c>
      <c r="E812" s="48" t="str">
        <f t="shared" si="16"/>
        <v>MU</v>
      </c>
      <c r="F812" s="49">
        <f t="shared" si="17"/>
        <v>61</v>
      </c>
      <c r="G812" s="49" t="str">
        <f t="shared" si="19"/>
        <v>MU</v>
      </c>
      <c r="H812" s="42">
        <f t="shared" si="18"/>
        <v>61</v>
      </c>
      <c r="I812" s="42"/>
      <c r="J812" s="43"/>
      <c r="K812" s="43"/>
      <c r="L812" s="43"/>
      <c r="M812" s="43"/>
      <c r="N812" s="43"/>
      <c r="O812" s="43"/>
      <c r="P812" s="43"/>
      <c r="Q812" s="43"/>
      <c r="R812" s="43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</row>
    <row r="813" spans="1:62" x14ac:dyDescent="0.2">
      <c r="A813" s="40" t="s">
        <v>766</v>
      </c>
      <c r="B813" s="55" t="s">
        <v>853</v>
      </c>
      <c r="C813" s="55"/>
      <c r="D813" s="48">
        <f>VLOOKUP(A811,'average earnings workplace 2012'!$A$13:$GY$599,lists1!$B$12,FALSE)</f>
        <v>10.29</v>
      </c>
      <c r="E813" s="48" t="str">
        <f t="shared" si="16"/>
        <v>OU</v>
      </c>
      <c r="F813" s="49">
        <f t="shared" si="17"/>
        <v>56</v>
      </c>
      <c r="G813" s="49" t="str">
        <f t="shared" si="19"/>
        <v>OU</v>
      </c>
      <c r="H813" s="42">
        <f t="shared" si="18"/>
        <v>56</v>
      </c>
      <c r="I813" s="42"/>
      <c r="J813" s="43"/>
      <c r="K813" s="43"/>
      <c r="L813" s="43"/>
      <c r="M813" s="43"/>
      <c r="N813" s="43"/>
      <c r="O813" s="43"/>
      <c r="P813" s="43"/>
      <c r="Q813" s="43"/>
      <c r="R813" s="43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</row>
    <row r="814" spans="1:62" x14ac:dyDescent="0.2">
      <c r="A814" s="40" t="s">
        <v>748</v>
      </c>
      <c r="B814" s="55" t="s">
        <v>854</v>
      </c>
      <c r="C814" s="55"/>
      <c r="D814" s="48">
        <f>VLOOKUP(A812,'average earnings workplace 2012'!$A$13:$GY$599,lists1!$B$12,FALSE)</f>
        <v>11.57</v>
      </c>
      <c r="E814" s="48" t="str">
        <f t="shared" si="16"/>
        <v>R50</v>
      </c>
      <c r="F814" s="49">
        <f t="shared" si="17"/>
        <v>29</v>
      </c>
      <c r="G814" s="49" t="str">
        <f t="shared" si="19"/>
        <v>R50</v>
      </c>
      <c r="H814" s="42">
        <f t="shared" si="18"/>
        <v>29</v>
      </c>
      <c r="I814" s="42"/>
      <c r="J814" s="43"/>
      <c r="K814" s="43"/>
      <c r="L814" s="43"/>
      <c r="M814" s="43"/>
      <c r="N814" s="43"/>
      <c r="O814" s="43"/>
      <c r="P814" s="43"/>
      <c r="Q814" s="43"/>
      <c r="R814" s="43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</row>
    <row r="815" spans="1:62" x14ac:dyDescent="0.2">
      <c r="A815" s="40" t="s">
        <v>558</v>
      </c>
      <c r="B815" s="56" t="s">
        <v>852</v>
      </c>
      <c r="C815" s="56"/>
      <c r="D815" s="48">
        <f>VLOOKUP(A813,'average earnings workplace 2012'!$A$13:$GY$599,lists1!$B$12,FALSE)</f>
        <v>11.77</v>
      </c>
      <c r="E815" s="48" t="str">
        <f t="shared" si="16"/>
        <v>SR</v>
      </c>
      <c r="F815" s="49">
        <f t="shared" si="17"/>
        <v>37</v>
      </c>
      <c r="G815" s="49" t="str">
        <f t="shared" si="19"/>
        <v>SR</v>
      </c>
      <c r="H815" s="42">
        <f t="shared" si="18"/>
        <v>37</v>
      </c>
      <c r="I815" s="42"/>
      <c r="J815" s="43"/>
      <c r="K815" s="43"/>
      <c r="L815" s="43"/>
      <c r="M815" s="43"/>
      <c r="N815" s="43"/>
      <c r="O815" s="43"/>
      <c r="P815" s="43"/>
      <c r="Q815" s="43"/>
      <c r="R815" s="43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</row>
    <row r="816" spans="1:62" x14ac:dyDescent="0.2">
      <c r="A816" s="40" t="s">
        <v>606</v>
      </c>
      <c r="B816" s="55" t="s">
        <v>851</v>
      </c>
      <c r="C816" s="55"/>
      <c r="D816" s="48">
        <f>VLOOKUP(A814,'average earnings workplace 2012'!$A$13:$GY$599,lists1!$B$12,FALSE)</f>
        <v>10.34</v>
      </c>
      <c r="E816" s="48" t="str">
        <f t="shared" si="16"/>
        <v>R80</v>
      </c>
      <c r="F816" s="49">
        <f t="shared" si="17"/>
        <v>39</v>
      </c>
      <c r="G816" s="49" t="str">
        <f t="shared" si="19"/>
        <v>R80</v>
      </c>
      <c r="H816" s="42">
        <f t="shared" si="18"/>
        <v>39</v>
      </c>
      <c r="I816" s="42"/>
      <c r="J816" s="43"/>
      <c r="K816" s="43"/>
      <c r="L816" s="43"/>
      <c r="M816" s="43"/>
      <c r="N816" s="43"/>
      <c r="O816" s="43"/>
      <c r="P816" s="43"/>
      <c r="Q816" s="43"/>
      <c r="R816" s="43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</row>
    <row r="817" spans="1:62" x14ac:dyDescent="0.2">
      <c r="A817" s="40" t="s">
        <v>694</v>
      </c>
      <c r="B817" s="55" t="s">
        <v>853</v>
      </c>
      <c r="C817" s="55"/>
      <c r="D817" s="48">
        <f>VLOOKUP(A815,'average earnings workplace 2012'!$A$13:$GY$599,lists1!$B$12,FALSE)</f>
        <v>12.01</v>
      </c>
      <c r="E817" s="48" t="str">
        <f t="shared" si="16"/>
        <v>OU</v>
      </c>
      <c r="F817" s="49">
        <f t="shared" si="17"/>
        <v>38</v>
      </c>
      <c r="G817" s="49" t="str">
        <f t="shared" si="19"/>
        <v>OU</v>
      </c>
      <c r="H817" s="42">
        <f t="shared" si="18"/>
        <v>38</v>
      </c>
      <c r="I817" s="42"/>
      <c r="J817" s="43"/>
      <c r="K817" s="43"/>
      <c r="L817" s="43"/>
      <c r="M817" s="43"/>
      <c r="N817" s="43"/>
      <c r="O817" s="43"/>
      <c r="P817" s="43"/>
      <c r="Q817" s="43"/>
      <c r="R817" s="43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</row>
    <row r="818" spans="1:62" x14ac:dyDescent="0.2">
      <c r="A818" s="40" t="s">
        <v>762</v>
      </c>
      <c r="B818" s="55" t="s">
        <v>854</v>
      </c>
      <c r="C818" s="55"/>
      <c r="D818" s="48">
        <f>VLOOKUP(A816,'average earnings workplace 2012'!$A$13:$GY$599,lists1!$B$12,FALSE)</f>
        <v>10.029999999999999</v>
      </c>
      <c r="E818" s="48" t="str">
        <f t="shared" si="16"/>
        <v>R50</v>
      </c>
      <c r="F818" s="49">
        <f t="shared" si="17"/>
        <v>48</v>
      </c>
      <c r="G818" s="49" t="str">
        <f t="shared" si="19"/>
        <v>R50</v>
      </c>
      <c r="H818" s="42">
        <f t="shared" si="18"/>
        <v>48</v>
      </c>
      <c r="I818" s="42"/>
      <c r="J818" s="43"/>
      <c r="K818" s="43"/>
      <c r="L818" s="43"/>
      <c r="M818" s="43"/>
      <c r="N818" s="43"/>
      <c r="O818" s="43"/>
      <c r="P818" s="43"/>
      <c r="Q818" s="43"/>
      <c r="R818" s="43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</row>
    <row r="819" spans="1:62" x14ac:dyDescent="0.2">
      <c r="A819" s="40" t="s">
        <v>705</v>
      </c>
      <c r="B819" s="55" t="s">
        <v>854</v>
      </c>
      <c r="C819" s="55"/>
      <c r="D819" s="48">
        <f>VLOOKUP(A817,'average earnings workplace 2012'!$A$13:$GY$599,lists1!$B$12,FALSE)</f>
        <v>13.25</v>
      </c>
      <c r="E819" s="48" t="str">
        <f t="shared" si="16"/>
        <v>R50</v>
      </c>
      <c r="F819" s="49">
        <f t="shared" si="17"/>
        <v>13</v>
      </c>
      <c r="G819" s="49" t="str">
        <f t="shared" si="19"/>
        <v>R50</v>
      </c>
      <c r="H819" s="42">
        <f t="shared" si="18"/>
        <v>13</v>
      </c>
      <c r="I819" s="42"/>
      <c r="J819" s="43"/>
      <c r="K819" s="43"/>
      <c r="L819" s="43"/>
      <c r="M819" s="43"/>
      <c r="N819" s="43"/>
      <c r="O819" s="43"/>
      <c r="P819" s="43"/>
      <c r="Q819" s="43"/>
      <c r="R819" s="43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</row>
    <row r="820" spans="1:62" x14ac:dyDescent="0.2">
      <c r="A820" s="40" t="s">
        <v>615</v>
      </c>
      <c r="B820" s="55" t="s">
        <v>854</v>
      </c>
      <c r="C820" s="55"/>
      <c r="D820" s="48">
        <f>VLOOKUP(A818,'average earnings workplace 2012'!$A$13:$GY$599,lists1!$B$12,FALSE)</f>
        <v>13.52</v>
      </c>
      <c r="E820" s="48" t="str">
        <f t="shared" si="16"/>
        <v>R50</v>
      </c>
      <c r="F820" s="49">
        <f t="shared" si="17"/>
        <v>10</v>
      </c>
      <c r="G820" s="49" t="str">
        <f t="shared" si="19"/>
        <v>R50</v>
      </c>
      <c r="H820" s="42">
        <f t="shared" si="18"/>
        <v>10</v>
      </c>
      <c r="I820" s="42"/>
      <c r="J820" s="43"/>
      <c r="K820" s="43"/>
      <c r="L820" s="43"/>
      <c r="M820" s="43"/>
      <c r="N820" s="43"/>
      <c r="O820" s="43"/>
      <c r="P820" s="43"/>
      <c r="Q820" s="43"/>
      <c r="R820" s="43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</row>
    <row r="821" spans="1:62" x14ac:dyDescent="0.2">
      <c r="A821" s="40" t="s">
        <v>590</v>
      </c>
      <c r="B821" s="55" t="s">
        <v>853</v>
      </c>
      <c r="C821" s="55"/>
      <c r="D821" s="48">
        <f>VLOOKUP(A819,'average earnings workplace 2012'!$A$13:$GY$599,lists1!$B$12,FALSE)</f>
        <v>10.64</v>
      </c>
      <c r="E821" s="48" t="str">
        <f t="shared" si="16"/>
        <v>OU</v>
      </c>
      <c r="F821" s="49">
        <f t="shared" si="17"/>
        <v>53</v>
      </c>
      <c r="G821" s="49" t="str">
        <f t="shared" si="19"/>
        <v>OU</v>
      </c>
      <c r="H821" s="42">
        <f t="shared" si="18"/>
        <v>53</v>
      </c>
      <c r="I821" s="42"/>
      <c r="J821" s="43"/>
      <c r="K821" s="43"/>
      <c r="L821" s="43"/>
      <c r="M821" s="43"/>
      <c r="N821" s="43"/>
      <c r="O821" s="43"/>
      <c r="P821" s="43"/>
      <c r="Q821" s="43"/>
      <c r="R821" s="43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</row>
    <row r="822" spans="1:62" x14ac:dyDescent="0.2">
      <c r="A822" s="40" t="s">
        <v>706</v>
      </c>
      <c r="B822" s="55" t="s">
        <v>855</v>
      </c>
      <c r="C822" s="55"/>
      <c r="D822" s="48">
        <f>VLOOKUP(A820,'average earnings workplace 2012'!$A$13:$GY$599,lists1!$B$12,FALSE)</f>
        <v>16.77</v>
      </c>
      <c r="E822" s="48" t="str">
        <f t="shared" si="16"/>
        <v>MU</v>
      </c>
      <c r="F822" s="49">
        <f t="shared" si="17"/>
        <v>11</v>
      </c>
      <c r="G822" s="49" t="str">
        <f t="shared" si="19"/>
        <v>MU</v>
      </c>
      <c r="H822" s="42">
        <f t="shared" si="18"/>
        <v>11</v>
      </c>
      <c r="I822" s="42"/>
      <c r="J822" s="43"/>
      <c r="K822" s="43"/>
      <c r="L822" s="43"/>
      <c r="M822" s="43"/>
      <c r="N822" s="43"/>
      <c r="O822" s="43"/>
      <c r="P822" s="43"/>
      <c r="Q822" s="43"/>
      <c r="R822" s="43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</row>
    <row r="823" spans="1:62" x14ac:dyDescent="0.2">
      <c r="A823" s="40" t="s">
        <v>741</v>
      </c>
      <c r="B823" s="55" t="s">
        <v>853</v>
      </c>
      <c r="C823" s="55"/>
      <c r="D823" s="48">
        <f>VLOOKUP(A821,'average earnings workplace 2012'!$A$13:$GY$599,lists1!$B$12,FALSE)</f>
        <v>12.01</v>
      </c>
      <c r="E823" s="48" t="str">
        <f t="shared" si="16"/>
        <v>OU</v>
      </c>
      <c r="F823" s="49">
        <f t="shared" si="17"/>
        <v>38</v>
      </c>
      <c r="G823" s="49" t="str">
        <f t="shared" si="19"/>
        <v>OU</v>
      </c>
      <c r="H823" s="42">
        <f t="shared" si="18"/>
        <v>38</v>
      </c>
      <c r="I823" s="42"/>
      <c r="J823" s="43"/>
      <c r="K823" s="43"/>
      <c r="L823" s="43"/>
      <c r="M823" s="43"/>
      <c r="N823" s="43"/>
      <c r="O823" s="43"/>
      <c r="P823" s="43"/>
      <c r="Q823" s="43"/>
      <c r="R823" s="43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</row>
    <row r="824" spans="1:62" x14ac:dyDescent="0.2">
      <c r="A824" s="40" t="s">
        <v>749</v>
      </c>
      <c r="B824" s="55" t="s">
        <v>854</v>
      </c>
      <c r="C824" s="55"/>
      <c r="D824" s="48">
        <f>VLOOKUP(A822,'average earnings workplace 2012'!$A$13:$GY$599,lists1!$B$12,FALSE)</f>
        <v>13.24</v>
      </c>
      <c r="E824" s="48" t="str">
        <f t="shared" si="16"/>
        <v>R50</v>
      </c>
      <c r="F824" s="49">
        <f t="shared" si="17"/>
        <v>14</v>
      </c>
      <c r="G824" s="49" t="str">
        <f t="shared" si="19"/>
        <v>R50</v>
      </c>
      <c r="H824" s="42">
        <f t="shared" si="18"/>
        <v>14</v>
      </c>
      <c r="I824" s="42"/>
      <c r="J824" s="43"/>
      <c r="K824" s="43"/>
      <c r="L824" s="43"/>
      <c r="M824" s="43"/>
      <c r="N824" s="43"/>
      <c r="O824" s="43"/>
      <c r="P824" s="43"/>
      <c r="Q824" s="43"/>
      <c r="R824" s="43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</row>
    <row r="825" spans="1:62" x14ac:dyDescent="0.2">
      <c r="A825" s="40" t="s">
        <v>642</v>
      </c>
      <c r="B825" s="55" t="s">
        <v>853</v>
      </c>
      <c r="C825" s="55"/>
      <c r="D825" s="48">
        <f>VLOOKUP(A823,'average earnings workplace 2012'!$A$13:$GY$599,lists1!$B$12,FALSE)</f>
        <v>9.84</v>
      </c>
      <c r="E825" s="48" t="str">
        <f t="shared" si="16"/>
        <v>OU</v>
      </c>
      <c r="F825" s="49">
        <f t="shared" si="17"/>
        <v>57</v>
      </c>
      <c r="G825" s="49" t="str">
        <f t="shared" si="19"/>
        <v>OU</v>
      </c>
      <c r="H825" s="42">
        <f t="shared" si="18"/>
        <v>57</v>
      </c>
      <c r="I825" s="42"/>
      <c r="J825" s="43"/>
      <c r="K825" s="43"/>
      <c r="L825" s="43"/>
      <c r="M825" s="43"/>
      <c r="N825" s="43"/>
      <c r="O825" s="43"/>
      <c r="P825" s="43"/>
      <c r="Q825" s="43"/>
      <c r="R825" s="43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</row>
    <row r="826" spans="1:62" x14ac:dyDescent="0.2">
      <c r="A826" s="40" t="s">
        <v>476</v>
      </c>
      <c r="B826" s="55" t="s">
        <v>851</v>
      </c>
      <c r="C826" s="55"/>
      <c r="D826" s="48">
        <f>VLOOKUP(A824,'average earnings workplace 2012'!$A$13:$GY$599,lists1!$B$12,FALSE)</f>
        <v>9.2100000000000009</v>
      </c>
      <c r="E826" s="48" t="str">
        <f t="shared" si="16"/>
        <v>R80</v>
      </c>
      <c r="F826" s="49">
        <f t="shared" si="17"/>
        <v>54</v>
      </c>
      <c r="G826" s="49" t="str">
        <f t="shared" si="19"/>
        <v>R80</v>
      </c>
      <c r="H826" s="42">
        <f t="shared" si="18"/>
        <v>54</v>
      </c>
      <c r="I826" s="42"/>
      <c r="J826" s="43"/>
      <c r="K826" s="43"/>
      <c r="L826" s="43"/>
      <c r="M826" s="43"/>
      <c r="N826" s="43"/>
      <c r="O826" s="43"/>
      <c r="P826" s="43"/>
      <c r="Q826" s="43"/>
      <c r="R826" s="43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</row>
    <row r="827" spans="1:62" x14ac:dyDescent="0.2">
      <c r="A827" s="40" t="s">
        <v>707</v>
      </c>
      <c r="B827" s="55" t="s">
        <v>855</v>
      </c>
      <c r="C827" s="55"/>
      <c r="D827" s="48">
        <f>VLOOKUP(A825,'average earnings workplace 2012'!$A$13:$GY$599,lists1!$B$12,FALSE)</f>
        <v>24.61</v>
      </c>
      <c r="E827" s="48" t="str">
        <f t="shared" si="16"/>
        <v>MU</v>
      </c>
      <c r="F827" s="49">
        <f t="shared" si="17"/>
        <v>2</v>
      </c>
      <c r="G827" s="49" t="str">
        <f t="shared" si="19"/>
        <v>MU</v>
      </c>
      <c r="H827" s="42">
        <f t="shared" si="18"/>
        <v>2</v>
      </c>
      <c r="I827" s="42"/>
      <c r="J827" s="43"/>
      <c r="K827" s="43"/>
      <c r="L827" s="43"/>
      <c r="M827" s="43"/>
      <c r="N827" s="43"/>
      <c r="O827" s="43"/>
      <c r="P827" s="43"/>
      <c r="Q827" s="43"/>
      <c r="R827" s="43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</row>
    <row r="828" spans="1:62" x14ac:dyDescent="0.2">
      <c r="A828" s="40" t="s">
        <v>607</v>
      </c>
      <c r="B828" s="55" t="s">
        <v>855</v>
      </c>
      <c r="C828" s="55"/>
      <c r="D828" s="48">
        <f>VLOOKUP(A826,'average earnings workplace 2012'!$A$13:$GY$599,lists1!$B$12,FALSE)</f>
        <v>13.45</v>
      </c>
      <c r="E828" s="48" t="str">
        <f t="shared" si="16"/>
        <v>MU</v>
      </c>
      <c r="F828" s="49">
        <f t="shared" si="17"/>
        <v>45</v>
      </c>
      <c r="G828" s="49" t="str">
        <f t="shared" si="19"/>
        <v>MU</v>
      </c>
      <c r="H828" s="42">
        <f t="shared" si="18"/>
        <v>45</v>
      </c>
      <c r="I828" s="42"/>
      <c r="J828" s="43"/>
      <c r="K828" s="43"/>
      <c r="L828" s="43"/>
      <c r="M828" s="43"/>
      <c r="N828" s="43"/>
      <c r="O828" s="43"/>
      <c r="P828" s="43"/>
      <c r="Q828" s="43"/>
      <c r="R828" s="43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</row>
    <row r="829" spans="1:62" x14ac:dyDescent="0.2">
      <c r="A829" s="40" t="s">
        <v>711</v>
      </c>
      <c r="B829" s="56" t="s">
        <v>852</v>
      </c>
      <c r="C829" s="56"/>
      <c r="D829" s="48">
        <f>VLOOKUP(A827,'average earnings workplace 2012'!$A$13:$GY$599,lists1!$B$12,FALSE)</f>
        <v>15.83</v>
      </c>
      <c r="E829" s="48" t="str">
        <f t="shared" si="16"/>
        <v>SR</v>
      </c>
      <c r="F829" s="49">
        <f t="shared" si="17"/>
        <v>6</v>
      </c>
      <c r="G829" s="49" t="str">
        <f t="shared" si="19"/>
        <v>SR</v>
      </c>
      <c r="H829" s="42">
        <f t="shared" si="18"/>
        <v>6</v>
      </c>
      <c r="I829" s="42"/>
      <c r="J829" s="43"/>
      <c r="K829" s="43"/>
      <c r="L829" s="43"/>
      <c r="M829" s="43"/>
      <c r="N829" s="43"/>
      <c r="O829" s="43"/>
      <c r="P829" s="43"/>
      <c r="Q829" s="43"/>
      <c r="R829" s="43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</row>
    <row r="830" spans="1:62" x14ac:dyDescent="0.2">
      <c r="A830" s="40" t="s">
        <v>515</v>
      </c>
      <c r="B830" s="55" t="s">
        <v>851</v>
      </c>
      <c r="C830" s="55"/>
      <c r="D830" s="48">
        <f>VLOOKUP(A828,'average earnings workplace 2012'!$A$13:$GY$599,lists1!$B$12,FALSE)</f>
        <v>14.29</v>
      </c>
      <c r="E830" s="48" t="str">
        <f t="shared" si="16"/>
        <v>R80</v>
      </c>
      <c r="F830" s="49">
        <f t="shared" si="17"/>
        <v>7</v>
      </c>
      <c r="G830" s="49" t="str">
        <f t="shared" si="19"/>
        <v>R80</v>
      </c>
      <c r="H830" s="42">
        <f t="shared" si="18"/>
        <v>7</v>
      </c>
      <c r="I830" s="42"/>
      <c r="J830" s="43"/>
      <c r="K830" s="43"/>
      <c r="L830" s="43"/>
      <c r="M830" s="43"/>
      <c r="N830" s="43"/>
      <c r="O830" s="43"/>
      <c r="P830" s="43"/>
      <c r="Q830" s="43"/>
      <c r="R830" s="43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</row>
    <row r="831" spans="1:62" x14ac:dyDescent="0.2">
      <c r="A831" s="40" t="s">
        <v>577</v>
      </c>
      <c r="B831" s="55" t="s">
        <v>854</v>
      </c>
      <c r="C831" s="55"/>
      <c r="D831" s="48">
        <f>VLOOKUP(A829,'average earnings workplace 2012'!$A$13:$GY$599,lists1!$B$12,FALSE)</f>
        <v>17.36</v>
      </c>
      <c r="E831" s="48" t="str">
        <f t="shared" si="16"/>
        <v>R50</v>
      </c>
      <c r="F831" s="49">
        <f t="shared" si="17"/>
        <v>1</v>
      </c>
      <c r="G831" s="49" t="str">
        <f t="shared" si="19"/>
        <v>R50</v>
      </c>
      <c r="H831" s="42">
        <f t="shared" si="18"/>
        <v>1</v>
      </c>
      <c r="I831" s="42"/>
      <c r="J831" s="43"/>
      <c r="K831" s="43"/>
      <c r="L831" s="43"/>
      <c r="M831" s="43"/>
      <c r="N831" s="43"/>
      <c r="O831" s="43"/>
      <c r="P831" s="43"/>
      <c r="Q831" s="43"/>
      <c r="R831" s="43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</row>
    <row r="832" spans="1:62" x14ac:dyDescent="0.2">
      <c r="A832" s="40" t="s">
        <v>663</v>
      </c>
      <c r="B832" s="56" t="s">
        <v>852</v>
      </c>
      <c r="C832" s="56"/>
      <c r="D832" s="48">
        <f>VLOOKUP(A830,'average earnings workplace 2012'!$A$13:$GY$599,lists1!$B$12,FALSE)</f>
        <v>11.76</v>
      </c>
      <c r="E832" s="48" t="str">
        <f t="shared" si="16"/>
        <v>SR</v>
      </c>
      <c r="F832" s="49">
        <f t="shared" si="17"/>
        <v>38</v>
      </c>
      <c r="G832" s="49" t="str">
        <f t="shared" si="19"/>
        <v>SR</v>
      </c>
      <c r="H832" s="42">
        <f t="shared" si="18"/>
        <v>38</v>
      </c>
      <c r="I832" s="42"/>
      <c r="J832" s="43"/>
      <c r="K832" s="43"/>
      <c r="L832" s="43"/>
      <c r="M832" s="43"/>
      <c r="N832" s="43"/>
      <c r="O832" s="43"/>
      <c r="P832" s="43"/>
      <c r="Q832" s="43"/>
      <c r="R832" s="43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</row>
    <row r="833" spans="1:62" x14ac:dyDescent="0.2">
      <c r="A833" s="40" t="s">
        <v>643</v>
      </c>
      <c r="B833" s="55" t="s">
        <v>855</v>
      </c>
      <c r="C833" s="55"/>
      <c r="D833" s="48">
        <f>VLOOKUP(A831,'average earnings workplace 2012'!$A$13:$GY$599,lists1!$B$12,FALSE)</f>
        <v>11.09</v>
      </c>
      <c r="E833" s="48" t="str">
        <f t="shared" si="16"/>
        <v>MU</v>
      </c>
      <c r="F833" s="49">
        <f t="shared" si="17"/>
        <v>64</v>
      </c>
      <c r="G833" s="49" t="str">
        <f t="shared" si="19"/>
        <v>MU</v>
      </c>
      <c r="H833" s="42">
        <f t="shared" si="18"/>
        <v>64</v>
      </c>
      <c r="I833" s="42"/>
      <c r="J833" s="43"/>
      <c r="K833" s="43"/>
      <c r="L833" s="43"/>
      <c r="M833" s="43"/>
      <c r="N833" s="43"/>
      <c r="O833" s="43"/>
      <c r="P833" s="43"/>
      <c r="Q833" s="43"/>
      <c r="R833" s="43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</row>
    <row r="834" spans="1:62" x14ac:dyDescent="0.2">
      <c r="A834" s="40" t="s">
        <v>461</v>
      </c>
      <c r="B834" s="55" t="s">
        <v>855</v>
      </c>
      <c r="C834" s="55"/>
      <c r="D834" s="48">
        <f>VLOOKUP(A832,'average earnings workplace 2012'!$A$13:$GY$599,lists1!$B$12,FALSE)</f>
        <v>14.05</v>
      </c>
      <c r="E834" s="48" t="str">
        <f t="shared" si="16"/>
        <v>MU</v>
      </c>
      <c r="F834" s="49">
        <f t="shared" si="17"/>
        <v>35</v>
      </c>
      <c r="G834" s="49" t="str">
        <f t="shared" si="19"/>
        <v>MU</v>
      </c>
      <c r="H834" s="42">
        <f t="shared" si="18"/>
        <v>35</v>
      </c>
      <c r="I834" s="42"/>
      <c r="J834" s="43"/>
      <c r="K834" s="43"/>
      <c r="L834" s="43"/>
      <c r="M834" s="43"/>
      <c r="N834" s="43"/>
      <c r="O834" s="43"/>
      <c r="P834" s="43"/>
      <c r="Q834" s="43"/>
      <c r="R834" s="43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</row>
    <row r="835" spans="1:62" x14ac:dyDescent="0.2">
      <c r="A835" s="40" t="s">
        <v>571</v>
      </c>
      <c r="B835" s="55" t="s">
        <v>855</v>
      </c>
      <c r="C835" s="55"/>
      <c r="D835" s="48">
        <f>VLOOKUP(A833,'average earnings workplace 2012'!$A$13:$GY$599,lists1!$B$12,FALSE)</f>
        <v>14.46</v>
      </c>
      <c r="E835" s="48" t="str">
        <f t="shared" si="16"/>
        <v>MU</v>
      </c>
      <c r="F835" s="49">
        <f t="shared" si="17"/>
        <v>30</v>
      </c>
      <c r="G835" s="49" t="str">
        <f t="shared" si="19"/>
        <v>MU</v>
      </c>
      <c r="H835" s="42">
        <f t="shared" si="18"/>
        <v>30</v>
      </c>
      <c r="I835" s="42"/>
      <c r="J835" s="43"/>
      <c r="K835" s="43"/>
      <c r="L835" s="43"/>
      <c r="M835" s="43"/>
      <c r="N835" s="43"/>
      <c r="O835" s="43"/>
      <c r="P835" s="43"/>
      <c r="Q835" s="43"/>
      <c r="R835" s="43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</row>
    <row r="836" spans="1:62" x14ac:dyDescent="0.2">
      <c r="A836" s="40" t="s">
        <v>616</v>
      </c>
      <c r="B836" s="55" t="s">
        <v>853</v>
      </c>
      <c r="C836" s="55"/>
      <c r="D836" s="48">
        <f>VLOOKUP(A834,'average earnings workplace 2012'!$A$13:$GY$599,lists1!$B$12,FALSE)</f>
        <v>11.76</v>
      </c>
      <c r="E836" s="48" t="str">
        <f t="shared" si="16"/>
        <v>OU</v>
      </c>
      <c r="F836" s="49">
        <f t="shared" si="17"/>
        <v>42</v>
      </c>
      <c r="G836" s="49" t="str">
        <f t="shared" si="19"/>
        <v>OU</v>
      </c>
      <c r="H836" s="42">
        <f t="shared" si="18"/>
        <v>42</v>
      </c>
      <c r="I836" s="42"/>
      <c r="J836" s="43"/>
      <c r="K836" s="43"/>
      <c r="L836" s="43"/>
      <c r="M836" s="43"/>
      <c r="N836" s="43"/>
      <c r="O836" s="43"/>
      <c r="P836" s="43"/>
      <c r="Q836" s="43"/>
      <c r="R836" s="43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</row>
    <row r="837" spans="1:62" x14ac:dyDescent="0.2">
      <c r="A837" s="40" t="s">
        <v>630</v>
      </c>
      <c r="B837" s="56" t="s">
        <v>852</v>
      </c>
      <c r="C837" s="56"/>
      <c r="D837" s="48">
        <f>VLOOKUP(A835,'average earnings workplace 2012'!$A$13:$GY$599,lists1!$B$12,FALSE)</f>
        <v>15.33</v>
      </c>
      <c r="E837" s="48" t="str">
        <f t="shared" si="16"/>
        <v>SR</v>
      </c>
      <c r="F837" s="49">
        <f t="shared" si="17"/>
        <v>8</v>
      </c>
      <c r="G837" s="49" t="str">
        <f t="shared" si="19"/>
        <v>SR</v>
      </c>
      <c r="H837" s="42">
        <f t="shared" si="18"/>
        <v>8</v>
      </c>
      <c r="I837" s="42"/>
      <c r="J837" s="43"/>
      <c r="K837" s="43"/>
      <c r="L837" s="43"/>
      <c r="M837" s="43"/>
      <c r="N837" s="43"/>
      <c r="O837" s="43"/>
      <c r="P837" s="43"/>
      <c r="Q837" s="43"/>
      <c r="R837" s="43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</row>
    <row r="838" spans="1:62" x14ac:dyDescent="0.2">
      <c r="A838" s="40" t="s">
        <v>722</v>
      </c>
      <c r="B838" s="55" t="s">
        <v>855</v>
      </c>
      <c r="C838" s="55"/>
      <c r="D838" s="48">
        <f>VLOOKUP(A836,'average earnings workplace 2012'!$A$13:$GY$599,lists1!$B$12,FALSE)</f>
        <v>14.42</v>
      </c>
      <c r="E838" s="48" t="str">
        <f t="shared" si="16"/>
        <v>MU</v>
      </c>
      <c r="F838" s="49">
        <f t="shared" si="17"/>
        <v>31</v>
      </c>
      <c r="G838" s="49" t="str">
        <f t="shared" si="19"/>
        <v>MU</v>
      </c>
      <c r="H838" s="42">
        <f t="shared" si="18"/>
        <v>31</v>
      </c>
      <c r="I838" s="42"/>
      <c r="J838" s="43"/>
      <c r="K838" s="43"/>
      <c r="L838" s="43"/>
      <c r="M838" s="43"/>
      <c r="N838" s="43"/>
      <c r="O838" s="43"/>
      <c r="P838" s="43"/>
      <c r="Q838" s="43"/>
      <c r="R838" s="43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</row>
    <row r="839" spans="1:62" x14ac:dyDescent="0.2">
      <c r="A839" s="40" t="s">
        <v>684</v>
      </c>
      <c r="B839" s="56" t="s">
        <v>852</v>
      </c>
      <c r="C839" s="56"/>
      <c r="D839" s="48">
        <f>VLOOKUP(A837,'average earnings workplace 2012'!$A$13:$GY$599,lists1!$B$12,FALSE)</f>
        <v>10.029999999999999</v>
      </c>
      <c r="E839" s="48" t="str">
        <f t="shared" si="16"/>
        <v>SR</v>
      </c>
      <c r="F839" s="49">
        <f t="shared" si="17"/>
        <v>53</v>
      </c>
      <c r="G839" s="49" t="str">
        <f t="shared" si="19"/>
        <v>SR</v>
      </c>
      <c r="H839" s="42">
        <f t="shared" si="18"/>
        <v>53</v>
      </c>
      <c r="I839" s="42"/>
      <c r="J839" s="43"/>
      <c r="K839" s="43"/>
      <c r="L839" s="43"/>
      <c r="M839" s="43"/>
      <c r="N839" s="43"/>
      <c r="O839" s="43"/>
      <c r="P839" s="43"/>
      <c r="Q839" s="43"/>
      <c r="R839" s="43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</row>
    <row r="840" spans="1:62" x14ac:dyDescent="0.2">
      <c r="A840" s="40" t="s">
        <v>548</v>
      </c>
      <c r="B840" s="55" t="s">
        <v>854</v>
      </c>
      <c r="C840" s="55"/>
      <c r="D840" s="48">
        <f>VLOOKUP(A838,'average earnings workplace 2012'!$A$13:$GY$599,lists1!$B$12,FALSE)</f>
        <v>13.42</v>
      </c>
      <c r="E840" s="48" t="str">
        <f t="shared" si="16"/>
        <v>R50</v>
      </c>
      <c r="F840" s="49">
        <f t="shared" si="17"/>
        <v>11</v>
      </c>
      <c r="G840" s="49" t="str">
        <f t="shared" si="19"/>
        <v>R50</v>
      </c>
      <c r="H840" s="42">
        <f t="shared" si="18"/>
        <v>11</v>
      </c>
      <c r="I840" s="42"/>
      <c r="J840" s="43"/>
      <c r="K840" s="43"/>
      <c r="L840" s="43"/>
      <c r="M840" s="43"/>
      <c r="N840" s="43"/>
      <c r="O840" s="43"/>
      <c r="P840" s="43"/>
      <c r="Q840" s="43"/>
      <c r="R840" s="43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</row>
    <row r="841" spans="1:62" x14ac:dyDescent="0.2">
      <c r="A841" s="40" t="s">
        <v>617</v>
      </c>
      <c r="B841" s="55" t="s">
        <v>851</v>
      </c>
      <c r="C841" s="55"/>
      <c r="D841" s="48">
        <f>VLOOKUP(A839,'average earnings workplace 2012'!$A$13:$GY$599,lists1!$B$12,FALSE)</f>
        <v>10.55</v>
      </c>
      <c r="E841" s="48" t="str">
        <f t="shared" si="16"/>
        <v>R80</v>
      </c>
      <c r="F841" s="49">
        <f t="shared" si="17"/>
        <v>36</v>
      </c>
      <c r="G841" s="49" t="str">
        <f t="shared" si="19"/>
        <v>R80</v>
      </c>
      <c r="H841" s="42">
        <f t="shared" si="18"/>
        <v>36</v>
      </c>
      <c r="I841" s="42"/>
      <c r="J841" s="43"/>
      <c r="K841" s="43"/>
      <c r="L841" s="43"/>
      <c r="M841" s="43"/>
      <c r="N841" s="43"/>
      <c r="O841" s="43"/>
      <c r="P841" s="43"/>
      <c r="Q841" s="43"/>
      <c r="R841" s="43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</row>
    <row r="842" spans="1:62" x14ac:dyDescent="0.2">
      <c r="A842" s="40" t="s">
        <v>673</v>
      </c>
      <c r="B842" s="56" t="s">
        <v>852</v>
      </c>
      <c r="C842" s="56"/>
      <c r="D842" s="48">
        <f>VLOOKUP(A840,'average earnings workplace 2012'!$A$13:$GY$599,lists1!$B$12,FALSE)</f>
        <v>10.47</v>
      </c>
      <c r="E842" s="48" t="str">
        <f t="shared" si="16"/>
        <v>SR</v>
      </c>
      <c r="F842" s="49">
        <f t="shared" si="17"/>
        <v>49</v>
      </c>
      <c r="G842" s="49" t="str">
        <f t="shared" si="19"/>
        <v>SR</v>
      </c>
      <c r="H842" s="42">
        <f t="shared" si="18"/>
        <v>49</v>
      </c>
      <c r="I842" s="42"/>
      <c r="J842" s="43"/>
      <c r="K842" s="43"/>
      <c r="L842" s="43"/>
      <c r="M842" s="43"/>
      <c r="N842" s="43"/>
      <c r="O842" s="43"/>
      <c r="P842" s="43"/>
      <c r="Q842" s="43"/>
      <c r="R842" s="43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</row>
    <row r="843" spans="1:62" x14ac:dyDescent="0.2">
      <c r="A843" s="40" t="s">
        <v>750</v>
      </c>
      <c r="B843" s="55" t="s">
        <v>853</v>
      </c>
      <c r="C843" s="55"/>
      <c r="D843" s="48">
        <f>VLOOKUP(A841,'average earnings workplace 2012'!$A$13:$GY$599,lists1!$B$12,FALSE)</f>
        <v>14.88</v>
      </c>
      <c r="E843" s="48" t="str">
        <f t="shared" si="16"/>
        <v>OU</v>
      </c>
      <c r="F843" s="49">
        <f t="shared" si="17"/>
        <v>13</v>
      </c>
      <c r="G843" s="49" t="str">
        <f t="shared" si="19"/>
        <v>OU</v>
      </c>
      <c r="H843" s="42">
        <f t="shared" si="18"/>
        <v>13</v>
      </c>
      <c r="I843" s="42"/>
      <c r="J843" s="43"/>
      <c r="K843" s="43"/>
      <c r="L843" s="43"/>
      <c r="M843" s="43"/>
      <c r="N843" s="43"/>
      <c r="O843" s="43"/>
      <c r="P843" s="43"/>
      <c r="Q843" s="43"/>
      <c r="R843" s="43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</row>
    <row r="844" spans="1:62" x14ac:dyDescent="0.2">
      <c r="A844" s="40" t="s">
        <v>755</v>
      </c>
      <c r="B844" s="56" t="s">
        <v>852</v>
      </c>
      <c r="C844" s="56"/>
      <c r="D844" s="48">
        <f>VLOOKUP(A842,'average earnings workplace 2012'!$A$13:$GY$599,lists1!$B$12,FALSE)</f>
        <v>16.41</v>
      </c>
      <c r="E844" s="48" t="str">
        <f t="shared" si="16"/>
        <v>SR</v>
      </c>
      <c r="F844" s="49">
        <f t="shared" si="17"/>
        <v>3</v>
      </c>
      <c r="G844" s="49" t="str">
        <f t="shared" si="19"/>
        <v>SR</v>
      </c>
      <c r="H844" s="42">
        <f t="shared" si="18"/>
        <v>3</v>
      </c>
      <c r="I844" s="42"/>
      <c r="J844" s="43"/>
      <c r="K844" s="43"/>
      <c r="L844" s="43"/>
      <c r="M844" s="43"/>
      <c r="N844" s="43"/>
      <c r="O844" s="43"/>
      <c r="P844" s="43"/>
      <c r="Q844" s="43"/>
      <c r="R844" s="43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</row>
    <row r="845" spans="1:62" x14ac:dyDescent="0.2">
      <c r="A845" s="40" t="s">
        <v>488</v>
      </c>
      <c r="B845" s="55" t="s">
        <v>851</v>
      </c>
      <c r="C845" s="55"/>
      <c r="D845" s="48">
        <f>VLOOKUP(A843,'average earnings workplace 2012'!$A$13:$GY$599,lists1!$B$12,FALSE)</f>
        <v>9.39</v>
      </c>
      <c r="E845" s="48" t="str">
        <f t="shared" si="16"/>
        <v>R80</v>
      </c>
      <c r="F845" s="49">
        <f t="shared" si="17"/>
        <v>53</v>
      </c>
      <c r="G845" s="49" t="str">
        <f t="shared" si="19"/>
        <v>R80</v>
      </c>
      <c r="H845" s="42">
        <f t="shared" si="18"/>
        <v>53</v>
      </c>
      <c r="I845" s="42"/>
      <c r="J845" s="43"/>
      <c r="K845" s="43"/>
      <c r="L845" s="43"/>
      <c r="M845" s="43"/>
      <c r="N845" s="43"/>
      <c r="O845" s="43"/>
      <c r="P845" s="43"/>
      <c r="Q845" s="43"/>
      <c r="R845" s="43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</row>
    <row r="846" spans="1:62" x14ac:dyDescent="0.2">
      <c r="A846" s="40" t="s">
        <v>541</v>
      </c>
      <c r="B846" s="55" t="s">
        <v>851</v>
      </c>
      <c r="C846" s="55"/>
      <c r="D846" s="48">
        <f>VLOOKUP(A844,'average earnings workplace 2012'!$A$13:$GY$599,lists1!$B$12,FALSE)</f>
        <v>13.52</v>
      </c>
      <c r="E846" s="48" t="str">
        <f t="shared" si="16"/>
        <v>R80</v>
      </c>
      <c r="F846" s="49">
        <f t="shared" si="17"/>
        <v>8</v>
      </c>
      <c r="G846" s="49" t="str">
        <f t="shared" si="19"/>
        <v>R80</v>
      </c>
      <c r="H846" s="42">
        <f t="shared" si="18"/>
        <v>8</v>
      </c>
      <c r="I846" s="42"/>
      <c r="J846" s="43"/>
      <c r="K846" s="43"/>
      <c r="L846" s="43"/>
      <c r="M846" s="43"/>
      <c r="N846" s="43"/>
      <c r="O846" s="43"/>
      <c r="P846" s="43"/>
      <c r="Q846" s="43"/>
      <c r="R846" s="43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</row>
    <row r="847" spans="1:62" x14ac:dyDescent="0.2">
      <c r="A847" s="40" t="s">
        <v>712</v>
      </c>
      <c r="B847" s="55" t="s">
        <v>854</v>
      </c>
      <c r="C847" s="55"/>
      <c r="D847" s="48">
        <f>VLOOKUP(A845,'average earnings workplace 2012'!$A$13:$GY$599,lists1!$B$12,FALSE)</f>
        <v>10.65</v>
      </c>
      <c r="E847" s="48" t="str">
        <f t="shared" si="16"/>
        <v>R50</v>
      </c>
      <c r="F847" s="49">
        <f t="shared" si="17"/>
        <v>46</v>
      </c>
      <c r="G847" s="49" t="str">
        <f t="shared" si="19"/>
        <v>R50</v>
      </c>
      <c r="H847" s="42">
        <f t="shared" si="18"/>
        <v>46</v>
      </c>
      <c r="I847" s="42"/>
      <c r="J847" s="43"/>
      <c r="K847" s="43"/>
      <c r="L847" s="43"/>
      <c r="M847" s="43"/>
      <c r="N847" s="43"/>
      <c r="O847" s="43"/>
      <c r="P847" s="43"/>
      <c r="Q847" s="43"/>
      <c r="R847" s="43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</row>
    <row r="848" spans="1:62" x14ac:dyDescent="0.2">
      <c r="A848" s="40" t="s">
        <v>767</v>
      </c>
      <c r="B848" s="55" t="s">
        <v>851</v>
      </c>
      <c r="C848" s="55"/>
      <c r="D848" s="48">
        <f>VLOOKUP(A846,'average earnings workplace 2012'!$A$13:$GY$599,lists1!$B$12,FALSE)</f>
        <v>11.59</v>
      </c>
      <c r="E848" s="48" t="str">
        <f t="shared" si="16"/>
        <v>R80</v>
      </c>
      <c r="F848" s="49">
        <f t="shared" si="17"/>
        <v>25</v>
      </c>
      <c r="G848" s="49" t="str">
        <f t="shared" si="19"/>
        <v>R80</v>
      </c>
      <c r="H848" s="42">
        <f t="shared" si="18"/>
        <v>25</v>
      </c>
      <c r="I848" s="42"/>
      <c r="J848" s="43"/>
      <c r="K848" s="43"/>
      <c r="L848" s="43"/>
      <c r="M848" s="43"/>
      <c r="N848" s="43"/>
      <c r="O848" s="43"/>
      <c r="P848" s="43"/>
      <c r="Q848" s="43"/>
      <c r="R848" s="43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</row>
    <row r="849" spans="1:62" x14ac:dyDescent="0.2">
      <c r="A849" s="40" t="s">
        <v>644</v>
      </c>
      <c r="B849" s="55" t="s">
        <v>851</v>
      </c>
      <c r="C849" s="55"/>
      <c r="D849" s="48">
        <f>VLOOKUP(A847,'average earnings workplace 2012'!$A$13:$GY$599,lists1!$B$12,FALSE)</f>
        <v>12.21</v>
      </c>
      <c r="E849" s="48" t="str">
        <f t="shared" si="16"/>
        <v>R80</v>
      </c>
      <c r="F849" s="49">
        <f t="shared" si="17"/>
        <v>21</v>
      </c>
      <c r="G849" s="49" t="str">
        <f t="shared" si="19"/>
        <v>R80</v>
      </c>
      <c r="H849" s="42">
        <f t="shared" si="18"/>
        <v>21</v>
      </c>
      <c r="I849" s="42"/>
      <c r="J849" s="43"/>
      <c r="K849" s="43"/>
      <c r="L849" s="43"/>
      <c r="M849" s="43"/>
      <c r="N849" s="43"/>
      <c r="O849" s="43"/>
      <c r="P849" s="43"/>
      <c r="Q849" s="43"/>
      <c r="R849" s="43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</row>
    <row r="850" spans="1:62" x14ac:dyDescent="0.2">
      <c r="A850" s="40" t="s">
        <v>756</v>
      </c>
      <c r="B850" s="55" t="s">
        <v>851</v>
      </c>
      <c r="C850" s="55"/>
      <c r="D850" s="48" t="str">
        <f>VLOOKUP(A848,'average earnings workplace 2012'!$A$13:$GY$599,lists1!$B$12,FALSE)</f>
        <v>&amp;^%</v>
      </c>
      <c r="E850" s="48" t="str">
        <f t="shared" si="16"/>
        <v>no data</v>
      </c>
      <c r="F850" s="49">
        <f t="shared" si="17"/>
        <v>1</v>
      </c>
      <c r="G850" s="49" t="str">
        <f t="shared" si="19"/>
        <v>9999</v>
      </c>
      <c r="H850" s="42" t="str">
        <f t="shared" si="18"/>
        <v>9999</v>
      </c>
      <c r="I850" s="42"/>
      <c r="J850" s="43"/>
      <c r="K850" s="43"/>
      <c r="L850" s="43"/>
      <c r="M850" s="43"/>
      <c r="N850" s="43"/>
      <c r="O850" s="43"/>
      <c r="P850" s="43"/>
      <c r="Q850" s="43"/>
      <c r="R850" s="43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</row>
    <row r="851" spans="1:62" x14ac:dyDescent="0.2">
      <c r="A851" s="40" t="s">
        <v>477</v>
      </c>
      <c r="B851" s="55" t="s">
        <v>855</v>
      </c>
      <c r="C851" s="55"/>
      <c r="D851" s="48">
        <f>VLOOKUP(A849,'average earnings workplace 2012'!$A$13:$GY$599,lists1!$B$12,FALSE)</f>
        <v>20.02</v>
      </c>
      <c r="E851" s="48" t="str">
        <f t="shared" si="16"/>
        <v>MU</v>
      </c>
      <c r="F851" s="49">
        <f t="shared" si="17"/>
        <v>4</v>
      </c>
      <c r="G851" s="49" t="str">
        <f t="shared" si="19"/>
        <v>MU</v>
      </c>
      <c r="H851" s="42">
        <f t="shared" si="18"/>
        <v>4</v>
      </c>
      <c r="I851" s="42"/>
      <c r="J851" s="43"/>
      <c r="K851" s="43"/>
      <c r="L851" s="43"/>
      <c r="M851" s="43"/>
      <c r="N851" s="43"/>
      <c r="O851" s="43"/>
      <c r="P851" s="43"/>
      <c r="Q851" s="43"/>
      <c r="R851" s="43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</row>
    <row r="852" spans="1:62" x14ac:dyDescent="0.2">
      <c r="A852" s="38" t="s">
        <v>742</v>
      </c>
      <c r="B852" s="55" t="s">
        <v>853</v>
      </c>
      <c r="C852" s="55"/>
      <c r="D852" s="48">
        <f>VLOOKUP(A850,'average earnings workplace 2012'!$A$13:$GY$599,lists1!$B$12,FALSE)</f>
        <v>10.81</v>
      </c>
      <c r="E852" s="48" t="str">
        <f t="shared" si="16"/>
        <v>OU</v>
      </c>
      <c r="F852" s="49">
        <f t="shared" si="17"/>
        <v>51</v>
      </c>
      <c r="G852" s="49" t="str">
        <f t="shared" si="19"/>
        <v>OU</v>
      </c>
      <c r="H852" s="42">
        <f t="shared" si="18"/>
        <v>51</v>
      </c>
      <c r="I852" s="42"/>
      <c r="J852" s="43"/>
      <c r="K852" s="43"/>
      <c r="L852" s="43"/>
      <c r="M852" s="43"/>
      <c r="N852" s="43"/>
      <c r="O852" s="43"/>
      <c r="P852" s="43"/>
      <c r="Q852" s="43"/>
      <c r="R852" s="43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</row>
    <row r="853" spans="1:62" x14ac:dyDescent="0.2">
      <c r="A853" s="40" t="s">
        <v>695</v>
      </c>
      <c r="B853" s="55" t="s">
        <v>855</v>
      </c>
      <c r="C853" s="55"/>
      <c r="D853" s="48">
        <f>VLOOKUP(A851,'average earnings workplace 2012'!$A$13:$GY$599,lists1!$B$12,FALSE)</f>
        <v>10.4</v>
      </c>
      <c r="E853" s="48" t="str">
        <f t="shared" si="16"/>
        <v>MU</v>
      </c>
      <c r="F853" s="49">
        <f t="shared" si="17"/>
        <v>70</v>
      </c>
      <c r="G853" s="49" t="str">
        <f t="shared" si="19"/>
        <v>MU</v>
      </c>
      <c r="H853" s="42">
        <f t="shared" si="18"/>
        <v>70</v>
      </c>
      <c r="I853" s="42"/>
      <c r="J853" s="43"/>
      <c r="K853" s="43"/>
      <c r="L853" s="43"/>
      <c r="M853" s="43"/>
      <c r="N853" s="43"/>
      <c r="O853" s="43"/>
      <c r="P853" s="43"/>
      <c r="Q853" s="43"/>
      <c r="R853" s="43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</row>
    <row r="854" spans="1:62" x14ac:dyDescent="0.2">
      <c r="A854" s="40" t="s">
        <v>674</v>
      </c>
      <c r="B854" s="56" t="s">
        <v>854</v>
      </c>
      <c r="C854" s="56"/>
      <c r="D854" s="48">
        <f>VLOOKUP(A852,'average earnings workplace 2012'!$A$13:$GY$599,lists1!$B$12,FALSE)</f>
        <v>11.99</v>
      </c>
      <c r="E854" s="48" t="str">
        <f t="shared" si="16"/>
        <v>R50</v>
      </c>
      <c r="F854" s="49">
        <f t="shared" si="17"/>
        <v>22</v>
      </c>
      <c r="G854" s="49" t="str">
        <f t="shared" si="19"/>
        <v>R50</v>
      </c>
      <c r="H854" s="42">
        <f t="shared" si="18"/>
        <v>22</v>
      </c>
      <c r="I854" s="42"/>
      <c r="J854" s="43"/>
      <c r="K854" s="43"/>
      <c r="L854" s="43"/>
      <c r="M854" s="43"/>
      <c r="N854" s="43"/>
      <c r="O854" s="43"/>
      <c r="P854" s="43"/>
      <c r="Q854" s="43"/>
      <c r="R854" s="43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</row>
    <row r="855" spans="1:62" x14ac:dyDescent="0.2">
      <c r="A855" s="40" t="s">
        <v>494</v>
      </c>
      <c r="B855" s="55" t="s">
        <v>854</v>
      </c>
      <c r="C855" s="55"/>
      <c r="D855" s="48">
        <f>VLOOKUP(A853,'average earnings workplace 2012'!$A$13:$GY$599,lists1!$B$12,FALSE)</f>
        <v>16.190000000000001</v>
      </c>
      <c r="E855" s="48" t="str">
        <f t="shared" si="16"/>
        <v>R50</v>
      </c>
      <c r="F855" s="49">
        <f t="shared" si="17"/>
        <v>3</v>
      </c>
      <c r="G855" s="49" t="str">
        <f t="shared" si="19"/>
        <v>R50</v>
      </c>
      <c r="H855" s="42">
        <f t="shared" si="18"/>
        <v>3</v>
      </c>
      <c r="I855" s="42"/>
      <c r="J855" s="43"/>
      <c r="K855" s="43"/>
      <c r="L855" s="43"/>
      <c r="M855" s="43"/>
      <c r="N855" s="43"/>
      <c r="O855" s="43"/>
      <c r="P855" s="43"/>
      <c r="Q855" s="43"/>
      <c r="R855" s="43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</row>
    <row r="856" spans="1:62" x14ac:dyDescent="0.2">
      <c r="A856" s="40" t="s">
        <v>723</v>
      </c>
      <c r="B856" s="55" t="s">
        <v>853</v>
      </c>
      <c r="C856" s="55"/>
      <c r="D856" s="48">
        <f>VLOOKUP(A854,'average earnings workplace 2012'!$A$13:$GY$599,lists1!$B$12,FALSE)</f>
        <v>18.62</v>
      </c>
      <c r="E856" s="48" t="str">
        <f t="shared" si="16"/>
        <v>OU</v>
      </c>
      <c r="F856" s="49">
        <f t="shared" si="17"/>
        <v>1</v>
      </c>
      <c r="G856" s="49" t="str">
        <f t="shared" si="19"/>
        <v>OU</v>
      </c>
      <c r="H856" s="42">
        <f t="shared" si="18"/>
        <v>1</v>
      </c>
      <c r="I856" s="42"/>
      <c r="J856" s="43"/>
      <c r="K856" s="43"/>
      <c r="L856" s="43"/>
      <c r="M856" s="43"/>
      <c r="N856" s="43"/>
      <c r="O856" s="43"/>
      <c r="P856" s="43"/>
      <c r="Q856" s="43"/>
      <c r="R856" s="43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</row>
    <row r="857" spans="1:62" x14ac:dyDescent="0.2">
      <c r="A857" s="40" t="s">
        <v>675</v>
      </c>
      <c r="B857" s="55" t="s">
        <v>850</v>
      </c>
      <c r="C857" s="55"/>
      <c r="D857" s="48">
        <f>VLOOKUP(A855,'average earnings workplace 2012'!$A$13:$GY$599,lists1!$B$12,FALSE)</f>
        <v>12.1</v>
      </c>
      <c r="E857" s="48" t="str">
        <f t="shared" si="16"/>
        <v>LU</v>
      </c>
      <c r="F857" s="49">
        <f t="shared" si="17"/>
        <v>22</v>
      </c>
      <c r="G857" s="49" t="str">
        <f t="shared" si="19"/>
        <v>LU</v>
      </c>
      <c r="H857" s="42">
        <f t="shared" si="18"/>
        <v>22</v>
      </c>
      <c r="I857" s="42"/>
      <c r="J857" s="43"/>
      <c r="K857" s="43"/>
      <c r="L857" s="43"/>
      <c r="M857" s="43"/>
      <c r="N857" s="43"/>
      <c r="O857" s="43"/>
      <c r="P857" s="43"/>
      <c r="Q857" s="43"/>
      <c r="R857" s="43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</row>
    <row r="858" spans="1:62" x14ac:dyDescent="0.2">
      <c r="A858" s="40" t="s">
        <v>578</v>
      </c>
      <c r="B858" s="55" t="s">
        <v>855</v>
      </c>
      <c r="C858" s="55"/>
      <c r="D858" s="48">
        <f>VLOOKUP(A856,'average earnings workplace 2012'!$A$13:$GY$599,lists1!$B$12,FALSE)</f>
        <v>13.64</v>
      </c>
      <c r="E858" s="48" t="str">
        <f t="shared" si="16"/>
        <v>MU</v>
      </c>
      <c r="F858" s="49">
        <f t="shared" si="17"/>
        <v>43</v>
      </c>
      <c r="G858" s="49" t="str">
        <f t="shared" si="19"/>
        <v>MU</v>
      </c>
      <c r="H858" s="42">
        <f t="shared" si="18"/>
        <v>43</v>
      </c>
      <c r="I858" s="42"/>
      <c r="J858" s="43"/>
      <c r="K858" s="43"/>
      <c r="L858" s="43"/>
      <c r="M858" s="43"/>
      <c r="N858" s="43"/>
      <c r="O858" s="43"/>
      <c r="P858" s="43"/>
      <c r="Q858" s="43"/>
      <c r="R858" s="43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</row>
    <row r="859" spans="1:62" x14ac:dyDescent="0.2">
      <c r="A859" s="40" t="s">
        <v>582</v>
      </c>
      <c r="B859" s="55" t="s">
        <v>850</v>
      </c>
      <c r="C859" s="55"/>
      <c r="D859" s="48">
        <f>VLOOKUP(A857,'average earnings workplace 2012'!$A$13:$GY$599,lists1!$B$12,FALSE)</f>
        <v>19.29</v>
      </c>
      <c r="E859" s="48" t="str">
        <f t="shared" si="16"/>
        <v>LU</v>
      </c>
      <c r="F859" s="49">
        <f t="shared" si="17"/>
        <v>2</v>
      </c>
      <c r="G859" s="49" t="str">
        <f t="shared" si="19"/>
        <v>LU</v>
      </c>
      <c r="H859" s="42">
        <f t="shared" si="18"/>
        <v>2</v>
      </c>
      <c r="I859" s="42"/>
      <c r="J859" s="43"/>
      <c r="K859" s="43"/>
      <c r="L859" s="43"/>
      <c r="M859" s="43"/>
      <c r="N859" s="43"/>
      <c r="O859" s="43"/>
      <c r="P859" s="43"/>
      <c r="Q859" s="43"/>
      <c r="R859" s="43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</row>
    <row r="860" spans="1:62" x14ac:dyDescent="0.2">
      <c r="A860" s="40" t="s">
        <v>730</v>
      </c>
      <c r="B860" s="55" t="s">
        <v>855</v>
      </c>
      <c r="C860" s="55"/>
      <c r="D860" s="48">
        <f>VLOOKUP(A858,'average earnings workplace 2012'!$A$13:$GY$599,lists1!$B$12,FALSE)</f>
        <v>12.3</v>
      </c>
      <c r="E860" s="48" t="str">
        <f t="shared" si="16"/>
        <v>MU</v>
      </c>
      <c r="F860" s="49">
        <f t="shared" si="17"/>
        <v>54</v>
      </c>
      <c r="G860" s="49" t="str">
        <f t="shared" si="19"/>
        <v>MU</v>
      </c>
      <c r="H860" s="42">
        <f t="shared" si="18"/>
        <v>54</v>
      </c>
      <c r="I860" s="42"/>
      <c r="J860" s="43"/>
      <c r="K860" s="43"/>
      <c r="L860" s="43"/>
      <c r="M860" s="43"/>
      <c r="N860" s="43"/>
      <c r="O860" s="43"/>
      <c r="P860" s="43"/>
      <c r="Q860" s="43"/>
      <c r="R860" s="43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</row>
    <row r="861" spans="1:62" x14ac:dyDescent="0.2">
      <c r="A861" s="40" t="s">
        <v>583</v>
      </c>
      <c r="B861" s="55" t="s">
        <v>853</v>
      </c>
      <c r="C861" s="55"/>
      <c r="D861" s="48">
        <f>VLOOKUP(A859,'average earnings workplace 2012'!$A$13:$GY$599,lists1!$B$12,FALSE)</f>
        <v>11.93</v>
      </c>
      <c r="E861" s="48" t="str">
        <f t="shared" si="16"/>
        <v>OU</v>
      </c>
      <c r="F861" s="49">
        <f t="shared" si="17"/>
        <v>41</v>
      </c>
      <c r="G861" s="49" t="str">
        <f t="shared" si="19"/>
        <v>OU</v>
      </c>
      <c r="H861" s="42">
        <f t="shared" si="18"/>
        <v>41</v>
      </c>
      <c r="I861" s="42"/>
      <c r="J861" s="43"/>
      <c r="K861" s="43"/>
      <c r="L861" s="43"/>
      <c r="M861" s="43"/>
      <c r="N861" s="43"/>
      <c r="O861" s="43"/>
      <c r="P861" s="43"/>
      <c r="Q861" s="43"/>
      <c r="R861" s="43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</row>
    <row r="862" spans="1:62" x14ac:dyDescent="0.2">
      <c r="A862" s="40" t="s">
        <v>679</v>
      </c>
      <c r="B862" s="55" t="s">
        <v>850</v>
      </c>
      <c r="C862" s="55"/>
      <c r="D862" s="48">
        <f>VLOOKUP(A860,'average earnings workplace 2012'!$A$13:$GY$599,lists1!$B$12,FALSE)</f>
        <v>12.91</v>
      </c>
      <c r="E862" s="48" t="str">
        <f t="shared" ref="E862:E867" si="20">IF(D862="&amp;^%","no data",B862)</f>
        <v>LU</v>
      </c>
      <c r="F862" s="49">
        <f t="shared" ref="F862:F867" si="21">1+SUMPRODUCT((B$542:B$867=B862)*(D$542:D$867&gt;D862))</f>
        <v>15</v>
      </c>
      <c r="G862" s="49" t="str">
        <f t="shared" si="19"/>
        <v>LU</v>
      </c>
      <c r="H862" s="42">
        <f t="shared" ref="H862:H867" si="22">IF(G862="9999","9999",F862)</f>
        <v>15</v>
      </c>
      <c r="I862" s="42"/>
      <c r="J862" s="43"/>
      <c r="K862" s="43"/>
      <c r="L862" s="43"/>
      <c r="M862" s="43"/>
      <c r="N862" s="43"/>
      <c r="O862" s="43"/>
      <c r="P862" s="43"/>
      <c r="Q862" s="43"/>
      <c r="R862" s="43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</row>
    <row r="863" spans="1:62" x14ac:dyDescent="0.2">
      <c r="A863" s="40" t="s">
        <v>489</v>
      </c>
      <c r="B863" s="55" t="s">
        <v>851</v>
      </c>
      <c r="C863" s="55"/>
      <c r="D863" s="48">
        <f>VLOOKUP(A861,'average earnings workplace 2012'!$A$13:$GY$599,lists1!$B$12,FALSE)</f>
        <v>10.39</v>
      </c>
      <c r="E863" s="48" t="str">
        <f t="shared" si="20"/>
        <v>R80</v>
      </c>
      <c r="F863" s="49">
        <f t="shared" si="21"/>
        <v>38</v>
      </c>
      <c r="G863" s="49" t="str">
        <f t="shared" ref="G863:G867" si="23">IF(E863="no data","9999",E863)</f>
        <v>R80</v>
      </c>
      <c r="H863" s="42">
        <f t="shared" si="22"/>
        <v>38</v>
      </c>
      <c r="I863" s="42"/>
      <c r="J863" s="43"/>
      <c r="K863" s="43"/>
      <c r="L863" s="43"/>
      <c r="M863" s="43"/>
      <c r="N863" s="43"/>
      <c r="O863" s="43"/>
      <c r="P863" s="43"/>
      <c r="Q863" s="43"/>
      <c r="R863" s="43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</row>
    <row r="864" spans="1:62" x14ac:dyDescent="0.2">
      <c r="A864" s="40" t="s">
        <v>584</v>
      </c>
      <c r="B864" s="56" t="s">
        <v>852</v>
      </c>
      <c r="C864" s="56"/>
      <c r="D864" s="48">
        <f>VLOOKUP(A862,'average earnings workplace 2012'!$A$13:$GY$599,lists1!$B$12,FALSE)</f>
        <v>15.31</v>
      </c>
      <c r="E864" s="48" t="str">
        <f t="shared" si="20"/>
        <v>SR</v>
      </c>
      <c r="F864" s="49">
        <f t="shared" si="21"/>
        <v>9</v>
      </c>
      <c r="G864" s="49" t="str">
        <f t="shared" si="23"/>
        <v>SR</v>
      </c>
      <c r="H864" s="42">
        <f t="shared" si="22"/>
        <v>9</v>
      </c>
      <c r="I864" s="42"/>
      <c r="J864" s="43"/>
      <c r="K864" s="43"/>
      <c r="L864" s="43"/>
      <c r="M864" s="43"/>
      <c r="N864" s="43"/>
      <c r="O864" s="43"/>
      <c r="P864" s="43"/>
      <c r="Q864" s="43"/>
      <c r="R864" s="43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</row>
    <row r="865" spans="1:62" x14ac:dyDescent="0.2">
      <c r="A865" s="40" t="s">
        <v>499</v>
      </c>
      <c r="B865" s="56" t="s">
        <v>852</v>
      </c>
      <c r="C865" s="56"/>
      <c r="D865" s="48">
        <f>VLOOKUP(A863,'average earnings workplace 2012'!$A$13:$GY$599,lists1!$B$12,FALSE)</f>
        <v>10.17</v>
      </c>
      <c r="E865" s="48" t="str">
        <f t="shared" si="20"/>
        <v>SR</v>
      </c>
      <c r="F865" s="49">
        <f t="shared" si="21"/>
        <v>51</v>
      </c>
      <c r="G865" s="49" t="str">
        <f t="shared" si="23"/>
        <v>SR</v>
      </c>
      <c r="H865" s="42">
        <f t="shared" si="22"/>
        <v>51</v>
      </c>
      <c r="I865" s="42"/>
      <c r="J865" s="43"/>
      <c r="K865" s="43"/>
      <c r="L865" s="43"/>
      <c r="M865" s="43"/>
      <c r="N865" s="43"/>
      <c r="O865" s="43"/>
      <c r="P865" s="43"/>
      <c r="Q865" s="43"/>
      <c r="R865" s="43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</row>
    <row r="866" spans="1:62" x14ac:dyDescent="0.2">
      <c r="B866" s="56" t="s">
        <v>852</v>
      </c>
      <c r="C866" s="56"/>
      <c r="D866" s="48">
        <f>VLOOKUP(A864,'average earnings workplace 2012'!$A$13:$GY$599,lists1!$B$12,FALSE)</f>
        <v>9.39</v>
      </c>
      <c r="E866" s="48" t="str">
        <f t="shared" si="20"/>
        <v>SR</v>
      </c>
      <c r="F866" s="49">
        <f t="shared" si="21"/>
        <v>55</v>
      </c>
      <c r="G866" s="49" t="str">
        <f t="shared" si="23"/>
        <v>SR</v>
      </c>
      <c r="H866" s="42">
        <f t="shared" si="22"/>
        <v>55</v>
      </c>
      <c r="I866" s="42"/>
      <c r="J866" s="43"/>
      <c r="K866" s="43"/>
      <c r="L866" s="43"/>
      <c r="M866" s="43"/>
      <c r="N866" s="43"/>
      <c r="O866" s="43"/>
      <c r="P866" s="43"/>
      <c r="Q866" s="43"/>
      <c r="R866" s="43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</row>
    <row r="867" spans="1:62" x14ac:dyDescent="0.2">
      <c r="B867" s="55" t="s">
        <v>853</v>
      </c>
      <c r="C867" s="55"/>
      <c r="D867" s="48">
        <f>VLOOKUP(A865,'average earnings workplace 2012'!$A$13:$GY$599,lists1!$B$12,FALSE)</f>
        <v>13.89</v>
      </c>
      <c r="E867" s="48" t="str">
        <f t="shared" si="20"/>
        <v>OU</v>
      </c>
      <c r="F867" s="49">
        <f t="shared" si="21"/>
        <v>21</v>
      </c>
      <c r="G867" s="49" t="str">
        <f t="shared" si="23"/>
        <v>OU</v>
      </c>
      <c r="H867" s="42">
        <f t="shared" si="22"/>
        <v>21</v>
      </c>
      <c r="I867" s="42"/>
      <c r="J867" s="43"/>
      <c r="K867" s="43"/>
      <c r="L867" s="43"/>
      <c r="M867" s="43"/>
      <c r="N867" s="43"/>
      <c r="O867" s="43"/>
      <c r="P867" s="43"/>
      <c r="Q867" s="43"/>
      <c r="R867" s="43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</row>
    <row r="868" spans="1:62" x14ac:dyDescent="0.2">
      <c r="H868" s="42"/>
      <c r="I868" s="42"/>
      <c r="J868" s="43"/>
      <c r="K868" s="43"/>
      <c r="L868" s="43"/>
      <c r="M868" s="43"/>
      <c r="N868" s="43"/>
      <c r="O868" s="43"/>
      <c r="P868" s="43"/>
      <c r="Q868" s="43"/>
      <c r="R868" s="43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</row>
    <row r="869" spans="1:62" x14ac:dyDescent="0.2">
      <c r="H869" s="42"/>
      <c r="I869" s="42"/>
      <c r="J869" s="43"/>
      <c r="K869" s="43"/>
      <c r="L869" s="43"/>
      <c r="M869" s="43"/>
      <c r="N869" s="43"/>
      <c r="O869" s="43"/>
      <c r="P869" s="43"/>
      <c r="Q869" s="43"/>
      <c r="R869" s="43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</row>
    <row r="870" spans="1:62" x14ac:dyDescent="0.2">
      <c r="A870" s="38" t="s">
        <v>462</v>
      </c>
      <c r="H870" s="42"/>
      <c r="I870" s="42"/>
      <c r="J870" s="43"/>
      <c r="K870" s="43"/>
      <c r="L870" s="43"/>
      <c r="M870" s="43"/>
      <c r="N870" s="43"/>
      <c r="O870" s="43"/>
      <c r="P870" s="43"/>
      <c r="Q870" s="43"/>
      <c r="R870" s="43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</row>
    <row r="871" spans="1:62" x14ac:dyDescent="0.2">
      <c r="A871" s="38" t="s">
        <v>696</v>
      </c>
      <c r="H871" s="42"/>
      <c r="I871" s="42"/>
      <c r="J871" s="43"/>
      <c r="K871" s="43"/>
      <c r="L871" s="43"/>
      <c r="M871" s="43"/>
      <c r="N871" s="43"/>
      <c r="O871" s="43"/>
      <c r="P871" s="43"/>
      <c r="Q871" s="43"/>
      <c r="R871" s="43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</row>
    <row r="872" spans="1:62" x14ac:dyDescent="0.2">
      <c r="A872" s="38" t="s">
        <v>676</v>
      </c>
      <c r="B872" s="48" t="s">
        <v>874</v>
      </c>
      <c r="D872" s="48" t="s">
        <v>875</v>
      </c>
      <c r="H872" s="42"/>
      <c r="I872" s="42"/>
      <c r="J872" s="43"/>
      <c r="K872" s="43"/>
      <c r="L872" s="43"/>
      <c r="M872" s="43"/>
      <c r="N872" s="43"/>
      <c r="O872" s="43"/>
      <c r="P872" s="43"/>
      <c r="Q872" s="43"/>
      <c r="R872" s="43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</row>
    <row r="873" spans="1:62" x14ac:dyDescent="0.2">
      <c r="A873" s="38" t="s">
        <v>624</v>
      </c>
      <c r="B873" s="48" t="s">
        <v>860</v>
      </c>
      <c r="D873" s="48" t="s">
        <v>875</v>
      </c>
      <c r="H873" s="42"/>
      <c r="I873" s="42"/>
      <c r="J873" s="43"/>
      <c r="K873" s="43"/>
      <c r="L873" s="43"/>
      <c r="M873" s="43"/>
      <c r="N873" s="43"/>
      <c r="O873" s="43"/>
      <c r="P873" s="43"/>
      <c r="Q873" s="43"/>
      <c r="R873" s="43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</row>
    <row r="874" spans="1:62" x14ac:dyDescent="0.2">
      <c r="A874" s="38" t="s">
        <v>550</v>
      </c>
      <c r="B874" s="48" t="s">
        <v>876</v>
      </c>
      <c r="D874" s="48" t="s">
        <v>875</v>
      </c>
      <c r="H874" s="42"/>
      <c r="I874" s="42"/>
      <c r="J874" s="43"/>
      <c r="K874" s="43"/>
      <c r="L874" s="43"/>
      <c r="M874" s="43"/>
      <c r="N874" s="43"/>
      <c r="O874" s="43"/>
      <c r="P874" s="43"/>
      <c r="Q874" s="43"/>
      <c r="R874" s="43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</row>
    <row r="875" spans="1:62" x14ac:dyDescent="0.2">
      <c r="A875" s="38" t="s">
        <v>731</v>
      </c>
      <c r="B875" s="48" t="s">
        <v>874</v>
      </c>
      <c r="D875" s="48" t="s">
        <v>875</v>
      </c>
      <c r="H875" s="42"/>
      <c r="I875" s="42"/>
      <c r="J875" s="43"/>
      <c r="K875" s="43"/>
      <c r="L875" s="43"/>
      <c r="M875" s="43"/>
      <c r="N875" s="43"/>
      <c r="O875" s="43"/>
      <c r="P875" s="43"/>
      <c r="Q875" s="43"/>
      <c r="R875" s="43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</row>
    <row r="876" spans="1:62" x14ac:dyDescent="0.2">
      <c r="A876" s="38" t="s">
        <v>535</v>
      </c>
      <c r="B876" s="48" t="s">
        <v>876</v>
      </c>
      <c r="D876" s="48" t="s">
        <v>875</v>
      </c>
      <c r="H876" s="42"/>
      <c r="I876" s="42"/>
      <c r="J876" s="43"/>
      <c r="K876" s="43"/>
      <c r="L876" s="43"/>
      <c r="M876" s="43"/>
      <c r="N876" s="43"/>
      <c r="O876" s="43"/>
      <c r="P876" s="43"/>
      <c r="Q876" s="43"/>
      <c r="R876" s="43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</row>
    <row r="877" spans="1:62" x14ac:dyDescent="0.2">
      <c r="A877" s="38" t="s">
        <v>597</v>
      </c>
      <c r="B877" s="48" t="s">
        <v>860</v>
      </c>
      <c r="D877" s="48" t="s">
        <v>877</v>
      </c>
      <c r="H877" s="42"/>
      <c r="I877" s="42"/>
      <c r="J877" s="43"/>
      <c r="K877" s="43"/>
      <c r="L877" s="43"/>
      <c r="M877" s="43"/>
      <c r="N877" s="43"/>
      <c r="O877" s="43"/>
      <c r="P877" s="43"/>
      <c r="Q877" s="43"/>
      <c r="R877" s="43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</row>
    <row r="878" spans="1:62" x14ac:dyDescent="0.2">
      <c r="A878" s="38" t="s">
        <v>618</v>
      </c>
      <c r="B878" s="48" t="s">
        <v>860</v>
      </c>
      <c r="D878" s="48" t="s">
        <v>875</v>
      </c>
      <c r="H878" s="42"/>
      <c r="I878" s="42"/>
      <c r="J878" s="43"/>
      <c r="K878" s="43"/>
      <c r="L878" s="43"/>
      <c r="M878" s="43"/>
      <c r="N878" s="43"/>
      <c r="O878" s="43"/>
      <c r="P878" s="43"/>
      <c r="Q878" s="43"/>
      <c r="R878" s="43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</row>
    <row r="879" spans="1:62" x14ac:dyDescent="0.2">
      <c r="A879" s="38" t="s">
        <v>619</v>
      </c>
      <c r="B879" s="48" t="s">
        <v>876</v>
      </c>
      <c r="D879" s="48" t="s">
        <v>875</v>
      </c>
      <c r="H879" s="42"/>
      <c r="I879" s="42"/>
      <c r="J879" s="43"/>
      <c r="K879" s="43"/>
      <c r="L879" s="43"/>
      <c r="M879" s="43"/>
      <c r="N879" s="43"/>
      <c r="O879" s="43"/>
      <c r="P879" s="43"/>
      <c r="Q879" s="43"/>
      <c r="R879" s="43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</row>
    <row r="880" spans="1:62" x14ac:dyDescent="0.2">
      <c r="A880" s="38" t="s">
        <v>833</v>
      </c>
      <c r="B880" s="48" t="s">
        <v>874</v>
      </c>
      <c r="D880" s="48" t="s">
        <v>875</v>
      </c>
      <c r="H880" s="42"/>
      <c r="I880" s="42"/>
      <c r="J880" s="43"/>
      <c r="K880" s="43"/>
      <c r="L880" s="43"/>
      <c r="M880" s="43"/>
      <c r="N880" s="43"/>
      <c r="O880" s="43"/>
      <c r="P880" s="43"/>
      <c r="Q880" s="43"/>
      <c r="R880" s="43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</row>
    <row r="881" spans="1:62" x14ac:dyDescent="0.2">
      <c r="A881" s="38" t="s">
        <v>559</v>
      </c>
      <c r="B881" s="48" t="s">
        <v>860</v>
      </c>
      <c r="D881" s="48" t="s">
        <v>875</v>
      </c>
      <c r="H881" s="42"/>
      <c r="I881" s="42"/>
      <c r="J881" s="43"/>
      <c r="K881" s="43"/>
      <c r="L881" s="43"/>
      <c r="M881" s="43"/>
      <c r="N881" s="43"/>
      <c r="O881" s="43"/>
      <c r="P881" s="43"/>
      <c r="Q881" s="43"/>
      <c r="R881" s="43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</row>
    <row r="882" spans="1:62" x14ac:dyDescent="0.2">
      <c r="A882" s="38" t="s">
        <v>464</v>
      </c>
      <c r="B882" s="48" t="s">
        <v>861</v>
      </c>
      <c r="D882" s="48" t="s">
        <v>878</v>
      </c>
      <c r="H882" s="42"/>
      <c r="I882" s="42"/>
      <c r="J882" s="43"/>
      <c r="K882" s="43"/>
      <c r="L882" s="43"/>
      <c r="M882" s="43"/>
      <c r="N882" s="43"/>
      <c r="O882" s="43"/>
      <c r="P882" s="43"/>
      <c r="Q882" s="43"/>
      <c r="R882" s="43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</row>
    <row r="883" spans="1:62" x14ac:dyDescent="0.2">
      <c r="A883" s="38" t="s">
        <v>708</v>
      </c>
      <c r="B883" s="48" t="s">
        <v>860</v>
      </c>
      <c r="D883" s="48" t="s">
        <v>875</v>
      </c>
      <c r="H883" s="42"/>
      <c r="I883" s="42"/>
      <c r="J883" s="43"/>
      <c r="K883" s="43"/>
      <c r="L883" s="43"/>
      <c r="M883" s="43"/>
      <c r="N883" s="43"/>
      <c r="O883" s="43"/>
      <c r="P883" s="43"/>
      <c r="Q883" s="43"/>
      <c r="R883" s="43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</row>
    <row r="884" spans="1:62" x14ac:dyDescent="0.2">
      <c r="A884" s="38" t="s">
        <v>458</v>
      </c>
      <c r="B884" s="48" t="s">
        <v>860</v>
      </c>
      <c r="D884" s="48" t="s">
        <v>875</v>
      </c>
      <c r="H884" s="42"/>
      <c r="I884" s="42"/>
      <c r="J884" s="43"/>
      <c r="K884" s="43"/>
      <c r="L884" s="43"/>
      <c r="M884" s="43"/>
      <c r="N884" s="43"/>
      <c r="O884" s="43"/>
      <c r="P884" s="43"/>
      <c r="Q884" s="43"/>
      <c r="R884" s="43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</row>
    <row r="885" spans="1:62" x14ac:dyDescent="0.2">
      <c r="A885" s="38" t="s">
        <v>459</v>
      </c>
      <c r="B885" s="48" t="s">
        <v>860</v>
      </c>
      <c r="D885" s="48" t="s">
        <v>875</v>
      </c>
      <c r="H885" s="42"/>
      <c r="I885" s="42"/>
      <c r="J885" s="43"/>
      <c r="K885" s="43"/>
      <c r="L885" s="43"/>
      <c r="M885" s="43"/>
      <c r="N885" s="43"/>
      <c r="O885" s="43"/>
      <c r="P885" s="43"/>
      <c r="Q885" s="43"/>
      <c r="R885" s="43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</row>
    <row r="886" spans="1:62" x14ac:dyDescent="0.2">
      <c r="A886" s="38" t="s">
        <v>726</v>
      </c>
      <c r="B886" s="48" t="s">
        <v>876</v>
      </c>
      <c r="D886" s="48" t="s">
        <v>877</v>
      </c>
      <c r="H886" s="42"/>
      <c r="I886" s="42"/>
      <c r="J886" s="43"/>
      <c r="K886" s="43"/>
      <c r="L886" s="43"/>
      <c r="M886" s="43"/>
      <c r="N886" s="43"/>
      <c r="O886" s="43"/>
      <c r="P886" s="43"/>
      <c r="Q886" s="43"/>
      <c r="R886" s="43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</row>
    <row r="887" spans="1:62" x14ac:dyDescent="0.2">
      <c r="A887" s="38" t="s">
        <v>465</v>
      </c>
      <c r="B887" s="48" t="s">
        <v>860</v>
      </c>
      <c r="D887" s="48" t="s">
        <v>877</v>
      </c>
      <c r="H887" s="42"/>
      <c r="I887" s="42"/>
      <c r="J887" s="43"/>
      <c r="K887" s="43"/>
      <c r="L887" s="43"/>
      <c r="M887" s="43"/>
      <c r="N887" s="43"/>
      <c r="O887" s="43"/>
      <c r="P887" s="43"/>
      <c r="Q887" s="43"/>
      <c r="R887" s="43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</row>
    <row r="888" spans="1:62" x14ac:dyDescent="0.2">
      <c r="A888" s="38" t="s">
        <v>734</v>
      </c>
      <c r="B888" s="48" t="s">
        <v>874</v>
      </c>
      <c r="D888" s="48" t="s">
        <v>875</v>
      </c>
      <c r="H888" s="42"/>
      <c r="I888" s="42"/>
      <c r="J888" s="43"/>
      <c r="K888" s="43"/>
      <c r="L888" s="43"/>
      <c r="M888" s="43"/>
      <c r="N888" s="43"/>
      <c r="O888" s="43"/>
      <c r="P888" s="43"/>
      <c r="Q888" s="43"/>
      <c r="R888" s="43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</row>
    <row r="889" spans="1:62" x14ac:dyDescent="0.2">
      <c r="A889" s="38" t="s">
        <v>758</v>
      </c>
      <c r="B889" s="48" t="s">
        <v>874</v>
      </c>
      <c r="D889" s="48" t="s">
        <v>875</v>
      </c>
      <c r="H889" s="42"/>
      <c r="I889" s="42"/>
      <c r="J889" s="43"/>
      <c r="K889" s="43"/>
      <c r="L889" s="43"/>
      <c r="M889" s="43"/>
      <c r="N889" s="43"/>
      <c r="O889" s="43"/>
      <c r="P889" s="43"/>
      <c r="Q889" s="43"/>
      <c r="R889" s="43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</row>
    <row r="890" spans="1:62" x14ac:dyDescent="0.2">
      <c r="A890" s="38" t="s">
        <v>849</v>
      </c>
      <c r="B890" s="48" t="s">
        <v>874</v>
      </c>
      <c r="D890" s="48" t="s">
        <v>877</v>
      </c>
      <c r="H890" s="42"/>
      <c r="I890" s="42"/>
      <c r="J890" s="43"/>
      <c r="K890" s="43"/>
      <c r="L890" s="43"/>
      <c r="M890" s="43"/>
      <c r="N890" s="43"/>
      <c r="O890" s="43"/>
      <c r="P890" s="43"/>
      <c r="Q890" s="43"/>
      <c r="R890" s="43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</row>
    <row r="891" spans="1:62" x14ac:dyDescent="0.2">
      <c r="A891" s="38" t="s">
        <v>500</v>
      </c>
      <c r="B891" s="48" t="s">
        <v>874</v>
      </c>
      <c r="D891" s="48" t="s">
        <v>875</v>
      </c>
      <c r="H891" s="42"/>
      <c r="I891" s="42"/>
      <c r="J891" s="43"/>
      <c r="K891" s="43"/>
      <c r="L891" s="43"/>
      <c r="M891" s="43"/>
      <c r="N891" s="43"/>
      <c r="O891" s="43"/>
      <c r="P891" s="43"/>
      <c r="Q891" s="43"/>
      <c r="R891" s="43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</row>
    <row r="892" spans="1:62" x14ac:dyDescent="0.2">
      <c r="A892" s="38" t="s">
        <v>822</v>
      </c>
      <c r="B892" s="48" t="s">
        <v>876</v>
      </c>
      <c r="D892" s="48" t="s">
        <v>877</v>
      </c>
      <c r="H892" s="42"/>
      <c r="I892" s="42"/>
      <c r="J892" s="43"/>
      <c r="K892" s="43"/>
      <c r="L892" s="43"/>
      <c r="M892" s="43"/>
      <c r="N892" s="43"/>
      <c r="O892" s="43"/>
      <c r="P892" s="43"/>
      <c r="Q892" s="43"/>
      <c r="R892" s="43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</row>
    <row r="893" spans="1:62" x14ac:dyDescent="0.2">
      <c r="A893" s="38" t="s">
        <v>543</v>
      </c>
      <c r="B893" s="48" t="s">
        <v>874</v>
      </c>
      <c r="D893" s="48" t="s">
        <v>875</v>
      </c>
      <c r="H893" s="42"/>
      <c r="I893" s="42"/>
      <c r="J893" s="43"/>
      <c r="K893" s="43"/>
      <c r="L893" s="43"/>
      <c r="M893" s="43"/>
      <c r="N893" s="43"/>
      <c r="O893" s="43"/>
      <c r="P893" s="43"/>
      <c r="Q893" s="43"/>
      <c r="R893" s="43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</row>
    <row r="894" spans="1:62" x14ac:dyDescent="0.2">
      <c r="A894" s="38" t="s">
        <v>523</v>
      </c>
      <c r="B894" s="48" t="s">
        <v>861</v>
      </c>
      <c r="D894" s="48" t="s">
        <v>878</v>
      </c>
      <c r="H894" s="42"/>
      <c r="I894" s="42"/>
      <c r="J894" s="43"/>
      <c r="K894" s="43"/>
      <c r="L894" s="43"/>
      <c r="M894" s="43"/>
      <c r="N894" s="43"/>
      <c r="O894" s="43"/>
      <c r="P894" s="43"/>
      <c r="Q894" s="43"/>
      <c r="R894" s="43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</row>
    <row r="895" spans="1:62" x14ac:dyDescent="0.2">
      <c r="A895" s="38" t="s">
        <v>845</v>
      </c>
      <c r="B895" s="48" t="s">
        <v>874</v>
      </c>
      <c r="D895" s="48" t="s">
        <v>875</v>
      </c>
      <c r="H895" s="42"/>
      <c r="I895" s="42"/>
      <c r="J895" s="43"/>
      <c r="K895" s="43"/>
      <c r="L895" s="43"/>
      <c r="M895" s="43"/>
      <c r="N895" s="43"/>
      <c r="O895" s="43"/>
      <c r="P895" s="43"/>
      <c r="Q895" s="43"/>
      <c r="R895" s="43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</row>
    <row r="896" spans="1:62" x14ac:dyDescent="0.2">
      <c r="A896" s="38" t="s">
        <v>699</v>
      </c>
      <c r="B896" s="48" t="s">
        <v>874</v>
      </c>
      <c r="D896" s="48" t="s">
        <v>875</v>
      </c>
      <c r="H896" s="42"/>
      <c r="I896" s="42"/>
      <c r="J896" s="43"/>
      <c r="K896" s="43"/>
      <c r="L896" s="43"/>
      <c r="M896" s="43"/>
      <c r="N896" s="43"/>
      <c r="O896" s="43"/>
      <c r="P896" s="43"/>
      <c r="Q896" s="43"/>
      <c r="R896" s="43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</row>
    <row r="897" spans="1:62" x14ac:dyDescent="0.2">
      <c r="A897" s="38" t="s">
        <v>592</v>
      </c>
      <c r="B897" s="48" t="s">
        <v>861</v>
      </c>
      <c r="D897" s="48" t="s">
        <v>878</v>
      </c>
      <c r="H897" s="42"/>
      <c r="I897" s="42"/>
      <c r="J897" s="43"/>
      <c r="K897" s="43"/>
      <c r="L897" s="43"/>
      <c r="M897" s="43"/>
      <c r="N897" s="43"/>
      <c r="O897" s="43"/>
      <c r="P897" s="43"/>
      <c r="Q897" s="43"/>
      <c r="R897" s="43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</row>
    <row r="898" spans="1:62" x14ac:dyDescent="0.2">
      <c r="A898" s="38" t="s">
        <v>743</v>
      </c>
      <c r="B898" s="48" t="s">
        <v>876</v>
      </c>
      <c r="D898" s="48" t="s">
        <v>875</v>
      </c>
      <c r="H898" s="42"/>
      <c r="I898" s="42"/>
      <c r="J898" s="43"/>
      <c r="K898" s="43"/>
      <c r="L898" s="43"/>
      <c r="M898" s="43"/>
      <c r="N898" s="43"/>
      <c r="O898" s="43"/>
      <c r="P898" s="43"/>
      <c r="Q898" s="43"/>
      <c r="R898" s="43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</row>
    <row r="899" spans="1:62" x14ac:dyDescent="0.2">
      <c r="A899" s="38" t="s">
        <v>752</v>
      </c>
      <c r="B899" s="48" t="s">
        <v>874</v>
      </c>
      <c r="D899" s="48" t="s">
        <v>875</v>
      </c>
      <c r="H899" s="42"/>
      <c r="I899" s="42"/>
      <c r="J899" s="43"/>
      <c r="K899" s="43"/>
      <c r="L899" s="43"/>
      <c r="M899" s="43"/>
      <c r="N899" s="43"/>
      <c r="O899" s="43"/>
      <c r="P899" s="43"/>
      <c r="Q899" s="43"/>
      <c r="R899" s="43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</row>
    <row r="900" spans="1:62" x14ac:dyDescent="0.2">
      <c r="A900" s="38" t="s">
        <v>610</v>
      </c>
      <c r="B900" s="48" t="s">
        <v>876</v>
      </c>
      <c r="D900" s="48" t="s">
        <v>875</v>
      </c>
      <c r="H900" s="42"/>
      <c r="I900" s="42"/>
      <c r="J900" s="43"/>
      <c r="K900" s="43"/>
      <c r="L900" s="43"/>
      <c r="M900" s="43"/>
      <c r="N900" s="43"/>
      <c r="O900" s="43"/>
      <c r="P900" s="43"/>
      <c r="Q900" s="43"/>
      <c r="R900" s="43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</row>
    <row r="901" spans="1:62" x14ac:dyDescent="0.2">
      <c r="A901" s="38" t="s">
        <v>536</v>
      </c>
      <c r="B901" s="48" t="s">
        <v>876</v>
      </c>
      <c r="D901" s="48" t="s">
        <v>875</v>
      </c>
      <c r="H901" s="42"/>
      <c r="I901" s="42"/>
      <c r="J901" s="43"/>
      <c r="K901" s="43"/>
      <c r="L901" s="43"/>
      <c r="M901" s="43"/>
      <c r="N901" s="43"/>
      <c r="O901" s="43"/>
      <c r="P901" s="43"/>
      <c r="Q901" s="43"/>
      <c r="R901" s="43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</row>
    <row r="902" spans="1:62" x14ac:dyDescent="0.2">
      <c r="A902" s="38" t="s">
        <v>544</v>
      </c>
      <c r="B902" s="48" t="s">
        <v>860</v>
      </c>
      <c r="D902" s="48" t="s">
        <v>875</v>
      </c>
      <c r="H902" s="42"/>
      <c r="I902" s="42"/>
      <c r="J902" s="43"/>
      <c r="K902" s="43"/>
      <c r="L902" s="43"/>
      <c r="M902" s="43"/>
      <c r="N902" s="43"/>
      <c r="O902" s="43"/>
      <c r="P902" s="43"/>
      <c r="Q902" s="43"/>
      <c r="R902" s="43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</row>
    <row r="903" spans="1:62" x14ac:dyDescent="0.2">
      <c r="A903" s="38" t="s">
        <v>495</v>
      </c>
      <c r="B903" s="48" t="s">
        <v>874</v>
      </c>
      <c r="D903" s="48" t="s">
        <v>875</v>
      </c>
      <c r="H903" s="42"/>
      <c r="I903" s="42"/>
      <c r="J903" s="43"/>
      <c r="K903" s="43"/>
      <c r="L903" s="43"/>
      <c r="M903" s="43"/>
      <c r="N903" s="43"/>
      <c r="O903" s="43"/>
      <c r="P903" s="43"/>
      <c r="Q903" s="43"/>
      <c r="R903" s="43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</row>
    <row r="904" spans="1:62" x14ac:dyDescent="0.2">
      <c r="A904" s="38" t="s">
        <v>466</v>
      </c>
      <c r="B904" s="48" t="s">
        <v>876</v>
      </c>
      <c r="D904" s="48" t="s">
        <v>875</v>
      </c>
      <c r="H904" s="42"/>
      <c r="I904" s="42"/>
      <c r="J904" s="43"/>
      <c r="K904" s="43"/>
      <c r="L904" s="43"/>
      <c r="M904" s="43"/>
      <c r="N904" s="43"/>
      <c r="O904" s="43"/>
      <c r="P904" s="43"/>
      <c r="Q904" s="43"/>
      <c r="R904" s="43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</row>
    <row r="905" spans="1:62" x14ac:dyDescent="0.2">
      <c r="A905" s="38" t="s">
        <v>593</v>
      </c>
      <c r="B905" s="48" t="s">
        <v>876</v>
      </c>
      <c r="D905" s="48" t="s">
        <v>877</v>
      </c>
      <c r="H905" s="42"/>
      <c r="I905" s="42"/>
      <c r="J905" s="43"/>
      <c r="K905" s="43"/>
      <c r="L905" s="43"/>
      <c r="M905" s="43"/>
      <c r="N905" s="43"/>
      <c r="O905" s="43"/>
      <c r="P905" s="43"/>
      <c r="Q905" s="43"/>
      <c r="R905" s="43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</row>
    <row r="906" spans="1:62" x14ac:dyDescent="0.2">
      <c r="A906" s="38" t="s">
        <v>625</v>
      </c>
      <c r="B906" s="48" t="s">
        <v>874</v>
      </c>
      <c r="D906" s="48" t="s">
        <v>875</v>
      </c>
      <c r="H906" s="42"/>
      <c r="I906" s="42"/>
      <c r="J906" s="43"/>
      <c r="K906" s="43"/>
      <c r="L906" s="43"/>
      <c r="M906" s="43"/>
      <c r="N906" s="43"/>
      <c r="O906" s="43"/>
      <c r="P906" s="43"/>
      <c r="Q906" s="43"/>
      <c r="R906" s="43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</row>
    <row r="907" spans="1:62" x14ac:dyDescent="0.2">
      <c r="A907" s="38" t="s">
        <v>759</v>
      </c>
      <c r="B907" s="48" t="s">
        <v>874</v>
      </c>
      <c r="D907" s="48" t="s">
        <v>875</v>
      </c>
      <c r="H907" s="42"/>
      <c r="I907" s="42"/>
      <c r="J907" s="43"/>
      <c r="K907" s="43"/>
      <c r="L907" s="43"/>
      <c r="M907" s="43"/>
      <c r="N907" s="43"/>
      <c r="O907" s="43"/>
      <c r="P907" s="43"/>
      <c r="Q907" s="43"/>
      <c r="R907" s="43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</row>
    <row r="908" spans="1:62" x14ac:dyDescent="0.2">
      <c r="A908" s="38" t="s">
        <v>501</v>
      </c>
      <c r="B908" s="48" t="s">
        <v>874</v>
      </c>
      <c r="D908" s="48" t="s">
        <v>875</v>
      </c>
      <c r="H908" s="42"/>
      <c r="I908" s="42"/>
      <c r="J908" s="43"/>
      <c r="K908" s="43"/>
      <c r="L908" s="43"/>
      <c r="M908" s="43"/>
      <c r="N908" s="43"/>
      <c r="O908" s="43"/>
      <c r="P908" s="43"/>
      <c r="Q908" s="43"/>
      <c r="R908" s="43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</row>
    <row r="909" spans="1:62" x14ac:dyDescent="0.2">
      <c r="A909" s="38" t="s">
        <v>840</v>
      </c>
      <c r="B909" s="48" t="s">
        <v>874</v>
      </c>
      <c r="D909" s="48" t="s">
        <v>875</v>
      </c>
      <c r="H909" s="42"/>
      <c r="I909" s="42"/>
      <c r="J909" s="43"/>
      <c r="K909" s="43"/>
      <c r="L909" s="43"/>
      <c r="M909" s="43"/>
      <c r="N909" s="43"/>
      <c r="O909" s="43"/>
      <c r="P909" s="43"/>
      <c r="Q909" s="43"/>
      <c r="R909" s="43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</row>
    <row r="910" spans="1:62" x14ac:dyDescent="0.2">
      <c r="A910" s="38" t="s">
        <v>530</v>
      </c>
      <c r="B910" s="48" t="s">
        <v>874</v>
      </c>
      <c r="D910" s="48" t="s">
        <v>875</v>
      </c>
      <c r="H910" s="42"/>
      <c r="I910" s="42"/>
      <c r="J910" s="43"/>
      <c r="K910" s="43"/>
      <c r="L910" s="43"/>
      <c r="M910" s="43"/>
      <c r="N910" s="43"/>
      <c r="O910" s="43"/>
      <c r="P910" s="43"/>
      <c r="Q910" s="43"/>
      <c r="R910" s="43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</row>
    <row r="911" spans="1:62" x14ac:dyDescent="0.2">
      <c r="A911" s="38" t="s">
        <v>856</v>
      </c>
      <c r="B911" s="48" t="s">
        <v>860</v>
      </c>
      <c r="D911" s="48" t="s">
        <v>878</v>
      </c>
      <c r="H911" s="42"/>
      <c r="I911" s="42"/>
      <c r="J911" s="43"/>
      <c r="K911" s="43"/>
      <c r="L911" s="43"/>
      <c r="M911" s="43"/>
      <c r="N911" s="43"/>
      <c r="O911" s="43"/>
      <c r="P911" s="43"/>
      <c r="Q911" s="43"/>
      <c r="R911" s="43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</row>
    <row r="912" spans="1:62" x14ac:dyDescent="0.2">
      <c r="A912" s="38" t="s">
        <v>531</v>
      </c>
      <c r="B912" s="48" t="s">
        <v>874</v>
      </c>
      <c r="D912" s="48" t="s">
        <v>875</v>
      </c>
      <c r="H912" s="42"/>
      <c r="I912" s="42"/>
      <c r="J912" s="43"/>
      <c r="K912" s="43"/>
      <c r="L912" s="43"/>
      <c r="M912" s="43"/>
      <c r="N912" s="43"/>
      <c r="O912" s="43"/>
      <c r="P912" s="43"/>
      <c r="Q912" s="43"/>
      <c r="R912" s="43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</row>
    <row r="913" spans="1:62" x14ac:dyDescent="0.2">
      <c r="A913" s="38" t="s">
        <v>728</v>
      </c>
      <c r="B913" s="48" t="s">
        <v>876</v>
      </c>
      <c r="D913" s="48" t="s">
        <v>877</v>
      </c>
      <c r="H913" s="42"/>
      <c r="I913" s="42"/>
      <c r="J913" s="43"/>
      <c r="K913" s="43"/>
      <c r="L913" s="43"/>
      <c r="M913" s="43"/>
      <c r="N913" s="43"/>
      <c r="O913" s="43"/>
      <c r="P913" s="43"/>
      <c r="Q913" s="43"/>
      <c r="R913" s="43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</row>
    <row r="914" spans="1:62" x14ac:dyDescent="0.2">
      <c r="A914" s="38" t="s">
        <v>594</v>
      </c>
      <c r="B914" s="48" t="s">
        <v>860</v>
      </c>
      <c r="D914" s="48" t="s">
        <v>875</v>
      </c>
      <c r="H914" s="42"/>
      <c r="I914" s="42"/>
      <c r="J914" s="43"/>
      <c r="K914" s="43"/>
      <c r="L914" s="43"/>
      <c r="M914" s="43"/>
      <c r="N914" s="43"/>
      <c r="O914" s="43"/>
      <c r="P914" s="43"/>
      <c r="Q914" s="43"/>
      <c r="R914" s="43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</row>
    <row r="915" spans="1:62" x14ac:dyDescent="0.2">
      <c r="A915" s="38" t="s">
        <v>666</v>
      </c>
      <c r="B915" s="48" t="s">
        <v>876</v>
      </c>
      <c r="D915" s="48" t="s">
        <v>875</v>
      </c>
      <c r="H915" s="42"/>
      <c r="I915" s="42"/>
      <c r="J915" s="43"/>
      <c r="K915" s="43"/>
      <c r="L915" s="43"/>
      <c r="M915" s="43"/>
      <c r="N915" s="43"/>
      <c r="O915" s="43"/>
      <c r="P915" s="43"/>
      <c r="Q915" s="43"/>
      <c r="R915" s="43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</row>
    <row r="916" spans="1:62" x14ac:dyDescent="0.2">
      <c r="A916" s="38" t="s">
        <v>735</v>
      </c>
      <c r="B916" s="48" t="s">
        <v>874</v>
      </c>
      <c r="D916" s="48" t="s">
        <v>875</v>
      </c>
      <c r="H916" s="42"/>
      <c r="I916" s="42"/>
      <c r="J916" s="43"/>
      <c r="K916" s="43"/>
      <c r="L916" s="43"/>
      <c r="M916" s="43"/>
      <c r="N916" s="43"/>
      <c r="O916" s="43"/>
      <c r="P916" s="43"/>
      <c r="Q916" s="43"/>
      <c r="R916" s="43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</row>
    <row r="917" spans="1:62" x14ac:dyDescent="0.2">
      <c r="A917" s="38" t="s">
        <v>857</v>
      </c>
      <c r="B917" s="48" t="s">
        <v>874</v>
      </c>
      <c r="D917" s="48" t="s">
        <v>877</v>
      </c>
      <c r="H917" s="42"/>
      <c r="I917" s="42"/>
      <c r="J917" s="43"/>
      <c r="K917" s="43"/>
      <c r="L917" s="43"/>
      <c r="M917" s="43"/>
      <c r="N917" s="43"/>
      <c r="O917" s="43"/>
      <c r="P917" s="43"/>
      <c r="Q917" s="43"/>
      <c r="R917" s="43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</row>
    <row r="918" spans="1:62" x14ac:dyDescent="0.2">
      <c r="A918" s="38" t="s">
        <v>682</v>
      </c>
      <c r="B918" s="48" t="s">
        <v>874</v>
      </c>
      <c r="D918" s="48" t="s">
        <v>877</v>
      </c>
      <c r="H918" s="42"/>
      <c r="I918" s="42"/>
      <c r="J918" s="43"/>
      <c r="K918" s="43"/>
      <c r="L918" s="43"/>
      <c r="M918" s="43"/>
      <c r="N918" s="43"/>
      <c r="O918" s="43"/>
      <c r="P918" s="43"/>
      <c r="Q918" s="43"/>
      <c r="R918" s="43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</row>
    <row r="919" spans="1:62" x14ac:dyDescent="0.2">
      <c r="A919" s="38" t="s">
        <v>561</v>
      </c>
      <c r="B919" s="48" t="s">
        <v>876</v>
      </c>
      <c r="D919" s="48" t="s">
        <v>875</v>
      </c>
      <c r="H919" s="42"/>
      <c r="I919" s="42"/>
      <c r="J919" s="43"/>
      <c r="K919" s="43"/>
      <c r="L919" s="43"/>
      <c r="M919" s="43"/>
      <c r="N919" s="43"/>
      <c r="O919" s="43"/>
      <c r="P919" s="43"/>
      <c r="Q919" s="43"/>
      <c r="R919" s="43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</row>
    <row r="920" spans="1:62" x14ac:dyDescent="0.2">
      <c r="A920" s="38" t="s">
        <v>827</v>
      </c>
      <c r="B920" s="48" t="s">
        <v>876</v>
      </c>
      <c r="D920" s="48" t="s">
        <v>875</v>
      </c>
      <c r="H920" s="42"/>
      <c r="I920" s="42"/>
      <c r="J920" s="43"/>
      <c r="K920" s="43"/>
      <c r="L920" s="43"/>
      <c r="M920" s="43"/>
      <c r="N920" s="43"/>
      <c r="O920" s="43"/>
      <c r="P920" s="43"/>
      <c r="Q920" s="43"/>
      <c r="R920" s="43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</row>
    <row r="921" spans="1:62" x14ac:dyDescent="0.2">
      <c r="A921" s="38" t="s">
        <v>604</v>
      </c>
      <c r="B921" s="48" t="s">
        <v>876</v>
      </c>
      <c r="D921" s="48" t="s">
        <v>875</v>
      </c>
      <c r="H921" s="42"/>
      <c r="I921" s="42"/>
      <c r="J921" s="43"/>
      <c r="K921" s="43"/>
      <c r="L921" s="43"/>
      <c r="M921" s="43"/>
      <c r="N921" s="43"/>
      <c r="O921" s="43"/>
      <c r="P921" s="43"/>
      <c r="Q921" s="43"/>
      <c r="R921" s="43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</row>
    <row r="922" spans="1:62" x14ac:dyDescent="0.2">
      <c r="A922" s="38" t="s">
        <v>580</v>
      </c>
      <c r="B922" s="48" t="s">
        <v>861</v>
      </c>
      <c r="D922" s="48" t="s">
        <v>878</v>
      </c>
      <c r="H922" s="42"/>
      <c r="I922" s="42"/>
      <c r="J922" s="43"/>
      <c r="K922" s="43"/>
      <c r="L922" s="43"/>
      <c r="M922" s="43"/>
      <c r="N922" s="43"/>
      <c r="O922" s="43"/>
      <c r="P922" s="43"/>
      <c r="Q922" s="43"/>
      <c r="R922" s="43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</row>
    <row r="923" spans="1:62" x14ac:dyDescent="0.2">
      <c r="A923" s="38" t="s">
        <v>532</v>
      </c>
      <c r="B923" s="48" t="s">
        <v>874</v>
      </c>
      <c r="D923" s="48" t="s">
        <v>875</v>
      </c>
      <c r="H923" s="42"/>
      <c r="I923" s="42"/>
      <c r="J923" s="43"/>
      <c r="K923" s="43"/>
      <c r="L923" s="43"/>
      <c r="M923" s="43"/>
      <c r="N923" s="43"/>
      <c r="O923" s="43"/>
      <c r="P923" s="43"/>
      <c r="Q923" s="43"/>
      <c r="R923" s="43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</row>
    <row r="924" spans="1:62" x14ac:dyDescent="0.2">
      <c r="A924" s="38" t="s">
        <v>763</v>
      </c>
      <c r="B924" s="48" t="s">
        <v>876</v>
      </c>
      <c r="D924" s="48" t="s">
        <v>875</v>
      </c>
      <c r="H924" s="42"/>
      <c r="I924" s="42"/>
      <c r="J924" s="43"/>
      <c r="K924" s="43"/>
      <c r="L924" s="43"/>
      <c r="M924" s="43"/>
      <c r="N924" s="43"/>
      <c r="O924" s="43"/>
      <c r="P924" s="43"/>
      <c r="Q924" s="43"/>
      <c r="R924" s="43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</row>
    <row r="925" spans="1:62" x14ac:dyDescent="0.2">
      <c r="A925" s="38" t="s">
        <v>745</v>
      </c>
      <c r="B925" s="48" t="s">
        <v>874</v>
      </c>
      <c r="D925" s="48" t="s">
        <v>875</v>
      </c>
      <c r="H925" s="42"/>
      <c r="I925" s="42"/>
      <c r="J925" s="43"/>
      <c r="K925" s="43"/>
      <c r="L925" s="43"/>
      <c r="M925" s="43"/>
      <c r="N925" s="43"/>
      <c r="O925" s="43"/>
      <c r="P925" s="43"/>
      <c r="Q925" s="43"/>
      <c r="R925" s="43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</row>
    <row r="926" spans="1:62" x14ac:dyDescent="0.2">
      <c r="A926" s="38" t="s">
        <v>627</v>
      </c>
      <c r="B926" s="48" t="s">
        <v>874</v>
      </c>
      <c r="D926" s="48" t="s">
        <v>875</v>
      </c>
      <c r="H926" s="42"/>
      <c r="I926" s="42"/>
      <c r="J926" s="43"/>
      <c r="K926" s="43"/>
      <c r="L926" s="43"/>
      <c r="M926" s="43"/>
      <c r="N926" s="43"/>
      <c r="O926" s="43"/>
      <c r="P926" s="43"/>
      <c r="Q926" s="43"/>
      <c r="R926" s="43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</row>
    <row r="927" spans="1:62" x14ac:dyDescent="0.2">
      <c r="A927" s="38" t="s">
        <v>729</v>
      </c>
      <c r="B927" s="48" t="s">
        <v>874</v>
      </c>
      <c r="D927" s="48" t="s">
        <v>875</v>
      </c>
      <c r="H927" s="42"/>
      <c r="I927" s="42"/>
      <c r="J927" s="43"/>
      <c r="K927" s="43"/>
      <c r="L927" s="43"/>
      <c r="M927" s="43"/>
      <c r="N927" s="43"/>
      <c r="O927" s="43"/>
      <c r="P927" s="43"/>
      <c r="Q927" s="43"/>
      <c r="R927" s="43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</row>
    <row r="928" spans="1:62" x14ac:dyDescent="0.2">
      <c r="A928" s="38" t="s">
        <v>692</v>
      </c>
      <c r="B928" s="48" t="s">
        <v>874</v>
      </c>
      <c r="D928" s="48" t="s">
        <v>875</v>
      </c>
      <c r="H928" s="42"/>
      <c r="I928" s="42"/>
      <c r="J928" s="43"/>
      <c r="K928" s="43"/>
      <c r="L928" s="43"/>
      <c r="M928" s="43"/>
      <c r="N928" s="43"/>
      <c r="O928" s="43"/>
      <c r="P928" s="43"/>
      <c r="Q928" s="43"/>
      <c r="R928" s="43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</row>
    <row r="929" spans="1:62" x14ac:dyDescent="0.2">
      <c r="A929" s="38" t="s">
        <v>554</v>
      </c>
      <c r="B929" s="48" t="s">
        <v>874</v>
      </c>
      <c r="D929" s="48" t="s">
        <v>875</v>
      </c>
      <c r="H929" s="42"/>
      <c r="I929" s="42"/>
      <c r="J929" s="43"/>
      <c r="K929" s="43"/>
      <c r="L929" s="43"/>
      <c r="M929" s="43"/>
      <c r="N929" s="43"/>
      <c r="O929" s="43"/>
      <c r="P929" s="43"/>
      <c r="Q929" s="43"/>
      <c r="R929" s="43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</row>
    <row r="930" spans="1:62" x14ac:dyDescent="0.2">
      <c r="A930" s="38" t="s">
        <v>836</v>
      </c>
      <c r="B930" s="48" t="s">
        <v>860</v>
      </c>
      <c r="D930" s="48" t="s">
        <v>875</v>
      </c>
      <c r="H930" s="42"/>
      <c r="I930" s="42"/>
      <c r="J930" s="43"/>
      <c r="K930" s="43"/>
      <c r="L930" s="43"/>
      <c r="M930" s="43"/>
      <c r="N930" s="43"/>
      <c r="O930" s="43"/>
      <c r="P930" s="43"/>
      <c r="Q930" s="43"/>
      <c r="R930" s="43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</row>
    <row r="931" spans="1:62" x14ac:dyDescent="0.2">
      <c r="A931" s="38" t="s">
        <v>746</v>
      </c>
      <c r="B931" s="48" t="s">
        <v>876</v>
      </c>
      <c r="D931" s="48" t="s">
        <v>875</v>
      </c>
      <c r="H931" s="42"/>
      <c r="I931" s="42"/>
      <c r="J931" s="43"/>
      <c r="K931" s="43"/>
      <c r="L931" s="43"/>
      <c r="M931" s="43"/>
      <c r="N931" s="43"/>
      <c r="O931" s="43"/>
      <c r="P931" s="43"/>
      <c r="Q931" s="43"/>
      <c r="R931" s="43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</row>
    <row r="932" spans="1:62" x14ac:dyDescent="0.2">
      <c r="A932" s="38" t="s">
        <v>753</v>
      </c>
      <c r="B932" s="48" t="s">
        <v>861</v>
      </c>
      <c r="D932" s="48" t="s">
        <v>878</v>
      </c>
      <c r="H932" s="42"/>
      <c r="I932" s="42"/>
      <c r="J932" s="43"/>
      <c r="K932" s="43"/>
      <c r="L932" s="43"/>
      <c r="M932" s="43"/>
      <c r="N932" s="43"/>
      <c r="O932" s="43"/>
      <c r="P932" s="43"/>
      <c r="Q932" s="43"/>
      <c r="R932" s="43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</row>
    <row r="933" spans="1:62" x14ac:dyDescent="0.2">
      <c r="A933" s="38" t="s">
        <v>538</v>
      </c>
      <c r="B933" s="48" t="s">
        <v>876</v>
      </c>
      <c r="D933" s="48" t="s">
        <v>875</v>
      </c>
      <c r="H933" s="42"/>
      <c r="I933" s="42"/>
      <c r="J933" s="43"/>
      <c r="K933" s="43"/>
      <c r="L933" s="43"/>
      <c r="M933" s="43"/>
      <c r="N933" s="43"/>
      <c r="O933" s="43"/>
      <c r="P933" s="43"/>
      <c r="Q933" s="43"/>
      <c r="R933" s="43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</row>
    <row r="934" spans="1:62" x14ac:dyDescent="0.2">
      <c r="A934" s="38" t="s">
        <v>498</v>
      </c>
      <c r="B934" s="48" t="s">
        <v>874</v>
      </c>
      <c r="D934" s="48" t="s">
        <v>875</v>
      </c>
      <c r="H934" s="42"/>
      <c r="I934" s="42"/>
      <c r="J934" s="43"/>
      <c r="K934" s="43"/>
      <c r="L934" s="43"/>
      <c r="M934" s="43"/>
      <c r="N934" s="43"/>
      <c r="O934" s="43"/>
      <c r="P934" s="43"/>
      <c r="Q934" s="43"/>
      <c r="R934" s="43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</row>
    <row r="935" spans="1:62" x14ac:dyDescent="0.2">
      <c r="A935" s="38" t="s">
        <v>621</v>
      </c>
      <c r="B935" s="48" t="s">
        <v>874</v>
      </c>
      <c r="D935" s="48" t="s">
        <v>875</v>
      </c>
      <c r="H935" s="42"/>
      <c r="I935" s="42"/>
      <c r="J935" s="43"/>
      <c r="K935" s="43"/>
      <c r="L935" s="43"/>
      <c r="M935" s="43"/>
      <c r="N935" s="43"/>
      <c r="O935" s="43"/>
      <c r="P935" s="43"/>
      <c r="Q935" s="43"/>
      <c r="R935" s="43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</row>
    <row r="936" spans="1:62" x14ac:dyDescent="0.2">
      <c r="A936" s="38" t="s">
        <v>736</v>
      </c>
      <c r="B936" s="48" t="s">
        <v>876</v>
      </c>
      <c r="D936" s="48" t="s">
        <v>877</v>
      </c>
      <c r="H936" s="42"/>
      <c r="I936" s="42"/>
      <c r="J936" s="43"/>
      <c r="K936" s="43"/>
      <c r="L936" s="43"/>
      <c r="M936" s="43"/>
      <c r="N936" s="43"/>
      <c r="O936" s="43"/>
      <c r="P936" s="43"/>
      <c r="Q936" s="43"/>
      <c r="R936" s="43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</row>
    <row r="937" spans="1:62" x14ac:dyDescent="0.2">
      <c r="A937" s="38" t="s">
        <v>567</v>
      </c>
      <c r="B937" s="48" t="s">
        <v>874</v>
      </c>
      <c r="D937" s="48" t="s">
        <v>875</v>
      </c>
      <c r="H937" s="42"/>
      <c r="I937" s="42"/>
      <c r="J937" s="43"/>
      <c r="K937" s="43"/>
      <c r="L937" s="43"/>
      <c r="M937" s="43"/>
      <c r="N937" s="43"/>
      <c r="O937" s="43"/>
      <c r="P937" s="43"/>
      <c r="Q937" s="43"/>
      <c r="R937" s="43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</row>
    <row r="938" spans="1:62" x14ac:dyDescent="0.2">
      <c r="A938" s="38" t="s">
        <v>533</v>
      </c>
      <c r="B938" s="48" t="s">
        <v>876</v>
      </c>
      <c r="D938" s="48" t="s">
        <v>877</v>
      </c>
      <c r="H938" s="42"/>
      <c r="I938" s="42"/>
      <c r="J938" s="43"/>
      <c r="K938" s="43"/>
      <c r="L938" s="43"/>
      <c r="M938" s="43"/>
      <c r="N938" s="43"/>
      <c r="O938" s="43"/>
      <c r="P938" s="43"/>
      <c r="Q938" s="43"/>
      <c r="R938" s="43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</row>
    <row r="939" spans="1:62" x14ac:dyDescent="0.2">
      <c r="A939" s="38" t="s">
        <v>824</v>
      </c>
      <c r="B939" s="48" t="s">
        <v>876</v>
      </c>
      <c r="D939" s="48" t="s">
        <v>875</v>
      </c>
      <c r="H939" s="42"/>
      <c r="I939" s="42"/>
      <c r="J939" s="43"/>
      <c r="K939" s="43"/>
      <c r="L939" s="43"/>
      <c r="M939" s="43"/>
      <c r="N939" s="43"/>
      <c r="O939" s="43"/>
      <c r="P939" s="43"/>
      <c r="Q939" s="43"/>
      <c r="R939" s="43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</row>
    <row r="940" spans="1:62" x14ac:dyDescent="0.2">
      <c r="A940" s="38" t="s">
        <v>448</v>
      </c>
      <c r="B940" s="48" t="s">
        <v>876</v>
      </c>
      <c r="D940" s="48" t="s">
        <v>875</v>
      </c>
      <c r="H940" s="42"/>
      <c r="I940" s="42"/>
      <c r="J940" s="43"/>
      <c r="K940" s="43"/>
      <c r="L940" s="43"/>
      <c r="M940" s="43"/>
      <c r="N940" s="43"/>
      <c r="O940" s="43"/>
      <c r="P940" s="43"/>
      <c r="Q940" s="43"/>
      <c r="R940" s="43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</row>
    <row r="941" spans="1:62" x14ac:dyDescent="0.2">
      <c r="A941" s="38" t="s">
        <v>842</v>
      </c>
      <c r="B941" s="48" t="s">
        <v>861</v>
      </c>
      <c r="D941" s="48" t="s">
        <v>878</v>
      </c>
      <c r="H941" s="42"/>
      <c r="I941" s="42"/>
      <c r="J941" s="43"/>
      <c r="K941" s="43"/>
      <c r="L941" s="43"/>
      <c r="M941" s="43"/>
      <c r="N941" s="43"/>
      <c r="O941" s="43"/>
      <c r="P941" s="43"/>
      <c r="Q941" s="43"/>
      <c r="R941" s="43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</row>
    <row r="942" spans="1:62" x14ac:dyDescent="0.2">
      <c r="A942" s="38" t="s">
        <v>754</v>
      </c>
      <c r="B942" s="48" t="s">
        <v>876</v>
      </c>
      <c r="D942" s="48" t="s">
        <v>877</v>
      </c>
      <c r="H942" s="42"/>
      <c r="I942" s="42"/>
      <c r="J942" s="43"/>
      <c r="K942" s="43"/>
      <c r="L942" s="43"/>
      <c r="M942" s="43"/>
      <c r="N942" s="43"/>
      <c r="O942" s="43"/>
      <c r="P942" s="43"/>
      <c r="Q942" s="43"/>
      <c r="R942" s="43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</row>
    <row r="943" spans="1:62" x14ac:dyDescent="0.2">
      <c r="A943" s="38" t="s">
        <v>485</v>
      </c>
      <c r="B943" s="48" t="s">
        <v>861</v>
      </c>
      <c r="D943" s="48" t="s">
        <v>878</v>
      </c>
      <c r="H943" s="42"/>
      <c r="I943" s="42"/>
      <c r="J943" s="43"/>
      <c r="K943" s="43"/>
      <c r="L943" s="43"/>
      <c r="M943" s="43"/>
      <c r="N943" s="43"/>
      <c r="O943" s="43"/>
      <c r="P943" s="43"/>
      <c r="Q943" s="43"/>
      <c r="R943" s="43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</row>
    <row r="944" spans="1:62" x14ac:dyDescent="0.2">
      <c r="A944" s="38" t="s">
        <v>503</v>
      </c>
      <c r="B944" s="48" t="s">
        <v>874</v>
      </c>
      <c r="D944" s="48" t="s">
        <v>875</v>
      </c>
      <c r="H944" s="42"/>
      <c r="I944" s="42"/>
      <c r="J944" s="43"/>
      <c r="K944" s="43"/>
      <c r="L944" s="43"/>
      <c r="M944" s="43"/>
      <c r="N944" s="43"/>
      <c r="O944" s="43"/>
      <c r="P944" s="43"/>
      <c r="Q944" s="43"/>
      <c r="R944" s="43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</row>
    <row r="945" spans="1:62" x14ac:dyDescent="0.2">
      <c r="A945" s="38" t="s">
        <v>683</v>
      </c>
      <c r="B945" s="48" t="s">
        <v>874</v>
      </c>
      <c r="D945" s="48" t="s">
        <v>875</v>
      </c>
      <c r="H945" s="42"/>
      <c r="I945" s="42"/>
      <c r="J945" s="43"/>
      <c r="K945" s="43"/>
      <c r="L945" s="43"/>
      <c r="M945" s="43"/>
      <c r="N945" s="43"/>
      <c r="O945" s="43"/>
      <c r="P945" s="43"/>
      <c r="Q945" s="43"/>
      <c r="R945" s="43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</row>
    <row r="946" spans="1:62" x14ac:dyDescent="0.2">
      <c r="A946" s="38" t="s">
        <v>569</v>
      </c>
      <c r="B946" s="48" t="s">
        <v>874</v>
      </c>
      <c r="D946" s="48" t="s">
        <v>875</v>
      </c>
      <c r="H946" s="42"/>
      <c r="I946" s="42"/>
      <c r="J946" s="43"/>
      <c r="K946" s="43"/>
      <c r="L946" s="43"/>
      <c r="M946" s="43"/>
      <c r="N946" s="43"/>
      <c r="O946" s="43"/>
      <c r="P946" s="43"/>
      <c r="Q946" s="43"/>
      <c r="R946" s="43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</row>
    <row r="947" spans="1:62" x14ac:dyDescent="0.2">
      <c r="A947" s="38" t="s">
        <v>519</v>
      </c>
      <c r="B947" s="48" t="s">
        <v>876</v>
      </c>
      <c r="D947" s="48" t="s">
        <v>875</v>
      </c>
      <c r="H947" s="42"/>
      <c r="I947" s="42"/>
      <c r="J947" s="43"/>
      <c r="K947" s="43"/>
      <c r="L947" s="43"/>
      <c r="M947" s="43"/>
      <c r="N947" s="43"/>
      <c r="O947" s="43"/>
      <c r="P947" s="43"/>
      <c r="Q947" s="43"/>
      <c r="R947" s="43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</row>
    <row r="948" spans="1:62" x14ac:dyDescent="0.2">
      <c r="A948" s="38" t="s">
        <v>504</v>
      </c>
      <c r="B948" s="48" t="s">
        <v>860</v>
      </c>
      <c r="D948" s="48" t="s">
        <v>875</v>
      </c>
      <c r="H948" s="42"/>
      <c r="I948" s="42"/>
      <c r="J948" s="43"/>
      <c r="K948" s="43"/>
      <c r="L948" s="43"/>
      <c r="M948" s="43"/>
      <c r="N948" s="43"/>
      <c r="O948" s="43"/>
      <c r="P948" s="43"/>
      <c r="Q948" s="43"/>
      <c r="R948" s="43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</row>
    <row r="949" spans="1:62" x14ac:dyDescent="0.2">
      <c r="A949" s="38" t="s">
        <v>505</v>
      </c>
      <c r="B949" s="48" t="s">
        <v>874</v>
      </c>
      <c r="D949" s="48" t="s">
        <v>877</v>
      </c>
      <c r="H949" s="42"/>
      <c r="I949" s="42"/>
      <c r="J949" s="43"/>
      <c r="K949" s="43"/>
      <c r="L949" s="43"/>
      <c r="M949" s="43"/>
      <c r="N949" s="43"/>
      <c r="O949" s="43"/>
      <c r="P949" s="43"/>
      <c r="Q949" s="43"/>
      <c r="R949" s="43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</row>
    <row r="950" spans="1:62" x14ac:dyDescent="0.2">
      <c r="A950" s="38" t="s">
        <v>764</v>
      </c>
      <c r="B950" s="48" t="s">
        <v>874</v>
      </c>
      <c r="D950" s="48" t="s">
        <v>875</v>
      </c>
      <c r="H950" s="42"/>
      <c r="I950" s="42"/>
      <c r="J950" s="43"/>
      <c r="K950" s="43"/>
      <c r="L950" s="43"/>
      <c r="M950" s="43"/>
      <c r="N950" s="43"/>
      <c r="O950" s="43"/>
      <c r="P950" s="43"/>
      <c r="Q950" s="43"/>
      <c r="R950" s="43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</row>
    <row r="951" spans="1:62" x14ac:dyDescent="0.2">
      <c r="A951" s="38" t="s">
        <v>506</v>
      </c>
      <c r="B951" s="48" t="s">
        <v>860</v>
      </c>
      <c r="D951" s="48" t="s">
        <v>875</v>
      </c>
      <c r="H951" s="42"/>
      <c r="I951" s="42"/>
      <c r="J951" s="43"/>
      <c r="K951" s="43"/>
      <c r="L951" s="43"/>
      <c r="M951" s="43"/>
      <c r="N951" s="43"/>
      <c r="O951" s="43"/>
      <c r="P951" s="43"/>
      <c r="Q951" s="43"/>
      <c r="R951" s="43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</row>
    <row r="952" spans="1:62" x14ac:dyDescent="0.2">
      <c r="A952" s="38" t="s">
        <v>702</v>
      </c>
      <c r="B952" s="48" t="s">
        <v>876</v>
      </c>
      <c r="D952" s="48" t="s">
        <v>875</v>
      </c>
      <c r="H952" s="42"/>
      <c r="I952" s="42"/>
      <c r="J952" s="43"/>
      <c r="K952" s="43"/>
      <c r="L952" s="43"/>
      <c r="M952" s="43"/>
      <c r="N952" s="43"/>
      <c r="O952" s="43"/>
      <c r="P952" s="43"/>
      <c r="Q952" s="43"/>
      <c r="R952" s="43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</row>
    <row r="953" spans="1:62" x14ac:dyDescent="0.2">
      <c r="A953" s="38" t="s">
        <v>703</v>
      </c>
      <c r="B953" s="48" t="s">
        <v>874</v>
      </c>
      <c r="D953" s="48" t="s">
        <v>875</v>
      </c>
      <c r="H953" s="42"/>
      <c r="I953" s="42"/>
      <c r="J953" s="43"/>
      <c r="K953" s="43"/>
      <c r="L953" s="43"/>
      <c r="M953" s="43"/>
      <c r="N953" s="43"/>
      <c r="O953" s="43"/>
      <c r="P953" s="43"/>
      <c r="Q953" s="43"/>
      <c r="R953" s="43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</row>
    <row r="954" spans="1:62" x14ac:dyDescent="0.2">
      <c r="A954" s="38" t="s">
        <v>556</v>
      </c>
      <c r="B954" s="48" t="s">
        <v>876</v>
      </c>
      <c r="D954" s="48" t="s">
        <v>875</v>
      </c>
      <c r="H954" s="42"/>
      <c r="I954" s="42"/>
      <c r="J954" s="43"/>
      <c r="K954" s="43"/>
      <c r="L954" s="43"/>
      <c r="M954" s="43"/>
      <c r="N954" s="43"/>
      <c r="O954" s="43"/>
      <c r="P954" s="43"/>
      <c r="Q954" s="43"/>
      <c r="R954" s="43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</row>
    <row r="955" spans="1:62" x14ac:dyDescent="0.2">
      <c r="A955" s="38" t="s">
        <v>848</v>
      </c>
      <c r="B955" s="48" t="s">
        <v>860</v>
      </c>
      <c r="D955" s="48" t="s">
        <v>875</v>
      </c>
      <c r="H955" s="42"/>
      <c r="I955" s="42"/>
      <c r="J955" s="43"/>
      <c r="K955" s="43"/>
      <c r="L955" s="43"/>
      <c r="M955" s="43"/>
      <c r="N955" s="43"/>
      <c r="O955" s="43"/>
      <c r="P955" s="43"/>
      <c r="Q955" s="43"/>
      <c r="R955" s="43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</row>
    <row r="956" spans="1:62" x14ac:dyDescent="0.2">
      <c r="A956" s="38" t="s">
        <v>595</v>
      </c>
      <c r="B956" s="48" t="s">
        <v>876</v>
      </c>
      <c r="D956" s="48" t="s">
        <v>877</v>
      </c>
      <c r="H956" s="42"/>
      <c r="I956" s="42"/>
      <c r="J956" s="43"/>
      <c r="K956" s="43"/>
      <c r="L956" s="43"/>
      <c r="M956" s="43"/>
      <c r="N956" s="43"/>
      <c r="O956" s="43"/>
      <c r="P956" s="43"/>
      <c r="Q956" s="43"/>
      <c r="R956" s="43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</row>
    <row r="957" spans="1:62" x14ac:dyDescent="0.2">
      <c r="A957" s="38" t="s">
        <v>527</v>
      </c>
      <c r="B957" s="48" t="s">
        <v>861</v>
      </c>
      <c r="D957" s="48" t="s">
        <v>878</v>
      </c>
      <c r="H957" s="42"/>
      <c r="I957" s="42"/>
      <c r="J957" s="43"/>
      <c r="K957" s="43"/>
      <c r="L957" s="43"/>
      <c r="M957" s="43"/>
      <c r="N957" s="43"/>
      <c r="O957" s="43"/>
      <c r="P957" s="43"/>
      <c r="Q957" s="43"/>
      <c r="R957" s="43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</row>
    <row r="958" spans="1:62" x14ac:dyDescent="0.2">
      <c r="A958" s="38" t="s">
        <v>747</v>
      </c>
      <c r="B958" s="48" t="s">
        <v>874</v>
      </c>
      <c r="D958" s="48" t="s">
        <v>875</v>
      </c>
      <c r="H958" s="42"/>
      <c r="I958" s="42"/>
      <c r="J958" s="43"/>
      <c r="K958" s="43"/>
      <c r="L958" s="43"/>
      <c r="M958" s="43"/>
      <c r="N958" s="43"/>
      <c r="O958" s="43"/>
      <c r="P958" s="43"/>
      <c r="Q958" s="43"/>
      <c r="R958" s="43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</row>
    <row r="959" spans="1:62" x14ac:dyDescent="0.2">
      <c r="A959" s="38" t="s">
        <v>539</v>
      </c>
      <c r="B959" s="48" t="s">
        <v>860</v>
      </c>
      <c r="D959" s="48" t="s">
        <v>875</v>
      </c>
      <c r="H959" s="42"/>
      <c r="I959" s="42"/>
      <c r="J959" s="43"/>
      <c r="K959" s="43"/>
      <c r="L959" s="43"/>
      <c r="M959" s="43"/>
      <c r="N959" s="43"/>
      <c r="O959" s="43"/>
      <c r="P959" s="43"/>
      <c r="Q959" s="43"/>
      <c r="R959" s="43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</row>
    <row r="960" spans="1:62" x14ac:dyDescent="0.2">
      <c r="A960" s="38" t="s">
        <v>540</v>
      </c>
      <c r="B960" s="48" t="s">
        <v>874</v>
      </c>
      <c r="D960" s="48" t="s">
        <v>875</v>
      </c>
      <c r="H960" s="42"/>
      <c r="I960" s="42"/>
      <c r="J960" s="43"/>
      <c r="K960" s="43"/>
      <c r="L960" s="43"/>
      <c r="M960" s="43"/>
      <c r="N960" s="43"/>
      <c r="O960" s="43"/>
      <c r="P960" s="43"/>
      <c r="Q960" s="43"/>
      <c r="R960" s="43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</row>
    <row r="961" spans="1:62" x14ac:dyDescent="0.2">
      <c r="A961" s="38" t="s">
        <v>467</v>
      </c>
      <c r="B961" s="48" t="s">
        <v>874</v>
      </c>
      <c r="D961" s="48" t="s">
        <v>875</v>
      </c>
      <c r="H961" s="42"/>
      <c r="I961" s="42"/>
      <c r="J961" s="43"/>
      <c r="K961" s="43"/>
      <c r="L961" s="43"/>
      <c r="M961" s="43"/>
      <c r="N961" s="43"/>
      <c r="O961" s="43"/>
      <c r="P961" s="43"/>
      <c r="Q961" s="43"/>
      <c r="R961" s="43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</row>
    <row r="962" spans="1:62" x14ac:dyDescent="0.2">
      <c r="A962" s="38" t="s">
        <v>623</v>
      </c>
      <c r="B962" s="48" t="s">
        <v>876</v>
      </c>
      <c r="D962" s="48" t="s">
        <v>875</v>
      </c>
      <c r="H962" s="42"/>
      <c r="I962" s="42"/>
      <c r="J962" s="43"/>
      <c r="K962" s="43"/>
      <c r="L962" s="43"/>
      <c r="M962" s="43"/>
      <c r="N962" s="43"/>
      <c r="O962" s="43"/>
      <c r="P962" s="43"/>
      <c r="Q962" s="43"/>
      <c r="R962" s="43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</row>
    <row r="963" spans="1:62" x14ac:dyDescent="0.2">
      <c r="A963" s="38" t="s">
        <v>547</v>
      </c>
      <c r="B963" s="48" t="s">
        <v>874</v>
      </c>
      <c r="D963" s="48" t="s">
        <v>875</v>
      </c>
      <c r="H963" s="42"/>
      <c r="I963" s="42"/>
      <c r="J963" s="43"/>
      <c r="K963" s="43"/>
      <c r="L963" s="43"/>
      <c r="M963" s="43"/>
      <c r="N963" s="43"/>
      <c r="O963" s="43"/>
      <c r="P963" s="43"/>
      <c r="Q963" s="43"/>
      <c r="R963" s="43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</row>
    <row r="964" spans="1:62" x14ac:dyDescent="0.2">
      <c r="A964" s="38" t="s">
        <v>710</v>
      </c>
      <c r="B964" s="48" t="s">
        <v>874</v>
      </c>
      <c r="D964" s="48" t="s">
        <v>875</v>
      </c>
      <c r="H964" s="42"/>
      <c r="I964" s="42"/>
      <c r="J964" s="43"/>
      <c r="K964" s="43"/>
      <c r="L964" s="43"/>
      <c r="M964" s="43"/>
      <c r="N964" s="43"/>
      <c r="O964" s="43"/>
      <c r="P964" s="43"/>
      <c r="Q964" s="43"/>
      <c r="R964" s="43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</row>
    <row r="965" spans="1:62" x14ac:dyDescent="0.2">
      <c r="A965" s="38" t="s">
        <v>765</v>
      </c>
      <c r="B965" s="48" t="s">
        <v>874</v>
      </c>
      <c r="D965" s="48" t="s">
        <v>875</v>
      </c>
      <c r="H965" s="42"/>
      <c r="I965" s="42"/>
      <c r="J965" s="43"/>
      <c r="K965" s="43"/>
      <c r="L965" s="43"/>
      <c r="M965" s="43"/>
      <c r="N965" s="43"/>
      <c r="O965" s="43"/>
      <c r="P965" s="43"/>
      <c r="Q965" s="43"/>
      <c r="R965" s="43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</row>
    <row r="966" spans="1:62" x14ac:dyDescent="0.2">
      <c r="A966" s="38" t="s">
        <v>563</v>
      </c>
      <c r="B966" s="48" t="s">
        <v>874</v>
      </c>
      <c r="D966" s="48" t="s">
        <v>875</v>
      </c>
      <c r="H966" s="42"/>
      <c r="I966" s="42"/>
      <c r="J966" s="43"/>
      <c r="K966" s="43"/>
      <c r="L966" s="43"/>
      <c r="M966" s="43"/>
      <c r="N966" s="43"/>
      <c r="O966" s="43"/>
      <c r="P966" s="43"/>
      <c r="Q966" s="43"/>
      <c r="R966" s="43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</row>
    <row r="967" spans="1:62" x14ac:dyDescent="0.2">
      <c r="A967" s="38" t="s">
        <v>628</v>
      </c>
      <c r="B967" s="48" t="s">
        <v>876</v>
      </c>
      <c r="D967" s="48" t="s">
        <v>875</v>
      </c>
      <c r="H967" s="42"/>
      <c r="I967" s="42"/>
      <c r="J967" s="43"/>
      <c r="K967" s="43"/>
      <c r="L967" s="43"/>
      <c r="M967" s="43"/>
      <c r="N967" s="43"/>
      <c r="O967" s="43"/>
      <c r="P967" s="43"/>
      <c r="Q967" s="43"/>
      <c r="R967" s="43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</row>
    <row r="968" spans="1:62" x14ac:dyDescent="0.2">
      <c r="A968" s="38" t="s">
        <v>564</v>
      </c>
      <c r="B968" s="48" t="s">
        <v>860</v>
      </c>
      <c r="D968" s="48" t="s">
        <v>875</v>
      </c>
      <c r="H968" s="42"/>
      <c r="I968" s="42"/>
      <c r="J968" s="43"/>
      <c r="K968" s="43"/>
      <c r="L968" s="43"/>
      <c r="M968" s="43"/>
      <c r="N968" s="43"/>
      <c r="O968" s="43"/>
      <c r="P968" s="43"/>
      <c r="Q968" s="43"/>
      <c r="R968" s="43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</row>
    <row r="969" spans="1:62" x14ac:dyDescent="0.2">
      <c r="A969" s="38" t="s">
        <v>570</v>
      </c>
      <c r="B969" s="48" t="s">
        <v>876</v>
      </c>
      <c r="D969" s="48" t="s">
        <v>875</v>
      </c>
      <c r="H969" s="42"/>
      <c r="I969" s="42"/>
      <c r="J969" s="43"/>
      <c r="K969" s="43"/>
      <c r="L969" s="43"/>
      <c r="M969" s="43"/>
      <c r="N969" s="43"/>
      <c r="O969" s="43"/>
      <c r="P969" s="43"/>
      <c r="Q969" s="43"/>
      <c r="R969" s="43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</row>
    <row r="970" spans="1:62" x14ac:dyDescent="0.2">
      <c r="A970" s="38" t="s">
        <v>761</v>
      </c>
      <c r="B970" s="48" t="s">
        <v>860</v>
      </c>
      <c r="D970" s="48" t="s">
        <v>875</v>
      </c>
      <c r="H970" s="42"/>
      <c r="I970" s="42"/>
      <c r="J970" s="43"/>
      <c r="K970" s="43"/>
      <c r="L970" s="43"/>
      <c r="M970" s="43"/>
      <c r="N970" s="43"/>
      <c r="O970" s="43"/>
      <c r="P970" s="43"/>
      <c r="Q970" s="43"/>
      <c r="R970" s="43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</row>
    <row r="971" spans="1:62" x14ac:dyDescent="0.2">
      <c r="A971" s="38" t="s">
        <v>837</v>
      </c>
      <c r="B971" s="48" t="s">
        <v>874</v>
      </c>
      <c r="D971" s="48" t="s">
        <v>875</v>
      </c>
      <c r="H971" s="42"/>
      <c r="I971" s="42"/>
      <c r="J971" s="43"/>
      <c r="K971" s="43"/>
      <c r="L971" s="43"/>
      <c r="M971" s="43"/>
      <c r="N971" s="43"/>
      <c r="O971" s="43"/>
      <c r="P971" s="43"/>
      <c r="Q971" s="43"/>
      <c r="R971" s="43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</row>
    <row r="972" spans="1:62" x14ac:dyDescent="0.2">
      <c r="A972" s="38" t="s">
        <v>629</v>
      </c>
      <c r="B972" s="48" t="s">
        <v>876</v>
      </c>
      <c r="D972" s="48" t="s">
        <v>875</v>
      </c>
      <c r="H972" s="42"/>
      <c r="I972" s="42"/>
      <c r="J972" s="43"/>
      <c r="K972" s="43"/>
      <c r="L972" s="43"/>
      <c r="M972" s="43"/>
      <c r="N972" s="43"/>
      <c r="O972" s="43"/>
      <c r="P972" s="43"/>
      <c r="Q972" s="43"/>
      <c r="R972" s="43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</row>
    <row r="973" spans="1:62" x14ac:dyDescent="0.2">
      <c r="A973" s="38" t="s">
        <v>704</v>
      </c>
      <c r="B973" s="48" t="s">
        <v>861</v>
      </c>
      <c r="D973" s="48" t="s">
        <v>878</v>
      </c>
      <c r="H973" s="42"/>
      <c r="I973" s="42"/>
      <c r="J973" s="43"/>
      <c r="K973" s="43"/>
      <c r="L973" s="43"/>
      <c r="M973" s="43"/>
      <c r="N973" s="43"/>
      <c r="O973" s="43"/>
      <c r="P973" s="43"/>
      <c r="Q973" s="43"/>
      <c r="R973" s="43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</row>
    <row r="974" spans="1:62" x14ac:dyDescent="0.2">
      <c r="A974" s="38" t="s">
        <v>721</v>
      </c>
      <c r="B974" s="48" t="s">
        <v>874</v>
      </c>
      <c r="D974" s="48" t="s">
        <v>875</v>
      </c>
      <c r="H974" s="42"/>
      <c r="I974" s="42"/>
      <c r="J974" s="43"/>
      <c r="K974" s="43"/>
      <c r="L974" s="43"/>
      <c r="M974" s="43"/>
      <c r="N974" s="43"/>
      <c r="O974" s="43"/>
      <c r="P974" s="43"/>
      <c r="Q974" s="43"/>
      <c r="R974" s="43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</row>
    <row r="975" spans="1:62" x14ac:dyDescent="0.2">
      <c r="A975" s="38" t="s">
        <v>766</v>
      </c>
      <c r="B975" s="48" t="s">
        <v>860</v>
      </c>
      <c r="D975" s="48" t="s">
        <v>875</v>
      </c>
      <c r="H975" s="42"/>
      <c r="I975" s="42"/>
      <c r="J975" s="43"/>
      <c r="K975" s="43"/>
      <c r="L975" s="43"/>
      <c r="M975" s="43"/>
      <c r="N975" s="43"/>
      <c r="O975" s="43"/>
      <c r="P975" s="43"/>
      <c r="Q975" s="43"/>
      <c r="R975" s="43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</row>
    <row r="976" spans="1:62" x14ac:dyDescent="0.2">
      <c r="A976" s="38" t="s">
        <v>748</v>
      </c>
      <c r="B976" s="48" t="s">
        <v>876</v>
      </c>
      <c r="D976" s="48" t="s">
        <v>875</v>
      </c>
      <c r="H976" s="42"/>
      <c r="I976" s="42"/>
      <c r="J976" s="43"/>
      <c r="K976" s="43"/>
      <c r="L976" s="43"/>
      <c r="M976" s="43"/>
      <c r="N976" s="43"/>
      <c r="O976" s="43"/>
      <c r="P976" s="43"/>
      <c r="Q976" s="43"/>
      <c r="R976" s="43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</row>
    <row r="977" spans="1:62" x14ac:dyDescent="0.2">
      <c r="A977" s="38" t="s">
        <v>606</v>
      </c>
      <c r="B977" s="48" t="s">
        <v>860</v>
      </c>
      <c r="D977" s="48" t="s">
        <v>875</v>
      </c>
      <c r="H977" s="42"/>
      <c r="I977" s="42"/>
      <c r="J977" s="43"/>
      <c r="K977" s="43"/>
      <c r="L977" s="43"/>
      <c r="M977" s="43"/>
      <c r="N977" s="43"/>
      <c r="O977" s="43"/>
      <c r="P977" s="43"/>
      <c r="Q977" s="43"/>
      <c r="R977" s="43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</row>
    <row r="978" spans="1:62" x14ac:dyDescent="0.2">
      <c r="A978" s="38" t="s">
        <v>762</v>
      </c>
      <c r="B978" s="48" t="s">
        <v>874</v>
      </c>
      <c r="D978" s="48" t="s">
        <v>875</v>
      </c>
      <c r="H978" s="42"/>
      <c r="I978" s="42"/>
      <c r="J978" s="43"/>
      <c r="K978" s="43"/>
      <c r="L978" s="43"/>
      <c r="M978" s="43"/>
      <c r="N978" s="43"/>
      <c r="O978" s="43"/>
      <c r="P978" s="43"/>
      <c r="Q978" s="43"/>
      <c r="R978" s="43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</row>
    <row r="979" spans="1:62" x14ac:dyDescent="0.2">
      <c r="A979" s="38" t="s">
        <v>706</v>
      </c>
      <c r="B979" s="48" t="s">
        <v>876</v>
      </c>
      <c r="D979" s="48" t="s">
        <v>875</v>
      </c>
      <c r="H979" s="42"/>
      <c r="I979" s="42"/>
      <c r="J979" s="43"/>
      <c r="K979" s="43"/>
      <c r="L979" s="43"/>
      <c r="M979" s="43"/>
      <c r="N979" s="43"/>
      <c r="O979" s="43"/>
      <c r="P979" s="43"/>
      <c r="Q979" s="43"/>
      <c r="R979" s="43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</row>
    <row r="980" spans="1:62" x14ac:dyDescent="0.2">
      <c r="A980" s="38" t="s">
        <v>749</v>
      </c>
      <c r="B980" s="48" t="s">
        <v>876</v>
      </c>
      <c r="D980" s="48" t="s">
        <v>875</v>
      </c>
      <c r="H980" s="42"/>
      <c r="I980" s="42"/>
      <c r="J980" s="43"/>
      <c r="K980" s="43"/>
      <c r="L980" s="43"/>
      <c r="M980" s="43"/>
      <c r="N980" s="43"/>
      <c r="O980" s="43"/>
      <c r="P980" s="43"/>
      <c r="Q980" s="43"/>
      <c r="R980" s="43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</row>
    <row r="981" spans="1:62" x14ac:dyDescent="0.2">
      <c r="A981" s="38" t="s">
        <v>707</v>
      </c>
      <c r="B981" s="48" t="s">
        <v>876</v>
      </c>
      <c r="D981" s="48" t="s">
        <v>875</v>
      </c>
      <c r="H981" s="42"/>
      <c r="I981" s="42"/>
      <c r="J981" s="43"/>
      <c r="K981" s="43"/>
      <c r="L981" s="43"/>
      <c r="M981" s="43"/>
      <c r="N981" s="43"/>
      <c r="O981" s="43"/>
      <c r="P981" s="43"/>
      <c r="Q981" s="43"/>
      <c r="R981" s="43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</row>
    <row r="982" spans="1:62" x14ac:dyDescent="0.2">
      <c r="A982" s="38" t="s">
        <v>607</v>
      </c>
      <c r="B982" s="48" t="s">
        <v>874</v>
      </c>
      <c r="D982" s="48" t="s">
        <v>875</v>
      </c>
      <c r="H982" s="42"/>
      <c r="I982" s="42"/>
      <c r="J982" s="43"/>
      <c r="K982" s="43"/>
      <c r="L982" s="43"/>
      <c r="M982" s="43"/>
      <c r="N982" s="43"/>
      <c r="O982" s="43"/>
      <c r="P982" s="43"/>
      <c r="Q982" s="43"/>
      <c r="R982" s="43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</row>
    <row r="983" spans="1:62" x14ac:dyDescent="0.2">
      <c r="A983" s="38" t="s">
        <v>711</v>
      </c>
      <c r="B983" s="48" t="s">
        <v>860</v>
      </c>
      <c r="D983" s="48" t="s">
        <v>875</v>
      </c>
      <c r="H983" s="42"/>
      <c r="I983" s="42"/>
      <c r="J983" s="43"/>
      <c r="K983" s="43"/>
      <c r="L983" s="43"/>
      <c r="M983" s="43"/>
      <c r="N983" s="43"/>
      <c r="O983" s="43"/>
      <c r="P983" s="43"/>
      <c r="Q983" s="43"/>
      <c r="R983" s="43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</row>
    <row r="984" spans="1:62" x14ac:dyDescent="0.2">
      <c r="A984" s="38" t="s">
        <v>630</v>
      </c>
      <c r="B984" s="48" t="s">
        <v>874</v>
      </c>
      <c r="D984" s="48" t="s">
        <v>875</v>
      </c>
      <c r="H984" s="42"/>
      <c r="I984" s="42"/>
      <c r="J984" s="43"/>
      <c r="K984" s="43"/>
      <c r="L984" s="43"/>
      <c r="M984" s="43"/>
      <c r="N984" s="43"/>
      <c r="O984" s="43"/>
      <c r="P984" s="43"/>
      <c r="Q984" s="43"/>
      <c r="R984" s="43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</row>
    <row r="985" spans="1:62" x14ac:dyDescent="0.2">
      <c r="A985" s="38" t="s">
        <v>684</v>
      </c>
      <c r="B985" s="48" t="s">
        <v>876</v>
      </c>
      <c r="D985" s="48" t="s">
        <v>875</v>
      </c>
      <c r="H985" s="42"/>
      <c r="I985" s="42"/>
      <c r="J985" s="43"/>
      <c r="K985" s="43"/>
      <c r="L985" s="43"/>
      <c r="M985" s="43"/>
      <c r="N985" s="43"/>
      <c r="O985" s="43"/>
      <c r="P985" s="43"/>
      <c r="Q985" s="43"/>
      <c r="R985" s="43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</row>
    <row r="986" spans="1:62" x14ac:dyDescent="0.2">
      <c r="A986" s="38" t="s">
        <v>750</v>
      </c>
      <c r="B986" s="48" t="s">
        <v>860</v>
      </c>
      <c r="D986" s="48" t="s">
        <v>875</v>
      </c>
      <c r="H986" s="42"/>
      <c r="I986" s="42"/>
      <c r="J986" s="43"/>
      <c r="K986" s="43"/>
      <c r="L986" s="43"/>
      <c r="M986" s="43"/>
      <c r="N986" s="43"/>
      <c r="O986" s="43"/>
      <c r="P986" s="43"/>
      <c r="Q986" s="43"/>
      <c r="R986" s="43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</row>
    <row r="987" spans="1:62" x14ac:dyDescent="0.2">
      <c r="A987" s="38" t="s">
        <v>755</v>
      </c>
      <c r="B987" s="48" t="s">
        <v>874</v>
      </c>
      <c r="D987" s="48" t="s">
        <v>875</v>
      </c>
      <c r="H987" s="42"/>
      <c r="I987" s="42"/>
      <c r="J987" s="43"/>
      <c r="K987" s="43"/>
      <c r="L987" s="43"/>
      <c r="M987" s="43"/>
      <c r="N987" s="43"/>
      <c r="O987" s="43"/>
      <c r="P987" s="43"/>
      <c r="Q987" s="43"/>
      <c r="R987" s="43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</row>
    <row r="988" spans="1:62" x14ac:dyDescent="0.2">
      <c r="A988" s="38" t="s">
        <v>541</v>
      </c>
      <c r="B988" s="48" t="s">
        <v>874</v>
      </c>
      <c r="D988" s="48" t="s">
        <v>875</v>
      </c>
      <c r="H988" s="42"/>
      <c r="I988" s="42"/>
      <c r="J988" s="43"/>
      <c r="K988" s="43"/>
      <c r="L988" s="43"/>
      <c r="M988" s="43"/>
      <c r="N988" s="43"/>
      <c r="O988" s="43"/>
      <c r="P988" s="43"/>
      <c r="Q988" s="43"/>
      <c r="R988" s="43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</row>
    <row r="989" spans="1:62" x14ac:dyDescent="0.2">
      <c r="A989" s="38" t="s">
        <v>712</v>
      </c>
      <c r="B989" s="48" t="s">
        <v>874</v>
      </c>
      <c r="D989" s="48" t="s">
        <v>875</v>
      </c>
      <c r="H989" s="42"/>
      <c r="I989" s="42"/>
      <c r="J989" s="43"/>
      <c r="K989" s="43"/>
      <c r="L989" s="43"/>
      <c r="M989" s="43"/>
      <c r="N989" s="43"/>
      <c r="O989" s="43"/>
      <c r="P989" s="43"/>
      <c r="Q989" s="43"/>
      <c r="R989" s="43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</row>
    <row r="990" spans="1:62" x14ac:dyDescent="0.2">
      <c r="A990" s="38" t="s">
        <v>767</v>
      </c>
      <c r="B990" s="48" t="s">
        <v>874</v>
      </c>
      <c r="D990" s="48" t="s">
        <v>875</v>
      </c>
      <c r="H990" s="42"/>
      <c r="I990" s="42"/>
      <c r="J990" s="43"/>
      <c r="K990" s="43"/>
      <c r="L990" s="43"/>
      <c r="M990" s="43"/>
      <c r="N990" s="43"/>
      <c r="O990" s="43"/>
      <c r="P990" s="43"/>
      <c r="Q990" s="43"/>
      <c r="R990" s="43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</row>
    <row r="991" spans="1:62" x14ac:dyDescent="0.2">
      <c r="A991" s="38" t="s">
        <v>742</v>
      </c>
      <c r="B991" s="48" t="s">
        <v>874</v>
      </c>
      <c r="D991" s="48" t="s">
        <v>875</v>
      </c>
      <c r="H991" s="42"/>
      <c r="I991" s="42"/>
      <c r="J991" s="43"/>
      <c r="K991" s="43"/>
      <c r="L991" s="43"/>
      <c r="M991" s="43"/>
      <c r="N991" s="43"/>
      <c r="O991" s="43"/>
      <c r="P991" s="43"/>
      <c r="Q991" s="43"/>
      <c r="R991" s="43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</row>
    <row r="992" spans="1:62" x14ac:dyDescent="0.2">
      <c r="A992" s="38" t="s">
        <v>583</v>
      </c>
      <c r="B992" s="48" t="s">
        <v>874</v>
      </c>
      <c r="D992" s="48" t="s">
        <v>875</v>
      </c>
      <c r="H992" s="42"/>
      <c r="I992" s="42"/>
      <c r="J992" s="43"/>
      <c r="K992" s="43"/>
      <c r="L992" s="43"/>
      <c r="M992" s="43"/>
      <c r="N992" s="43"/>
      <c r="O992" s="43"/>
      <c r="P992" s="43"/>
      <c r="Q992" s="43"/>
      <c r="R992" s="43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</row>
    <row r="993" spans="1:62" x14ac:dyDescent="0.2">
      <c r="A993" s="38" t="s">
        <v>584</v>
      </c>
      <c r="B993" s="48" t="s">
        <v>876</v>
      </c>
      <c r="D993" s="48" t="s">
        <v>877</v>
      </c>
      <c r="H993" s="42"/>
      <c r="I993" s="42"/>
      <c r="J993" s="43"/>
      <c r="K993" s="43"/>
      <c r="L993" s="43"/>
      <c r="M993" s="43"/>
      <c r="N993" s="43"/>
      <c r="O993" s="43"/>
      <c r="P993" s="43"/>
      <c r="Q993" s="43"/>
      <c r="R993" s="43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</row>
    <row r="994" spans="1:62" x14ac:dyDescent="0.2">
      <c r="B994" s="48" t="s">
        <v>874</v>
      </c>
      <c r="D994" s="48" t="s">
        <v>875</v>
      </c>
      <c r="H994" s="42"/>
      <c r="I994" s="42"/>
      <c r="J994" s="43"/>
      <c r="K994" s="43"/>
      <c r="L994" s="43"/>
      <c r="M994" s="43"/>
      <c r="N994" s="43"/>
      <c r="O994" s="43"/>
      <c r="P994" s="43"/>
      <c r="Q994" s="43"/>
      <c r="R994" s="43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</row>
    <row r="995" spans="1:62" x14ac:dyDescent="0.2">
      <c r="B995" s="48" t="s">
        <v>860</v>
      </c>
      <c r="D995" s="48" t="s">
        <v>875</v>
      </c>
      <c r="H995" s="42"/>
      <c r="I995" s="42"/>
      <c r="J995" s="43"/>
      <c r="K995" s="43"/>
      <c r="L995" s="43"/>
      <c r="M995" s="43"/>
      <c r="N995" s="43"/>
      <c r="O995" s="43"/>
      <c r="P995" s="43"/>
      <c r="Q995" s="43"/>
      <c r="R995" s="43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</row>
    <row r="996" spans="1:62" x14ac:dyDescent="0.2">
      <c r="H996" s="42"/>
      <c r="I996" s="42"/>
      <c r="J996" s="43"/>
      <c r="K996" s="43"/>
      <c r="L996" s="43"/>
      <c r="M996" s="43"/>
      <c r="N996" s="43"/>
      <c r="O996" s="43"/>
      <c r="P996" s="43"/>
      <c r="Q996" s="43"/>
      <c r="R996" s="43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</row>
    <row r="997" spans="1:62" x14ac:dyDescent="0.2">
      <c r="H997" s="42"/>
      <c r="I997" s="42"/>
      <c r="J997" s="43"/>
      <c r="K997" s="43"/>
      <c r="L997" s="43"/>
      <c r="M997" s="43"/>
      <c r="N997" s="43"/>
      <c r="O997" s="43"/>
      <c r="P997" s="43"/>
      <c r="Q997" s="43"/>
      <c r="R997" s="43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</row>
    <row r="998" spans="1:62" x14ac:dyDescent="0.2">
      <c r="H998" s="42"/>
      <c r="I998" s="42"/>
      <c r="J998" s="43"/>
      <c r="K998" s="43"/>
      <c r="L998" s="43"/>
      <c r="M998" s="43"/>
      <c r="N998" s="43"/>
      <c r="O998" s="43"/>
      <c r="P998" s="43"/>
      <c r="Q998" s="43"/>
      <c r="R998" s="43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</row>
    <row r="999" spans="1:62" x14ac:dyDescent="0.2">
      <c r="H999" s="42"/>
      <c r="I999" s="42"/>
      <c r="J999" s="43"/>
      <c r="K999" s="43"/>
      <c r="L999" s="43"/>
      <c r="M999" s="43"/>
      <c r="N999" s="43"/>
      <c r="O999" s="43"/>
      <c r="P999" s="43"/>
      <c r="Q999" s="43"/>
      <c r="R999" s="43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</row>
    <row r="1000" spans="1:62" x14ac:dyDescent="0.2">
      <c r="H1000" s="42"/>
      <c r="I1000" s="42"/>
      <c r="J1000" s="43"/>
      <c r="K1000" s="43"/>
      <c r="L1000" s="43"/>
      <c r="M1000" s="43"/>
      <c r="N1000" s="43"/>
      <c r="O1000" s="43"/>
      <c r="P1000" s="43"/>
      <c r="Q1000" s="43"/>
      <c r="R1000" s="43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</row>
    <row r="1001" spans="1:62" x14ac:dyDescent="0.2">
      <c r="H1001" s="42"/>
      <c r="I1001" s="42"/>
      <c r="J1001" s="43"/>
      <c r="K1001" s="43"/>
      <c r="L1001" s="43"/>
      <c r="M1001" s="43"/>
      <c r="N1001" s="43"/>
      <c r="O1001" s="43"/>
      <c r="P1001" s="43"/>
      <c r="Q1001" s="43"/>
      <c r="R1001" s="43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</row>
    <row r="1002" spans="1:62" x14ac:dyDescent="0.2">
      <c r="H1002" s="42"/>
      <c r="I1002" s="42"/>
      <c r="J1002" s="43"/>
      <c r="K1002" s="43"/>
      <c r="L1002" s="43"/>
      <c r="M1002" s="43"/>
      <c r="N1002" s="43"/>
      <c r="O1002" s="43"/>
      <c r="P1002" s="43"/>
      <c r="Q1002" s="43"/>
      <c r="R1002" s="43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</row>
    <row r="1003" spans="1:62" x14ac:dyDescent="0.2">
      <c r="H1003" s="42"/>
      <c r="I1003" s="42"/>
      <c r="J1003" s="43"/>
      <c r="K1003" s="43"/>
      <c r="L1003" s="43"/>
      <c r="M1003" s="43"/>
      <c r="N1003" s="43"/>
      <c r="O1003" s="43"/>
      <c r="P1003" s="43"/>
      <c r="Q1003" s="43"/>
      <c r="R1003" s="43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</row>
    <row r="1004" spans="1:62" x14ac:dyDescent="0.2">
      <c r="H1004" s="42"/>
      <c r="I1004" s="42"/>
      <c r="J1004" s="43"/>
      <c r="K1004" s="43"/>
      <c r="L1004" s="43"/>
      <c r="M1004" s="43"/>
      <c r="N1004" s="43"/>
      <c r="O1004" s="43"/>
      <c r="P1004" s="43"/>
      <c r="Q1004" s="43"/>
      <c r="R1004" s="43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</row>
    <row r="1005" spans="1:62" x14ac:dyDescent="0.2">
      <c r="H1005" s="42"/>
      <c r="I1005" s="42"/>
      <c r="J1005" s="43"/>
      <c r="K1005" s="43"/>
      <c r="L1005" s="43"/>
      <c r="M1005" s="43"/>
      <c r="N1005" s="43"/>
      <c r="O1005" s="43"/>
      <c r="P1005" s="43"/>
      <c r="Q1005" s="43"/>
      <c r="R1005" s="43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</row>
    <row r="1006" spans="1:62" x14ac:dyDescent="0.2">
      <c r="H1006" s="42"/>
      <c r="I1006" s="42"/>
      <c r="J1006" s="43"/>
      <c r="K1006" s="43"/>
      <c r="L1006" s="43"/>
      <c r="M1006" s="43"/>
      <c r="N1006" s="43"/>
      <c r="O1006" s="43"/>
      <c r="P1006" s="43"/>
      <c r="Q1006" s="43"/>
      <c r="R1006" s="43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</row>
    <row r="1007" spans="1:62" x14ac:dyDescent="0.2">
      <c r="H1007" s="42"/>
      <c r="I1007" s="42"/>
      <c r="J1007" s="43"/>
      <c r="K1007" s="43"/>
      <c r="L1007" s="43"/>
      <c r="M1007" s="43"/>
      <c r="N1007" s="43"/>
      <c r="O1007" s="43"/>
      <c r="P1007" s="43"/>
      <c r="Q1007" s="43"/>
      <c r="R1007" s="43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</row>
    <row r="1008" spans="1:62" x14ac:dyDescent="0.2">
      <c r="H1008" s="42"/>
      <c r="I1008" s="42"/>
      <c r="J1008" s="43"/>
      <c r="K1008" s="43"/>
      <c r="L1008" s="43"/>
      <c r="M1008" s="43"/>
      <c r="N1008" s="43"/>
      <c r="O1008" s="43"/>
      <c r="P1008" s="43"/>
      <c r="Q1008" s="43"/>
      <c r="R1008" s="43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</row>
    <row r="1009" spans="8:62" x14ac:dyDescent="0.2">
      <c r="H1009" s="42"/>
      <c r="I1009" s="42"/>
      <c r="J1009" s="43"/>
      <c r="K1009" s="43"/>
      <c r="L1009" s="43"/>
      <c r="M1009" s="43"/>
      <c r="N1009" s="43"/>
      <c r="O1009" s="43"/>
      <c r="P1009" s="43"/>
      <c r="Q1009" s="43"/>
      <c r="R1009" s="43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</row>
    <row r="1010" spans="8:62" x14ac:dyDescent="0.2">
      <c r="H1010" s="42"/>
      <c r="I1010" s="42"/>
      <c r="J1010" s="43"/>
      <c r="K1010" s="43"/>
      <c r="L1010" s="43"/>
      <c r="M1010" s="43"/>
      <c r="N1010" s="43"/>
      <c r="O1010" s="43"/>
      <c r="P1010" s="43"/>
      <c r="Q1010" s="43"/>
      <c r="R1010" s="43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</row>
    <row r="1011" spans="8:62" x14ac:dyDescent="0.2">
      <c r="H1011" s="42"/>
      <c r="I1011" s="42"/>
      <c r="J1011" s="43"/>
      <c r="K1011" s="43"/>
      <c r="L1011" s="43"/>
      <c r="M1011" s="43"/>
      <c r="N1011" s="43"/>
      <c r="O1011" s="43"/>
      <c r="P1011" s="43"/>
      <c r="Q1011" s="43"/>
      <c r="R1011" s="43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</row>
    <row r="1012" spans="8:62" x14ac:dyDescent="0.2">
      <c r="H1012" s="42"/>
      <c r="I1012" s="42"/>
      <c r="J1012" s="43"/>
      <c r="K1012" s="43"/>
      <c r="L1012" s="43"/>
      <c r="M1012" s="43"/>
      <c r="N1012" s="43"/>
      <c r="O1012" s="43"/>
      <c r="P1012" s="43"/>
      <c r="Q1012" s="43"/>
      <c r="R1012" s="43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</row>
    <row r="1013" spans="8:62" x14ac:dyDescent="0.2">
      <c r="H1013" s="42"/>
      <c r="I1013" s="42"/>
      <c r="J1013" s="43"/>
      <c r="K1013" s="43"/>
      <c r="L1013" s="43"/>
      <c r="M1013" s="43"/>
      <c r="N1013" s="43"/>
      <c r="O1013" s="43"/>
      <c r="P1013" s="43"/>
      <c r="Q1013" s="43"/>
      <c r="R1013" s="43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</row>
    <row r="1014" spans="8:62" x14ac:dyDescent="0.2">
      <c r="H1014" s="42"/>
      <c r="I1014" s="42"/>
      <c r="J1014" s="43"/>
      <c r="K1014" s="43"/>
      <c r="L1014" s="43"/>
      <c r="M1014" s="43"/>
      <c r="N1014" s="43"/>
      <c r="O1014" s="43"/>
      <c r="P1014" s="43"/>
      <c r="Q1014" s="43"/>
      <c r="R1014" s="43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</row>
    <row r="1015" spans="8:62" x14ac:dyDescent="0.2">
      <c r="H1015" s="42"/>
      <c r="I1015" s="42"/>
      <c r="J1015" s="43"/>
      <c r="K1015" s="43"/>
      <c r="L1015" s="43"/>
      <c r="M1015" s="43"/>
      <c r="N1015" s="43"/>
      <c r="O1015" s="43"/>
      <c r="P1015" s="43"/>
      <c r="Q1015" s="43"/>
      <c r="R1015" s="43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</row>
    <row r="1016" spans="8:62" x14ac:dyDescent="0.2">
      <c r="H1016" s="42"/>
      <c r="I1016" s="42"/>
      <c r="J1016" s="43"/>
      <c r="K1016" s="43"/>
      <c r="L1016" s="43"/>
      <c r="M1016" s="43"/>
      <c r="N1016" s="43"/>
      <c r="O1016" s="43"/>
      <c r="P1016" s="43"/>
      <c r="Q1016" s="43"/>
      <c r="R1016" s="43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</row>
    <row r="1017" spans="8:62" x14ac:dyDescent="0.2">
      <c r="H1017" s="42"/>
      <c r="I1017" s="42"/>
      <c r="J1017" s="43"/>
      <c r="K1017" s="43"/>
      <c r="L1017" s="43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</row>
    <row r="1018" spans="8:62" x14ac:dyDescent="0.2">
      <c r="H1018" s="42"/>
      <c r="I1018" s="42"/>
      <c r="J1018" s="43"/>
      <c r="K1018" s="43"/>
      <c r="L1018" s="43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</row>
    <row r="1019" spans="8:62" x14ac:dyDescent="0.2">
      <c r="H1019" s="42"/>
      <c r="I1019" s="42"/>
      <c r="J1019" s="43"/>
      <c r="K1019" s="43"/>
      <c r="L1019" s="43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</row>
    <row r="1020" spans="8:62" x14ac:dyDescent="0.2">
      <c r="H1020" s="42"/>
      <c r="I1020" s="42"/>
      <c r="J1020" s="43"/>
      <c r="K1020" s="43"/>
      <c r="L1020" s="43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</row>
    <row r="1021" spans="8:62" x14ac:dyDescent="0.2">
      <c r="H1021" s="42"/>
      <c r="I1021" s="42"/>
      <c r="J1021" s="43"/>
      <c r="K1021" s="43"/>
      <c r="L1021" s="43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</row>
    <row r="1022" spans="8:62" x14ac:dyDescent="0.2">
      <c r="H1022" s="42"/>
      <c r="I1022" s="42"/>
      <c r="J1022" s="43"/>
      <c r="K1022" s="43"/>
      <c r="L1022" s="43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</row>
    <row r="1023" spans="8:62" x14ac:dyDescent="0.2">
      <c r="H1023" s="42"/>
      <c r="I1023" s="42"/>
      <c r="J1023" s="43"/>
      <c r="K1023" s="43"/>
      <c r="L1023" s="43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</row>
    <row r="1024" spans="8:62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</sheetData>
  <sheetProtection password="F165" sheet="1" objects="1" scenarios="1"/>
  <protectedRanges>
    <protectedRange sqref="B17" name="Range2"/>
    <protectedRange sqref="B10" name="Range1"/>
  </protectedRanges>
  <dataConsolidate/>
  <mergeCells count="3">
    <mergeCell ref="B21:C21"/>
    <mergeCell ref="B22:C22"/>
    <mergeCell ref="B23:C23"/>
  </mergeCells>
  <dataValidations count="4">
    <dataValidation type="list" allowBlank="1" showInputMessage="1" showErrorMessage="1" sqref="D10">
      <formula1>$D$1</formula1>
    </dataValidation>
    <dataValidation type="list" allowBlank="1" showInputMessage="1" showErrorMessage="1" sqref="F10">
      <formula1>$F$1</formula1>
    </dataValidation>
    <dataValidation type="list" allowBlank="1" showInputMessage="1" showErrorMessage="1" sqref="B10">
      <formula1>$B$1:$B$3</formula1>
    </dataValidation>
    <dataValidation type="list" allowBlank="1" showInputMessage="1" showErrorMessage="1" sqref="B17">
      <formula1>$A$870:$A$993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S856"/>
  <sheetViews>
    <sheetView workbookViewId="0">
      <selection activeCell="T1" sqref="A1:XFD1048576"/>
    </sheetView>
  </sheetViews>
  <sheetFormatPr defaultRowHeight="15" x14ac:dyDescent="0.25"/>
  <cols>
    <col min="1" max="1" width="21.42578125" bestFit="1" customWidth="1"/>
    <col min="2" max="3" width="20.140625" bestFit="1" customWidth="1"/>
    <col min="5" max="5" width="24.28515625" bestFit="1" customWidth="1"/>
    <col min="10" max="10" width="26.140625" bestFit="1" customWidth="1"/>
    <col min="17" max="17" width="19.42578125" style="11" bestFit="1" customWidth="1"/>
    <col min="18" max="18" width="21.42578125" style="11" bestFit="1" customWidth="1"/>
    <col min="19" max="19" width="20.140625" style="11" bestFit="1" customWidth="1"/>
    <col min="20" max="20" width="9.140625" style="11"/>
    <col min="21" max="21" width="27.28515625" style="11" bestFit="1" customWidth="1"/>
    <col min="22" max="23" width="27.28515625" style="11" customWidth="1"/>
    <col min="24" max="24" width="15.42578125" style="10" bestFit="1" customWidth="1"/>
    <col min="25" max="25" width="21.42578125" style="10" bestFit="1" customWidth="1"/>
    <col min="26" max="26" width="15.42578125" style="10" bestFit="1" customWidth="1"/>
    <col min="27" max="27" width="15.42578125" style="10" customWidth="1"/>
    <col min="28" max="28" width="27.7109375" style="10" bestFit="1" customWidth="1"/>
    <col min="29" max="30" width="27.7109375" style="10" customWidth="1"/>
    <col min="31" max="31" width="20.140625" style="9" bestFit="1" customWidth="1"/>
    <col min="32" max="32" width="19.140625" style="9" bestFit="1" customWidth="1"/>
    <col min="33" max="33" width="20.140625" style="9" bestFit="1" customWidth="1"/>
    <col min="34" max="34" width="9.140625" style="9"/>
    <col min="35" max="35" width="24.85546875" style="9" bestFit="1" customWidth="1"/>
    <col min="36" max="37" width="9.140625" style="9"/>
    <col min="39" max="39" width="19.42578125" style="6" bestFit="1" customWidth="1"/>
    <col min="40" max="40" width="21.42578125" style="6" bestFit="1" customWidth="1"/>
    <col min="41" max="41" width="21.42578125" style="6" customWidth="1"/>
    <col min="42" max="42" width="20.140625" style="6" bestFit="1" customWidth="1"/>
    <col min="43" max="43" width="27.28515625" style="6" bestFit="1" customWidth="1"/>
    <col min="44" max="45" width="27.28515625" style="6" customWidth="1"/>
    <col min="46" max="46" width="15.42578125" style="7" bestFit="1" customWidth="1"/>
    <col min="47" max="47" width="21.42578125" style="7" bestFit="1" customWidth="1"/>
    <col min="48" max="48" width="21.42578125" style="7" customWidth="1"/>
    <col min="49" max="49" width="15.42578125" style="7" bestFit="1" customWidth="1"/>
    <col min="50" max="50" width="27.7109375" style="7" bestFit="1" customWidth="1"/>
    <col min="51" max="52" width="27.7109375" style="7" customWidth="1"/>
    <col min="53" max="53" width="20.140625" style="8" bestFit="1" customWidth="1"/>
    <col min="54" max="54" width="19.140625" style="8" bestFit="1" customWidth="1"/>
    <col min="55" max="56" width="9.140625" style="8"/>
    <col min="57" max="57" width="24.85546875" style="8" bestFit="1" customWidth="1"/>
    <col min="58" max="59" width="9.140625" style="8"/>
    <col min="63" max="63" width="19.42578125" bestFit="1" customWidth="1"/>
    <col min="64" max="64" width="11.85546875" bestFit="1" customWidth="1"/>
    <col min="68" max="68" width="20.140625" bestFit="1" customWidth="1"/>
    <col min="69" max="69" width="13.7109375" bestFit="1" customWidth="1"/>
  </cols>
  <sheetData>
    <row r="1" spans="1:71" x14ac:dyDescent="0.25">
      <c r="Q1" s="11" t="s">
        <v>861</v>
      </c>
      <c r="R1" s="34" t="s">
        <v>462</v>
      </c>
      <c r="S1" s="11">
        <f>VLOOKUP(R1,$A$11:$L$488,7,FALSE)</f>
        <v>109</v>
      </c>
      <c r="T1" s="11">
        <f t="array" ref="T1">INDEX($S$1:$S$113,MATCH(SMALL(COUNTIF($S$1:$S$113,"&lt;"&amp;$S$1:$S$113),ROW($S1:$T1)),COUNTIF($S$1:$S$113,"&lt;"&amp;$S$1:$S$113),0))</f>
        <v>1</v>
      </c>
      <c r="U1" s="11" t="str">
        <f t="array" ref="U1">INDEX($R$1:$R$113,SMALL(IF($S$1:$S$113=$T1,ROW($S$1:$S$113)),COUNTIF($T$1:$T1,$T1)),1)</f>
        <v>South Bucks</v>
      </c>
      <c r="V1" s="11">
        <f>IF(T1="9999","no data",(T1-(T$1-1)))</f>
        <v>1</v>
      </c>
      <c r="W1" s="11" t="str">
        <f>U1</f>
        <v>South Bucks</v>
      </c>
      <c r="X1" s="10" t="s">
        <v>860</v>
      </c>
      <c r="Y1" s="33" t="s">
        <v>520</v>
      </c>
      <c r="Z1" s="10">
        <f>VLOOKUP(Y1,$A$11:$L$488,7,FALSE)</f>
        <v>61</v>
      </c>
      <c r="AA1" s="10">
        <f t="array" ref="AA1">INDEX($Z$1:$Z$70,MATCH(SMALL(COUNTIF($Z$1:$Z$70,"&lt;"&amp;$Z$1:$Z$70),ROW($Z1:$AA1)),COUNTIF($Z$1:$Z$70,"&lt;"&amp;$Z$1:$Z$70),0))</f>
        <v>1</v>
      </c>
      <c r="AB1" s="10" t="str">
        <f t="array" ref="AB1">INDEX($Y$1:$Y$70,SMALL(IF($Z$1:$Z$70=$AA1,ROW($Z$1:$Z$70)),COUNTIF($AA$1:$AA1,$AA1)),1)</f>
        <v>Chiltern</v>
      </c>
      <c r="AC1" s="10">
        <f>IF(AA1="9999","no data",(AA1-(AA$1-1)))</f>
        <v>1</v>
      </c>
      <c r="AD1" s="10" t="str">
        <f>AB1</f>
        <v>Chiltern</v>
      </c>
      <c r="AE1" s="9" t="s">
        <v>859</v>
      </c>
      <c r="AF1" s="32" t="s">
        <v>724</v>
      </c>
      <c r="AG1" s="9">
        <f>VLOOKUP(AF1,$A$11:$L$488,7,FALSE)</f>
        <v>57</v>
      </c>
      <c r="AH1" s="9">
        <f t="array" ref="AH1">INDEX($AG$1:$AG$170,MATCH(SMALL(COUNTIF($AG$1:$AG$170,"&lt;"&amp;$AG$1:$AG$170),ROW($AG1:$AH1)),COUNTIF($AG$1:$AG$170,"&lt;"&amp;$AG$1:$AG$170),0))</f>
        <v>1</v>
      </c>
      <c r="AI1" s="9" t="str">
        <f t="array" ref="AI1">INDEX($AF$1:$AF$170,SMALL(IF($AG$1:$AG$170=$AH1,ROW($AG$1:$AG$170)),COUNTIF($AH$1:$AH1,$AH1)),1)</f>
        <v>Kensington and Chelsea</v>
      </c>
      <c r="AJ1" s="9">
        <f>IF(AH1="9999","no data",(AH1-(AH$1-1)))</f>
        <v>1</v>
      </c>
      <c r="AK1" s="9" t="str">
        <f>AI1</f>
        <v>Kensington and Chelsea</v>
      </c>
      <c r="AM1" s="6" t="s">
        <v>861</v>
      </c>
      <c r="AN1" s="31" t="s">
        <v>462</v>
      </c>
      <c r="AO1" s="6">
        <f>VLOOKUP(AN1,$A$11:$L$488,12,FALSE)</f>
        <v>100</v>
      </c>
      <c r="AP1" s="6">
        <f t="array" ref="AP1">INDEX($AO$1:$AO$113,MATCH(SMALL(COUNTIF($AO$1:$AO$113,"&lt;"&amp;$AO$1:$AO$113),ROW($AO1:$AP1)),COUNTIF($AO$1:$AO$113,"&lt;"&amp;$AO$1:$AO$113),0))</f>
        <v>4</v>
      </c>
      <c r="AQ1" s="6" t="str">
        <f t="array" ref="AQ1">INDEX($AN$1:$AN$113,SMALL(IF($AO$1:$AO$113=$AP1,ROW($AO$1:$AO$113)),COUNTIF($AP$1:$AP1,$AP1)),1)</f>
        <v>Copeland</v>
      </c>
      <c r="AR1" s="6">
        <f>IF(AP1="9999","no data",(AP1-(AP$1-1)))</f>
        <v>1</v>
      </c>
      <c r="AS1" s="6" t="str">
        <f>AQ1</f>
        <v>Copeland</v>
      </c>
      <c r="AT1" s="7" t="s">
        <v>860</v>
      </c>
      <c r="AU1" s="30" t="s">
        <v>520</v>
      </c>
      <c r="AV1" s="7">
        <f>VLOOKUP(AU1,$A$11:$L$488,12,FALSE)</f>
        <v>26</v>
      </c>
      <c r="AW1" s="7">
        <f t="array" ref="AW1">INDEX($AV$1:$AV$70,MATCH(SMALL(COUNTIF($AV$1:$AV$70,"&lt;"&amp;$AV$1:$AV$70),ROW($AV1:$AW1)),COUNTIF($AV$1:$AV$70,"&lt;"&amp;$AV$1:$AV$70),0))</f>
        <v>1</v>
      </c>
      <c r="AX1" s="7" t="str">
        <f t="array" ref="AX1">INDEX($AU$1:$AU$70,SMALL(IF($AV$1:$AV$70=$AW1,ROW($AV$1:$AV$70)),COUNTIF($AW$1:$AW1,$AW1)),1)</f>
        <v>Mole Valley</v>
      </c>
      <c r="AY1" s="7">
        <f>IF(AW1="9999","no data",(AW1-(AW$1-1)))</f>
        <v>1</v>
      </c>
      <c r="AZ1" s="7" t="str">
        <f>AX1</f>
        <v>Mole Valley</v>
      </c>
      <c r="BA1" s="8" t="s">
        <v>859</v>
      </c>
      <c r="BB1" s="29" t="s">
        <v>724</v>
      </c>
      <c r="BC1" s="8">
        <f>VLOOKUP(BB1,$A$11:$L$488,12,FALSE)</f>
        <v>129</v>
      </c>
      <c r="BD1" s="8">
        <f t="array" ref="BD1">INDEX($BC$1:$BC$170,MATCH(SMALL(COUNTIF($BC$1:$BC$170,"&lt;"&amp;$BC$1:$BC$170),ROW($BC1:$BD1)),COUNTIF($BC$1:$BC$170,"&lt;"&amp;$BC$1:$BC$170),0))</f>
        <v>1</v>
      </c>
      <c r="BE1" s="8" t="str">
        <f t="array" ref="BE1">INDEX($BB$1:$BB$170,SMALL(IF($BC$1:$BC$170=$BD1,ROW($BC$1:$BC$170)),COUNTIF($BD$1:$BD1,$BD1)),1)</f>
        <v>City of London</v>
      </c>
      <c r="BF1" s="8">
        <f>IF(BD1="9999","no data",(BD1-(BD$1-1)))</f>
        <v>1</v>
      </c>
      <c r="BG1" s="8" t="str">
        <f>BE1</f>
        <v>City of London</v>
      </c>
      <c r="BK1" t="str">
        <f>'Front Page'!B17</f>
        <v>West Dorset</v>
      </c>
      <c r="BM1">
        <f>IF(BK2="Predominantly Rural",VLOOKUP(BK1,U1:V113,2,FALSE),IF(BK2="Significant Rural",VLOOKUP(BK1,AB1:AC70,2,FALSE),IF(BK2="Predominantly Urban",VLOOKUP(BK1,AI1:AJ170,2,FALSE),"error")))</f>
        <v>19</v>
      </c>
      <c r="BR1">
        <f>IF(BK2="Predominantly Rural",VLOOKUP(BK1,AQ1:AR113,2,FALSE),IF(BK2="Significant Rural",VLOOKUP(BK1,AX1:AY70,2,FALSE),IF(BK2="Predominantly Urban",VLOOKUP(BK1,BE1:BF170,2,FALSE),"error")))</f>
        <v>16</v>
      </c>
    </row>
    <row r="2" spans="1:71" x14ac:dyDescent="0.25">
      <c r="Q2" s="11">
        <v>113</v>
      </c>
      <c r="R2" s="34" t="s">
        <v>676</v>
      </c>
      <c r="S2" s="11">
        <f t="shared" ref="S2:S65" si="0">VLOOKUP(R2,$A$11:$L$488,7,FALSE)</f>
        <v>25</v>
      </c>
      <c r="T2" s="11">
        <f t="array" ref="T2">INDEX($S$1:$S$113,MATCH(SMALL(COUNTIF($S$1:$S$113,"&lt;"&amp;$S$1:$S$113),ROW($S2:$T2)),COUNTIF($S$1:$S$113,"&lt;"&amp;$S$1:$S$113),0))</f>
        <v>2</v>
      </c>
      <c r="U2" s="11" t="str">
        <f t="array" ref="U2">INDEX($R$1:$R$113,SMALL(IF($S$1:$S$113=$T2,ROW($S$1:$S$113)),COUNTIF($T$1:$T2,$T2)),1)</f>
        <v>Isles of Scilly</v>
      </c>
      <c r="V2" s="11">
        <f t="shared" ref="V2:V65" si="1">IF(T2="9999","no data",(T2-(T$1-1)))</f>
        <v>2</v>
      </c>
      <c r="W2" s="11" t="str">
        <f t="shared" ref="W2:W65" si="2">U2</f>
        <v>Isles of Scilly</v>
      </c>
      <c r="X2" s="10">
        <v>70</v>
      </c>
      <c r="Y2" s="33" t="s">
        <v>696</v>
      </c>
      <c r="Z2" s="10">
        <f t="shared" ref="Z2:Z65" si="3">VLOOKUP(Y2,$A$11:$L$488,7,FALSE)</f>
        <v>32</v>
      </c>
      <c r="AA2" s="10">
        <f t="array" ref="AA2">INDEX($Z$1:$Z$70,MATCH(SMALL(COUNTIF($Z$1:$Z$70,"&lt;"&amp;$Z$1:$Z$70),ROW($Z2:$AA2)),COUNTIF($Z$1:$Z$70,"&lt;"&amp;$Z$1:$Z$70),0))</f>
        <v>2</v>
      </c>
      <c r="AB2" s="10" t="str">
        <f t="array" ref="AB2">INDEX($Y$1:$Y$70,SMALL(IF($Z$1:$Z$70=$AA2,ROW($Z$1:$Z$70)),COUNTIF($AA$1:$AA2,$AA2)),1)</f>
        <v>Mole Valley</v>
      </c>
      <c r="AC2" s="10">
        <f t="shared" ref="AC2:AC65" si="4">IF(AA2="9999","no data",(AA2-(AA$1-1)))</f>
        <v>2</v>
      </c>
      <c r="AD2" s="10" t="str">
        <f t="shared" ref="AD2:AD65" si="5">AB2</f>
        <v>Mole Valley</v>
      </c>
      <c r="AE2" s="9">
        <v>170</v>
      </c>
      <c r="AF2" s="32" t="s">
        <v>725</v>
      </c>
      <c r="AG2" s="9">
        <f t="shared" ref="AG2:AG65" si="6">VLOOKUP(AF2,$A$11:$L$488,7,FALSE)</f>
        <v>57</v>
      </c>
      <c r="AH2" s="9">
        <f t="array" ref="AH2">INDEX($AG$1:$AG$170,MATCH(SMALL(COUNTIF($AG$1:$AG$170,"&lt;"&amp;$AG$1:$AG$170),ROW($AG2:$AH2)),COUNTIF($AG$1:$AG$170,"&lt;"&amp;$AG$1:$AG$170),0))</f>
        <v>2</v>
      </c>
      <c r="AI2" s="9" t="str">
        <f t="array" ref="AI2">INDEX($AF$1:$AF$170,SMALL(IF($AG$1:$AG$170=$AH2,ROW($AG$1:$AG$170)),COUNTIF($AH$1:$AH2,$AH2)),1)</f>
        <v>Westminster</v>
      </c>
      <c r="AJ2" s="9">
        <f t="shared" ref="AJ2:AJ65" si="7">IF(AH2="9999","no data",(AH2-(AH$1-1)))</f>
        <v>2</v>
      </c>
      <c r="AK2" s="9" t="str">
        <f t="shared" ref="AK2:AK65" si="8">AI2</f>
        <v>Westminster</v>
      </c>
      <c r="AM2" s="6">
        <v>113</v>
      </c>
      <c r="AN2" s="31" t="s">
        <v>676</v>
      </c>
      <c r="AO2" s="6">
        <f t="shared" ref="AO2:AO65" si="9">VLOOKUP(AN2,$A$11:$L$488,12,FALSE)</f>
        <v>11</v>
      </c>
      <c r="AP2" s="6">
        <f t="array" ref="AP2">INDEX($AO$1:$AO$113,MATCH(SMALL(COUNTIF($AO$1:$AO$113,"&lt;"&amp;$AO$1:$AO$113),ROW($AO2:$AP2)),COUNTIF($AO$1:$AO$113,"&lt;"&amp;$AO$1:$AO$113),0))</f>
        <v>5</v>
      </c>
      <c r="AQ2" s="6" t="str">
        <f t="array" ref="AQ2">INDEX($AN$1:$AN$113,SMALL(IF($AO$1:$AO$113=$AP2,ROW($AO$1:$AO$113)),COUNTIF($AP$1:$AP2,$AP2)),1)</f>
        <v>Vale of White Horse</v>
      </c>
      <c r="AR2" s="6">
        <f t="shared" ref="AR2:AR65" si="10">IF(AP2="9999","no data",(AP2-(AP$1-1)))</f>
        <v>2</v>
      </c>
      <c r="AS2" s="6" t="str">
        <f t="shared" ref="AS2:AS65" si="11">AQ2</f>
        <v>Vale of White Horse</v>
      </c>
      <c r="AT2" s="7">
        <v>70</v>
      </c>
      <c r="AU2" s="30" t="s">
        <v>696</v>
      </c>
      <c r="AV2" s="7">
        <f t="shared" ref="AV2:AV65" si="12">VLOOKUP(AU2,$A$11:$L$488,12,FALSE)</f>
        <v>19</v>
      </c>
      <c r="AW2" s="7">
        <f t="array" ref="AW2">INDEX($AV$1:$AV$70,MATCH(SMALL(COUNTIF($AV$1:$AV$70,"&lt;"&amp;$AV$1:$AV$70),ROW($AV2:$AW2)),COUNTIF($AV$1:$AV$70,"&lt;"&amp;$AV$1:$AV$70),0))</f>
        <v>2</v>
      </c>
      <c r="AX2" s="7" t="str">
        <f t="array" ref="AX2">INDEX($AU$1:$AU$70,SMALL(IF($AV$1:$AV$70=$AW2,ROW($AV$1:$AV$70)),COUNTIF($AW$1:$AW2,$AW2)),1)</f>
        <v>Hart</v>
      </c>
      <c r="AY2" s="7">
        <f t="shared" ref="AY2:AY65" si="13">IF(AW2="9999","no data",(AW2-(AW$1-1)))</f>
        <v>2</v>
      </c>
      <c r="AZ2" s="7" t="str">
        <f t="shared" ref="AZ2:AZ65" si="14">AX2</f>
        <v>Hart</v>
      </c>
      <c r="BA2" s="8">
        <v>170</v>
      </c>
      <c r="BB2" s="29" t="s">
        <v>725</v>
      </c>
      <c r="BC2" s="8">
        <f t="shared" ref="BC2:BC65" si="15">VLOOKUP(BB2,$A$11:$L$488,12,FALSE)</f>
        <v>161</v>
      </c>
      <c r="BD2" s="8">
        <f t="array" ref="BD2">INDEX($BC$1:$BC$170,MATCH(SMALL(COUNTIF($BC$1:$BC$170,"&lt;"&amp;$BC$1:$BC$170),ROW($BC2:$BD2)),COUNTIF($BC$1:$BC$170,"&lt;"&amp;$BC$1:$BC$170),0))</f>
        <v>2</v>
      </c>
      <c r="BE2" s="8" t="str">
        <f t="array" ref="BE2">INDEX($BB$1:$BB$170,SMALL(IF($BC$1:$BC$170=$BD2,ROW($BC$1:$BC$170)),COUNTIF($BD$1:$BD2,$BD2)),1)</f>
        <v>Tower Hamlets</v>
      </c>
      <c r="BF2" s="8">
        <f t="shared" ref="BF2:BF65" si="16">IF(BD2="9999","no data",(BD2-(BD$1-1)))</f>
        <v>2</v>
      </c>
      <c r="BG2" s="8" t="str">
        <f t="shared" ref="BG2:BG65" si="17">BE2</f>
        <v>Tower Hamlets</v>
      </c>
      <c r="BK2" t="str">
        <f>'Front Page'!D17</f>
        <v>Predominantly Rural</v>
      </c>
    </row>
    <row r="3" spans="1:71" x14ac:dyDescent="0.25">
      <c r="R3" s="34" t="s">
        <v>624</v>
      </c>
      <c r="S3" s="11">
        <f t="shared" si="0"/>
        <v>45</v>
      </c>
      <c r="T3" s="11">
        <f t="array" ref="T3">INDEX($S$1:$S$113,MATCH(SMALL(COUNTIF($S$1:$S$113,"&lt;"&amp;$S$1:$S$113),ROW($S3:$T3)),COUNTIF($S$1:$S$113,"&lt;"&amp;$S$1:$S$113),0))</f>
        <v>3</v>
      </c>
      <c r="U3" s="11" t="str">
        <f t="array" ref="U3">INDEX($R$1:$R$113,SMALL(IF($S$1:$S$113=$T3,ROW($S$1:$S$113)),COUNTIF($T$1:$T3,$T3)),1)</f>
        <v>Waverley</v>
      </c>
      <c r="V3" s="11">
        <f t="shared" si="1"/>
        <v>3</v>
      </c>
      <c r="W3" s="11" t="str">
        <f t="shared" si="2"/>
        <v>Waverley</v>
      </c>
      <c r="Y3" s="33" t="s">
        <v>685</v>
      </c>
      <c r="Z3" s="10">
        <f t="shared" si="3"/>
        <v>21</v>
      </c>
      <c r="AA3" s="10">
        <f t="array" ref="AA3">INDEX($Z$1:$Z$70,MATCH(SMALL(COUNTIF($Z$1:$Z$70,"&lt;"&amp;$Z$1:$Z$70),ROW($Z3:$AA3)),COUNTIF($Z$1:$Z$70,"&lt;"&amp;$Z$1:$Z$70),0))</f>
        <v>2</v>
      </c>
      <c r="AB3" s="10" t="str">
        <f t="array" ref="AB3">INDEX($Y$1:$Y$70,SMALL(IF($Z$1:$Z$70=$AA3,ROW($Z$1:$Z$70)),COUNTIF($AA$1:$AA3,$AA3)),1)</f>
        <v>St Albans</v>
      </c>
      <c r="AC3" s="10">
        <f t="shared" si="4"/>
        <v>2</v>
      </c>
      <c r="AD3" s="10" t="str">
        <f t="shared" si="5"/>
        <v>St Albans</v>
      </c>
      <c r="AF3" s="32" t="s">
        <v>549</v>
      </c>
      <c r="AG3" s="9">
        <f t="shared" si="6"/>
        <v>144</v>
      </c>
      <c r="AH3" s="9">
        <f t="array" ref="AH3">INDEX($AG$1:$AG$170,MATCH(SMALL(COUNTIF($AG$1:$AG$170,"&lt;"&amp;$AG$1:$AG$170),ROW($AG3:$AH3)),COUNTIF($AG$1:$AG$170,"&lt;"&amp;$AG$1:$AG$170),0))</f>
        <v>3</v>
      </c>
      <c r="AI3" s="9" t="str">
        <f t="array" ref="AI3">INDEX($AF$1:$AF$170,SMALL(IF($AG$1:$AG$170=$AH3,ROW($AG$1:$AG$170)),COUNTIF($AH$1:$AH3,$AH3)),1)</f>
        <v>Camden</v>
      </c>
      <c r="AJ3" s="9">
        <f t="shared" si="7"/>
        <v>3</v>
      </c>
      <c r="AK3" s="9" t="str">
        <f t="shared" si="8"/>
        <v>Camden</v>
      </c>
      <c r="AN3" s="31" t="s">
        <v>624</v>
      </c>
      <c r="AO3" s="6">
        <f t="shared" si="9"/>
        <v>67</v>
      </c>
      <c r="AP3" s="6">
        <f t="array" ref="AP3">INDEX($AO$1:$AO$113,MATCH(SMALL(COUNTIF($AO$1:$AO$113,"&lt;"&amp;$AO$1:$AO$113),ROW($AO3:$AP3)),COUNTIF($AO$1:$AO$113,"&lt;"&amp;$AO$1:$AO$113),0))</f>
        <v>6</v>
      </c>
      <c r="AQ3" s="6" t="str">
        <f t="array" ref="AQ3">INDEX($AN$1:$AN$113,SMALL(IF($AO$1:$AO$113=$AP3,ROW($AO$1:$AO$113)),COUNTIF($AP$1:$AP3,$AP3)),1)</f>
        <v>South Cambridgeshire</v>
      </c>
      <c r="AR3" s="6">
        <f t="shared" si="10"/>
        <v>3</v>
      </c>
      <c r="AS3" s="6" t="str">
        <f t="shared" si="11"/>
        <v>South Cambridgeshire</v>
      </c>
      <c r="AU3" s="30" t="s">
        <v>685</v>
      </c>
      <c r="AV3" s="7">
        <f t="shared" si="12"/>
        <v>12</v>
      </c>
      <c r="AW3" s="7">
        <f t="array" ref="AW3">INDEX($AV$1:$AV$70,MATCH(SMALL(COUNTIF($AV$1:$AV$70,"&lt;"&amp;$AV$1:$AV$70),ROW($AV3:$AW3)),COUNTIF($AV$1:$AV$70,"&lt;"&amp;$AV$1:$AV$70),0))</f>
        <v>3</v>
      </c>
      <c r="AX3" s="7" t="str">
        <f t="array" ref="AX3">INDEX($AU$1:$AU$70,SMALL(IF($AV$1:$AV$70=$AW3,ROW($AV$1:$AV$70)),COUNTIF($AW$1:$AW3,$AW3)),1)</f>
        <v>West Berkshire</v>
      </c>
      <c r="AY3" s="7">
        <f t="shared" si="13"/>
        <v>3</v>
      </c>
      <c r="AZ3" s="7" t="str">
        <f t="shared" si="14"/>
        <v>West Berkshire</v>
      </c>
      <c r="BB3" s="29" t="s">
        <v>549</v>
      </c>
      <c r="BC3" s="8">
        <f t="shared" si="15"/>
        <v>146</v>
      </c>
      <c r="BD3" s="8">
        <f t="array" ref="BD3">INDEX($BC$1:$BC$170,MATCH(SMALL(COUNTIF($BC$1:$BC$170,"&lt;"&amp;$BC$1:$BC$170),ROW($BC3:$BD3)),COUNTIF($BC$1:$BC$170,"&lt;"&amp;$BC$1:$BC$170),0))</f>
        <v>3</v>
      </c>
      <c r="BE3" s="8" t="str">
        <f t="array" ref="BE3">INDEX($BB$1:$BB$170,SMALL(IF($BC$1:$BC$170=$BD3,ROW($BC$1:$BC$170)),COUNTIF($BD$1:$BD3,$BD3)),1)</f>
        <v>Islington</v>
      </c>
      <c r="BF3" s="8">
        <f t="shared" si="16"/>
        <v>3</v>
      </c>
      <c r="BG3" s="8" t="str">
        <f t="shared" si="17"/>
        <v>Islington</v>
      </c>
    </row>
    <row r="4" spans="1:71" x14ac:dyDescent="0.25">
      <c r="R4" s="34" t="s">
        <v>550</v>
      </c>
      <c r="S4" s="11">
        <f t="shared" si="0"/>
        <v>110</v>
      </c>
      <c r="T4" s="11">
        <f t="array" ref="T4">INDEX($S$1:$S$113,MATCH(SMALL(COUNTIF($S$1:$S$113,"&lt;"&amp;$S$1:$S$113),ROW($S4:$T4)),COUNTIF($S$1:$S$113,"&lt;"&amp;$S$1:$S$113),0))</f>
        <v>4</v>
      </c>
      <c r="U4" s="11" t="str">
        <f t="array" ref="U4">INDEX($R$1:$R$113,SMALL(IF($S$1:$S$113=$T4,ROW($S$1:$S$113)),COUNTIF($T$1:$T4,$T4)),1)</f>
        <v>Winchester</v>
      </c>
      <c r="V4" s="11">
        <f t="shared" si="1"/>
        <v>4</v>
      </c>
      <c r="W4" s="11" t="str">
        <f t="shared" si="2"/>
        <v>Winchester</v>
      </c>
      <c r="Y4" s="33" t="s">
        <v>731</v>
      </c>
      <c r="Z4" s="10">
        <f t="shared" si="3"/>
        <v>16</v>
      </c>
      <c r="AA4" s="10">
        <f t="array" ref="AA4">INDEX($Z$1:$Z$70,MATCH(SMALL(COUNTIF($Z$1:$Z$70,"&lt;"&amp;$Z$1:$Z$70),ROW($Z4:$AA4)),COUNTIF($Z$1:$Z$70,"&lt;"&amp;$Z$1:$Z$70),0))</f>
        <v>4</v>
      </c>
      <c r="AB4" s="10" t="str">
        <f t="array" ref="AB4">INDEX($Y$1:$Y$70,SMALL(IF($Z$1:$Z$70=$AA4,ROW($Z$1:$Z$70)),COUNTIF($AA$1:$AA4,$AA4)),1)</f>
        <v>Guildford</v>
      </c>
      <c r="AC4" s="10">
        <f t="shared" si="4"/>
        <v>4</v>
      </c>
      <c r="AD4" s="10" t="str">
        <f t="shared" si="5"/>
        <v>Guildford</v>
      </c>
      <c r="AF4" s="32" t="s">
        <v>645</v>
      </c>
      <c r="AG4" s="9">
        <f t="shared" si="6"/>
        <v>82</v>
      </c>
      <c r="AH4" s="9">
        <f t="array" ref="AH4">INDEX($AG$1:$AG$170,MATCH(SMALL(COUNTIF($AG$1:$AG$170,"&lt;"&amp;$AG$1:$AG$170),ROW($AG4:$AH4)),COUNTIF($AG$1:$AG$170,"&lt;"&amp;$AG$1:$AG$170),0))</f>
        <v>4</v>
      </c>
      <c r="AI4" s="9" t="str">
        <f t="array" ref="AI4">INDEX($AF$1:$AF$170,SMALL(IF($AG$1:$AG$170=$AH4,ROW($AG$1:$AG$170)),COUNTIF($AH$1:$AH4,$AH4)),1)</f>
        <v>City of London</v>
      </c>
      <c r="AJ4" s="9">
        <f t="shared" si="7"/>
        <v>4</v>
      </c>
      <c r="AK4" s="9" t="str">
        <f t="shared" si="8"/>
        <v>City of London</v>
      </c>
      <c r="AN4" s="31" t="s">
        <v>550</v>
      </c>
      <c r="AO4" s="6">
        <f t="shared" si="9"/>
        <v>80</v>
      </c>
      <c r="AP4" s="6">
        <f t="array" ref="AP4">INDEX($AO$1:$AO$113,MATCH(SMALL(COUNTIF($AO$1:$AO$113,"&lt;"&amp;$AO$1:$AO$113),ROW($AO4:$AP4)),COUNTIF($AO$1:$AO$113,"&lt;"&amp;$AO$1:$AO$113),0))</f>
        <v>7</v>
      </c>
      <c r="AQ4" s="6" t="str">
        <f t="array" ref="AQ4">INDEX($AN$1:$AN$113,SMALL(IF($AO$1:$AO$113=$AP4,ROW($AO$1:$AO$113)),COUNTIF($AP$1:$AP4,$AP4)),1)</f>
        <v>South Bucks</v>
      </c>
      <c r="AR4" s="6">
        <f t="shared" si="10"/>
        <v>4</v>
      </c>
      <c r="AS4" s="6" t="str">
        <f t="shared" si="11"/>
        <v>South Bucks</v>
      </c>
      <c r="AU4" s="30" t="s">
        <v>731</v>
      </c>
      <c r="AV4" s="7">
        <f t="shared" si="12"/>
        <v>36</v>
      </c>
      <c r="AW4" s="7">
        <f t="array" ref="AW4">INDEX($AV$1:$AV$70,MATCH(SMALL(COUNTIF($AV$1:$AV$70,"&lt;"&amp;$AV$1:$AV$70),ROW($AV4:$AW4)),COUNTIF($AV$1:$AV$70,"&lt;"&amp;$AV$1:$AV$70),0))</f>
        <v>4</v>
      </c>
      <c r="AX4" s="7" t="str">
        <f t="array" ref="AX4">INDEX($AU$1:$AU$70,SMALL(IF($AV$1:$AV$70=$AW4,ROW($AV$1:$AV$70)),COUNTIF($AW$1:$AW4,$AW4)),1)</f>
        <v>Hertsmere</v>
      </c>
      <c r="AY4" s="7">
        <f t="shared" si="13"/>
        <v>4</v>
      </c>
      <c r="AZ4" s="7" t="str">
        <f t="shared" si="14"/>
        <v>Hertsmere</v>
      </c>
      <c r="BB4" s="29" t="s">
        <v>645</v>
      </c>
      <c r="BC4" s="8">
        <f t="shared" si="15"/>
        <v>18</v>
      </c>
      <c r="BD4" s="8">
        <f t="array" ref="BD4">INDEX($BC$1:$BC$170,MATCH(SMALL(COUNTIF($BC$1:$BC$170,"&lt;"&amp;$BC$1:$BC$170),ROW($BC4:$BD4)),COUNTIF($BC$1:$BC$170,"&lt;"&amp;$BC$1:$BC$170),0))</f>
        <v>4</v>
      </c>
      <c r="BE4" s="8" t="str">
        <f t="array" ref="BE4">INDEX($BB$1:$BB$170,SMALL(IF($BC$1:$BC$170=$BD4,ROW($BC$1:$BC$170)),COUNTIF($BD$1:$BD4,$BD4)),1)</f>
        <v>Westminster</v>
      </c>
      <c r="BF4" s="8">
        <f t="shared" si="16"/>
        <v>4</v>
      </c>
      <c r="BG4" s="8" t="str">
        <f t="shared" si="17"/>
        <v>Westminster</v>
      </c>
      <c r="BL4" t="s">
        <v>879</v>
      </c>
      <c r="BQ4" t="s">
        <v>880</v>
      </c>
    </row>
    <row r="5" spans="1:71" x14ac:dyDescent="0.25">
      <c r="R5" s="34" t="s">
        <v>597</v>
      </c>
      <c r="S5" s="11">
        <f t="shared" si="0"/>
        <v>49</v>
      </c>
      <c r="T5" s="11">
        <f t="array" ref="T5">INDEX($S$1:$S$113,MATCH(SMALL(COUNTIF($S$1:$S$113,"&lt;"&amp;$S$1:$S$113),ROW($S5:$T5)),COUNTIF($S$1:$S$113,"&lt;"&amp;$S$1:$S$113),0))</f>
        <v>5</v>
      </c>
      <c r="U5" s="11" t="str">
        <f t="array" ref="U5">INDEX($R$1:$R$113,SMALL(IF($S$1:$S$113=$T5,ROW($S$1:$S$113)),COUNTIF($T$1:$T5,$T5)),1)</f>
        <v>Tandridge</v>
      </c>
      <c r="V5" s="11">
        <f t="shared" si="1"/>
        <v>5</v>
      </c>
      <c r="W5" s="11" t="str">
        <f t="shared" si="2"/>
        <v>Tandridge</v>
      </c>
      <c r="Y5" s="33" t="s">
        <v>585</v>
      </c>
      <c r="Z5" s="10">
        <f t="shared" si="3"/>
        <v>31</v>
      </c>
      <c r="AA5" s="10">
        <f t="array" ref="AA5">INDEX($Z$1:$Z$70,MATCH(SMALL(COUNTIF($Z$1:$Z$70,"&lt;"&amp;$Z$1:$Z$70),ROW($Z5:$AA5)),COUNTIF($Z$1:$Z$70,"&lt;"&amp;$Z$1:$Z$70),0))</f>
        <v>5</v>
      </c>
      <c r="AB5" s="10" t="str">
        <f t="array" ref="AB5">INDEX($Y$1:$Y$70,SMALL(IF($Z$1:$Z$70=$AA5,ROW($Z$1:$Z$70)),COUNTIF($AA$1:$AA5,$AA5)),1)</f>
        <v>Hart</v>
      </c>
      <c r="AC5" s="10">
        <f t="shared" si="4"/>
        <v>5</v>
      </c>
      <c r="AD5" s="10" t="str">
        <f t="shared" si="5"/>
        <v>Hart</v>
      </c>
      <c r="AF5" s="32" t="s">
        <v>646</v>
      </c>
      <c r="AG5" s="9">
        <f t="shared" si="6"/>
        <v>11</v>
      </c>
      <c r="AH5" s="9">
        <f t="array" ref="AH5">INDEX($AG$1:$AG$170,MATCH(SMALL(COUNTIF($AG$1:$AG$170,"&lt;"&amp;$AG$1:$AG$170),ROW($AG5:$AH5)),COUNTIF($AG$1:$AG$170,"&lt;"&amp;$AG$1:$AG$170),0))</f>
        <v>5</v>
      </c>
      <c r="AI5" s="9" t="str">
        <f t="array" ref="AI5">INDEX($AF$1:$AF$170,SMALL(IF($AG$1:$AG$170=$AH5,ROW($AG$1:$AG$170)),COUNTIF($AH$1:$AH5,$AH5)),1)</f>
        <v>Hammersmith and Fulham</v>
      </c>
      <c r="AJ5" s="9">
        <f t="shared" si="7"/>
        <v>5</v>
      </c>
      <c r="AK5" s="9" t="str">
        <f t="shared" si="8"/>
        <v>Hammersmith and Fulham</v>
      </c>
      <c r="AN5" s="31" t="s">
        <v>597</v>
      </c>
      <c r="AO5" s="6">
        <f t="shared" si="9"/>
        <v>76</v>
      </c>
      <c r="AP5" s="6">
        <f t="array" ref="AP5">INDEX($AO$1:$AO$113,MATCH(SMALL(COUNTIF($AO$1:$AO$113,"&lt;"&amp;$AO$1:$AO$113),ROW($AO5:$AP5)),COUNTIF($AO$1:$AO$113,"&lt;"&amp;$AO$1:$AO$113),0))</f>
        <v>8</v>
      </c>
      <c r="AQ5" s="6" t="str">
        <f t="array" ref="AQ5">INDEX($AN$1:$AN$113,SMALL(IF($AO$1:$AO$113=$AP5,ROW($AO$1:$AO$113)),COUNTIF($AP$1:$AP5,$AP5)),1)</f>
        <v>Winchester</v>
      </c>
      <c r="AR5" s="6">
        <f t="shared" si="10"/>
        <v>5</v>
      </c>
      <c r="AS5" s="6" t="str">
        <f t="shared" si="11"/>
        <v>Winchester</v>
      </c>
      <c r="AU5" s="30" t="s">
        <v>585</v>
      </c>
      <c r="AV5" s="7">
        <f t="shared" si="12"/>
        <v>42</v>
      </c>
      <c r="AW5" s="7">
        <f t="array" ref="AW5">INDEX($AV$1:$AV$70,MATCH(SMALL(COUNTIF($AV$1:$AV$70,"&lt;"&amp;$AV$1:$AV$70),ROW($AV5:$AW5)),COUNTIF($AV$1:$AV$70,"&lt;"&amp;$AV$1:$AV$70),0))</f>
        <v>5</v>
      </c>
      <c r="AX5" s="7" t="str">
        <f t="array" ref="AX5">INDEX($AU$1:$AU$70,SMALL(IF($AV$1:$AV$70=$AW5,ROW($AV$1:$AV$70)),COUNTIF($AW$1:$AW5,$AW5)),1)</f>
        <v>Guildford</v>
      </c>
      <c r="AY5" s="7">
        <f t="shared" si="13"/>
        <v>5</v>
      </c>
      <c r="AZ5" s="7" t="str">
        <f t="shared" si="14"/>
        <v>Guildford</v>
      </c>
      <c r="BB5" s="29" t="s">
        <v>646</v>
      </c>
      <c r="BC5" s="8">
        <f t="shared" si="15"/>
        <v>36</v>
      </c>
      <c r="BD5" s="8">
        <f t="array" ref="BD5">INDEX($BC$1:$BC$170,MATCH(SMALL(COUNTIF($BC$1:$BC$170,"&lt;"&amp;$BC$1:$BC$170),ROW($BC5:$BD5)),COUNTIF($BC$1:$BC$170,"&lt;"&amp;$BC$1:$BC$170),0))</f>
        <v>5</v>
      </c>
      <c r="BE5" s="8" t="str">
        <f t="array" ref="BE5">INDEX($BB$1:$BB$170,SMALL(IF($BC$1:$BC$170=$BD5,ROW($BC$1:$BC$170)),COUNTIF($BD$1:$BD5,$BD5)),1)</f>
        <v>Runnymede</v>
      </c>
      <c r="BF5" s="8">
        <f t="shared" si="16"/>
        <v>5</v>
      </c>
      <c r="BG5" s="8" t="str">
        <f t="shared" si="17"/>
        <v>Runnymede</v>
      </c>
    </row>
    <row r="6" spans="1:71" x14ac:dyDescent="0.25">
      <c r="R6" s="34" t="s">
        <v>618</v>
      </c>
      <c r="S6" s="11">
        <f t="shared" si="0"/>
        <v>91</v>
      </c>
      <c r="T6" s="11">
        <f t="array" ref="T6">INDEX($S$1:$S$113,MATCH(SMALL(COUNTIF($S$1:$S$113,"&lt;"&amp;$S$1:$S$113),ROW($S6:$T6)),COUNTIF($S$1:$S$113,"&lt;"&amp;$S$1:$S$113),0))</f>
        <v>6</v>
      </c>
      <c r="U6" s="11" t="str">
        <f t="array" ref="U6">INDEX($R$1:$R$113,SMALL(IF($S$1:$S$113=$T6,ROW($S$1:$S$113)),COUNTIF($T$1:$T6,$T6)),1)</f>
        <v>Sevenoaks</v>
      </c>
      <c r="V6" s="11">
        <f t="shared" si="1"/>
        <v>6</v>
      </c>
      <c r="W6" s="11" t="str">
        <f t="shared" si="2"/>
        <v>Sevenoaks</v>
      </c>
      <c r="Y6" s="33" t="s">
        <v>521</v>
      </c>
      <c r="Z6" s="10">
        <f t="shared" si="3"/>
        <v>70</v>
      </c>
      <c r="AA6" s="10">
        <f t="array" ref="AA6">INDEX($Z$1:$Z$70,MATCH(SMALL(COUNTIF($Z$1:$Z$70,"&lt;"&amp;$Z$1:$Z$70),ROW($Z6:$AA6)),COUNTIF($Z$1:$Z$70,"&lt;"&amp;$Z$1:$Z$70),0))</f>
        <v>6</v>
      </c>
      <c r="AB6" s="10" t="str">
        <f t="array" ref="AB6">INDEX($Y$1:$Y$70,SMALL(IF($Z$1:$Z$70=$AA6,ROW($Z$1:$Z$70)),COUNTIF($AA$1:$AA6,$AA6)),1)</f>
        <v>Epping Forest</v>
      </c>
      <c r="AC6" s="10">
        <f t="shared" si="4"/>
        <v>6</v>
      </c>
      <c r="AD6" s="10" t="str">
        <f t="shared" si="5"/>
        <v>Epping Forest</v>
      </c>
      <c r="AF6" s="32" t="s">
        <v>507</v>
      </c>
      <c r="AG6" s="9">
        <f t="shared" si="6"/>
        <v>152</v>
      </c>
      <c r="AH6" s="9">
        <f t="array" ref="AH6">INDEX($AG$1:$AG$170,MATCH(SMALL(COUNTIF($AG$1:$AG$170,"&lt;"&amp;$AG$1:$AG$170),ROW($AG6:$AH6)),COUNTIF($AG$1:$AG$170,"&lt;"&amp;$AG$1:$AG$170),0))</f>
        <v>6</v>
      </c>
      <c r="AI6" s="9" t="str">
        <f t="array" ref="AI6">INDEX($AF$1:$AF$170,SMALL(IF($AG$1:$AG$170=$AH6,ROW($AG$1:$AG$170)),COUNTIF($AH$1:$AH6,$AH6)),1)</f>
        <v>Richmond upon Thames</v>
      </c>
      <c r="AJ6" s="9">
        <f t="shared" si="7"/>
        <v>6</v>
      </c>
      <c r="AK6" s="9" t="str">
        <f t="shared" si="8"/>
        <v>Richmond upon Thames</v>
      </c>
      <c r="AN6" s="31" t="s">
        <v>618</v>
      </c>
      <c r="AO6" s="6">
        <f t="shared" si="9"/>
        <v>77</v>
      </c>
      <c r="AP6" s="6">
        <f t="array" ref="AP6">INDEX($AO$1:$AO$113,MATCH(SMALL(COUNTIF($AO$1:$AO$113,"&lt;"&amp;$AO$1:$AO$113),ROW($AO6:$AP6)),COUNTIF($AO$1:$AO$113,"&lt;"&amp;$AO$1:$AO$113),0))</f>
        <v>9</v>
      </c>
      <c r="AQ6" s="6" t="str">
        <f t="array" ref="AQ6">INDEX($AN$1:$AN$113,SMALL(IF($AO$1:$AO$113=$AP6,ROW($AO$1:$AO$113)),COUNTIF($AP$1:$AP6,$AP6)),1)</f>
        <v>North Somerset</v>
      </c>
      <c r="AR6" s="6">
        <f t="shared" si="10"/>
        <v>6</v>
      </c>
      <c r="AS6" s="6" t="str">
        <f t="shared" si="11"/>
        <v>North Somerset</v>
      </c>
      <c r="AU6" s="30" t="s">
        <v>521</v>
      </c>
      <c r="AV6" s="7">
        <f t="shared" si="12"/>
        <v>65</v>
      </c>
      <c r="AW6" s="7">
        <f t="array" ref="AW6">INDEX($AV$1:$AV$70,MATCH(SMALL(COUNTIF($AV$1:$AV$70,"&lt;"&amp;$AV$1:$AV$70),ROW($AV6:$AW6)),COUNTIF($AV$1:$AV$70,"&lt;"&amp;$AV$1:$AV$70),0))</f>
        <v>6</v>
      </c>
      <c r="AX6" s="7" t="str">
        <f t="array" ref="AX6">INDEX($AU$1:$AU$70,SMALL(IF($AV$1:$AV$70=$AW6,ROW($AV$1:$AV$70)),COUNTIF($AW$1:$AW6,$AW6)),1)</f>
        <v>Tunbridge Wells</v>
      </c>
      <c r="AY6" s="7">
        <f t="shared" si="13"/>
        <v>6</v>
      </c>
      <c r="AZ6" s="7" t="str">
        <f t="shared" si="14"/>
        <v>Tunbridge Wells</v>
      </c>
      <c r="BB6" s="29" t="s">
        <v>507</v>
      </c>
      <c r="BC6" s="8">
        <f t="shared" si="15"/>
        <v>108</v>
      </c>
      <c r="BD6" s="8">
        <f t="array" ref="BD6">INDEX($BC$1:$BC$170,MATCH(SMALL(COUNTIF($BC$1:$BC$170,"&lt;"&amp;$BC$1:$BC$170),ROW($BC6:$BD6)),COUNTIF($BC$1:$BC$170,"&lt;"&amp;$BC$1:$BC$170),0))</f>
        <v>6</v>
      </c>
      <c r="BE6" s="8" t="str">
        <f t="array" ref="BE6">INDEX($BB$1:$BB$170,SMALL(IF($BC$1:$BC$170=$BD6,ROW($BC$1:$BC$170)),COUNTIF($BD$1:$BD6,$BD6)),1)</f>
        <v>Bracknell Forest</v>
      </c>
      <c r="BF6" s="8">
        <f t="shared" si="16"/>
        <v>6</v>
      </c>
      <c r="BG6" s="8" t="str">
        <f t="shared" si="17"/>
        <v>Bracknell Forest</v>
      </c>
      <c r="BM6">
        <f>IF(BM1="no data","no data",IF((BM$1-2)&lt;1,"",(BM$1-2)))</f>
        <v>17</v>
      </c>
      <c r="BN6" t="str">
        <f>IF(BM1="no data","no data",IF(BK$2="Predominantly Rural",IF(BM6="","",INDEX(V$1:W$113,BM6,2)),IF(BK$2="Significant Rural",IF(BM6="","",INDEX(AC$1:AD$70,BM6,2)),IF(BK$2="Predominantly Urban",IF(BM6="","",INDEX(AJ$1:AK$170,BM6,2)),"error"))))</f>
        <v>South Cambridgeshire</v>
      </c>
      <c r="BR6">
        <f>IF(BR1="no data","no data",IF((BR$1-2)&lt;1,"",(BR$1-2)))</f>
        <v>14</v>
      </c>
      <c r="BS6" t="str">
        <f>IF(BR1="no data","no data",IF(BK$2="Predominantly Rural",IF(BR6="","",INDEX(AR$1:AS$113,BR6,2)),IF(BK$2="Significant Rural",IF(BR6="","",INDEX(AY$1:AZ$70,BR6,2)),IF(BK$2="Predominantly Urban",IF(BR6="","",INDEX(BF$1:BG$170,BR6,2)),"error"))))</f>
        <v>Sevenoaks</v>
      </c>
    </row>
    <row r="7" spans="1:71" x14ac:dyDescent="0.25">
      <c r="R7" s="34" t="s">
        <v>833</v>
      </c>
      <c r="S7" s="11">
        <f t="shared" si="0"/>
        <v>40</v>
      </c>
      <c r="T7" s="11">
        <f t="array" ref="T7">INDEX($S$1:$S$113,MATCH(SMALL(COUNTIF($S$1:$S$113,"&lt;"&amp;$S$1:$S$113),ROW($S7:$T7)),COUNTIF($S$1:$S$113,"&lt;"&amp;$S$1:$S$113),0))</f>
        <v>7</v>
      </c>
      <c r="U7" s="11" t="str">
        <f t="array" ref="U7">INDEX($R$1:$R$113,SMALL(IF($S$1:$S$113=$T7,ROW($S$1:$S$113)),COUNTIF($T$1:$T7,$T7)),1)</f>
        <v>Uttlesford</v>
      </c>
      <c r="V7" s="11">
        <f t="shared" si="1"/>
        <v>7</v>
      </c>
      <c r="W7" s="11" t="str">
        <f t="shared" si="2"/>
        <v>Uttlesford</v>
      </c>
      <c r="Y7" s="33" t="s">
        <v>535</v>
      </c>
      <c r="Z7" s="10">
        <f t="shared" si="3"/>
        <v>65</v>
      </c>
      <c r="AA7" s="10">
        <f t="array" ref="AA7">INDEX($Z$1:$Z$70,MATCH(SMALL(COUNTIF($Z$1:$Z$70,"&lt;"&amp;$Z$1:$Z$70),ROW($Z7:$AA7)),COUNTIF($Z$1:$Z$70,"&lt;"&amp;$Z$1:$Z$70),0))</f>
        <v>6</v>
      </c>
      <c r="AB7" s="10" t="str">
        <f t="array" ref="AB7">INDEX($Y$1:$Y$70,SMALL(IF($Z$1:$Z$70=$AA7,ROW($Z$1:$Z$70)),COUNTIF($AA$1:$AA7,$AA7)),1)</f>
        <v>Hertsmere</v>
      </c>
      <c r="AC7" s="10">
        <f t="shared" si="4"/>
        <v>6</v>
      </c>
      <c r="AD7" s="10" t="str">
        <f t="shared" si="5"/>
        <v>Hertsmere</v>
      </c>
      <c r="AF7" s="32" t="s">
        <v>463</v>
      </c>
      <c r="AG7" s="9">
        <f t="shared" si="6"/>
        <v>163</v>
      </c>
      <c r="AH7" s="9">
        <f t="array" ref="AH7">INDEX($AG$1:$AG$170,MATCH(SMALL(COUNTIF($AG$1:$AG$170,"&lt;"&amp;$AG$1:$AG$170),ROW($AG7:$AH7)),COUNTIF($AG$1:$AG$170,"&lt;"&amp;$AG$1:$AG$170),0))</f>
        <v>7</v>
      </c>
      <c r="AI7" s="9" t="str">
        <f t="array" ref="AI7">INDEX($AF$1:$AF$170,SMALL(IF($AG$1:$AG$170=$AH7,ROW($AG$1:$AG$170)),COUNTIF($AH$1:$AH7,$AH7)),1)</f>
        <v>Islington</v>
      </c>
      <c r="AJ7" s="9">
        <f t="shared" si="7"/>
        <v>7</v>
      </c>
      <c r="AK7" s="9" t="str">
        <f t="shared" si="8"/>
        <v>Islington</v>
      </c>
      <c r="AN7" s="31" t="s">
        <v>833</v>
      </c>
      <c r="AO7" s="6">
        <f t="shared" si="9"/>
        <v>16</v>
      </c>
      <c r="AP7" s="6">
        <f t="array" ref="AP7">INDEX($AO$1:$AO$113,MATCH(SMALL(COUNTIF($AO$1:$AO$113,"&lt;"&amp;$AO$1:$AO$113),ROW($AO7:$AP7)),COUNTIF($AO$1:$AO$113,"&lt;"&amp;$AO$1:$AO$113),0))</f>
        <v>10</v>
      </c>
      <c r="AQ7" s="6" t="str">
        <f t="array" ref="AQ7">INDEX($AN$1:$AN$113,SMALL(IF($AO$1:$AO$113=$AP7,ROW($AO$1:$AO$113)),COUNTIF($AP$1:$AP7,$AP7)),1)</f>
        <v>Stratford-on-Avon</v>
      </c>
      <c r="AR7" s="6">
        <f t="shared" si="10"/>
        <v>7</v>
      </c>
      <c r="AS7" s="6" t="str">
        <f t="shared" si="11"/>
        <v>Stratford-on-Avon</v>
      </c>
      <c r="AU7" s="30" t="s">
        <v>535</v>
      </c>
      <c r="AV7" s="7">
        <f t="shared" si="12"/>
        <v>69</v>
      </c>
      <c r="AW7" s="7">
        <f t="array" ref="AW7">INDEX($AV$1:$AV$70,MATCH(SMALL(COUNTIF($AV$1:$AV$70,"&lt;"&amp;$AV$1:$AV$70),ROW($AV7:$AW7)),COUNTIF($AV$1:$AV$70,"&lt;"&amp;$AV$1:$AV$70),0))</f>
        <v>7</v>
      </c>
      <c r="AX7" s="7" t="str">
        <f t="array" ref="AX7">INDEX($AU$1:$AU$70,SMALL(IF($AV$1:$AV$70=$AW7,ROW($AV$1:$AV$70)),COUNTIF($AW$1:$AW7,$AW7)),1)</f>
        <v>Chiltern</v>
      </c>
      <c r="AY7" s="7">
        <f t="shared" si="13"/>
        <v>7</v>
      </c>
      <c r="AZ7" s="7" t="str">
        <f t="shared" si="14"/>
        <v>Chiltern</v>
      </c>
      <c r="BB7" s="29" t="s">
        <v>463</v>
      </c>
      <c r="BC7" s="8">
        <f t="shared" si="15"/>
        <v>37</v>
      </c>
      <c r="BD7" s="8">
        <f t="array" ref="BD7">INDEX($BC$1:$BC$170,MATCH(SMALL(COUNTIF($BC$1:$BC$170,"&lt;"&amp;$BC$1:$BC$170),ROW($BC7:$BD7)),COUNTIF($BC$1:$BC$170,"&lt;"&amp;$BC$1:$BC$170),0))</f>
        <v>7</v>
      </c>
      <c r="BE7" s="8" t="str">
        <f t="array" ref="BE7">INDEX($BB$1:$BB$170,SMALL(IF($BC$1:$BC$170=$BD7,ROW($BC$1:$BC$170)),COUNTIF($BD$1:$BD7,$BD7)),1)</f>
        <v>Hammersmith and Fulham</v>
      </c>
      <c r="BF7" s="8">
        <f t="shared" si="16"/>
        <v>7</v>
      </c>
      <c r="BG7" s="8" t="str">
        <f t="shared" si="17"/>
        <v>Hammersmith and Fulham</v>
      </c>
      <c r="BM7">
        <f>IF(BM1="no data","no data",IF((BM$1-1&lt;1),"",(BM$1-1)))</f>
        <v>18</v>
      </c>
      <c r="BN7" t="str">
        <f>IF(BM1="no data","no data",IF(BK$2="Predominantly Rural",IF(BM7="","",INDEX(V$1:W$113,BM7,2)),IF(BK$2="Significant Rural",IF(BM7="","",INDEX(AC$1:AD$70,BM7,2)),IF(BK$2="Predominantly Urban",IF(BM7="","",INDEX(AJ$1:AK$170,BM7,2)),"error"))))</f>
        <v>West Oxfordshire</v>
      </c>
      <c r="BR7">
        <f>IF(BR1="no data","no data",IF((BR$1-1&lt;1),"",(BR$1-1)))</f>
        <v>15</v>
      </c>
      <c r="BS7" t="str">
        <f>IF(BR1="no data","no data",IF(BK$2="Predominantly Rural",IF(BR7="","",INDEX(AR$1:AS$113,BR7,2)),IF(BK$2="Significant Rural",IF(BR7="","",INDEX(AY$1:AZ$70,BR7,2)),IF(BK$2="Predominantly Urban",IF(BR7="","",INDEX(BF$1:BG$170,BR7,2)),"error"))))</f>
        <v>Lewes</v>
      </c>
    </row>
    <row r="8" spans="1:71" x14ac:dyDescent="0.25">
      <c r="R8" s="34" t="s">
        <v>586</v>
      </c>
      <c r="S8" s="11">
        <f t="shared" si="0"/>
        <v>47</v>
      </c>
      <c r="T8" s="11">
        <f t="array" ref="T8">INDEX($S$1:$S$113,MATCH(SMALL(COUNTIF($S$1:$S$113,"&lt;"&amp;$S$1:$S$113),ROW($S8:$T8)),COUNTIF($S$1:$S$113,"&lt;"&amp;$S$1:$S$113),0))</f>
        <v>8</v>
      </c>
      <c r="U8" s="11" t="str">
        <f t="array" ref="U8">INDEX($R$1:$R$113,SMALL(IF($S$1:$S$113=$T8,ROW($S$1:$S$113)),COUNTIF($T$1:$T8,$T8)),1)</f>
        <v>South Oxfordshire</v>
      </c>
      <c r="V8" s="11">
        <f t="shared" si="1"/>
        <v>8</v>
      </c>
      <c r="W8" s="11" t="str">
        <f t="shared" si="2"/>
        <v>South Oxfordshire</v>
      </c>
      <c r="Y8" s="33" t="s">
        <v>598</v>
      </c>
      <c r="Z8" s="10">
        <f t="shared" si="3"/>
        <v>10</v>
      </c>
      <c r="AA8" s="10">
        <f t="array" ref="AA8">INDEX($Z$1:$Z$70,MATCH(SMALL(COUNTIF($Z$1:$Z$70,"&lt;"&amp;$Z$1:$Z$70),ROW($Z8:$AA8)),COUNTIF($Z$1:$Z$70,"&lt;"&amp;$Z$1:$Z$70),0))</f>
        <v>8</v>
      </c>
      <c r="AB8" s="10" t="str">
        <f t="array" ref="AB8">INDEX($Y$1:$Y$70,SMALL(IF($Z$1:$Z$70=$AA8,ROW($Z$1:$Z$70)),COUNTIF($AA$1:$AA8,$AA8)),1)</f>
        <v>Buckinghamshire</v>
      </c>
      <c r="AC8" s="10">
        <f t="shared" si="4"/>
        <v>8</v>
      </c>
      <c r="AD8" s="10" t="str">
        <f t="shared" si="5"/>
        <v>Buckinghamshire</v>
      </c>
      <c r="AF8" s="32" t="s">
        <v>596</v>
      </c>
      <c r="AG8" s="9">
        <f t="shared" si="6"/>
        <v>73</v>
      </c>
      <c r="AH8" s="9">
        <f t="array" ref="AH8">INDEX($AG$1:$AG$170,MATCH(SMALL(COUNTIF($AG$1:$AG$170,"&lt;"&amp;$AG$1:$AG$170),ROW($AG8:$AH8)),COUNTIF($AG$1:$AG$170,"&lt;"&amp;$AG$1:$AG$170),0))</f>
        <v>8</v>
      </c>
      <c r="AI8" s="9" t="str">
        <f t="array" ref="AI8">INDEX($AF$1:$AF$170,SMALL(IF($AG$1:$AG$170=$AH8,ROW($AG$1:$AG$170)),COUNTIF($AH$1:$AH8,$AH8)),1)</f>
        <v>Elmbridge</v>
      </c>
      <c r="AJ8" s="9">
        <f t="shared" si="7"/>
        <v>8</v>
      </c>
      <c r="AK8" s="9" t="str">
        <f t="shared" si="8"/>
        <v>Elmbridge</v>
      </c>
      <c r="AN8" s="31" t="s">
        <v>586</v>
      </c>
      <c r="AO8" s="6">
        <f t="shared" si="9"/>
        <v>64</v>
      </c>
      <c r="AP8" s="6">
        <f t="array" ref="AP8">INDEX($AO$1:$AO$113,MATCH(SMALL(COUNTIF($AO$1:$AO$113,"&lt;"&amp;$AO$1:$AO$113),ROW($AO8:$AP8)),COUNTIF($AO$1:$AO$113,"&lt;"&amp;$AO$1:$AO$113),0))</f>
        <v>11</v>
      </c>
      <c r="AQ8" s="6" t="str">
        <f t="array" ref="AQ8">INDEX($AN$1:$AN$113,SMALL(IF($AO$1:$AO$113=$AP8,ROW($AO$1:$AO$113)),COUNTIF($AP$1:$AP8,$AP8)),1)</f>
        <v>Aylesbury Vale</v>
      </c>
      <c r="AR8" s="6">
        <f t="shared" si="10"/>
        <v>8</v>
      </c>
      <c r="AS8" s="6" t="str">
        <f t="shared" si="11"/>
        <v>Aylesbury Vale</v>
      </c>
      <c r="AU8" s="30" t="s">
        <v>598</v>
      </c>
      <c r="AV8" s="7">
        <f t="shared" si="12"/>
        <v>11</v>
      </c>
      <c r="AW8" s="7">
        <f t="array" ref="AW8">INDEX($AV$1:$AV$70,MATCH(SMALL(COUNTIF($AV$1:$AV$70,"&lt;"&amp;$AV$1:$AV$70),ROW($AV8:$AW8)),COUNTIF($AV$1:$AV$70,"&lt;"&amp;$AV$1:$AV$70),0))</f>
        <v>8</v>
      </c>
      <c r="AX8" s="7" t="str">
        <f t="array" ref="AX8">INDEX($AU$1:$AU$70,SMALL(IF($AV$1:$AV$70=$AW8,ROW($AV$1:$AV$70)),COUNTIF($AW$1:$AW8,$AW8)),1)</f>
        <v>Buckinghamshire</v>
      </c>
      <c r="AY8" s="7">
        <f t="shared" si="13"/>
        <v>8</v>
      </c>
      <c r="AZ8" s="7" t="str">
        <f t="shared" si="14"/>
        <v>Buckinghamshire</v>
      </c>
      <c r="BB8" s="29" t="s">
        <v>596</v>
      </c>
      <c r="BC8" s="8">
        <f t="shared" si="15"/>
        <v>34</v>
      </c>
      <c r="BD8" s="8">
        <f t="array" ref="BD8">INDEX($BC$1:$BC$170,MATCH(SMALL(COUNTIF($BC$1:$BC$170,"&lt;"&amp;$BC$1:$BC$170),ROW($BC8:$BD8)),COUNTIF($BC$1:$BC$170,"&lt;"&amp;$BC$1:$BC$170),0))</f>
        <v>8</v>
      </c>
      <c r="BE8" s="8" t="str">
        <f t="array" ref="BE8">INDEX($BB$1:$BB$170,SMALL(IF($BC$1:$BC$170=$BD8,ROW($BC$1:$BC$170)),COUNTIF($BD$1:$BD8,$BD8)),1)</f>
        <v>Southwark</v>
      </c>
      <c r="BF8" s="8">
        <f t="shared" si="16"/>
        <v>8</v>
      </c>
      <c r="BG8" s="8" t="str">
        <f t="shared" si="17"/>
        <v>Southwark</v>
      </c>
      <c r="BM8">
        <f>BM$1</f>
        <v>19</v>
      </c>
      <c r="BN8" t="str">
        <f>IF(BM1="no data","no data",IF(BK$2="Predominantly Rural",INDEX(V$1:W$113,BM8,2),IF(BK$2="Significant Rural",INDEX(AC$1:AD$70,BM8,2),IF(BK$2="Predominantly Urban",INDEX(AJ$1:AK$170,BM8,2),"error"))))</f>
        <v>South Hams</v>
      </c>
      <c r="BR8">
        <f>BR$1</f>
        <v>16</v>
      </c>
      <c r="BS8" t="str">
        <f>IF(BR1="no data","no data",IF(BK$2="Predominantly Rural",INDEX(AR$1:AS$113,BR8,2),IF(BK$2="Significant Rural",INDEX(AY$1:AZ$70,BR8,2),IF(BK$2="Predominantly Urban",INDEX(BF$1:BG$170,BR8,2),"error"))))</f>
        <v>Tewkesbury</v>
      </c>
    </row>
    <row r="9" spans="1:71" x14ac:dyDescent="0.25">
      <c r="E9" t="s">
        <v>872</v>
      </c>
      <c r="J9" t="s">
        <v>873</v>
      </c>
      <c r="R9" s="34" t="s">
        <v>458</v>
      </c>
      <c r="S9" s="11">
        <f t="shared" si="0"/>
        <v>77</v>
      </c>
      <c r="T9" s="11">
        <f t="array" ref="T9">INDEX($S$1:$S$113,MATCH(SMALL(COUNTIF($S$1:$S$113,"&lt;"&amp;$S$1:$S$113),ROW($S9:$T9)),COUNTIF($S$1:$S$113,"&lt;"&amp;$S$1:$S$113),0))</f>
        <v>9</v>
      </c>
      <c r="U9" s="11" t="str">
        <f t="array" ref="U9">INDEX($R$1:$R$113,SMALL(IF($S$1:$S$113=$T9,ROW($S$1:$S$113)),COUNTIF($T$1:$T9,$T9)),1)</f>
        <v>Horsham</v>
      </c>
      <c r="V9" s="11">
        <f t="shared" si="1"/>
        <v>9</v>
      </c>
      <c r="W9" s="11" t="str">
        <f t="shared" si="2"/>
        <v>Horsham</v>
      </c>
      <c r="Y9" s="33" t="s">
        <v>619</v>
      </c>
      <c r="Z9" s="10">
        <f t="shared" si="3"/>
        <v>39</v>
      </c>
      <c r="AA9" s="10">
        <f t="array" ref="AA9">INDEX($Z$1:$Z$70,MATCH(SMALL(COUNTIF($Z$1:$Z$70,"&lt;"&amp;$Z$1:$Z$70),ROW($Z9:$AA9)),COUNTIF($Z$1:$Z$70,"&lt;"&amp;$Z$1:$Z$70),0))</f>
        <v>9</v>
      </c>
      <c r="AB9" s="10" t="str">
        <f t="array" ref="AB9">INDEX($Y$1:$Y$70,SMALL(IF($Z$1:$Z$70=$AA9,ROW($Z$1:$Z$70)),COUNTIF($AA$1:$AA9,$AA9)),1)</f>
        <v>East Hertfordshire</v>
      </c>
      <c r="AC9" s="10">
        <f t="shared" si="4"/>
        <v>9</v>
      </c>
      <c r="AD9" s="10" t="str">
        <f t="shared" si="5"/>
        <v>East Hertfordshire</v>
      </c>
      <c r="AF9" s="32" t="s">
        <v>647</v>
      </c>
      <c r="AG9" s="9">
        <f t="shared" si="6"/>
        <v>52</v>
      </c>
      <c r="AH9" s="9">
        <f t="array" ref="AH9">INDEX($AG$1:$AG$170,MATCH(SMALL(COUNTIF($AG$1:$AG$170,"&lt;"&amp;$AG$1:$AG$170),ROW($AG9:$AH9)),COUNTIF($AG$1:$AG$170,"&lt;"&amp;$AG$1:$AG$170),0))</f>
        <v>9</v>
      </c>
      <c r="AI9" s="9" t="str">
        <f t="array" ref="AI9">INDEX($AF$1:$AF$170,SMALL(IF($AG$1:$AG$170=$AH9,ROW($AG$1:$AG$170)),COUNTIF($AH$1:$AH9,$AH9)),1)</f>
        <v>Wandsworth</v>
      </c>
      <c r="AJ9" s="9">
        <f t="shared" si="7"/>
        <v>9</v>
      </c>
      <c r="AK9" s="9" t="str">
        <f t="shared" si="8"/>
        <v>Wandsworth</v>
      </c>
      <c r="AN9" s="31" t="s">
        <v>458</v>
      </c>
      <c r="AO9" s="6">
        <f t="shared" si="9"/>
        <v>33</v>
      </c>
      <c r="AP9" s="6">
        <f t="array" ref="AP9">INDEX($AO$1:$AO$113,MATCH(SMALL(COUNTIF($AO$1:$AO$113,"&lt;"&amp;$AO$1:$AO$113),ROW($AO9:$AP9)),COUNTIF($AO$1:$AO$113,"&lt;"&amp;$AO$1:$AO$113),0))</f>
        <v>11</v>
      </c>
      <c r="AQ9" s="6" t="str">
        <f t="array" ref="AQ9">INDEX($AN$1:$AN$113,SMALL(IF($AO$1:$AO$113=$AP9,ROW($AO$1:$AO$113)),COUNTIF($AP$1:$AP9,$AP9)),1)</f>
        <v>Horsham</v>
      </c>
      <c r="AR9" s="6">
        <f t="shared" si="10"/>
        <v>8</v>
      </c>
      <c r="AS9" s="6" t="str">
        <f t="shared" si="11"/>
        <v>Horsham</v>
      </c>
      <c r="AU9" s="30" t="s">
        <v>619</v>
      </c>
      <c r="AV9" s="7">
        <f t="shared" si="12"/>
        <v>37</v>
      </c>
      <c r="AW9" s="7">
        <f t="array" ref="AW9">INDEX($AV$1:$AV$70,MATCH(SMALL(COUNTIF($AV$1:$AV$70,"&lt;"&amp;$AV$1:$AV$70),ROW($AV9:$AW9)),COUNTIF($AV$1:$AV$70,"&lt;"&amp;$AV$1:$AV$70),0))</f>
        <v>8</v>
      </c>
      <c r="AX9" s="7" t="str">
        <f t="array" ref="AX9">INDEX($AU$1:$AU$70,SMALL(IF($AV$1:$AV$70=$AW9,ROW($AV$1:$AV$70)),COUNTIF($AW$1:$AW9,$AW9)),1)</f>
        <v>Warwick</v>
      </c>
      <c r="AY9" s="7">
        <f t="shared" si="13"/>
        <v>8</v>
      </c>
      <c r="AZ9" s="7" t="str">
        <f t="shared" si="14"/>
        <v>Warwick</v>
      </c>
      <c r="BB9" s="29" t="s">
        <v>647</v>
      </c>
      <c r="BC9" s="8">
        <f t="shared" si="15"/>
        <v>57</v>
      </c>
      <c r="BD9" s="8">
        <f t="array" ref="BD9">INDEX($BC$1:$BC$170,MATCH(SMALL(COUNTIF($BC$1:$BC$170,"&lt;"&amp;$BC$1:$BC$170),ROW($BC9:$BD9)),COUNTIF($BC$1:$BC$170,"&lt;"&amp;$BC$1:$BC$170),0))</f>
        <v>9</v>
      </c>
      <c r="BE9" s="8" t="str">
        <f t="array" ref="BE9">INDEX($BB$1:$BB$170,SMALL(IF($BC$1:$BC$170=$BD9,ROW($BC$1:$BC$170)),COUNTIF($BD$1:$BD9,$BD9)),1)</f>
        <v>Wokingham</v>
      </c>
      <c r="BF9" s="8">
        <f t="shared" si="16"/>
        <v>9</v>
      </c>
      <c r="BG9" s="8" t="str">
        <f t="shared" si="17"/>
        <v>Wokingham</v>
      </c>
      <c r="BM9">
        <f>IF(BM1="no data","no data",IF((BM$1+1)&gt;VLOOKUP($BK2,BK13:BL15,2,FALSE),"",(BM$1+1)))</f>
        <v>20</v>
      </c>
      <c r="BN9" t="str">
        <f>IF(BM1="no data","no data",IF(BK$2="Predominantly Rural",IF(BM9="","",INDEX(V$1:W$113,BM9,2)),IF(BK$2="Significant Rural",IF(BM9="","",INDEX(AC$1:AD$70,BM9,2)),IF(BK$2="Predominantly Urban",IF(BM9="","",INDEX(AJ$1:AK$170,BM9,2)),"error"))))</f>
        <v>Tonbridge and Malling</v>
      </c>
      <c r="BR9">
        <f>IF(BR1="no data","no data",IF((BR$1+1)&gt;VLOOKUP($BK2,BP13:BQ15,2,FALSE),"",(BR$1+1)))</f>
        <v>17</v>
      </c>
      <c r="BS9" t="str">
        <f>IF(BR1="no data","no data",IF(BK$2="Predominantly Rural",IF(BR9="","",INDEX(AR$1:AS$113,BR9,2)),IF(BK$2="Significant Rural",IF(BR9="","",INDEX(AY$1:AZ$70,BR9,2)),IF(BK$2="Predominantly Urban",IF(BR9="","",INDEX(BF$1:BG$170,BR9,2)),"error"))))</f>
        <v>West Dorset</v>
      </c>
    </row>
    <row r="10" spans="1:71" x14ac:dyDescent="0.25">
      <c r="R10" s="34" t="s">
        <v>726</v>
      </c>
      <c r="S10" s="11">
        <f t="shared" si="0"/>
        <v>10</v>
      </c>
      <c r="T10" s="11">
        <f t="array" ref="T10">INDEX($S$1:$S$113,MATCH(SMALL(COUNTIF($S$1:$S$113,"&lt;"&amp;$S$1:$S$113),ROW($S10:$T10)),COUNTIF($S$1:$S$113,"&lt;"&amp;$S$1:$S$113),0))</f>
        <v>10</v>
      </c>
      <c r="U10" s="11" t="str">
        <f t="array" ref="U10">INDEX($R$1:$R$113,SMALL(IF($S$1:$S$113=$T10,ROW($S$1:$S$113)),COUNTIF($T$1:$T10,$T10)),1)</f>
        <v>Chichester</v>
      </c>
      <c r="V10" s="11">
        <f t="shared" si="1"/>
        <v>10</v>
      </c>
      <c r="W10" s="11" t="str">
        <f t="shared" si="2"/>
        <v>Chichester</v>
      </c>
      <c r="Y10" s="33" t="s">
        <v>579</v>
      </c>
      <c r="Z10" s="10">
        <f t="shared" si="3"/>
        <v>24</v>
      </c>
      <c r="AA10" s="10">
        <f t="array" ref="AA10">INDEX($Z$1:$Z$70,MATCH(SMALL(COUNTIF($Z$1:$Z$70,"&lt;"&amp;$Z$1:$Z$70),ROW($Z10:$AA10)),COUNTIF($Z$1:$Z$70,"&lt;"&amp;$Z$1:$Z$70),0))</f>
        <v>10</v>
      </c>
      <c r="AB10" s="10" t="str">
        <f t="array" ref="AB10">INDEX($Y$1:$Y$70,SMALL(IF($Z$1:$Z$70=$AA10,ROW($Z$1:$Z$70)),COUNTIF($AA$1:$AA10,$AA10)),1)</f>
        <v>Brentwood</v>
      </c>
      <c r="AC10" s="10">
        <f t="shared" si="4"/>
        <v>10</v>
      </c>
      <c r="AD10" s="10" t="str">
        <f t="shared" si="5"/>
        <v>Brentwood</v>
      </c>
      <c r="AF10" s="32" t="s">
        <v>572</v>
      </c>
      <c r="AG10" s="9">
        <f t="shared" si="6"/>
        <v>120</v>
      </c>
      <c r="AH10" s="9">
        <f t="array" ref="AH10">INDEX($AG$1:$AG$170,MATCH(SMALL(COUNTIF($AG$1:$AG$170,"&lt;"&amp;$AG$1:$AG$170),ROW($AG10:$AH10)),COUNTIF($AG$1:$AG$170,"&lt;"&amp;$AG$1:$AG$170),0))</f>
        <v>10</v>
      </c>
      <c r="AI10" s="9" t="str">
        <f t="array" ref="AI10">INDEX($AF$1:$AF$170,SMALL(IF($AG$1:$AG$170=$AH10,ROW($AG$1:$AG$170)),COUNTIF($AH$1:$AH10,$AH10)),1)</f>
        <v>Windsor and Maidenhead</v>
      </c>
      <c r="AJ10" s="9">
        <f t="shared" si="7"/>
        <v>10</v>
      </c>
      <c r="AK10" s="9" t="str">
        <f t="shared" si="8"/>
        <v>Windsor and Maidenhead</v>
      </c>
      <c r="AN10" s="31" t="s">
        <v>726</v>
      </c>
      <c r="AO10" s="6">
        <f t="shared" si="9"/>
        <v>37</v>
      </c>
      <c r="AP10" s="6">
        <f t="array" ref="AP10">INDEX($AO$1:$AO$113,MATCH(SMALL(COUNTIF($AO$1:$AO$113,"&lt;"&amp;$AO$1:$AO$113),ROW($AO10:$AP10)),COUNTIF($AO$1:$AO$113,"&lt;"&amp;$AO$1:$AO$113),0))</f>
        <v>11</v>
      </c>
      <c r="AQ10" s="6" t="str">
        <f t="array" ref="AQ10">INDEX($AN$1:$AN$113,SMALL(IF($AO$1:$AO$113=$AP10,ROW($AO$1:$AO$113)),COUNTIF($AP$1:$AP10,$AP10)),1)</f>
        <v>Oxfordshire</v>
      </c>
      <c r="AR10" s="6">
        <f t="shared" si="10"/>
        <v>8</v>
      </c>
      <c r="AS10" s="6" t="str">
        <f t="shared" si="11"/>
        <v>Oxfordshire</v>
      </c>
      <c r="AU10" s="30" t="s">
        <v>579</v>
      </c>
      <c r="AV10" s="7">
        <f t="shared" si="12"/>
        <v>50</v>
      </c>
      <c r="AW10" s="7">
        <f t="array" ref="AW10">INDEX($AV$1:$AV$70,MATCH(SMALL(COUNTIF($AV$1:$AV$70,"&lt;"&amp;$AV$1:$AV$70),ROW($AV10:$AW10)),COUNTIF($AV$1:$AV$70,"&lt;"&amp;$AV$1:$AV$70),0))</f>
        <v>10</v>
      </c>
      <c r="AX10" s="7" t="str">
        <f t="array" ref="AX10">INDEX($AU$1:$AU$70,SMALL(IF($AV$1:$AV$70=$AW10,ROW($AV$1:$AV$70)),COUNTIF($AW$1:$AW10,$AW10)),1)</f>
        <v>Wycombe</v>
      </c>
      <c r="AY10" s="7">
        <f t="shared" si="13"/>
        <v>10</v>
      </c>
      <c r="AZ10" s="7" t="str">
        <f t="shared" si="14"/>
        <v>Wycombe</v>
      </c>
      <c r="BB10" s="29" t="s">
        <v>572</v>
      </c>
      <c r="BC10" s="8">
        <f t="shared" si="15"/>
        <v>64</v>
      </c>
      <c r="BD10" s="8">
        <f t="array" ref="BD10">INDEX($BC$1:$BC$170,MATCH(SMALL(COUNTIF($BC$1:$BC$170,"&lt;"&amp;$BC$1:$BC$170),ROW($BC10:$BD10)),COUNTIF($BC$1:$BC$170,"&lt;"&amp;$BC$1:$BC$170),0))</f>
        <v>10</v>
      </c>
      <c r="BE10" s="8" t="str">
        <f t="array" ref="BE10">INDEX($BB$1:$BB$170,SMALL(IF($BC$1:$BC$170=$BD10,ROW($BC$1:$BC$170)),COUNTIF($BD$1:$BD10,$BD10)),1)</f>
        <v>Camden</v>
      </c>
      <c r="BF10" s="8">
        <f t="shared" si="16"/>
        <v>10</v>
      </c>
      <c r="BG10" s="8" t="str">
        <f t="shared" si="17"/>
        <v>Camden</v>
      </c>
      <c r="BM10">
        <f>IF(BM1="no data","no data",IF((BM$1+2)&gt;VLOOKUP($BK2,BK13:BL15,2,FALSE),"",(BM$1+2)))</f>
        <v>21</v>
      </c>
      <c r="BN10" t="str">
        <f>IF(BM1="no data","no data",IF(BK$2="Predominantly Rural",IF(BM10="","",INDEX(V$1:W$113,BM10,2)),IF(BK$2="Significant Rural",IF(BM10="","",INDEX(AC$1:AD$70,BM10,2)),IF(BK$2="Predominantly Urban",IF(BM10="","",INDEX(AJ$1:AK$170,BM10,2)),"error"))))</f>
        <v>West Dorset</v>
      </c>
      <c r="BR10">
        <f>IF(BR1="no data","no data",IF((BR$1+2)&gt;VLOOKUP($BK2,BP13:BQ15,2,FALSE),"",(BR$1+2)))</f>
        <v>18</v>
      </c>
      <c r="BS10" t="str">
        <f>IF(BR1="no data","no data",IF(BK$2="Predominantly Rural",IF(BR10="","",INDEX(AR$1:AS$113,BR10,2)),IF(BK$2="Significant Rural",IF(BR10="","",INDEX(AY$1:AZ$70,BR10,2)),IF(BK$2="Predominantly Urban",IF(BR10="","",INDEX(BF$1:BG$170,BR10,2)),"error"))))</f>
        <v>Waverley</v>
      </c>
    </row>
    <row r="11" spans="1:71" x14ac:dyDescent="0.25">
      <c r="A11" s="26" t="s">
        <v>724</v>
      </c>
      <c r="B11" t="str">
        <f t="shared" ref="B11:B74" si="18">VLOOKUP(A11,A$496:B$856,2,FALSE)</f>
        <v>LU</v>
      </c>
      <c r="C11" t="str">
        <f t="shared" ref="C11:C74" si="19">IF(B11="OU","Predominantly Urban",IF(B11="MU","Predominantly Urban",IF(B11="LU","Predominantly Urban",IF(B11="SR","Significant Rural",IF(B11="R50","Predominantly Rural",IF(B11="R80","Predominantly Rural",IF(B11="Predominantly Rural","Predominantly Rural",IF(B11="Predominantly Urban","Predominantly Urban",IF(B11="Significant Rural","Significant Rural","error")))))))))</f>
        <v>Predominantly Urban</v>
      </c>
      <c r="E11">
        <f>VLOOKUP(A11,'average earnings resident 2012'!$A$12:$EW$598,lists!$B$12,FALSE)</f>
        <v>200000</v>
      </c>
      <c r="F11">
        <f t="shared" ref="F11:F74" si="20">1+SUMPRODUCT((C$11:C$488=C11)*(E$11:E$488&gt;E11))</f>
        <v>57</v>
      </c>
      <c r="G11">
        <f t="shared" ref="G11:G74" si="21">IF(E11="&amp;^%","9999",F11)</f>
        <v>57</v>
      </c>
      <c r="J11">
        <f>VLOOKUP(A11,'average earnings workplace 2012'!$A$13:$GY$599,lists1!$B$12,FALSE)</f>
        <v>11.66</v>
      </c>
      <c r="K11">
        <f t="shared" ref="K11:K74" si="22">1+SUMPRODUCT((C$11:C$488=C11)*(J$11:J$488&gt;J11))</f>
        <v>129</v>
      </c>
      <c r="L11">
        <f t="shared" ref="L11:L74" si="23">IF(J11="&amp;^%","9999",K11)</f>
        <v>129</v>
      </c>
      <c r="R11" s="34" t="s">
        <v>465</v>
      </c>
      <c r="S11" s="11">
        <f t="shared" si="0"/>
        <v>111</v>
      </c>
      <c r="T11" s="11">
        <f t="array" ref="T11">INDEX($S$1:$S$113,MATCH(SMALL(COUNTIF($S$1:$S$113,"&lt;"&amp;$S$1:$S$113),ROW($S11:$T11)),COUNTIF($S$1:$S$113,"&lt;"&amp;$S$1:$S$113),0))</f>
        <v>11</v>
      </c>
      <c r="U11" s="11" t="str">
        <f t="array" ref="U11">INDEX($R$1:$R$113,SMALL(IF($S$1:$S$113=$T11,ROW($S$1:$S$113)),COUNTIF($T$1:$T11,$T11)),1)</f>
        <v>East Hampshire</v>
      </c>
      <c r="V11" s="11">
        <f t="shared" si="1"/>
        <v>11</v>
      </c>
      <c r="W11" s="11" t="str">
        <f t="shared" si="2"/>
        <v>East Hampshire</v>
      </c>
      <c r="Y11" s="33" t="s">
        <v>838</v>
      </c>
      <c r="Z11" s="10">
        <f t="shared" si="3"/>
        <v>8</v>
      </c>
      <c r="AA11" s="10">
        <f t="array" ref="AA11">INDEX($Z$1:$Z$70,MATCH(SMALL(COUNTIF($Z$1:$Z$70,"&lt;"&amp;$Z$1:$Z$70),ROW($Z11:$AA11)),COUNTIF($Z$1:$Z$70,"&lt;"&amp;$Z$1:$Z$70),0))</f>
        <v>10</v>
      </c>
      <c r="AB11" s="10" t="str">
        <f t="array" ref="AB11">INDEX($Y$1:$Y$70,SMALL(IF($Z$1:$Z$70=$AA11,ROW($Z$1:$Z$70)),COUNTIF($AA$1:$AA11,$AA11)),1)</f>
        <v>Wycombe</v>
      </c>
      <c r="AC11" s="10">
        <f t="shared" si="4"/>
        <v>10</v>
      </c>
      <c r="AD11" s="10" t="str">
        <f t="shared" si="5"/>
        <v>Wycombe</v>
      </c>
      <c r="AF11" s="32" t="s">
        <v>528</v>
      </c>
      <c r="AG11" s="9">
        <f t="shared" si="6"/>
        <v>90</v>
      </c>
      <c r="AH11" s="9">
        <f t="array" ref="AH11">INDEX($AG$1:$AG$170,MATCH(SMALL(COUNTIF($AG$1:$AG$170,"&lt;"&amp;$AG$1:$AG$170),ROW($AG11:$AH11)),COUNTIF($AG$1:$AG$170,"&lt;"&amp;$AG$1:$AG$170),0))</f>
        <v>11</v>
      </c>
      <c r="AI11" s="9" t="str">
        <f t="array" ref="AI11">INDEX($AF$1:$AF$170,SMALL(IF($AG$1:$AG$170=$AH11,ROW($AG$1:$AG$170)),COUNTIF($AH$1:$AH11,$AH11)),1)</f>
        <v>Barnet</v>
      </c>
      <c r="AJ11" s="9">
        <f t="shared" si="7"/>
        <v>11</v>
      </c>
      <c r="AK11" s="9" t="str">
        <f t="shared" si="8"/>
        <v>Barnet</v>
      </c>
      <c r="AN11" s="31" t="s">
        <v>465</v>
      </c>
      <c r="AO11" s="6">
        <f t="shared" si="9"/>
        <v>4</v>
      </c>
      <c r="AP11" s="6">
        <f t="array" ref="AP11">INDEX($AO$1:$AO$113,MATCH(SMALL(COUNTIF($AO$1:$AO$113,"&lt;"&amp;$AO$1:$AO$113),ROW($AO11:$AP11)),COUNTIF($AO$1:$AO$113,"&lt;"&amp;$AO$1:$AO$113),0))</f>
        <v>14</v>
      </c>
      <c r="AQ11" s="6" t="str">
        <f t="array" ref="AQ11">INDEX($AN$1:$AN$113,SMALL(IF($AO$1:$AO$113=$AP11,ROW($AO$1:$AO$113)),COUNTIF($AP$1:$AP11,$AP11)),1)</f>
        <v>Uttlesford</v>
      </c>
      <c r="AR11" s="6">
        <f t="shared" si="10"/>
        <v>11</v>
      </c>
      <c r="AS11" s="6" t="str">
        <f t="shared" si="11"/>
        <v>Uttlesford</v>
      </c>
      <c r="AU11" s="30" t="s">
        <v>838</v>
      </c>
      <c r="AV11" s="7">
        <f t="shared" si="12"/>
        <v>8</v>
      </c>
      <c r="AW11" s="7">
        <f t="array" ref="AW11">INDEX($AV$1:$AV$70,MATCH(SMALL(COUNTIF($AV$1:$AV$70,"&lt;"&amp;$AV$1:$AV$70),ROW($AV11:$AW11)),COUNTIF($AV$1:$AV$70,"&lt;"&amp;$AV$1:$AV$70),0))</f>
        <v>11</v>
      </c>
      <c r="AX11" s="7" t="str">
        <f t="array" ref="AX11">INDEX($AU$1:$AU$70,SMALL(IF($AV$1:$AV$70=$AW11,ROW($AV$1:$AV$70)),COUNTIF($AW$1:$AW11,$AW11)),1)</f>
        <v>Brentwood</v>
      </c>
      <c r="AY11" s="7">
        <f t="shared" si="13"/>
        <v>11</v>
      </c>
      <c r="AZ11" s="7" t="str">
        <f t="shared" si="14"/>
        <v>Brentwood</v>
      </c>
      <c r="BB11" s="29" t="s">
        <v>528</v>
      </c>
      <c r="BC11" s="8">
        <f t="shared" si="15"/>
        <v>111</v>
      </c>
      <c r="BD11" s="8">
        <f t="array" ref="BD11">INDEX($BC$1:$BC$170,MATCH(SMALL(COUNTIF($BC$1:$BC$170,"&lt;"&amp;$BC$1:$BC$170),ROW($BC11:$BD11)),COUNTIF($BC$1:$BC$170,"&lt;"&amp;$BC$1:$BC$170),0))</f>
        <v>11</v>
      </c>
      <c r="BE11" s="8" t="str">
        <f t="array" ref="BE11">INDEX($BB$1:$BB$170,SMALL(IF($BC$1:$BC$170=$BD11,ROW($BC$1:$BC$170)),COUNTIF($BD$1:$BD11,$BD11)),1)</f>
        <v>Windsor and Maidenhead</v>
      </c>
      <c r="BF11" s="8">
        <f t="shared" si="16"/>
        <v>11</v>
      </c>
      <c r="BG11" s="8" t="str">
        <f t="shared" si="17"/>
        <v>Windsor and Maidenhead</v>
      </c>
    </row>
    <row r="12" spans="1:71" x14ac:dyDescent="0.25">
      <c r="A12" s="26" t="s">
        <v>462</v>
      </c>
      <c r="B12" t="str">
        <f t="shared" si="18"/>
        <v>R80</v>
      </c>
      <c r="C12" t="str">
        <f t="shared" si="19"/>
        <v>Predominantly Rural</v>
      </c>
      <c r="E12">
        <f>VLOOKUP(A12,'average earnings resident 2012'!$A$12:$EW$598,lists!$B$12,FALSE)</f>
        <v>129500</v>
      </c>
      <c r="F12">
        <f t="shared" si="20"/>
        <v>109</v>
      </c>
      <c r="G12">
        <f t="shared" si="21"/>
        <v>109</v>
      </c>
      <c r="J12">
        <f>VLOOKUP(A12,'average earnings workplace 2012'!$A$13:$GY$599,lists1!$B$12,FALSE)</f>
        <v>10</v>
      </c>
      <c r="K12">
        <f t="shared" si="22"/>
        <v>100</v>
      </c>
      <c r="L12">
        <f t="shared" si="23"/>
        <v>100</v>
      </c>
      <c r="R12" s="34" t="s">
        <v>734</v>
      </c>
      <c r="S12" s="11">
        <f t="shared" si="0"/>
        <v>49</v>
      </c>
      <c r="T12" s="11">
        <f t="array" ref="T12">INDEX($S$1:$S$113,MATCH(SMALL(COUNTIF($S$1:$S$113,"&lt;"&amp;$S$1:$S$113),ROW($S12:$T12)),COUNTIF($S$1:$S$113,"&lt;"&amp;$S$1:$S$113),0))</f>
        <v>12</v>
      </c>
      <c r="U12" s="11" t="str">
        <f t="array" ref="U12">INDEX($R$1:$R$113,SMALL(IF($S$1:$S$113=$T12,ROW($S$1:$S$113)),COUNTIF($T$1:$T12,$T12)),1)</f>
        <v>East Dorset</v>
      </c>
      <c r="V12" s="11">
        <f t="shared" si="1"/>
        <v>12</v>
      </c>
      <c r="W12" s="11" t="str">
        <f t="shared" si="2"/>
        <v>East Dorset</v>
      </c>
      <c r="Y12" s="33" t="s">
        <v>512</v>
      </c>
      <c r="Z12" s="10">
        <f t="shared" si="3"/>
        <v>68</v>
      </c>
      <c r="AA12" s="10">
        <f t="array" ref="AA12">INDEX($Z$1:$Z$70,MATCH(SMALL(COUNTIF($Z$1:$Z$70,"&lt;"&amp;$Z$1:$Z$70),ROW($Z12:$AA12)),COUNTIF($Z$1:$Z$70,"&lt;"&amp;$Z$1:$Z$70),0))</f>
        <v>12</v>
      </c>
      <c r="AB12" s="10" t="str">
        <f t="array" ref="AB12">INDEX($Y$1:$Y$70,SMALL(IF($Z$1:$Z$70=$AA12,ROW($Z$1:$Z$70)),COUNTIF($AA$1:$AA12,$AA12)),1)</f>
        <v>West Berkshire</v>
      </c>
      <c r="AC12" s="10">
        <f t="shared" si="4"/>
        <v>12</v>
      </c>
      <c r="AD12" s="10" t="str">
        <f t="shared" si="5"/>
        <v>West Berkshire</v>
      </c>
      <c r="AF12" s="32" t="s">
        <v>456</v>
      </c>
      <c r="AG12" s="9">
        <f t="shared" si="6"/>
        <v>165</v>
      </c>
      <c r="AH12" s="9">
        <f t="array" ref="AH12">INDEX($AG$1:$AG$170,MATCH(SMALL(COUNTIF($AG$1:$AG$170,"&lt;"&amp;$AG$1:$AG$170),ROW($AG12:$AH12)),COUNTIF($AG$1:$AG$170,"&lt;"&amp;$AG$1:$AG$170),0))</f>
        <v>12</v>
      </c>
      <c r="AI12" s="9" t="str">
        <f t="array" ref="AI12">INDEX($AF$1:$AF$170,SMALL(IF($AG$1:$AG$170=$AH12,ROW($AG$1:$AG$170)),COUNTIF($AH$1:$AH12,$AH12)),1)</f>
        <v>Southwark</v>
      </c>
      <c r="AJ12" s="9">
        <f t="shared" si="7"/>
        <v>12</v>
      </c>
      <c r="AK12" s="9" t="str">
        <f t="shared" si="8"/>
        <v>Southwark</v>
      </c>
      <c r="AN12" s="31" t="s">
        <v>734</v>
      </c>
      <c r="AO12" s="6">
        <f t="shared" si="9"/>
        <v>102</v>
      </c>
      <c r="AP12" s="6">
        <f t="array" ref="AP12">INDEX($AO$1:$AO$113,MATCH(SMALL(COUNTIF($AO$1:$AO$113,"&lt;"&amp;$AO$1:$AO$113),ROW($AO12:$AP12)),COUNTIF($AO$1:$AO$113,"&lt;"&amp;$AO$1:$AO$113),0))</f>
        <v>15</v>
      </c>
      <c r="AQ12" s="6" t="str">
        <f t="array" ref="AQ12">INDEX($AN$1:$AN$113,SMALL(IF($AO$1:$AO$113=$AP12,ROW($AO$1:$AO$113)),COUNTIF($AP$1:$AP12,$AP12)),1)</f>
        <v>Stroud</v>
      </c>
      <c r="AR12" s="6">
        <f t="shared" si="10"/>
        <v>12</v>
      </c>
      <c r="AS12" s="6" t="str">
        <f t="shared" si="11"/>
        <v>Stroud</v>
      </c>
      <c r="AU12" s="30" t="s">
        <v>512</v>
      </c>
      <c r="AV12" s="7">
        <f t="shared" si="12"/>
        <v>55</v>
      </c>
      <c r="AW12" s="7">
        <f t="array" ref="AW12">INDEX($AV$1:$AV$70,MATCH(SMALL(COUNTIF($AV$1:$AV$70,"&lt;"&amp;$AV$1:$AV$70),ROW($AV12:$AW12)),COUNTIF($AV$1:$AV$70,"&lt;"&amp;$AV$1:$AV$70),0))</f>
        <v>12</v>
      </c>
      <c r="AX12" s="7" t="str">
        <f t="array" ref="AX12">INDEX($AU$1:$AU$70,SMALL(IF($AV$1:$AV$70=$AW12,ROW($AV$1:$AV$70)),COUNTIF($AW$1:$AW12,$AW12)),1)</f>
        <v>Basingstoke and Deane</v>
      </c>
      <c r="AY12" s="7">
        <f t="shared" si="13"/>
        <v>12</v>
      </c>
      <c r="AZ12" s="7" t="str">
        <f t="shared" si="14"/>
        <v>Basingstoke and Deane</v>
      </c>
      <c r="BB12" s="29" t="s">
        <v>456</v>
      </c>
      <c r="BC12" s="8">
        <f t="shared" si="15"/>
        <v>145</v>
      </c>
      <c r="BD12" s="8">
        <f t="array" ref="BD12">INDEX($BC$1:$BC$170,MATCH(SMALL(COUNTIF($BC$1:$BC$170,"&lt;"&amp;$BC$1:$BC$170),ROW($BC12:$BD12)),COUNTIF($BC$1:$BC$170,"&lt;"&amp;$BC$1:$BC$170),0))</f>
        <v>12</v>
      </c>
      <c r="BE12" s="8" t="str">
        <f t="array" ref="BE12">INDEX($BB$1:$BB$170,SMALL(IF($BC$1:$BC$170=$BD12,ROW($BC$1:$BC$170)),COUNTIF($BD$1:$BD12,$BD12)),1)</f>
        <v>Rushmoor</v>
      </c>
      <c r="BF12" s="8">
        <f t="shared" si="16"/>
        <v>12</v>
      </c>
      <c r="BG12" s="8" t="str">
        <f t="shared" si="17"/>
        <v>Rushmoor</v>
      </c>
    </row>
    <row r="13" spans="1:71" x14ac:dyDescent="0.25">
      <c r="A13" s="26" t="s">
        <v>520</v>
      </c>
      <c r="B13" t="str">
        <f t="shared" si="18"/>
        <v>SR</v>
      </c>
      <c r="C13" t="str">
        <f t="shared" si="19"/>
        <v>Significant Rural</v>
      </c>
      <c r="E13">
        <f>VLOOKUP(A13,'average earnings resident 2012'!$A$12:$EW$598,lists!$B$12,FALSE)</f>
        <v>125000</v>
      </c>
      <c r="F13">
        <f t="shared" si="20"/>
        <v>61</v>
      </c>
      <c r="G13">
        <f t="shared" si="21"/>
        <v>61</v>
      </c>
      <c r="J13">
        <f>VLOOKUP(A13,'average earnings workplace 2012'!$A$13:$GY$599,lists1!$B$12,FALSE)</f>
        <v>13.24</v>
      </c>
      <c r="K13">
        <f t="shared" si="22"/>
        <v>26</v>
      </c>
      <c r="L13">
        <f t="shared" si="23"/>
        <v>26</v>
      </c>
      <c r="R13" s="34" t="s">
        <v>758</v>
      </c>
      <c r="S13" s="11">
        <f t="shared" si="0"/>
        <v>13</v>
      </c>
      <c r="T13" s="11">
        <f t="array" ref="T13">INDEX($S$1:$S$113,MATCH(SMALL(COUNTIF($S$1:$S$113,"&lt;"&amp;$S$1:$S$113),ROW($S13:$T13)),COUNTIF($S$1:$S$113,"&lt;"&amp;$S$1:$S$113),0))</f>
        <v>13</v>
      </c>
      <c r="U13" s="11" t="str">
        <f t="array" ref="U13">INDEX($R$1:$R$113,SMALL(IF($S$1:$S$113=$T13,ROW($S$1:$S$113)),COUNTIF($T$1:$T13,$T13)),1)</f>
        <v>Cotswold</v>
      </c>
      <c r="V13" s="11">
        <f t="shared" si="1"/>
        <v>13</v>
      </c>
      <c r="W13" s="11" t="str">
        <f t="shared" si="2"/>
        <v>Cotswold</v>
      </c>
      <c r="Y13" s="33" t="s">
        <v>559</v>
      </c>
      <c r="Z13" s="10">
        <f t="shared" si="3"/>
        <v>64</v>
      </c>
      <c r="AA13" s="10">
        <f t="array" ref="AA13">INDEX($Z$1:$Z$70,MATCH(SMALL(COUNTIF($Z$1:$Z$70,"&lt;"&amp;$Z$1:$Z$70),ROW($Z13:$AA13)),COUNTIF($Z$1:$Z$70,"&lt;"&amp;$Z$1:$Z$70),0))</f>
        <v>13</v>
      </c>
      <c r="AB13" s="10" t="str">
        <f t="array" ref="AB13">INDEX($Y$1:$Y$70,SMALL(IF($Z$1:$Z$70=$AA13,ROW($Z$1:$Z$70)),COUNTIF($AA$1:$AA13,$AA13)),1)</f>
        <v>Tunbridge Wells</v>
      </c>
      <c r="AC13" s="10">
        <f t="shared" si="4"/>
        <v>13</v>
      </c>
      <c r="AD13" s="10" t="str">
        <f t="shared" si="5"/>
        <v>Tunbridge Wells</v>
      </c>
      <c r="AF13" s="32" t="s">
        <v>457</v>
      </c>
      <c r="AG13" s="9">
        <f t="shared" si="6"/>
        <v>162</v>
      </c>
      <c r="AH13" s="9">
        <f t="array" ref="AH13">INDEX($AG$1:$AG$170,MATCH(SMALL(COUNTIF($AG$1:$AG$170,"&lt;"&amp;$AG$1:$AG$170),ROW($AG13:$AH13)),COUNTIF($AG$1:$AG$170,"&lt;"&amp;$AG$1:$AG$170),0))</f>
        <v>13</v>
      </c>
      <c r="AI13" s="9" t="str">
        <f t="array" ref="AI13">INDEX($AF$1:$AF$170,SMALL(IF($AG$1:$AG$170=$AH13,ROW($AG$1:$AG$170)),COUNTIF($AH$1:$AH13,$AH13)),1)</f>
        <v>Epsom and Ewell</v>
      </c>
      <c r="AJ13" s="9">
        <f t="shared" si="7"/>
        <v>13</v>
      </c>
      <c r="AK13" s="9" t="str">
        <f t="shared" si="8"/>
        <v>Epsom and Ewell</v>
      </c>
      <c r="AN13" s="31" t="s">
        <v>758</v>
      </c>
      <c r="AO13" s="6">
        <f t="shared" si="9"/>
        <v>86</v>
      </c>
      <c r="AP13" s="6">
        <f t="array" ref="AP13">INDEX($AO$1:$AO$113,MATCH(SMALL(COUNTIF($AO$1:$AO$113,"&lt;"&amp;$AO$1:$AO$113),ROW($AO13:$AP13)),COUNTIF($AO$1:$AO$113,"&lt;"&amp;$AO$1:$AO$113),0))</f>
        <v>16</v>
      </c>
      <c r="AQ13" s="6" t="str">
        <f t="array" ref="AQ13">INDEX($AN$1:$AN$113,SMALL(IF($AO$1:$AO$113=$AP13,ROW($AO$1:$AO$113)),COUNTIF($AP$1:$AP13,$AP13)),1)</f>
        <v>Cambridgeshire</v>
      </c>
      <c r="AR13" s="6">
        <f t="shared" si="10"/>
        <v>13</v>
      </c>
      <c r="AS13" s="6" t="str">
        <f t="shared" si="11"/>
        <v>Cambridgeshire</v>
      </c>
      <c r="AU13" s="30" t="s">
        <v>559</v>
      </c>
      <c r="AV13" s="7">
        <f t="shared" si="12"/>
        <v>67</v>
      </c>
      <c r="AW13" s="7">
        <f t="array" ref="AW13">INDEX($AV$1:$AV$70,MATCH(SMALL(COUNTIF($AV$1:$AV$70,"&lt;"&amp;$AV$1:$AV$70),ROW($AV13:$AW13)),COUNTIF($AV$1:$AV$70,"&lt;"&amp;$AV$1:$AV$70),0))</f>
        <v>13</v>
      </c>
      <c r="AX13" s="7" t="str">
        <f t="array" ref="AX13">INDEX($AU$1:$AU$70,SMALL(IF($AV$1:$AV$70=$AW13,ROW($AV$1:$AV$70)),COUNTIF($AW$1:$AW13,$AW13)),1)</f>
        <v>North Hertfordshire</v>
      </c>
      <c r="AY13" s="7">
        <f t="shared" si="13"/>
        <v>13</v>
      </c>
      <c r="AZ13" s="7" t="str">
        <f t="shared" si="14"/>
        <v>North Hertfordshire</v>
      </c>
      <c r="BB13" s="29" t="s">
        <v>457</v>
      </c>
      <c r="BC13" s="8">
        <f t="shared" si="15"/>
        <v>162</v>
      </c>
      <c r="BD13" s="8">
        <f t="array" ref="BD13">INDEX($BC$1:$BC$170,MATCH(SMALL(COUNTIF($BC$1:$BC$170,"&lt;"&amp;$BC$1:$BC$170),ROW($BC13:$BD13)),COUNTIF($BC$1:$BC$170,"&lt;"&amp;$BC$1:$BC$170),0))</f>
        <v>13</v>
      </c>
      <c r="BE13" s="8" t="str">
        <f t="array" ref="BE13">INDEX($BB$1:$BB$170,SMALL(IF($BC$1:$BC$170=$BD13,ROW($BC$1:$BC$170)),COUNTIF($BD$1:$BD13,$BD13)),1)</f>
        <v>Derby</v>
      </c>
      <c r="BF13" s="8">
        <f t="shared" si="16"/>
        <v>13</v>
      </c>
      <c r="BG13" s="8" t="str">
        <f t="shared" si="17"/>
        <v>Derby</v>
      </c>
      <c r="BK13" t="s">
        <v>861</v>
      </c>
      <c r="BL13">
        <f>V172</f>
        <v>113</v>
      </c>
      <c r="BP13" t="s">
        <v>861</v>
      </c>
      <c r="BQ13">
        <f>AR172</f>
        <v>110</v>
      </c>
    </row>
    <row r="14" spans="1:71" x14ac:dyDescent="0.25">
      <c r="A14" s="26" t="s">
        <v>725</v>
      </c>
      <c r="B14" t="str">
        <f t="shared" si="18"/>
        <v>LU</v>
      </c>
      <c r="C14" t="str">
        <f t="shared" si="19"/>
        <v>Predominantly Urban</v>
      </c>
      <c r="E14">
        <f>VLOOKUP(A14,'average earnings resident 2012'!$A$12:$EW$598,lists!$B$12,FALSE)</f>
        <v>200000</v>
      </c>
      <c r="F14">
        <f t="shared" si="20"/>
        <v>57</v>
      </c>
      <c r="G14">
        <f t="shared" si="21"/>
        <v>57</v>
      </c>
      <c r="J14">
        <f>VLOOKUP(A14,'average earnings workplace 2012'!$A$13:$GY$599,lists1!$B$12,FALSE)</f>
        <v>10.58</v>
      </c>
      <c r="K14">
        <f t="shared" si="22"/>
        <v>161</v>
      </c>
      <c r="L14">
        <f t="shared" si="23"/>
        <v>161</v>
      </c>
      <c r="R14" s="34" t="s">
        <v>849</v>
      </c>
      <c r="S14" s="11">
        <f t="shared" si="0"/>
        <v>113</v>
      </c>
      <c r="T14" s="11">
        <f t="array" ref="T14">INDEX($S$1:$S$113,MATCH(SMALL(COUNTIF($S$1:$S$113,"&lt;"&amp;$S$1:$S$113),ROW($S14:$T14)),COUNTIF($S$1:$S$113,"&lt;"&amp;$S$1:$S$113),0))</f>
        <v>14</v>
      </c>
      <c r="U14" s="11" t="str">
        <f t="array" ref="U14">INDEX($R$1:$R$113,SMALL(IF($S$1:$S$113=$T14,ROW($S$1:$S$113)),COUNTIF($T$1:$T14,$T14)),1)</f>
        <v>Mid Sussex</v>
      </c>
      <c r="V14" s="11">
        <f t="shared" si="1"/>
        <v>14</v>
      </c>
      <c r="W14" s="11" t="str">
        <f t="shared" si="2"/>
        <v>Mid Sussex</v>
      </c>
      <c r="Y14" s="33" t="s">
        <v>464</v>
      </c>
      <c r="Z14" s="10">
        <f t="shared" si="3"/>
        <v>65</v>
      </c>
      <c r="AA14" s="10">
        <f t="array" ref="AA14">INDEX($Z$1:$Z$70,MATCH(SMALL(COUNTIF($Z$1:$Z$70,"&lt;"&amp;$Z$1:$Z$70),ROW($Z14:$AA14)),COUNTIF($Z$1:$Z$70,"&lt;"&amp;$Z$1:$Z$70),0))</f>
        <v>14</v>
      </c>
      <c r="AB14" s="10" t="str">
        <f t="array" ref="AB14">INDEX($Y$1:$Y$70,SMALL(IF($Z$1:$Z$70=$AA14,ROW($Z$1:$Z$70)),COUNTIF($AA$1:$AA14,$AA14)),1)</f>
        <v>New Forest</v>
      </c>
      <c r="AC14" s="10">
        <f t="shared" si="4"/>
        <v>14</v>
      </c>
      <c r="AD14" s="10" t="str">
        <f t="shared" si="5"/>
        <v>New Forest</v>
      </c>
      <c r="AF14" s="32" t="s">
        <v>468</v>
      </c>
      <c r="AG14" s="9">
        <f t="shared" si="6"/>
        <v>152</v>
      </c>
      <c r="AH14" s="9">
        <f t="array" ref="AH14">INDEX($AG$1:$AG$170,MATCH(SMALL(COUNTIF($AG$1:$AG$170,"&lt;"&amp;$AG$1:$AG$170),ROW($AG14:$AH14)),COUNTIF($AG$1:$AG$170,"&lt;"&amp;$AG$1:$AG$170),0))</f>
        <v>14</v>
      </c>
      <c r="AI14" s="9" t="str">
        <f t="array" ref="AI14">INDEX($AF$1:$AF$170,SMALL(IF($AG$1:$AG$170=$AH14,ROW($AG$1:$AG$170)),COUNTIF($AH$1:$AH14,$AH14)),1)</f>
        <v>Hackney</v>
      </c>
      <c r="AJ14" s="9">
        <f t="shared" si="7"/>
        <v>14</v>
      </c>
      <c r="AK14" s="9" t="str">
        <f t="shared" si="8"/>
        <v>Hackney</v>
      </c>
      <c r="AN14" s="31" t="s">
        <v>849</v>
      </c>
      <c r="AO14" s="6">
        <f t="shared" si="9"/>
        <v>70</v>
      </c>
      <c r="AP14" s="6">
        <f t="array" ref="AP14">INDEX($AO$1:$AO$113,MATCH(SMALL(COUNTIF($AO$1:$AO$113,"&lt;"&amp;$AO$1:$AO$113),ROW($AO14:$AP14)),COUNTIF($AO$1:$AO$113,"&lt;"&amp;$AO$1:$AO$113),0))</f>
        <v>17</v>
      </c>
      <c r="AQ14" s="6" t="str">
        <f t="array" ref="AQ14">INDEX($AN$1:$AN$113,SMALL(IF($AO$1:$AO$113=$AP14,ROW($AO$1:$AO$113)),COUNTIF($AP$1:$AP14,$AP14)),1)</f>
        <v>Sevenoaks</v>
      </c>
      <c r="AR14" s="6">
        <f t="shared" si="10"/>
        <v>14</v>
      </c>
      <c r="AS14" s="6" t="str">
        <f t="shared" si="11"/>
        <v>Sevenoaks</v>
      </c>
      <c r="AU14" s="30" t="s">
        <v>464</v>
      </c>
      <c r="AV14" s="7">
        <f t="shared" si="12"/>
        <v>60</v>
      </c>
      <c r="AW14" s="7">
        <f t="array" ref="AW14">INDEX($AV$1:$AV$70,MATCH(SMALL(COUNTIF($AV$1:$AV$70,"&lt;"&amp;$AV$1:$AV$70),ROW($AV14:$AW14)),COUNTIF($AV$1:$AV$70,"&lt;"&amp;$AV$1:$AV$70),0))</f>
        <v>14</v>
      </c>
      <c r="AX14" s="7" t="str">
        <f t="array" ref="AX14">INDEX($AU$1:$AU$70,SMALL(IF($AV$1:$AV$70=$AW14,ROW($AV$1:$AV$70)),COUNTIF($AW$1:$AW14,$AW14)),1)</f>
        <v>Fylde</v>
      </c>
      <c r="AY14" s="7">
        <f t="shared" si="13"/>
        <v>14</v>
      </c>
      <c r="AZ14" s="7" t="str">
        <f t="shared" si="14"/>
        <v>Fylde</v>
      </c>
      <c r="BB14" s="29" t="s">
        <v>468</v>
      </c>
      <c r="BC14" s="8">
        <f t="shared" si="15"/>
        <v>155</v>
      </c>
      <c r="BD14" s="8">
        <f t="array" ref="BD14">INDEX($BC$1:$BC$170,MATCH(SMALL(COUNTIF($BC$1:$BC$170,"&lt;"&amp;$BC$1:$BC$170),ROW($BC14:$BD14)),COUNTIF($BC$1:$BC$170,"&lt;"&amp;$BC$1:$BC$170),0))</f>
        <v>14</v>
      </c>
      <c r="BE14" s="8" t="str">
        <f t="array" ref="BE14">INDEX($BB$1:$BB$170,SMALL(IF($BC$1:$BC$170=$BD14,ROW($BC$1:$BC$170)),COUNTIF($BD$1:$BD14,$BD14)),1)</f>
        <v>Lambeth</v>
      </c>
      <c r="BF14" s="8">
        <f t="shared" si="16"/>
        <v>14</v>
      </c>
      <c r="BG14" s="8" t="str">
        <f t="shared" si="17"/>
        <v>Lambeth</v>
      </c>
      <c r="BK14" t="s">
        <v>860</v>
      </c>
      <c r="BL14">
        <f>AC172</f>
        <v>70</v>
      </c>
      <c r="BP14" t="s">
        <v>860</v>
      </c>
      <c r="BQ14">
        <f>AY172</f>
        <v>70</v>
      </c>
    </row>
    <row r="15" spans="1:71" x14ac:dyDescent="0.25">
      <c r="A15" s="26" t="s">
        <v>549</v>
      </c>
      <c r="B15" t="str">
        <f t="shared" si="18"/>
        <v>OU</v>
      </c>
      <c r="C15" t="str">
        <f t="shared" si="19"/>
        <v>Predominantly Urban</v>
      </c>
      <c r="E15">
        <f>VLOOKUP(A15,'average earnings resident 2012'!$A$12:$EW$598,lists!$B$12,FALSE)</f>
        <v>110000</v>
      </c>
      <c r="F15">
        <f t="shared" si="20"/>
        <v>144</v>
      </c>
      <c r="G15">
        <f t="shared" si="21"/>
        <v>144</v>
      </c>
      <c r="J15">
        <f>VLOOKUP(A15,'average earnings workplace 2012'!$A$13:$GY$599,lists1!$B$12,FALSE)</f>
        <v>11.09</v>
      </c>
      <c r="K15">
        <f t="shared" si="22"/>
        <v>146</v>
      </c>
      <c r="L15">
        <f t="shared" si="23"/>
        <v>146</v>
      </c>
      <c r="R15" s="34" t="s">
        <v>500</v>
      </c>
      <c r="S15" s="11">
        <f t="shared" si="0"/>
        <v>67</v>
      </c>
      <c r="T15" s="11">
        <f t="array" ref="T15">INDEX($S$1:$S$113,MATCH(SMALL(COUNTIF($S$1:$S$113,"&lt;"&amp;$S$1:$S$113),ROW($S15:$T15)),COUNTIF($S$1:$S$113,"&lt;"&amp;$S$1:$S$113),0))</f>
        <v>15</v>
      </c>
      <c r="U15" s="11" t="str">
        <f t="array" ref="U15">INDEX($R$1:$R$113,SMALL(IF($S$1:$S$113=$T15,ROW($S$1:$S$113)),COUNTIF($T$1:$T15,$T15)),1)</f>
        <v>Oxfordshire</v>
      </c>
      <c r="V15" s="11">
        <f t="shared" si="1"/>
        <v>15</v>
      </c>
      <c r="W15" s="11" t="str">
        <f t="shared" si="2"/>
        <v>Oxfordshire</v>
      </c>
      <c r="Y15" s="33" t="s">
        <v>708</v>
      </c>
      <c r="Z15" s="10">
        <f t="shared" si="3"/>
        <v>22</v>
      </c>
      <c r="AA15" s="10">
        <f t="array" ref="AA15">INDEX($Z$1:$Z$70,MATCH(SMALL(COUNTIF($Z$1:$Z$70,"&lt;"&amp;$Z$1:$Z$70),ROW($Z15:$AA15)),COUNTIF($Z$1:$Z$70,"&lt;"&amp;$Z$1:$Z$70),0))</f>
        <v>15</v>
      </c>
      <c r="AB15" s="10" t="str">
        <f t="array" ref="AB15">INDEX($Y$1:$Y$70,SMALL(IF($Z$1:$Z$70=$AA15,ROW($Z$1:$Z$70)),COUNTIF($AA$1:$AA15,$AA15)),1)</f>
        <v>Dacorum</v>
      </c>
      <c r="AC15" s="10">
        <f t="shared" si="4"/>
        <v>15</v>
      </c>
      <c r="AD15" s="10" t="str">
        <f t="shared" si="5"/>
        <v>Dacorum</v>
      </c>
      <c r="AF15" s="32" t="s">
        <v>732</v>
      </c>
      <c r="AG15" s="9">
        <f t="shared" si="6"/>
        <v>63</v>
      </c>
      <c r="AH15" s="9">
        <f t="array" ref="AH15">INDEX($AG$1:$AG$170,MATCH(SMALL(COUNTIF($AG$1:$AG$170,"&lt;"&amp;$AG$1:$AG$170),ROW($AG15:$AH15)),COUNTIF($AG$1:$AG$170,"&lt;"&amp;$AG$1:$AG$170),0))</f>
        <v>15</v>
      </c>
      <c r="AI15" s="9" t="str">
        <f t="array" ref="AI15">INDEX($AF$1:$AF$170,SMALL(IF($AG$1:$AG$170=$AH15,ROW($AG$1:$AG$170)),COUNTIF($AH$1:$AH15,$AH15)),1)</f>
        <v>Lambeth</v>
      </c>
      <c r="AJ15" s="9">
        <f t="shared" si="7"/>
        <v>15</v>
      </c>
      <c r="AK15" s="9" t="str">
        <f t="shared" si="8"/>
        <v>Lambeth</v>
      </c>
      <c r="AN15" s="31" t="s">
        <v>500</v>
      </c>
      <c r="AO15" s="6">
        <f t="shared" si="9"/>
        <v>73</v>
      </c>
      <c r="AP15" s="6">
        <f t="array" ref="AP15">INDEX($AO$1:$AO$113,MATCH(SMALL(COUNTIF($AO$1:$AO$113,"&lt;"&amp;$AO$1:$AO$113),ROW($AO15:$AP15)),COUNTIF($AO$1:$AO$113,"&lt;"&amp;$AO$1:$AO$113),0))</f>
        <v>18</v>
      </c>
      <c r="AQ15" s="6" t="str">
        <f t="array" ref="AQ15">INDEX($AN$1:$AN$113,SMALL(IF($AO$1:$AO$113=$AP15,ROW($AO$1:$AO$113)),COUNTIF($AP$1:$AP15,$AP15)),1)</f>
        <v>Lewes</v>
      </c>
      <c r="AR15" s="6">
        <f t="shared" si="10"/>
        <v>15</v>
      </c>
      <c r="AS15" s="6" t="str">
        <f t="shared" si="11"/>
        <v>Lewes</v>
      </c>
      <c r="AU15" s="30" t="s">
        <v>708</v>
      </c>
      <c r="AV15" s="7">
        <f t="shared" si="12"/>
        <v>35</v>
      </c>
      <c r="AW15" s="7">
        <f t="array" ref="AW15">INDEX($AV$1:$AV$70,MATCH(SMALL(COUNTIF($AV$1:$AV$70,"&lt;"&amp;$AV$1:$AV$70),ROW($AV15:$AW15)),COUNTIF($AV$1:$AV$70,"&lt;"&amp;$AV$1:$AV$70),0))</f>
        <v>15</v>
      </c>
      <c r="AX15" s="7" t="str">
        <f t="array" ref="AX15">INDEX($AU$1:$AU$70,SMALL(IF($AV$1:$AV$70=$AW15,ROW($AV$1:$AV$70)),COUNTIF($AW$1:$AW15,$AW15)),1)</f>
        <v>Hampshire</v>
      </c>
      <c r="AY15" s="7">
        <f t="shared" si="13"/>
        <v>15</v>
      </c>
      <c r="AZ15" s="7" t="str">
        <f t="shared" si="14"/>
        <v>Hampshire</v>
      </c>
      <c r="BB15" s="29" t="s">
        <v>732</v>
      </c>
      <c r="BC15" s="8">
        <f t="shared" si="15"/>
        <v>76</v>
      </c>
      <c r="BD15" s="8">
        <f t="array" ref="BD15">INDEX($BC$1:$BC$170,MATCH(SMALL(COUNTIF($BC$1:$BC$170,"&lt;"&amp;$BC$1:$BC$170),ROW($BC15:$BD15)),COUNTIF($BC$1:$BC$170,"&lt;"&amp;$BC$1:$BC$170),0))</f>
        <v>15</v>
      </c>
      <c r="BE15" s="8" t="str">
        <f t="array" ref="BE15">INDEX($BB$1:$BB$170,SMALL(IF($BC$1:$BC$170=$BD15,ROW($BC$1:$BC$170)),COUNTIF($BD$1:$BD15,$BD15)),1)</f>
        <v>Reigate and Banstead</v>
      </c>
      <c r="BF15" s="8">
        <f t="shared" si="16"/>
        <v>15</v>
      </c>
      <c r="BG15" s="8" t="str">
        <f t="shared" si="17"/>
        <v>Reigate and Banstead</v>
      </c>
      <c r="BK15" t="s">
        <v>859</v>
      </c>
      <c r="BL15">
        <f>AJ172</f>
        <v>170</v>
      </c>
      <c r="BP15" t="s">
        <v>859</v>
      </c>
      <c r="BQ15">
        <f>BF172</f>
        <v>170</v>
      </c>
    </row>
    <row r="16" spans="1:71" x14ac:dyDescent="0.25">
      <c r="A16" s="26" t="s">
        <v>696</v>
      </c>
      <c r="B16" t="str">
        <f t="shared" si="18"/>
        <v>SR</v>
      </c>
      <c r="C16" t="str">
        <f t="shared" si="19"/>
        <v>Significant Rural</v>
      </c>
      <c r="E16">
        <f>VLOOKUP(A16,'average earnings resident 2012'!$A$12:$EW$598,lists!$B$12,FALSE)</f>
        <v>178000</v>
      </c>
      <c r="F16">
        <f t="shared" si="20"/>
        <v>32</v>
      </c>
      <c r="G16">
        <f t="shared" si="21"/>
        <v>32</v>
      </c>
      <c r="J16">
        <f>VLOOKUP(A16,'average earnings workplace 2012'!$A$13:$GY$599,lists1!$B$12,FALSE)</f>
        <v>13.76</v>
      </c>
      <c r="K16">
        <f t="shared" si="22"/>
        <v>19</v>
      </c>
      <c r="L16">
        <f t="shared" si="23"/>
        <v>19</v>
      </c>
      <c r="R16" s="34" t="s">
        <v>822</v>
      </c>
      <c r="S16" s="11">
        <f t="shared" si="0"/>
        <v>102</v>
      </c>
      <c r="T16" s="11">
        <f t="array" ref="T16">INDEX($S$1:$S$113,MATCH(SMALL(COUNTIF($S$1:$S$113,"&lt;"&amp;$S$1:$S$113),ROW($S16:$T16)),COUNTIF($S$1:$S$113,"&lt;"&amp;$S$1:$S$113),0))</f>
        <v>15</v>
      </c>
      <c r="U16" s="11" t="str">
        <f t="array" ref="U16">INDEX($R$1:$R$113,SMALL(IF($S$1:$S$113=$T16,ROW($S$1:$S$113)),COUNTIF($T$1:$T16,$T16)),1)</f>
        <v>Vale of White Horse</v>
      </c>
      <c r="V16" s="11">
        <f t="shared" si="1"/>
        <v>15</v>
      </c>
      <c r="W16" s="11" t="str">
        <f t="shared" si="2"/>
        <v>Vale of White Horse</v>
      </c>
      <c r="Y16" s="33" t="s">
        <v>459</v>
      </c>
      <c r="Z16" s="10">
        <f t="shared" si="3"/>
        <v>42</v>
      </c>
      <c r="AA16" s="10">
        <f t="array" ref="AA16">INDEX($Z$1:$Z$70,MATCH(SMALL(COUNTIF($Z$1:$Z$70,"&lt;"&amp;$Z$1:$Z$70),ROW($Z16:$AA16)),COUNTIF($Z$1:$Z$70,"&lt;"&amp;$Z$1:$Z$70),0))</f>
        <v>16</v>
      </c>
      <c r="AB16" s="10" t="str">
        <f t="array" ref="AB16">INDEX($Y$1:$Y$70,SMALL(IF($Z$1:$Z$70=$AA16,ROW($Z$1:$Z$70)),COUNTIF($AA$1:$AA16,$AA16)),1)</f>
        <v>Bath and North East Somerset</v>
      </c>
      <c r="AC16" s="10">
        <f t="shared" si="4"/>
        <v>16</v>
      </c>
      <c r="AD16" s="10" t="str">
        <f t="shared" si="5"/>
        <v>Bath and North East Somerset</v>
      </c>
      <c r="AF16" s="32" t="s">
        <v>664</v>
      </c>
      <c r="AG16" s="9">
        <f t="shared" si="6"/>
        <v>46</v>
      </c>
      <c r="AH16" s="9">
        <f t="array" ref="AH16">INDEX($AG$1:$AG$170,MATCH(SMALL(COUNTIF($AG$1:$AG$170,"&lt;"&amp;$AG$1:$AG$170),ROW($AG16:$AH16)),COUNTIF($AG$1:$AG$170,"&lt;"&amp;$AG$1:$AG$170),0))</f>
        <v>16</v>
      </c>
      <c r="AI16" s="9" t="str">
        <f t="array" ref="AI16">INDEX($AF$1:$AF$170,SMALL(IF($AG$1:$AG$170=$AH16,ROW($AG$1:$AG$170)),COUNTIF($AH$1:$AH16,$AH16)),1)</f>
        <v>Haringey</v>
      </c>
      <c r="AJ16" s="9">
        <f t="shared" si="7"/>
        <v>16</v>
      </c>
      <c r="AK16" s="9" t="str">
        <f t="shared" si="8"/>
        <v>Haringey</v>
      </c>
      <c r="AN16" s="31" t="s">
        <v>822</v>
      </c>
      <c r="AO16" s="6">
        <f t="shared" si="9"/>
        <v>33</v>
      </c>
      <c r="AP16" s="6">
        <f t="array" ref="AP16">INDEX($AO$1:$AO$113,MATCH(SMALL(COUNTIF($AO$1:$AO$113,"&lt;"&amp;$AO$1:$AO$113),ROW($AO16:$AP16)),COUNTIF($AO$1:$AO$113,"&lt;"&amp;$AO$1:$AO$113),0))</f>
        <v>19</v>
      </c>
      <c r="AQ16" s="6" t="str">
        <f t="array" ref="AQ16">INDEX($AN$1:$AN$113,SMALL(IF($AO$1:$AO$113=$AP16,ROW($AO$1:$AO$113)),COUNTIF($AP$1:$AP16,$AP16)),1)</f>
        <v>Tewkesbury</v>
      </c>
      <c r="AR16" s="6">
        <f t="shared" si="10"/>
        <v>16</v>
      </c>
      <c r="AS16" s="6" t="str">
        <f t="shared" si="11"/>
        <v>Tewkesbury</v>
      </c>
      <c r="AU16" s="30" t="s">
        <v>459</v>
      </c>
      <c r="AV16" s="7">
        <f t="shared" si="12"/>
        <v>32</v>
      </c>
      <c r="AW16" s="7">
        <f t="array" ref="AW16">INDEX($AV$1:$AV$70,MATCH(SMALL(COUNTIF($AV$1:$AV$70,"&lt;"&amp;$AV$1:$AV$70),ROW($AV16:$AW16)),COUNTIF($AV$1:$AV$70,"&lt;"&amp;$AV$1:$AV$70),0))</f>
        <v>16</v>
      </c>
      <c r="AX16" s="7" t="str">
        <f t="array" ref="AX16">INDEX($AU$1:$AU$70,SMALL(IF($AV$1:$AV$70=$AW16,ROW($AV$1:$AV$70)),COUNTIF($AW$1:$AW16,$AW16)),1)</f>
        <v>Epping Forest</v>
      </c>
      <c r="AY16" s="7">
        <f t="shared" si="13"/>
        <v>16</v>
      </c>
      <c r="AZ16" s="7" t="str">
        <f t="shared" si="14"/>
        <v>Epping Forest</v>
      </c>
      <c r="BB16" s="29" t="s">
        <v>664</v>
      </c>
      <c r="BC16" s="8">
        <f t="shared" si="15"/>
        <v>6</v>
      </c>
      <c r="BD16" s="8">
        <f t="array" ref="BD16">INDEX($BC$1:$BC$170,MATCH(SMALL(COUNTIF($BC$1:$BC$170,"&lt;"&amp;$BC$1:$BC$170),ROW($BC16:$BD16)),COUNTIF($BC$1:$BC$170,"&lt;"&amp;$BC$1:$BC$170),0))</f>
        <v>16</v>
      </c>
      <c r="BE16" s="8" t="str">
        <f t="array" ref="BE16">INDEX($BB$1:$BB$170,SMALL(IF($BC$1:$BC$170=$BD16,ROW($BC$1:$BC$170)),COUNTIF($BD$1:$BD16,$BD16)),1)</f>
        <v>Stevenage</v>
      </c>
      <c r="BF16" s="8">
        <f t="shared" si="16"/>
        <v>16</v>
      </c>
      <c r="BG16" s="8" t="str">
        <f t="shared" si="17"/>
        <v>Stevenage</v>
      </c>
    </row>
    <row r="17" spans="1:59" x14ac:dyDescent="0.25">
      <c r="A17" s="26" t="s">
        <v>676</v>
      </c>
      <c r="B17" t="str">
        <f t="shared" si="18"/>
        <v>R50</v>
      </c>
      <c r="C17" t="str">
        <f t="shared" si="19"/>
        <v>Predominantly Rural</v>
      </c>
      <c r="E17">
        <f>VLOOKUP(A17,'average earnings resident 2012'!$A$12:$EW$598,lists!$B$12,FALSE)</f>
        <v>230000</v>
      </c>
      <c r="F17">
        <f t="shared" si="20"/>
        <v>25</v>
      </c>
      <c r="G17">
        <f t="shared" si="21"/>
        <v>25</v>
      </c>
      <c r="J17">
        <f>VLOOKUP(A17,'average earnings workplace 2012'!$A$13:$GY$599,lists1!$B$12,FALSE)</f>
        <v>14.35</v>
      </c>
      <c r="K17">
        <f t="shared" si="22"/>
        <v>11</v>
      </c>
      <c r="L17">
        <f t="shared" si="23"/>
        <v>11</v>
      </c>
      <c r="R17" s="34" t="s">
        <v>543</v>
      </c>
      <c r="S17" s="11">
        <f t="shared" si="0"/>
        <v>67</v>
      </c>
      <c r="T17" s="11">
        <f t="array" ref="T17">INDEX($S$1:$S$113,MATCH(SMALL(COUNTIF($S$1:$S$113,"&lt;"&amp;$S$1:$S$113),ROW($S17:$T17)),COUNTIF($S$1:$S$113,"&lt;"&amp;$S$1:$S$113),0))</f>
        <v>17</v>
      </c>
      <c r="U17" s="11" t="str">
        <f t="array" ref="U17">INDEX($R$1:$R$113,SMALL(IF($S$1:$S$113=$T17,ROW($S$1:$S$113)),COUNTIF($T$1:$T17,$T17)),1)</f>
        <v>South Cambridgeshire</v>
      </c>
      <c r="V17" s="11">
        <f t="shared" si="1"/>
        <v>17</v>
      </c>
      <c r="W17" s="11" t="str">
        <f t="shared" si="2"/>
        <v>South Cambridgeshire</v>
      </c>
      <c r="Y17" s="33" t="s">
        <v>677</v>
      </c>
      <c r="Z17" s="10">
        <f t="shared" si="3"/>
        <v>1</v>
      </c>
      <c r="AA17" s="10">
        <f t="array" ref="AA17">INDEX($Z$1:$Z$70,MATCH(SMALL(COUNTIF($Z$1:$Z$70,"&lt;"&amp;$Z$1:$Z$70),ROW($Z17:$AA17)),COUNTIF($Z$1:$Z$70,"&lt;"&amp;$Z$1:$Z$70),0))</f>
        <v>17</v>
      </c>
      <c r="AB17" s="10" t="str">
        <f t="array" ref="AB17">INDEX($Y$1:$Y$70,SMALL(IF($Z$1:$Z$70=$AA17,ROW($Z$1:$Z$70)),COUNTIF($AA$1:$AA17,$AA17)),1)</f>
        <v>Hampshire</v>
      </c>
      <c r="AC17" s="10">
        <f t="shared" si="4"/>
        <v>17</v>
      </c>
      <c r="AD17" s="10" t="str">
        <f t="shared" si="5"/>
        <v>Hampshire</v>
      </c>
      <c r="AF17" s="32" t="s">
        <v>511</v>
      </c>
      <c r="AG17" s="9">
        <f t="shared" si="6"/>
        <v>134</v>
      </c>
      <c r="AH17" s="9">
        <f t="array" ref="AH17">INDEX($AG$1:$AG$170,MATCH(SMALL(COUNTIF($AG$1:$AG$170,"&lt;"&amp;$AG$1:$AG$170),ROW($AG17:$AH17)),COUNTIF($AG$1:$AG$170,"&lt;"&amp;$AG$1:$AG$170),0))</f>
        <v>17</v>
      </c>
      <c r="AI17" s="9" t="str">
        <f t="array" ref="AI17">INDEX($AF$1:$AF$170,SMALL(IF($AG$1:$AG$170=$AH17,ROW($AG$1:$AG$170)),COUNTIF($AH$1:$AH17,$AH17)),1)</f>
        <v>Brent</v>
      </c>
      <c r="AJ17" s="9">
        <f t="shared" si="7"/>
        <v>17</v>
      </c>
      <c r="AK17" s="9" t="str">
        <f t="shared" si="8"/>
        <v>Brent</v>
      </c>
      <c r="AN17" s="31" t="s">
        <v>543</v>
      </c>
      <c r="AO17" s="6">
        <f t="shared" si="9"/>
        <v>65</v>
      </c>
      <c r="AP17" s="6">
        <f t="array" ref="AP17">INDEX($AO$1:$AO$113,MATCH(SMALL(COUNTIF($AO$1:$AO$113,"&lt;"&amp;$AO$1:$AO$113),ROW($AO17:$AP17)),COUNTIF($AO$1:$AO$113,"&lt;"&amp;$AO$1:$AO$113),0))</f>
        <v>19</v>
      </c>
      <c r="AQ17" s="6" t="str">
        <f t="array" ref="AQ17">INDEX($AN$1:$AN$113,SMALL(IF($AO$1:$AO$113=$AP17,ROW($AO$1:$AO$113)),COUNTIF($AP$1:$AP17,$AP17)),1)</f>
        <v>West Dorset</v>
      </c>
      <c r="AR17" s="6">
        <f t="shared" si="10"/>
        <v>16</v>
      </c>
      <c r="AS17" s="6" t="str">
        <f t="shared" si="11"/>
        <v>West Dorset</v>
      </c>
      <c r="AU17" s="30" t="s">
        <v>677</v>
      </c>
      <c r="AV17" s="7">
        <f t="shared" si="12"/>
        <v>7</v>
      </c>
      <c r="AW17" s="7">
        <f t="array" ref="AW17">INDEX($AV$1:$AV$70,MATCH(SMALL(COUNTIF($AV$1:$AV$70,"&lt;"&amp;$AV$1:$AV$70),ROW($AV17:$AW17)),COUNTIF($AV$1:$AV$70,"&lt;"&amp;$AV$1:$AV$70),0))</f>
        <v>17</v>
      </c>
      <c r="AX17" s="7" t="str">
        <f t="array" ref="AX17">INDEX($AU$1:$AU$70,SMALL(IF($AV$1:$AV$70=$AW17,ROW($AV$1:$AV$70)),COUNTIF($AW$1:$AW17,$AW17)),1)</f>
        <v>Dacorum</v>
      </c>
      <c r="AY17" s="7">
        <f t="shared" si="13"/>
        <v>17</v>
      </c>
      <c r="AZ17" s="7" t="str">
        <f t="shared" si="14"/>
        <v>Dacorum</v>
      </c>
      <c r="BB17" s="29" t="s">
        <v>511</v>
      </c>
      <c r="BC17" s="8">
        <f t="shared" si="15"/>
        <v>112</v>
      </c>
      <c r="BD17" s="8">
        <f t="array" ref="BD17">INDEX($BC$1:$BC$170,MATCH(SMALL(COUNTIF($BC$1:$BC$170,"&lt;"&amp;$BC$1:$BC$170),ROW($BC17:$BD17)),COUNTIF($BC$1:$BC$170,"&lt;"&amp;$BC$1:$BC$170),0))</f>
        <v>17</v>
      </c>
      <c r="BE17" s="8" t="str">
        <f t="array" ref="BE17">INDEX($BB$1:$BB$170,SMALL(IF($BC$1:$BC$170=$BD17,ROW($BC$1:$BC$170)),COUNTIF($BD$1:$BD17,$BD17)),1)</f>
        <v>Cambridge</v>
      </c>
      <c r="BF17" s="8">
        <f t="shared" si="16"/>
        <v>17</v>
      </c>
      <c r="BG17" s="8" t="str">
        <f t="shared" si="17"/>
        <v>Cambridge</v>
      </c>
    </row>
    <row r="18" spans="1:59" x14ac:dyDescent="0.25">
      <c r="A18" s="26" t="s">
        <v>624</v>
      </c>
      <c r="B18" t="str">
        <f t="shared" si="18"/>
        <v>R80</v>
      </c>
      <c r="C18" t="str">
        <f t="shared" si="19"/>
        <v>Predominantly Rural</v>
      </c>
      <c r="E18">
        <f>VLOOKUP(A18,'average earnings resident 2012'!$A$12:$EW$598,lists!$B$12,FALSE)</f>
        <v>190000</v>
      </c>
      <c r="F18">
        <f t="shared" si="20"/>
        <v>45</v>
      </c>
      <c r="G18">
        <f t="shared" si="21"/>
        <v>45</v>
      </c>
      <c r="J18">
        <f>VLOOKUP(A18,'average earnings workplace 2012'!$A$13:$GY$599,lists1!$B$12,FALSE)</f>
        <v>11.43</v>
      </c>
      <c r="K18">
        <f t="shared" si="22"/>
        <v>67</v>
      </c>
      <c r="L18">
        <f t="shared" si="23"/>
        <v>67</v>
      </c>
      <c r="R18" s="34" t="s">
        <v>523</v>
      </c>
      <c r="S18" s="11">
        <f t="shared" si="0"/>
        <v>37</v>
      </c>
      <c r="T18" s="11">
        <f t="array" ref="T18">INDEX($S$1:$S$113,MATCH(SMALL(COUNTIF($S$1:$S$113,"&lt;"&amp;$S$1:$S$113),ROW($S18:$T18)),COUNTIF($S$1:$S$113,"&lt;"&amp;$S$1:$S$113),0))</f>
        <v>18</v>
      </c>
      <c r="U18" s="11" t="str">
        <f t="array" ref="U18">INDEX($R$1:$R$113,SMALL(IF($S$1:$S$113=$T18,ROW($S$1:$S$113)),COUNTIF($T$1:$T18,$T18)),1)</f>
        <v>West Oxfordshire</v>
      </c>
      <c r="V18" s="11">
        <f t="shared" si="1"/>
        <v>18</v>
      </c>
      <c r="W18" s="11" t="str">
        <f t="shared" si="2"/>
        <v>West Oxfordshire</v>
      </c>
      <c r="Y18" s="33" t="s">
        <v>479</v>
      </c>
      <c r="Z18" s="10">
        <f t="shared" si="3"/>
        <v>48</v>
      </c>
      <c r="AA18" s="10">
        <f t="array" ref="AA18">INDEX($Z$1:$Z$70,MATCH(SMALL(COUNTIF($Z$1:$Z$70,"&lt;"&amp;$Z$1:$Z$70),ROW($Z18:$AA18)),COUNTIF($Z$1:$Z$70,"&lt;"&amp;$Z$1:$Z$70),0))</f>
        <v>18</v>
      </c>
      <c r="AB18" s="10" t="str">
        <f t="array" ref="AB18">INDEX($Y$1:$Y$70,SMALL(IF($Z$1:$Z$70=$AA18,ROW($Z$1:$Z$70)),COUNTIF($AA$1:$AA18,$AA18)),1)</f>
        <v>West Sussex</v>
      </c>
      <c r="AC18" s="10">
        <f t="shared" si="4"/>
        <v>18</v>
      </c>
      <c r="AD18" s="10" t="str">
        <f t="shared" si="5"/>
        <v>West Sussex</v>
      </c>
      <c r="AF18" s="32" t="s">
        <v>648</v>
      </c>
      <c r="AG18" s="9">
        <f t="shared" si="6"/>
        <v>17</v>
      </c>
      <c r="AH18" s="9">
        <f t="array" ref="AH18">INDEX($AG$1:$AG$170,MATCH(SMALL(COUNTIF($AG$1:$AG$170,"&lt;"&amp;$AG$1:$AG$170),ROW($AG18:$AH18)),COUNTIF($AG$1:$AG$170,"&lt;"&amp;$AG$1:$AG$170),0))</f>
        <v>17</v>
      </c>
      <c r="AI18" s="9" t="str">
        <f t="array" ref="AI18">INDEX($AF$1:$AF$170,SMALL(IF($AG$1:$AG$170=$AH18,ROW($AG$1:$AG$170)),COUNTIF($AH$1:$AH18,$AH18)),1)</f>
        <v>Tower Hamlets</v>
      </c>
      <c r="AJ18" s="9">
        <f t="shared" si="7"/>
        <v>17</v>
      </c>
      <c r="AK18" s="9" t="str">
        <f t="shared" si="8"/>
        <v>Tower Hamlets</v>
      </c>
      <c r="AN18" s="31" t="s">
        <v>523</v>
      </c>
      <c r="AO18" s="6">
        <f t="shared" si="9"/>
        <v>57</v>
      </c>
      <c r="AP18" s="6">
        <f t="array" ref="AP18">INDEX($AO$1:$AO$113,MATCH(SMALL(COUNTIF($AO$1:$AO$113,"&lt;"&amp;$AO$1:$AO$113),ROW($AO18:$AP18)),COUNTIF($AO$1:$AO$113,"&lt;"&amp;$AO$1:$AO$113),0))</f>
        <v>21</v>
      </c>
      <c r="AQ18" s="6" t="str">
        <f t="array" ref="AQ18">INDEX($AN$1:$AN$113,SMALL(IF($AO$1:$AO$113=$AP18,ROW($AO$1:$AO$113)),COUNTIF($AP$1:$AP18,$AP18)),1)</f>
        <v>Waverley</v>
      </c>
      <c r="AR18" s="6">
        <f t="shared" si="10"/>
        <v>18</v>
      </c>
      <c r="AS18" s="6" t="str">
        <f t="shared" si="11"/>
        <v>Waverley</v>
      </c>
      <c r="AU18" s="30" t="s">
        <v>479</v>
      </c>
      <c r="AV18" s="7">
        <f t="shared" si="12"/>
        <v>54</v>
      </c>
      <c r="AW18" s="7">
        <f t="array" ref="AW18">INDEX($AV$1:$AV$70,MATCH(SMALL(COUNTIF($AV$1:$AV$70,"&lt;"&amp;$AV$1:$AV$70),ROW($AV18:$AW18)),COUNTIF($AV$1:$AV$70,"&lt;"&amp;$AV$1:$AV$70),0))</f>
        <v>18</v>
      </c>
      <c r="AX18" s="7" t="str">
        <f t="array" ref="AX18">INDEX($AU$1:$AU$70,SMALL(IF($AV$1:$AV$70=$AW18,ROW($AV$1:$AV$70)),COUNTIF($AW$1:$AW18,$AW18)),1)</f>
        <v>Rugby</v>
      </c>
      <c r="AY18" s="7">
        <f t="shared" si="13"/>
        <v>18</v>
      </c>
      <c r="AZ18" s="7" t="str">
        <f t="shared" si="14"/>
        <v>Rugby</v>
      </c>
      <c r="BB18" s="29" t="s">
        <v>648</v>
      </c>
      <c r="BC18" s="8">
        <f t="shared" si="15"/>
        <v>85</v>
      </c>
      <c r="BD18" s="8">
        <f t="array" ref="BD18">INDEX($BC$1:$BC$170,MATCH(SMALL(COUNTIF($BC$1:$BC$170,"&lt;"&amp;$BC$1:$BC$170),ROW($BC18:$BD18)),COUNTIF($BC$1:$BC$170,"&lt;"&amp;$BC$1:$BC$170),0))</f>
        <v>18</v>
      </c>
      <c r="BE18" s="8" t="str">
        <f t="array" ref="BE18">INDEX($BB$1:$BB$170,SMALL(IF($BC$1:$BC$170=$BD18,ROW($BC$1:$BC$170)),COUNTIF($BD$1:$BD18,$BD18)),1)</f>
        <v>Barking and Dagenham</v>
      </c>
      <c r="BF18" s="8">
        <f t="shared" si="16"/>
        <v>18</v>
      </c>
      <c r="BG18" s="8" t="str">
        <f t="shared" si="17"/>
        <v>Barking and Dagenham</v>
      </c>
    </row>
    <row r="19" spans="1:59" x14ac:dyDescent="0.25">
      <c r="A19" s="26" t="s">
        <v>645</v>
      </c>
      <c r="B19" t="str">
        <f t="shared" si="18"/>
        <v>MU</v>
      </c>
      <c r="C19" t="str">
        <f t="shared" si="19"/>
        <v>Predominantly Urban</v>
      </c>
      <c r="E19">
        <f>VLOOKUP(A19,'average earnings resident 2012'!$A$12:$EW$598,lists!$B$12,FALSE)</f>
        <v>170000</v>
      </c>
      <c r="F19">
        <f t="shared" si="20"/>
        <v>82</v>
      </c>
      <c r="G19">
        <f t="shared" si="21"/>
        <v>82</v>
      </c>
      <c r="J19">
        <f>VLOOKUP(A19,'average earnings workplace 2012'!$A$13:$GY$599,lists1!$B$12,FALSE)</f>
        <v>16.86</v>
      </c>
      <c r="K19">
        <f t="shared" si="22"/>
        <v>18</v>
      </c>
      <c r="L19">
        <f t="shared" si="23"/>
        <v>18</v>
      </c>
      <c r="R19" s="34" t="s">
        <v>845</v>
      </c>
      <c r="S19" s="11">
        <f t="shared" si="0"/>
        <v>41</v>
      </c>
      <c r="T19" s="11">
        <f t="array" ref="T19">INDEX($S$1:$S$113,MATCH(SMALL(COUNTIF($S$1:$S$113,"&lt;"&amp;$S$1:$S$113),ROW($S19:$T19)),COUNTIF($S$1:$S$113,"&lt;"&amp;$S$1:$S$113),0))</f>
        <v>19</v>
      </c>
      <c r="U19" s="11" t="str">
        <f t="array" ref="U19">INDEX($R$1:$R$113,SMALL(IF($S$1:$S$113=$T19,ROW($S$1:$S$113)),COUNTIF($T$1:$T19,$T19)),1)</f>
        <v>South Hams</v>
      </c>
      <c r="V19" s="11">
        <f t="shared" si="1"/>
        <v>19</v>
      </c>
      <c r="W19" s="11" t="str">
        <f t="shared" si="2"/>
        <v>South Hams</v>
      </c>
      <c r="Y19" s="33" t="s">
        <v>601</v>
      </c>
      <c r="Z19" s="10">
        <f t="shared" si="3"/>
        <v>33</v>
      </c>
      <c r="AA19" s="10">
        <f t="array" ref="AA19">INDEX($Z$1:$Z$70,MATCH(SMALL(COUNTIF($Z$1:$Z$70,"&lt;"&amp;$Z$1:$Z$70),ROW($Z19:$AA19)),COUNTIF($Z$1:$Z$70,"&lt;"&amp;$Z$1:$Z$70),0))</f>
        <v>19</v>
      </c>
      <c r="AB19" s="10" t="str">
        <f t="array" ref="AB19">INDEX($Y$1:$Y$70,SMALL(IF($Z$1:$Z$70=$AA19,ROW($Z$1:$Z$70)),COUNTIF($AA$1:$AA19,$AA19)),1)</f>
        <v>North Hertfordshire</v>
      </c>
      <c r="AC19" s="10">
        <f t="shared" si="4"/>
        <v>19</v>
      </c>
      <c r="AD19" s="10" t="str">
        <f t="shared" si="5"/>
        <v>North Hertfordshire</v>
      </c>
      <c r="AF19" s="32" t="s">
        <v>665</v>
      </c>
      <c r="AG19" s="9">
        <f t="shared" si="6"/>
        <v>40</v>
      </c>
      <c r="AH19" s="9">
        <f t="array" ref="AH19">INDEX($AG$1:$AG$170,MATCH(SMALL(COUNTIF($AG$1:$AG$170,"&lt;"&amp;$AG$1:$AG$170),ROW($AG19:$AH19)),COUNTIF($AG$1:$AG$170,"&lt;"&amp;$AG$1:$AG$170),0))</f>
        <v>19</v>
      </c>
      <c r="AI19" s="9" t="str">
        <f t="array" ref="AI19">INDEX($AF$1:$AF$170,SMALL(IF($AG$1:$AG$170=$AH19,ROW($AG$1:$AG$170)),COUNTIF($AH$1:$AH19,$AH19)),1)</f>
        <v>Kingston upon Thames</v>
      </c>
      <c r="AJ19" s="9">
        <f t="shared" si="7"/>
        <v>19</v>
      </c>
      <c r="AK19" s="9" t="str">
        <f t="shared" si="8"/>
        <v>Kingston upon Thames</v>
      </c>
      <c r="AN19" s="31" t="s">
        <v>845</v>
      </c>
      <c r="AO19" s="6">
        <f t="shared" si="9"/>
        <v>85</v>
      </c>
      <c r="AP19" s="6">
        <f t="array" ref="AP19">INDEX($AO$1:$AO$113,MATCH(SMALL(COUNTIF($AO$1:$AO$113,"&lt;"&amp;$AO$1:$AO$113),ROW($AO19:$AP19)),COUNTIF($AO$1:$AO$113,"&lt;"&amp;$AO$1:$AO$113),0))</f>
        <v>22</v>
      </c>
      <c r="AQ19" s="6" t="str">
        <f t="array" ref="AQ19">INDEX($AN$1:$AN$113,SMALL(IF($AO$1:$AO$113=$AP19,ROW($AO$1:$AO$113)),COUNTIF($AP$1:$AP19,$AP19)),1)</f>
        <v>East Hampshire</v>
      </c>
      <c r="AR19" s="6">
        <f t="shared" si="10"/>
        <v>19</v>
      </c>
      <c r="AS19" s="6" t="str">
        <f t="shared" si="11"/>
        <v>East Hampshire</v>
      </c>
      <c r="AU19" s="30" t="s">
        <v>601</v>
      </c>
      <c r="AV19" s="7">
        <f t="shared" si="12"/>
        <v>38</v>
      </c>
      <c r="AW19" s="7">
        <f t="array" ref="AW19">INDEX($AV$1:$AV$70,MATCH(SMALL(COUNTIF($AV$1:$AV$70,"&lt;"&amp;$AV$1:$AV$70),ROW($AV19:$AW19)),COUNTIF($AV$1:$AV$70,"&lt;"&amp;$AV$1:$AV$70),0))</f>
        <v>19</v>
      </c>
      <c r="AX19" s="7" t="str">
        <f t="array" ref="AX19">INDEX($AU$1:$AU$70,SMALL(IF($AV$1:$AV$70=$AW19,ROW($AV$1:$AV$70)),COUNTIF($AW$1:$AW19,$AW19)),1)</f>
        <v>Ashford</v>
      </c>
      <c r="AY19" s="7">
        <f t="shared" si="13"/>
        <v>19</v>
      </c>
      <c r="AZ19" s="7" t="str">
        <f t="shared" si="14"/>
        <v>Ashford</v>
      </c>
      <c r="BB19" s="29" t="s">
        <v>665</v>
      </c>
      <c r="BC19" s="8">
        <f t="shared" si="15"/>
        <v>101</v>
      </c>
      <c r="BD19" s="8">
        <f t="array" ref="BD19">INDEX($BC$1:$BC$170,MATCH(SMALL(COUNTIF($BC$1:$BC$170,"&lt;"&amp;$BC$1:$BC$170),ROW($BC19:$BD19)),COUNTIF($BC$1:$BC$170,"&lt;"&amp;$BC$1:$BC$170),0))</f>
        <v>19</v>
      </c>
      <c r="BE19" s="8" t="str">
        <f t="array" ref="BE19">INDEX($BB$1:$BB$170,SMALL(IF($BC$1:$BC$170=$BD19,ROW($BC$1:$BC$170)),COUNTIF($BD$1:$BD19,$BD19)),1)</f>
        <v>Three Rivers</v>
      </c>
      <c r="BF19" s="8">
        <f t="shared" si="16"/>
        <v>19</v>
      </c>
      <c r="BG19" s="8" t="str">
        <f t="shared" si="17"/>
        <v>Three Rivers</v>
      </c>
    </row>
    <row r="20" spans="1:59" x14ac:dyDescent="0.25">
      <c r="A20" s="26" t="s">
        <v>646</v>
      </c>
      <c r="B20" t="str">
        <f t="shared" si="18"/>
        <v>MU</v>
      </c>
      <c r="C20" t="str">
        <f t="shared" si="19"/>
        <v>Predominantly Urban</v>
      </c>
      <c r="E20">
        <f>VLOOKUP(A20,'average earnings resident 2012'!$A$12:$EW$598,lists!$B$12,FALSE)</f>
        <v>325000</v>
      </c>
      <c r="F20">
        <f t="shared" si="20"/>
        <v>11</v>
      </c>
      <c r="G20">
        <f t="shared" si="21"/>
        <v>11</v>
      </c>
      <c r="J20">
        <f>VLOOKUP(A20,'average earnings workplace 2012'!$A$13:$GY$599,lists1!$B$12,FALSE)</f>
        <v>15.49</v>
      </c>
      <c r="K20">
        <f t="shared" si="22"/>
        <v>36</v>
      </c>
      <c r="L20">
        <f t="shared" si="23"/>
        <v>36</v>
      </c>
      <c r="R20" s="34" t="s">
        <v>846</v>
      </c>
      <c r="S20" s="11">
        <f t="shared" si="0"/>
        <v>25</v>
      </c>
      <c r="T20" s="11">
        <f t="array" ref="T20">INDEX($S$1:$S$113,MATCH(SMALL(COUNTIF($S$1:$S$113,"&lt;"&amp;$S$1:$S$113),ROW($S20:$T20)),COUNTIF($S$1:$S$113,"&lt;"&amp;$S$1:$S$113),0))</f>
        <v>19</v>
      </c>
      <c r="U20" s="11" t="str">
        <f t="array" ref="U20">INDEX($R$1:$R$113,SMALL(IF($S$1:$S$113=$T20,ROW($S$1:$S$113)),COUNTIF($T$1:$T20,$T20)),1)</f>
        <v>Tonbridge and Malling</v>
      </c>
      <c r="V20" s="11">
        <f t="shared" si="1"/>
        <v>19</v>
      </c>
      <c r="W20" s="11" t="str">
        <f t="shared" si="2"/>
        <v>Tonbridge and Malling</v>
      </c>
      <c r="Y20" s="33" t="s">
        <v>609</v>
      </c>
      <c r="Z20" s="10">
        <f t="shared" si="3"/>
        <v>15</v>
      </c>
      <c r="AA20" s="10">
        <f t="array" ref="AA20">INDEX($Z$1:$Z$70,MATCH(SMALL(COUNTIF($Z$1:$Z$70,"&lt;"&amp;$Z$1:$Z$70),ROW($Z20:$AA20)),COUNTIF($Z$1:$Z$70,"&lt;"&amp;$Z$1:$Z$70),0))</f>
        <v>20</v>
      </c>
      <c r="AB20" s="10" t="str">
        <f t="array" ref="AB20">INDEX($Y$1:$Y$70,SMALL(IF($Z$1:$Z$70=$AA20,ROW($Z$1:$Z$70)),COUNTIF($AA$1:$AA20,$AA20)),1)</f>
        <v>Harrogate</v>
      </c>
      <c r="AC20" s="10">
        <f t="shared" si="4"/>
        <v>20</v>
      </c>
      <c r="AD20" s="10" t="str">
        <f t="shared" si="5"/>
        <v>Harrogate</v>
      </c>
      <c r="AF20" s="32" t="s">
        <v>733</v>
      </c>
      <c r="AG20" s="9">
        <f t="shared" si="6"/>
        <v>82</v>
      </c>
      <c r="AH20" s="9">
        <f t="array" ref="AH20">INDEX($AG$1:$AG$170,MATCH(SMALL(COUNTIF($AG$1:$AG$170,"&lt;"&amp;$AG$1:$AG$170),ROW($AG20:$AH20)),COUNTIF($AG$1:$AG$170,"&lt;"&amp;$AG$1:$AG$170),0))</f>
        <v>20</v>
      </c>
      <c r="AI20" s="9" t="str">
        <f t="array" ref="AI20">INDEX($AF$1:$AF$170,SMALL(IF($AG$1:$AG$170=$AH20,ROW($AG$1:$AG$170)),COUNTIF($AH$1:$AH20,$AH20)),1)</f>
        <v>Three Rivers</v>
      </c>
      <c r="AJ20" s="9">
        <f t="shared" si="7"/>
        <v>20</v>
      </c>
      <c r="AK20" s="9" t="str">
        <f t="shared" si="8"/>
        <v>Three Rivers</v>
      </c>
      <c r="AN20" s="31" t="s">
        <v>846</v>
      </c>
      <c r="AO20" s="6">
        <f t="shared" si="9"/>
        <v>50</v>
      </c>
      <c r="AP20" s="6">
        <f t="array" ref="AP20">INDEX($AO$1:$AO$113,MATCH(SMALL(COUNTIF($AO$1:$AO$113,"&lt;"&amp;$AO$1:$AO$113),ROW($AO20:$AP20)),COUNTIF($AO$1:$AO$113,"&lt;"&amp;$AO$1:$AO$113),0))</f>
        <v>23</v>
      </c>
      <c r="AQ20" s="6" t="str">
        <f t="array" ref="AQ20">INDEX($AN$1:$AN$113,SMALL(IF($AO$1:$AO$113=$AP20,ROW($AO$1:$AO$113)),COUNTIF($AP$1:$AP20,$AP20)),1)</f>
        <v>Test Valley</v>
      </c>
      <c r="AR20" s="6">
        <f t="shared" si="10"/>
        <v>20</v>
      </c>
      <c r="AS20" s="6" t="str">
        <f t="shared" si="11"/>
        <v>Test Valley</v>
      </c>
      <c r="AU20" s="30" t="s">
        <v>609</v>
      </c>
      <c r="AV20" s="7">
        <f t="shared" si="12"/>
        <v>17</v>
      </c>
      <c r="AW20" s="7">
        <f t="array" ref="AW20">INDEX($AV$1:$AV$70,MATCH(SMALL(COUNTIF($AV$1:$AV$70,"&lt;"&amp;$AV$1:$AV$70),ROW($AV20:$AW20)),COUNTIF($AV$1:$AV$70,"&lt;"&amp;$AV$1:$AV$70),0))</f>
        <v>20</v>
      </c>
      <c r="AX20" s="7" t="str">
        <f t="array" ref="AX20">INDEX($AU$1:$AU$70,SMALL(IF($AV$1:$AV$70=$AW20,ROW($AV$1:$AV$70)),COUNTIF($AW$1:$AW20,$AW20)),1)</f>
        <v>Warwickshire</v>
      </c>
      <c r="AY20" s="7">
        <f t="shared" si="13"/>
        <v>20</v>
      </c>
      <c r="AZ20" s="7" t="str">
        <f t="shared" si="14"/>
        <v>Warwickshire</v>
      </c>
      <c r="BB20" s="29" t="s">
        <v>733</v>
      </c>
      <c r="BC20" s="8">
        <f t="shared" si="15"/>
        <v>65</v>
      </c>
      <c r="BD20" s="8">
        <f t="array" ref="BD20">INDEX($BC$1:$BC$170,MATCH(SMALL(COUNTIF($BC$1:$BC$170,"&lt;"&amp;$BC$1:$BC$170),ROW($BC20:$BD20)),COUNTIF($BC$1:$BC$170,"&lt;"&amp;$BC$1:$BC$170),0))</f>
        <v>20</v>
      </c>
      <c r="BE20" s="8" t="str">
        <f t="array" ref="BE20">INDEX($BB$1:$BB$170,SMALL(IF($BC$1:$BC$170=$BD20,ROW($BC$1:$BC$170)),COUNTIF($BD$1:$BD20,$BD20)),1)</f>
        <v>Reading</v>
      </c>
      <c r="BF20" s="8">
        <f t="shared" si="16"/>
        <v>20</v>
      </c>
      <c r="BG20" s="8" t="str">
        <f t="shared" si="17"/>
        <v>Reading</v>
      </c>
    </row>
    <row r="21" spans="1:59" x14ac:dyDescent="0.25">
      <c r="A21" s="26" t="s">
        <v>507</v>
      </c>
      <c r="B21" t="str">
        <f t="shared" si="18"/>
        <v>OU</v>
      </c>
      <c r="C21" t="str">
        <f t="shared" si="19"/>
        <v>Predominantly Urban</v>
      </c>
      <c r="E21">
        <f>VLOOKUP(A21,'average earnings resident 2012'!$A$12:$EW$598,lists!$B$12,FALSE)</f>
        <v>105000</v>
      </c>
      <c r="F21">
        <f t="shared" si="20"/>
        <v>152</v>
      </c>
      <c r="G21">
        <f t="shared" si="21"/>
        <v>152</v>
      </c>
      <c r="J21">
        <f>VLOOKUP(A21,'average earnings workplace 2012'!$A$13:$GY$599,lists1!$B$12,FALSE)</f>
        <v>12.36</v>
      </c>
      <c r="K21">
        <f t="shared" si="22"/>
        <v>108</v>
      </c>
      <c r="L21">
        <f t="shared" si="23"/>
        <v>108</v>
      </c>
      <c r="R21" s="34" t="s">
        <v>699</v>
      </c>
      <c r="S21" s="11">
        <f t="shared" si="0"/>
        <v>84</v>
      </c>
      <c r="T21" s="11">
        <f t="array" ref="T21">INDEX($S$1:$S$113,MATCH(SMALL(COUNTIF($S$1:$S$113,"&lt;"&amp;$S$1:$S$113),ROW($S21:$T21)),COUNTIF($S$1:$S$113,"&lt;"&amp;$S$1:$S$113),0))</f>
        <v>19</v>
      </c>
      <c r="U21" s="11" t="str">
        <f t="array" ref="U21">INDEX($R$1:$R$113,SMALL(IF($S$1:$S$113=$T21,ROW($S$1:$S$113)),COUNTIF($T$1:$T21,$T21)),1)</f>
        <v>West Dorset</v>
      </c>
      <c r="V21" s="11">
        <f t="shared" si="1"/>
        <v>19</v>
      </c>
      <c r="W21" s="11" t="str">
        <f t="shared" si="2"/>
        <v>West Dorset</v>
      </c>
      <c r="Y21" s="33" t="s">
        <v>825</v>
      </c>
      <c r="Z21" s="10">
        <f t="shared" si="3"/>
        <v>57</v>
      </c>
      <c r="AA21" s="10">
        <f t="array" ref="AA21">INDEX($Z$1:$Z$70,MATCH(SMALL(COUNTIF($Z$1:$Z$70,"&lt;"&amp;$Z$1:$Z$70),ROW($Z21:$AA21)),COUNTIF($Z$1:$Z$70,"&lt;"&amp;$Z$1:$Z$70),0))</f>
        <v>21</v>
      </c>
      <c r="AB21" s="10" t="str">
        <f t="array" ref="AB21">INDEX($Y$1:$Y$70,SMALL(IF($Z$1:$Z$70=$AA21,ROW($Z$1:$Z$70)),COUNTIF($AA$1:$AA21,$AA21)),1)</f>
        <v>Basingstoke and Deane</v>
      </c>
      <c r="AC21" s="10">
        <f t="shared" si="4"/>
        <v>21</v>
      </c>
      <c r="AD21" s="10" t="str">
        <f t="shared" si="5"/>
        <v>Basingstoke and Deane</v>
      </c>
      <c r="AF21" s="32" t="s">
        <v>649</v>
      </c>
      <c r="AG21" s="9">
        <f t="shared" si="6"/>
        <v>25</v>
      </c>
      <c r="AH21" s="9">
        <f t="array" ref="AH21">INDEX($AG$1:$AG$170,MATCH(SMALL(COUNTIF($AG$1:$AG$170,"&lt;"&amp;$AG$1:$AG$170),ROW($AG21:$AH21)),COUNTIF($AG$1:$AG$170,"&lt;"&amp;$AG$1:$AG$170),0))</f>
        <v>21</v>
      </c>
      <c r="AI21" s="9" t="str">
        <f t="array" ref="AI21">INDEX($AF$1:$AF$170,SMALL(IF($AG$1:$AG$170=$AH21,ROW($AG$1:$AG$170)),COUNTIF($AH$1:$AH21,$AH21)),1)</f>
        <v>Merton</v>
      </c>
      <c r="AJ21" s="9">
        <f t="shared" si="7"/>
        <v>21</v>
      </c>
      <c r="AK21" s="9" t="str">
        <f t="shared" si="8"/>
        <v>Merton</v>
      </c>
      <c r="AN21" s="31" t="s">
        <v>699</v>
      </c>
      <c r="AO21" s="6">
        <f t="shared" si="9"/>
        <v>28</v>
      </c>
      <c r="AP21" s="6">
        <f t="array" ref="AP21">INDEX($AO$1:$AO$113,MATCH(SMALL(COUNTIF($AO$1:$AO$113,"&lt;"&amp;$AO$1:$AO$113),ROW($AO21:$AP21)),COUNTIF($AO$1:$AO$113,"&lt;"&amp;$AO$1:$AO$113),0))</f>
        <v>24</v>
      </c>
      <c r="AQ21" s="6" t="str">
        <f t="array" ref="AQ21">INDEX($AN$1:$AN$113,SMALL(IF($AO$1:$AO$113=$AP21,ROW($AO$1:$AO$113)),COUNTIF($AP$1:$AP21,$AP21)),1)</f>
        <v>South Oxfordshire</v>
      </c>
      <c r="AR21" s="6">
        <f t="shared" si="10"/>
        <v>21</v>
      </c>
      <c r="AS21" s="6" t="str">
        <f t="shared" si="11"/>
        <v>South Oxfordshire</v>
      </c>
      <c r="AU21" s="30" t="s">
        <v>825</v>
      </c>
      <c r="AV21" s="7">
        <f t="shared" si="12"/>
        <v>48</v>
      </c>
      <c r="AW21" s="7">
        <f t="array" ref="AW21">INDEX($AV$1:$AV$70,MATCH(SMALL(COUNTIF($AV$1:$AV$70,"&lt;"&amp;$AV$1:$AV$70),ROW($AV21:$AW21)),COUNTIF($AV$1:$AV$70,"&lt;"&amp;$AV$1:$AV$70),0))</f>
        <v>21</v>
      </c>
      <c r="AX21" s="7" t="str">
        <f t="array" ref="AX21">INDEX($AU$1:$AU$70,SMALL(IF($AV$1:$AV$70=$AW21,ROW($AV$1:$AV$70)),COUNTIF($AW$1:$AW21,$AW21)),1)</f>
        <v>Great Yarmouth</v>
      </c>
      <c r="AY21" s="7">
        <f t="shared" si="13"/>
        <v>21</v>
      </c>
      <c r="AZ21" s="7" t="str">
        <f t="shared" si="14"/>
        <v>Great Yarmouth</v>
      </c>
      <c r="BB21" s="29" t="s">
        <v>649</v>
      </c>
      <c r="BC21" s="8">
        <f t="shared" si="15"/>
        <v>38</v>
      </c>
      <c r="BD21" s="8">
        <f t="array" ref="BD21">INDEX($BC$1:$BC$170,MATCH(SMALL(COUNTIF($BC$1:$BC$170,"&lt;"&amp;$BC$1:$BC$170),ROW($BC21:$BD21)),COUNTIF($BC$1:$BC$170,"&lt;"&amp;$BC$1:$BC$170),0))</f>
        <v>21</v>
      </c>
      <c r="BE21" s="8" t="str">
        <f t="array" ref="BE21">INDEX($BB$1:$BB$170,SMALL(IF($BC$1:$BC$170=$BD21,ROW($BC$1:$BC$170)),COUNTIF($BD$1:$BD21,$BD21)),1)</f>
        <v>Elmbridge</v>
      </c>
      <c r="BF21" s="8">
        <f t="shared" si="16"/>
        <v>21</v>
      </c>
      <c r="BG21" s="8" t="str">
        <f t="shared" si="17"/>
        <v>Elmbridge</v>
      </c>
    </row>
    <row r="22" spans="1:59" x14ac:dyDescent="0.25">
      <c r="A22" s="26" t="s">
        <v>463</v>
      </c>
      <c r="B22" t="str">
        <f t="shared" si="18"/>
        <v>OU</v>
      </c>
      <c r="C22" t="str">
        <f t="shared" si="19"/>
        <v>Predominantly Urban</v>
      </c>
      <c r="E22">
        <f>VLOOKUP(A22,'average earnings resident 2012'!$A$12:$EW$598,lists!$B$12,FALSE)</f>
        <v>95000</v>
      </c>
      <c r="F22">
        <f t="shared" si="20"/>
        <v>163</v>
      </c>
      <c r="G22">
        <f t="shared" si="21"/>
        <v>163</v>
      </c>
      <c r="J22">
        <f>VLOOKUP(A22,'average earnings workplace 2012'!$A$13:$GY$599,lists1!$B$12,FALSE)</f>
        <v>15.42</v>
      </c>
      <c r="K22">
        <f t="shared" si="22"/>
        <v>37</v>
      </c>
      <c r="L22">
        <f t="shared" si="23"/>
        <v>37</v>
      </c>
      <c r="R22" s="34" t="s">
        <v>592</v>
      </c>
      <c r="S22" s="11">
        <f t="shared" si="0"/>
        <v>49</v>
      </c>
      <c r="T22" s="11">
        <f t="array" ref="T22">INDEX($S$1:$S$113,MATCH(SMALL(COUNTIF($S$1:$S$113,"&lt;"&amp;$S$1:$S$113),ROW($S22:$T22)),COUNTIF($S$1:$S$113,"&lt;"&amp;$S$1:$S$113),0))</f>
        <v>22</v>
      </c>
      <c r="U22" s="11" t="str">
        <f t="array" ref="U22">INDEX($R$1:$R$113,SMALL(IF($S$1:$S$113=$T22,ROW($S$1:$S$113)),COUNTIF($T$1:$T22,$T22)),1)</f>
        <v>Test Valley</v>
      </c>
      <c r="V22" s="11">
        <f t="shared" si="1"/>
        <v>22</v>
      </c>
      <c r="W22" s="11" t="str">
        <f t="shared" si="2"/>
        <v>Test Valley</v>
      </c>
      <c r="Y22" s="33" t="s">
        <v>610</v>
      </c>
      <c r="Z22" s="10">
        <f t="shared" si="3"/>
        <v>9</v>
      </c>
      <c r="AA22" s="10">
        <f t="array" ref="AA22">INDEX($Z$1:$Z$70,MATCH(SMALL(COUNTIF($Z$1:$Z$70,"&lt;"&amp;$Z$1:$Z$70),ROW($Z22:$AA22)),COUNTIF($Z$1:$Z$70,"&lt;"&amp;$Z$1:$Z$70),0))</f>
        <v>22</v>
      </c>
      <c r="AB22" s="10" t="str">
        <f t="array" ref="AB22">INDEX($Y$1:$Y$70,SMALL(IF($Z$1:$Z$70=$AA22,ROW($Z$1:$Z$70)),COUNTIF($AA$1:$AA22,$AA22)),1)</f>
        <v>Cherwell</v>
      </c>
      <c r="AC22" s="10">
        <f t="shared" si="4"/>
        <v>22</v>
      </c>
      <c r="AD22" s="10" t="str">
        <f t="shared" si="5"/>
        <v>Cherwell</v>
      </c>
      <c r="AF22" s="32" t="s">
        <v>608</v>
      </c>
      <c r="AG22" s="9">
        <f t="shared" si="6"/>
        <v>47</v>
      </c>
      <c r="AH22" s="9">
        <f t="array" ref="AH22">INDEX($AG$1:$AG$170,MATCH(SMALL(COUNTIF($AG$1:$AG$170,"&lt;"&amp;$AG$1:$AG$170),ROW($AG22:$AH22)),COUNTIF($AG$1:$AG$170,"&lt;"&amp;$AG$1:$AG$170),0))</f>
        <v>21</v>
      </c>
      <c r="AI22" s="9" t="str">
        <f t="array" ref="AI22">INDEX($AF$1:$AF$170,SMALL(IF($AG$1:$AG$170=$AH22,ROW($AG$1:$AG$170)),COUNTIF($AH$1:$AH22,$AH22)),1)</f>
        <v>Surrey</v>
      </c>
      <c r="AJ22" s="9">
        <f t="shared" si="7"/>
        <v>21</v>
      </c>
      <c r="AK22" s="9" t="str">
        <f t="shared" si="8"/>
        <v>Surrey</v>
      </c>
      <c r="AN22" s="31" t="s">
        <v>592</v>
      </c>
      <c r="AO22" s="6">
        <f t="shared" si="9"/>
        <v>82</v>
      </c>
      <c r="AP22" s="6">
        <f t="array" ref="AP22">INDEX($AO$1:$AO$113,MATCH(SMALL(COUNTIF($AO$1:$AO$113,"&lt;"&amp;$AO$1:$AO$113),ROW($AO22:$AP22)),COUNTIF($AO$1:$AO$113,"&lt;"&amp;$AO$1:$AO$113),0))</f>
        <v>24</v>
      </c>
      <c r="AQ22" s="6" t="str">
        <f t="array" ref="AQ22">INDEX($AN$1:$AN$113,SMALL(IF($AO$1:$AO$113=$AP22,ROW($AO$1:$AO$113)),COUNTIF($AP$1:$AP22,$AP22)),1)</f>
        <v>Tonbridge and Malling</v>
      </c>
      <c r="AR22" s="6">
        <f t="shared" si="10"/>
        <v>21</v>
      </c>
      <c r="AS22" s="6" t="str">
        <f t="shared" si="11"/>
        <v>Tonbridge and Malling</v>
      </c>
      <c r="AU22" s="30" t="s">
        <v>610</v>
      </c>
      <c r="AV22" s="7">
        <f t="shared" si="12"/>
        <v>22</v>
      </c>
      <c r="AW22" s="7">
        <f t="array" ref="AW22">INDEX($AV$1:$AV$70,MATCH(SMALL(COUNTIF($AV$1:$AV$70,"&lt;"&amp;$AV$1:$AV$70),ROW($AV22:$AW22)),COUNTIF($AV$1:$AV$70,"&lt;"&amp;$AV$1:$AV$70),0))</f>
        <v>22</v>
      </c>
      <c r="AX22" s="7" t="str">
        <f t="array" ref="AX22">INDEX($AU$1:$AU$70,SMALL(IF($AV$1:$AV$70=$AW22,ROW($AV$1:$AV$70)),COUNTIF($AW$1:$AW22,$AW22)),1)</f>
        <v>East Hertfordshire</v>
      </c>
      <c r="AY22" s="7">
        <f t="shared" si="13"/>
        <v>22</v>
      </c>
      <c r="AZ22" s="7" t="str">
        <f t="shared" si="14"/>
        <v>East Hertfordshire</v>
      </c>
      <c r="BB22" s="29" t="s">
        <v>608</v>
      </c>
      <c r="BC22" s="8">
        <f t="shared" si="15"/>
        <v>107</v>
      </c>
      <c r="BD22" s="8">
        <f t="array" ref="BD22">INDEX($BC$1:$BC$170,MATCH(SMALL(COUNTIF($BC$1:$BC$170,"&lt;"&amp;$BC$1:$BC$170),ROW($BC22:$BD22)),COUNTIF($BC$1:$BC$170,"&lt;"&amp;$BC$1:$BC$170),0))</f>
        <v>22</v>
      </c>
      <c r="BE22" s="8" t="str">
        <f t="array" ref="BE22">INDEX($BB$1:$BB$170,SMALL(IF($BC$1:$BC$170=$BD22,ROW($BC$1:$BC$170)),COUNTIF($BD$1:$BD22,$BD22)),1)</f>
        <v>Spelthorne</v>
      </c>
      <c r="BF22" s="8">
        <f t="shared" si="16"/>
        <v>22</v>
      </c>
      <c r="BG22" s="8" t="str">
        <f t="shared" si="17"/>
        <v>Spelthorne</v>
      </c>
    </row>
    <row r="23" spans="1:59" x14ac:dyDescent="0.25">
      <c r="A23" s="26" t="s">
        <v>596</v>
      </c>
      <c r="B23" t="str">
        <f t="shared" si="18"/>
        <v>OU</v>
      </c>
      <c r="C23" t="str">
        <f t="shared" si="19"/>
        <v>Predominantly Urban</v>
      </c>
      <c r="E23">
        <f>VLOOKUP(A23,'average earnings resident 2012'!$A$12:$EW$598,lists!$B$12,FALSE)</f>
        <v>180500</v>
      </c>
      <c r="F23">
        <f t="shared" si="20"/>
        <v>73</v>
      </c>
      <c r="G23">
        <f t="shared" si="21"/>
        <v>73</v>
      </c>
      <c r="J23">
        <f>VLOOKUP(A23,'average earnings workplace 2012'!$A$13:$GY$599,lists1!$B$12,FALSE)</f>
        <v>15.56</v>
      </c>
      <c r="K23">
        <f t="shared" si="22"/>
        <v>34</v>
      </c>
      <c r="L23">
        <f t="shared" si="23"/>
        <v>34</v>
      </c>
      <c r="R23" s="34" t="s">
        <v>743</v>
      </c>
      <c r="S23" s="11">
        <f t="shared" si="0"/>
        <v>29</v>
      </c>
      <c r="T23" s="11">
        <f t="array" ref="T23">INDEX($S$1:$S$113,MATCH(SMALL(COUNTIF($S$1:$S$113,"&lt;"&amp;$S$1:$S$113),ROW($S23:$T23)),COUNTIF($S$1:$S$113,"&lt;"&amp;$S$1:$S$113),0))</f>
        <v>23</v>
      </c>
      <c r="U23" s="11" t="str">
        <f t="array" ref="U23">INDEX($R$1:$R$113,SMALL(IF($S$1:$S$113=$T23,ROW($S$1:$S$113)),COUNTIF($T$1:$T23,$T23)),1)</f>
        <v>Stratford-on-Avon</v>
      </c>
      <c r="V23" s="11">
        <f t="shared" si="1"/>
        <v>23</v>
      </c>
      <c r="W23" s="11" t="str">
        <f t="shared" si="2"/>
        <v>Stratford-on-Avon</v>
      </c>
      <c r="Y23" s="33" t="s">
        <v>560</v>
      </c>
      <c r="Z23" s="10">
        <f t="shared" si="3"/>
        <v>55</v>
      </c>
      <c r="AA23" s="10">
        <f t="array" ref="AA23">INDEX($Z$1:$Z$70,MATCH(SMALL(COUNTIF($Z$1:$Z$70,"&lt;"&amp;$Z$1:$Z$70),ROW($Z23:$AA23)),COUNTIF($Z$1:$Z$70,"&lt;"&amp;$Z$1:$Z$70),0))</f>
        <v>23</v>
      </c>
      <c r="AB23" s="10" t="str">
        <f t="array" ref="AB23">INDEX($Y$1:$Y$70,SMALL(IF($Z$1:$Z$70=$AA23,ROW($Z$1:$Z$70)),COUNTIF($AA$1:$AA23,$AA23)),1)</f>
        <v>Warwick</v>
      </c>
      <c r="AC23" s="10">
        <f t="shared" si="4"/>
        <v>23</v>
      </c>
      <c r="AD23" s="10" t="str">
        <f t="shared" si="5"/>
        <v>Warwick</v>
      </c>
      <c r="AF23" s="32" t="s">
        <v>551</v>
      </c>
      <c r="AG23" s="9">
        <f t="shared" si="6"/>
        <v>112</v>
      </c>
      <c r="AH23" s="9">
        <f t="array" ref="AH23">INDEX($AG$1:$AG$170,MATCH(SMALL(COUNTIF($AG$1:$AG$170,"&lt;"&amp;$AG$1:$AG$170),ROW($AG23:$AH23)),COUNTIF($AG$1:$AG$170,"&lt;"&amp;$AG$1:$AG$170),0))</f>
        <v>23</v>
      </c>
      <c r="AI23" s="9" t="str">
        <f t="array" ref="AI23">INDEX($AF$1:$AF$170,SMALL(IF($AG$1:$AG$170=$AH23,ROW($AG$1:$AG$170)),COUNTIF($AH$1:$AH23,$AH23)),1)</f>
        <v>Harrow</v>
      </c>
      <c r="AJ23" s="9">
        <f t="shared" si="7"/>
        <v>23</v>
      </c>
      <c r="AK23" s="9" t="str">
        <f t="shared" si="8"/>
        <v>Harrow</v>
      </c>
      <c r="AN23" s="31" t="s">
        <v>743</v>
      </c>
      <c r="AO23" s="6">
        <f t="shared" si="9"/>
        <v>88</v>
      </c>
      <c r="AP23" s="6">
        <f t="array" ref="AP23">INDEX($AO$1:$AO$113,MATCH(SMALL(COUNTIF($AO$1:$AO$113,"&lt;"&amp;$AO$1:$AO$113),ROW($AO23:$AP23)),COUNTIF($AO$1:$AO$113,"&lt;"&amp;$AO$1:$AO$113),0))</f>
        <v>26</v>
      </c>
      <c r="AQ23" s="6" t="str">
        <f t="array" ref="AQ23">INDEX($AN$1:$AN$113,SMALL(IF($AO$1:$AO$113=$AP23,ROW($AO$1:$AO$113)),COUNTIF($AP$1:$AP23,$AP23)),1)</f>
        <v>Mid Sussex</v>
      </c>
      <c r="AR23" s="6">
        <f t="shared" si="10"/>
        <v>23</v>
      </c>
      <c r="AS23" s="6" t="str">
        <f t="shared" si="11"/>
        <v>Mid Sussex</v>
      </c>
      <c r="AU23" s="30" t="s">
        <v>560</v>
      </c>
      <c r="AV23" s="7">
        <f t="shared" si="12"/>
        <v>27</v>
      </c>
      <c r="AW23" s="7">
        <f t="array" ref="AW23">INDEX($AV$1:$AV$70,MATCH(SMALL(COUNTIF($AV$1:$AV$70,"&lt;"&amp;$AV$1:$AV$70),ROW($AV23:$AW23)),COUNTIF($AV$1:$AV$70,"&lt;"&amp;$AV$1:$AV$70),0))</f>
        <v>23</v>
      </c>
      <c r="AX23" s="7" t="str">
        <f t="array" ref="AX23">INDEX($AU$1:$AU$70,SMALL(IF($AV$1:$AV$70=$AW23,ROW($AV$1:$AV$70)),COUNTIF($AW$1:$AW23,$AW23)),1)</f>
        <v>New Forest</v>
      </c>
      <c r="AY23" s="7">
        <f t="shared" si="13"/>
        <v>23</v>
      </c>
      <c r="AZ23" s="7" t="str">
        <f t="shared" si="14"/>
        <v>New Forest</v>
      </c>
      <c r="BB23" s="29" t="s">
        <v>551</v>
      </c>
      <c r="BC23" s="8">
        <f t="shared" si="15"/>
        <v>134</v>
      </c>
      <c r="BD23" s="8">
        <f t="array" ref="BD23">INDEX($BC$1:$BC$170,MATCH(SMALL(COUNTIF($BC$1:$BC$170,"&lt;"&amp;$BC$1:$BC$170),ROW($BC23:$BD23)),COUNTIF($BC$1:$BC$170,"&lt;"&amp;$BC$1:$BC$170),0))</f>
        <v>23</v>
      </c>
      <c r="BE23" s="8" t="str">
        <f t="array" ref="BE23">INDEX($BB$1:$BB$170,SMALL(IF($BC$1:$BC$170=$BD23,ROW($BC$1:$BC$170)),COUNTIF($BD$1:$BD23,$BD23)),1)</f>
        <v>Slough</v>
      </c>
      <c r="BF23" s="8">
        <f t="shared" si="16"/>
        <v>23</v>
      </c>
      <c r="BG23" s="8" t="str">
        <f t="shared" si="17"/>
        <v>Slough</v>
      </c>
    </row>
    <row r="24" spans="1:59" x14ac:dyDescent="0.25">
      <c r="A24" s="26" t="s">
        <v>685</v>
      </c>
      <c r="B24" t="str">
        <f t="shared" si="18"/>
        <v>SR</v>
      </c>
      <c r="C24" t="str">
        <f t="shared" si="19"/>
        <v>Significant Rural</v>
      </c>
      <c r="E24">
        <f>VLOOKUP(A24,'average earnings resident 2012'!$A$12:$EW$598,lists!$B$12,FALSE)</f>
        <v>212000</v>
      </c>
      <c r="F24">
        <f t="shared" si="20"/>
        <v>21</v>
      </c>
      <c r="G24">
        <f t="shared" si="21"/>
        <v>21</v>
      </c>
      <c r="J24">
        <f>VLOOKUP(A24,'average earnings workplace 2012'!$A$13:$GY$599,lists1!$B$12,FALSE)</f>
        <v>14.39</v>
      </c>
      <c r="K24">
        <f t="shared" si="22"/>
        <v>12</v>
      </c>
      <c r="L24">
        <f t="shared" si="23"/>
        <v>12</v>
      </c>
      <c r="R24" s="34" t="s">
        <v>752</v>
      </c>
      <c r="S24" s="11">
        <f t="shared" si="0"/>
        <v>12</v>
      </c>
      <c r="T24" s="11">
        <f t="array" ref="T24">INDEX($S$1:$S$113,MATCH(SMALL(COUNTIF($S$1:$S$113,"&lt;"&amp;$S$1:$S$113),ROW($S24:$T24)),COUNTIF($S$1:$S$113,"&lt;"&amp;$S$1:$S$113),0))</f>
        <v>24</v>
      </c>
      <c r="U24" s="11" t="str">
        <f t="array" ref="U24">INDEX($R$1:$R$113,SMALL(IF($S$1:$S$113=$T24,ROW($S$1:$S$113)),COUNTIF($T$1:$T24,$T24)),1)</f>
        <v>Purbeck</v>
      </c>
      <c r="V24" s="11">
        <f t="shared" si="1"/>
        <v>24</v>
      </c>
      <c r="W24" s="11" t="str">
        <f t="shared" si="2"/>
        <v>Purbeck</v>
      </c>
      <c r="Y24" s="33" t="s">
        <v>839</v>
      </c>
      <c r="Z24" s="10">
        <f t="shared" si="3"/>
        <v>25</v>
      </c>
      <c r="AA24" s="10">
        <f t="array" ref="AA24">INDEX($Z$1:$Z$70,MATCH(SMALL(COUNTIF($Z$1:$Z$70,"&lt;"&amp;$Z$1:$Z$70),ROW($Z24:$AA24)),COUNTIF($Z$1:$Z$70,"&lt;"&amp;$Z$1:$Z$70),0))</f>
        <v>24</v>
      </c>
      <c r="AB24" s="10" t="str">
        <f t="array" ref="AB24">INDEX($Y$1:$Y$70,SMALL(IF($Z$1:$Z$70=$AA24,ROW($Z$1:$Z$70)),COUNTIF($AA$1:$AA24,$AA24)),1)</f>
        <v>Bromsgrove</v>
      </c>
      <c r="AC24" s="10">
        <f t="shared" si="4"/>
        <v>24</v>
      </c>
      <c r="AD24" s="10" t="str">
        <f t="shared" si="5"/>
        <v>Bromsgrove</v>
      </c>
      <c r="AF24" s="32" t="s">
        <v>478</v>
      </c>
      <c r="AG24" s="9">
        <f t="shared" si="6"/>
        <v>170</v>
      </c>
      <c r="AH24" s="9">
        <f t="array" ref="AH24">INDEX($AG$1:$AG$170,MATCH(SMALL(COUNTIF($AG$1:$AG$170,"&lt;"&amp;$AG$1:$AG$170),ROW($AG24:$AH24)),COUNTIF($AG$1:$AG$170,"&lt;"&amp;$AG$1:$AG$170),0))</f>
        <v>24</v>
      </c>
      <c r="AI24" s="9" t="str">
        <f t="array" ref="AI24">INDEX($AF$1:$AF$170,SMALL(IF($AG$1:$AG$170=$AH24,ROW($AG$1:$AG$170)),COUNTIF($AH$1:$AH24,$AH24)),1)</f>
        <v>Ealing</v>
      </c>
      <c r="AJ24" s="9">
        <f t="shared" si="7"/>
        <v>24</v>
      </c>
      <c r="AK24" s="9" t="str">
        <f t="shared" si="8"/>
        <v>Ealing</v>
      </c>
      <c r="AN24" s="31" t="s">
        <v>752</v>
      </c>
      <c r="AO24" s="6">
        <f t="shared" si="9"/>
        <v>49</v>
      </c>
      <c r="AP24" s="6">
        <f t="array" ref="AP24">INDEX($AO$1:$AO$113,MATCH(SMALL(COUNTIF($AO$1:$AO$113,"&lt;"&amp;$AO$1:$AO$113),ROW($AO24:$AP24)),COUNTIF($AO$1:$AO$113,"&lt;"&amp;$AO$1:$AO$113),0))</f>
        <v>27</v>
      </c>
      <c r="AQ24" s="6" t="str">
        <f t="array" ref="AQ24">INDEX($AN$1:$AN$113,SMALL(IF($AO$1:$AO$113=$AP24,ROW($AO$1:$AO$113)),COUNTIF($AP$1:$AP24,$AP24)),1)</f>
        <v>Suffolk Coastal</v>
      </c>
      <c r="AR24" s="6">
        <f t="shared" si="10"/>
        <v>24</v>
      </c>
      <c r="AS24" s="6" t="str">
        <f t="shared" si="11"/>
        <v>Suffolk Coastal</v>
      </c>
      <c r="AU24" s="30" t="s">
        <v>839</v>
      </c>
      <c r="AV24" s="7">
        <f t="shared" si="12"/>
        <v>45</v>
      </c>
      <c r="AW24" s="7">
        <f t="array" ref="AW24">INDEX($AV$1:$AV$70,MATCH(SMALL(COUNTIF($AV$1:$AV$70,"&lt;"&amp;$AV$1:$AV$70),ROW($AV24:$AW24)),COUNTIF($AV$1:$AV$70,"&lt;"&amp;$AV$1:$AV$70),0))</f>
        <v>24</v>
      </c>
      <c r="AX24" s="7" t="str">
        <f t="array" ref="AX24">INDEX($AU$1:$AU$70,SMALL(IF($AV$1:$AV$70=$AW24,ROW($AV$1:$AV$70)),COUNTIF($AW$1:$AW24,$AW24)),1)</f>
        <v>St Albans</v>
      </c>
      <c r="AY24" s="7">
        <f t="shared" si="13"/>
        <v>24</v>
      </c>
      <c r="AZ24" s="7" t="str">
        <f t="shared" si="14"/>
        <v>St Albans</v>
      </c>
      <c r="BB24" s="29" t="s">
        <v>478</v>
      </c>
      <c r="BC24" s="8">
        <f t="shared" si="15"/>
        <v>165</v>
      </c>
      <c r="BD24" s="8">
        <f t="array" ref="BD24">INDEX($BC$1:$BC$170,MATCH(SMALL(COUNTIF($BC$1:$BC$170,"&lt;"&amp;$BC$1:$BC$170),ROW($BC24:$BD24)),COUNTIF($BC$1:$BC$170,"&lt;"&amp;$BC$1:$BC$170),0))</f>
        <v>24</v>
      </c>
      <c r="BE24" s="8" t="str">
        <f t="array" ref="BE24">INDEX($BB$1:$BB$170,SMALL(IF($BC$1:$BC$170=$BD24,ROW($BC$1:$BC$170)),COUNTIF($BD$1:$BD24,$BD24)),1)</f>
        <v>Surrey</v>
      </c>
      <c r="BF24" s="8">
        <f t="shared" si="16"/>
        <v>24</v>
      </c>
      <c r="BG24" s="8" t="str">
        <f t="shared" si="17"/>
        <v>Surrey</v>
      </c>
    </row>
    <row r="25" spans="1:59" x14ac:dyDescent="0.25">
      <c r="A25" s="26" t="s">
        <v>550</v>
      </c>
      <c r="B25" t="str">
        <f t="shared" si="18"/>
        <v>R50</v>
      </c>
      <c r="C25" t="str">
        <f t="shared" si="19"/>
        <v>Predominantly Rural</v>
      </c>
      <c r="E25">
        <f>VLOOKUP(A25,'average earnings resident 2012'!$A$12:$EW$598,lists!$B$12,FALSE)</f>
        <v>123600</v>
      </c>
      <c r="F25">
        <f t="shared" si="20"/>
        <v>110</v>
      </c>
      <c r="G25">
        <f t="shared" si="21"/>
        <v>110</v>
      </c>
      <c r="J25">
        <f>VLOOKUP(A25,'average earnings workplace 2012'!$A$13:$GY$599,lists1!$B$12,FALSE)</f>
        <v>11.07</v>
      </c>
      <c r="K25">
        <f t="shared" si="22"/>
        <v>80</v>
      </c>
      <c r="L25">
        <f t="shared" si="23"/>
        <v>80</v>
      </c>
      <c r="R25" s="34" t="s">
        <v>686</v>
      </c>
      <c r="S25" s="11">
        <f t="shared" si="0"/>
        <v>11</v>
      </c>
      <c r="T25" s="11">
        <f t="array" ref="T25">INDEX($S$1:$S$113,MATCH(SMALL(COUNTIF($S$1:$S$113,"&lt;"&amp;$S$1:$S$113),ROW($S25:$T25)),COUNTIF($S$1:$S$113,"&lt;"&amp;$S$1:$S$113),0))</f>
        <v>25</v>
      </c>
      <c r="U25" s="11" t="str">
        <f t="array" ref="U25">INDEX($R$1:$R$113,SMALL(IF($S$1:$S$113=$T25,ROW($S$1:$S$113)),COUNTIF($T$1:$T25,$T25)),1)</f>
        <v>Aylesbury Vale</v>
      </c>
      <c r="V25" s="11">
        <f t="shared" si="1"/>
        <v>25</v>
      </c>
      <c r="W25" s="11" t="str">
        <f t="shared" si="2"/>
        <v>Aylesbury Vale</v>
      </c>
      <c r="Y25" s="33" t="s">
        <v>687</v>
      </c>
      <c r="Z25" s="10">
        <f t="shared" si="3"/>
        <v>25</v>
      </c>
      <c r="AA25" s="10">
        <f t="array" ref="AA25">INDEX($Z$1:$Z$70,MATCH(SMALL(COUNTIF($Z$1:$Z$70,"&lt;"&amp;$Z$1:$Z$70),ROW($Z25:$AA25)),COUNTIF($Z$1:$Z$70,"&lt;"&amp;$Z$1:$Z$70),0))</f>
        <v>25</v>
      </c>
      <c r="AB25" s="10" t="str">
        <f t="array" ref="AB25">INDEX($Y$1:$Y$70,SMALL(IF($Z$1:$Z$70=$AA25,ROW($Z$1:$Z$70)),COUNTIF($AA$1:$AA25,$AA25)),1)</f>
        <v>East Sussex</v>
      </c>
      <c r="AC25" s="10">
        <f t="shared" si="4"/>
        <v>25</v>
      </c>
      <c r="AD25" s="10" t="str">
        <f t="shared" si="5"/>
        <v>East Sussex</v>
      </c>
      <c r="AF25" s="32" t="s">
        <v>469</v>
      </c>
      <c r="AG25" s="9">
        <f t="shared" si="6"/>
        <v>129</v>
      </c>
      <c r="AH25" s="9">
        <f t="array" ref="AH25">INDEX($AG$1:$AG$170,MATCH(SMALL(COUNTIF($AG$1:$AG$170,"&lt;"&amp;$AG$1:$AG$170),ROW($AG25:$AH25)),COUNTIF($AG$1:$AG$170,"&lt;"&amp;$AG$1:$AG$170),0))</f>
        <v>25</v>
      </c>
      <c r="AI25" s="9" t="str">
        <f t="array" ref="AI25">INDEX($AF$1:$AF$170,SMALL(IF($AG$1:$AG$170=$AH25,ROW($AG$1:$AG$170)),COUNTIF($AH$1:$AH25,$AH25)),1)</f>
        <v>Bromley</v>
      </c>
      <c r="AJ25" s="9">
        <f t="shared" si="7"/>
        <v>25</v>
      </c>
      <c r="AK25" s="9" t="str">
        <f t="shared" si="8"/>
        <v>Bromley</v>
      </c>
      <c r="AN25" s="31" t="s">
        <v>686</v>
      </c>
      <c r="AO25" s="6">
        <f t="shared" si="9"/>
        <v>22</v>
      </c>
      <c r="AP25" s="6">
        <f t="array" ref="AP25">INDEX($AO$1:$AO$113,MATCH(SMALL(COUNTIF($AO$1:$AO$113,"&lt;"&amp;$AO$1:$AO$113),ROW($AO25:$AP25)),COUNTIF($AO$1:$AO$113,"&lt;"&amp;$AO$1:$AO$113),0))</f>
        <v>28</v>
      </c>
      <c r="AQ25" s="6" t="str">
        <f t="array" ref="AQ25">INDEX($AN$1:$AN$113,SMALL(IF($AO$1:$AO$113=$AP25,ROW($AO$1:$AO$113)),COUNTIF($AP$1:$AP25,$AP25)),1)</f>
        <v>Dover</v>
      </c>
      <c r="AR25" s="6">
        <f t="shared" si="10"/>
        <v>25</v>
      </c>
      <c r="AS25" s="6" t="str">
        <f t="shared" si="11"/>
        <v>Dover</v>
      </c>
      <c r="AU25" s="30" t="s">
        <v>687</v>
      </c>
      <c r="AV25" s="7">
        <f t="shared" si="12"/>
        <v>43</v>
      </c>
      <c r="AW25" s="7">
        <f t="array" ref="AW25">INDEX($AV$1:$AV$70,MATCH(SMALL(COUNTIF($AV$1:$AV$70,"&lt;"&amp;$AV$1:$AV$70),ROW($AV25:$AW25)),COUNTIF($AV$1:$AV$70,"&lt;"&amp;$AV$1:$AV$70),0))</f>
        <v>25</v>
      </c>
      <c r="AX25" s="7" t="str">
        <f t="array" ref="AX25">INDEX($AU$1:$AU$70,SMALL(IF($AV$1:$AV$70=$AW25,ROW($AV$1:$AV$70)),COUNTIF($AW$1:$AW25,$AW25)),1)</f>
        <v>Kent</v>
      </c>
      <c r="AY25" s="7">
        <f t="shared" si="13"/>
        <v>25</v>
      </c>
      <c r="AZ25" s="7" t="str">
        <f t="shared" si="14"/>
        <v>Kent</v>
      </c>
      <c r="BB25" s="29" t="s">
        <v>469</v>
      </c>
      <c r="BC25" s="8">
        <f t="shared" si="15"/>
        <v>112</v>
      </c>
      <c r="BD25" s="8">
        <f t="array" ref="BD25">INDEX($BC$1:$BC$170,MATCH(SMALL(COUNTIF($BC$1:$BC$170,"&lt;"&amp;$BC$1:$BC$170),ROW($BC25:$BD25)),COUNTIF($BC$1:$BC$170,"&lt;"&amp;$BC$1:$BC$170),0))</f>
        <v>25</v>
      </c>
      <c r="BE25" s="8" t="str">
        <f t="array" ref="BE25">INDEX($BB$1:$BB$170,SMALL(IF($BC$1:$BC$170=$BD25,ROW($BC$1:$BC$170)),COUNTIF($BD$1:$BD25,$BD25)),1)</f>
        <v>Epsom and Ewell</v>
      </c>
      <c r="BF25" s="8">
        <f t="shared" si="16"/>
        <v>25</v>
      </c>
      <c r="BG25" s="8" t="str">
        <f t="shared" si="17"/>
        <v>Epsom and Ewell</v>
      </c>
    </row>
    <row r="26" spans="1:59" x14ac:dyDescent="0.25">
      <c r="A26" s="26" t="s">
        <v>731</v>
      </c>
      <c r="B26" t="str">
        <f t="shared" si="18"/>
        <v>SR</v>
      </c>
      <c r="C26" t="str">
        <f t="shared" si="19"/>
        <v>Significant Rural</v>
      </c>
      <c r="E26">
        <f>VLOOKUP(A26,'average earnings resident 2012'!$A$12:$EW$598,lists!$B$12,FALSE)</f>
        <v>230000</v>
      </c>
      <c r="F26">
        <f t="shared" si="20"/>
        <v>16</v>
      </c>
      <c r="G26">
        <f t="shared" si="21"/>
        <v>16</v>
      </c>
      <c r="J26">
        <f>VLOOKUP(A26,'average earnings workplace 2012'!$A$13:$GY$599,lists1!$B$12,FALSE)</f>
        <v>12.71</v>
      </c>
      <c r="K26">
        <f t="shared" si="22"/>
        <v>36</v>
      </c>
      <c r="L26">
        <f t="shared" si="23"/>
        <v>36</v>
      </c>
      <c r="R26" s="34" t="s">
        <v>536</v>
      </c>
      <c r="S26" s="11">
        <f t="shared" si="0"/>
        <v>107</v>
      </c>
      <c r="T26" s="11">
        <f t="array" ref="T26">INDEX($S$1:$S$113,MATCH(SMALL(COUNTIF($S$1:$S$113,"&lt;"&amp;$S$1:$S$113),ROW($S26:$T26)),COUNTIF($S$1:$S$113,"&lt;"&amp;$S$1:$S$113),0))</f>
        <v>25</v>
      </c>
      <c r="U26" s="11" t="str">
        <f t="array" ref="U26">INDEX($R$1:$R$113,SMALL(IF($S$1:$S$113=$T26,ROW($S$1:$S$113)),COUNTIF($T$1:$T26,$T26)),1)</f>
        <v>Dorset</v>
      </c>
      <c r="V26" s="11">
        <f t="shared" si="1"/>
        <v>25</v>
      </c>
      <c r="W26" s="11" t="str">
        <f t="shared" si="2"/>
        <v>Dorset</v>
      </c>
      <c r="Y26" s="33" t="s">
        <v>602</v>
      </c>
      <c r="Z26" s="10">
        <f t="shared" si="3"/>
        <v>6</v>
      </c>
      <c r="AA26" s="10">
        <f t="array" ref="AA26">INDEX($Z$1:$Z$70,MATCH(SMALL(COUNTIF($Z$1:$Z$70,"&lt;"&amp;$Z$1:$Z$70),ROW($Z26:$AA26)),COUNTIF($Z$1:$Z$70,"&lt;"&amp;$Z$1:$Z$70),0))</f>
        <v>25</v>
      </c>
      <c r="AB26" s="10" t="str">
        <f t="array" ref="AB26">INDEX($Y$1:$Y$70,SMALL(IF($Z$1:$Z$70=$AA26,ROW($Z$1:$Z$70)),COUNTIF($AA$1:$AA26,$AA26)),1)</f>
        <v>Eastleigh</v>
      </c>
      <c r="AC26" s="10">
        <f t="shared" si="4"/>
        <v>25</v>
      </c>
      <c r="AD26" s="10" t="str">
        <f t="shared" si="5"/>
        <v>Eastleigh</v>
      </c>
      <c r="AF26" s="32" t="s">
        <v>591</v>
      </c>
      <c r="AG26" s="9">
        <f t="shared" si="6"/>
        <v>30</v>
      </c>
      <c r="AH26" s="9">
        <f t="array" ref="AH26">INDEX($AG$1:$AG$170,MATCH(SMALL(COUNTIF($AG$1:$AG$170,"&lt;"&amp;$AG$1:$AG$170),ROW($AG26:$AH26)),COUNTIF($AG$1:$AG$170,"&lt;"&amp;$AG$1:$AG$170),0))</f>
        <v>25</v>
      </c>
      <c r="AI26" s="9" t="str">
        <f t="array" ref="AI26">INDEX($AF$1:$AF$170,SMALL(IF($AG$1:$AG$170=$AH26,ROW($AG$1:$AG$170)),COUNTIF($AH$1:$AH26,$AH26)),1)</f>
        <v>Surrey Heath</v>
      </c>
      <c r="AJ26" s="9">
        <f t="shared" si="7"/>
        <v>25</v>
      </c>
      <c r="AK26" s="9" t="str">
        <f t="shared" si="8"/>
        <v>Surrey Heath</v>
      </c>
      <c r="AN26" s="31" t="s">
        <v>536</v>
      </c>
      <c r="AO26" s="6">
        <f t="shared" si="9"/>
        <v>113</v>
      </c>
      <c r="AP26" s="6">
        <f t="array" ref="AP26">INDEX($AO$1:$AO$113,MATCH(SMALL(COUNTIF($AO$1:$AO$113,"&lt;"&amp;$AO$1:$AO$113),ROW($AO26:$AP26)),COUNTIF($AO$1:$AO$113,"&lt;"&amp;$AO$1:$AO$113),0))</f>
        <v>29</v>
      </c>
      <c r="AQ26" s="6" t="str">
        <f t="array" ref="AQ26">INDEX($AN$1:$AN$113,SMALL(IF($AO$1:$AO$113=$AP26,ROW($AO$1:$AO$113)),COUNTIF($AP$1:$AP26,$AP26)),1)</f>
        <v>Isle of Wight</v>
      </c>
      <c r="AR26" s="6">
        <f t="shared" si="10"/>
        <v>26</v>
      </c>
      <c r="AS26" s="6" t="str">
        <f t="shared" si="11"/>
        <v>Isle of Wight</v>
      </c>
      <c r="AU26" s="30" t="s">
        <v>602</v>
      </c>
      <c r="AV26" s="7">
        <f t="shared" si="12"/>
        <v>16</v>
      </c>
      <c r="AW26" s="7">
        <f t="array" ref="AW26">INDEX($AV$1:$AV$70,MATCH(SMALL(COUNTIF($AV$1:$AV$70,"&lt;"&amp;$AV$1:$AV$70),ROW($AV26:$AW26)),COUNTIF($AV$1:$AV$70,"&lt;"&amp;$AV$1:$AV$70),0))</f>
        <v>26</v>
      </c>
      <c r="AX26" s="7" t="str">
        <f t="array" ref="AX26">INDEX($AU$1:$AU$70,SMALL(IF($AV$1:$AV$70=$AW26,ROW($AV$1:$AV$70)),COUNTIF($AW$1:$AW26,$AW26)),1)</f>
        <v>Amber Valley</v>
      </c>
      <c r="AY26" s="7">
        <f t="shared" si="13"/>
        <v>26</v>
      </c>
      <c r="AZ26" s="7" t="str">
        <f t="shared" si="14"/>
        <v>Amber Valley</v>
      </c>
      <c r="BB26" s="29" t="s">
        <v>591</v>
      </c>
      <c r="BC26" s="8">
        <f t="shared" si="15"/>
        <v>17</v>
      </c>
      <c r="BD26" s="8">
        <f t="array" ref="BD26">INDEX($BC$1:$BC$170,MATCH(SMALL(COUNTIF($BC$1:$BC$170,"&lt;"&amp;$BC$1:$BC$170),ROW($BC26:$BD26)),COUNTIF($BC$1:$BC$170,"&lt;"&amp;$BC$1:$BC$170),0))</f>
        <v>26</v>
      </c>
      <c r="BE26" s="8" t="str">
        <f t="array" ref="BE26">INDEX($BB$1:$BB$170,SMALL(IF($BC$1:$BC$170=$BD26,ROW($BC$1:$BC$170)),COUNTIF($BD$1:$BD26,$BD26)),1)</f>
        <v>Hillingdon</v>
      </c>
      <c r="BF26" s="8">
        <f t="shared" si="16"/>
        <v>26</v>
      </c>
      <c r="BG26" s="8" t="str">
        <f t="shared" si="17"/>
        <v>Hillingdon</v>
      </c>
    </row>
    <row r="27" spans="1:59" x14ac:dyDescent="0.25">
      <c r="A27" s="26" t="s">
        <v>585</v>
      </c>
      <c r="B27" t="str">
        <f t="shared" si="18"/>
        <v>SR</v>
      </c>
      <c r="C27" t="str">
        <f t="shared" si="19"/>
        <v>Significant Rural</v>
      </c>
      <c r="E27">
        <f>VLOOKUP(A27,'average earnings resident 2012'!$A$12:$EW$598,lists!$B$12,FALSE)</f>
        <v>179950</v>
      </c>
      <c r="F27">
        <f t="shared" si="20"/>
        <v>31</v>
      </c>
      <c r="G27">
        <f t="shared" si="21"/>
        <v>31</v>
      </c>
      <c r="J27">
        <f>VLOOKUP(A27,'average earnings workplace 2012'!$A$13:$GY$599,lists1!$B$12,FALSE)</f>
        <v>12.14</v>
      </c>
      <c r="K27">
        <f t="shared" si="22"/>
        <v>42</v>
      </c>
      <c r="L27">
        <f t="shared" si="23"/>
        <v>42</v>
      </c>
      <c r="R27" s="34" t="s">
        <v>544</v>
      </c>
      <c r="S27" s="11">
        <f t="shared" si="0"/>
        <v>88</v>
      </c>
      <c r="T27" s="11">
        <f t="array" ref="T27">INDEX($S$1:$S$113,MATCH(SMALL(COUNTIF($S$1:$S$113,"&lt;"&amp;$S$1:$S$113),ROW($S27:$T27)),COUNTIF($S$1:$S$113,"&lt;"&amp;$S$1:$S$113),0))</f>
        <v>25</v>
      </c>
      <c r="U27" s="11" t="str">
        <f t="array" ref="U27">INDEX($R$1:$R$113,SMALL(IF($S$1:$S$113=$T27,ROW($S$1:$S$113)),COUNTIF($T$1:$T27,$T27)),1)</f>
        <v>Lewes</v>
      </c>
      <c r="V27" s="11">
        <f t="shared" si="1"/>
        <v>25</v>
      </c>
      <c r="W27" s="11" t="str">
        <f t="shared" si="2"/>
        <v>Lewes</v>
      </c>
      <c r="Y27" s="33" t="s">
        <v>834</v>
      </c>
      <c r="Z27" s="10">
        <f t="shared" si="3"/>
        <v>25</v>
      </c>
      <c r="AA27" s="10">
        <f t="array" ref="AA27">INDEX($Z$1:$Z$70,MATCH(SMALL(COUNTIF($Z$1:$Z$70,"&lt;"&amp;$Z$1:$Z$70),ROW($Z27:$AA27)),COUNTIF($Z$1:$Z$70,"&lt;"&amp;$Z$1:$Z$70),0))</f>
        <v>25</v>
      </c>
      <c r="AB27" s="10" t="str">
        <f t="array" ref="AB27">INDEX($Y$1:$Y$70,SMALL(IF($Z$1:$Z$70=$AA27,ROW($Z$1:$Z$70)),COUNTIF($AA$1:$AA27,$AA27)),1)</f>
        <v>Essex</v>
      </c>
      <c r="AC27" s="10">
        <f t="shared" si="4"/>
        <v>25</v>
      </c>
      <c r="AD27" s="10" t="str">
        <f t="shared" si="5"/>
        <v>Essex</v>
      </c>
      <c r="AF27" s="32" t="s">
        <v>631</v>
      </c>
      <c r="AG27" s="9">
        <f t="shared" si="6"/>
        <v>3</v>
      </c>
      <c r="AH27" s="9">
        <f t="array" ref="AH27">INDEX($AG$1:$AG$170,MATCH(SMALL(COUNTIF($AG$1:$AG$170,"&lt;"&amp;$AG$1:$AG$170),ROW($AG27:$AH27)),COUNTIF($AG$1:$AG$170,"&lt;"&amp;$AG$1:$AG$170),0))</f>
        <v>25</v>
      </c>
      <c r="AI27" s="9" t="str">
        <f t="array" ref="AI27">INDEX($AF$1:$AF$170,SMALL(IF($AG$1:$AG$170=$AH27,ROW($AG$1:$AG$170)),COUNTIF($AH$1:$AH27,$AH27)),1)</f>
        <v>Wokingham</v>
      </c>
      <c r="AJ27" s="9">
        <f t="shared" si="7"/>
        <v>25</v>
      </c>
      <c r="AK27" s="9" t="str">
        <f t="shared" si="8"/>
        <v>Wokingham</v>
      </c>
      <c r="AN27" s="31" t="s">
        <v>544</v>
      </c>
      <c r="AO27" s="6">
        <f t="shared" si="9"/>
        <v>66</v>
      </c>
      <c r="AP27" s="6">
        <f t="array" ref="AP27">INDEX($AO$1:$AO$113,MATCH(SMALL(COUNTIF($AO$1:$AO$113,"&lt;"&amp;$AO$1:$AO$113),ROW($AO27:$AP27)),COUNTIF($AO$1:$AO$113,"&lt;"&amp;$AO$1:$AO$113),0))</f>
        <v>30</v>
      </c>
      <c r="AQ27" s="6" t="str">
        <f t="array" ref="AQ27">INDEX($AN$1:$AN$113,SMALL(IF($AO$1:$AO$113=$AP27,ROW($AO$1:$AO$113)),COUNTIF($AP$1:$AP27,$AP27)),1)</f>
        <v>Purbeck</v>
      </c>
      <c r="AR27" s="6">
        <f t="shared" si="10"/>
        <v>27</v>
      </c>
      <c r="AS27" s="6" t="str">
        <f t="shared" si="11"/>
        <v>Purbeck</v>
      </c>
      <c r="AU27" s="30" t="s">
        <v>834</v>
      </c>
      <c r="AV27" s="7">
        <f t="shared" si="12"/>
        <v>31</v>
      </c>
      <c r="AW27" s="7">
        <f t="array" ref="AW27">INDEX($AV$1:$AV$70,MATCH(SMALL(COUNTIF($AV$1:$AV$70,"&lt;"&amp;$AV$1:$AV$70),ROW($AV27:$AW27)),COUNTIF($AV$1:$AV$70,"&lt;"&amp;$AV$1:$AV$70),0))</f>
        <v>27</v>
      </c>
      <c r="AX27" s="7" t="str">
        <f t="array" ref="AX27">INDEX($AU$1:$AU$70,SMALL(IF($AV$1:$AV$70=$AW27,ROW($AV$1:$AV$70)),COUNTIF($AW$1:$AW27,$AW27)),1)</f>
        <v>East Staffordshire</v>
      </c>
      <c r="AY27" s="7">
        <f t="shared" si="13"/>
        <v>27</v>
      </c>
      <c r="AZ27" s="7" t="str">
        <f t="shared" si="14"/>
        <v>East Staffordshire</v>
      </c>
      <c r="BB27" s="29" t="s">
        <v>631</v>
      </c>
      <c r="BC27" s="8">
        <f t="shared" si="15"/>
        <v>10</v>
      </c>
      <c r="BD27" s="8">
        <f t="array" ref="BD27">INDEX($BC$1:$BC$170,MATCH(SMALL(COUNTIF($BC$1:$BC$170,"&lt;"&amp;$BC$1:$BC$170),ROW($BC27:$BD27)),COUNTIF($BC$1:$BC$170,"&lt;"&amp;$BC$1:$BC$170),0))</f>
        <v>27</v>
      </c>
      <c r="BE27" s="8" t="str">
        <f t="array" ref="BE27">INDEX($BB$1:$BB$170,SMALL(IF($BC$1:$BC$170=$BD27,ROW($BC$1:$BC$170)),COUNTIF($BD$1:$BD27,$BD27)),1)</f>
        <v>Hackney</v>
      </c>
      <c r="BF27" s="8">
        <f t="shared" si="16"/>
        <v>27</v>
      </c>
      <c r="BG27" s="8" t="str">
        <f t="shared" si="17"/>
        <v>Hackney</v>
      </c>
    </row>
    <row r="28" spans="1:59" x14ac:dyDescent="0.25">
      <c r="A28" s="26" t="s">
        <v>647</v>
      </c>
      <c r="B28" t="str">
        <f t="shared" si="18"/>
        <v>MU</v>
      </c>
      <c r="C28" t="str">
        <f t="shared" si="19"/>
        <v>Predominantly Urban</v>
      </c>
      <c r="E28">
        <f>VLOOKUP(A28,'average earnings resident 2012'!$A$12:$EW$598,lists!$B$12,FALSE)</f>
        <v>215000</v>
      </c>
      <c r="F28">
        <f t="shared" si="20"/>
        <v>52</v>
      </c>
      <c r="G28">
        <f t="shared" si="21"/>
        <v>52</v>
      </c>
      <c r="J28">
        <f>VLOOKUP(A28,'average earnings workplace 2012'!$A$13:$GY$599,lists1!$B$12,FALSE)</f>
        <v>14.36</v>
      </c>
      <c r="K28">
        <f t="shared" si="22"/>
        <v>57</v>
      </c>
      <c r="L28">
        <f t="shared" si="23"/>
        <v>57</v>
      </c>
      <c r="R28" s="34" t="s">
        <v>495</v>
      </c>
      <c r="S28" s="11">
        <f t="shared" si="0"/>
        <v>101</v>
      </c>
      <c r="T28" s="11">
        <f t="array" ref="T28">INDEX($S$1:$S$113,MATCH(SMALL(COUNTIF($S$1:$S$113,"&lt;"&amp;$S$1:$S$113),ROW($S28:$T28)),COUNTIF($S$1:$S$113,"&lt;"&amp;$S$1:$S$113),0))</f>
        <v>25</v>
      </c>
      <c r="U28" s="11" t="str">
        <f t="array" ref="U28">INDEX($R$1:$R$113,SMALL(IF($S$1:$S$113=$T28,ROW($S$1:$S$113)),COUNTIF($T$1:$T28,$T28)),1)</f>
        <v>Wealden</v>
      </c>
      <c r="V28" s="11">
        <f t="shared" si="1"/>
        <v>25</v>
      </c>
      <c r="W28" s="11" t="str">
        <f t="shared" si="2"/>
        <v>Wealden</v>
      </c>
      <c r="Y28" s="33" t="s">
        <v>480</v>
      </c>
      <c r="Z28" s="10">
        <f t="shared" si="3"/>
        <v>42</v>
      </c>
      <c r="AA28" s="10">
        <f t="array" ref="AA28">INDEX($Z$1:$Z$70,MATCH(SMALL(COUNTIF($Z$1:$Z$70,"&lt;"&amp;$Z$1:$Z$70),ROW($Z28:$AA28)),COUNTIF($Z$1:$Z$70,"&lt;"&amp;$Z$1:$Z$70),0))</f>
        <v>28</v>
      </c>
      <c r="AB28" s="10" t="str">
        <f t="array" ref="AB28">INDEX($Y$1:$Y$70,SMALL(IF($Z$1:$Z$70=$AA28,ROW($Z$1:$Z$70)),COUNTIF($AA$1:$AA28,$AA28)),1)</f>
        <v>Maidstone</v>
      </c>
      <c r="AC28" s="10">
        <f t="shared" si="4"/>
        <v>28</v>
      </c>
      <c r="AD28" s="10" t="str">
        <f t="shared" si="5"/>
        <v>Maidstone</v>
      </c>
      <c r="AF28" s="32" t="s">
        <v>697</v>
      </c>
      <c r="AG28" s="9">
        <f t="shared" si="6"/>
        <v>57</v>
      </c>
      <c r="AH28" s="9">
        <f t="array" ref="AH28">INDEX($AG$1:$AG$170,MATCH(SMALL(COUNTIF($AG$1:$AG$170,"&lt;"&amp;$AG$1:$AG$170),ROW($AG28:$AH28)),COUNTIF($AG$1:$AG$170,"&lt;"&amp;$AG$1:$AG$170),0))</f>
        <v>28</v>
      </c>
      <c r="AI28" s="9" t="str">
        <f t="array" ref="AI28">INDEX($AF$1:$AF$170,SMALL(IF($AG$1:$AG$170=$AH28,ROW($AG$1:$AG$170)),COUNTIF($AH$1:$AH28,$AH28)),1)</f>
        <v>Runnymede</v>
      </c>
      <c r="AJ28" s="9">
        <f t="shared" si="7"/>
        <v>28</v>
      </c>
      <c r="AK28" s="9" t="str">
        <f t="shared" si="8"/>
        <v>Runnymede</v>
      </c>
      <c r="AN28" s="31" t="s">
        <v>495</v>
      </c>
      <c r="AO28" s="6">
        <f t="shared" si="9"/>
        <v>68</v>
      </c>
      <c r="AP28" s="6">
        <f t="array" ref="AP28">INDEX($AO$1:$AO$113,MATCH(SMALL(COUNTIF($AO$1:$AO$113,"&lt;"&amp;$AO$1:$AO$113),ROW($AO28:$AP28)),COUNTIF($AO$1:$AO$113,"&lt;"&amp;$AO$1:$AO$113),0))</f>
        <v>31</v>
      </c>
      <c r="AQ28" s="6" t="str">
        <f t="array" ref="AQ28">INDEX($AN$1:$AN$113,SMALL(IF($AO$1:$AO$113=$AP28,ROW($AO$1:$AO$113)),COUNTIF($AP$1:$AP28,$AP28)),1)</f>
        <v>Ribble Valley</v>
      </c>
      <c r="AR28" s="6">
        <f t="shared" si="10"/>
        <v>28</v>
      </c>
      <c r="AS28" s="6" t="str">
        <f t="shared" si="11"/>
        <v>Ribble Valley</v>
      </c>
      <c r="AU28" s="30" t="s">
        <v>480</v>
      </c>
      <c r="AV28" s="7">
        <f t="shared" si="12"/>
        <v>14</v>
      </c>
      <c r="AW28" s="7">
        <f t="array" ref="AW28">INDEX($AV$1:$AV$70,MATCH(SMALL(COUNTIF($AV$1:$AV$70,"&lt;"&amp;$AV$1:$AV$70),ROW($AV28:$AW28)),COUNTIF($AV$1:$AV$70,"&lt;"&amp;$AV$1:$AV$70),0))</f>
        <v>28</v>
      </c>
      <c r="AX28" s="7" t="str">
        <f t="array" ref="AX28">INDEX($AU$1:$AU$70,SMALL(IF($AV$1:$AV$70=$AW28,ROW($AV$1:$AV$70)),COUNTIF($AW$1:$AW28,$AW28)),1)</f>
        <v>Shepway</v>
      </c>
      <c r="AY28" s="7">
        <f t="shared" si="13"/>
        <v>28</v>
      </c>
      <c r="AZ28" s="7" t="str">
        <f t="shared" si="14"/>
        <v>Shepway</v>
      </c>
      <c r="BB28" s="29" t="s">
        <v>697</v>
      </c>
      <c r="BC28" s="8">
        <f t="shared" si="15"/>
        <v>74</v>
      </c>
      <c r="BD28" s="8">
        <f t="array" ref="BD28">INDEX($BC$1:$BC$170,MATCH(SMALL(COUNTIF($BC$1:$BC$170,"&lt;"&amp;$BC$1:$BC$170),ROW($BC28:$BD28)),COUNTIF($BC$1:$BC$170,"&lt;"&amp;$BC$1:$BC$170),0))</f>
        <v>28</v>
      </c>
      <c r="BE28" s="8" t="str">
        <f t="array" ref="BE28">INDEX($BB$1:$BB$170,SMALL(IF($BC$1:$BC$170=$BD28,ROW($BC$1:$BC$170)),COUNTIF($BD$1:$BD28,$BD28)),1)</f>
        <v>Cheltenham</v>
      </c>
      <c r="BF28" s="8">
        <f t="shared" si="16"/>
        <v>28</v>
      </c>
      <c r="BG28" s="8" t="str">
        <f t="shared" si="17"/>
        <v>Cheltenham</v>
      </c>
    </row>
    <row r="29" spans="1:59" x14ac:dyDescent="0.25">
      <c r="A29" s="26" t="s">
        <v>572</v>
      </c>
      <c r="B29" t="str">
        <f t="shared" si="18"/>
        <v>MU</v>
      </c>
      <c r="C29" t="str">
        <f t="shared" si="19"/>
        <v>Predominantly Urban</v>
      </c>
      <c r="E29">
        <f>VLOOKUP(A29,'average earnings resident 2012'!$A$12:$EW$598,lists!$B$12,FALSE)</f>
        <v>125000</v>
      </c>
      <c r="F29">
        <f t="shared" si="20"/>
        <v>120</v>
      </c>
      <c r="G29">
        <f t="shared" si="21"/>
        <v>120</v>
      </c>
      <c r="J29">
        <f>VLOOKUP(A29,'average earnings workplace 2012'!$A$13:$GY$599,lists1!$B$12,FALSE)</f>
        <v>14.01</v>
      </c>
      <c r="K29">
        <f t="shared" si="22"/>
        <v>64</v>
      </c>
      <c r="L29">
        <f t="shared" si="23"/>
        <v>64</v>
      </c>
      <c r="R29" s="34" t="s">
        <v>466</v>
      </c>
      <c r="S29" s="11">
        <f t="shared" si="0"/>
        <v>77</v>
      </c>
      <c r="T29" s="11">
        <f t="array" ref="T29">INDEX($S$1:$S$113,MATCH(SMALL(COUNTIF($S$1:$S$113,"&lt;"&amp;$S$1:$S$113),ROW($S29:$T29)),COUNTIF($S$1:$S$113,"&lt;"&amp;$S$1:$S$113),0))</f>
        <v>29</v>
      </c>
      <c r="U29" s="11" t="str">
        <f t="array" ref="U29">INDEX($R$1:$R$113,SMALL(IF($S$1:$S$113=$T29,ROW($S$1:$S$113)),COUNTIF($T$1:$T29,$T29)),1)</f>
        <v>East Devon</v>
      </c>
      <c r="V29" s="11">
        <f t="shared" si="1"/>
        <v>29</v>
      </c>
      <c r="W29" s="11" t="str">
        <f t="shared" si="2"/>
        <v>East Devon</v>
      </c>
      <c r="Y29" s="33" t="s">
        <v>847</v>
      </c>
      <c r="Z29" s="10">
        <f t="shared" si="3"/>
        <v>30</v>
      </c>
      <c r="AA29" s="10">
        <f t="array" ref="AA29">INDEX($Z$1:$Z$70,MATCH(SMALL(COUNTIF($Z$1:$Z$70,"&lt;"&amp;$Z$1:$Z$70),ROW($Z29:$AA29)),COUNTIF($Z$1:$Z$70,"&lt;"&amp;$Z$1:$Z$70),0))</f>
        <v>29</v>
      </c>
      <c r="AB29" s="10" t="str">
        <f t="array" ref="AB29">INDEX($Y$1:$Y$70,SMALL(IF($Z$1:$Z$70=$AA29,ROW($Z$1:$Z$70)),COUNTIF($AA$1:$AA29,$AA29)),1)</f>
        <v>Kent</v>
      </c>
      <c r="AC29" s="10">
        <f t="shared" si="4"/>
        <v>29</v>
      </c>
      <c r="AD29" s="10" t="str">
        <f t="shared" si="5"/>
        <v>Kent</v>
      </c>
      <c r="AF29" s="32" t="s">
        <v>599</v>
      </c>
      <c r="AG29" s="9">
        <f t="shared" si="6"/>
        <v>65</v>
      </c>
      <c r="AH29" s="9">
        <f t="array" ref="AH29">INDEX($AG$1:$AG$170,MATCH(SMALL(COUNTIF($AG$1:$AG$170,"&lt;"&amp;$AG$1:$AG$170),ROW($AG29:$AH29)),COUNTIF($AG$1:$AG$170,"&lt;"&amp;$AG$1:$AG$170),0))</f>
        <v>29</v>
      </c>
      <c r="AI29" s="9" t="str">
        <f t="array" ref="AI29">INDEX($AF$1:$AF$170,SMALL(IF($AG$1:$AG$170=$AH29,ROW($AG$1:$AG$170)),COUNTIF($AH$1:$AH29,$AH29)),1)</f>
        <v>Reigate and Banstead</v>
      </c>
      <c r="AJ29" s="9">
        <f t="shared" si="7"/>
        <v>29</v>
      </c>
      <c r="AK29" s="9" t="str">
        <f t="shared" si="8"/>
        <v>Reigate and Banstead</v>
      </c>
      <c r="AN29" s="31" t="s">
        <v>466</v>
      </c>
      <c r="AO29" s="6">
        <f t="shared" si="9"/>
        <v>48</v>
      </c>
      <c r="AP29" s="6">
        <f t="array" ref="AP29">INDEX($AO$1:$AO$113,MATCH(SMALL(COUNTIF($AO$1:$AO$113,"&lt;"&amp;$AO$1:$AO$113),ROW($AO29:$AP29)),COUNTIF($AO$1:$AO$113,"&lt;"&amp;$AO$1:$AO$113),0))</f>
        <v>32</v>
      </c>
      <c r="AQ29" s="6" t="str">
        <f t="array" ref="AQ29">INDEX($AN$1:$AN$113,SMALL(IF($AO$1:$AO$113=$AP29,ROW($AO$1:$AO$113)),COUNTIF($AP$1:$AP29,$AP29)),1)</f>
        <v>South Northamptonshire</v>
      </c>
      <c r="AR29" s="6">
        <f t="shared" si="10"/>
        <v>29</v>
      </c>
      <c r="AS29" s="6" t="str">
        <f t="shared" si="11"/>
        <v>South Northamptonshire</v>
      </c>
      <c r="AU29" s="30" t="s">
        <v>847</v>
      </c>
      <c r="AV29" s="7">
        <f t="shared" si="12"/>
        <v>29</v>
      </c>
      <c r="AW29" s="7">
        <f t="array" ref="AW29">INDEX($AV$1:$AV$70,MATCH(SMALL(COUNTIF($AV$1:$AV$70,"&lt;"&amp;$AV$1:$AV$70),ROW($AV29:$AW29)),COUNTIF($AV$1:$AV$70,"&lt;"&amp;$AV$1:$AV$70),0))</f>
        <v>29</v>
      </c>
      <c r="AX29" s="7" t="str">
        <f t="array" ref="AX29">INDEX($AU$1:$AU$70,SMALL(IF($AV$1:$AV$70=$AW29,ROW($AV$1:$AV$70)),COUNTIF($AW$1:$AW29,$AW29)),1)</f>
        <v>Gloucestershire</v>
      </c>
      <c r="AY29" s="7">
        <f t="shared" si="13"/>
        <v>29</v>
      </c>
      <c r="AZ29" s="7" t="str">
        <f t="shared" si="14"/>
        <v>Gloucestershire</v>
      </c>
      <c r="BB29" s="29" t="s">
        <v>599</v>
      </c>
      <c r="BC29" s="8">
        <f t="shared" si="15"/>
        <v>141</v>
      </c>
      <c r="BD29" s="8">
        <f t="array" ref="BD29">INDEX($BC$1:$BC$170,MATCH(SMALL(COUNTIF($BC$1:$BC$170,"&lt;"&amp;$BC$1:$BC$170),ROW($BC29:$BD29)),COUNTIF($BC$1:$BC$170,"&lt;"&amp;$BC$1:$BC$170),0))</f>
        <v>29</v>
      </c>
      <c r="BE29" s="8" t="str">
        <f t="array" ref="BE29">INDEX($BB$1:$BB$170,SMALL(IF($BC$1:$BC$170=$BD29,ROW($BC$1:$BC$170)),COUNTIF($BD$1:$BD29,$BD29)),1)</f>
        <v>Hounslow</v>
      </c>
      <c r="BF29" s="8">
        <f t="shared" si="16"/>
        <v>29</v>
      </c>
      <c r="BG29" s="8" t="str">
        <f t="shared" si="17"/>
        <v>Hounslow</v>
      </c>
    </row>
    <row r="30" spans="1:59" x14ac:dyDescent="0.25">
      <c r="A30" s="26" t="s">
        <v>528</v>
      </c>
      <c r="B30" t="str">
        <f t="shared" si="18"/>
        <v>LU</v>
      </c>
      <c r="C30" t="str">
        <f t="shared" si="19"/>
        <v>Predominantly Urban</v>
      </c>
      <c r="E30">
        <f>VLOOKUP(A30,'average earnings resident 2012'!$A$12:$EW$598,lists!$B$12,FALSE)</f>
        <v>155000</v>
      </c>
      <c r="F30">
        <f t="shared" si="20"/>
        <v>90</v>
      </c>
      <c r="G30">
        <f t="shared" si="21"/>
        <v>90</v>
      </c>
      <c r="J30">
        <f>VLOOKUP(A30,'average earnings workplace 2012'!$A$13:$GY$599,lists1!$B$12,FALSE)</f>
        <v>12.27</v>
      </c>
      <c r="K30">
        <f t="shared" si="22"/>
        <v>111</v>
      </c>
      <c r="L30">
        <f t="shared" si="23"/>
        <v>111</v>
      </c>
      <c r="R30" s="34" t="s">
        <v>593</v>
      </c>
      <c r="S30" s="11">
        <f t="shared" si="0"/>
        <v>106</v>
      </c>
      <c r="T30" s="11">
        <f t="array" ref="T30">INDEX($S$1:$S$113,MATCH(SMALL(COUNTIF($S$1:$S$113,"&lt;"&amp;$S$1:$S$113),ROW($S30:$T30)),COUNTIF($S$1:$S$113,"&lt;"&amp;$S$1:$S$113),0))</f>
        <v>30</v>
      </c>
      <c r="U30" s="11" t="str">
        <f t="array" ref="U30">INDEX($R$1:$R$113,SMALL(IF($S$1:$S$113=$T30,ROW($S$1:$S$113)),COUNTIF($T$1:$T30,$T30)),1)</f>
        <v>Maldon</v>
      </c>
      <c r="V30" s="11">
        <f t="shared" si="1"/>
        <v>30</v>
      </c>
      <c r="W30" s="11" t="str">
        <f t="shared" si="2"/>
        <v>Maldon</v>
      </c>
      <c r="Y30" s="33" t="s">
        <v>620</v>
      </c>
      <c r="Z30" s="10">
        <f t="shared" si="3"/>
        <v>59</v>
      </c>
      <c r="AA30" s="10">
        <f t="array" ref="AA30">INDEX($Z$1:$Z$70,MATCH(SMALL(COUNTIF($Z$1:$Z$70,"&lt;"&amp;$Z$1:$Z$70),ROW($Z30:$AA30)),COUNTIF($Z$1:$Z$70,"&lt;"&amp;$Z$1:$Z$70),0))</f>
        <v>30</v>
      </c>
      <c r="AB30" s="10" t="str">
        <f t="array" ref="AB30">INDEX($Y$1:$Y$70,SMALL(IF($Z$1:$Z$70=$AA30,ROW($Z$1:$Z$70)),COUNTIF($AA$1:$AA30,$AA30)),1)</f>
        <v>Gloucestershire</v>
      </c>
      <c r="AC30" s="10">
        <f t="shared" si="4"/>
        <v>30</v>
      </c>
      <c r="AD30" s="10" t="str">
        <f t="shared" si="5"/>
        <v>Gloucestershire</v>
      </c>
      <c r="AF30" s="32" t="s">
        <v>529</v>
      </c>
      <c r="AG30" s="9">
        <f t="shared" si="6"/>
        <v>91</v>
      </c>
      <c r="AH30" s="9">
        <f t="array" ref="AH30">INDEX($AG$1:$AG$170,MATCH(SMALL(COUNTIF($AG$1:$AG$170,"&lt;"&amp;$AG$1:$AG$170),ROW($AG30:$AH30)),COUNTIF($AG$1:$AG$170,"&lt;"&amp;$AG$1:$AG$170),0))</f>
        <v>30</v>
      </c>
      <c r="AI30" s="9" t="str">
        <f t="array" ref="AI30">INDEX($AF$1:$AF$170,SMALL(IF($AG$1:$AG$170=$AH30,ROW($AG$1:$AG$170)),COUNTIF($AH$1:$AH30,$AH30)),1)</f>
        <v>Cambridge</v>
      </c>
      <c r="AJ30" s="9">
        <f t="shared" si="7"/>
        <v>30</v>
      </c>
      <c r="AK30" s="9" t="str">
        <f t="shared" si="8"/>
        <v>Cambridge</v>
      </c>
      <c r="AN30" s="31" t="s">
        <v>593</v>
      </c>
      <c r="AO30" s="6">
        <f t="shared" si="9"/>
        <v>101</v>
      </c>
      <c r="AP30" s="6">
        <f t="array" ref="AP30">INDEX($AO$1:$AO$113,MATCH(SMALL(COUNTIF($AO$1:$AO$113,"&lt;"&amp;$AO$1:$AO$113),ROW($AO30:$AP30)),COUNTIF($AO$1:$AO$113,"&lt;"&amp;$AO$1:$AO$113),0))</f>
        <v>33</v>
      </c>
      <c r="AQ30" s="6" t="str">
        <f t="array" ref="AQ30">INDEX($AN$1:$AN$113,SMALL(IF($AO$1:$AO$113=$AP30,ROW($AO$1:$AO$113)),COUNTIF($AP$1:$AP30,$AP30)),1)</f>
        <v>Cheshire East</v>
      </c>
      <c r="AR30" s="6">
        <f t="shared" si="10"/>
        <v>30</v>
      </c>
      <c r="AS30" s="6" t="str">
        <f t="shared" si="11"/>
        <v>Cheshire East</v>
      </c>
      <c r="AU30" s="30" t="s">
        <v>620</v>
      </c>
      <c r="AV30" s="7">
        <f t="shared" si="12"/>
        <v>21</v>
      </c>
      <c r="AW30" s="7">
        <f t="array" ref="AW30">INDEX($AV$1:$AV$70,MATCH(SMALL(COUNTIF($AV$1:$AV$70,"&lt;"&amp;$AV$1:$AV$70),ROW($AV30:$AW30)),COUNTIF($AV$1:$AV$70,"&lt;"&amp;$AV$1:$AV$70),0))</f>
        <v>30</v>
      </c>
      <c r="AX30" s="7" t="str">
        <f t="array" ref="AX30">INDEX($AU$1:$AU$70,SMALL(IF($AV$1:$AV$70=$AW30,ROW($AV$1:$AV$70)),COUNTIF($AW$1:$AW30,$AW30)),1)</f>
        <v>West Sussex</v>
      </c>
      <c r="AY30" s="7">
        <f t="shared" si="13"/>
        <v>30</v>
      </c>
      <c r="AZ30" s="7" t="str">
        <f t="shared" si="14"/>
        <v>West Sussex</v>
      </c>
      <c r="BB30" s="29" t="s">
        <v>529</v>
      </c>
      <c r="BC30" s="8">
        <f t="shared" si="15"/>
        <v>93</v>
      </c>
      <c r="BD30" s="8">
        <f t="array" ref="BD30">INDEX($BC$1:$BC$170,MATCH(SMALL(COUNTIF($BC$1:$BC$170,"&lt;"&amp;$BC$1:$BC$170),ROW($BC30:$BD30)),COUNTIF($BC$1:$BC$170,"&lt;"&amp;$BC$1:$BC$170),0))</f>
        <v>30</v>
      </c>
      <c r="BE30" s="8" t="str">
        <f t="array" ref="BE30">INDEX($BB$1:$BB$170,SMALL(IF($BC$1:$BC$170=$BD30,ROW($BC$1:$BC$170)),COUNTIF($BD$1:$BD30,$BD30)),1)</f>
        <v>Croydon</v>
      </c>
      <c r="BF30" s="8">
        <f t="shared" si="16"/>
        <v>30</v>
      </c>
      <c r="BG30" s="8" t="str">
        <f t="shared" si="17"/>
        <v>Croydon</v>
      </c>
    </row>
    <row r="31" spans="1:59" x14ac:dyDescent="0.25">
      <c r="A31" s="26" t="s">
        <v>456</v>
      </c>
      <c r="B31" t="str">
        <f t="shared" si="18"/>
        <v>OU</v>
      </c>
      <c r="C31" t="str">
        <f t="shared" si="19"/>
        <v>Predominantly Urban</v>
      </c>
      <c r="E31">
        <f>VLOOKUP(A31,'average earnings resident 2012'!$A$12:$EW$598,lists!$B$12,FALSE)</f>
        <v>92500</v>
      </c>
      <c r="F31">
        <f t="shared" si="20"/>
        <v>165</v>
      </c>
      <c r="G31">
        <f t="shared" si="21"/>
        <v>165</v>
      </c>
      <c r="J31">
        <f>VLOOKUP(A31,'average earnings workplace 2012'!$A$13:$GY$599,lists1!$B$12,FALSE)</f>
        <v>11.11</v>
      </c>
      <c r="K31">
        <f t="shared" si="22"/>
        <v>145</v>
      </c>
      <c r="L31">
        <f t="shared" si="23"/>
        <v>145</v>
      </c>
      <c r="R31" s="34" t="s">
        <v>625</v>
      </c>
      <c r="S31" s="11">
        <f t="shared" si="0"/>
        <v>91</v>
      </c>
      <c r="T31" s="11">
        <f t="array" ref="T31">INDEX($S$1:$S$113,MATCH(SMALL(COUNTIF($S$1:$S$113,"&lt;"&amp;$S$1:$S$113),ROW($S31:$T31)),COUNTIF($S$1:$S$113,"&lt;"&amp;$S$1:$S$113),0))</f>
        <v>30</v>
      </c>
      <c r="U31" s="11" t="str">
        <f t="array" ref="U31">INDEX($R$1:$R$113,SMALL(IF($S$1:$S$113=$T31,ROW($S$1:$S$113)),COUNTIF($T$1:$T31,$T31)),1)</f>
        <v>Rother</v>
      </c>
      <c r="V31" s="11">
        <f t="shared" si="1"/>
        <v>30</v>
      </c>
      <c r="W31" s="11" t="str">
        <f t="shared" si="2"/>
        <v>Rother</v>
      </c>
      <c r="Y31" s="33" t="s">
        <v>715</v>
      </c>
      <c r="Z31" s="10">
        <f t="shared" si="3"/>
        <v>4</v>
      </c>
      <c r="AA31" s="10">
        <f t="array" ref="AA31">INDEX($Z$1:$Z$70,MATCH(SMALL(COUNTIF($Z$1:$Z$70,"&lt;"&amp;$Z$1:$Z$70),ROW($Z31:$AA31)),COUNTIF($Z$1:$Z$70,"&lt;"&amp;$Z$1:$Z$70),0))</f>
        <v>31</v>
      </c>
      <c r="AB31" s="10" t="str">
        <f t="array" ref="AB31">INDEX($Y$1:$Y$70,SMALL(IF($Z$1:$Z$70=$AA31,ROW($Z$1:$Z$70)),COUNTIF($AA$1:$AA31,$AA31)),1)</f>
        <v>Bedford</v>
      </c>
      <c r="AC31" s="10">
        <f t="shared" si="4"/>
        <v>31</v>
      </c>
      <c r="AD31" s="10" t="str">
        <f t="shared" si="5"/>
        <v>Bedford</v>
      </c>
      <c r="AF31" s="32" t="s">
        <v>600</v>
      </c>
      <c r="AG31" s="9">
        <f t="shared" si="6"/>
        <v>47</v>
      </c>
      <c r="AH31" s="9">
        <f t="array" ref="AH31">INDEX($AG$1:$AG$170,MATCH(SMALL(COUNTIF($AG$1:$AG$170,"&lt;"&amp;$AG$1:$AG$170),ROW($AG31:$AH31)),COUNTIF($AG$1:$AG$170,"&lt;"&amp;$AG$1:$AG$170),0))</f>
        <v>31</v>
      </c>
      <c r="AI31" s="9" t="str">
        <f t="array" ref="AI31">INDEX($AF$1:$AF$170,SMALL(IF($AG$1:$AG$170=$AH31,ROW($AG$1:$AG$170)),COUNTIF($AH$1:$AH31,$AH31)),1)</f>
        <v>Oxford</v>
      </c>
      <c r="AJ31" s="9">
        <f t="shared" si="7"/>
        <v>31</v>
      </c>
      <c r="AK31" s="9" t="str">
        <f t="shared" si="8"/>
        <v>Oxford</v>
      </c>
      <c r="AN31" s="31" t="s">
        <v>625</v>
      </c>
      <c r="AO31" s="6">
        <f t="shared" si="9"/>
        <v>43</v>
      </c>
      <c r="AP31" s="6">
        <f t="array" ref="AP31">INDEX($AO$1:$AO$113,MATCH(SMALL(COUNTIF($AO$1:$AO$113,"&lt;"&amp;$AO$1:$AO$113),ROW($AO31:$AP31)),COUNTIF($AO$1:$AO$113,"&lt;"&amp;$AO$1:$AO$113),0))</f>
        <v>33</v>
      </c>
      <c r="AQ31" s="6" t="str">
        <f t="array" ref="AQ31">INDEX($AN$1:$AN$113,SMALL(IF($AO$1:$AO$113=$AP31,ROW($AO$1:$AO$113)),COUNTIF($AP$1:$AP31,$AP31)),1)</f>
        <v>Cumbria</v>
      </c>
      <c r="AR31" s="6">
        <f t="shared" si="10"/>
        <v>30</v>
      </c>
      <c r="AS31" s="6" t="str">
        <f t="shared" si="11"/>
        <v>Cumbria</v>
      </c>
      <c r="AU31" s="30" t="s">
        <v>715</v>
      </c>
      <c r="AV31" s="7">
        <f t="shared" si="12"/>
        <v>5</v>
      </c>
      <c r="AW31" s="7">
        <f t="array" ref="AW31">INDEX($AV$1:$AV$70,MATCH(SMALL(COUNTIF($AV$1:$AV$70,"&lt;"&amp;$AV$1:$AV$70),ROW($AV31:$AW31)),COUNTIF($AV$1:$AV$70,"&lt;"&amp;$AV$1:$AV$70),0))</f>
        <v>31</v>
      </c>
      <c r="AX31" s="7" t="str">
        <f t="array" ref="AX31">INDEX($AU$1:$AU$70,SMALL(IF($AV$1:$AV$70=$AW31,ROW($AV$1:$AV$70)),COUNTIF($AW$1:$AW31,$AW31)),1)</f>
        <v>Essex</v>
      </c>
      <c r="AY31" s="7">
        <f t="shared" si="13"/>
        <v>31</v>
      </c>
      <c r="AZ31" s="7" t="str">
        <f t="shared" si="14"/>
        <v>Essex</v>
      </c>
      <c r="BB31" s="29" t="s">
        <v>600</v>
      </c>
      <c r="BC31" s="8">
        <f t="shared" si="15"/>
        <v>61</v>
      </c>
      <c r="BD31" s="8">
        <f t="array" ref="BD31">INDEX($BC$1:$BC$170,MATCH(SMALL(COUNTIF($BC$1:$BC$170,"&lt;"&amp;$BC$1:$BC$170),ROW($BC31:$BD31)),COUNTIF($BC$1:$BC$170,"&lt;"&amp;$BC$1:$BC$170),0))</f>
        <v>31</v>
      </c>
      <c r="BE31" s="8" t="str">
        <f t="array" ref="BE31">INDEX($BB$1:$BB$170,SMALL(IF($BC$1:$BC$170=$BD31,ROW($BC$1:$BC$170)),COUNTIF($BD$1:$BD31,$BD31)),1)</f>
        <v>Redbridge</v>
      </c>
      <c r="BF31" s="8">
        <f t="shared" si="16"/>
        <v>31</v>
      </c>
      <c r="BG31" s="8" t="str">
        <f t="shared" si="17"/>
        <v>Redbridge</v>
      </c>
    </row>
    <row r="32" spans="1:59" x14ac:dyDescent="0.25">
      <c r="A32" s="26" t="s">
        <v>457</v>
      </c>
      <c r="B32" t="str">
        <f t="shared" si="18"/>
        <v>LU</v>
      </c>
      <c r="C32" t="str">
        <f t="shared" si="19"/>
        <v>Predominantly Urban</v>
      </c>
      <c r="E32">
        <f>VLOOKUP(A32,'average earnings resident 2012'!$A$12:$EW$598,lists!$B$12,FALSE)</f>
        <v>97000</v>
      </c>
      <c r="F32">
        <f t="shared" si="20"/>
        <v>162</v>
      </c>
      <c r="G32">
        <f t="shared" si="21"/>
        <v>162</v>
      </c>
      <c r="J32">
        <f>VLOOKUP(A32,'average earnings workplace 2012'!$A$13:$GY$599,lists1!$B$12,FALSE)</f>
        <v>10.46</v>
      </c>
      <c r="K32">
        <f t="shared" si="22"/>
        <v>162</v>
      </c>
      <c r="L32">
        <f t="shared" si="23"/>
        <v>162</v>
      </c>
      <c r="R32" s="34" t="s">
        <v>759</v>
      </c>
      <c r="S32" s="11">
        <f t="shared" si="0"/>
        <v>77</v>
      </c>
      <c r="T32" s="11">
        <f t="array" ref="T32">INDEX($S$1:$S$113,MATCH(SMALL(COUNTIF($S$1:$S$113,"&lt;"&amp;$S$1:$S$113),ROW($S32:$T32)),COUNTIF($S$1:$S$113,"&lt;"&amp;$S$1:$S$113),0))</f>
        <v>32</v>
      </c>
      <c r="U32" s="11" t="str">
        <f t="array" ref="U32">INDEX($R$1:$R$113,SMALL(IF($S$1:$S$113=$T32,ROW($S$1:$S$113)),COUNTIF($T$1:$T32,$T32)),1)</f>
        <v>South Northamptonshire</v>
      </c>
      <c r="V32" s="11">
        <f t="shared" si="1"/>
        <v>32</v>
      </c>
      <c r="W32" s="11" t="str">
        <f t="shared" si="2"/>
        <v>South Northamptonshire</v>
      </c>
      <c r="Y32" s="33" t="s">
        <v>840</v>
      </c>
      <c r="Z32" s="10">
        <f t="shared" si="3"/>
        <v>17</v>
      </c>
      <c r="AA32" s="10">
        <f t="array" ref="AA32">INDEX($Z$1:$Z$70,MATCH(SMALL(COUNTIF($Z$1:$Z$70,"&lt;"&amp;$Z$1:$Z$70),ROW($Z32:$AA32)),COUNTIF($Z$1:$Z$70,"&lt;"&amp;$Z$1:$Z$70),0))</f>
        <v>32</v>
      </c>
      <c r="AB32" s="10" t="str">
        <f t="array" ref="AB32">INDEX($Y$1:$Y$70,SMALL(IF($Z$1:$Z$70=$AA32,ROW($Z$1:$Z$70)),COUNTIF($AA$1:$AA32,$AA32)),1)</f>
        <v>Ashford</v>
      </c>
      <c r="AC32" s="10">
        <f t="shared" si="4"/>
        <v>32</v>
      </c>
      <c r="AD32" s="10" t="str">
        <f t="shared" si="5"/>
        <v>Ashford</v>
      </c>
      <c r="AF32" s="32" t="s">
        <v>757</v>
      </c>
      <c r="AG32" s="9">
        <f t="shared" si="6"/>
        <v>64</v>
      </c>
      <c r="AH32" s="9">
        <f t="array" ref="AH32">INDEX($AG$1:$AG$170,MATCH(SMALL(COUNTIF($AG$1:$AG$170,"&lt;"&amp;$AG$1:$AG$170),ROW($AG32:$AH32)),COUNTIF($AG$1:$AG$170,"&lt;"&amp;$AG$1:$AG$170),0))</f>
        <v>32</v>
      </c>
      <c r="AI32" s="9" t="str">
        <f t="array" ref="AI32">INDEX($AF$1:$AF$170,SMALL(IF($AG$1:$AG$170=$AH32,ROW($AG$1:$AG$170)),COUNTIF($AH$1:$AH32,$AH32)),1)</f>
        <v>Hounslow</v>
      </c>
      <c r="AJ32" s="9">
        <f t="shared" si="7"/>
        <v>32</v>
      </c>
      <c r="AK32" s="9" t="str">
        <f t="shared" si="8"/>
        <v>Hounslow</v>
      </c>
      <c r="AN32" s="31" t="s">
        <v>759</v>
      </c>
      <c r="AO32" s="6">
        <f t="shared" si="9"/>
        <v>83</v>
      </c>
      <c r="AP32" s="6">
        <f t="array" ref="AP32">INDEX($AO$1:$AO$113,MATCH(SMALL(COUNTIF($AO$1:$AO$113,"&lt;"&amp;$AO$1:$AO$113),ROW($AO32:$AP32)),COUNTIF($AO$1:$AO$113,"&lt;"&amp;$AO$1:$AO$113),0))</f>
        <v>35</v>
      </c>
      <c r="AQ32" s="6" t="str">
        <f t="array" ref="AQ32">INDEX($AN$1:$AN$113,SMALL(IF($AO$1:$AO$113=$AP32,ROW($AO$1:$AO$113)),COUNTIF($AP$1:$AP32,$AP32)),1)</f>
        <v>Rushcliffe</v>
      </c>
      <c r="AR32" s="6">
        <f t="shared" si="10"/>
        <v>32</v>
      </c>
      <c r="AS32" s="6" t="str">
        <f t="shared" si="11"/>
        <v>Rushcliffe</v>
      </c>
      <c r="AU32" s="30" t="s">
        <v>840</v>
      </c>
      <c r="AV32" s="7">
        <f t="shared" si="12"/>
        <v>15</v>
      </c>
      <c r="AW32" s="7">
        <f t="array" ref="AW32">INDEX($AV$1:$AV$70,MATCH(SMALL(COUNTIF($AV$1:$AV$70,"&lt;"&amp;$AV$1:$AV$70),ROW($AV32:$AW32)),COUNTIF($AV$1:$AV$70,"&lt;"&amp;$AV$1:$AV$70),0))</f>
        <v>32</v>
      </c>
      <c r="AX32" s="7" t="str">
        <f t="array" ref="AX32">INDEX($AU$1:$AU$70,SMALL(IF($AV$1:$AV$70=$AW32,ROW($AV$1:$AV$70)),COUNTIF($AW$1:$AW32,$AW32)),1)</f>
        <v>Cheshire West and Chester</v>
      </c>
      <c r="AY32" s="7">
        <f t="shared" si="13"/>
        <v>32</v>
      </c>
      <c r="AZ32" s="7" t="str">
        <f t="shared" si="14"/>
        <v>Cheshire West and Chester</v>
      </c>
      <c r="BB32" s="29" t="s">
        <v>757</v>
      </c>
      <c r="BC32" s="8">
        <f t="shared" si="15"/>
        <v>28</v>
      </c>
      <c r="BD32" s="8">
        <f t="array" ref="BD32">INDEX($BC$1:$BC$170,MATCH(SMALL(COUNTIF($BC$1:$BC$170,"&lt;"&amp;$BC$1:$BC$170),ROW($BC32:$BD32)),COUNTIF($BC$1:$BC$170,"&lt;"&amp;$BC$1:$BC$170),0))</f>
        <v>32</v>
      </c>
      <c r="BE32" s="8" t="str">
        <f t="array" ref="BE32">INDEX($BB$1:$BB$170,SMALL(IF($BC$1:$BC$170=$BD32,ROW($BC$1:$BC$170)),COUNTIF($BD$1:$BD32,$BD32)),1)</f>
        <v>Richmond upon Thames</v>
      </c>
      <c r="BF32" s="8">
        <f t="shared" si="16"/>
        <v>32</v>
      </c>
      <c r="BG32" s="8" t="str">
        <f t="shared" si="17"/>
        <v>Richmond upon Thames</v>
      </c>
    </row>
    <row r="33" spans="1:59" x14ac:dyDescent="0.25">
      <c r="A33" s="26" t="s">
        <v>521</v>
      </c>
      <c r="B33" t="str">
        <f t="shared" si="18"/>
        <v>SR</v>
      </c>
      <c r="C33" t="str">
        <f t="shared" si="19"/>
        <v>Significant Rural</v>
      </c>
      <c r="E33">
        <f>VLOOKUP(A33,'average earnings resident 2012'!$A$12:$EW$598,lists!$B$12,FALSE)</f>
        <v>95000</v>
      </c>
      <c r="F33">
        <f t="shared" si="20"/>
        <v>70</v>
      </c>
      <c r="G33">
        <f t="shared" si="21"/>
        <v>70</v>
      </c>
      <c r="J33">
        <f>VLOOKUP(A33,'average earnings workplace 2012'!$A$13:$GY$599,lists1!$B$12,FALSE)</f>
        <v>10.19</v>
      </c>
      <c r="K33">
        <f t="shared" si="22"/>
        <v>65</v>
      </c>
      <c r="L33">
        <f t="shared" si="23"/>
        <v>65</v>
      </c>
      <c r="R33" s="34" t="s">
        <v>501</v>
      </c>
      <c r="S33" s="11">
        <f t="shared" si="0"/>
        <v>37</v>
      </c>
      <c r="T33" s="11">
        <f t="array" ref="T33">INDEX($S$1:$S$113,MATCH(SMALL(COUNTIF($S$1:$S$113,"&lt;"&amp;$S$1:$S$113),ROW($S33:$T33)),COUNTIF($S$1:$S$113,"&lt;"&amp;$S$1:$S$113),0))</f>
        <v>33</v>
      </c>
      <c r="U33" s="11" t="str">
        <f t="array" ref="U33">INDEX($R$1:$R$113,SMALL(IF($S$1:$S$113=$T33,ROW($S$1:$S$113)),COUNTIF($T$1:$T33,$T33)),1)</f>
        <v>Malvern Hills</v>
      </c>
      <c r="V33" s="11">
        <f t="shared" si="1"/>
        <v>33</v>
      </c>
      <c r="W33" s="11" t="str">
        <f t="shared" si="2"/>
        <v>Malvern Hills</v>
      </c>
      <c r="Y33" s="33" t="s">
        <v>502</v>
      </c>
      <c r="Z33" s="10">
        <f t="shared" si="3"/>
        <v>20</v>
      </c>
      <c r="AA33" s="10">
        <f t="array" ref="AA33">INDEX($Z$1:$Z$70,MATCH(SMALL(COUNTIF($Z$1:$Z$70,"&lt;"&amp;$Z$1:$Z$70),ROW($Z33:$AA33)),COUNTIF($Z$1:$Z$70,"&lt;"&amp;$Z$1:$Z$70),0))</f>
        <v>33</v>
      </c>
      <c r="AB33" s="10" t="str">
        <f t="array" ref="AB33">INDEX($Y$1:$Y$70,SMALL(IF($Z$1:$Z$70=$AA33,ROW($Z$1:$Z$70)),COUNTIF($AA$1:$AA33,$AA33)),1)</f>
        <v>Colchester</v>
      </c>
      <c r="AC33" s="10">
        <f t="shared" si="4"/>
        <v>33</v>
      </c>
      <c r="AD33" s="10" t="str">
        <f t="shared" si="5"/>
        <v>Colchester</v>
      </c>
      <c r="AF33" s="32" t="s">
        <v>522</v>
      </c>
      <c r="AG33" s="9">
        <f t="shared" si="6"/>
        <v>135</v>
      </c>
      <c r="AH33" s="9">
        <f t="array" ref="AH33">INDEX($AG$1:$AG$170,MATCH(SMALL(COUNTIF($AG$1:$AG$170,"&lt;"&amp;$AG$1:$AG$170),ROW($AG33:$AH33)),COUNTIF($AG$1:$AG$170,"&lt;"&amp;$AG$1:$AG$170),0))</f>
        <v>32</v>
      </c>
      <c r="AI33" s="9" t="str">
        <f t="array" ref="AI33">INDEX($AF$1:$AF$170,SMALL(IF($AG$1:$AG$170=$AH33,ROW($AG$1:$AG$170)),COUNTIF($AH$1:$AH33,$AH33)),1)</f>
        <v>Redbridge</v>
      </c>
      <c r="AJ33" s="9">
        <f t="shared" si="7"/>
        <v>32</v>
      </c>
      <c r="AK33" s="9" t="str">
        <f t="shared" si="8"/>
        <v>Redbridge</v>
      </c>
      <c r="AN33" s="31" t="s">
        <v>501</v>
      </c>
      <c r="AO33" s="6">
        <f t="shared" si="9"/>
        <v>61</v>
      </c>
      <c r="AP33" s="6">
        <f t="array" ref="AP33">INDEX($AO$1:$AO$113,MATCH(SMALL(COUNTIF($AO$1:$AO$113,"&lt;"&amp;$AO$1:$AO$113),ROW($AO33:$AP33)),COUNTIF($AO$1:$AO$113,"&lt;"&amp;$AO$1:$AO$113),0))</f>
        <v>36</v>
      </c>
      <c r="AQ33" s="6" t="str">
        <f t="array" ref="AQ33">INDEX($AN$1:$AN$113,SMALL(IF($AO$1:$AO$113=$AP33,ROW($AO$1:$AO$113)),COUNTIF($AP$1:$AP33,$AP33)),1)</f>
        <v>North Lincolnshire</v>
      </c>
      <c r="AR33" s="6">
        <f t="shared" si="10"/>
        <v>33</v>
      </c>
      <c r="AS33" s="6" t="str">
        <f t="shared" si="11"/>
        <v>North Lincolnshire</v>
      </c>
      <c r="AU33" s="30" t="s">
        <v>502</v>
      </c>
      <c r="AV33" s="7">
        <f t="shared" si="12"/>
        <v>62</v>
      </c>
      <c r="AW33" s="7">
        <f t="array" ref="AW33">INDEX($AV$1:$AV$70,MATCH(SMALL(COUNTIF($AV$1:$AV$70,"&lt;"&amp;$AV$1:$AV$70),ROW($AV33:$AW33)),COUNTIF($AV$1:$AV$70,"&lt;"&amp;$AV$1:$AV$70),0))</f>
        <v>33</v>
      </c>
      <c r="AX33" s="7" t="str">
        <f t="array" ref="AX33">INDEX($AU$1:$AU$70,SMALL(IF($AV$1:$AV$70=$AW33,ROW($AV$1:$AV$70)),COUNTIF($AW$1:$AW33,$AW33)),1)</f>
        <v>Maidstone</v>
      </c>
      <c r="AY33" s="7">
        <f t="shared" si="13"/>
        <v>33</v>
      </c>
      <c r="AZ33" s="7" t="str">
        <f t="shared" si="14"/>
        <v>Maidstone</v>
      </c>
      <c r="BB33" s="29" t="s">
        <v>522</v>
      </c>
      <c r="BC33" s="8">
        <f t="shared" si="15"/>
        <v>157</v>
      </c>
      <c r="BD33" s="8">
        <f t="array" ref="BD33">INDEX($BC$1:$BC$170,MATCH(SMALL(COUNTIF($BC$1:$BC$170,"&lt;"&amp;$BC$1:$BC$170),ROW($BC33:$BD33)),COUNTIF($BC$1:$BC$170,"&lt;"&amp;$BC$1:$BC$170),0))</f>
        <v>33</v>
      </c>
      <c r="BE33" s="8" t="str">
        <f t="array" ref="BE33">INDEX($BB$1:$BB$170,SMALL(IF($BC$1:$BC$170=$BD33,ROW($BC$1:$BC$170)),COUNTIF($BD$1:$BD33,$BD33)),1)</f>
        <v>Greenwich</v>
      </c>
      <c r="BF33" s="8">
        <f t="shared" si="16"/>
        <v>33</v>
      </c>
      <c r="BG33" s="8" t="str">
        <f t="shared" si="17"/>
        <v>Greenwich</v>
      </c>
    </row>
    <row r="34" spans="1:59" x14ac:dyDescent="0.25">
      <c r="A34" s="26" t="s">
        <v>468</v>
      </c>
      <c r="B34" t="str">
        <f t="shared" si="18"/>
        <v>MU</v>
      </c>
      <c r="C34" t="str">
        <f t="shared" si="19"/>
        <v>Predominantly Urban</v>
      </c>
      <c r="E34">
        <f>VLOOKUP(A34,'average earnings resident 2012'!$A$12:$EW$598,lists!$B$12,FALSE)</f>
        <v>105000</v>
      </c>
      <c r="F34">
        <f t="shared" si="20"/>
        <v>152</v>
      </c>
      <c r="G34">
        <f t="shared" si="21"/>
        <v>152</v>
      </c>
      <c r="J34">
        <f>VLOOKUP(A34,'average earnings workplace 2012'!$A$13:$GY$599,lists1!$B$12,FALSE)</f>
        <v>10.79</v>
      </c>
      <c r="K34">
        <f t="shared" si="22"/>
        <v>155</v>
      </c>
      <c r="L34">
        <f t="shared" si="23"/>
        <v>155</v>
      </c>
      <c r="R34" s="34" t="s">
        <v>530</v>
      </c>
      <c r="S34" s="11">
        <f t="shared" si="0"/>
        <v>48</v>
      </c>
      <c r="T34" s="11">
        <f t="array" ref="T34">INDEX($S$1:$S$113,MATCH(SMALL(COUNTIF($S$1:$S$113,"&lt;"&amp;$S$1:$S$113),ROW($S34:$T34)),COUNTIF($S$1:$S$113,"&lt;"&amp;$S$1:$S$113),0))</f>
        <v>34</v>
      </c>
      <c r="U34" s="11" t="str">
        <f t="array" ref="U34">INDEX($R$1:$R$113,SMALL(IF($S$1:$S$113=$T34,ROW($S$1:$S$113)),COUNTIF($T$1:$T34,$T34)),1)</f>
        <v>Rutland</v>
      </c>
      <c r="V34" s="11">
        <f t="shared" si="1"/>
        <v>34</v>
      </c>
      <c r="W34" s="11" t="str">
        <f t="shared" si="2"/>
        <v>Rutland</v>
      </c>
      <c r="Y34" s="33" t="s">
        <v>690</v>
      </c>
      <c r="Z34" s="10">
        <f t="shared" si="3"/>
        <v>5</v>
      </c>
      <c r="AA34" s="10">
        <f t="array" ref="AA34">INDEX($Z$1:$Z$70,MATCH(SMALL(COUNTIF($Z$1:$Z$70,"&lt;"&amp;$Z$1:$Z$70),ROW($Z34:$AA34)),COUNTIF($Z$1:$Z$70,"&lt;"&amp;$Z$1:$Z$70),0))</f>
        <v>34</v>
      </c>
      <c r="AB34" s="10" t="str">
        <f t="array" ref="AB34">INDEX($Y$1:$Y$70,SMALL(IF($Z$1:$Z$70=$AA34,ROW($Z$1:$Z$70)),COUNTIF($AA$1:$AA34,$AA34)),1)</f>
        <v>Shepway</v>
      </c>
      <c r="AC34" s="10">
        <f t="shared" si="4"/>
        <v>34</v>
      </c>
      <c r="AD34" s="10" t="str">
        <f t="shared" si="5"/>
        <v>Shepway</v>
      </c>
      <c r="AF34" s="32" t="s">
        <v>751</v>
      </c>
      <c r="AG34" s="9">
        <f t="shared" si="6"/>
        <v>39</v>
      </c>
      <c r="AH34" s="9">
        <f t="array" ref="AH34">INDEX($AG$1:$AG$170,MATCH(SMALL(COUNTIF($AG$1:$AG$170,"&lt;"&amp;$AG$1:$AG$170),ROW($AG34:$AH34)),COUNTIF($AG$1:$AG$170,"&lt;"&amp;$AG$1:$AG$170),0))</f>
        <v>32</v>
      </c>
      <c r="AI34" s="9" t="str">
        <f t="array" ref="AI34">INDEX($AF$1:$AF$170,SMALL(IF($AG$1:$AG$170=$AH34,ROW($AG$1:$AG$170)),COUNTIF($AH$1:$AH34,$AH34)),1)</f>
        <v>Spelthorne</v>
      </c>
      <c r="AJ34" s="9">
        <f t="shared" si="7"/>
        <v>32</v>
      </c>
      <c r="AK34" s="9" t="str">
        <f t="shared" si="8"/>
        <v>Spelthorne</v>
      </c>
      <c r="AN34" s="31" t="s">
        <v>530</v>
      </c>
      <c r="AO34" s="6">
        <f t="shared" si="9"/>
        <v>84</v>
      </c>
      <c r="AP34" s="6">
        <f t="array" ref="AP34">INDEX($AO$1:$AO$113,MATCH(SMALL(COUNTIF($AO$1:$AO$113,"&lt;"&amp;$AO$1:$AO$113),ROW($AO34:$AP34)),COUNTIF($AO$1:$AO$113,"&lt;"&amp;$AO$1:$AO$113),0))</f>
        <v>37</v>
      </c>
      <c r="AQ34" s="6" t="str">
        <f t="array" ref="AQ34">INDEX($AN$1:$AN$113,SMALL(IF($AO$1:$AO$113=$AP34,ROW($AO$1:$AO$113)),COUNTIF($AP$1:$AP34,$AP34)),1)</f>
        <v>Chichester</v>
      </c>
      <c r="AR34" s="6">
        <f t="shared" si="10"/>
        <v>34</v>
      </c>
      <c r="AS34" s="6" t="str">
        <f t="shared" si="11"/>
        <v>Chichester</v>
      </c>
      <c r="AU34" s="30" t="s">
        <v>690</v>
      </c>
      <c r="AV34" s="7">
        <f t="shared" si="12"/>
        <v>2</v>
      </c>
      <c r="AW34" s="7">
        <f t="array" ref="AW34">INDEX($AV$1:$AV$70,MATCH(SMALL(COUNTIF($AV$1:$AV$70,"&lt;"&amp;$AV$1:$AV$70),ROW($AV34:$AW34)),COUNTIF($AV$1:$AV$70,"&lt;"&amp;$AV$1:$AV$70),0))</f>
        <v>34</v>
      </c>
      <c r="AX34" s="7" t="str">
        <f t="array" ref="AX34">INDEX($AU$1:$AU$70,SMALL(IF($AV$1:$AV$70=$AW34,ROW($AV$1:$AV$70)),COUNTIF($AW$1:$AW34,$AW34)),1)</f>
        <v>Hinckley and Bosworth</v>
      </c>
      <c r="AY34" s="7">
        <f t="shared" si="13"/>
        <v>34</v>
      </c>
      <c r="AZ34" s="7" t="str">
        <f t="shared" si="14"/>
        <v>Hinckley and Bosworth</v>
      </c>
      <c r="BB34" s="29" t="s">
        <v>751</v>
      </c>
      <c r="BC34" s="8">
        <f t="shared" si="15"/>
        <v>88</v>
      </c>
      <c r="BD34" s="8">
        <f t="array" ref="BD34">INDEX($BC$1:$BC$170,MATCH(SMALL(COUNTIF($BC$1:$BC$170,"&lt;"&amp;$BC$1:$BC$170),ROW($BC34:$BD34)),COUNTIF($BC$1:$BC$170,"&lt;"&amp;$BC$1:$BC$170),0))</f>
        <v>34</v>
      </c>
      <c r="BE34" s="8" t="str">
        <f t="array" ref="BE34">INDEX($BB$1:$BB$170,SMALL(IF($BC$1:$BC$170=$BD34,ROW($BC$1:$BC$170)),COUNTIF($BD$1:$BD34,$BD34)),1)</f>
        <v>Basildon</v>
      </c>
      <c r="BF34" s="8">
        <f t="shared" si="16"/>
        <v>34</v>
      </c>
      <c r="BG34" s="8" t="str">
        <f t="shared" si="17"/>
        <v>Basildon</v>
      </c>
    </row>
    <row r="35" spans="1:59" x14ac:dyDescent="0.25">
      <c r="A35" s="26" t="s">
        <v>535</v>
      </c>
      <c r="B35" t="str">
        <f t="shared" si="18"/>
        <v>SR</v>
      </c>
      <c r="C35" t="str">
        <f t="shared" si="19"/>
        <v>Significant Rural</v>
      </c>
      <c r="E35">
        <f>VLOOKUP(A35,'average earnings resident 2012'!$A$12:$EW$598,lists!$B$12,FALSE)</f>
        <v>120000</v>
      </c>
      <c r="F35">
        <f t="shared" si="20"/>
        <v>65</v>
      </c>
      <c r="G35">
        <f t="shared" si="21"/>
        <v>65</v>
      </c>
      <c r="J35">
        <f>VLOOKUP(A35,'average earnings workplace 2012'!$A$13:$GY$599,lists1!$B$12,FALSE)</f>
        <v>9.8699999999999992</v>
      </c>
      <c r="K35">
        <f t="shared" si="22"/>
        <v>69</v>
      </c>
      <c r="L35">
        <f t="shared" si="23"/>
        <v>69</v>
      </c>
      <c r="R35" s="34" t="s">
        <v>856</v>
      </c>
      <c r="S35" s="11">
        <f t="shared" si="0"/>
        <v>62</v>
      </c>
      <c r="T35" s="11">
        <f t="array" ref="T35">INDEX($S$1:$S$113,MATCH(SMALL(COUNTIF($S$1:$S$113,"&lt;"&amp;$S$1:$S$113),ROW($S35:$T35)),COUNTIF($S$1:$S$113,"&lt;"&amp;$S$1:$S$113),0))</f>
        <v>34</v>
      </c>
      <c r="U35" s="11" t="str">
        <f t="array" ref="U35">INDEX($R$1:$R$113,SMALL(IF($S$1:$S$113=$T35,ROW($S$1:$S$113)),COUNTIF($T$1:$T35,$T35)),1)</f>
        <v>Suffolk Coastal</v>
      </c>
      <c r="V35" s="11">
        <f t="shared" si="1"/>
        <v>34</v>
      </c>
      <c r="W35" s="11" t="str">
        <f t="shared" si="2"/>
        <v>Suffolk Coastal</v>
      </c>
      <c r="Y35" s="33" t="s">
        <v>611</v>
      </c>
      <c r="Z35" s="10">
        <f t="shared" si="3"/>
        <v>6</v>
      </c>
      <c r="AA35" s="10">
        <f t="array" ref="AA35">INDEX($Z$1:$Z$70,MATCH(SMALL(COUNTIF($Z$1:$Z$70,"&lt;"&amp;$Z$1:$Z$70),ROW($Z35:$AA35)),COUNTIF($Z$1:$Z$70,"&lt;"&amp;$Z$1:$Z$70),0))</f>
        <v>34</v>
      </c>
      <c r="AB35" s="10" t="str">
        <f t="array" ref="AB35">INDEX($Y$1:$Y$70,SMALL(IF($Z$1:$Z$70=$AA35,ROW($Z$1:$Z$70)),COUNTIF($AA$1:$AA35,$AA35)),1)</f>
        <v>Taunton Deane</v>
      </c>
      <c r="AC35" s="10">
        <f t="shared" si="4"/>
        <v>34</v>
      </c>
      <c r="AD35" s="10" t="str">
        <f t="shared" si="5"/>
        <v>Taunton Deane</v>
      </c>
      <c r="AF35" s="32" t="s">
        <v>632</v>
      </c>
      <c r="AG35" s="9">
        <f t="shared" si="6"/>
        <v>4</v>
      </c>
      <c r="AH35" s="9">
        <f t="array" ref="AH35">INDEX($AG$1:$AG$170,MATCH(SMALL(COUNTIF($AG$1:$AG$170,"&lt;"&amp;$AG$1:$AG$170),ROW($AG35:$AH35)),COUNTIF($AG$1:$AG$170,"&lt;"&amp;$AG$1:$AG$170),0))</f>
        <v>32</v>
      </c>
      <c r="AI35" s="9" t="str">
        <f t="array" ref="AI35">INDEX($AF$1:$AF$170,SMALL(IF($AG$1:$AG$170=$AH35,ROW($AG$1:$AG$170)),COUNTIF($AH$1:$AH35,$AH35)),1)</f>
        <v>Woking</v>
      </c>
      <c r="AJ35" s="9">
        <f t="shared" si="7"/>
        <v>32</v>
      </c>
      <c r="AK35" s="9" t="str">
        <f t="shared" si="8"/>
        <v>Woking</v>
      </c>
      <c r="AN35" s="31" t="s">
        <v>856</v>
      </c>
      <c r="AO35" s="6">
        <f t="shared" si="9"/>
        <v>97</v>
      </c>
      <c r="AP35" s="6">
        <f t="array" ref="AP35">INDEX($AO$1:$AO$113,MATCH(SMALL(COUNTIF($AO$1:$AO$113,"&lt;"&amp;$AO$1:$AO$113),ROW($AO35:$AP35)),COUNTIF($AO$1:$AO$113,"&lt;"&amp;$AO$1:$AO$113),0))</f>
        <v>38</v>
      </c>
      <c r="AQ35" s="6" t="str">
        <f t="array" ref="AQ35">INDEX($AN$1:$AN$113,SMALL(IF($AO$1:$AO$113=$AP35,ROW($AO$1:$AO$113)),COUNTIF($AP$1:$AP35,$AP35)),1)</f>
        <v>Staffordshire Moorlands</v>
      </c>
      <c r="AR35" s="6">
        <f t="shared" si="10"/>
        <v>35</v>
      </c>
      <c r="AS35" s="6" t="str">
        <f t="shared" si="11"/>
        <v>Staffordshire Moorlands</v>
      </c>
      <c r="AU35" s="30" t="s">
        <v>611</v>
      </c>
      <c r="AV35" s="7">
        <f t="shared" si="12"/>
        <v>4</v>
      </c>
      <c r="AW35" s="7">
        <f t="array" ref="AW35">INDEX($AV$1:$AV$70,MATCH(SMALL(COUNTIF($AV$1:$AV$70,"&lt;"&amp;$AV$1:$AV$70),ROW($AV35:$AW35)),COUNTIF($AV$1:$AV$70,"&lt;"&amp;$AV$1:$AV$70),0))</f>
        <v>35</v>
      </c>
      <c r="AX35" s="7" t="str">
        <f t="array" ref="AX35">INDEX($AU$1:$AU$70,SMALL(IF($AV$1:$AV$70=$AW35,ROW($AV$1:$AV$70)),COUNTIF($AW$1:$AW35,$AW35)),1)</f>
        <v>Cherwell</v>
      </c>
      <c r="AY35" s="7">
        <f t="shared" si="13"/>
        <v>35</v>
      </c>
      <c r="AZ35" s="7" t="str">
        <f t="shared" si="14"/>
        <v>Cherwell</v>
      </c>
      <c r="BB35" s="29" t="s">
        <v>632</v>
      </c>
      <c r="BC35" s="8">
        <f t="shared" si="15"/>
        <v>1</v>
      </c>
      <c r="BD35" s="8">
        <f t="array" ref="BD35">INDEX($BC$1:$BC$170,MATCH(SMALL(COUNTIF($BC$1:$BC$170,"&lt;"&amp;$BC$1:$BC$170),ROW($BC35:$BD35)),COUNTIF($BC$1:$BC$170,"&lt;"&amp;$BC$1:$BC$170),0))</f>
        <v>35</v>
      </c>
      <c r="BE35" s="8" t="str">
        <f t="array" ref="BE35">INDEX($BB$1:$BB$170,SMALL(IF($BC$1:$BC$170=$BD35,ROW($BC$1:$BC$170)),COUNTIF($BD$1:$BD35,$BD35)),1)</f>
        <v>Ealing</v>
      </c>
      <c r="BF35" s="8">
        <f t="shared" si="16"/>
        <v>35</v>
      </c>
      <c r="BG35" s="8" t="str">
        <f t="shared" si="17"/>
        <v>Ealing</v>
      </c>
    </row>
    <row r="36" spans="1:59" x14ac:dyDescent="0.25">
      <c r="A36" s="26" t="s">
        <v>732</v>
      </c>
      <c r="B36" t="str">
        <f t="shared" si="18"/>
        <v>LU</v>
      </c>
      <c r="C36" t="str">
        <f t="shared" si="19"/>
        <v>Predominantly Urban</v>
      </c>
      <c r="E36">
        <f>VLOOKUP(A36,'average earnings resident 2012'!$A$12:$EW$598,lists!$B$12,FALSE)</f>
        <v>194000</v>
      </c>
      <c r="F36">
        <f t="shared" si="20"/>
        <v>63</v>
      </c>
      <c r="G36">
        <f t="shared" si="21"/>
        <v>63</v>
      </c>
      <c r="J36">
        <f>VLOOKUP(A36,'average earnings workplace 2012'!$A$13:$GY$599,lists1!$B$12,FALSE)</f>
        <v>13.67</v>
      </c>
      <c r="K36">
        <f t="shared" si="22"/>
        <v>76</v>
      </c>
      <c r="L36">
        <f t="shared" si="23"/>
        <v>76</v>
      </c>
      <c r="R36" s="34" t="s">
        <v>525</v>
      </c>
      <c r="S36" s="11">
        <f t="shared" si="0"/>
        <v>94</v>
      </c>
      <c r="T36" s="11">
        <f t="array" ref="T36">INDEX($S$1:$S$113,MATCH(SMALL(COUNTIF($S$1:$S$113,"&lt;"&amp;$S$1:$S$113),ROW($S36:$T36)),COUNTIF($S$1:$S$113,"&lt;"&amp;$S$1:$S$113),0))</f>
        <v>36</v>
      </c>
      <c r="U36" s="11" t="str">
        <f t="array" ref="U36">INDEX($R$1:$R$113,SMALL(IF($S$1:$S$113=$T36,ROW($S$1:$S$113)),COUNTIF($T$1:$T36,$T36)),1)</f>
        <v>Wiltshire</v>
      </c>
      <c r="V36" s="11">
        <f t="shared" si="1"/>
        <v>36</v>
      </c>
      <c r="W36" s="11" t="str">
        <f t="shared" si="2"/>
        <v>Wiltshire</v>
      </c>
      <c r="Y36" s="33" t="s">
        <v>531</v>
      </c>
      <c r="Z36" s="10">
        <f t="shared" si="3"/>
        <v>47</v>
      </c>
      <c r="AA36" s="10">
        <f t="array" ref="AA36">INDEX($Z$1:$Z$70,MATCH(SMALL(COUNTIF($Z$1:$Z$70,"&lt;"&amp;$Z$1:$Z$70),ROW($Z36:$AA36)),COUNTIF($Z$1:$Z$70,"&lt;"&amp;$Z$1:$Z$70),0))</f>
        <v>34</v>
      </c>
      <c r="AB36" s="10" t="str">
        <f t="array" ref="AB36">INDEX($Y$1:$Y$70,SMALL(IF($Z$1:$Z$70=$AA36,ROW($Z$1:$Z$70)),COUNTIF($AA$1:$AA36,$AA36)),1)</f>
        <v>Warwickshire</v>
      </c>
      <c r="AC36" s="10">
        <f t="shared" si="4"/>
        <v>34</v>
      </c>
      <c r="AD36" s="10" t="str">
        <f t="shared" si="5"/>
        <v>Warwickshire</v>
      </c>
      <c r="AF36" s="32" t="s">
        <v>542</v>
      </c>
      <c r="AG36" s="9">
        <f t="shared" si="6"/>
        <v>131</v>
      </c>
      <c r="AH36" s="9">
        <f t="array" ref="AH36">INDEX($AG$1:$AG$170,MATCH(SMALL(COUNTIF($AG$1:$AG$170,"&lt;"&amp;$AG$1:$AG$170),ROW($AG36:$AH36)),COUNTIF($AG$1:$AG$170,"&lt;"&amp;$AG$1:$AG$170),0))</f>
        <v>36</v>
      </c>
      <c r="AI36" s="9" t="str">
        <f t="array" ref="AI36">INDEX($AF$1:$AF$170,SMALL(IF($AG$1:$AG$170=$AH36,ROW($AG$1:$AG$170)),COUNTIF($AH$1:$AH36,$AH36)),1)</f>
        <v>Greenwich</v>
      </c>
      <c r="AJ36" s="9">
        <f t="shared" si="7"/>
        <v>36</v>
      </c>
      <c r="AK36" s="9" t="str">
        <f t="shared" si="8"/>
        <v>Greenwich</v>
      </c>
      <c r="AN36" s="31" t="s">
        <v>525</v>
      </c>
      <c r="AO36" s="6">
        <f t="shared" si="9"/>
        <v>71</v>
      </c>
      <c r="AP36" s="6">
        <f t="array" ref="AP36">INDEX($AO$1:$AO$113,MATCH(SMALL(COUNTIF($AO$1:$AO$113,"&lt;"&amp;$AO$1:$AO$113),ROW($AO36:$AP36)),COUNTIF($AO$1:$AO$113,"&lt;"&amp;$AO$1:$AO$113),0))</f>
        <v>39</v>
      </c>
      <c r="AQ36" s="6" t="str">
        <f t="array" ref="AQ36">INDEX($AN$1:$AN$113,SMALL(IF($AO$1:$AO$113=$AP36,ROW($AO$1:$AO$113)),COUNTIF($AP$1:$AP36,$AP36)),1)</f>
        <v>South Norfolk</v>
      </c>
      <c r="AR36" s="6">
        <f t="shared" si="10"/>
        <v>36</v>
      </c>
      <c r="AS36" s="6" t="str">
        <f t="shared" si="11"/>
        <v>South Norfolk</v>
      </c>
      <c r="AU36" s="30" t="s">
        <v>531</v>
      </c>
      <c r="AV36" s="7">
        <f t="shared" si="12"/>
        <v>34</v>
      </c>
      <c r="AW36" s="7">
        <f t="array" ref="AW36">INDEX($AV$1:$AV$70,MATCH(SMALL(COUNTIF($AV$1:$AV$70,"&lt;"&amp;$AV$1:$AV$70),ROW($AV36:$AW36)),COUNTIF($AV$1:$AV$70,"&lt;"&amp;$AV$1:$AV$70),0))</f>
        <v>36</v>
      </c>
      <c r="AX36" s="7" t="str">
        <f t="array" ref="AX36">INDEX($AU$1:$AU$70,SMALL(IF($AV$1:$AV$70=$AW36,ROW($AV$1:$AV$70)),COUNTIF($AW$1:$AW36,$AW36)),1)</f>
        <v>Bath and North East Somerset</v>
      </c>
      <c r="AY36" s="7">
        <f t="shared" si="13"/>
        <v>36</v>
      </c>
      <c r="AZ36" s="7" t="str">
        <f t="shared" si="14"/>
        <v>Bath and North East Somerset</v>
      </c>
      <c r="BB36" s="29" t="s">
        <v>542</v>
      </c>
      <c r="BC36" s="8">
        <f t="shared" si="15"/>
        <v>149</v>
      </c>
      <c r="BD36" s="8">
        <f t="array" ref="BD36">INDEX($BC$1:$BC$170,MATCH(SMALL(COUNTIF($BC$1:$BC$170,"&lt;"&amp;$BC$1:$BC$170),ROW($BC36:$BD36)),COUNTIF($BC$1:$BC$170,"&lt;"&amp;$BC$1:$BC$170),0))</f>
        <v>36</v>
      </c>
      <c r="BE36" s="8" t="str">
        <f t="array" ref="BE36">INDEX($BB$1:$BB$170,SMALL(IF($BC$1:$BC$170=$BD36,ROW($BC$1:$BC$170)),COUNTIF($BD$1:$BD36,$BD36)),1)</f>
        <v>Barnet</v>
      </c>
      <c r="BF36" s="8">
        <f t="shared" si="16"/>
        <v>36</v>
      </c>
      <c r="BG36" s="8" t="str">
        <f t="shared" si="17"/>
        <v>Barnet</v>
      </c>
    </row>
    <row r="37" spans="1:59" x14ac:dyDescent="0.25">
      <c r="A37" s="26" t="s">
        <v>664</v>
      </c>
      <c r="B37" t="str">
        <f t="shared" si="18"/>
        <v>LU</v>
      </c>
      <c r="C37" t="str">
        <f t="shared" si="19"/>
        <v>Predominantly Urban</v>
      </c>
      <c r="E37">
        <f>VLOOKUP(A37,'average earnings resident 2012'!$A$12:$EW$598,lists!$B$12,FALSE)</f>
        <v>224950</v>
      </c>
      <c r="F37">
        <f t="shared" si="20"/>
        <v>46</v>
      </c>
      <c r="G37">
        <f t="shared" si="21"/>
        <v>46</v>
      </c>
      <c r="J37">
        <f>VLOOKUP(A37,'average earnings workplace 2012'!$A$13:$GY$599,lists1!$B$12,FALSE)</f>
        <v>19.64</v>
      </c>
      <c r="K37">
        <f t="shared" si="22"/>
        <v>6</v>
      </c>
      <c r="L37">
        <f t="shared" si="23"/>
        <v>6</v>
      </c>
      <c r="R37" s="34" t="s">
        <v>728</v>
      </c>
      <c r="S37" s="11">
        <f t="shared" si="0"/>
        <v>9</v>
      </c>
      <c r="T37" s="11">
        <f t="array" ref="T37">INDEX($S$1:$S$113,MATCH(SMALL(COUNTIF($S$1:$S$113,"&lt;"&amp;$S$1:$S$113),ROW($S37:$T37)),COUNTIF($S$1:$S$113,"&lt;"&amp;$S$1:$S$113),0))</f>
        <v>37</v>
      </c>
      <c r="U37" s="11" t="str">
        <f t="array" ref="U37">INDEX($R$1:$R$113,SMALL(IF($S$1:$S$113=$T37,ROW($S$1:$S$113)),COUNTIF($T$1:$T37,$T37)),1)</f>
        <v>Derbyshire Dales</v>
      </c>
      <c r="V37" s="11">
        <f t="shared" si="1"/>
        <v>37</v>
      </c>
      <c r="W37" s="11" t="str">
        <f t="shared" si="2"/>
        <v>Derbyshire Dales</v>
      </c>
      <c r="Y37" s="33" t="s">
        <v>841</v>
      </c>
      <c r="Z37" s="10">
        <f t="shared" si="3"/>
        <v>29</v>
      </c>
      <c r="AA37" s="10">
        <f t="array" ref="AA37">INDEX($Z$1:$Z$70,MATCH(SMALL(COUNTIF($Z$1:$Z$70,"&lt;"&amp;$Z$1:$Z$70),ROW($Z37:$AA37)),COUNTIF($Z$1:$Z$70,"&lt;"&amp;$Z$1:$Z$70),0))</f>
        <v>37</v>
      </c>
      <c r="AB37" s="10" t="str">
        <f t="array" ref="AB37">INDEX($Y$1:$Y$70,SMALL(IF($Z$1:$Z$70=$AA37,ROW($Z$1:$Z$70)),COUNTIF($AA$1:$AA37,$AA37)),1)</f>
        <v>Worcestershire</v>
      </c>
      <c r="AC37" s="10">
        <f t="shared" si="4"/>
        <v>37</v>
      </c>
      <c r="AD37" s="10" t="str">
        <f t="shared" si="5"/>
        <v>Worcestershire</v>
      </c>
      <c r="AF37" s="32" t="s">
        <v>573</v>
      </c>
      <c r="AG37" s="9">
        <f t="shared" si="6"/>
        <v>126</v>
      </c>
      <c r="AH37" s="9">
        <f t="array" ref="AH37">INDEX($AG$1:$AG$170,MATCH(SMALL(COUNTIF($AG$1:$AG$170,"&lt;"&amp;$AG$1:$AG$170),ROW($AG37:$AH37)),COUNTIF($AG$1:$AG$170,"&lt;"&amp;$AG$1:$AG$170),0))</f>
        <v>36</v>
      </c>
      <c r="AI37" s="9" t="str">
        <f t="array" ref="AI37">INDEX($AF$1:$AF$170,SMALL(IF($AG$1:$AG$170=$AH37,ROW($AG$1:$AG$170)),COUNTIF($AH$1:$AH37,$AH37)),1)</f>
        <v>Hillingdon</v>
      </c>
      <c r="AJ37" s="9">
        <f t="shared" si="7"/>
        <v>36</v>
      </c>
      <c r="AK37" s="9" t="str">
        <f t="shared" si="8"/>
        <v>Hillingdon</v>
      </c>
      <c r="AN37" s="31" t="s">
        <v>728</v>
      </c>
      <c r="AO37" s="6">
        <f t="shared" si="9"/>
        <v>11</v>
      </c>
      <c r="AP37" s="6">
        <f t="array" ref="AP37">INDEX($AO$1:$AO$113,MATCH(SMALL(COUNTIF($AO$1:$AO$113,"&lt;"&amp;$AO$1:$AO$113),ROW($AO37:$AP37)),COUNTIF($AO$1:$AO$113,"&lt;"&amp;$AO$1:$AO$113),0))</f>
        <v>40</v>
      </c>
      <c r="AQ37" s="6" t="str">
        <f t="array" ref="AQ37">INDEX($AN$1:$AN$113,SMALL(IF($AO$1:$AO$113=$AP37,ROW($AO$1:$AO$113)),COUNTIF($AP$1:$AP37,$AP37)),1)</f>
        <v>Selby</v>
      </c>
      <c r="AR37" s="6">
        <f t="shared" si="10"/>
        <v>37</v>
      </c>
      <c r="AS37" s="6" t="str">
        <f t="shared" si="11"/>
        <v>Selby</v>
      </c>
      <c r="AU37" s="30" t="s">
        <v>841</v>
      </c>
      <c r="AV37" s="7">
        <f t="shared" si="12"/>
        <v>25</v>
      </c>
      <c r="AW37" s="7">
        <f t="array" ref="AW37">INDEX($AV$1:$AV$70,MATCH(SMALL(COUNTIF($AV$1:$AV$70,"&lt;"&amp;$AV$1:$AV$70),ROW($AV37:$AW37)),COUNTIF($AV$1:$AV$70,"&lt;"&amp;$AV$1:$AV$70),0))</f>
        <v>37</v>
      </c>
      <c r="AX37" s="7" t="str">
        <f t="array" ref="AX37">INDEX($AU$1:$AU$70,SMALL(IF($AV$1:$AV$70=$AW37,ROW($AV$1:$AV$70)),COUNTIF($AW$1:$AW37,$AW37)),1)</f>
        <v>Broadland</v>
      </c>
      <c r="AY37" s="7">
        <f t="shared" si="13"/>
        <v>37</v>
      </c>
      <c r="AZ37" s="7" t="str">
        <f t="shared" si="14"/>
        <v>Broadland</v>
      </c>
      <c r="BB37" s="29" t="s">
        <v>573</v>
      </c>
      <c r="BC37" s="8">
        <f t="shared" si="15"/>
        <v>46</v>
      </c>
      <c r="BD37" s="8">
        <f t="array" ref="BD37">INDEX($BC$1:$BC$170,MATCH(SMALL(COUNTIF($BC$1:$BC$170,"&lt;"&amp;$BC$1:$BC$170),ROW($BC37:$BD37)),COUNTIF($BC$1:$BC$170,"&lt;"&amp;$BC$1:$BC$170),0))</f>
        <v>37</v>
      </c>
      <c r="BE37" s="8" t="str">
        <f t="array" ref="BE37">INDEX($BB$1:$BB$170,SMALL(IF($BC$1:$BC$170=$BD37,ROW($BC$1:$BC$170)),COUNTIF($BD$1:$BD37,$BD37)),1)</f>
        <v>Barrow-in-Furness</v>
      </c>
      <c r="BF37" s="8">
        <f t="shared" si="16"/>
        <v>37</v>
      </c>
      <c r="BG37" s="8" t="str">
        <f t="shared" si="17"/>
        <v>Barrow-in-Furness</v>
      </c>
    </row>
    <row r="38" spans="1:59" x14ac:dyDescent="0.25">
      <c r="A38" s="26" t="s">
        <v>511</v>
      </c>
      <c r="B38" t="str">
        <f t="shared" si="18"/>
        <v>MU</v>
      </c>
      <c r="C38" t="str">
        <f t="shared" si="19"/>
        <v>Predominantly Urban</v>
      </c>
      <c r="E38">
        <f>VLOOKUP(A38,'average earnings resident 2012'!$A$12:$EW$598,lists!$B$12,FALSE)</f>
        <v>118000</v>
      </c>
      <c r="F38">
        <f t="shared" si="20"/>
        <v>134</v>
      </c>
      <c r="G38">
        <f t="shared" si="21"/>
        <v>134</v>
      </c>
      <c r="J38">
        <f>VLOOKUP(A38,'average earnings workplace 2012'!$A$13:$GY$599,lists1!$B$12,FALSE)</f>
        <v>12.26</v>
      </c>
      <c r="K38">
        <f t="shared" si="22"/>
        <v>112</v>
      </c>
      <c r="L38">
        <f t="shared" si="23"/>
        <v>112</v>
      </c>
      <c r="R38" s="34" t="s">
        <v>594</v>
      </c>
      <c r="S38" s="11">
        <f t="shared" si="0"/>
        <v>67</v>
      </c>
      <c r="T38" s="11">
        <f t="array" ref="T38">INDEX($S$1:$S$113,MATCH(SMALL(COUNTIF($S$1:$S$113,"&lt;"&amp;$S$1:$S$113),ROW($S38:$T38)),COUNTIF($S$1:$S$113,"&lt;"&amp;$S$1:$S$113),0))</f>
        <v>37</v>
      </c>
      <c r="U38" s="11" t="str">
        <f t="array" ref="U38">INDEX($R$1:$R$113,SMALL(IF($S$1:$S$113=$T38,ROW($S$1:$S$113)),COUNTIF($T$1:$T38,$T38)),1)</f>
        <v>Hambleton</v>
      </c>
      <c r="V38" s="11">
        <f t="shared" si="1"/>
        <v>37</v>
      </c>
      <c r="W38" s="11" t="str">
        <f t="shared" si="2"/>
        <v>Hambleton</v>
      </c>
      <c r="Y38" s="33" t="s">
        <v>545</v>
      </c>
      <c r="Z38" s="10">
        <f t="shared" si="3"/>
        <v>59</v>
      </c>
      <c r="AA38" s="10">
        <f t="array" ref="AA38">INDEX($Z$1:$Z$70,MATCH(SMALL(COUNTIF($Z$1:$Z$70,"&lt;"&amp;$Z$1:$Z$70),ROW($Z38:$AA38)),COUNTIF($Z$1:$Z$70,"&lt;"&amp;$Z$1:$Z$70),0))</f>
        <v>38</v>
      </c>
      <c r="AB38" s="10" t="str">
        <f t="array" ref="AB38">INDEX($Y$1:$Y$70,SMALL(IF($Z$1:$Z$70=$AA38,ROW($Z$1:$Z$70)),COUNTIF($AA$1:$AA38,$AA38)),1)</f>
        <v>South Staffordshire</v>
      </c>
      <c r="AC38" s="10">
        <f t="shared" si="4"/>
        <v>38</v>
      </c>
      <c r="AD38" s="10" t="str">
        <f t="shared" si="5"/>
        <v>South Staffordshire</v>
      </c>
      <c r="AF38" s="32" t="s">
        <v>727</v>
      </c>
      <c r="AG38" s="9">
        <f t="shared" si="6"/>
        <v>72</v>
      </c>
      <c r="AH38" s="9">
        <f t="array" ref="AH38">INDEX($AG$1:$AG$170,MATCH(SMALL(COUNTIF($AG$1:$AG$170,"&lt;"&amp;$AG$1:$AG$170),ROW($AG38:$AH38)),COUNTIF($AG$1:$AG$170,"&lt;"&amp;$AG$1:$AG$170),0))</f>
        <v>38</v>
      </c>
      <c r="AI38" s="9" t="str">
        <f t="array" ref="AI38">INDEX($AF$1:$AF$170,SMALL(IF($AG$1:$AG$170=$AH38,ROW($AG$1:$AG$170)),COUNTIF($AH$1:$AH38,$AH38)),1)</f>
        <v>Hertfordshire</v>
      </c>
      <c r="AJ38" s="9">
        <f t="shared" si="7"/>
        <v>38</v>
      </c>
      <c r="AK38" s="9" t="str">
        <f t="shared" si="8"/>
        <v>Hertfordshire</v>
      </c>
      <c r="AN38" s="31" t="s">
        <v>594</v>
      </c>
      <c r="AO38" s="6">
        <f t="shared" si="9"/>
        <v>42</v>
      </c>
      <c r="AP38" s="6">
        <f t="array" ref="AP38">INDEX($AO$1:$AO$113,MATCH(SMALL(COUNTIF($AO$1:$AO$113,"&lt;"&amp;$AO$1:$AO$113),ROW($AO38:$AP38)),COUNTIF($AO$1:$AO$113,"&lt;"&amp;$AO$1:$AO$113),0))</f>
        <v>40</v>
      </c>
      <c r="AQ38" s="6" t="str">
        <f t="array" ref="AQ38">INDEX($AN$1:$AN$113,SMALL(IF($AO$1:$AO$113=$AP38,ROW($AO$1:$AO$113)),COUNTIF($AP$1:$AP38,$AP38)),1)</f>
        <v>South Somerset</v>
      </c>
      <c r="AR38" s="6">
        <f t="shared" si="10"/>
        <v>37</v>
      </c>
      <c r="AS38" s="6" t="str">
        <f t="shared" si="11"/>
        <v>South Somerset</v>
      </c>
      <c r="AU38" s="30" t="s">
        <v>545</v>
      </c>
      <c r="AV38" s="7">
        <f t="shared" si="12"/>
        <v>50</v>
      </c>
      <c r="AW38" s="7">
        <f t="array" ref="AW38">INDEX($AV$1:$AV$70,MATCH(SMALL(COUNTIF($AV$1:$AV$70,"&lt;"&amp;$AV$1:$AV$70),ROW($AV38:$AW38)),COUNTIF($AV$1:$AV$70,"&lt;"&amp;$AV$1:$AV$70),0))</f>
        <v>38</v>
      </c>
      <c r="AX38" s="7" t="str">
        <f t="array" ref="AX38">INDEX($AU$1:$AU$70,SMALL(IF($AV$1:$AV$70=$AW38,ROW($AV$1:$AV$70)),COUNTIF($AW$1:$AW38,$AW38)),1)</f>
        <v>Colchester</v>
      </c>
      <c r="AY38" s="7">
        <f t="shared" si="13"/>
        <v>38</v>
      </c>
      <c r="AZ38" s="7" t="str">
        <f t="shared" si="14"/>
        <v>Colchester</v>
      </c>
      <c r="BB38" s="29" t="s">
        <v>727</v>
      </c>
      <c r="BC38" s="8">
        <f t="shared" si="15"/>
        <v>39</v>
      </c>
      <c r="BD38" s="8">
        <f t="array" ref="BD38">INDEX($BC$1:$BC$170,MATCH(SMALL(COUNTIF($BC$1:$BC$170,"&lt;"&amp;$BC$1:$BC$170),ROW($BC38:$BD38)),COUNTIF($BC$1:$BC$170,"&lt;"&amp;$BC$1:$BC$170),0))</f>
        <v>38</v>
      </c>
      <c r="BE38" s="8" t="str">
        <f t="array" ref="BE38">INDEX($BB$1:$BB$170,SMALL(IF($BC$1:$BC$170=$BD38,ROW($BC$1:$BC$170)),COUNTIF($BD$1:$BD38,$BD38)),1)</f>
        <v>Bromley</v>
      </c>
      <c r="BF38" s="8">
        <f t="shared" si="16"/>
        <v>38</v>
      </c>
      <c r="BG38" s="8" t="str">
        <f t="shared" si="17"/>
        <v>Bromley</v>
      </c>
    </row>
    <row r="39" spans="1:59" x14ac:dyDescent="0.25">
      <c r="A39" s="26" t="s">
        <v>597</v>
      </c>
      <c r="B39" t="str">
        <f t="shared" si="18"/>
        <v>R50</v>
      </c>
      <c r="C39" t="str">
        <f t="shared" si="19"/>
        <v>Predominantly Rural</v>
      </c>
      <c r="E39">
        <f>VLOOKUP(A39,'average earnings resident 2012'!$A$12:$EW$598,lists!$B$12,FALSE)</f>
        <v>185000</v>
      </c>
      <c r="F39">
        <f t="shared" si="20"/>
        <v>49</v>
      </c>
      <c r="G39">
        <f t="shared" si="21"/>
        <v>49</v>
      </c>
      <c r="J39">
        <f>VLOOKUP(A39,'average earnings workplace 2012'!$A$13:$GY$599,lists1!$B$12,FALSE)</f>
        <v>11.12</v>
      </c>
      <c r="K39">
        <f t="shared" si="22"/>
        <v>76</v>
      </c>
      <c r="L39">
        <f t="shared" si="23"/>
        <v>76</v>
      </c>
      <c r="R39" s="34" t="s">
        <v>666</v>
      </c>
      <c r="S39" s="11">
        <f t="shared" si="0"/>
        <v>77</v>
      </c>
      <c r="T39" s="11">
        <f t="array" ref="T39">INDEX($S$1:$S$113,MATCH(SMALL(COUNTIF($S$1:$S$113,"&lt;"&amp;$S$1:$S$113),ROW($S39:$T39)),COUNTIF($S$1:$S$113,"&lt;"&amp;$S$1:$S$113),0))</f>
        <v>37</v>
      </c>
      <c r="U39" s="11" t="str">
        <f t="array" ref="U39">INDEX($R$1:$R$113,SMALL(IF($S$1:$S$113=$T39,ROW($S$1:$S$113)),COUNTIF($T$1:$T39,$T39)),1)</f>
        <v>Wychavon</v>
      </c>
      <c r="V39" s="11">
        <f t="shared" si="1"/>
        <v>37</v>
      </c>
      <c r="W39" s="11" t="str">
        <f t="shared" si="2"/>
        <v>Wychavon</v>
      </c>
      <c r="Y39" s="33" t="s">
        <v>823</v>
      </c>
      <c r="Z39" s="10">
        <f t="shared" si="3"/>
        <v>61</v>
      </c>
      <c r="AA39" s="10">
        <f t="array" ref="AA39">INDEX($Z$1:$Z$70,MATCH(SMALL(COUNTIF($Z$1:$Z$70,"&lt;"&amp;$Z$1:$Z$70),ROW($Z39:$AA39)),COUNTIF($Z$1:$Z$70,"&lt;"&amp;$Z$1:$Z$70),0))</f>
        <v>39</v>
      </c>
      <c r="AB39" s="10" t="str">
        <f t="array" ref="AB39">INDEX($Y$1:$Y$70,SMALL(IF($Z$1:$Z$70=$AA39,ROW($Z$1:$Z$70)),COUNTIF($AA$1:$AA39,$AA39)),1)</f>
        <v>Broadland</v>
      </c>
      <c r="AC39" s="10">
        <f t="shared" si="4"/>
        <v>39</v>
      </c>
      <c r="AD39" s="10" t="str">
        <f t="shared" si="5"/>
        <v>Broadland</v>
      </c>
      <c r="AF39" s="32" t="s">
        <v>650</v>
      </c>
      <c r="AG39" s="9">
        <f t="shared" si="6"/>
        <v>47</v>
      </c>
      <c r="AH39" s="9">
        <f t="array" ref="AH39">INDEX($AG$1:$AG$170,MATCH(SMALL(COUNTIF($AG$1:$AG$170,"&lt;"&amp;$AG$1:$AG$170),ROW($AG39:$AH39)),COUNTIF($AG$1:$AG$170,"&lt;"&amp;$AG$1:$AG$170),0))</f>
        <v>39</v>
      </c>
      <c r="AI39" s="9" t="str">
        <f t="array" ref="AI39">INDEX($AF$1:$AF$170,SMALL(IF($AG$1:$AG$170=$AH39,ROW($AG$1:$AG$170)),COUNTIF($AH$1:$AH39,$AH39)),1)</f>
        <v>Christchurch</v>
      </c>
      <c r="AJ39" s="9">
        <f t="shared" si="7"/>
        <v>39</v>
      </c>
      <c r="AK39" s="9" t="str">
        <f t="shared" si="8"/>
        <v>Christchurch</v>
      </c>
      <c r="AN39" s="31" t="s">
        <v>666</v>
      </c>
      <c r="AO39" s="6">
        <f t="shared" si="9"/>
        <v>29</v>
      </c>
      <c r="AP39" s="6">
        <f t="array" ref="AP39">INDEX($AO$1:$AO$113,MATCH(SMALL(COUNTIF($AO$1:$AO$113,"&lt;"&amp;$AO$1:$AO$113),ROW($AO39:$AP39)),COUNTIF($AO$1:$AO$113,"&lt;"&amp;$AO$1:$AO$113),0))</f>
        <v>42</v>
      </c>
      <c r="AQ39" s="6" t="str">
        <f t="array" ref="AQ39">INDEX($AN$1:$AN$113,SMALL(IF($AO$1:$AO$113=$AP39,ROW($AO$1:$AO$113)),COUNTIF($AP$1:$AP39,$AP39)),1)</f>
        <v>Huntingdonshire</v>
      </c>
      <c r="AR39" s="6">
        <f t="shared" si="10"/>
        <v>39</v>
      </c>
      <c r="AS39" s="6" t="str">
        <f t="shared" si="11"/>
        <v>Huntingdonshire</v>
      </c>
      <c r="AU39" s="30" t="s">
        <v>823</v>
      </c>
      <c r="AV39" s="7">
        <f t="shared" si="12"/>
        <v>59</v>
      </c>
      <c r="AW39" s="7">
        <f t="array" ref="AW39">INDEX($AV$1:$AV$70,MATCH(SMALL(COUNTIF($AV$1:$AV$70,"&lt;"&amp;$AV$1:$AV$70),ROW($AV39:$AW39)),COUNTIF($AV$1:$AV$70,"&lt;"&amp;$AV$1:$AV$70),0))</f>
        <v>39</v>
      </c>
      <c r="AX39" s="7" t="str">
        <f t="array" ref="AX39">INDEX($AU$1:$AU$70,SMALL(IF($AV$1:$AV$70=$AW39,ROW($AV$1:$AV$70)),COUNTIF($AW$1:$AW39,$AW39)),1)</f>
        <v>Lancaster</v>
      </c>
      <c r="AY39" s="7">
        <f t="shared" si="13"/>
        <v>39</v>
      </c>
      <c r="AZ39" s="7" t="str">
        <f t="shared" si="14"/>
        <v>Lancaster</v>
      </c>
      <c r="BB39" s="29" t="s">
        <v>650</v>
      </c>
      <c r="BC39" s="8">
        <f t="shared" si="15"/>
        <v>30</v>
      </c>
      <c r="BD39" s="8">
        <f t="array" ref="BD39">INDEX($BC$1:$BC$170,MATCH(SMALL(COUNTIF($BC$1:$BC$170,"&lt;"&amp;$BC$1:$BC$170),ROW($BC39:$BD39)),COUNTIF($BC$1:$BC$170,"&lt;"&amp;$BC$1:$BC$170),0))</f>
        <v>39</v>
      </c>
      <c r="BE39" s="8" t="str">
        <f t="array" ref="BE39">INDEX($BB$1:$BB$170,SMALL(IF($BC$1:$BC$170=$BD39,ROW($BC$1:$BC$170)),COUNTIF($BD$1:$BD39,$BD39)),1)</f>
        <v>Crawley</v>
      </c>
      <c r="BF39" s="8">
        <f t="shared" si="16"/>
        <v>39</v>
      </c>
      <c r="BG39" s="8" t="str">
        <f t="shared" si="17"/>
        <v>Crawley</v>
      </c>
    </row>
    <row r="40" spans="1:59" x14ac:dyDescent="0.25">
      <c r="A40" s="26" t="s">
        <v>618</v>
      </c>
      <c r="B40" t="str">
        <f t="shared" si="18"/>
        <v>R80</v>
      </c>
      <c r="C40" t="str">
        <f t="shared" si="19"/>
        <v>Predominantly Rural</v>
      </c>
      <c r="E40">
        <f>VLOOKUP(A40,'average earnings resident 2012'!$A$12:$EW$598,lists!$B$12,FALSE)</f>
        <v>150000</v>
      </c>
      <c r="F40">
        <f t="shared" si="20"/>
        <v>91</v>
      </c>
      <c r="G40">
        <f t="shared" si="21"/>
        <v>91</v>
      </c>
      <c r="J40">
        <f>VLOOKUP(A40,'average earnings workplace 2012'!$A$13:$GY$599,lists1!$B$12,FALSE)</f>
        <v>11.1</v>
      </c>
      <c r="K40">
        <f t="shared" si="22"/>
        <v>77</v>
      </c>
      <c r="L40">
        <f t="shared" si="23"/>
        <v>77</v>
      </c>
      <c r="R40" s="34" t="s">
        <v>735</v>
      </c>
      <c r="S40" s="11">
        <f t="shared" si="0"/>
        <v>2</v>
      </c>
      <c r="T40" s="11">
        <f t="array" ref="T40">INDEX($S$1:$S$113,MATCH(SMALL(COUNTIF($S$1:$S$113,"&lt;"&amp;$S$1:$S$113),ROW($S40:$T40)),COUNTIF($S$1:$S$113,"&lt;"&amp;$S$1:$S$113),0))</f>
        <v>40</v>
      </c>
      <c r="U40" s="11" t="str">
        <f t="array" ref="U40">INDEX($R$1:$R$113,SMALL(IF($S$1:$S$113=$T40,ROW($S$1:$S$113)),COUNTIF($T$1:$T40,$T40)),1)</f>
        <v>Cambridgeshire</v>
      </c>
      <c r="V40" s="11">
        <f t="shared" si="1"/>
        <v>40</v>
      </c>
      <c r="W40" s="11" t="str">
        <f t="shared" si="2"/>
        <v>Cambridgeshire</v>
      </c>
      <c r="Y40" s="33" t="s">
        <v>482</v>
      </c>
      <c r="Z40" s="10">
        <f t="shared" si="3"/>
        <v>61</v>
      </c>
      <c r="AA40" s="10">
        <f t="array" ref="AA40">INDEX($Z$1:$Z$70,MATCH(SMALL(COUNTIF($Z$1:$Z$70,"&lt;"&amp;$Z$1:$Z$70),ROW($Z40:$AA40)),COUNTIF($Z$1:$Z$70,"&lt;"&amp;$Z$1:$Z$70),0))</f>
        <v>40</v>
      </c>
      <c r="AB40" s="10" t="str">
        <f t="array" ref="AB40">INDEX($Y$1:$Y$70,SMALL(IF($Z$1:$Z$70=$AA40,ROW($Z$1:$Z$70)),COUNTIF($AA$1:$AA40,$AA40)),1)</f>
        <v>Stafford</v>
      </c>
      <c r="AC40" s="10">
        <f t="shared" si="4"/>
        <v>40</v>
      </c>
      <c r="AD40" s="10" t="str">
        <f t="shared" si="5"/>
        <v>Stafford</v>
      </c>
      <c r="AF40" s="32" t="s">
        <v>445</v>
      </c>
      <c r="AG40" s="9">
        <f t="shared" si="6"/>
        <v>129</v>
      </c>
      <c r="AH40" s="9">
        <f t="array" ref="AH40">INDEX($AG$1:$AG$170,MATCH(SMALL(COUNTIF($AG$1:$AG$170,"&lt;"&amp;$AG$1:$AG$170),ROW($AG40:$AH40)),COUNTIF($AG$1:$AG$170,"&lt;"&amp;$AG$1:$AG$170),0))</f>
        <v>40</v>
      </c>
      <c r="AI40" s="9" t="str">
        <f t="array" ref="AI40">INDEX($AF$1:$AF$170,SMALL(IF($AG$1:$AG$170=$AH40,ROW($AG$1:$AG$170)),COUNTIF($AH$1:$AH40,$AH40)),1)</f>
        <v>Brighton and Hove</v>
      </c>
      <c r="AJ40" s="9">
        <f t="shared" si="7"/>
        <v>40</v>
      </c>
      <c r="AK40" s="9" t="str">
        <f t="shared" si="8"/>
        <v>Brighton and Hove</v>
      </c>
      <c r="AN40" s="31" t="s">
        <v>735</v>
      </c>
      <c r="AO40" s="6" t="str">
        <f t="shared" si="9"/>
        <v>9999</v>
      </c>
      <c r="AP40" s="6">
        <f t="array" ref="AP40">INDEX($AO$1:$AO$113,MATCH(SMALL(COUNTIF($AO$1:$AO$113,"&lt;"&amp;$AO$1:$AO$113),ROW($AO40:$AP40)),COUNTIF($AO$1:$AO$113,"&lt;"&amp;$AO$1:$AO$113),0))</f>
        <v>43</v>
      </c>
      <c r="AQ40" s="6" t="str">
        <f t="array" ref="AQ40">INDEX($AN$1:$AN$113,SMALL(IF($AO$1:$AO$113=$AP40,ROW($AO$1:$AO$113)),COUNTIF($AP$1:$AP40,$AP40)),1)</f>
        <v>Forest Heath</v>
      </c>
      <c r="AR40" s="6">
        <f t="shared" si="10"/>
        <v>40</v>
      </c>
      <c r="AS40" s="6" t="str">
        <f t="shared" si="11"/>
        <v>Forest Heath</v>
      </c>
      <c r="AU40" s="30" t="s">
        <v>482</v>
      </c>
      <c r="AV40" s="7">
        <f t="shared" si="12"/>
        <v>39</v>
      </c>
      <c r="AW40" s="7">
        <f t="array" ref="AW40">INDEX($AV$1:$AV$70,MATCH(SMALL(COUNTIF($AV$1:$AV$70,"&lt;"&amp;$AV$1:$AV$70),ROW($AV40:$AW40)),COUNTIF($AV$1:$AV$70,"&lt;"&amp;$AV$1:$AV$70),0))</f>
        <v>40</v>
      </c>
      <c r="AX40" s="7" t="str">
        <f t="array" ref="AX40">INDEX($AU$1:$AU$70,SMALL(IF($AV$1:$AV$70=$AW40,ROW($AV$1:$AV$70)),COUNTIF($AW$1:$AW40,$AW40)),1)</f>
        <v>South Derbyshire</v>
      </c>
      <c r="AY40" s="7">
        <f t="shared" si="13"/>
        <v>40</v>
      </c>
      <c r="AZ40" s="7" t="str">
        <f t="shared" si="14"/>
        <v>South Derbyshire</v>
      </c>
      <c r="BB40" s="29" t="s">
        <v>445</v>
      </c>
      <c r="BC40" s="8">
        <f t="shared" si="15"/>
        <v>130</v>
      </c>
      <c r="BD40" s="8">
        <f t="array" ref="BD40">INDEX($BC$1:$BC$170,MATCH(SMALL(COUNTIF($BC$1:$BC$170,"&lt;"&amp;$BC$1:$BC$170),ROW($BC40:$BD40)),COUNTIF($BC$1:$BC$170,"&lt;"&amp;$BC$1:$BC$170),0))</f>
        <v>40</v>
      </c>
      <c r="BE40" s="8" t="str">
        <f t="array" ref="BE40">INDEX($BB$1:$BB$170,SMALL(IF($BC$1:$BC$170=$BD40,ROW($BC$1:$BC$170)),COUNTIF($BD$1:$BD40,$BD40)),1)</f>
        <v>Milton Keynes</v>
      </c>
      <c r="BF40" s="8">
        <f t="shared" si="16"/>
        <v>40</v>
      </c>
      <c r="BG40" s="8" t="str">
        <f t="shared" si="17"/>
        <v>Milton Keynes</v>
      </c>
    </row>
    <row r="41" spans="1:59" x14ac:dyDescent="0.25">
      <c r="A41" s="26" t="s">
        <v>648</v>
      </c>
      <c r="B41" t="str">
        <f t="shared" si="18"/>
        <v>MU</v>
      </c>
      <c r="C41" t="str">
        <f t="shared" si="19"/>
        <v>Predominantly Urban</v>
      </c>
      <c r="E41">
        <f>VLOOKUP(A41,'average earnings resident 2012'!$A$12:$EW$598,lists!$B$12,FALSE)</f>
        <v>300000</v>
      </c>
      <c r="F41">
        <f t="shared" si="20"/>
        <v>17</v>
      </c>
      <c r="G41">
        <f t="shared" si="21"/>
        <v>17</v>
      </c>
      <c r="J41">
        <f>VLOOKUP(A41,'average earnings workplace 2012'!$A$13:$GY$599,lists1!$B$12,FALSE)</f>
        <v>13.3</v>
      </c>
      <c r="K41">
        <f t="shared" si="22"/>
        <v>85</v>
      </c>
      <c r="L41">
        <f t="shared" si="23"/>
        <v>85</v>
      </c>
      <c r="R41" s="34" t="s">
        <v>857</v>
      </c>
      <c r="S41" s="11">
        <f t="shared" si="0"/>
        <v>91</v>
      </c>
      <c r="T41" s="11">
        <f t="array" ref="T41">INDEX($S$1:$S$113,MATCH(SMALL(COUNTIF($S$1:$S$113,"&lt;"&amp;$S$1:$S$113),ROW($S41:$T41)),COUNTIF($S$1:$S$113,"&lt;"&amp;$S$1:$S$113),0))</f>
        <v>41</v>
      </c>
      <c r="U41" s="11" t="str">
        <f t="array" ref="U41">INDEX($R$1:$R$113,SMALL(IF($S$1:$S$113=$T41,ROW($S$1:$S$113)),COUNTIF($T$1:$T41,$T41)),1)</f>
        <v>Devon</v>
      </c>
      <c r="V41" s="11">
        <f t="shared" si="1"/>
        <v>41</v>
      </c>
      <c r="W41" s="11" t="str">
        <f t="shared" si="2"/>
        <v>Devon</v>
      </c>
      <c r="Y41" s="33" t="s">
        <v>826</v>
      </c>
      <c r="Z41" s="10">
        <f t="shared" si="3"/>
        <v>42</v>
      </c>
      <c r="AA41" s="10">
        <f t="array" ref="AA41">INDEX($Z$1:$Z$70,MATCH(SMALL(COUNTIF($Z$1:$Z$70,"&lt;"&amp;$Z$1:$Z$70),ROW($Z41:$AA41)),COUNTIF($Z$1:$Z$70,"&lt;"&amp;$Z$1:$Z$70),0))</f>
        <v>41</v>
      </c>
      <c r="AB41" s="10" t="str">
        <f t="array" ref="AB41">INDEX($Y$1:$Y$70,SMALL(IF($Z$1:$Z$70=$AA41,ROW($Z$1:$Z$70)),COUNTIF($AA$1:$AA41,$AA41)),1)</f>
        <v>Swale</v>
      </c>
      <c r="AC41" s="10">
        <f t="shared" si="4"/>
        <v>41</v>
      </c>
      <c r="AD41" s="10" t="str">
        <f t="shared" si="5"/>
        <v>Swale</v>
      </c>
      <c r="AF41" s="32" t="s">
        <v>698</v>
      </c>
      <c r="AG41" s="9">
        <f t="shared" si="6"/>
        <v>68</v>
      </c>
      <c r="AH41" s="9">
        <f t="array" ref="AH41">INDEX($AG$1:$AG$170,MATCH(SMALL(COUNTIF($AG$1:$AG$170,"&lt;"&amp;$AG$1:$AG$170),ROW($AG41:$AH41)),COUNTIF($AG$1:$AG$170,"&lt;"&amp;$AG$1:$AG$170),0))</f>
        <v>40</v>
      </c>
      <c r="AI41" s="9" t="str">
        <f t="array" ref="AI41">INDEX($AF$1:$AF$170,SMALL(IF($AG$1:$AG$170=$AH41,ROW($AG$1:$AG$170)),COUNTIF($AH$1:$AH41,$AH41)),1)</f>
        <v>Enfield</v>
      </c>
      <c r="AJ41" s="9">
        <f t="shared" si="7"/>
        <v>40</v>
      </c>
      <c r="AK41" s="9" t="str">
        <f t="shared" si="8"/>
        <v>Enfield</v>
      </c>
      <c r="AN41" s="31" t="s">
        <v>857</v>
      </c>
      <c r="AO41" s="6">
        <f t="shared" si="9"/>
        <v>81</v>
      </c>
      <c r="AP41" s="6">
        <f t="array" ref="AP41">INDEX($AO$1:$AO$113,MATCH(SMALL(COUNTIF($AO$1:$AO$113,"&lt;"&amp;$AO$1:$AO$113),ROW($AO41:$AP41)),COUNTIF($AO$1:$AO$113,"&lt;"&amp;$AO$1:$AO$113),0))</f>
        <v>44</v>
      </c>
      <c r="AQ41" s="6" t="str">
        <f t="array" ref="AQ41">INDEX($AN$1:$AN$113,SMALL(IF($AO$1:$AO$113=$AP41,ROW($AO$1:$AO$113)),COUNTIF($AP$1:$AP41,$AP41)),1)</f>
        <v>West Oxfordshire</v>
      </c>
      <c r="AR41" s="6">
        <f t="shared" si="10"/>
        <v>41</v>
      </c>
      <c r="AS41" s="6" t="str">
        <f t="shared" si="11"/>
        <v>West Oxfordshire</v>
      </c>
      <c r="AU41" s="30" t="s">
        <v>826</v>
      </c>
      <c r="AV41" s="7">
        <f t="shared" si="12"/>
        <v>44</v>
      </c>
      <c r="AW41" s="7">
        <f t="array" ref="AW41">INDEX($AV$1:$AV$70,MATCH(SMALL(COUNTIF($AV$1:$AV$70,"&lt;"&amp;$AV$1:$AV$70),ROW($AV41:$AW41)),COUNTIF($AV$1:$AV$70,"&lt;"&amp;$AV$1:$AV$70),0))</f>
        <v>41</v>
      </c>
      <c r="AX41" s="7" t="str">
        <f t="array" ref="AX41">INDEX($AU$1:$AU$70,SMALL(IF($AV$1:$AV$70=$AW41,ROW($AV$1:$AV$70)),COUNTIF($AW$1:$AW41,$AW41)),1)</f>
        <v>Stafford</v>
      </c>
      <c r="AY41" s="7">
        <f t="shared" si="13"/>
        <v>41</v>
      </c>
      <c r="AZ41" s="7" t="str">
        <f t="shared" si="14"/>
        <v>Stafford</v>
      </c>
      <c r="BB41" s="29" t="s">
        <v>698</v>
      </c>
      <c r="BC41" s="8">
        <f t="shared" si="15"/>
        <v>46</v>
      </c>
      <c r="BD41" s="8">
        <f t="array" ref="BD41">INDEX($BC$1:$BC$170,MATCH(SMALL(COUNTIF($BC$1:$BC$170,"&lt;"&amp;$BC$1:$BC$170),ROW($BC41:$BD41)),COUNTIF($BC$1:$BC$170,"&lt;"&amp;$BC$1:$BC$170),0))</f>
        <v>41</v>
      </c>
      <c r="BE41" s="8" t="str">
        <f t="array" ref="BE41">INDEX($BB$1:$BB$170,SMALL(IF($BC$1:$BC$170=$BD41,ROW($BC$1:$BC$170)),COUNTIF($BD$1:$BD41,$BD41)),1)</f>
        <v>Welwyn Hatfield</v>
      </c>
      <c r="BF41" s="8">
        <f t="shared" si="16"/>
        <v>41</v>
      </c>
      <c r="BG41" s="8" t="str">
        <f t="shared" si="17"/>
        <v>Welwyn Hatfield</v>
      </c>
    </row>
    <row r="42" spans="1:59" x14ac:dyDescent="0.25">
      <c r="A42" s="26" t="s">
        <v>598</v>
      </c>
      <c r="B42" t="str">
        <f t="shared" si="18"/>
        <v>SR</v>
      </c>
      <c r="C42" t="str">
        <f t="shared" si="19"/>
        <v>Significant Rural</v>
      </c>
      <c r="E42">
        <f>VLOOKUP(A42,'average earnings resident 2012'!$A$12:$EW$598,lists!$B$12,FALSE)</f>
        <v>250000</v>
      </c>
      <c r="F42">
        <f t="shared" si="20"/>
        <v>10</v>
      </c>
      <c r="G42">
        <f t="shared" si="21"/>
        <v>10</v>
      </c>
      <c r="J42">
        <f>VLOOKUP(A42,'average earnings workplace 2012'!$A$13:$GY$599,lists1!$B$12,FALSE)</f>
        <v>14.4</v>
      </c>
      <c r="K42">
        <f t="shared" si="22"/>
        <v>11</v>
      </c>
      <c r="L42">
        <f t="shared" si="23"/>
        <v>11</v>
      </c>
      <c r="R42" s="34" t="s">
        <v>682</v>
      </c>
      <c r="S42" s="11">
        <f t="shared" si="0"/>
        <v>25</v>
      </c>
      <c r="T42" s="11">
        <f t="array" ref="T42">INDEX($S$1:$S$113,MATCH(SMALL(COUNTIF($S$1:$S$113,"&lt;"&amp;$S$1:$S$113),ROW($S42:$T42)),COUNTIF($S$1:$S$113,"&lt;"&amp;$S$1:$S$113),0))</f>
        <v>41</v>
      </c>
      <c r="U42" s="11" t="str">
        <f t="array" ref="U42">INDEX($R$1:$R$113,SMALL(IF($S$1:$S$113=$T42,ROW($S$1:$S$113)),COUNTIF($T$1:$T42,$T42)),1)</f>
        <v>North Dorset</v>
      </c>
      <c r="V42" s="11">
        <f t="shared" si="1"/>
        <v>41</v>
      </c>
      <c r="W42" s="11" t="str">
        <f t="shared" si="2"/>
        <v>North Dorset</v>
      </c>
      <c r="Y42" s="33" t="s">
        <v>701</v>
      </c>
      <c r="Z42" s="10">
        <f t="shared" si="3"/>
        <v>28</v>
      </c>
      <c r="AA42" s="10">
        <f t="array" ref="AA42">INDEX($Z$1:$Z$70,MATCH(SMALL(COUNTIF($Z$1:$Z$70,"&lt;"&amp;$Z$1:$Z$70),ROW($Z42:$AA42)),COUNTIF($Z$1:$Z$70,"&lt;"&amp;$Z$1:$Z$70),0))</f>
        <v>42</v>
      </c>
      <c r="AB42" s="10" t="str">
        <f t="array" ref="AB42">INDEX($Y$1:$Y$70,SMALL(IF($Z$1:$Z$70=$AA42,ROW($Z$1:$Z$70)),COUNTIF($AA$1:$AA42,$AA42)),1)</f>
        <v>Cheshire West and Chester</v>
      </c>
      <c r="AC42" s="10">
        <f t="shared" si="4"/>
        <v>42</v>
      </c>
      <c r="AD42" s="10" t="str">
        <f t="shared" si="5"/>
        <v>Cheshire West and Chester</v>
      </c>
      <c r="AF42" s="32" t="s">
        <v>516</v>
      </c>
      <c r="AG42" s="9">
        <f t="shared" si="6"/>
        <v>132</v>
      </c>
      <c r="AH42" s="9">
        <f t="array" ref="AH42">INDEX($AG$1:$AG$170,MATCH(SMALL(COUNTIF($AG$1:$AG$170,"&lt;"&amp;$AG$1:$AG$170),ROW($AG42:$AH42)),COUNTIF($AG$1:$AG$170,"&lt;"&amp;$AG$1:$AG$170),0))</f>
        <v>40</v>
      </c>
      <c r="AI42" s="9" t="str">
        <f t="array" ref="AI42">INDEX($AF$1:$AF$170,SMALL(IF($AG$1:$AG$170=$AH42,ROW($AG$1:$AG$170)),COUNTIF($AH$1:$AH42,$AH42)),1)</f>
        <v>Lewisham</v>
      </c>
      <c r="AJ42" s="9">
        <f t="shared" si="7"/>
        <v>40</v>
      </c>
      <c r="AK42" s="9" t="str">
        <f t="shared" si="8"/>
        <v>Lewisham</v>
      </c>
      <c r="AN42" s="31" t="s">
        <v>682</v>
      </c>
      <c r="AO42" s="6">
        <f t="shared" si="9"/>
        <v>18</v>
      </c>
      <c r="AP42" s="6">
        <f t="array" ref="AP42">INDEX($AO$1:$AO$113,MATCH(SMALL(COUNTIF($AO$1:$AO$113,"&lt;"&amp;$AO$1:$AO$113),ROW($AO42:$AP42)),COUNTIF($AO$1:$AO$113,"&lt;"&amp;$AO$1:$AO$113),0))</f>
        <v>45</v>
      </c>
      <c r="AQ42" s="6" t="str">
        <f t="array" ref="AQ42">INDEX($AN$1:$AN$113,SMALL(IF($AO$1:$AO$113=$AP42,ROW($AO$1:$AO$113)),COUNTIF($AP$1:$AP42,$AP42)),1)</f>
        <v>North Warwickshire</v>
      </c>
      <c r="AR42" s="6">
        <f t="shared" si="10"/>
        <v>42</v>
      </c>
      <c r="AS42" s="6" t="str">
        <f t="shared" si="11"/>
        <v>North Warwickshire</v>
      </c>
      <c r="AU42" s="30" t="s">
        <v>701</v>
      </c>
      <c r="AV42" s="7">
        <f t="shared" si="12"/>
        <v>33</v>
      </c>
      <c r="AW42" s="7">
        <f t="array" ref="AW42">INDEX($AV$1:$AV$70,MATCH(SMALL(COUNTIF($AV$1:$AV$70,"&lt;"&amp;$AV$1:$AV$70),ROW($AV42:$AW42)),COUNTIF($AV$1:$AV$70,"&lt;"&amp;$AV$1:$AV$70),0))</f>
        <v>42</v>
      </c>
      <c r="AX42" s="7" t="str">
        <f t="array" ref="AX42">INDEX($AU$1:$AU$70,SMALL(IF($AV$1:$AV$70=$AW42,ROW($AV$1:$AV$70)),COUNTIF($AW$1:$AW42,$AW42)),1)</f>
        <v>Bedford</v>
      </c>
      <c r="AY42" s="7">
        <f t="shared" si="13"/>
        <v>42</v>
      </c>
      <c r="AZ42" s="7" t="str">
        <f t="shared" si="14"/>
        <v>Bedford</v>
      </c>
      <c r="BB42" s="29" t="s">
        <v>516</v>
      </c>
      <c r="BC42" s="8">
        <f t="shared" si="15"/>
        <v>13</v>
      </c>
      <c r="BD42" s="8">
        <f t="array" ref="BD42">INDEX($BC$1:$BC$170,MATCH(SMALL(COUNTIF($BC$1:$BC$170,"&lt;"&amp;$BC$1:$BC$170),ROW($BC42:$BD42)),COUNTIF($BC$1:$BC$170,"&lt;"&amp;$BC$1:$BC$170),0))</f>
        <v>42</v>
      </c>
      <c r="BE42" s="8" t="str">
        <f t="array" ref="BE42">INDEX($BB$1:$BB$170,SMALL(IF($BC$1:$BC$170=$BD42,ROW($BC$1:$BC$170)),COUNTIF($BD$1:$BD42,$BD42)),1)</f>
        <v>Gravesham</v>
      </c>
      <c r="BF42" s="8">
        <f t="shared" si="16"/>
        <v>42</v>
      </c>
      <c r="BG42" s="8" t="str">
        <f t="shared" si="17"/>
        <v>Gravesham</v>
      </c>
    </row>
    <row r="43" spans="1:59" x14ac:dyDescent="0.25">
      <c r="A43" s="26" t="s">
        <v>665</v>
      </c>
      <c r="B43" t="str">
        <f t="shared" si="18"/>
        <v>LU</v>
      </c>
      <c r="C43" t="str">
        <f t="shared" si="19"/>
        <v>Predominantly Urban</v>
      </c>
      <c r="E43">
        <f>VLOOKUP(A43,'average earnings resident 2012'!$A$12:$EW$598,lists!$B$12,FALSE)</f>
        <v>240000</v>
      </c>
      <c r="F43">
        <f t="shared" si="20"/>
        <v>40</v>
      </c>
      <c r="G43">
        <f t="shared" si="21"/>
        <v>40</v>
      </c>
      <c r="J43">
        <f>VLOOKUP(A43,'average earnings workplace 2012'!$A$13:$GY$599,lists1!$B$12,FALSE)</f>
        <v>12.63</v>
      </c>
      <c r="K43">
        <f t="shared" si="22"/>
        <v>101</v>
      </c>
      <c r="L43">
        <f t="shared" si="23"/>
        <v>101</v>
      </c>
      <c r="R43" s="34" t="s">
        <v>561</v>
      </c>
      <c r="S43" s="11">
        <f t="shared" si="0"/>
        <v>67</v>
      </c>
      <c r="T43" s="11">
        <f t="array" ref="T43">INDEX($S$1:$S$113,MATCH(SMALL(COUNTIF($S$1:$S$113,"&lt;"&amp;$S$1:$S$113),ROW($S43:$T43)),COUNTIF($S$1:$S$113,"&lt;"&amp;$S$1:$S$113),0))</f>
        <v>43</v>
      </c>
      <c r="U43" s="11" t="str">
        <f t="array" ref="U43">INDEX($R$1:$R$113,SMALL(IF($S$1:$S$113=$T43,ROW($S$1:$S$113)),COUNTIF($T$1:$T43,$T43)),1)</f>
        <v>South Lakeland</v>
      </c>
      <c r="V43" s="11">
        <f t="shared" si="1"/>
        <v>43</v>
      </c>
      <c r="W43" s="11" t="str">
        <f t="shared" si="2"/>
        <v>South Lakeland</v>
      </c>
      <c r="Y43" s="33" t="s">
        <v>716</v>
      </c>
      <c r="Z43" s="10">
        <f t="shared" si="3"/>
        <v>2</v>
      </c>
      <c r="AA43" s="10">
        <f t="array" ref="AA43">INDEX($Z$1:$Z$70,MATCH(SMALL(COUNTIF($Z$1:$Z$70,"&lt;"&amp;$Z$1:$Z$70),ROW($Z43:$AA43)),COUNTIF($Z$1:$Z$70,"&lt;"&amp;$Z$1:$Z$70),0))</f>
        <v>42</v>
      </c>
      <c r="AB43" s="10" t="str">
        <f t="array" ref="AB43">INDEX($Y$1:$Y$70,SMALL(IF($Z$1:$Z$70=$AA43,ROW($Z$1:$Z$70)),COUNTIF($AA$1:$AA43,$AA43)),1)</f>
        <v>Fylde</v>
      </c>
      <c r="AC43" s="10">
        <f t="shared" si="4"/>
        <v>42</v>
      </c>
      <c r="AD43" s="10" t="str">
        <f t="shared" si="5"/>
        <v>Fylde</v>
      </c>
      <c r="AF43" s="32" t="s">
        <v>508</v>
      </c>
      <c r="AG43" s="9">
        <f t="shared" si="6"/>
        <v>144</v>
      </c>
      <c r="AH43" s="9">
        <f t="array" ref="AH43">INDEX($AG$1:$AG$170,MATCH(SMALL(COUNTIF($AG$1:$AG$170,"&lt;"&amp;$AG$1:$AG$170),ROW($AG43:$AH43)),COUNTIF($AG$1:$AG$170,"&lt;"&amp;$AG$1:$AG$170),0))</f>
        <v>40</v>
      </c>
      <c r="AI43" s="9" t="str">
        <f t="array" ref="AI43">INDEX($AF$1:$AF$170,SMALL(IF($AG$1:$AG$170=$AH43,ROW($AG$1:$AG$170)),COUNTIF($AH$1:$AH43,$AH43)),1)</f>
        <v>Welwyn Hatfield</v>
      </c>
      <c r="AJ43" s="9">
        <f t="shared" si="7"/>
        <v>40</v>
      </c>
      <c r="AK43" s="9" t="str">
        <f t="shared" si="8"/>
        <v>Welwyn Hatfield</v>
      </c>
      <c r="AN43" s="31" t="s">
        <v>561</v>
      </c>
      <c r="AO43" s="6">
        <f t="shared" si="9"/>
        <v>62</v>
      </c>
      <c r="AP43" s="6">
        <f t="array" ref="AP43">INDEX($AO$1:$AO$113,MATCH(SMALL(COUNTIF($AO$1:$AO$113,"&lt;"&amp;$AO$1:$AO$113),ROW($AO43:$AP43)),COUNTIF($AO$1:$AO$113,"&lt;"&amp;$AO$1:$AO$113),0))</f>
        <v>46</v>
      </c>
      <c r="AQ43" s="6" t="str">
        <f t="array" ref="AQ43">INDEX($AN$1:$AN$113,SMALL(IF($AO$1:$AO$113=$AP43,ROW($AO$1:$AO$113)),COUNTIF($AP$1:$AP43,$AP43)),1)</f>
        <v>Norfolk</v>
      </c>
      <c r="AR43" s="6">
        <f t="shared" si="10"/>
        <v>43</v>
      </c>
      <c r="AS43" s="6" t="str">
        <f t="shared" si="11"/>
        <v>Norfolk</v>
      </c>
      <c r="AU43" s="30" t="s">
        <v>716</v>
      </c>
      <c r="AV43" s="7">
        <f t="shared" si="12"/>
        <v>1</v>
      </c>
      <c r="AW43" s="7">
        <f t="array" ref="AW43">INDEX($AV$1:$AV$70,MATCH(SMALL(COUNTIF($AV$1:$AV$70,"&lt;"&amp;$AV$1:$AV$70),ROW($AV43:$AW43)),COUNTIF($AV$1:$AV$70,"&lt;"&amp;$AV$1:$AV$70),0))</f>
        <v>43</v>
      </c>
      <c r="AX43" s="7" t="str">
        <f t="array" ref="AX43">INDEX($AU$1:$AU$70,SMALL(IF($AV$1:$AV$70=$AW43,ROW($AV$1:$AV$70)),COUNTIF($AW$1:$AW43,$AW43)),1)</f>
        <v>Eastleigh</v>
      </c>
      <c r="AY43" s="7">
        <f t="shared" si="13"/>
        <v>43</v>
      </c>
      <c r="AZ43" s="7" t="str">
        <f t="shared" si="14"/>
        <v>Eastleigh</v>
      </c>
      <c r="BB43" s="29" t="s">
        <v>508</v>
      </c>
      <c r="BC43" s="8">
        <f t="shared" si="15"/>
        <v>128</v>
      </c>
      <c r="BD43" s="8">
        <f t="array" ref="BD43">INDEX($BC$1:$BC$170,MATCH(SMALL(COUNTIF($BC$1:$BC$170,"&lt;"&amp;$BC$1:$BC$170),ROW($BC43:$BD43)),COUNTIF($BC$1:$BC$170,"&lt;"&amp;$BC$1:$BC$170),0))</f>
        <v>43</v>
      </c>
      <c r="BE43" s="8" t="str">
        <f t="array" ref="BE43">INDEX($BB$1:$BB$170,SMALL(IF($BC$1:$BC$170=$BD43,ROW($BC$1:$BC$170)),COUNTIF($BD$1:$BD43,$BD43)),1)</f>
        <v>Oxford</v>
      </c>
      <c r="BF43" s="8">
        <f t="shared" si="16"/>
        <v>43</v>
      </c>
      <c r="BG43" s="8" t="str">
        <f t="shared" si="17"/>
        <v>Oxford</v>
      </c>
    </row>
    <row r="44" spans="1:59" x14ac:dyDescent="0.25">
      <c r="A44" s="26" t="s">
        <v>733</v>
      </c>
      <c r="B44" t="str">
        <f t="shared" si="18"/>
        <v>LU</v>
      </c>
      <c r="C44" t="str">
        <f t="shared" si="19"/>
        <v>Predominantly Urban</v>
      </c>
      <c r="E44">
        <f>VLOOKUP(A44,'average earnings resident 2012'!$A$12:$EW$598,lists!$B$12,FALSE)</f>
        <v>170000</v>
      </c>
      <c r="F44">
        <f t="shared" si="20"/>
        <v>82</v>
      </c>
      <c r="G44">
        <f t="shared" si="21"/>
        <v>82</v>
      </c>
      <c r="J44">
        <f>VLOOKUP(A44,'average earnings workplace 2012'!$A$13:$GY$599,lists1!$B$12,FALSE)</f>
        <v>13.98</v>
      </c>
      <c r="K44">
        <f t="shared" si="22"/>
        <v>65</v>
      </c>
      <c r="L44">
        <f t="shared" si="23"/>
        <v>65</v>
      </c>
      <c r="R44" s="34" t="s">
        <v>827</v>
      </c>
      <c r="S44" s="11">
        <f t="shared" si="0"/>
        <v>104</v>
      </c>
      <c r="T44" s="11">
        <f t="array" ref="T44">INDEX($S$1:$S$113,MATCH(SMALL(COUNTIF($S$1:$S$113,"&lt;"&amp;$S$1:$S$113),ROW($S44:$T44)),COUNTIF($S$1:$S$113,"&lt;"&amp;$S$1:$S$113),0))</f>
        <v>44</v>
      </c>
      <c r="U44" s="11" t="str">
        <f t="array" ref="U44">INDEX($R$1:$R$113,SMALL(IF($S$1:$S$113=$T44,ROW($S$1:$S$113)),COUNTIF($T$1:$T44,$T44)),1)</f>
        <v>Teignbridge</v>
      </c>
      <c r="V44" s="11">
        <f t="shared" si="1"/>
        <v>44</v>
      </c>
      <c r="W44" s="11" t="str">
        <f t="shared" si="2"/>
        <v>Teignbridge</v>
      </c>
      <c r="Y44" s="33" t="s">
        <v>692</v>
      </c>
      <c r="Z44" s="10">
        <f t="shared" si="3"/>
        <v>14</v>
      </c>
      <c r="AA44" s="10">
        <f t="array" ref="AA44">INDEX($Z$1:$Z$70,MATCH(SMALL(COUNTIF($Z$1:$Z$70,"&lt;"&amp;$Z$1:$Z$70),ROW($Z44:$AA44)),COUNTIF($Z$1:$Z$70,"&lt;"&amp;$Z$1:$Z$70),0))</f>
        <v>42</v>
      </c>
      <c r="AB44" s="10" t="str">
        <f t="array" ref="AB44">INDEX($Y$1:$Y$70,SMALL(IF($Z$1:$Z$70=$AA44,ROW($Z$1:$Z$70)),COUNTIF($AA$1:$AA44,$AA44)),1)</f>
        <v>Leicestershire</v>
      </c>
      <c r="AC44" s="10">
        <f t="shared" si="4"/>
        <v>42</v>
      </c>
      <c r="AD44" s="10" t="str">
        <f t="shared" si="5"/>
        <v>Leicestershire</v>
      </c>
      <c r="AF44" s="32" t="s">
        <v>574</v>
      </c>
      <c r="AG44" s="9">
        <f t="shared" si="6"/>
        <v>119</v>
      </c>
      <c r="AH44" s="9">
        <f t="array" ref="AH44">INDEX($AG$1:$AG$170,MATCH(SMALL(COUNTIF($AG$1:$AG$170,"&lt;"&amp;$AG$1:$AG$170),ROW($AG44:$AH44)),COUNTIF($AG$1:$AG$170,"&lt;"&amp;$AG$1:$AG$170),0))</f>
        <v>44</v>
      </c>
      <c r="AI44" s="9" t="str">
        <f t="array" ref="AI44">INDEX($AF$1:$AF$170,SMALL(IF($AG$1:$AG$170=$AH44,ROW($AG$1:$AG$170)),COUNTIF($AH$1:$AH44,$AH44)),1)</f>
        <v>Sutton</v>
      </c>
      <c r="AJ44" s="9">
        <f t="shared" si="7"/>
        <v>44</v>
      </c>
      <c r="AK44" s="9" t="str">
        <f t="shared" si="8"/>
        <v>Sutton</v>
      </c>
      <c r="AN44" s="31" t="s">
        <v>827</v>
      </c>
      <c r="AO44" s="6">
        <f t="shared" si="9"/>
        <v>90</v>
      </c>
      <c r="AP44" s="6">
        <f t="array" ref="AP44">INDEX($AO$1:$AO$113,MATCH(SMALL(COUNTIF($AO$1:$AO$113,"&lt;"&amp;$AO$1:$AO$113),ROW($AO44:$AP44)),COUNTIF($AO$1:$AO$113,"&lt;"&amp;$AO$1:$AO$113),0))</f>
        <v>47</v>
      </c>
      <c r="AQ44" s="6" t="str">
        <f t="array" ref="AQ44">INDEX($AN$1:$AN$113,SMALL(IF($AO$1:$AO$113=$AP44,ROW($AO$1:$AO$113)),COUNTIF($AP$1:$AP44,$AP44)),1)</f>
        <v>Wiltshire</v>
      </c>
      <c r="AR44" s="6">
        <f t="shared" si="10"/>
        <v>44</v>
      </c>
      <c r="AS44" s="6" t="str">
        <f t="shared" si="11"/>
        <v>Wiltshire</v>
      </c>
      <c r="AU44" s="30" t="s">
        <v>692</v>
      </c>
      <c r="AV44" s="7">
        <f t="shared" si="12"/>
        <v>23</v>
      </c>
      <c r="AW44" s="7">
        <f t="array" ref="AW44">INDEX($AV$1:$AV$70,MATCH(SMALL(COUNTIF($AV$1:$AV$70,"&lt;"&amp;$AV$1:$AV$70),ROW($AV44:$AW44)),COUNTIF($AV$1:$AV$70,"&lt;"&amp;$AV$1:$AV$70),0))</f>
        <v>44</v>
      </c>
      <c r="AX44" s="7" t="str">
        <f t="array" ref="AX44">INDEX($AU$1:$AU$70,SMALL(IF($AV$1:$AV$70=$AW44,ROW($AV$1:$AV$70)),COUNTIF($AW$1:$AW44,$AW44)),1)</f>
        <v>Leicestershire</v>
      </c>
      <c r="AY44" s="7">
        <f t="shared" si="13"/>
        <v>44</v>
      </c>
      <c r="AZ44" s="7" t="str">
        <f t="shared" si="14"/>
        <v>Leicestershire</v>
      </c>
      <c r="BB44" s="29" t="s">
        <v>574</v>
      </c>
      <c r="BC44" s="8">
        <f t="shared" si="15"/>
        <v>167</v>
      </c>
      <c r="BD44" s="8">
        <f t="array" ref="BD44">INDEX($BC$1:$BC$170,MATCH(SMALL(COUNTIF($BC$1:$BC$170,"&lt;"&amp;$BC$1:$BC$170),ROW($BC44:$BD44)),COUNTIF($BC$1:$BC$170,"&lt;"&amp;$BC$1:$BC$170),0))</f>
        <v>44</v>
      </c>
      <c r="BE44" s="8" t="str">
        <f t="array" ref="BE44">INDEX($BB$1:$BB$170,SMALL(IF($BC$1:$BC$170=$BD44,ROW($BC$1:$BC$170)),COUNTIF($BD$1:$BD44,$BD44)),1)</f>
        <v>Hertfordshire</v>
      </c>
      <c r="BF44" s="8">
        <f t="shared" si="16"/>
        <v>44</v>
      </c>
      <c r="BG44" s="8" t="str">
        <f t="shared" si="17"/>
        <v>Hertfordshire</v>
      </c>
    </row>
    <row r="45" spans="1:59" x14ac:dyDescent="0.25">
      <c r="A45" s="26" t="s">
        <v>619</v>
      </c>
      <c r="B45" t="str">
        <f t="shared" si="18"/>
        <v>SR</v>
      </c>
      <c r="C45" t="str">
        <f t="shared" si="19"/>
        <v>Significant Rural</v>
      </c>
      <c r="E45">
        <f>VLOOKUP(A45,'average earnings resident 2012'!$A$12:$EW$598,lists!$B$12,FALSE)</f>
        <v>168000</v>
      </c>
      <c r="F45">
        <f t="shared" si="20"/>
        <v>39</v>
      </c>
      <c r="G45">
        <f t="shared" si="21"/>
        <v>39</v>
      </c>
      <c r="J45">
        <f>VLOOKUP(A45,'average earnings workplace 2012'!$A$13:$GY$599,lists1!$B$12,FALSE)</f>
        <v>12.54</v>
      </c>
      <c r="K45">
        <f t="shared" si="22"/>
        <v>37</v>
      </c>
      <c r="L45">
        <f t="shared" si="23"/>
        <v>37</v>
      </c>
      <c r="R45" s="34" t="s">
        <v>604</v>
      </c>
      <c r="S45" s="11">
        <f t="shared" si="0"/>
        <v>30</v>
      </c>
      <c r="T45" s="11">
        <f t="array" ref="T45">INDEX($S$1:$S$113,MATCH(SMALL(COUNTIF($S$1:$S$113,"&lt;"&amp;$S$1:$S$113),ROW($S45:$T45)),COUNTIF($S$1:$S$113,"&lt;"&amp;$S$1:$S$113),0))</f>
        <v>45</v>
      </c>
      <c r="U45" s="11" t="str">
        <f t="array" ref="U45">INDEX($R$1:$R$113,SMALL(IF($S$1:$S$113=$T45,ROW($S$1:$S$113)),COUNTIF($T$1:$T45,$T45)),1)</f>
        <v>Babergh</v>
      </c>
      <c r="V45" s="11">
        <f t="shared" si="1"/>
        <v>45</v>
      </c>
      <c r="W45" s="11" t="str">
        <f t="shared" si="2"/>
        <v>Babergh</v>
      </c>
      <c r="Y45" s="33" t="s">
        <v>612</v>
      </c>
      <c r="Z45" s="10">
        <f t="shared" si="3"/>
        <v>19</v>
      </c>
      <c r="AA45" s="10">
        <f t="array" ref="AA45">INDEX($Z$1:$Z$70,MATCH(SMALL(COUNTIF($Z$1:$Z$70,"&lt;"&amp;$Z$1:$Z$70),ROW($Z45:$AA45)),COUNTIF($Z$1:$Z$70,"&lt;"&amp;$Z$1:$Z$70),0))</f>
        <v>45</v>
      </c>
      <c r="AB45" s="10" t="str">
        <f t="array" ref="AB45">INDEX($Y$1:$Y$70,SMALL(IF($Z$1:$Z$70=$AA45,ROW($Z$1:$Z$70)),COUNTIF($AA$1:$AA45,$AA45)),1)</f>
        <v>Rugby</v>
      </c>
      <c r="AC45" s="10">
        <f t="shared" si="4"/>
        <v>45</v>
      </c>
      <c r="AD45" s="10" t="str">
        <f t="shared" si="5"/>
        <v>Rugby</v>
      </c>
      <c r="AF45" s="32" t="s">
        <v>651</v>
      </c>
      <c r="AG45" s="9">
        <f t="shared" si="6"/>
        <v>24</v>
      </c>
      <c r="AH45" s="9">
        <f t="array" ref="AH45">INDEX($AG$1:$AG$170,MATCH(SMALL(COUNTIF($AG$1:$AG$170,"&lt;"&amp;$AG$1:$AG$170),ROW($AG45:$AH45)),COUNTIF($AG$1:$AG$170,"&lt;"&amp;$AG$1:$AG$170),0))</f>
        <v>45</v>
      </c>
      <c r="AI45" s="9" t="str">
        <f t="array" ref="AI45">INDEX($AF$1:$AF$170,SMALL(IF($AG$1:$AG$170=$AH45,ROW($AG$1:$AG$170)),COUNTIF($AH$1:$AH45,$AH45)),1)</f>
        <v>Waltham Forest</v>
      </c>
      <c r="AJ45" s="9">
        <f t="shared" si="7"/>
        <v>45</v>
      </c>
      <c r="AK45" s="9" t="str">
        <f t="shared" si="8"/>
        <v>Waltham Forest</v>
      </c>
      <c r="AN45" s="31" t="s">
        <v>604</v>
      </c>
      <c r="AO45" s="6" t="str">
        <f t="shared" si="9"/>
        <v>9999</v>
      </c>
      <c r="AP45" s="6">
        <f t="array" ref="AP45">INDEX($AO$1:$AO$113,MATCH(SMALL(COUNTIF($AO$1:$AO$113,"&lt;"&amp;$AO$1:$AO$113),ROW($AO45:$AP45)),COUNTIF($AO$1:$AO$113,"&lt;"&amp;$AO$1:$AO$113),0))</f>
        <v>48</v>
      </c>
      <c r="AQ45" s="6" t="str">
        <f t="array" ref="AQ45">INDEX($AN$1:$AN$113,SMALL(IF($AO$1:$AO$113=$AP45,ROW($AO$1:$AO$113)),COUNTIF($AP$1:$AP45,$AP45)),1)</f>
        <v>Eden</v>
      </c>
      <c r="AR45" s="6">
        <f t="shared" si="10"/>
        <v>45</v>
      </c>
      <c r="AS45" s="6" t="str">
        <f t="shared" si="11"/>
        <v>Eden</v>
      </c>
      <c r="AU45" s="30" t="s">
        <v>612</v>
      </c>
      <c r="AV45" s="7">
        <f t="shared" si="12"/>
        <v>13</v>
      </c>
      <c r="AW45" s="7">
        <f t="array" ref="AW45">INDEX($AV$1:$AV$70,MATCH(SMALL(COUNTIF($AV$1:$AV$70,"&lt;"&amp;$AV$1:$AV$70),ROW($AV45:$AW45)),COUNTIF($AV$1:$AV$70,"&lt;"&amp;$AV$1:$AV$70),0))</f>
        <v>45</v>
      </c>
      <c r="AX45" s="7" t="str">
        <f t="array" ref="AX45">INDEX($AU$1:$AU$70,SMALL(IF($AV$1:$AV$70=$AW45,ROW($AV$1:$AV$70)),COUNTIF($AW$1:$AW45,$AW45)),1)</f>
        <v>East Sussex</v>
      </c>
      <c r="AY45" s="7">
        <f t="shared" si="13"/>
        <v>45</v>
      </c>
      <c r="AZ45" s="7" t="str">
        <f t="shared" si="14"/>
        <v>East Sussex</v>
      </c>
      <c r="BB45" s="29" t="s">
        <v>651</v>
      </c>
      <c r="BC45" s="8">
        <f t="shared" si="15"/>
        <v>35</v>
      </c>
      <c r="BD45" s="8">
        <f t="array" ref="BD45">INDEX($BC$1:$BC$170,MATCH(SMALL(COUNTIF($BC$1:$BC$170,"&lt;"&amp;$BC$1:$BC$170),ROW($BC45:$BD45)),COUNTIF($BC$1:$BC$170,"&lt;"&amp;$BC$1:$BC$170),0))</f>
        <v>44</v>
      </c>
      <c r="BE45" s="8" t="str">
        <f t="array" ref="BE45">INDEX($BB$1:$BB$170,SMALL(IF($BC$1:$BC$170=$BD45,ROW($BC$1:$BC$170)),COUNTIF($BD$1:$BD45,$BD45)),1)</f>
        <v>Swindon</v>
      </c>
      <c r="BF45" s="8">
        <f t="shared" si="16"/>
        <v>44</v>
      </c>
      <c r="BG45" s="8" t="str">
        <f t="shared" si="17"/>
        <v>Swindon</v>
      </c>
    </row>
    <row r="46" spans="1:59" x14ac:dyDescent="0.25">
      <c r="A46" s="26" t="s">
        <v>649</v>
      </c>
      <c r="B46" t="str">
        <f t="shared" si="18"/>
        <v>MU</v>
      </c>
      <c r="C46" t="str">
        <f t="shared" si="19"/>
        <v>Predominantly Urban</v>
      </c>
      <c r="E46">
        <f>VLOOKUP(A46,'average earnings resident 2012'!$A$12:$EW$598,lists!$B$12,FALSE)</f>
        <v>275000</v>
      </c>
      <c r="F46">
        <f t="shared" si="20"/>
        <v>25</v>
      </c>
      <c r="G46">
        <f t="shared" si="21"/>
        <v>25</v>
      </c>
      <c r="J46">
        <f>VLOOKUP(A46,'average earnings workplace 2012'!$A$13:$GY$599,lists1!$B$12,FALSE)</f>
        <v>15.19</v>
      </c>
      <c r="K46">
        <f t="shared" si="22"/>
        <v>38</v>
      </c>
      <c r="L46">
        <f t="shared" si="23"/>
        <v>38</v>
      </c>
      <c r="R46" s="34" t="s">
        <v>580</v>
      </c>
      <c r="S46" s="11">
        <f t="shared" si="0"/>
        <v>33</v>
      </c>
      <c r="T46" s="11">
        <f t="array" ref="T46">INDEX($S$1:$S$113,MATCH(SMALL(COUNTIF($S$1:$S$113,"&lt;"&amp;$S$1:$S$113),ROW($S46:$T46)),COUNTIF($S$1:$S$113,"&lt;"&amp;$S$1:$S$113),0))</f>
        <v>45</v>
      </c>
      <c r="U46" s="11" t="str">
        <f t="array" ref="U46">INDEX($R$1:$R$113,SMALL(IF($S$1:$S$113=$T46,ROW($S$1:$S$113)),COUNTIF($T$1:$T46,$T46)),1)</f>
        <v>Rushcliffe</v>
      </c>
      <c r="V46" s="11">
        <f t="shared" si="1"/>
        <v>45</v>
      </c>
      <c r="W46" s="11" t="str">
        <f t="shared" si="2"/>
        <v>Rushcliffe</v>
      </c>
      <c r="Y46" s="33" t="s">
        <v>828</v>
      </c>
      <c r="Z46" s="10">
        <f t="shared" si="3"/>
        <v>46</v>
      </c>
      <c r="AA46" s="10">
        <f t="array" ref="AA46">INDEX($Z$1:$Z$70,MATCH(SMALL(COUNTIF($Z$1:$Z$70,"&lt;"&amp;$Z$1:$Z$70),ROW($Z46:$AA46)),COUNTIF($Z$1:$Z$70,"&lt;"&amp;$Z$1:$Z$70),0))</f>
        <v>46</v>
      </c>
      <c r="AB46" s="10" t="str">
        <f t="array" ref="AB46">INDEX($Y$1:$Y$70,SMALL(IF($Z$1:$Z$70=$AA46,ROW($Z$1:$Z$70)),COUNTIF($AA$1:$AA46,$AA46)),1)</f>
        <v>Northamptonshire</v>
      </c>
      <c r="AC46" s="10">
        <f t="shared" si="4"/>
        <v>46</v>
      </c>
      <c r="AD46" s="10" t="str">
        <f t="shared" si="5"/>
        <v>Northamptonshire</v>
      </c>
      <c r="AF46" s="32" t="s">
        <v>680</v>
      </c>
      <c r="AG46" s="9">
        <f t="shared" si="6"/>
        <v>79</v>
      </c>
      <c r="AH46" s="9">
        <f t="array" ref="AH46">INDEX($AG$1:$AG$170,MATCH(SMALL(COUNTIF($AG$1:$AG$170,"&lt;"&amp;$AG$1:$AG$170),ROW($AG46:$AH46)),COUNTIF($AG$1:$AG$170,"&lt;"&amp;$AG$1:$AG$170),0))</f>
        <v>46</v>
      </c>
      <c r="AI46" s="9" t="str">
        <f t="array" ref="AI46">INDEX($AF$1:$AF$170,SMALL(IF($AG$1:$AG$170=$AH46,ROW($AG$1:$AG$170)),COUNTIF($AH$1:$AH46,$AH46)),1)</f>
        <v>Bracknell Forest</v>
      </c>
      <c r="AJ46" s="9">
        <f t="shared" si="7"/>
        <v>46</v>
      </c>
      <c r="AK46" s="9" t="str">
        <f t="shared" si="8"/>
        <v>Bracknell Forest</v>
      </c>
      <c r="AN46" s="31" t="s">
        <v>580</v>
      </c>
      <c r="AO46" s="6">
        <f t="shared" si="9"/>
        <v>53</v>
      </c>
      <c r="AP46" s="6">
        <f t="array" ref="AP46">INDEX($AO$1:$AO$113,MATCH(SMALL(COUNTIF($AO$1:$AO$113,"&lt;"&amp;$AO$1:$AO$113),ROW($AO46:$AP46)),COUNTIF($AO$1:$AO$113,"&lt;"&amp;$AO$1:$AO$113),0))</f>
        <v>49</v>
      </c>
      <c r="AQ46" s="6" t="str">
        <f t="array" ref="AQ46">INDEX($AN$1:$AN$113,SMALL(IF($AO$1:$AO$113=$AP46,ROW($AO$1:$AO$113)),COUNTIF($AP$1:$AP46,$AP46)),1)</f>
        <v>East Dorset</v>
      </c>
      <c r="AR46" s="6">
        <f t="shared" si="10"/>
        <v>46</v>
      </c>
      <c r="AS46" s="6" t="str">
        <f t="shared" si="11"/>
        <v>East Dorset</v>
      </c>
      <c r="AU46" s="30" t="s">
        <v>828</v>
      </c>
      <c r="AV46" s="7">
        <f t="shared" si="12"/>
        <v>46</v>
      </c>
      <c r="AW46" s="7">
        <f t="array" ref="AW46">INDEX($AV$1:$AV$70,MATCH(SMALL(COUNTIF($AV$1:$AV$70,"&lt;"&amp;$AV$1:$AV$70),ROW($AV46:$AW46)),COUNTIF($AV$1:$AV$70,"&lt;"&amp;$AV$1:$AV$70),0))</f>
        <v>46</v>
      </c>
      <c r="AX46" s="7" t="str">
        <f t="array" ref="AX46">INDEX($AU$1:$AU$70,SMALL(IF($AV$1:$AV$70=$AW46,ROW($AV$1:$AV$70)),COUNTIF($AW$1:$AW46,$AW46)),1)</f>
        <v>Northamptonshire</v>
      </c>
      <c r="AY46" s="7">
        <f t="shared" si="13"/>
        <v>46</v>
      </c>
      <c r="AZ46" s="7" t="str">
        <f t="shared" si="14"/>
        <v>Northamptonshire</v>
      </c>
      <c r="BB46" s="29" t="s">
        <v>680</v>
      </c>
      <c r="BC46" s="8">
        <f t="shared" si="15"/>
        <v>122</v>
      </c>
      <c r="BD46" s="8">
        <f t="array" ref="BD46">INDEX($BC$1:$BC$170,MATCH(SMALL(COUNTIF($BC$1:$BC$170,"&lt;"&amp;$BC$1:$BC$170),ROW($BC46:$BD46)),COUNTIF($BC$1:$BC$170,"&lt;"&amp;$BC$1:$BC$170),0))</f>
        <v>46</v>
      </c>
      <c r="BE46" s="8" t="str">
        <f t="array" ref="BE46">INDEX($BB$1:$BB$170,SMALL(IF($BC$1:$BC$170=$BD46,ROW($BC$1:$BC$170)),COUNTIF($BD$1:$BD46,$BD46)),1)</f>
        <v>Coventry</v>
      </c>
      <c r="BF46" s="8">
        <f t="shared" si="16"/>
        <v>46</v>
      </c>
      <c r="BG46" s="8" t="str">
        <f t="shared" si="17"/>
        <v>Coventry</v>
      </c>
    </row>
    <row r="47" spans="1:59" x14ac:dyDescent="0.25">
      <c r="A47" s="26" t="s">
        <v>579</v>
      </c>
      <c r="B47" t="str">
        <f t="shared" si="18"/>
        <v>SR</v>
      </c>
      <c r="C47" t="str">
        <f t="shared" si="19"/>
        <v>Significant Rural</v>
      </c>
      <c r="E47">
        <f>VLOOKUP(A47,'average earnings resident 2012'!$A$12:$EW$598,lists!$B$12,FALSE)</f>
        <v>202000</v>
      </c>
      <c r="F47">
        <f t="shared" si="20"/>
        <v>24</v>
      </c>
      <c r="G47">
        <f t="shared" si="21"/>
        <v>24</v>
      </c>
      <c r="J47">
        <f>VLOOKUP(A47,'average earnings workplace 2012'!$A$13:$GY$599,lists1!$B$12,FALSE)</f>
        <v>11.69</v>
      </c>
      <c r="K47">
        <f t="shared" si="22"/>
        <v>50</v>
      </c>
      <c r="L47">
        <f t="shared" si="23"/>
        <v>50</v>
      </c>
      <c r="R47" s="34" t="s">
        <v>532</v>
      </c>
      <c r="S47" s="11">
        <f t="shared" si="0"/>
        <v>83</v>
      </c>
      <c r="T47" s="11">
        <f t="array" ref="T47">INDEX($S$1:$S$113,MATCH(SMALL(COUNTIF($S$1:$S$113,"&lt;"&amp;$S$1:$S$113),ROW($S47:$T47)),COUNTIF($S$1:$S$113,"&lt;"&amp;$S$1:$S$113),0))</f>
        <v>47</v>
      </c>
      <c r="U47" s="11" t="str">
        <f t="array" ref="U47">INDEX($R$1:$R$113,SMALL(IF($S$1:$S$113=$T47,ROW($S$1:$S$113)),COUNTIF($T$1:$T47,$T47)),1)</f>
        <v>Central Bedfordshire</v>
      </c>
      <c r="V47" s="11">
        <f t="shared" si="1"/>
        <v>47</v>
      </c>
      <c r="W47" s="11" t="str">
        <f t="shared" si="2"/>
        <v>Central Bedfordshire</v>
      </c>
      <c r="Y47" s="33" t="s">
        <v>829</v>
      </c>
      <c r="Z47" s="10">
        <f t="shared" si="3"/>
        <v>56</v>
      </c>
      <c r="AA47" s="10">
        <f t="array" ref="AA47">INDEX($Z$1:$Z$70,MATCH(SMALL(COUNTIF($Z$1:$Z$70,"&lt;"&amp;$Z$1:$Z$70),ROW($Z47:$AA47)),COUNTIF($Z$1:$Z$70,"&lt;"&amp;$Z$1:$Z$70),0))</f>
        <v>47</v>
      </c>
      <c r="AB47" s="10" t="str">
        <f t="array" ref="AB47">INDEX($Y$1:$Y$70,SMALL(IF($Z$1:$Z$70=$AA47,ROW($Z$1:$Z$70)),COUNTIF($AA$1:$AA47,$AA47)),1)</f>
        <v>Hinckley and Bosworth</v>
      </c>
      <c r="AC47" s="10">
        <f t="shared" si="4"/>
        <v>47</v>
      </c>
      <c r="AD47" s="10" t="str">
        <f t="shared" si="5"/>
        <v>Hinckley and Bosworth</v>
      </c>
      <c r="AF47" s="32" t="s">
        <v>713</v>
      </c>
      <c r="AG47" s="9">
        <f t="shared" si="6"/>
        <v>8</v>
      </c>
      <c r="AH47" s="9">
        <f t="array" ref="AH47">INDEX($AG$1:$AG$170,MATCH(SMALL(COUNTIF($AG$1:$AG$170,"&lt;"&amp;$AG$1:$AG$170),ROW($AG47:$AH47)),COUNTIF($AG$1:$AG$170,"&lt;"&amp;$AG$1:$AG$170),0))</f>
        <v>47</v>
      </c>
      <c r="AI47" s="9" t="str">
        <f t="array" ref="AI47">INDEX($AF$1:$AF$170,SMALL(IF($AG$1:$AG$170=$AH47,ROW($AG$1:$AG$170)),COUNTIF($AH$1:$AH47,$AH47)),1)</f>
        <v>Broxbourne</v>
      </c>
      <c r="AJ47" s="9">
        <f t="shared" si="7"/>
        <v>47</v>
      </c>
      <c r="AK47" s="9" t="str">
        <f t="shared" si="8"/>
        <v>Broxbourne</v>
      </c>
      <c r="AN47" s="31" t="s">
        <v>532</v>
      </c>
      <c r="AO47" s="6">
        <f t="shared" si="9"/>
        <v>106</v>
      </c>
      <c r="AP47" s="6">
        <f t="array" ref="AP47">INDEX($AO$1:$AO$113,MATCH(SMALL(COUNTIF($AO$1:$AO$113,"&lt;"&amp;$AO$1:$AO$113),ROW($AO47:$AP47)),COUNTIF($AO$1:$AO$113,"&lt;"&amp;$AO$1:$AO$113),0))</f>
        <v>50</v>
      </c>
      <c r="AQ47" s="6" t="str">
        <f t="array" ref="AQ47">INDEX($AN$1:$AN$113,SMALL(IF($AO$1:$AO$113=$AP47,ROW($AO$1:$AO$113)),COUNTIF($AP$1:$AP47,$AP47)),1)</f>
        <v>Dorset</v>
      </c>
      <c r="AR47" s="6">
        <f t="shared" si="10"/>
        <v>47</v>
      </c>
      <c r="AS47" s="6" t="str">
        <f t="shared" si="11"/>
        <v>Dorset</v>
      </c>
      <c r="AU47" s="30" t="s">
        <v>829</v>
      </c>
      <c r="AV47" s="7">
        <f t="shared" si="12"/>
        <v>52</v>
      </c>
      <c r="AW47" s="7">
        <f t="array" ref="AW47">INDEX($AV$1:$AV$70,MATCH(SMALL(COUNTIF($AV$1:$AV$70,"&lt;"&amp;$AV$1:$AV$70),ROW($AV47:$AW47)),COUNTIF($AV$1:$AV$70,"&lt;"&amp;$AV$1:$AV$70),0))</f>
        <v>47</v>
      </c>
      <c r="AX47" s="7" t="str">
        <f t="array" ref="AX47">INDEX($AU$1:$AU$70,SMALL(IF($AV$1:$AV$70=$AW47,ROW($AV$1:$AV$70)),COUNTIF($AW$1:$AW47,$AW47)),1)</f>
        <v>Taunton Deane</v>
      </c>
      <c r="AY47" s="7">
        <f t="shared" si="13"/>
        <v>47</v>
      </c>
      <c r="AZ47" s="7" t="str">
        <f t="shared" si="14"/>
        <v>Taunton Deane</v>
      </c>
      <c r="BB47" s="29" t="s">
        <v>713</v>
      </c>
      <c r="BC47" s="8">
        <f t="shared" si="15"/>
        <v>21</v>
      </c>
      <c r="BD47" s="8">
        <f t="array" ref="BD47">INDEX($BC$1:$BC$170,MATCH(SMALL(COUNTIF($BC$1:$BC$170,"&lt;"&amp;$BC$1:$BC$170),ROW($BC47:$BD47)),COUNTIF($BC$1:$BC$170,"&lt;"&amp;$BC$1:$BC$170),0))</f>
        <v>46</v>
      </c>
      <c r="BE47" s="8" t="str">
        <f t="array" ref="BE47">INDEX($BB$1:$BB$170,SMALL(IF($BC$1:$BC$170=$BD47,ROW($BC$1:$BC$170)),COUNTIF($BD$1:$BD47,$BD47)),1)</f>
        <v>Dartford</v>
      </c>
      <c r="BF47" s="8">
        <f t="shared" si="16"/>
        <v>46</v>
      </c>
      <c r="BG47" s="8" t="str">
        <f t="shared" si="17"/>
        <v>Dartford</v>
      </c>
    </row>
    <row r="48" spans="1:59" x14ac:dyDescent="0.25">
      <c r="A48" s="26" t="s">
        <v>608</v>
      </c>
      <c r="B48" t="str">
        <f t="shared" si="18"/>
        <v>MU</v>
      </c>
      <c r="C48" t="str">
        <f t="shared" si="19"/>
        <v>Predominantly Urban</v>
      </c>
      <c r="E48">
        <f>VLOOKUP(A48,'average earnings resident 2012'!$A$12:$EW$598,lists!$B$12,FALSE)</f>
        <v>220000</v>
      </c>
      <c r="F48">
        <f t="shared" si="20"/>
        <v>47</v>
      </c>
      <c r="G48">
        <f t="shared" si="21"/>
        <v>47</v>
      </c>
      <c r="J48">
        <f>VLOOKUP(A48,'average earnings workplace 2012'!$A$13:$GY$599,lists1!$B$12,FALSE)</f>
        <v>12.38</v>
      </c>
      <c r="K48">
        <f t="shared" si="22"/>
        <v>107</v>
      </c>
      <c r="L48">
        <f t="shared" si="23"/>
        <v>107</v>
      </c>
      <c r="R48" s="34" t="s">
        <v>763</v>
      </c>
      <c r="S48" s="11">
        <f t="shared" si="0"/>
        <v>64</v>
      </c>
      <c r="T48" s="11">
        <f t="array" ref="T48">INDEX($S$1:$S$113,MATCH(SMALL(COUNTIF($S$1:$S$113,"&lt;"&amp;$S$1:$S$113),ROW($S48:$T48)),COUNTIF($S$1:$S$113,"&lt;"&amp;$S$1:$S$113),0))</f>
        <v>48</v>
      </c>
      <c r="U48" s="11" t="str">
        <f t="array" ref="U48">INDEX($R$1:$R$113,SMALL(IF($S$1:$S$113=$T48,ROW($S$1:$S$113)),COUNTIF($T$1:$T48,$T48)),1)</f>
        <v>Harborough</v>
      </c>
      <c r="V48" s="11">
        <f t="shared" si="1"/>
        <v>48</v>
      </c>
      <c r="W48" s="11" t="str">
        <f t="shared" si="2"/>
        <v>Harborough</v>
      </c>
      <c r="Y48" s="33" t="s">
        <v>449</v>
      </c>
      <c r="Z48" s="10">
        <f t="shared" si="3"/>
        <v>69</v>
      </c>
      <c r="AA48" s="10">
        <f t="array" ref="AA48">INDEX($Z$1:$Z$70,MATCH(SMALL(COUNTIF($Z$1:$Z$70,"&lt;"&amp;$Z$1:$Z$70),ROW($Z48:$AA48)),COUNTIF($Z$1:$Z$70,"&lt;"&amp;$Z$1:$Z$70),0))</f>
        <v>48</v>
      </c>
      <c r="AB48" s="10" t="str">
        <f t="array" ref="AB48">INDEX($Y$1:$Y$70,SMALL(IF($Z$1:$Z$70=$AA48,ROW($Z$1:$Z$70)),COUNTIF($AA$1:$AA48,$AA48)),1)</f>
        <v>Chorley</v>
      </c>
      <c r="AC48" s="10">
        <f t="shared" si="4"/>
        <v>48</v>
      </c>
      <c r="AD48" s="10" t="str">
        <f t="shared" si="5"/>
        <v>Chorley</v>
      </c>
      <c r="AF48" s="32" t="s">
        <v>652</v>
      </c>
      <c r="AG48" s="9">
        <f t="shared" si="6"/>
        <v>40</v>
      </c>
      <c r="AH48" s="9">
        <f t="array" ref="AH48">INDEX($AG$1:$AG$170,MATCH(SMALL(COUNTIF($AG$1:$AG$170,"&lt;"&amp;$AG$1:$AG$170),ROW($AG48:$AH48)),COUNTIF($AG$1:$AG$170,"&lt;"&amp;$AG$1:$AG$170),0))</f>
        <v>47</v>
      </c>
      <c r="AI48" s="9" t="str">
        <f t="array" ref="AI48">INDEX($AF$1:$AF$170,SMALL(IF($AG$1:$AG$170=$AH48,ROW($AG$1:$AG$170)),COUNTIF($AH$1:$AH48,$AH48)),1)</f>
        <v>Chelmsford</v>
      </c>
      <c r="AJ48" s="9">
        <f t="shared" si="7"/>
        <v>47</v>
      </c>
      <c r="AK48" s="9" t="str">
        <f t="shared" si="8"/>
        <v>Chelmsford</v>
      </c>
      <c r="AN48" s="31" t="s">
        <v>763</v>
      </c>
      <c r="AO48" s="6">
        <f t="shared" si="9"/>
        <v>109</v>
      </c>
      <c r="AP48" s="6">
        <f t="array" ref="AP48">INDEX($AO$1:$AO$113,MATCH(SMALL(COUNTIF($AO$1:$AO$113,"&lt;"&amp;$AO$1:$AO$113),ROW($AO48:$AP48)),COUNTIF($AO$1:$AO$113,"&lt;"&amp;$AO$1:$AO$113),0))</f>
        <v>50</v>
      </c>
      <c r="AQ48" s="6" t="str">
        <f t="array" ref="AQ48">INDEX($AN$1:$AN$113,SMALL(IF($AO$1:$AO$113=$AP48,ROW($AO$1:$AO$113)),COUNTIF($AP$1:$AP48,$AP48)),1)</f>
        <v>Northumberland</v>
      </c>
      <c r="AR48" s="6">
        <f t="shared" si="10"/>
        <v>47</v>
      </c>
      <c r="AS48" s="6" t="str">
        <f t="shared" si="11"/>
        <v>Northumberland</v>
      </c>
      <c r="AU48" s="30" t="s">
        <v>449</v>
      </c>
      <c r="AV48" s="7">
        <f t="shared" si="12"/>
        <v>53</v>
      </c>
      <c r="AW48" s="7">
        <f t="array" ref="AW48">INDEX($AV$1:$AV$70,MATCH(SMALL(COUNTIF($AV$1:$AV$70,"&lt;"&amp;$AV$1:$AV$70),ROW($AV48:$AW48)),COUNTIF($AV$1:$AV$70,"&lt;"&amp;$AV$1:$AV$70),0))</f>
        <v>48</v>
      </c>
      <c r="AX48" s="7" t="str">
        <f t="array" ref="AX48">INDEX($AU$1:$AU$70,SMALL(IF($AV$1:$AV$70=$AW48,ROW($AV$1:$AV$70)),COUNTIF($AW$1:$AW48,$AW48)),1)</f>
        <v>Derbyshire</v>
      </c>
      <c r="AY48" s="7">
        <f t="shared" si="13"/>
        <v>48</v>
      </c>
      <c r="AZ48" s="7" t="str">
        <f t="shared" si="14"/>
        <v>Derbyshire</v>
      </c>
      <c r="BB48" s="29" t="s">
        <v>652</v>
      </c>
      <c r="BC48" s="8">
        <f t="shared" si="15"/>
        <v>89</v>
      </c>
      <c r="BD48" s="8">
        <f t="array" ref="BD48">INDEX($BC$1:$BC$170,MATCH(SMALL(COUNTIF($BC$1:$BC$170,"&lt;"&amp;$BC$1:$BC$170),ROW($BC48:$BD48)),COUNTIF($BC$1:$BC$170,"&lt;"&amp;$BC$1:$BC$170),0))</f>
        <v>46</v>
      </c>
      <c r="BE48" s="8" t="str">
        <f t="array" ref="BE48">INDEX($BB$1:$BB$170,SMALL(IF($BC$1:$BC$170=$BD48,ROW($BC$1:$BC$170)),COUNTIF($BD$1:$BD48,$BD48)),1)</f>
        <v>Solihull</v>
      </c>
      <c r="BF48" s="8">
        <f t="shared" si="16"/>
        <v>46</v>
      </c>
      <c r="BG48" s="8" t="str">
        <f t="shared" si="17"/>
        <v>Solihull</v>
      </c>
    </row>
    <row r="49" spans="1:59" x14ac:dyDescent="0.25">
      <c r="A49" s="26" t="s">
        <v>551</v>
      </c>
      <c r="B49" t="str">
        <f t="shared" si="18"/>
        <v>LU</v>
      </c>
      <c r="C49" t="str">
        <f t="shared" si="19"/>
        <v>Predominantly Urban</v>
      </c>
      <c r="E49">
        <f>VLOOKUP(A49,'average earnings resident 2012'!$A$12:$EW$598,lists!$B$12,FALSE)</f>
        <v>130000</v>
      </c>
      <c r="F49">
        <f t="shared" si="20"/>
        <v>112</v>
      </c>
      <c r="G49">
        <f t="shared" si="21"/>
        <v>112</v>
      </c>
      <c r="J49">
        <f>VLOOKUP(A49,'average earnings workplace 2012'!$A$13:$GY$599,lists1!$B$12,FALSE)</f>
        <v>11.52</v>
      </c>
      <c r="K49">
        <f t="shared" si="22"/>
        <v>134</v>
      </c>
      <c r="L49">
        <f t="shared" si="23"/>
        <v>134</v>
      </c>
      <c r="R49" s="34" t="s">
        <v>745</v>
      </c>
      <c r="S49" s="11">
        <f t="shared" si="0"/>
        <v>60</v>
      </c>
      <c r="T49" s="11">
        <f t="array" ref="T49">INDEX($S$1:$S$113,MATCH(SMALL(COUNTIF($S$1:$S$113,"&lt;"&amp;$S$1:$S$113),ROW($S49:$T49)),COUNTIF($S$1:$S$113,"&lt;"&amp;$S$1:$S$113),0))</f>
        <v>49</v>
      </c>
      <c r="U49" s="11" t="str">
        <f t="array" ref="U49">INDEX($R$1:$R$113,SMALL(IF($S$1:$S$113=$T49,ROW($S$1:$S$113)),COUNTIF($T$1:$T49,$T49)),1)</f>
        <v>Braintree</v>
      </c>
      <c r="V49" s="11">
        <f t="shared" si="1"/>
        <v>49</v>
      </c>
      <c r="W49" s="11" t="str">
        <f t="shared" si="2"/>
        <v>Braintree</v>
      </c>
      <c r="Y49" s="33" t="s">
        <v>569</v>
      </c>
      <c r="Z49" s="10">
        <f t="shared" si="3"/>
        <v>45</v>
      </c>
      <c r="AA49" s="10">
        <f t="array" ref="AA49">INDEX($Z$1:$Z$70,MATCH(SMALL(COUNTIF($Z$1:$Z$70,"&lt;"&amp;$Z$1:$Z$70),ROW($Z49:$AA49)),COUNTIF($Z$1:$Z$70,"&lt;"&amp;$Z$1:$Z$70),0))</f>
        <v>49</v>
      </c>
      <c r="AB49" s="10" t="str">
        <f t="array" ref="AB49">INDEX($Y$1:$Y$70,SMALL(IF($Z$1:$Z$70=$AA49,ROW($Z$1:$Z$70)),COUNTIF($AA$1:$AA49,$AA49)),1)</f>
        <v>Wyre Forest</v>
      </c>
      <c r="AC49" s="10">
        <f t="shared" si="4"/>
        <v>49</v>
      </c>
      <c r="AD49" s="10" t="str">
        <f t="shared" si="5"/>
        <v>Wyre Forest</v>
      </c>
      <c r="AF49" s="32" t="s">
        <v>714</v>
      </c>
      <c r="AG49" s="9">
        <f t="shared" si="6"/>
        <v>13</v>
      </c>
      <c r="AH49" s="9">
        <f t="array" ref="AH49">INDEX($AG$1:$AG$170,MATCH(SMALL(COUNTIF($AG$1:$AG$170,"&lt;"&amp;$AG$1:$AG$170),ROW($AG49:$AH49)),COUNTIF($AG$1:$AG$170,"&lt;"&amp;$AG$1:$AG$170),0))</f>
        <v>47</v>
      </c>
      <c r="AI49" s="9" t="str">
        <f t="array" ref="AI49">INDEX($AF$1:$AF$170,SMALL(IF($AG$1:$AG$170=$AH49,ROW($AG$1:$AG$170)),COUNTIF($AH$1:$AH49,$AH49)),1)</f>
        <v>Croydon</v>
      </c>
      <c r="AJ49" s="9">
        <f t="shared" si="7"/>
        <v>47</v>
      </c>
      <c r="AK49" s="9" t="str">
        <f t="shared" si="8"/>
        <v>Croydon</v>
      </c>
      <c r="AN49" s="31" t="s">
        <v>745</v>
      </c>
      <c r="AO49" s="6">
        <f t="shared" si="9"/>
        <v>103</v>
      </c>
      <c r="AP49" s="6">
        <f t="array" ref="AP49">INDEX($AO$1:$AO$113,MATCH(SMALL(COUNTIF($AO$1:$AO$113,"&lt;"&amp;$AO$1:$AO$113),ROW($AO49:$AP49)),COUNTIF($AO$1:$AO$113,"&lt;"&amp;$AO$1:$AO$113),0))</f>
        <v>52</v>
      </c>
      <c r="AQ49" s="6" t="str">
        <f t="array" ref="AQ49">INDEX($AN$1:$AN$113,SMALL(IF($AO$1:$AO$113=$AP49,ROW($AO$1:$AO$113)),COUNTIF($AP$1:$AP49,$AP49)),1)</f>
        <v>Suffolk</v>
      </c>
      <c r="AR49" s="6">
        <f t="shared" si="10"/>
        <v>49</v>
      </c>
      <c r="AS49" s="6" t="str">
        <f t="shared" si="11"/>
        <v>Suffolk</v>
      </c>
      <c r="AU49" s="30" t="s">
        <v>569</v>
      </c>
      <c r="AV49" s="7">
        <f t="shared" si="12"/>
        <v>18</v>
      </c>
      <c r="AW49" s="7">
        <f t="array" ref="AW49">INDEX($AV$1:$AV$70,MATCH(SMALL(COUNTIF($AV$1:$AV$70,"&lt;"&amp;$AV$1:$AV$70),ROW($AV49:$AW49)),COUNTIF($AV$1:$AV$70,"&lt;"&amp;$AV$1:$AV$70),0))</f>
        <v>48</v>
      </c>
      <c r="AX49" s="7" t="str">
        <f t="array" ref="AX49">INDEX($AU$1:$AU$70,SMALL(IF($AV$1:$AV$70=$AW49,ROW($AV$1:$AV$70)),COUNTIF($AW$1:$AW49,$AW49)),1)</f>
        <v>Wakefield</v>
      </c>
      <c r="AY49" s="7">
        <f t="shared" si="13"/>
        <v>48</v>
      </c>
      <c r="AZ49" s="7" t="str">
        <f t="shared" si="14"/>
        <v>Wakefield</v>
      </c>
      <c r="BB49" s="29" t="s">
        <v>714</v>
      </c>
      <c r="BC49" s="8">
        <f t="shared" si="15"/>
        <v>25</v>
      </c>
      <c r="BD49" s="8">
        <f t="array" ref="BD49">INDEX($BC$1:$BC$170,MATCH(SMALL(COUNTIF($BC$1:$BC$170,"&lt;"&amp;$BC$1:$BC$170),ROW($BC49:$BD49)),COUNTIF($BC$1:$BC$170,"&lt;"&amp;$BC$1:$BC$170),0))</f>
        <v>49</v>
      </c>
      <c r="BE49" s="8" t="str">
        <f t="array" ref="BE49">INDEX($BB$1:$BB$170,SMALL(IF($BC$1:$BC$170=$BD49,ROW($BC$1:$BC$170)),COUNTIF($BD$1:$BD49,$BD49)),1)</f>
        <v>Kingston upon Thames</v>
      </c>
      <c r="BF49" s="8">
        <f t="shared" si="16"/>
        <v>49</v>
      </c>
      <c r="BG49" s="8" t="str">
        <f t="shared" si="17"/>
        <v>Kingston upon Thames</v>
      </c>
    </row>
    <row r="50" spans="1:59" x14ac:dyDescent="0.25">
      <c r="A50" s="26" t="s">
        <v>838</v>
      </c>
      <c r="B50" t="str">
        <f t="shared" si="18"/>
        <v>Significant Rural</v>
      </c>
      <c r="C50" t="str">
        <f t="shared" si="19"/>
        <v>Significant Rural</v>
      </c>
      <c r="E50">
        <f>VLOOKUP(A50,'average earnings resident 2012'!$A$12:$EW$598,lists!$B$12,FALSE)</f>
        <v>269000</v>
      </c>
      <c r="F50">
        <f t="shared" si="20"/>
        <v>8</v>
      </c>
      <c r="G50">
        <f t="shared" si="21"/>
        <v>8</v>
      </c>
      <c r="J50">
        <f>VLOOKUP(A50,'average earnings workplace 2012'!$A$13:$GY$599,lists1!$B$12,FALSE)</f>
        <v>15.33</v>
      </c>
      <c r="K50">
        <f t="shared" si="22"/>
        <v>8</v>
      </c>
      <c r="L50">
        <f t="shared" si="23"/>
        <v>8</v>
      </c>
      <c r="R50" s="34" t="s">
        <v>627</v>
      </c>
      <c r="S50" s="11">
        <f t="shared" si="0"/>
        <v>66</v>
      </c>
      <c r="T50" s="11">
        <f t="array" ref="T50">INDEX($S$1:$S$113,MATCH(SMALL(COUNTIF($S$1:$S$113,"&lt;"&amp;$S$1:$S$113),ROW($S50:$T50)),COUNTIF($S$1:$S$113,"&lt;"&amp;$S$1:$S$113),0))</f>
        <v>49</v>
      </c>
      <c r="U50" s="11" t="str">
        <f t="array" ref="U50">INDEX($R$1:$R$113,SMALL(IF($S$1:$S$113=$T50,ROW($S$1:$S$113)),COUNTIF($T$1:$T50,$T50)),1)</f>
        <v>Cornwall</v>
      </c>
      <c r="V50" s="11">
        <f t="shared" si="1"/>
        <v>49</v>
      </c>
      <c r="W50" s="11" t="str">
        <f t="shared" si="2"/>
        <v>Cornwall</v>
      </c>
      <c r="Y50" s="33" t="s">
        <v>505</v>
      </c>
      <c r="Z50" s="10">
        <f t="shared" si="3"/>
        <v>50</v>
      </c>
      <c r="AA50" s="10">
        <f t="array" ref="AA50">INDEX($Z$1:$Z$70,MATCH(SMALL(COUNTIF($Z$1:$Z$70,"&lt;"&amp;$Z$1:$Z$70),ROW($Z50:$AA50)),COUNTIF($Z$1:$Z$70,"&lt;"&amp;$Z$1:$Z$70),0))</f>
        <v>50</v>
      </c>
      <c r="AB50" s="10" t="str">
        <f t="array" ref="AB50">INDEX($Y$1:$Y$70,SMALL(IF($Z$1:$Z$70=$AA50,ROW($Z$1:$Z$70)),COUNTIF($AA$1:$AA50,$AA50)),1)</f>
        <v>Scarborough</v>
      </c>
      <c r="AC50" s="10">
        <f t="shared" si="4"/>
        <v>50</v>
      </c>
      <c r="AD50" s="10" t="str">
        <f t="shared" si="5"/>
        <v>Scarborough</v>
      </c>
      <c r="AF50" s="32" t="s">
        <v>524</v>
      </c>
      <c r="AG50" s="9">
        <f t="shared" si="6"/>
        <v>135</v>
      </c>
      <c r="AH50" s="9">
        <f t="array" ref="AH50">INDEX($AG$1:$AG$170,MATCH(SMALL(COUNTIF($AG$1:$AG$170,"&lt;"&amp;$AG$1:$AG$170),ROW($AG50:$AH50)),COUNTIF($AG$1:$AG$170,"&lt;"&amp;$AG$1:$AG$170),0))</f>
        <v>47</v>
      </c>
      <c r="AI50" s="9" t="str">
        <f t="array" ref="AI50">INDEX($AF$1:$AF$170,SMALL(IF($AG$1:$AG$170=$AH50,ROW($AG$1:$AG$170)),COUNTIF($AH$1:$AH50,$AH50)),1)</f>
        <v>Havering</v>
      </c>
      <c r="AJ50" s="9">
        <f t="shared" si="7"/>
        <v>47</v>
      </c>
      <c r="AK50" s="9" t="str">
        <f t="shared" si="8"/>
        <v>Havering</v>
      </c>
      <c r="AN50" s="31" t="s">
        <v>627</v>
      </c>
      <c r="AO50" s="6">
        <f t="shared" si="9"/>
        <v>108</v>
      </c>
      <c r="AP50" s="6">
        <f t="array" ref="AP50">INDEX($AO$1:$AO$113,MATCH(SMALL(COUNTIF($AO$1:$AO$113,"&lt;"&amp;$AO$1:$AO$113),ROW($AO50:$AP50)),COUNTIF($AO$1:$AO$113,"&lt;"&amp;$AO$1:$AO$113),0))</f>
        <v>53</v>
      </c>
      <c r="AQ50" s="6" t="str">
        <f t="array" ref="AQ50">INDEX($AN$1:$AN$113,SMALL(IF($AO$1:$AO$113=$AP50,ROW($AO$1:$AO$113)),COUNTIF($AP$1:$AP50,$AP50)),1)</f>
        <v>Malvern Hills</v>
      </c>
      <c r="AR50" s="6">
        <f t="shared" si="10"/>
        <v>50</v>
      </c>
      <c r="AS50" s="6" t="str">
        <f t="shared" si="11"/>
        <v>Malvern Hills</v>
      </c>
      <c r="AU50" s="30" t="s">
        <v>505</v>
      </c>
      <c r="AV50" s="7">
        <f t="shared" si="12"/>
        <v>58</v>
      </c>
      <c r="AW50" s="7">
        <f t="array" ref="AW50">INDEX($AV$1:$AV$70,MATCH(SMALL(COUNTIF($AV$1:$AV$70,"&lt;"&amp;$AV$1:$AV$70),ROW($AV50:$AW50)),COUNTIF($AV$1:$AV$70,"&lt;"&amp;$AV$1:$AV$70),0))</f>
        <v>50</v>
      </c>
      <c r="AX50" s="7" t="str">
        <f t="array" ref="AX50">INDEX($AU$1:$AU$70,SMALL(IF($AV$1:$AV$70=$AW50,ROW($AV$1:$AV$70)),COUNTIF($AW$1:$AW50,$AW50)),1)</f>
        <v>Bromsgrove</v>
      </c>
      <c r="AY50" s="7">
        <f t="shared" si="13"/>
        <v>50</v>
      </c>
      <c r="AZ50" s="7" t="str">
        <f t="shared" si="14"/>
        <v>Bromsgrove</v>
      </c>
      <c r="BB50" s="29" t="s">
        <v>524</v>
      </c>
      <c r="BC50" s="8">
        <f t="shared" si="15"/>
        <v>153</v>
      </c>
      <c r="BD50" s="8">
        <f t="array" ref="BD50">INDEX($BC$1:$BC$170,MATCH(SMALL(COUNTIF($BC$1:$BC$170,"&lt;"&amp;$BC$1:$BC$170),ROW($BC50:$BD50)),COUNTIF($BC$1:$BC$170,"&lt;"&amp;$BC$1:$BC$170),0))</f>
        <v>50</v>
      </c>
      <c r="BE50" s="8" t="str">
        <f t="array" ref="BE50">INDEX($BB$1:$BB$170,SMALL(IF($BC$1:$BC$170=$BD50,ROW($BC$1:$BC$170)),COUNTIF($BD$1:$BD50,$BD50)),1)</f>
        <v>Surrey Heath</v>
      </c>
      <c r="BF50" s="8">
        <f t="shared" si="16"/>
        <v>50</v>
      </c>
      <c r="BG50" s="8" t="str">
        <f t="shared" si="17"/>
        <v>Surrey Heath</v>
      </c>
    </row>
    <row r="51" spans="1:59" x14ac:dyDescent="0.25">
      <c r="A51" s="26" t="s">
        <v>478</v>
      </c>
      <c r="B51" t="str">
        <f t="shared" si="18"/>
        <v>OU</v>
      </c>
      <c r="C51" t="str">
        <f t="shared" si="19"/>
        <v>Predominantly Urban</v>
      </c>
      <c r="E51">
        <f>VLOOKUP(A51,'average earnings resident 2012'!$A$12:$EW$598,lists!$B$12,FALSE)</f>
        <v>75000</v>
      </c>
      <c r="F51">
        <f t="shared" si="20"/>
        <v>170</v>
      </c>
      <c r="G51">
        <f t="shared" si="21"/>
        <v>170</v>
      </c>
      <c r="J51">
        <f>VLOOKUP(A51,'average earnings workplace 2012'!$A$13:$GY$599,lists1!$B$12,FALSE)</f>
        <v>10.3</v>
      </c>
      <c r="K51">
        <f t="shared" si="22"/>
        <v>165</v>
      </c>
      <c r="L51">
        <f t="shared" si="23"/>
        <v>165</v>
      </c>
      <c r="R51" s="34" t="s">
        <v>729</v>
      </c>
      <c r="S51" s="11">
        <f t="shared" si="0"/>
        <v>14</v>
      </c>
      <c r="T51" s="11">
        <f t="array" ref="T51">INDEX($S$1:$S$113,MATCH(SMALL(COUNTIF($S$1:$S$113,"&lt;"&amp;$S$1:$S$113),ROW($S51:$T51)),COUNTIF($S$1:$S$113,"&lt;"&amp;$S$1:$S$113),0))</f>
        <v>49</v>
      </c>
      <c r="U51" s="11" t="str">
        <f t="array" ref="U51">INDEX($R$1:$R$113,SMALL(IF($S$1:$S$113=$T51,ROW($S$1:$S$113)),COUNTIF($T$1:$T51,$T51)),1)</f>
        <v>East Cambridgeshire</v>
      </c>
      <c r="V51" s="11">
        <f t="shared" si="1"/>
        <v>49</v>
      </c>
      <c r="W51" s="11" t="str">
        <f t="shared" si="2"/>
        <v>East Cambridgeshire</v>
      </c>
      <c r="Y51" s="33" t="s">
        <v>703</v>
      </c>
      <c r="Z51" s="10">
        <f t="shared" si="3"/>
        <v>34</v>
      </c>
      <c r="AA51" s="10">
        <f t="array" ref="AA51">INDEX($Z$1:$Z$70,MATCH(SMALL(COUNTIF($Z$1:$Z$70,"&lt;"&amp;$Z$1:$Z$70),ROW($Z51:$AA51)),COUNTIF($Z$1:$Z$70,"&lt;"&amp;$Z$1:$Z$70),0))</f>
        <v>51</v>
      </c>
      <c r="AB51" s="10" t="str">
        <f t="array" ref="AB51">INDEX($Y$1:$Y$70,SMALL(IF($Z$1:$Z$70=$AA51,ROW($Z$1:$Z$70)),COUNTIF($AA$1:$AA51,$AA51)),1)</f>
        <v>South Derbyshire</v>
      </c>
      <c r="AC51" s="10">
        <f t="shared" si="4"/>
        <v>51</v>
      </c>
      <c r="AD51" s="10" t="str">
        <f t="shared" si="5"/>
        <v>South Derbyshire</v>
      </c>
      <c r="AF51" s="32" t="s">
        <v>744</v>
      </c>
      <c r="AG51" s="9">
        <f t="shared" si="6"/>
        <v>71</v>
      </c>
      <c r="AH51" s="9">
        <f t="array" ref="AH51">INDEX($AG$1:$AG$170,MATCH(SMALL(COUNTIF($AG$1:$AG$170,"&lt;"&amp;$AG$1:$AG$170),ROW($AG51:$AH51)),COUNTIF($AG$1:$AG$170,"&lt;"&amp;$AG$1:$AG$170),0))</f>
        <v>51</v>
      </c>
      <c r="AI51" s="9" t="str">
        <f t="array" ref="AI51">INDEX($AF$1:$AF$170,SMALL(IF($AG$1:$AG$170=$AH51,ROW($AG$1:$AG$170)),COUNTIF($AH$1:$AH51,$AH51)),1)</f>
        <v>Newham</v>
      </c>
      <c r="AJ51" s="9">
        <f t="shared" si="7"/>
        <v>51</v>
      </c>
      <c r="AK51" s="9" t="str">
        <f t="shared" si="8"/>
        <v>Newham</v>
      </c>
      <c r="AN51" s="31" t="s">
        <v>729</v>
      </c>
      <c r="AO51" s="6">
        <f t="shared" si="9"/>
        <v>26</v>
      </c>
      <c r="AP51" s="6">
        <f t="array" ref="AP51">INDEX($AO$1:$AO$113,MATCH(SMALL(COUNTIF($AO$1:$AO$113,"&lt;"&amp;$AO$1:$AO$113),ROW($AO51:$AP51)),COUNTIF($AO$1:$AO$113,"&lt;"&amp;$AO$1:$AO$113),0))</f>
        <v>53</v>
      </c>
      <c r="AQ51" s="6" t="str">
        <f t="array" ref="AQ51">INDEX($AN$1:$AN$113,SMALL(IF($AO$1:$AO$113=$AP51,ROW($AO$1:$AO$113)),COUNTIF($AP$1:$AP51,$AP51)),1)</f>
        <v>Newark and Sherwood</v>
      </c>
      <c r="AR51" s="6">
        <f t="shared" si="10"/>
        <v>50</v>
      </c>
      <c r="AS51" s="6" t="str">
        <f t="shared" si="11"/>
        <v>Newark and Sherwood</v>
      </c>
      <c r="AU51" s="30" t="s">
        <v>703</v>
      </c>
      <c r="AV51" s="7">
        <f t="shared" si="12"/>
        <v>28</v>
      </c>
      <c r="AW51" s="7">
        <f t="array" ref="AW51">INDEX($AV$1:$AV$70,MATCH(SMALL(COUNTIF($AV$1:$AV$70,"&lt;"&amp;$AV$1:$AV$70),ROW($AV51:$AW51)),COUNTIF($AV$1:$AV$70,"&lt;"&amp;$AV$1:$AV$70),0))</f>
        <v>50</v>
      </c>
      <c r="AX51" s="7" t="str">
        <f t="array" ref="AX51">INDEX($AU$1:$AU$70,SMALL(IF($AV$1:$AV$70=$AW51,ROW($AV$1:$AV$70)),COUNTIF($AW$1:$AW51,$AW51)),1)</f>
        <v>Kettering</v>
      </c>
      <c r="AY51" s="7">
        <f t="shared" si="13"/>
        <v>50</v>
      </c>
      <c r="AZ51" s="7" t="str">
        <f t="shared" si="14"/>
        <v>Kettering</v>
      </c>
      <c r="BB51" s="29" t="s">
        <v>744</v>
      </c>
      <c r="BC51" s="8">
        <f t="shared" si="15"/>
        <v>67</v>
      </c>
      <c r="BD51" s="8">
        <f t="array" ref="BD51">INDEX($BC$1:$BC$170,MATCH(SMALL(COUNTIF($BC$1:$BC$170,"&lt;"&amp;$BC$1:$BC$170),ROW($BC51:$BD51)),COUNTIF($BC$1:$BC$170,"&lt;"&amp;$BC$1:$BC$170),0))</f>
        <v>51</v>
      </c>
      <c r="BE51" s="8" t="str">
        <f t="array" ref="BE51">INDEX($BB$1:$BB$170,SMALL(IF($BC$1:$BC$170=$BD51,ROW($BC$1:$BC$170)),COUNTIF($BD$1:$BD51,$BD51)),1)</f>
        <v>Kensington and Chelsea</v>
      </c>
      <c r="BF51" s="8">
        <f t="shared" si="16"/>
        <v>51</v>
      </c>
      <c r="BG51" s="8" t="str">
        <f t="shared" si="17"/>
        <v>Kensington and Chelsea</v>
      </c>
    </row>
    <row r="52" spans="1:59" x14ac:dyDescent="0.25">
      <c r="A52" s="26" t="s">
        <v>469</v>
      </c>
      <c r="B52" t="str">
        <f t="shared" si="18"/>
        <v>MU</v>
      </c>
      <c r="C52" t="str">
        <f t="shared" si="19"/>
        <v>Predominantly Urban</v>
      </c>
      <c r="E52">
        <f>VLOOKUP(A52,'average earnings resident 2012'!$A$12:$EW$598,lists!$B$12,FALSE)</f>
        <v>120000</v>
      </c>
      <c r="F52">
        <f t="shared" si="20"/>
        <v>129</v>
      </c>
      <c r="G52">
        <f t="shared" si="21"/>
        <v>129</v>
      </c>
      <c r="J52">
        <f>VLOOKUP(A52,'average earnings workplace 2012'!$A$13:$GY$599,lists1!$B$12,FALSE)</f>
        <v>12.26</v>
      </c>
      <c r="K52">
        <f t="shared" si="22"/>
        <v>112</v>
      </c>
      <c r="L52">
        <f t="shared" si="23"/>
        <v>112</v>
      </c>
      <c r="R52" s="34" t="s">
        <v>554</v>
      </c>
      <c r="S52" s="11">
        <f t="shared" si="0"/>
        <v>100</v>
      </c>
      <c r="T52" s="11">
        <f t="array" ref="T52">INDEX($S$1:$S$113,MATCH(SMALL(COUNTIF($S$1:$S$113,"&lt;"&amp;$S$1:$S$113),ROW($S52:$T52)),COUNTIF($S$1:$S$113,"&lt;"&amp;$S$1:$S$113),0))</f>
        <v>49</v>
      </c>
      <c r="U52" s="11" t="str">
        <f t="array" ref="U52">INDEX($R$1:$R$113,SMALL(IF($S$1:$S$113=$T52,ROW($S$1:$S$113)),COUNTIF($T$1:$T52,$T52)),1)</f>
        <v>North Devon</v>
      </c>
      <c r="V52" s="11">
        <f t="shared" si="1"/>
        <v>49</v>
      </c>
      <c r="W52" s="11" t="str">
        <f t="shared" si="2"/>
        <v>North Devon</v>
      </c>
      <c r="Y52" s="33" t="s">
        <v>527</v>
      </c>
      <c r="Z52" s="10">
        <f t="shared" si="3"/>
        <v>51</v>
      </c>
      <c r="AA52" s="10">
        <f t="array" ref="AA52">INDEX($Z$1:$Z$70,MATCH(SMALL(COUNTIF($Z$1:$Z$70,"&lt;"&amp;$Z$1:$Z$70),ROW($Z52:$AA52)),COUNTIF($Z$1:$Z$70,"&lt;"&amp;$Z$1:$Z$70),0))</f>
        <v>51</v>
      </c>
      <c r="AB52" s="10" t="str">
        <f t="array" ref="AB52">INDEX($Y$1:$Y$70,SMALL(IF($Z$1:$Z$70=$AA52,ROW($Z$1:$Z$70)),COUNTIF($AA$1:$AA52,$AA52)),1)</f>
        <v>Staffordshire</v>
      </c>
      <c r="AC52" s="10">
        <f t="shared" si="4"/>
        <v>51</v>
      </c>
      <c r="AD52" s="10" t="str">
        <f t="shared" si="5"/>
        <v>Staffordshire</v>
      </c>
      <c r="AF52" s="32" t="s">
        <v>688</v>
      </c>
      <c r="AG52" s="9">
        <f t="shared" si="6"/>
        <v>56</v>
      </c>
      <c r="AH52" s="9">
        <f t="array" ref="AH52">INDEX($AG$1:$AG$170,MATCH(SMALL(COUNTIF($AG$1:$AG$170,"&lt;"&amp;$AG$1:$AG$170),ROW($AG52:$AH52)),COUNTIF($AG$1:$AG$170,"&lt;"&amp;$AG$1:$AG$170),0))</f>
        <v>52</v>
      </c>
      <c r="AI52" s="9" t="str">
        <f t="array" ref="AI52">INDEX($AF$1:$AF$170,SMALL(IF($AG$1:$AG$170=$AH52,ROW($AG$1:$AG$170)),COUNTIF($AH$1:$AH52,$AH52)),1)</f>
        <v>Bexley</v>
      </c>
      <c r="AJ52" s="9">
        <f t="shared" si="7"/>
        <v>52</v>
      </c>
      <c r="AK52" s="9" t="str">
        <f t="shared" si="8"/>
        <v>Bexley</v>
      </c>
      <c r="AN52" s="31" t="s">
        <v>554</v>
      </c>
      <c r="AO52" s="6">
        <f t="shared" si="9"/>
        <v>53</v>
      </c>
      <c r="AP52" s="6">
        <f t="array" ref="AP52">INDEX($AO$1:$AO$113,MATCH(SMALL(COUNTIF($AO$1:$AO$113,"&lt;"&amp;$AO$1:$AO$113),ROW($AO52:$AP52)),COUNTIF($AO$1:$AO$113,"&lt;"&amp;$AO$1:$AO$113),0))</f>
        <v>55</v>
      </c>
      <c r="AQ52" s="6" t="str">
        <f t="array" ref="AQ52">INDEX($AN$1:$AN$113,SMALL(IF($AO$1:$AO$113=$AP52,ROW($AO$1:$AO$113)),COUNTIF($AP$1:$AP52,$AP52)),1)</f>
        <v>North West Leicestershire</v>
      </c>
      <c r="AR52" s="6">
        <f t="shared" si="10"/>
        <v>52</v>
      </c>
      <c r="AS52" s="6" t="str">
        <f t="shared" si="11"/>
        <v>North West Leicestershire</v>
      </c>
      <c r="AU52" s="30" t="s">
        <v>527</v>
      </c>
      <c r="AV52" s="7">
        <f t="shared" si="12"/>
        <v>40</v>
      </c>
      <c r="AW52" s="7">
        <f t="array" ref="AW52">INDEX($AV$1:$AV$70,MATCH(SMALL(COUNTIF($AV$1:$AV$70,"&lt;"&amp;$AV$1:$AV$70),ROW($AV52:$AW52)),COUNTIF($AV$1:$AV$70,"&lt;"&amp;$AV$1:$AV$70),0))</f>
        <v>52</v>
      </c>
      <c r="AX52" s="7" t="str">
        <f t="array" ref="AX52">INDEX($AU$1:$AU$70,SMALL(IF($AV$1:$AV$70=$AW52,ROW($AV$1:$AV$70)),COUNTIF($AW$1:$AW52,$AW52)),1)</f>
        <v>Nottinghamshire</v>
      </c>
      <c r="AY52" s="7">
        <f t="shared" si="13"/>
        <v>52</v>
      </c>
      <c r="AZ52" s="7" t="str">
        <f t="shared" si="14"/>
        <v>Nottinghamshire</v>
      </c>
      <c r="BB52" s="29" t="s">
        <v>688</v>
      </c>
      <c r="BC52" s="8">
        <f t="shared" si="15"/>
        <v>99</v>
      </c>
      <c r="BD52" s="8">
        <f t="array" ref="BD52">INDEX($BC$1:$BC$170,MATCH(SMALL(COUNTIF($BC$1:$BC$170,"&lt;"&amp;$BC$1:$BC$170),ROW($BC52:$BD52)),COUNTIF($BC$1:$BC$170,"&lt;"&amp;$BC$1:$BC$170),0))</f>
        <v>52</v>
      </c>
      <c r="BE52" s="8" t="str">
        <f t="array" ref="BE52">INDEX($BB$1:$BB$170,SMALL(IF($BC$1:$BC$170=$BD52,ROW($BC$1:$BC$170)),COUNTIF($BD$1:$BD52,$BD52)),1)</f>
        <v>Wandsworth</v>
      </c>
      <c r="BF52" s="8">
        <f t="shared" si="16"/>
        <v>52</v>
      </c>
      <c r="BG52" s="8" t="str">
        <f t="shared" si="17"/>
        <v>Wandsworth</v>
      </c>
    </row>
    <row r="53" spans="1:59" x14ac:dyDescent="0.25">
      <c r="A53" s="26" t="s">
        <v>512</v>
      </c>
      <c r="B53" t="str">
        <f t="shared" si="18"/>
        <v>SR</v>
      </c>
      <c r="C53" t="str">
        <f t="shared" si="19"/>
        <v>Significant Rural</v>
      </c>
      <c r="E53">
        <f>VLOOKUP(A53,'average earnings resident 2012'!$A$12:$EW$598,lists!$B$12,FALSE)</f>
        <v>117000</v>
      </c>
      <c r="F53">
        <f t="shared" si="20"/>
        <v>68</v>
      </c>
      <c r="G53">
        <f t="shared" si="21"/>
        <v>68</v>
      </c>
      <c r="J53">
        <f>VLOOKUP(A53,'average earnings workplace 2012'!$A$13:$GY$599,lists1!$B$12,FALSE)</f>
        <v>11.64</v>
      </c>
      <c r="K53">
        <f t="shared" si="22"/>
        <v>55</v>
      </c>
      <c r="L53">
        <f t="shared" si="23"/>
        <v>55</v>
      </c>
      <c r="R53" s="34" t="s">
        <v>836</v>
      </c>
      <c r="S53" s="11">
        <f t="shared" si="0"/>
        <v>87</v>
      </c>
      <c r="T53" s="11">
        <f t="array" ref="T53">INDEX($S$1:$S$113,MATCH(SMALL(COUNTIF($S$1:$S$113,"&lt;"&amp;$S$1:$S$113),ROW($S53:$T53)),COUNTIF($S$1:$S$113,"&lt;"&amp;$S$1:$S$113),0))</f>
        <v>49</v>
      </c>
      <c r="U53" s="11" t="str">
        <f t="array" ref="U53">INDEX($R$1:$R$113,SMALL(IF($S$1:$S$113=$T53,ROW($S$1:$S$113)),COUNTIF($T$1:$T53,$T53)),1)</f>
        <v>Stroud</v>
      </c>
      <c r="V53" s="11">
        <f t="shared" si="1"/>
        <v>49</v>
      </c>
      <c r="W53" s="11" t="str">
        <f t="shared" si="2"/>
        <v>Stroud</v>
      </c>
      <c r="Y53" s="33" t="s">
        <v>563</v>
      </c>
      <c r="Z53" s="10">
        <f t="shared" si="3"/>
        <v>38</v>
      </c>
      <c r="AA53" s="10">
        <f t="array" ref="AA53">INDEX($Z$1:$Z$70,MATCH(SMALL(COUNTIF($Z$1:$Z$70,"&lt;"&amp;$Z$1:$Z$70),ROW($Z53:$AA53)),COUNTIF($Z$1:$Z$70,"&lt;"&amp;$Z$1:$Z$70),0))</f>
        <v>53</v>
      </c>
      <c r="AB53" s="10" t="str">
        <f t="array" ref="AB53">INDEX($Y$1:$Y$70,SMALL(IF($Z$1:$Z$70=$AA53,ROW($Z$1:$Z$70)),COUNTIF($AA$1:$AA53,$AA53)),1)</f>
        <v>Waveney</v>
      </c>
      <c r="AC53" s="10">
        <f t="shared" si="4"/>
        <v>53</v>
      </c>
      <c r="AD53" s="10" t="str">
        <f t="shared" si="5"/>
        <v>Waveney</v>
      </c>
      <c r="AF53" s="32" t="s">
        <v>451</v>
      </c>
      <c r="AG53" s="9">
        <f t="shared" si="6"/>
        <v>137</v>
      </c>
      <c r="AH53" s="9">
        <f t="array" ref="AH53">INDEX($AG$1:$AG$170,MATCH(SMALL(COUNTIF($AG$1:$AG$170,"&lt;"&amp;$AG$1:$AG$170),ROW($AG53:$AH53)),COUNTIF($AG$1:$AG$170,"&lt;"&amp;$AG$1:$AG$170),0))</f>
        <v>52</v>
      </c>
      <c r="AI53" s="9" t="str">
        <f t="array" ref="AI53">INDEX($AF$1:$AF$170,SMALL(IF($AG$1:$AG$170=$AH53,ROW($AG$1:$AG$170)),COUNTIF($AH$1:$AH53,$AH53)),1)</f>
        <v>Watford</v>
      </c>
      <c r="AJ53" s="9">
        <f t="shared" si="7"/>
        <v>52</v>
      </c>
      <c r="AK53" s="9" t="str">
        <f t="shared" si="8"/>
        <v>Watford</v>
      </c>
      <c r="AN53" s="31" t="s">
        <v>836</v>
      </c>
      <c r="AO53" s="6">
        <f t="shared" si="9"/>
        <v>46</v>
      </c>
      <c r="AP53" s="6">
        <f t="array" ref="AP53">INDEX($AO$1:$AO$113,MATCH(SMALL(COUNTIF($AO$1:$AO$113,"&lt;"&amp;$AO$1:$AO$113),ROW($AO53:$AP53)),COUNTIF($AO$1:$AO$113,"&lt;"&amp;$AO$1:$AO$113),0))</f>
        <v>56</v>
      </c>
      <c r="AQ53" s="6" t="str">
        <f t="array" ref="AQ53">INDEX($AN$1:$AN$113,SMALL(IF($AO$1:$AO$113=$AP53,ROW($AO$1:$AO$113)),COUNTIF($AP$1:$AP53,$AP53)),1)</f>
        <v>Rutland</v>
      </c>
      <c r="AR53" s="6">
        <f t="shared" si="10"/>
        <v>53</v>
      </c>
      <c r="AS53" s="6" t="str">
        <f t="shared" si="11"/>
        <v>Rutland</v>
      </c>
      <c r="AU53" s="30" t="s">
        <v>563</v>
      </c>
      <c r="AV53" s="7">
        <f t="shared" si="12"/>
        <v>56</v>
      </c>
      <c r="AW53" s="7">
        <f t="array" ref="AW53">INDEX($AV$1:$AV$70,MATCH(SMALL(COUNTIF($AV$1:$AV$70,"&lt;"&amp;$AV$1:$AV$70),ROW($AV53:$AW53)),COUNTIF($AV$1:$AV$70,"&lt;"&amp;$AV$1:$AV$70),0))</f>
        <v>53</v>
      </c>
      <c r="AX53" s="7" t="str">
        <f t="array" ref="AX53">INDEX($AU$1:$AU$70,SMALL(IF($AV$1:$AV$70=$AW53,ROW($AV$1:$AV$70)),COUNTIF($AW$1:$AW53,$AW53)),1)</f>
        <v>Redcar and Cleveland</v>
      </c>
      <c r="AY53" s="7">
        <f t="shared" si="13"/>
        <v>53</v>
      </c>
      <c r="AZ53" s="7" t="str">
        <f t="shared" si="14"/>
        <v>Redcar and Cleveland</v>
      </c>
      <c r="BB53" s="29" t="s">
        <v>451</v>
      </c>
      <c r="BC53" s="8">
        <f t="shared" si="15"/>
        <v>106</v>
      </c>
      <c r="BD53" s="8">
        <f t="array" ref="BD53">INDEX($BC$1:$BC$170,MATCH(SMALL(COUNTIF($BC$1:$BC$170,"&lt;"&amp;$BC$1:$BC$170),ROW($BC53:$BD53)),COUNTIF($BC$1:$BC$170,"&lt;"&amp;$BC$1:$BC$170),0))</f>
        <v>53</v>
      </c>
      <c r="BE53" s="8" t="str">
        <f t="array" ref="BE53">INDEX($BB$1:$BB$170,SMALL(IF($BC$1:$BC$170=$BD53,ROW($BC$1:$BC$170)),COUNTIF($BD$1:$BD53,$BD53)),1)</f>
        <v>Southampton</v>
      </c>
      <c r="BF53" s="8">
        <f t="shared" si="16"/>
        <v>53</v>
      </c>
      <c r="BG53" s="8" t="str">
        <f t="shared" si="17"/>
        <v>Southampton</v>
      </c>
    </row>
    <row r="54" spans="1:59" x14ac:dyDescent="0.25">
      <c r="A54" s="26" t="s">
        <v>591</v>
      </c>
      <c r="B54" t="str">
        <f t="shared" si="18"/>
        <v>OU</v>
      </c>
      <c r="C54" t="str">
        <f t="shared" si="19"/>
        <v>Predominantly Urban</v>
      </c>
      <c r="E54">
        <f>VLOOKUP(A54,'average earnings resident 2012'!$A$12:$EW$598,lists!$B$12,FALSE)</f>
        <v>263000</v>
      </c>
      <c r="F54">
        <f t="shared" si="20"/>
        <v>30</v>
      </c>
      <c r="G54">
        <f t="shared" si="21"/>
        <v>30</v>
      </c>
      <c r="J54">
        <f>VLOOKUP(A54,'average earnings workplace 2012'!$A$13:$GY$599,lists1!$B$12,FALSE)</f>
        <v>16.88</v>
      </c>
      <c r="K54">
        <f t="shared" si="22"/>
        <v>17</v>
      </c>
      <c r="L54">
        <f t="shared" si="23"/>
        <v>17</v>
      </c>
      <c r="R54" s="34" t="s">
        <v>746</v>
      </c>
      <c r="S54" s="11">
        <f t="shared" si="0"/>
        <v>49</v>
      </c>
      <c r="T54" s="11">
        <f t="array" ref="T54">INDEX($S$1:$S$113,MATCH(SMALL(COUNTIF($S$1:$S$113,"&lt;"&amp;$S$1:$S$113),ROW($S54:$T54)),COUNTIF($S$1:$S$113,"&lt;"&amp;$S$1:$S$113),0))</f>
        <v>49</v>
      </c>
      <c r="U54" s="11" t="str">
        <f t="array" ref="U54">INDEX($R$1:$R$113,SMALL(IF($S$1:$S$113=$T54,ROW($S$1:$S$113)),COUNTIF($T$1:$T54,$T54)),1)</f>
        <v>Tewkesbury</v>
      </c>
      <c r="V54" s="11">
        <f t="shared" si="1"/>
        <v>49</v>
      </c>
      <c r="W54" s="11" t="str">
        <f t="shared" si="2"/>
        <v>Tewkesbury</v>
      </c>
      <c r="Y54" s="33" t="s">
        <v>613</v>
      </c>
      <c r="Z54" s="10">
        <f t="shared" si="3"/>
        <v>2</v>
      </c>
      <c r="AA54" s="10">
        <f t="array" ref="AA54">INDEX($Z$1:$Z$70,MATCH(SMALL(COUNTIF($Z$1:$Z$70,"&lt;"&amp;$Z$1:$Z$70),ROW($Z54:$AA54)),COUNTIF($Z$1:$Z$70,"&lt;"&amp;$Z$1:$Z$70),0))</f>
        <v>54</v>
      </c>
      <c r="AB54" s="10" t="str">
        <f t="array" ref="AB54">INDEX($Y$1:$Y$70,SMALL(IF($Z$1:$Z$70=$AA54,ROW($Z$1:$Z$70)),COUNTIF($AA$1:$AA54,$AA54)),1)</f>
        <v>Wyre</v>
      </c>
      <c r="AC54" s="10">
        <f t="shared" si="4"/>
        <v>54</v>
      </c>
      <c r="AD54" s="10" t="str">
        <f t="shared" si="5"/>
        <v>Wyre</v>
      </c>
      <c r="AF54" s="32" t="s">
        <v>552</v>
      </c>
      <c r="AG54" s="9">
        <f t="shared" si="6"/>
        <v>112</v>
      </c>
      <c r="AH54" s="9">
        <f t="array" ref="AH54">INDEX($AG$1:$AG$170,MATCH(SMALL(COUNTIF($AG$1:$AG$170,"&lt;"&amp;$AG$1:$AG$170),ROW($AG54:$AH54)),COUNTIF($AG$1:$AG$170,"&lt;"&amp;$AG$1:$AG$170),0))</f>
        <v>54</v>
      </c>
      <c r="AI54" s="9" t="str">
        <f t="array" ref="AI54">INDEX($AF$1:$AF$170,SMALL(IF($AG$1:$AG$170=$AH54,ROW($AG$1:$AG$170)),COUNTIF($AH$1:$AH54,$AH54)),1)</f>
        <v>Poole</v>
      </c>
      <c r="AJ54" s="9">
        <f t="shared" si="7"/>
        <v>54</v>
      </c>
      <c r="AK54" s="9" t="str">
        <f t="shared" si="8"/>
        <v>Poole</v>
      </c>
      <c r="AN54" s="31" t="s">
        <v>746</v>
      </c>
      <c r="AO54" s="6">
        <f t="shared" si="9"/>
        <v>77</v>
      </c>
      <c r="AP54" s="6">
        <f t="array" ref="AP54">INDEX($AO$1:$AO$113,MATCH(SMALL(COUNTIF($AO$1:$AO$113,"&lt;"&amp;$AO$1:$AO$113),ROW($AO54:$AP54)),COUNTIF($AO$1:$AO$113,"&lt;"&amp;$AO$1:$AO$113),0))</f>
        <v>57</v>
      </c>
      <c r="AQ54" s="6" t="str">
        <f t="array" ref="AQ54">INDEX($AN$1:$AN$113,SMALL(IF($AO$1:$AO$113=$AP54,ROW($AO$1:$AO$113)),COUNTIF($AP$1:$AP54,$AP54)),1)</f>
        <v>Derbyshire Dales</v>
      </c>
      <c r="AR54" s="6">
        <f t="shared" si="10"/>
        <v>54</v>
      </c>
      <c r="AS54" s="6" t="str">
        <f t="shared" si="11"/>
        <v>Derbyshire Dales</v>
      </c>
      <c r="AU54" s="30" t="s">
        <v>613</v>
      </c>
      <c r="AV54" s="7">
        <f t="shared" si="12"/>
        <v>24</v>
      </c>
      <c r="AW54" s="7">
        <f t="array" ref="AW54">INDEX($AV$1:$AV$70,MATCH(SMALL(COUNTIF($AV$1:$AV$70,"&lt;"&amp;$AV$1:$AV$70),ROW($AV54:$AW54)),COUNTIF($AV$1:$AV$70,"&lt;"&amp;$AV$1:$AV$70),0))</f>
        <v>54</v>
      </c>
      <c r="AX54" s="7" t="str">
        <f t="array" ref="AX54">INDEX($AU$1:$AU$70,SMALL(IF($AV$1:$AV$70=$AW54,ROW($AV$1:$AV$70)),COUNTIF($AW$1:$AW54,$AW54)),1)</f>
        <v>Chorley</v>
      </c>
      <c r="AY54" s="7">
        <f t="shared" si="13"/>
        <v>54</v>
      </c>
      <c r="AZ54" s="7" t="str">
        <f t="shared" si="14"/>
        <v>Chorley</v>
      </c>
      <c r="BB54" s="29" t="s">
        <v>552</v>
      </c>
      <c r="BC54" s="8">
        <f t="shared" si="15"/>
        <v>96</v>
      </c>
      <c r="BD54" s="8">
        <f t="array" ref="BD54">INDEX($BC$1:$BC$170,MATCH(SMALL(COUNTIF($BC$1:$BC$170,"&lt;"&amp;$BC$1:$BC$170),ROW($BC54:$BD54)),COUNTIF($BC$1:$BC$170,"&lt;"&amp;$BC$1:$BC$170),0))</f>
        <v>54</v>
      </c>
      <c r="BE54" s="8" t="str">
        <f t="array" ref="BE54">INDEX($BB$1:$BB$170,SMALL(IF($BC$1:$BC$170=$BD54,ROW($BC$1:$BC$170)),COUNTIF($BD$1:$BD54,$BD54)),1)</f>
        <v>Portsmouth</v>
      </c>
      <c r="BF54" s="8">
        <f t="shared" si="16"/>
        <v>54</v>
      </c>
      <c r="BG54" s="8" t="str">
        <f t="shared" si="17"/>
        <v>Portsmouth</v>
      </c>
    </row>
    <row r="55" spans="1:59" x14ac:dyDescent="0.25">
      <c r="A55" s="26" t="s">
        <v>833</v>
      </c>
      <c r="B55" t="str">
        <f t="shared" si="18"/>
        <v>Predominantly Rural</v>
      </c>
      <c r="C55" t="str">
        <f t="shared" si="19"/>
        <v>Predominantly Rural</v>
      </c>
      <c r="E55">
        <f>VLOOKUP(A55,'average earnings resident 2012'!$A$12:$EW$598,lists!$B$12,FALSE)</f>
        <v>196000</v>
      </c>
      <c r="F55">
        <f t="shared" si="20"/>
        <v>40</v>
      </c>
      <c r="G55">
        <f t="shared" si="21"/>
        <v>40</v>
      </c>
      <c r="J55">
        <f>VLOOKUP(A55,'average earnings workplace 2012'!$A$13:$GY$599,lists1!$B$12,FALSE)</f>
        <v>14.02</v>
      </c>
      <c r="K55">
        <f t="shared" si="22"/>
        <v>16</v>
      </c>
      <c r="L55">
        <f t="shared" si="23"/>
        <v>16</v>
      </c>
      <c r="R55" s="34" t="s">
        <v>753</v>
      </c>
      <c r="S55" s="11">
        <f t="shared" si="0"/>
        <v>41</v>
      </c>
      <c r="T55" s="11">
        <f t="array" ref="T55">INDEX($S$1:$S$113,MATCH(SMALL(COUNTIF($S$1:$S$113,"&lt;"&amp;$S$1:$S$113),ROW($S55:$T55)),COUNTIF($S$1:$S$113,"&lt;"&amp;$S$1:$S$113),0))</f>
        <v>49</v>
      </c>
      <c r="U55" s="11" t="str">
        <f t="array" ref="U55">INDEX($R$1:$R$113,SMALL(IF($S$1:$S$113=$T55,ROW($S$1:$S$113)),COUNTIF($T$1:$T55,$T55)),1)</f>
        <v>West Devon</v>
      </c>
      <c r="V55" s="11">
        <f t="shared" si="1"/>
        <v>49</v>
      </c>
      <c r="W55" s="11" t="str">
        <f t="shared" si="2"/>
        <v>West Devon</v>
      </c>
      <c r="Y55" s="33" t="s">
        <v>564</v>
      </c>
      <c r="Z55" s="10">
        <f t="shared" si="3"/>
        <v>40</v>
      </c>
      <c r="AA55" s="10">
        <f t="array" ref="AA55">INDEX($Z$1:$Z$70,MATCH(SMALL(COUNTIF($Z$1:$Z$70,"&lt;"&amp;$Z$1:$Z$70),ROW($Z55:$AA55)),COUNTIF($Z$1:$Z$70,"&lt;"&amp;$Z$1:$Z$70),0))</f>
        <v>55</v>
      </c>
      <c r="AB55" s="10" t="str">
        <f t="array" ref="AB55">INDEX($Y$1:$Y$70,SMALL(IF($Z$1:$Z$70=$AA55,ROW($Z$1:$Z$70)),COUNTIF($AA$1:$AA55,$AA55)),1)</f>
        <v>East Staffordshire</v>
      </c>
      <c r="AC55" s="10">
        <f t="shared" si="4"/>
        <v>55</v>
      </c>
      <c r="AD55" s="10" t="str">
        <f t="shared" si="5"/>
        <v>East Staffordshire</v>
      </c>
      <c r="AF55" s="32" t="s">
        <v>760</v>
      </c>
      <c r="AG55" s="9">
        <f t="shared" si="6"/>
        <v>103</v>
      </c>
      <c r="AH55" s="9">
        <f t="array" ref="AH55">INDEX($AG$1:$AG$170,MATCH(SMALL(COUNTIF($AG$1:$AG$170,"&lt;"&amp;$AG$1:$AG$170),ROW($AG55:$AH55)),COUNTIF($AG$1:$AG$170,"&lt;"&amp;$AG$1:$AG$170),0))</f>
        <v>54</v>
      </c>
      <c r="AI55" s="9" t="str">
        <f t="array" ref="AI55">INDEX($AF$1:$AF$170,SMALL(IF($AG$1:$AG$170=$AH55,ROW($AG$1:$AG$170)),COUNTIF($AH$1:$AH55,$AH55)),1)</f>
        <v>Rochford</v>
      </c>
      <c r="AJ55" s="9">
        <f t="shared" si="7"/>
        <v>54</v>
      </c>
      <c r="AK55" s="9" t="str">
        <f t="shared" si="8"/>
        <v>Rochford</v>
      </c>
      <c r="AN55" s="31" t="s">
        <v>753</v>
      </c>
      <c r="AO55" s="6">
        <f t="shared" si="9"/>
        <v>96</v>
      </c>
      <c r="AP55" s="6">
        <f t="array" ref="AP55">INDEX($AO$1:$AO$113,MATCH(SMALL(COUNTIF($AO$1:$AO$113,"&lt;"&amp;$AO$1:$AO$113),ROW($AO55:$AP55)),COUNTIF($AO$1:$AO$113,"&lt;"&amp;$AO$1:$AO$113),0))</f>
        <v>57</v>
      </c>
      <c r="AQ55" s="6" t="str">
        <f t="array" ref="AQ55">INDEX($AN$1:$AN$113,SMALL(IF($AO$1:$AO$113=$AP55,ROW($AO$1:$AO$113)),COUNTIF($AP$1:$AP55,$AP55)),1)</f>
        <v>St Edmundsbury</v>
      </c>
      <c r="AR55" s="6">
        <f t="shared" si="10"/>
        <v>54</v>
      </c>
      <c r="AS55" s="6" t="str">
        <f t="shared" si="11"/>
        <v>St Edmundsbury</v>
      </c>
      <c r="AU55" s="30" t="s">
        <v>564</v>
      </c>
      <c r="AV55" s="7">
        <f t="shared" si="12"/>
        <v>41</v>
      </c>
      <c r="AW55" s="7">
        <f t="array" ref="AW55">INDEX($AV$1:$AV$70,MATCH(SMALL(COUNTIF($AV$1:$AV$70,"&lt;"&amp;$AV$1:$AV$70),ROW($AV55:$AW55)),COUNTIF($AV$1:$AV$70,"&lt;"&amp;$AV$1:$AV$70),0))</f>
        <v>55</v>
      </c>
      <c r="AX55" s="7" t="str">
        <f t="array" ref="AX55">INDEX($AU$1:$AU$70,SMALL(IF($AV$1:$AV$70=$AW55,ROW($AV$1:$AV$70)),COUNTIF($AW$1:$AW55,$AW55)),1)</f>
        <v>Calderdale</v>
      </c>
      <c r="AY55" s="7">
        <f t="shared" si="13"/>
        <v>55</v>
      </c>
      <c r="AZ55" s="7" t="str">
        <f t="shared" si="14"/>
        <v>Calderdale</v>
      </c>
      <c r="BB55" s="29" t="s">
        <v>760</v>
      </c>
      <c r="BC55" s="8">
        <f t="shared" si="15"/>
        <v>59</v>
      </c>
      <c r="BD55" s="8">
        <f t="array" ref="BD55">INDEX($BC$1:$BC$170,MATCH(SMALL(COUNTIF($BC$1:$BC$170,"&lt;"&amp;$BC$1:$BC$170),ROW($BC55:$BD55)),COUNTIF($BC$1:$BC$170,"&lt;"&amp;$BC$1:$BC$170),0))</f>
        <v>55</v>
      </c>
      <c r="BE55" s="8" t="str">
        <f t="array" ref="BE55">INDEX($BB$1:$BB$170,SMALL(IF($BC$1:$BC$170=$BD55,ROW($BC$1:$BC$170)),COUNTIF($BD$1:$BD55,$BD55)),1)</f>
        <v>Lewisham</v>
      </c>
      <c r="BF55" s="8">
        <f t="shared" si="16"/>
        <v>55</v>
      </c>
      <c r="BG55" s="8" t="str">
        <f t="shared" si="17"/>
        <v>Lewisham</v>
      </c>
    </row>
    <row r="56" spans="1:59" x14ac:dyDescent="0.25">
      <c r="A56" s="26" t="s">
        <v>631</v>
      </c>
      <c r="B56" t="str">
        <f t="shared" si="18"/>
        <v>MU</v>
      </c>
      <c r="C56" t="str">
        <f t="shared" si="19"/>
        <v>Predominantly Urban</v>
      </c>
      <c r="E56">
        <f>VLOOKUP(A56,'average earnings resident 2012'!$A$12:$EW$598,lists!$B$12,FALSE)</f>
        <v>480000</v>
      </c>
      <c r="F56">
        <f t="shared" si="20"/>
        <v>3</v>
      </c>
      <c r="G56">
        <f t="shared" si="21"/>
        <v>3</v>
      </c>
      <c r="J56">
        <f>VLOOKUP(A56,'average earnings workplace 2012'!$A$13:$GY$599,lists1!$B$12,FALSE)</f>
        <v>19.079999999999998</v>
      </c>
      <c r="K56">
        <f t="shared" si="22"/>
        <v>10</v>
      </c>
      <c r="L56">
        <f t="shared" si="23"/>
        <v>10</v>
      </c>
      <c r="R56" s="34" t="s">
        <v>526</v>
      </c>
      <c r="S56" s="11">
        <f t="shared" si="0"/>
        <v>97</v>
      </c>
      <c r="T56" s="11">
        <f t="array" ref="T56">INDEX($S$1:$S$113,MATCH(SMALL(COUNTIF($S$1:$S$113,"&lt;"&amp;$S$1:$S$113),ROW($S56:$T56)),COUNTIF($S$1:$S$113,"&lt;"&amp;$S$1:$S$113),0))</f>
        <v>49</v>
      </c>
      <c r="U56" s="11" t="str">
        <f t="array" ref="U56">INDEX($R$1:$R$113,SMALL(IF($S$1:$S$113=$T56,ROW($S$1:$S$113)),COUNTIF($T$1:$T56,$T56)),1)</f>
        <v>West Somerset</v>
      </c>
      <c r="V56" s="11">
        <f t="shared" si="1"/>
        <v>49</v>
      </c>
      <c r="W56" s="11" t="str">
        <f t="shared" si="2"/>
        <v>West Somerset</v>
      </c>
      <c r="Y56" s="33" t="s">
        <v>830</v>
      </c>
      <c r="Z56" s="10">
        <f t="shared" si="3"/>
        <v>51</v>
      </c>
      <c r="AA56" s="10">
        <f t="array" ref="AA56">INDEX($Z$1:$Z$70,MATCH(SMALL(COUNTIF($Z$1:$Z$70,"&lt;"&amp;$Z$1:$Z$70),ROW($Z56:$AA56)),COUNTIF($Z$1:$Z$70,"&lt;"&amp;$Z$1:$Z$70),0))</f>
        <v>56</v>
      </c>
      <c r="AB56" s="10" t="str">
        <f t="array" ref="AB56">INDEX($Y$1:$Y$70,SMALL(IF($Z$1:$Z$70=$AA56,ROW($Z$1:$Z$70)),COUNTIF($AA$1:$AA56,$AA56)),1)</f>
        <v>Nottinghamshire</v>
      </c>
      <c r="AC56" s="10">
        <f t="shared" si="4"/>
        <v>56</v>
      </c>
      <c r="AD56" s="10" t="str">
        <f t="shared" si="5"/>
        <v>Nottinghamshire</v>
      </c>
      <c r="AF56" s="32" t="s">
        <v>689</v>
      </c>
      <c r="AG56" s="9">
        <f t="shared" si="6"/>
        <v>100</v>
      </c>
      <c r="AH56" s="9">
        <f t="array" ref="AH56">INDEX($AG$1:$AG$170,MATCH(SMALL(COUNTIF($AG$1:$AG$170,"&lt;"&amp;$AG$1:$AG$170),ROW($AG56:$AH56)),COUNTIF($AG$1:$AG$170,"&lt;"&amp;$AG$1:$AG$170),0))</f>
        <v>56</v>
      </c>
      <c r="AI56" s="9" t="str">
        <f t="array" ref="AI56">INDEX($AF$1:$AF$170,SMALL(IF($AG$1:$AG$170=$AH56,ROW($AG$1:$AG$170)),COUNTIF($AH$1:$AH56,$AH56)),1)</f>
        <v>Fareham</v>
      </c>
      <c r="AJ56" s="9">
        <f t="shared" si="7"/>
        <v>56</v>
      </c>
      <c r="AK56" s="9" t="str">
        <f t="shared" si="8"/>
        <v>Fareham</v>
      </c>
      <c r="AN56" s="31" t="s">
        <v>526</v>
      </c>
      <c r="AO56" s="6">
        <f t="shared" si="9"/>
        <v>75</v>
      </c>
      <c r="AP56" s="6">
        <f t="array" ref="AP56">INDEX($AO$1:$AO$113,MATCH(SMALL(COUNTIF($AO$1:$AO$113,"&lt;"&amp;$AO$1:$AO$113),ROW($AO56:$AP56)),COUNTIF($AO$1:$AO$113,"&lt;"&amp;$AO$1:$AO$113),0))</f>
        <v>59</v>
      </c>
      <c r="AQ56" s="6" t="str">
        <f t="array" ref="AQ56">INDEX($AN$1:$AN$113,SMALL(IF($AO$1:$AO$113=$AP56,ROW($AO$1:$AO$113)),COUNTIF($AP$1:$AP56,$AP56)),1)</f>
        <v>West Lindsey</v>
      </c>
      <c r="AR56" s="6">
        <f t="shared" si="10"/>
        <v>56</v>
      </c>
      <c r="AS56" s="6" t="str">
        <f t="shared" si="11"/>
        <v>West Lindsey</v>
      </c>
      <c r="AU56" s="30" t="s">
        <v>830</v>
      </c>
      <c r="AV56" s="7">
        <f t="shared" si="12"/>
        <v>57</v>
      </c>
      <c r="AW56" s="7">
        <f t="array" ref="AW56">INDEX($AV$1:$AV$70,MATCH(SMALL(COUNTIF($AV$1:$AV$70,"&lt;"&amp;$AV$1:$AV$70),ROW($AV56:$AW56)),COUNTIF($AV$1:$AV$70,"&lt;"&amp;$AV$1:$AV$70),0))</f>
        <v>56</v>
      </c>
      <c r="AX56" s="7" t="str">
        <f t="array" ref="AX56">INDEX($AU$1:$AU$70,SMALL(IF($AV$1:$AV$70=$AW56,ROW($AV$1:$AV$70)),COUNTIF($AW$1:$AW56,$AW56)),1)</f>
        <v>South Staffordshire</v>
      </c>
      <c r="AY56" s="7">
        <f t="shared" si="13"/>
        <v>56</v>
      </c>
      <c r="AZ56" s="7" t="str">
        <f t="shared" si="14"/>
        <v>South Staffordshire</v>
      </c>
      <c r="BB56" s="29" t="s">
        <v>689</v>
      </c>
      <c r="BC56" s="8">
        <f t="shared" si="15"/>
        <v>122</v>
      </c>
      <c r="BD56" s="8">
        <f t="array" ref="BD56">INDEX($BC$1:$BC$170,MATCH(SMALL(COUNTIF($BC$1:$BC$170,"&lt;"&amp;$BC$1:$BC$170),ROW($BC56:$BD56)),COUNTIF($BC$1:$BC$170,"&lt;"&amp;$BC$1:$BC$170),0))</f>
        <v>55</v>
      </c>
      <c r="BE56" s="8" t="str">
        <f t="array" ref="BE56">INDEX($BB$1:$BB$170,SMALL(IF($BC$1:$BC$170=$BD56,ROW($BC$1:$BC$170)),COUNTIF($BD$1:$BD56,$BD56)),1)</f>
        <v>Watford</v>
      </c>
      <c r="BF56" s="8">
        <f t="shared" si="16"/>
        <v>55</v>
      </c>
      <c r="BG56" s="8" t="str">
        <f t="shared" si="17"/>
        <v>Watford</v>
      </c>
    </row>
    <row r="57" spans="1:59" x14ac:dyDescent="0.25">
      <c r="A57" s="26" t="s">
        <v>559</v>
      </c>
      <c r="B57" t="str">
        <f t="shared" si="18"/>
        <v>SR</v>
      </c>
      <c r="C57" t="str">
        <f t="shared" si="19"/>
        <v>Significant Rural</v>
      </c>
      <c r="E57">
        <f>VLOOKUP(A57,'average earnings resident 2012'!$A$12:$EW$598,lists!$B$12,FALSE)</f>
        <v>123500</v>
      </c>
      <c r="F57">
        <f t="shared" si="20"/>
        <v>64</v>
      </c>
      <c r="G57">
        <f t="shared" si="21"/>
        <v>64</v>
      </c>
      <c r="J57">
        <f>VLOOKUP(A57,'average earnings workplace 2012'!$A$13:$GY$599,lists1!$B$12,FALSE)</f>
        <v>10.14</v>
      </c>
      <c r="K57">
        <f t="shared" si="22"/>
        <v>67</v>
      </c>
      <c r="L57">
        <f t="shared" si="23"/>
        <v>67</v>
      </c>
      <c r="R57" s="34" t="s">
        <v>538</v>
      </c>
      <c r="S57" s="11">
        <f t="shared" si="0"/>
        <v>95</v>
      </c>
      <c r="T57" s="11">
        <f t="array" ref="T57">INDEX($S$1:$S$113,MATCH(SMALL(COUNTIF($S$1:$S$113,"&lt;"&amp;$S$1:$S$113),ROW($S57:$T57)),COUNTIF($S$1:$S$113,"&lt;"&amp;$S$1:$S$113),0))</f>
        <v>57</v>
      </c>
      <c r="U57" s="11" t="str">
        <f t="array" ref="U57">INDEX($R$1:$R$113,SMALL(IF($S$1:$S$113=$T57,ROW($S$1:$S$113)),COUNTIF($T$1:$T57,$T57)),1)</f>
        <v>Ribble Valley</v>
      </c>
      <c r="V57" s="11">
        <f t="shared" si="1"/>
        <v>57</v>
      </c>
      <c r="W57" s="11" t="str">
        <f t="shared" si="2"/>
        <v>Ribble Valley</v>
      </c>
      <c r="Y57" s="33" t="s">
        <v>704</v>
      </c>
      <c r="Z57" s="10">
        <f t="shared" si="3"/>
        <v>41</v>
      </c>
      <c r="AA57" s="10">
        <f t="array" ref="AA57">INDEX($Z$1:$Z$70,MATCH(SMALL(COUNTIF($Z$1:$Z$70,"&lt;"&amp;$Z$1:$Z$70),ROW($Z57:$AA57)),COUNTIF($Z$1:$Z$70,"&lt;"&amp;$Z$1:$Z$70),0))</f>
        <v>57</v>
      </c>
      <c r="AB57" s="10" t="str">
        <f t="array" ref="AB57">INDEX($Y$1:$Y$70,SMALL(IF($Z$1:$Z$70=$AA57,ROW($Z$1:$Z$70)),COUNTIF($AA$1:$AA57,$AA57)),1)</f>
        <v>Derbyshire</v>
      </c>
      <c r="AC57" s="10">
        <f t="shared" si="4"/>
        <v>57</v>
      </c>
      <c r="AD57" s="10" t="str">
        <f t="shared" si="5"/>
        <v>Derbyshire</v>
      </c>
      <c r="AF57" s="32" t="s">
        <v>700</v>
      </c>
      <c r="AG57" s="9">
        <f t="shared" si="6"/>
        <v>74</v>
      </c>
      <c r="AH57" s="9">
        <f t="array" ref="AH57">INDEX($AG$1:$AG$170,MATCH(SMALL(COUNTIF($AG$1:$AG$170,"&lt;"&amp;$AG$1:$AG$170),ROW($AG57:$AH57)),COUNTIF($AG$1:$AG$170,"&lt;"&amp;$AG$1:$AG$170),0))</f>
        <v>57</v>
      </c>
      <c r="AI57" s="9" t="str">
        <f t="array" ref="AI57">INDEX($AF$1:$AF$170,SMALL(IF($AG$1:$AG$170=$AH57,ROW($AG$1:$AG$170)),COUNTIF($AH$1:$AH57,$AH57)),1)</f>
        <v>Adur</v>
      </c>
      <c r="AJ57" s="9">
        <f t="shared" si="7"/>
        <v>57</v>
      </c>
      <c r="AK57" s="9" t="str">
        <f t="shared" si="8"/>
        <v>Adur</v>
      </c>
      <c r="AN57" s="31" t="s">
        <v>538</v>
      </c>
      <c r="AO57" s="6">
        <f t="shared" si="9"/>
        <v>69</v>
      </c>
      <c r="AP57" s="6">
        <f t="array" ref="AP57">INDEX($AO$1:$AO$113,MATCH(SMALL(COUNTIF($AO$1:$AO$113,"&lt;"&amp;$AO$1:$AO$113),ROW($AO57:$AP57)),COUNTIF($AO$1:$AO$113,"&lt;"&amp;$AO$1:$AO$113),0))</f>
        <v>60</v>
      </c>
      <c r="AQ57" s="6" t="str">
        <f t="array" ref="AQ57">INDEX($AN$1:$AN$113,SMALL(IF($AO$1:$AO$113=$AP57,ROW($AO$1:$AO$113)),COUNTIF($AP$1:$AP57,$AP57)),1)</f>
        <v>Tandridge</v>
      </c>
      <c r="AR57" s="6">
        <f t="shared" si="10"/>
        <v>57</v>
      </c>
      <c r="AS57" s="6" t="str">
        <f t="shared" si="11"/>
        <v>Tandridge</v>
      </c>
      <c r="AU57" s="30" t="s">
        <v>704</v>
      </c>
      <c r="AV57" s="7">
        <f t="shared" si="12"/>
        <v>63</v>
      </c>
      <c r="AW57" s="7">
        <f t="array" ref="AW57">INDEX($AV$1:$AV$70,MATCH(SMALL(COUNTIF($AV$1:$AV$70,"&lt;"&amp;$AV$1:$AV$70),ROW($AV57:$AW57)),COUNTIF($AV$1:$AV$70,"&lt;"&amp;$AV$1:$AV$70),0))</f>
        <v>57</v>
      </c>
      <c r="AX57" s="7" t="str">
        <f t="array" ref="AX57">INDEX($AU$1:$AU$70,SMALL(IF($AV$1:$AV$70=$AW57,ROW($AV$1:$AV$70)),COUNTIF($AW$1:$AW57,$AW57)),1)</f>
        <v>Staffordshire</v>
      </c>
      <c r="AY57" s="7">
        <f t="shared" si="13"/>
        <v>57</v>
      </c>
      <c r="AZ57" s="7" t="str">
        <f t="shared" si="14"/>
        <v>Staffordshire</v>
      </c>
      <c r="BB57" s="29" t="s">
        <v>700</v>
      </c>
      <c r="BC57" s="8">
        <f t="shared" si="15"/>
        <v>42</v>
      </c>
      <c r="BD57" s="8">
        <f t="array" ref="BD57">INDEX($BC$1:$BC$170,MATCH(SMALL(COUNTIF($BC$1:$BC$170,"&lt;"&amp;$BC$1:$BC$170),ROW($BC57:$BD57)),COUNTIF($BC$1:$BC$170,"&lt;"&amp;$BC$1:$BC$170),0))</f>
        <v>57</v>
      </c>
      <c r="BE57" s="8" t="str">
        <f t="array" ref="BE57">INDEX($BB$1:$BB$170,SMALL(IF($BC$1:$BC$170=$BD57,ROW($BC$1:$BC$170)),COUNTIF($BD$1:$BD57,$BD57)),1)</f>
        <v>Bexley</v>
      </c>
      <c r="BF57" s="8">
        <f t="shared" si="16"/>
        <v>57</v>
      </c>
      <c r="BG57" s="8" t="str">
        <f t="shared" si="17"/>
        <v>Bexley</v>
      </c>
    </row>
    <row r="58" spans="1:59" x14ac:dyDescent="0.25">
      <c r="A58" s="26" t="s">
        <v>697</v>
      </c>
      <c r="B58" t="str">
        <f t="shared" si="18"/>
        <v>OU</v>
      </c>
      <c r="C58" t="str">
        <f t="shared" si="19"/>
        <v>Predominantly Urban</v>
      </c>
      <c r="E58">
        <f>VLOOKUP(A58,'average earnings resident 2012'!$A$12:$EW$598,lists!$B$12,FALSE)</f>
        <v>200000</v>
      </c>
      <c r="F58">
        <f t="shared" si="20"/>
        <v>57</v>
      </c>
      <c r="G58">
        <f t="shared" si="21"/>
        <v>57</v>
      </c>
      <c r="J58">
        <f>VLOOKUP(A58,'average earnings workplace 2012'!$A$13:$GY$599,lists1!$B$12,FALSE)</f>
        <v>13.7</v>
      </c>
      <c r="K58">
        <f t="shared" si="22"/>
        <v>74</v>
      </c>
      <c r="L58">
        <f t="shared" si="23"/>
        <v>74</v>
      </c>
      <c r="R58" s="34" t="s">
        <v>498</v>
      </c>
      <c r="S58" s="11">
        <f t="shared" si="0"/>
        <v>112</v>
      </c>
      <c r="T58" s="11">
        <f t="array" ref="T58">INDEX($S$1:$S$113,MATCH(SMALL(COUNTIF($S$1:$S$113,"&lt;"&amp;$S$1:$S$113),ROW($S58:$T58)),COUNTIF($S$1:$S$113,"&lt;"&amp;$S$1:$S$113),0))</f>
        <v>58</v>
      </c>
      <c r="U58" s="11" t="str">
        <f t="array" ref="U58">INDEX($R$1:$R$113,SMALL(IF($S$1:$S$113=$T58,ROW($S$1:$S$113)),COUNTIF($T$1:$T58,$T58)),1)</f>
        <v>North Somerset</v>
      </c>
      <c r="V58" s="11">
        <f t="shared" si="1"/>
        <v>58</v>
      </c>
      <c r="W58" s="11" t="str">
        <f t="shared" si="2"/>
        <v>North Somerset</v>
      </c>
      <c r="Y58" s="33" t="s">
        <v>766</v>
      </c>
      <c r="Z58" s="10">
        <f t="shared" si="3"/>
        <v>34</v>
      </c>
      <c r="AA58" s="10">
        <f t="array" ref="AA58">INDEX($Z$1:$Z$70,MATCH(SMALL(COUNTIF($Z$1:$Z$70,"&lt;"&amp;$Z$1:$Z$70),ROW($Z58:$AA58)),COUNTIF($Z$1:$Z$70,"&lt;"&amp;$Z$1:$Z$70),0))</f>
        <v>58</v>
      </c>
      <c r="AB58" s="10" t="str">
        <f t="array" ref="AB58">INDEX($Y$1:$Y$70,SMALL(IF($Z$1:$Z$70=$AA58,ROW($Z$1:$Z$70)),COUNTIF($AA$1:$AA58,$AA58)),1)</f>
        <v>Wellingborough</v>
      </c>
      <c r="AC58" s="10">
        <f t="shared" si="4"/>
        <v>58</v>
      </c>
      <c r="AD58" s="10" t="str">
        <f t="shared" si="5"/>
        <v>Wellingborough</v>
      </c>
      <c r="AF58" s="32" t="s">
        <v>653</v>
      </c>
      <c r="AG58" s="9">
        <f t="shared" si="6"/>
        <v>36</v>
      </c>
      <c r="AH58" s="9">
        <f t="array" ref="AH58">INDEX($AG$1:$AG$170,MATCH(SMALL(COUNTIF($AG$1:$AG$170,"&lt;"&amp;$AG$1:$AG$170),ROW($AG58:$AH58)),COUNTIF($AG$1:$AG$170,"&lt;"&amp;$AG$1:$AG$170),0))</f>
        <v>57</v>
      </c>
      <c r="AI58" s="9" t="str">
        <f t="array" ref="AI58">INDEX($AF$1:$AF$170,SMALL(IF($AG$1:$AG$170=$AH58,ROW($AG$1:$AG$170)),COUNTIF($AH$1:$AH58,$AH58)),1)</f>
        <v>Arun</v>
      </c>
      <c r="AJ58" s="9">
        <f t="shared" si="7"/>
        <v>57</v>
      </c>
      <c r="AK58" s="9" t="str">
        <f t="shared" si="8"/>
        <v>Arun</v>
      </c>
      <c r="AN58" s="31" t="s">
        <v>498</v>
      </c>
      <c r="AO58" s="6">
        <f t="shared" si="9"/>
        <v>36</v>
      </c>
      <c r="AP58" s="6">
        <f t="array" ref="AP58">INDEX($AO$1:$AO$113,MATCH(SMALL(COUNTIF($AO$1:$AO$113,"&lt;"&amp;$AO$1:$AO$113),ROW($AO58:$AP58)),COUNTIF($AO$1:$AO$113,"&lt;"&amp;$AO$1:$AO$113),0))</f>
        <v>61</v>
      </c>
      <c r="AQ58" s="6" t="str">
        <f t="array" ref="AQ58">INDEX($AN$1:$AN$113,SMALL(IF($AO$1:$AO$113=$AP58,ROW($AO$1:$AO$113)),COUNTIF($AP$1:$AP58,$AP58)),1)</f>
        <v>Hambleton</v>
      </c>
      <c r="AR58" s="6">
        <f t="shared" si="10"/>
        <v>58</v>
      </c>
      <c r="AS58" s="6" t="str">
        <f t="shared" si="11"/>
        <v>Hambleton</v>
      </c>
      <c r="AU58" s="30" t="s">
        <v>766</v>
      </c>
      <c r="AV58" s="7">
        <f t="shared" si="12"/>
        <v>47</v>
      </c>
      <c r="AW58" s="7">
        <f t="array" ref="AW58">INDEX($AV$1:$AV$70,MATCH(SMALL(COUNTIF($AV$1:$AV$70,"&lt;"&amp;$AV$1:$AV$70),ROW($AV58:$AW58)),COUNTIF($AV$1:$AV$70,"&lt;"&amp;$AV$1:$AV$70),0))</f>
        <v>58</v>
      </c>
      <c r="AX58" s="7" t="str">
        <f t="array" ref="AX58">INDEX($AU$1:$AU$70,SMALL(IF($AV$1:$AV$70=$AW58,ROW($AV$1:$AV$70)),COUNTIF($AW$1:$AW58,$AW58)),1)</f>
        <v>Scarborough</v>
      </c>
      <c r="AY58" s="7">
        <f t="shared" si="13"/>
        <v>58</v>
      </c>
      <c r="AZ58" s="7" t="str">
        <f t="shared" si="14"/>
        <v>Scarborough</v>
      </c>
      <c r="BB58" s="29" t="s">
        <v>653</v>
      </c>
      <c r="BC58" s="8">
        <f t="shared" si="15"/>
        <v>33</v>
      </c>
      <c r="BD58" s="8">
        <f t="array" ref="BD58">INDEX($BC$1:$BC$170,MATCH(SMALL(COUNTIF($BC$1:$BC$170,"&lt;"&amp;$BC$1:$BC$170),ROW($BC58:$BD58)),COUNTIF($BC$1:$BC$170,"&lt;"&amp;$BC$1:$BC$170),0))</f>
        <v>58</v>
      </c>
      <c r="BE58" s="8" t="str">
        <f t="array" ref="BE58">INDEX($BB$1:$BB$170,SMALL(IF($BC$1:$BC$170=$BD58,ROW($BC$1:$BC$170)),COUNTIF($BD$1:$BD58,$BD58)),1)</f>
        <v>Manchester</v>
      </c>
      <c r="BF58" s="8">
        <f t="shared" si="16"/>
        <v>58</v>
      </c>
      <c r="BG58" s="8" t="str">
        <f t="shared" si="17"/>
        <v>Manchester</v>
      </c>
    </row>
    <row r="59" spans="1:59" x14ac:dyDescent="0.25">
      <c r="A59" s="26" t="s">
        <v>464</v>
      </c>
      <c r="B59" t="str">
        <f t="shared" si="18"/>
        <v>SR</v>
      </c>
      <c r="C59" t="str">
        <f t="shared" si="19"/>
        <v>Significant Rural</v>
      </c>
      <c r="E59">
        <f>VLOOKUP(A59,'average earnings resident 2012'!$A$12:$EW$598,lists!$B$12,FALSE)</f>
        <v>120000</v>
      </c>
      <c r="F59">
        <f t="shared" si="20"/>
        <v>65</v>
      </c>
      <c r="G59">
        <f t="shared" si="21"/>
        <v>65</v>
      </c>
      <c r="J59">
        <f>VLOOKUP(A59,'average earnings workplace 2012'!$A$13:$GY$599,lists1!$B$12,FALSE)</f>
        <v>11.26</v>
      </c>
      <c r="K59">
        <f t="shared" si="22"/>
        <v>60</v>
      </c>
      <c r="L59">
        <f t="shared" si="23"/>
        <v>60</v>
      </c>
      <c r="R59" s="34" t="s">
        <v>621</v>
      </c>
      <c r="S59" s="11">
        <f t="shared" si="0"/>
        <v>75</v>
      </c>
      <c r="T59" s="11">
        <f t="array" ref="T59">INDEX($S$1:$S$113,MATCH(SMALL(COUNTIF($S$1:$S$113,"&lt;"&amp;$S$1:$S$113),ROW($S59:$T59)),COUNTIF($S$1:$S$113,"&lt;"&amp;$S$1:$S$113),0))</f>
        <v>59</v>
      </c>
      <c r="U59" s="11" t="str">
        <f t="array" ref="U59">INDEX($R$1:$R$113,SMALL(IF($S$1:$S$113=$T59,ROW($S$1:$S$113)),COUNTIF($T$1:$T59,$T59)),1)</f>
        <v>Ryedale</v>
      </c>
      <c r="V59" s="11">
        <f t="shared" si="1"/>
        <v>59</v>
      </c>
      <c r="W59" s="11" t="str">
        <f t="shared" si="2"/>
        <v>Ryedale</v>
      </c>
      <c r="Y59" s="33" t="s">
        <v>707</v>
      </c>
      <c r="Z59" s="10">
        <f t="shared" si="3"/>
        <v>13</v>
      </c>
      <c r="AA59" s="10">
        <f t="array" ref="AA59">INDEX($Z$1:$Z$70,MATCH(SMALL(COUNTIF($Z$1:$Z$70,"&lt;"&amp;$Z$1:$Z$70),ROW($Z59:$AA59)),COUNTIF($Z$1:$Z$70,"&lt;"&amp;$Z$1:$Z$70),0))</f>
        <v>59</v>
      </c>
      <c r="AB59" s="10" t="str">
        <f t="array" ref="AB59">INDEX($Y$1:$Y$70,SMALL(IF($Z$1:$Z$70=$AA59,ROW($Z$1:$Z$70)),COUNTIF($AA$1:$AA59,$AA59)),1)</f>
        <v>Great Yarmouth</v>
      </c>
      <c r="AC59" s="10">
        <f t="shared" si="4"/>
        <v>59</v>
      </c>
      <c r="AD59" s="10" t="str">
        <f t="shared" si="5"/>
        <v>Great Yarmouth</v>
      </c>
      <c r="AF59" s="32" t="s">
        <v>633</v>
      </c>
      <c r="AG59" s="9">
        <f t="shared" si="6"/>
        <v>14</v>
      </c>
      <c r="AH59" s="9">
        <f t="array" ref="AH59">INDEX($AG$1:$AG$170,MATCH(SMALL(COUNTIF($AG$1:$AG$170,"&lt;"&amp;$AG$1:$AG$170),ROW($AG59:$AH59)),COUNTIF($AG$1:$AG$170,"&lt;"&amp;$AG$1:$AG$170),0))</f>
        <v>57</v>
      </c>
      <c r="AI59" s="9" t="str">
        <f t="array" ref="AI59">INDEX($AF$1:$AF$170,SMALL(IF($AG$1:$AG$170=$AH59,ROW($AG$1:$AG$170)),COUNTIF($AH$1:$AH59,$AH59)),1)</f>
        <v>Canterbury</v>
      </c>
      <c r="AJ59" s="9">
        <f t="shared" si="7"/>
        <v>57</v>
      </c>
      <c r="AK59" s="9" t="str">
        <f t="shared" si="8"/>
        <v>Canterbury</v>
      </c>
      <c r="AN59" s="31" t="s">
        <v>621</v>
      </c>
      <c r="AO59" s="6">
        <f t="shared" si="9"/>
        <v>107</v>
      </c>
      <c r="AP59" s="6">
        <f t="array" ref="AP59">INDEX($AO$1:$AO$113,MATCH(SMALL(COUNTIF($AO$1:$AO$113,"&lt;"&amp;$AO$1:$AO$113),ROW($AO59:$AP59)),COUNTIF($AO$1:$AO$113,"&lt;"&amp;$AO$1:$AO$113),0))</f>
        <v>62</v>
      </c>
      <c r="AQ59" s="6" t="str">
        <f t="array" ref="AQ59">INDEX($AN$1:$AN$113,SMALL(IF($AO$1:$AO$113=$AP59,ROW($AO$1:$AO$113)),COUNTIF($AP$1:$AP59,$AP59)),1)</f>
        <v>Lichfield</v>
      </c>
      <c r="AR59" s="6">
        <f t="shared" si="10"/>
        <v>59</v>
      </c>
      <c r="AS59" s="6" t="str">
        <f t="shared" si="11"/>
        <v>Lichfield</v>
      </c>
      <c r="AU59" s="30" t="s">
        <v>707</v>
      </c>
      <c r="AV59" s="7">
        <f t="shared" si="12"/>
        <v>6</v>
      </c>
      <c r="AW59" s="7">
        <f t="array" ref="AW59">INDEX($AV$1:$AV$70,MATCH(SMALL(COUNTIF($AV$1:$AV$70,"&lt;"&amp;$AV$1:$AV$70),ROW($AV59:$AW59)),COUNTIF($AV$1:$AV$70,"&lt;"&amp;$AV$1:$AV$70),0))</f>
        <v>59</v>
      </c>
      <c r="AX59" s="7" t="str">
        <f t="array" ref="AX59">INDEX($AU$1:$AU$70,SMALL(IF($AV$1:$AV$70=$AW59,ROW($AV$1:$AV$70)),COUNTIF($AW$1:$AW59,$AW59)),1)</f>
        <v>Lancashire</v>
      </c>
      <c r="AY59" s="7">
        <f t="shared" si="13"/>
        <v>59</v>
      </c>
      <c r="AZ59" s="7" t="str">
        <f t="shared" si="14"/>
        <v>Lancashire</v>
      </c>
      <c r="BB59" s="29" t="s">
        <v>633</v>
      </c>
      <c r="BC59" s="8">
        <f t="shared" si="15"/>
        <v>27</v>
      </c>
      <c r="BD59" s="8">
        <f t="array" ref="BD59">INDEX($BC$1:$BC$170,MATCH(SMALL(COUNTIF($BC$1:$BC$170,"&lt;"&amp;$BC$1:$BC$170),ROW($BC59:$BD59)),COUNTIF($BC$1:$BC$170,"&lt;"&amp;$BC$1:$BC$170),0))</f>
        <v>59</v>
      </c>
      <c r="BE59" s="8" t="str">
        <f t="array" ref="BE59">INDEX($BB$1:$BB$170,SMALL(IF($BC$1:$BC$170=$BD59,ROW($BC$1:$BC$170)),COUNTIF($BD$1:$BD59,$BD59)),1)</f>
        <v>Gloucester</v>
      </c>
      <c r="BF59" s="8">
        <f t="shared" si="16"/>
        <v>59</v>
      </c>
      <c r="BG59" s="8" t="str">
        <f t="shared" si="17"/>
        <v>Gloucester</v>
      </c>
    </row>
    <row r="60" spans="1:59" x14ac:dyDescent="0.25">
      <c r="A60" s="26" t="s">
        <v>599</v>
      </c>
      <c r="B60" t="str">
        <f t="shared" si="18"/>
        <v>LU</v>
      </c>
      <c r="C60" t="str">
        <f t="shared" si="19"/>
        <v>Predominantly Urban</v>
      </c>
      <c r="E60">
        <f>VLOOKUP(A60,'average earnings resident 2012'!$A$12:$EW$598,lists!$B$12,FALSE)</f>
        <v>192000</v>
      </c>
      <c r="F60">
        <f t="shared" si="20"/>
        <v>65</v>
      </c>
      <c r="G60">
        <f t="shared" si="21"/>
        <v>65</v>
      </c>
      <c r="J60">
        <f>VLOOKUP(A60,'average earnings workplace 2012'!$A$13:$GY$599,lists1!$B$12,FALSE)</f>
        <v>11.29</v>
      </c>
      <c r="K60">
        <f t="shared" si="22"/>
        <v>141</v>
      </c>
      <c r="L60">
        <f t="shared" si="23"/>
        <v>141</v>
      </c>
      <c r="R60" s="34" t="s">
        <v>736</v>
      </c>
      <c r="S60" s="11">
        <f t="shared" si="0"/>
        <v>58</v>
      </c>
      <c r="T60" s="11">
        <f t="array" ref="T60">INDEX($S$1:$S$113,MATCH(SMALL(COUNTIF($S$1:$S$113,"&lt;"&amp;$S$1:$S$113),ROW($S60:$T60)),COUNTIF($S$1:$S$113,"&lt;"&amp;$S$1:$S$113),0))</f>
        <v>60</v>
      </c>
      <c r="U60" s="11" t="str">
        <f t="array" ref="U60">INDEX($R$1:$R$113,SMALL(IF($S$1:$S$113=$T60,ROW($S$1:$S$113)),COUNTIF($T$1:$T60,$T60)),1)</f>
        <v>Mid Devon</v>
      </c>
      <c r="V60" s="11">
        <f t="shared" si="1"/>
        <v>60</v>
      </c>
      <c r="W60" s="11" t="str">
        <f t="shared" si="2"/>
        <v>Mid Devon</v>
      </c>
      <c r="Y60" s="33" t="s">
        <v>515</v>
      </c>
      <c r="Z60" s="10">
        <f t="shared" si="3"/>
        <v>67</v>
      </c>
      <c r="AA60" s="10">
        <f t="array" ref="AA60">INDEX($Z$1:$Z$70,MATCH(SMALL(COUNTIF($Z$1:$Z$70,"&lt;"&amp;$Z$1:$Z$70),ROW($Z60:$AA60)),COUNTIF($Z$1:$Z$70,"&lt;"&amp;$Z$1:$Z$70),0))</f>
        <v>59</v>
      </c>
      <c r="AB60" s="10" t="str">
        <f t="array" ref="AB60">INDEX($Y$1:$Y$70,SMALL(IF($Z$1:$Z$70=$AA60,ROW($Z$1:$Z$70)),COUNTIF($AA$1:$AA60,$AA60)),1)</f>
        <v>Kettering</v>
      </c>
      <c r="AC60" s="10">
        <f t="shared" si="4"/>
        <v>59</v>
      </c>
      <c r="AD60" s="10" t="str">
        <f t="shared" si="5"/>
        <v>Kettering</v>
      </c>
      <c r="AF60" s="32" t="s">
        <v>460</v>
      </c>
      <c r="AG60" s="9">
        <f t="shared" si="6"/>
        <v>138</v>
      </c>
      <c r="AH60" s="9">
        <f t="array" ref="AH60">INDEX($AG$1:$AG$170,MATCH(SMALL(COUNTIF($AG$1:$AG$170,"&lt;"&amp;$AG$1:$AG$170),ROW($AG60:$AH60)),COUNTIF($AG$1:$AG$170,"&lt;"&amp;$AG$1:$AG$170),0))</f>
        <v>57</v>
      </c>
      <c r="AI60" s="9" t="str">
        <f t="array" ref="AI60">INDEX($AF$1:$AF$170,SMALL(IF($AG$1:$AG$170=$AH60,ROW($AG$1:$AG$170)),COUNTIF($AH$1:$AH60,$AH60)),1)</f>
        <v>Rushmoor</v>
      </c>
      <c r="AJ60" s="9">
        <f t="shared" si="7"/>
        <v>57</v>
      </c>
      <c r="AK60" s="9" t="str">
        <f t="shared" si="8"/>
        <v>Rushmoor</v>
      </c>
      <c r="AN60" s="31" t="s">
        <v>736</v>
      </c>
      <c r="AO60" s="6">
        <f t="shared" si="9"/>
        <v>9</v>
      </c>
      <c r="AP60" s="6">
        <f t="array" ref="AP60">INDEX($AO$1:$AO$113,MATCH(SMALL(COUNTIF($AO$1:$AO$113,"&lt;"&amp;$AO$1:$AO$113),ROW($AO60:$AP60)),COUNTIF($AO$1:$AO$113,"&lt;"&amp;$AO$1:$AO$113),0))</f>
        <v>63</v>
      </c>
      <c r="AQ60" s="6" t="str">
        <f t="array" ref="AQ60">INDEX($AN$1:$AN$113,SMALL(IF($AO$1:$AO$113=$AP60,ROW($AO$1:$AO$113)),COUNTIF($AP$1:$AP60,$AP60)),1)</f>
        <v>Somerset</v>
      </c>
      <c r="AR60" s="6">
        <f t="shared" si="10"/>
        <v>60</v>
      </c>
      <c r="AS60" s="6" t="str">
        <f t="shared" si="11"/>
        <v>Somerset</v>
      </c>
      <c r="AU60" s="30" t="s">
        <v>515</v>
      </c>
      <c r="AV60" s="7">
        <f t="shared" si="12"/>
        <v>48</v>
      </c>
      <c r="AW60" s="7">
        <f t="array" ref="AW60">INDEX($AV$1:$AV$70,MATCH(SMALL(COUNTIF($AV$1:$AV$70,"&lt;"&amp;$AV$1:$AV$70),ROW($AV60:$AW60)),COUNTIF($AV$1:$AV$70,"&lt;"&amp;$AV$1:$AV$70),0))</f>
        <v>60</v>
      </c>
      <c r="AX60" s="7" t="str">
        <f t="array" ref="AX60">INDEX($AU$1:$AU$70,SMALL(IF($AV$1:$AV$70=$AW60,ROW($AV$1:$AV$70)),COUNTIF($AW$1:$AW60,$AW60)),1)</f>
        <v>Carlisle</v>
      </c>
      <c r="AY60" s="7">
        <f t="shared" si="13"/>
        <v>60</v>
      </c>
      <c r="AZ60" s="7" t="str">
        <f t="shared" si="14"/>
        <v>Carlisle</v>
      </c>
      <c r="BB60" s="29" t="s">
        <v>460</v>
      </c>
      <c r="BC60" s="8">
        <f t="shared" si="15"/>
        <v>105</v>
      </c>
      <c r="BD60" s="8">
        <f t="array" ref="BD60">INDEX($BC$1:$BC$170,MATCH(SMALL(COUNTIF($BC$1:$BC$170,"&lt;"&amp;$BC$1:$BC$170),ROW($BC60:$BD60)),COUNTIF($BC$1:$BC$170,"&lt;"&amp;$BC$1:$BC$170),0))</f>
        <v>60</v>
      </c>
      <c r="BE60" s="8" t="str">
        <f t="array" ref="BE60">INDEX($BB$1:$BB$170,SMALL(IF($BC$1:$BC$170=$BD60,ROW($BC$1:$BC$170)),COUNTIF($BD$1:$BD60,$BD60)),1)</f>
        <v>Havant</v>
      </c>
      <c r="BF60" s="8">
        <f t="shared" si="16"/>
        <v>60</v>
      </c>
      <c r="BG60" s="8" t="str">
        <f t="shared" si="17"/>
        <v>Havant</v>
      </c>
    </row>
    <row r="61" spans="1:59" x14ac:dyDescent="0.25">
      <c r="A61" s="26" t="s">
        <v>586</v>
      </c>
      <c r="B61" t="str">
        <f t="shared" si="18"/>
        <v>R50</v>
      </c>
      <c r="C61" t="str">
        <f t="shared" si="19"/>
        <v>Predominantly Rural</v>
      </c>
      <c r="E61">
        <f>VLOOKUP(A61,'average earnings resident 2012'!$A$12:$EW$598,lists!$B$12,FALSE)</f>
        <v>189951</v>
      </c>
      <c r="F61">
        <f t="shared" si="20"/>
        <v>47</v>
      </c>
      <c r="G61">
        <f t="shared" si="21"/>
        <v>47</v>
      </c>
      <c r="J61">
        <f>VLOOKUP(A61,'average earnings workplace 2012'!$A$13:$GY$599,lists1!$B$12,FALSE)</f>
        <v>11.49</v>
      </c>
      <c r="K61">
        <f t="shared" si="22"/>
        <v>64</v>
      </c>
      <c r="L61">
        <f t="shared" si="23"/>
        <v>64</v>
      </c>
      <c r="R61" s="34" t="s">
        <v>567</v>
      </c>
      <c r="S61" s="11">
        <f t="shared" si="0"/>
        <v>98</v>
      </c>
      <c r="T61" s="11">
        <f t="array" ref="T61">INDEX($S$1:$S$113,MATCH(SMALL(COUNTIF($S$1:$S$113,"&lt;"&amp;$S$1:$S$113),ROW($S61:$T61)),COUNTIF($S$1:$S$113,"&lt;"&amp;$S$1:$S$113),0))</f>
        <v>61</v>
      </c>
      <c r="U61" s="11" t="str">
        <f t="array" ref="U61">INDEX($R$1:$R$113,SMALL(IF($S$1:$S$113=$T61,ROW($S$1:$S$113)),COUNTIF($T$1:$T61,$T61)),1)</f>
        <v>St Edmundsbury</v>
      </c>
      <c r="V61" s="11">
        <f t="shared" si="1"/>
        <v>61</v>
      </c>
      <c r="W61" s="11" t="str">
        <f t="shared" si="2"/>
        <v>St Edmundsbury</v>
      </c>
      <c r="Y61" s="33" t="s">
        <v>571</v>
      </c>
      <c r="Z61" s="10">
        <f t="shared" si="3"/>
        <v>23</v>
      </c>
      <c r="AA61" s="10">
        <f t="array" ref="AA61">INDEX($Z$1:$Z$70,MATCH(SMALL(COUNTIF($Z$1:$Z$70,"&lt;"&amp;$Z$1:$Z$70),ROW($Z61:$AA61)),COUNTIF($Z$1:$Z$70,"&lt;"&amp;$Z$1:$Z$70),0))</f>
        <v>61</v>
      </c>
      <c r="AB61" s="10" t="str">
        <f t="array" ref="AB61">INDEX($Y$1:$Y$70,SMALL(IF($Z$1:$Z$70=$AA61,ROW($Z$1:$Z$70)),COUNTIF($AA$1:$AA61,$AA61)),1)</f>
        <v>Amber Valley</v>
      </c>
      <c r="AC61" s="10">
        <f t="shared" si="4"/>
        <v>61</v>
      </c>
      <c r="AD61" s="10" t="str">
        <f t="shared" si="5"/>
        <v>Amber Valley</v>
      </c>
      <c r="AF61" s="32" t="s">
        <v>634</v>
      </c>
      <c r="AG61" s="9">
        <f t="shared" si="6"/>
        <v>5</v>
      </c>
      <c r="AH61" s="9">
        <f t="array" ref="AH61">INDEX($AG$1:$AG$170,MATCH(SMALL(COUNTIF($AG$1:$AG$170,"&lt;"&amp;$AG$1:$AG$170),ROW($AG61:$AH61)),COUNTIF($AG$1:$AG$170,"&lt;"&amp;$AG$1:$AG$170),0))</f>
        <v>61</v>
      </c>
      <c r="AI61" s="9" t="str">
        <f t="array" ref="AI61">INDEX($AF$1:$AF$170,SMALL(IF($AG$1:$AG$170=$AH61,ROW($AG$1:$AG$170)),COUNTIF($AH$1:$AH61,$AH61)),1)</f>
        <v>Solihull</v>
      </c>
      <c r="AJ61" s="9">
        <f t="shared" si="7"/>
        <v>61</v>
      </c>
      <c r="AK61" s="9" t="str">
        <f t="shared" si="8"/>
        <v>Solihull</v>
      </c>
      <c r="AN61" s="31" t="s">
        <v>567</v>
      </c>
      <c r="AO61" s="6">
        <f t="shared" si="9"/>
        <v>45</v>
      </c>
      <c r="AP61" s="6">
        <f t="array" ref="AP61">INDEX($AO$1:$AO$113,MATCH(SMALL(COUNTIF($AO$1:$AO$113,"&lt;"&amp;$AO$1:$AO$113),ROW($AO61:$AP61)),COUNTIF($AO$1:$AO$113,"&lt;"&amp;$AO$1:$AO$113),0))</f>
        <v>64</v>
      </c>
      <c r="AQ61" s="6" t="str">
        <f t="array" ref="AQ61">INDEX($AN$1:$AN$113,SMALL(IF($AO$1:$AO$113=$AP61,ROW($AO$1:$AO$113)),COUNTIF($AP$1:$AP61,$AP61)),1)</f>
        <v>Central Bedfordshire</v>
      </c>
      <c r="AR61" s="6">
        <f t="shared" si="10"/>
        <v>61</v>
      </c>
      <c r="AS61" s="6" t="str">
        <f t="shared" si="11"/>
        <v>Central Bedfordshire</v>
      </c>
      <c r="AU61" s="30" t="s">
        <v>571</v>
      </c>
      <c r="AV61" s="7">
        <f t="shared" si="12"/>
        <v>8</v>
      </c>
      <c r="AW61" s="7">
        <f t="array" ref="AW61">INDEX($AV$1:$AV$70,MATCH(SMALL(COUNTIF($AV$1:$AV$70,"&lt;"&amp;$AV$1:$AV$70),ROW($AV61:$AW61)),COUNTIF($AV$1:$AV$70,"&lt;"&amp;$AV$1:$AV$70),0))</f>
        <v>61</v>
      </c>
      <c r="AX61" s="7" t="str">
        <f t="array" ref="AX61">INDEX($AU$1:$AU$70,SMALL(IF($AV$1:$AV$70=$AW61,ROW($AV$1:$AV$70)),COUNTIF($AW$1:$AW61,$AW61)),1)</f>
        <v>Worcestershire</v>
      </c>
      <c r="AY61" s="7">
        <f t="shared" si="13"/>
        <v>61</v>
      </c>
      <c r="AZ61" s="7" t="str">
        <f t="shared" si="14"/>
        <v>Worcestershire</v>
      </c>
      <c r="BB61" s="29" t="s">
        <v>634</v>
      </c>
      <c r="BC61" s="8">
        <f t="shared" si="15"/>
        <v>7</v>
      </c>
      <c r="BD61" s="8">
        <f t="array" ref="BD61">INDEX($BC$1:$BC$170,MATCH(SMALL(COUNTIF($BC$1:$BC$170,"&lt;"&amp;$BC$1:$BC$170),ROW($BC61:$BD61)),COUNTIF($BC$1:$BC$170,"&lt;"&amp;$BC$1:$BC$170),0))</f>
        <v>61</v>
      </c>
      <c r="BE61" s="8" t="str">
        <f t="array" ref="BE61">INDEX($BB$1:$BB$170,SMALL(IF($BC$1:$BC$170=$BD61,ROW($BC$1:$BC$170)),COUNTIF($BD$1:$BD61,$BD61)),1)</f>
        <v>Chelmsford</v>
      </c>
      <c r="BF61" s="8">
        <f t="shared" si="16"/>
        <v>61</v>
      </c>
      <c r="BG61" s="8" t="str">
        <f t="shared" si="17"/>
        <v>Chelmsford</v>
      </c>
    </row>
    <row r="62" spans="1:59" x14ac:dyDescent="0.25">
      <c r="A62" s="26" t="s">
        <v>529</v>
      </c>
      <c r="B62" t="str">
        <f t="shared" si="18"/>
        <v>OU</v>
      </c>
      <c r="C62" t="str">
        <f t="shared" si="19"/>
        <v>Predominantly Urban</v>
      </c>
      <c r="E62">
        <f>VLOOKUP(A62,'average earnings resident 2012'!$A$12:$EW$598,lists!$B$12,FALSE)</f>
        <v>154000</v>
      </c>
      <c r="F62">
        <f t="shared" si="20"/>
        <v>91</v>
      </c>
      <c r="G62">
        <f t="shared" si="21"/>
        <v>91</v>
      </c>
      <c r="J62">
        <f>VLOOKUP(A62,'average earnings workplace 2012'!$A$13:$GY$599,lists1!$B$12,FALSE)</f>
        <v>12.99</v>
      </c>
      <c r="K62">
        <f t="shared" si="22"/>
        <v>93</v>
      </c>
      <c r="L62">
        <f t="shared" si="23"/>
        <v>93</v>
      </c>
      <c r="R62" s="34" t="s">
        <v>533</v>
      </c>
      <c r="S62" s="11">
        <f t="shared" si="0"/>
        <v>95</v>
      </c>
      <c r="T62" s="11">
        <f t="array" ref="T62">INDEX($S$1:$S$113,MATCH(SMALL(COUNTIF($S$1:$S$113,"&lt;"&amp;$S$1:$S$113),ROW($S62:$T62)),COUNTIF($S$1:$S$113,"&lt;"&amp;$S$1:$S$113),0))</f>
        <v>62</v>
      </c>
      <c r="U62" s="11" t="str">
        <f t="array" ref="U62">INDEX($R$1:$R$113,SMALL(IF($S$1:$S$113=$T62,ROW($S$1:$S$113)),COUNTIF($T$1:$T62,$T62)),1)</f>
        <v>Herefordshire</v>
      </c>
      <c r="V62" s="11">
        <f t="shared" si="1"/>
        <v>62</v>
      </c>
      <c r="W62" s="11" t="str">
        <f t="shared" si="2"/>
        <v>Herefordshire</v>
      </c>
      <c r="Y62" s="33" t="s">
        <v>831</v>
      </c>
      <c r="Z62" s="10">
        <f t="shared" si="3"/>
        <v>34</v>
      </c>
      <c r="AA62" s="10">
        <f t="array" ref="AA62">INDEX($Z$1:$Z$70,MATCH(SMALL(COUNTIF($Z$1:$Z$70,"&lt;"&amp;$Z$1:$Z$70),ROW($Z62:$AA62)),COUNTIF($Z$1:$Z$70,"&lt;"&amp;$Z$1:$Z$70),0))</f>
        <v>61</v>
      </c>
      <c r="AB62" s="10" t="str">
        <f t="array" ref="AB62">INDEX($Y$1:$Y$70,SMALL(IF($Z$1:$Z$70=$AA62,ROW($Z$1:$Z$70)),COUNTIF($AA$1:$AA62,$AA62)),1)</f>
        <v>Lancashire</v>
      </c>
      <c r="AC62" s="10">
        <f t="shared" si="4"/>
        <v>61</v>
      </c>
      <c r="AD62" s="10" t="str">
        <f t="shared" si="5"/>
        <v>Lancashire</v>
      </c>
      <c r="AF62" s="32" t="s">
        <v>635</v>
      </c>
      <c r="AG62" s="9">
        <f t="shared" si="6"/>
        <v>16</v>
      </c>
      <c r="AH62" s="9">
        <f t="array" ref="AH62">INDEX($AG$1:$AG$170,MATCH(SMALL(COUNTIF($AG$1:$AG$170,"&lt;"&amp;$AG$1:$AG$170),ROW($AG62:$AH62)),COUNTIF($AG$1:$AG$170,"&lt;"&amp;$AG$1:$AG$170),0))</f>
        <v>62</v>
      </c>
      <c r="AI62" s="9" t="str">
        <f t="array" ref="AI62">INDEX($AF$1:$AF$170,SMALL(IF($AG$1:$AG$170=$AH62,ROW($AG$1:$AG$170)),COUNTIF($AH$1:$AH62,$AH62)),1)</f>
        <v>Worthing</v>
      </c>
      <c r="AJ62" s="9">
        <f t="shared" si="7"/>
        <v>62</v>
      </c>
      <c r="AK62" s="9" t="str">
        <f t="shared" si="8"/>
        <v>Worthing</v>
      </c>
      <c r="AN62" s="31" t="s">
        <v>533</v>
      </c>
      <c r="AO62" s="6">
        <f t="shared" si="9"/>
        <v>55</v>
      </c>
      <c r="AP62" s="6">
        <f t="array" ref="AP62">INDEX($AO$1:$AO$113,MATCH(SMALL(COUNTIF($AO$1:$AO$113,"&lt;"&amp;$AO$1:$AO$113),ROW($AO62:$AP62)),COUNTIF($AO$1:$AO$113,"&lt;"&amp;$AO$1:$AO$113),0))</f>
        <v>65</v>
      </c>
      <c r="AQ62" s="6" t="str">
        <f t="array" ref="AQ62">INDEX($AN$1:$AN$113,SMALL(IF($AO$1:$AO$113=$AP62,ROW($AO$1:$AO$113)),COUNTIF($AP$1:$AP62,$AP62)),1)</f>
        <v>Daventry</v>
      </c>
      <c r="AR62" s="6">
        <f t="shared" si="10"/>
        <v>62</v>
      </c>
      <c r="AS62" s="6" t="str">
        <f t="shared" si="11"/>
        <v>Daventry</v>
      </c>
      <c r="AU62" s="30" t="s">
        <v>831</v>
      </c>
      <c r="AV62" s="7">
        <f t="shared" si="12"/>
        <v>20</v>
      </c>
      <c r="AW62" s="7">
        <f t="array" ref="AW62">INDEX($AV$1:$AV$70,MATCH(SMALL(COUNTIF($AV$1:$AV$70,"&lt;"&amp;$AV$1:$AV$70),ROW($AV62:$AW62)),COUNTIF($AV$1:$AV$70,"&lt;"&amp;$AV$1:$AV$70),0))</f>
        <v>62</v>
      </c>
      <c r="AX62" s="7" t="str">
        <f t="array" ref="AX62">INDEX($AU$1:$AU$70,SMALL(IF($AV$1:$AV$70=$AW62,ROW($AV$1:$AV$70)),COUNTIF($AW$1:$AW62,$AW62)),1)</f>
        <v>Harrogate</v>
      </c>
      <c r="AY62" s="7">
        <f t="shared" si="13"/>
        <v>62</v>
      </c>
      <c r="AZ62" s="7" t="str">
        <f t="shared" si="14"/>
        <v>Harrogate</v>
      </c>
      <c r="BB62" s="29" t="s">
        <v>635</v>
      </c>
      <c r="BC62" s="8">
        <f t="shared" si="15"/>
        <v>76</v>
      </c>
      <c r="BD62" s="8">
        <f t="array" ref="BD62">INDEX($BC$1:$BC$170,MATCH(SMALL(COUNTIF($BC$1:$BC$170,"&lt;"&amp;$BC$1:$BC$170),ROW($BC62:$BD62)),COUNTIF($BC$1:$BC$170,"&lt;"&amp;$BC$1:$BC$170),0))</f>
        <v>62</v>
      </c>
      <c r="BE62" s="8" t="str">
        <f t="array" ref="BE62">INDEX($BB$1:$BB$170,SMALL(IF($BC$1:$BC$170=$BD62,ROW($BC$1:$BC$170)),COUNTIF($BD$1:$BD62,$BD62)),1)</f>
        <v>Ipswich</v>
      </c>
      <c r="BF62" s="8">
        <f t="shared" si="16"/>
        <v>62</v>
      </c>
      <c r="BG62" s="8" t="str">
        <f t="shared" si="17"/>
        <v>Ipswich</v>
      </c>
    </row>
    <row r="63" spans="1:59" x14ac:dyDescent="0.25">
      <c r="A63" s="26" t="s">
        <v>600</v>
      </c>
      <c r="B63" t="str">
        <f t="shared" si="18"/>
        <v>OU</v>
      </c>
      <c r="C63" t="str">
        <f t="shared" si="19"/>
        <v>Predominantly Urban</v>
      </c>
      <c r="E63">
        <f>VLOOKUP(A63,'average earnings resident 2012'!$A$12:$EW$598,lists!$B$12,FALSE)</f>
        <v>220000</v>
      </c>
      <c r="F63">
        <f t="shared" si="20"/>
        <v>47</v>
      </c>
      <c r="G63">
        <f t="shared" si="21"/>
        <v>47</v>
      </c>
      <c r="J63">
        <f>VLOOKUP(A63,'average earnings workplace 2012'!$A$13:$GY$599,lists1!$B$12,FALSE)</f>
        <v>14.11</v>
      </c>
      <c r="K63">
        <f t="shared" si="22"/>
        <v>61</v>
      </c>
      <c r="L63">
        <f t="shared" si="23"/>
        <v>61</v>
      </c>
      <c r="R63" s="34" t="s">
        <v>824</v>
      </c>
      <c r="S63" s="11">
        <f t="shared" si="0"/>
        <v>65</v>
      </c>
      <c r="T63" s="11">
        <f t="array" ref="T63">INDEX($S$1:$S$113,MATCH(SMALL(COUNTIF($S$1:$S$113,"&lt;"&amp;$S$1:$S$113),ROW($S63:$T63)),COUNTIF($S$1:$S$113,"&lt;"&amp;$S$1:$S$113),0))</f>
        <v>62</v>
      </c>
      <c r="U63" s="11" t="str">
        <f t="array" ref="U63">INDEX($R$1:$R$113,SMALL(IF($S$1:$S$113=$T63,ROW($S$1:$S$113)),COUNTIF($T$1:$T63,$T63)),1)</f>
        <v>Richmondshire</v>
      </c>
      <c r="V63" s="11">
        <f t="shared" si="1"/>
        <v>62</v>
      </c>
      <c r="W63" s="11" t="str">
        <f t="shared" si="2"/>
        <v>Richmondshire</v>
      </c>
      <c r="Y63" s="33" t="s">
        <v>630</v>
      </c>
      <c r="Z63" s="10">
        <f t="shared" si="3"/>
        <v>53</v>
      </c>
      <c r="AA63" s="10">
        <f t="array" ref="AA63">INDEX($Z$1:$Z$70,MATCH(SMALL(COUNTIF($Z$1:$Z$70,"&lt;"&amp;$Z$1:$Z$70),ROW($Z63:$AA63)),COUNTIF($Z$1:$Z$70,"&lt;"&amp;$Z$1:$Z$70),0))</f>
        <v>61</v>
      </c>
      <c r="AB63" s="10" t="str">
        <f t="array" ref="AB63">INDEX($Y$1:$Y$70,SMALL(IF($Z$1:$Z$70=$AA63,ROW($Z$1:$Z$70)),COUNTIF($AA$1:$AA63,$AA63)),1)</f>
        <v>Lancaster</v>
      </c>
      <c r="AC63" s="10">
        <f t="shared" si="4"/>
        <v>61</v>
      </c>
      <c r="AD63" s="10" t="str">
        <f t="shared" si="5"/>
        <v>Lancaster</v>
      </c>
      <c r="AF63" s="32" t="s">
        <v>603</v>
      </c>
      <c r="AG63" s="9">
        <f t="shared" si="6"/>
        <v>81</v>
      </c>
      <c r="AH63" s="9">
        <f t="array" ref="AH63">INDEX($AG$1:$AG$170,MATCH(SMALL(COUNTIF($AG$1:$AG$170,"&lt;"&amp;$AG$1:$AG$170),ROW($AG63:$AH63)),COUNTIF($AG$1:$AG$170,"&lt;"&amp;$AG$1:$AG$170),0))</f>
        <v>63</v>
      </c>
      <c r="AI63" s="9" t="str">
        <f t="array" ref="AI63">INDEX($AF$1:$AF$170,SMALL(IF($AG$1:$AG$170=$AH63,ROW($AG$1:$AG$170)),COUNTIF($AH$1:$AH63,$AH63)),1)</f>
        <v>Bournemouth</v>
      </c>
      <c r="AJ63" s="9">
        <f t="shared" si="7"/>
        <v>63</v>
      </c>
      <c r="AK63" s="9" t="str">
        <f t="shared" si="8"/>
        <v>Bournemouth</v>
      </c>
      <c r="AN63" s="31" t="s">
        <v>824</v>
      </c>
      <c r="AO63" s="6">
        <f t="shared" si="9"/>
        <v>73</v>
      </c>
      <c r="AP63" s="6">
        <f t="array" ref="AP63">INDEX($AO$1:$AO$113,MATCH(SMALL(COUNTIF($AO$1:$AO$113,"&lt;"&amp;$AO$1:$AO$113),ROW($AO63:$AP63)),COUNTIF($AO$1:$AO$113,"&lt;"&amp;$AO$1:$AO$113),0))</f>
        <v>66</v>
      </c>
      <c r="AQ63" s="6" t="str">
        <f t="array" ref="AQ63">INDEX($AN$1:$AN$113,SMALL(IF($AO$1:$AO$113=$AP63,ROW($AO$1:$AO$113)),COUNTIF($AP$1:$AP63,$AP63)),1)</f>
        <v>East Northamptonshire</v>
      </c>
      <c r="AR63" s="6">
        <f t="shared" si="10"/>
        <v>63</v>
      </c>
      <c r="AS63" s="6" t="str">
        <f t="shared" si="11"/>
        <v>East Northamptonshire</v>
      </c>
      <c r="AU63" s="30" t="s">
        <v>630</v>
      </c>
      <c r="AV63" s="7">
        <f t="shared" si="12"/>
        <v>68</v>
      </c>
      <c r="AW63" s="7">
        <f t="array" ref="AW63">INDEX($AV$1:$AV$70,MATCH(SMALL(COUNTIF($AV$1:$AV$70,"&lt;"&amp;$AV$1:$AV$70),ROW($AV63:$AW63)),COUNTIF($AV$1:$AV$70,"&lt;"&amp;$AV$1:$AV$70),0))</f>
        <v>63</v>
      </c>
      <c r="AX63" s="7" t="str">
        <f t="array" ref="AX63">INDEX($AU$1:$AU$70,SMALL(IF($AV$1:$AV$70=$AW63,ROW($AV$1:$AV$70)),COUNTIF($AW$1:$AW63,$AW63)),1)</f>
        <v>Swale</v>
      </c>
      <c r="AY63" s="7">
        <f t="shared" si="13"/>
        <v>63</v>
      </c>
      <c r="AZ63" s="7" t="str">
        <f t="shared" si="14"/>
        <v>Swale</v>
      </c>
      <c r="BB63" s="29" t="s">
        <v>603</v>
      </c>
      <c r="BC63" s="8">
        <f t="shared" si="15"/>
        <v>75</v>
      </c>
      <c r="BD63" s="8">
        <f t="array" ref="BD63">INDEX($BC$1:$BC$170,MATCH(SMALL(COUNTIF($BC$1:$BC$170,"&lt;"&amp;$BC$1:$BC$170),ROW($BC63:$BD63)),COUNTIF($BC$1:$BC$170,"&lt;"&amp;$BC$1:$BC$170),0))</f>
        <v>62</v>
      </c>
      <c r="BE63" s="8" t="str">
        <f t="array" ref="BE63">INDEX($BB$1:$BB$170,SMALL(IF($BC$1:$BC$170=$BD63,ROW($BC$1:$BC$170)),COUNTIF($BD$1:$BD63,$BD63)),1)</f>
        <v>Waltham Forest</v>
      </c>
      <c r="BF63" s="8">
        <f t="shared" si="16"/>
        <v>62</v>
      </c>
      <c r="BG63" s="8" t="str">
        <f t="shared" si="17"/>
        <v>Waltham Forest</v>
      </c>
    </row>
    <row r="64" spans="1:59" x14ac:dyDescent="0.25">
      <c r="A64" s="26" t="s">
        <v>757</v>
      </c>
      <c r="B64" t="str">
        <f t="shared" si="18"/>
        <v>OU</v>
      </c>
      <c r="C64" t="str">
        <f t="shared" si="19"/>
        <v>Predominantly Urban</v>
      </c>
      <c r="E64">
        <f>VLOOKUP(A64,'average earnings resident 2012'!$A$12:$EW$598,lists!$B$12,FALSE)</f>
        <v>193000</v>
      </c>
      <c r="F64">
        <f t="shared" si="20"/>
        <v>64</v>
      </c>
      <c r="G64">
        <f t="shared" si="21"/>
        <v>64</v>
      </c>
      <c r="J64">
        <f>VLOOKUP(A64,'average earnings workplace 2012'!$A$13:$GY$599,lists1!$B$12,FALSE)</f>
        <v>15.96</v>
      </c>
      <c r="K64">
        <f t="shared" si="22"/>
        <v>28</v>
      </c>
      <c r="L64">
        <f t="shared" si="23"/>
        <v>28</v>
      </c>
      <c r="R64" s="34" t="s">
        <v>448</v>
      </c>
      <c r="S64" s="11">
        <f t="shared" si="0"/>
        <v>103</v>
      </c>
      <c r="T64" s="11">
        <f t="array" ref="T64">INDEX($S$1:$S$113,MATCH(SMALL(COUNTIF($S$1:$S$113,"&lt;"&amp;$S$1:$S$113),ROW($S64:$T64)),COUNTIF($S$1:$S$113,"&lt;"&amp;$S$1:$S$113),0))</f>
        <v>64</v>
      </c>
      <c r="U64" s="11" t="str">
        <f t="array" ref="U64">INDEX($R$1:$R$113,SMALL(IF($S$1:$S$113=$T64,ROW($S$1:$S$113)),COUNTIF($T$1:$T64,$T64)),1)</f>
        <v>Mendip</v>
      </c>
      <c r="V64" s="11">
        <f t="shared" si="1"/>
        <v>64</v>
      </c>
      <c r="W64" s="11" t="str">
        <f t="shared" si="2"/>
        <v>Mendip</v>
      </c>
      <c r="Y64" s="33" t="s">
        <v>548</v>
      </c>
      <c r="Z64" s="10">
        <f t="shared" si="3"/>
        <v>58</v>
      </c>
      <c r="AA64" s="10">
        <f t="array" ref="AA64">INDEX($Z$1:$Z$70,MATCH(SMALL(COUNTIF($Z$1:$Z$70,"&lt;"&amp;$Z$1:$Z$70),ROW($Z64:$AA64)),COUNTIF($Z$1:$Z$70,"&lt;"&amp;$Z$1:$Z$70),0))</f>
        <v>64</v>
      </c>
      <c r="AB64" s="10" t="str">
        <f t="array" ref="AB64">INDEX($Y$1:$Y$70,SMALL(IF($Z$1:$Z$70=$AA64,ROW($Z$1:$Z$70)),COUNTIF($AA$1:$AA64,$AA64)),1)</f>
        <v>Cannock Chase</v>
      </c>
      <c r="AC64" s="10">
        <f t="shared" si="4"/>
        <v>64</v>
      </c>
      <c r="AD64" s="10" t="str">
        <f t="shared" si="5"/>
        <v>Cannock Chase</v>
      </c>
      <c r="AF64" s="32" t="s">
        <v>654</v>
      </c>
      <c r="AG64" s="9">
        <f t="shared" si="6"/>
        <v>23</v>
      </c>
      <c r="AH64" s="9">
        <f t="array" ref="AH64">INDEX($AG$1:$AG$170,MATCH(SMALL(COUNTIF($AG$1:$AG$170,"&lt;"&amp;$AG$1:$AG$170),ROW($AG64:$AH64)),COUNTIF($AG$1:$AG$170,"&lt;"&amp;$AG$1:$AG$170),0))</f>
        <v>64</v>
      </c>
      <c r="AI64" s="9" t="str">
        <f t="array" ref="AI64">INDEX($AF$1:$AF$170,SMALL(IF($AG$1:$AG$170=$AH64,ROW($AG$1:$AG$170)),COUNTIF($AH$1:$AH64,$AH64)),1)</f>
        <v>Cheltenham</v>
      </c>
      <c r="AJ64" s="9">
        <f t="shared" si="7"/>
        <v>64</v>
      </c>
      <c r="AK64" s="9" t="str">
        <f t="shared" si="8"/>
        <v>Cheltenham</v>
      </c>
      <c r="AN64" s="31" t="s">
        <v>448</v>
      </c>
      <c r="AO64" s="6">
        <f t="shared" si="9"/>
        <v>50</v>
      </c>
      <c r="AP64" s="6">
        <f t="array" ref="AP64">INDEX($AO$1:$AO$113,MATCH(SMALL(COUNTIF($AO$1:$AO$113,"&lt;"&amp;$AO$1:$AO$113),ROW($AO64:$AP64)),COUNTIF($AO$1:$AO$113,"&lt;"&amp;$AO$1:$AO$113),0))</f>
        <v>67</v>
      </c>
      <c r="AQ64" s="6" t="str">
        <f t="array" ref="AQ64">INDEX($AN$1:$AN$113,SMALL(IF($AO$1:$AO$113=$AP64,ROW($AO$1:$AO$113)),COUNTIF($AP$1:$AP64,$AP64)),1)</f>
        <v>Babergh</v>
      </c>
      <c r="AR64" s="6">
        <f t="shared" si="10"/>
        <v>64</v>
      </c>
      <c r="AS64" s="6" t="str">
        <f t="shared" si="11"/>
        <v>Babergh</v>
      </c>
      <c r="AU64" s="30" t="s">
        <v>548</v>
      </c>
      <c r="AV64" s="7">
        <f t="shared" si="12"/>
        <v>64</v>
      </c>
      <c r="AW64" s="7">
        <f t="array" ref="AW64">INDEX($AV$1:$AV$70,MATCH(SMALL(COUNTIF($AV$1:$AV$70,"&lt;"&amp;$AV$1:$AV$70),ROW($AV64:$AW64)),COUNTIF($AV$1:$AV$70,"&lt;"&amp;$AV$1:$AV$70),0))</f>
        <v>64</v>
      </c>
      <c r="AX64" s="7" t="str">
        <f t="array" ref="AX64">INDEX($AU$1:$AU$70,SMALL(IF($AV$1:$AV$70=$AW64,ROW($AV$1:$AV$70)),COUNTIF($AW$1:$AW64,$AW64)),1)</f>
        <v>Wellingborough</v>
      </c>
      <c r="AY64" s="7">
        <f t="shared" si="13"/>
        <v>64</v>
      </c>
      <c r="AZ64" s="7" t="str">
        <f t="shared" si="14"/>
        <v>Wellingborough</v>
      </c>
      <c r="BB64" s="29" t="s">
        <v>654</v>
      </c>
      <c r="BC64" s="8">
        <f t="shared" si="15"/>
        <v>66</v>
      </c>
      <c r="BD64" s="8">
        <f t="array" ref="BD64">INDEX($BC$1:$BC$170,MATCH(SMALL(COUNTIF($BC$1:$BC$170,"&lt;"&amp;$BC$1:$BC$170),ROW($BC64:$BD64)),COUNTIF($BC$1:$BC$170,"&lt;"&amp;$BC$1:$BC$170),0))</f>
        <v>64</v>
      </c>
      <c r="BE64" s="8" t="str">
        <f t="array" ref="BE64">INDEX($BB$1:$BB$170,SMALL(IF($BC$1:$BC$170=$BD64,ROW($BC$1:$BC$170)),COUNTIF($BD$1:$BD64,$BD64)),1)</f>
        <v>Birmingham</v>
      </c>
      <c r="BF64" s="8">
        <f t="shared" si="16"/>
        <v>64</v>
      </c>
      <c r="BG64" s="8" t="str">
        <f t="shared" si="17"/>
        <v>Birmingham</v>
      </c>
    </row>
    <row r="65" spans="1:59" x14ac:dyDescent="0.25">
      <c r="A65" s="26" t="s">
        <v>708</v>
      </c>
      <c r="B65" t="str">
        <f t="shared" si="18"/>
        <v>SR</v>
      </c>
      <c r="C65" t="str">
        <f t="shared" si="19"/>
        <v>Significant Rural</v>
      </c>
      <c r="E65">
        <f>VLOOKUP(A65,'average earnings resident 2012'!$A$12:$EW$598,lists!$B$12,FALSE)</f>
        <v>210000</v>
      </c>
      <c r="F65">
        <f t="shared" si="20"/>
        <v>22</v>
      </c>
      <c r="G65">
        <f t="shared" si="21"/>
        <v>22</v>
      </c>
      <c r="J65">
        <f>VLOOKUP(A65,'average earnings workplace 2012'!$A$13:$GY$599,lists1!$B$12,FALSE)</f>
        <v>12.75</v>
      </c>
      <c r="K65">
        <f t="shared" si="22"/>
        <v>35</v>
      </c>
      <c r="L65">
        <f t="shared" si="23"/>
        <v>35</v>
      </c>
      <c r="R65" s="34" t="s">
        <v>842</v>
      </c>
      <c r="S65" s="11">
        <f t="shared" si="0"/>
        <v>15</v>
      </c>
      <c r="T65" s="11">
        <f t="array" ref="T65">INDEX($S$1:$S$113,MATCH(SMALL(COUNTIF($S$1:$S$113,"&lt;"&amp;$S$1:$S$113),ROW($S65:$T65)),COUNTIF($S$1:$S$113,"&lt;"&amp;$S$1:$S$113),0))</f>
        <v>65</v>
      </c>
      <c r="U65" s="11" t="str">
        <f t="array" ref="U65">INDEX($R$1:$R$113,SMALL(IF($S$1:$S$113=$T65,ROW($S$1:$S$113)),COUNTIF($T$1:$T65,$T65)),1)</f>
        <v>North Yorkshire</v>
      </c>
      <c r="V65" s="11">
        <f t="shared" si="1"/>
        <v>65</v>
      </c>
      <c r="W65" s="11" t="str">
        <f t="shared" si="2"/>
        <v>North Yorkshire</v>
      </c>
      <c r="Y65" s="33" t="s">
        <v>673</v>
      </c>
      <c r="Z65" s="10">
        <f t="shared" si="3"/>
        <v>12</v>
      </c>
      <c r="AA65" s="10">
        <f t="array" ref="AA65">INDEX($Z$1:$Z$70,MATCH(SMALL(COUNTIF($Z$1:$Z$70,"&lt;"&amp;$Z$1:$Z$70),ROW($Z65:$AA65)),COUNTIF($Z$1:$Z$70,"&lt;"&amp;$Z$1:$Z$70),0))</f>
        <v>65</v>
      </c>
      <c r="AB65" s="10" t="str">
        <f t="array" ref="AB65">INDEX($Y$1:$Y$70,SMALL(IF($Z$1:$Z$70=$AA65,ROW($Z$1:$Z$70)),COUNTIF($AA$1:$AA65,$AA65)),1)</f>
        <v>Boston</v>
      </c>
      <c r="AC65" s="10">
        <f t="shared" si="4"/>
        <v>65</v>
      </c>
      <c r="AD65" s="10" t="str">
        <f t="shared" si="5"/>
        <v>Boston</v>
      </c>
      <c r="AF65" s="32" t="s">
        <v>446</v>
      </c>
      <c r="AG65" s="9">
        <f t="shared" si="6"/>
        <v>158</v>
      </c>
      <c r="AH65" s="9">
        <f t="array" ref="AH65">INDEX($AG$1:$AG$170,MATCH(SMALL(COUNTIF($AG$1:$AG$170,"&lt;"&amp;$AG$1:$AG$170),ROW($AG65:$AH65)),COUNTIF($AG$1:$AG$170,"&lt;"&amp;$AG$1:$AG$170),0))</f>
        <v>65</v>
      </c>
      <c r="AI65" s="9" t="str">
        <f t="array" ref="AI65">INDEX($AF$1:$AF$170,SMALL(IF($AG$1:$AG$170=$AH65,ROW($AG$1:$AG$170)),COUNTIF($AH$1:$AH65,$AH65)),1)</f>
        <v>Castle Point</v>
      </c>
      <c r="AJ65" s="9">
        <f t="shared" si="7"/>
        <v>65</v>
      </c>
      <c r="AK65" s="9" t="str">
        <f t="shared" si="8"/>
        <v>Castle Point</v>
      </c>
      <c r="AN65" s="31" t="s">
        <v>842</v>
      </c>
      <c r="AO65" s="6">
        <f t="shared" si="9"/>
        <v>11</v>
      </c>
      <c r="AP65" s="6">
        <f t="array" ref="AP65">INDEX($AO$1:$AO$113,MATCH(SMALL(COUNTIF($AO$1:$AO$113,"&lt;"&amp;$AO$1:$AO$113),ROW($AO65:$AP65)),COUNTIF($AO$1:$AO$113,"&lt;"&amp;$AO$1:$AO$113),0))</f>
        <v>68</v>
      </c>
      <c r="AQ65" s="6" t="str">
        <f t="array" ref="AQ65">INDEX($AN$1:$AN$113,SMALL(IF($AO$1:$AO$113=$AP65,ROW($AO$1:$AO$113)),COUNTIF($AP$1:$AP65,$AP65)),1)</f>
        <v>East Riding of Yorkshire</v>
      </c>
      <c r="AR65" s="6">
        <f t="shared" si="10"/>
        <v>65</v>
      </c>
      <c r="AS65" s="6" t="str">
        <f t="shared" si="11"/>
        <v>East Riding of Yorkshire</v>
      </c>
      <c r="AU65" s="30" t="s">
        <v>673</v>
      </c>
      <c r="AV65" s="7">
        <f t="shared" si="12"/>
        <v>3</v>
      </c>
      <c r="AW65" s="7">
        <f t="array" ref="AW65">INDEX($AV$1:$AV$70,MATCH(SMALL(COUNTIF($AV$1:$AV$70,"&lt;"&amp;$AV$1:$AV$70),ROW($AV65:$AW65)),COUNTIF($AV$1:$AV$70,"&lt;"&amp;$AV$1:$AV$70),0))</f>
        <v>65</v>
      </c>
      <c r="AX65" s="7" t="str">
        <f t="array" ref="AX65">INDEX($AU$1:$AU$70,SMALL(IF($AV$1:$AV$70=$AW65,ROW($AV$1:$AV$70)),COUNTIF($AW$1:$AW65,$AW65)),1)</f>
        <v>Bolsover</v>
      </c>
      <c r="AY65" s="7">
        <f t="shared" si="13"/>
        <v>65</v>
      </c>
      <c r="AZ65" s="7" t="str">
        <f t="shared" si="14"/>
        <v>Bolsover</v>
      </c>
      <c r="BB65" s="29" t="s">
        <v>446</v>
      </c>
      <c r="BC65" s="8">
        <f t="shared" si="15"/>
        <v>92</v>
      </c>
      <c r="BD65" s="8">
        <f t="array" ref="BD65">INDEX($BC$1:$BC$170,MATCH(SMALL(COUNTIF($BC$1:$BC$170,"&lt;"&amp;$BC$1:$BC$170),ROW($BC65:$BD65)),COUNTIF($BC$1:$BC$170,"&lt;"&amp;$BC$1:$BC$170),0))</f>
        <v>65</v>
      </c>
      <c r="BE65" s="8" t="str">
        <f t="array" ref="BE65">INDEX($BB$1:$BB$170,SMALL(IF($BC$1:$BC$170=$BD65,ROW($BC$1:$BC$170)),COUNTIF($BD$1:$BD65,$BD65)),1)</f>
        <v>Bristol, City of</v>
      </c>
      <c r="BF65" s="8">
        <f t="shared" si="16"/>
        <v>65</v>
      </c>
      <c r="BG65" s="8" t="str">
        <f t="shared" si="17"/>
        <v>Bristol, City of</v>
      </c>
    </row>
    <row r="66" spans="1:59" x14ac:dyDescent="0.25">
      <c r="A66" s="26" t="s">
        <v>458</v>
      </c>
      <c r="B66" t="str">
        <f t="shared" si="18"/>
        <v>R50</v>
      </c>
      <c r="C66" t="str">
        <f t="shared" si="19"/>
        <v>Predominantly Rural</v>
      </c>
      <c r="E66">
        <f>VLOOKUP(A66,'average earnings resident 2012'!$A$12:$EW$598,lists!$B$12,FALSE)</f>
        <v>170000</v>
      </c>
      <c r="F66">
        <f t="shared" si="20"/>
        <v>77</v>
      </c>
      <c r="G66">
        <f t="shared" si="21"/>
        <v>77</v>
      </c>
      <c r="J66">
        <f>VLOOKUP(A66,'average earnings workplace 2012'!$A$13:$GY$599,lists1!$B$12,FALSE)</f>
        <v>12.89</v>
      </c>
      <c r="K66">
        <f t="shared" si="22"/>
        <v>33</v>
      </c>
      <c r="L66">
        <f t="shared" si="23"/>
        <v>33</v>
      </c>
      <c r="R66" s="34" t="s">
        <v>754</v>
      </c>
      <c r="S66" s="11">
        <f t="shared" ref="S66:S113" si="24">VLOOKUP(R66,$A$11:$L$488,7,FALSE)</f>
        <v>24</v>
      </c>
      <c r="T66" s="11">
        <f t="array" ref="T66">INDEX($S$1:$S$113,MATCH(SMALL(COUNTIF($S$1:$S$113,"&lt;"&amp;$S$1:$S$113),ROW($S66:$T66)),COUNTIF($S$1:$S$113,"&lt;"&amp;$S$1:$S$113),0))</f>
        <v>66</v>
      </c>
      <c r="U66" s="11" t="str">
        <f t="array" ref="U66">INDEX($R$1:$R$113,SMALL(IF($S$1:$S$113=$T66,ROW($S$1:$S$113)),COUNTIF($T$1:$T66,$T66)),1)</f>
        <v>Mid Suffolk</v>
      </c>
      <c r="V66" s="11">
        <f t="shared" ref="V66:V113" si="25">IF(T66="9999","no data",(T66-(T$1-1)))</f>
        <v>66</v>
      </c>
      <c r="W66" s="11" t="str">
        <f t="shared" ref="W66:W113" si="26">U66</f>
        <v>Mid Suffolk</v>
      </c>
      <c r="Y66" s="33" t="s">
        <v>844</v>
      </c>
      <c r="Z66" s="10">
        <f t="shared" ref="Z66:Z70" si="27">VLOOKUP(Y66,$A$11:$L$488,7,FALSE)</f>
        <v>18</v>
      </c>
      <c r="AA66" s="10">
        <f t="array" ref="AA66">INDEX($Z$1:$Z$70,MATCH(SMALL(COUNTIF($Z$1:$Z$70,"&lt;"&amp;$Z$1:$Z$70),ROW($Z66:$AA66)),COUNTIF($Z$1:$Z$70,"&lt;"&amp;$Z$1:$Z$70),0))</f>
        <v>65</v>
      </c>
      <c r="AB66" s="10" t="str">
        <f t="array" ref="AB66">INDEX($Y$1:$Y$70,SMALL(IF($Z$1:$Z$70=$AA66,ROW($Z$1:$Z$70)),COUNTIF($AA$1:$AA66,$AA66)),1)</f>
        <v>Carlisle</v>
      </c>
      <c r="AC66" s="10">
        <f t="shared" ref="AC66:AC70" si="28">IF(AA66="9999","no data",(AA66-(AA$1-1)))</f>
        <v>65</v>
      </c>
      <c r="AD66" s="10" t="str">
        <f t="shared" ref="AD66:AD70" si="29">AB66</f>
        <v>Carlisle</v>
      </c>
      <c r="AF66" s="32" t="s">
        <v>681</v>
      </c>
      <c r="AG66" s="9">
        <f t="shared" ref="AG66:AG129" si="30">VLOOKUP(AF66,$A$11:$L$488,7,FALSE)</f>
        <v>99</v>
      </c>
      <c r="AH66" s="9">
        <f t="array" ref="AH66">INDEX($AG$1:$AG$170,MATCH(SMALL(COUNTIF($AG$1:$AG$170,"&lt;"&amp;$AG$1:$AG$170),ROW($AG66:$AH66)),COUNTIF($AG$1:$AG$170,"&lt;"&amp;$AG$1:$AG$170),0))</f>
        <v>66</v>
      </c>
      <c r="AI66" s="9" t="str">
        <f t="array" ref="AI66">INDEX($AF$1:$AF$170,SMALL(IF($AG$1:$AG$170=$AH66,ROW($AG$1:$AG$170)),COUNTIF($AH$1:$AH66,$AH66)),1)</f>
        <v>Reading</v>
      </c>
      <c r="AJ66" s="9">
        <f t="shared" ref="AJ66:AJ129" si="31">IF(AH66="9999","no data",(AH66-(AH$1-1)))</f>
        <v>66</v>
      </c>
      <c r="AK66" s="9" t="str">
        <f t="shared" ref="AK66:AK129" si="32">AI66</f>
        <v>Reading</v>
      </c>
      <c r="AN66" s="31" t="s">
        <v>754</v>
      </c>
      <c r="AO66" s="6">
        <f t="shared" ref="AO66:AO113" si="33">VLOOKUP(AN66,$A$11:$L$488,12,FALSE)</f>
        <v>30</v>
      </c>
      <c r="AP66" s="6">
        <f t="array" ref="AP66">INDEX($AO$1:$AO$113,MATCH(SMALL(COUNTIF($AO$1:$AO$113,"&lt;"&amp;$AO$1:$AO$113),ROW($AO66:$AP66)),COUNTIF($AO$1:$AO$113,"&lt;"&amp;$AO$1:$AO$113),0))</f>
        <v>69</v>
      </c>
      <c r="AQ66" s="6" t="str">
        <f t="array" ref="AQ66">INDEX($AN$1:$AN$113,SMALL(IF($AO$1:$AO$113=$AP66,ROW($AO$1:$AO$113)),COUNTIF($AP$1:$AP66,$AP66)),1)</f>
        <v>North Kesteven</v>
      </c>
      <c r="AR66" s="6">
        <f t="shared" ref="AR66:AR113" si="34">IF(AP66="9999","no data",(AP66-(AP$1-1)))</f>
        <v>66</v>
      </c>
      <c r="AS66" s="6" t="str">
        <f t="shared" ref="AS66:AS113" si="35">AQ66</f>
        <v>North Kesteven</v>
      </c>
      <c r="AU66" s="30" t="s">
        <v>844</v>
      </c>
      <c r="AV66" s="7">
        <f t="shared" ref="AV66:AV70" si="36">VLOOKUP(AU66,$A$11:$L$488,12,FALSE)</f>
        <v>30</v>
      </c>
      <c r="AW66" s="7">
        <f t="array" ref="AW66">INDEX($AV$1:$AV$70,MATCH(SMALL(COUNTIF($AV$1:$AV$70,"&lt;"&amp;$AV$1:$AV$70),ROW($AV66:$AW66)),COUNTIF($AV$1:$AV$70,"&lt;"&amp;$AV$1:$AV$70),0))</f>
        <v>66</v>
      </c>
      <c r="AX66" s="7" t="str">
        <f t="array" ref="AX66">INDEX($AU$1:$AU$70,SMALL(IF($AV$1:$AV$70=$AW66,ROW($AV$1:$AV$70)),COUNTIF($AW$1:$AW66,$AW66)),1)</f>
        <v>Wyre</v>
      </c>
      <c r="AY66" s="7">
        <f t="shared" ref="AY66:AY70" si="37">IF(AW66="9999","no data",(AW66-(AW$1-1)))</f>
        <v>66</v>
      </c>
      <c r="AZ66" s="7" t="str">
        <f t="shared" ref="AZ66:AZ70" si="38">AX66</f>
        <v>Wyre</v>
      </c>
      <c r="BB66" s="29" t="s">
        <v>681</v>
      </c>
      <c r="BC66" s="8">
        <f t="shared" ref="BC66:BC129" si="39">VLOOKUP(BB66,$A$11:$L$488,12,FALSE)</f>
        <v>115</v>
      </c>
      <c r="BD66" s="8">
        <f t="array" ref="BD66">INDEX($BC$1:$BC$170,MATCH(SMALL(COUNTIF($BC$1:$BC$170,"&lt;"&amp;$BC$1:$BC$170),ROW($BC66:$BD66)),COUNTIF($BC$1:$BC$170,"&lt;"&amp;$BC$1:$BC$170),0))</f>
        <v>66</v>
      </c>
      <c r="BE66" s="8" t="str">
        <f t="array" ref="BE66">INDEX($BB$1:$BB$170,SMALL(IF($BC$1:$BC$170=$BD66,ROW($BC$1:$BC$170)),COUNTIF($BD$1:$BD66,$BD66)),1)</f>
        <v>Harrow</v>
      </c>
      <c r="BF66" s="8">
        <f t="shared" ref="BF66:BF129" si="40">IF(BD66="9999","no data",(BD66-(BD$1-1)))</f>
        <v>66</v>
      </c>
      <c r="BG66" s="8" t="str">
        <f t="shared" ref="BG66:BG129" si="41">BE66</f>
        <v>Harrow</v>
      </c>
    </row>
    <row r="67" spans="1:59" x14ac:dyDescent="0.25">
      <c r="A67" s="26" t="s">
        <v>459</v>
      </c>
      <c r="B67" t="str">
        <f t="shared" si="18"/>
        <v>SR</v>
      </c>
      <c r="C67" t="str">
        <f t="shared" si="19"/>
        <v>Significant Rural</v>
      </c>
      <c r="E67">
        <f>VLOOKUP(A67,'average earnings resident 2012'!$A$12:$EW$598,lists!$B$12,FALSE)</f>
        <v>155000</v>
      </c>
      <c r="F67">
        <f t="shared" si="20"/>
        <v>42</v>
      </c>
      <c r="G67">
        <f t="shared" si="21"/>
        <v>42</v>
      </c>
      <c r="J67">
        <f>VLOOKUP(A67,'average earnings workplace 2012'!$A$13:$GY$599,lists1!$B$12,FALSE)</f>
        <v>13.05</v>
      </c>
      <c r="K67">
        <f t="shared" si="22"/>
        <v>32</v>
      </c>
      <c r="L67">
        <f t="shared" si="23"/>
        <v>32</v>
      </c>
      <c r="R67" s="34" t="s">
        <v>485</v>
      </c>
      <c r="S67" s="11">
        <f t="shared" si="24"/>
        <v>57</v>
      </c>
      <c r="T67" s="11">
        <f t="array" ref="T67">INDEX($S$1:$S$113,MATCH(SMALL(COUNTIF($S$1:$S$113,"&lt;"&amp;$S$1:$S$113),ROW($S67:$T67)),COUNTIF($S$1:$S$113,"&lt;"&amp;$S$1:$S$113),0))</f>
        <v>67</v>
      </c>
      <c r="U67" s="11" t="str">
        <f t="array" ref="U67">INDEX($R$1:$R$113,SMALL(IF($S$1:$S$113=$T67,ROW($S$1:$S$113)),COUNTIF($T$1:$T67,$T67)),1)</f>
        <v>Craven</v>
      </c>
      <c r="V67" s="11">
        <f t="shared" si="25"/>
        <v>67</v>
      </c>
      <c r="W67" s="11" t="str">
        <f t="shared" si="26"/>
        <v>Craven</v>
      </c>
      <c r="Y67" s="33" t="s">
        <v>832</v>
      </c>
      <c r="Z67" s="10">
        <f t="shared" si="27"/>
        <v>37</v>
      </c>
      <c r="AA67" s="10">
        <f t="array" ref="AA67">INDEX($Z$1:$Z$70,MATCH(SMALL(COUNTIF($Z$1:$Z$70,"&lt;"&amp;$Z$1:$Z$70),ROW($Z67:$AA67)),COUNTIF($Z$1:$Z$70,"&lt;"&amp;$Z$1:$Z$70),0))</f>
        <v>67</v>
      </c>
      <c r="AB67" s="10" t="str">
        <f t="array" ref="AB67">INDEX($Y$1:$Y$70,SMALL(IF($Z$1:$Z$70=$AA67,ROW($Z$1:$Z$70)),COUNTIF($AA$1:$AA67,$AA67)),1)</f>
        <v>Wakefield</v>
      </c>
      <c r="AC67" s="10">
        <f t="shared" si="28"/>
        <v>67</v>
      </c>
      <c r="AD67" s="10" t="str">
        <f t="shared" si="29"/>
        <v>Wakefield</v>
      </c>
      <c r="AF67" s="32" t="s">
        <v>691</v>
      </c>
      <c r="AG67" s="9">
        <f t="shared" si="30"/>
        <v>70</v>
      </c>
      <c r="AH67" s="9">
        <f t="array" ref="AH67">INDEX($AG$1:$AG$170,MATCH(SMALL(COUNTIF($AG$1:$AG$170,"&lt;"&amp;$AG$1:$AG$170),ROW($AG67:$AH67)),COUNTIF($AG$1:$AG$170,"&lt;"&amp;$AG$1:$AG$170),0))</f>
        <v>67</v>
      </c>
      <c r="AI67" s="9" t="str">
        <f t="array" ref="AI67">INDEX($AF$1:$AF$170,SMALL(IF($AG$1:$AG$170=$AH67,ROW($AG$1:$AG$170)),COUNTIF($AH$1:$AH67,$AH67)),1)</f>
        <v>Slough</v>
      </c>
      <c r="AJ67" s="9">
        <f t="shared" si="31"/>
        <v>67</v>
      </c>
      <c r="AK67" s="9" t="str">
        <f t="shared" si="32"/>
        <v>Slough</v>
      </c>
      <c r="AN67" s="31" t="s">
        <v>485</v>
      </c>
      <c r="AO67" s="6">
        <f t="shared" si="33"/>
        <v>31</v>
      </c>
      <c r="AP67" s="6">
        <f t="array" ref="AP67">INDEX($AO$1:$AO$113,MATCH(SMALL(COUNTIF($AO$1:$AO$113,"&lt;"&amp;$AO$1:$AO$113),ROW($AO67:$AP67)),COUNTIF($AO$1:$AO$113,"&lt;"&amp;$AO$1:$AO$113),0))</f>
        <v>70</v>
      </c>
      <c r="AQ67" s="6" t="str">
        <f t="array" ref="AQ67">INDEX($AN$1:$AN$113,SMALL(IF($AO$1:$AO$113=$AP67,ROW($AO$1:$AO$113)),COUNTIF($AP$1:$AP67,$AP67)),1)</f>
        <v>Durham</v>
      </c>
      <c r="AR67" s="6">
        <f t="shared" si="34"/>
        <v>67</v>
      </c>
      <c r="AS67" s="6" t="str">
        <f t="shared" si="35"/>
        <v>Durham</v>
      </c>
      <c r="AU67" s="30" t="s">
        <v>832</v>
      </c>
      <c r="AV67" s="7">
        <f t="shared" si="36"/>
        <v>61</v>
      </c>
      <c r="AW67" s="7">
        <f t="array" ref="AW67">INDEX($AV$1:$AV$70,MATCH(SMALL(COUNTIF($AV$1:$AV$70,"&lt;"&amp;$AV$1:$AV$70),ROW($AV67:$AW67)),COUNTIF($AV$1:$AV$70,"&lt;"&amp;$AV$1:$AV$70),0))</f>
        <v>67</v>
      </c>
      <c r="AX67" s="7" t="str">
        <f t="array" ref="AX67">INDEX($AU$1:$AU$70,SMALL(IF($AV$1:$AV$70=$AW67,ROW($AV$1:$AV$70)),COUNTIF($AW$1:$AW67,$AW67)),1)</f>
        <v>Cannock Chase</v>
      </c>
      <c r="AY67" s="7">
        <f t="shared" si="37"/>
        <v>67</v>
      </c>
      <c r="AZ67" s="7" t="str">
        <f t="shared" si="38"/>
        <v>Cannock Chase</v>
      </c>
      <c r="BB67" s="29" t="s">
        <v>691</v>
      </c>
      <c r="BC67" s="8">
        <f t="shared" si="39"/>
        <v>60</v>
      </c>
      <c r="BD67" s="8">
        <f t="array" ref="BD67">INDEX($BC$1:$BC$170,MATCH(SMALL(COUNTIF($BC$1:$BC$170,"&lt;"&amp;$BC$1:$BC$170),ROW($BC67:$BD67)),COUNTIF($BC$1:$BC$170,"&lt;"&amp;$BC$1:$BC$170),0))</f>
        <v>67</v>
      </c>
      <c r="BE67" s="8" t="str">
        <f t="array" ref="BE67">INDEX($BB$1:$BB$170,SMALL(IF($BC$1:$BC$170=$BD67,ROW($BC$1:$BC$170)),COUNTIF($BD$1:$BD67,$BD67)),1)</f>
        <v>Exeter</v>
      </c>
      <c r="BF67" s="8">
        <f t="shared" si="40"/>
        <v>67</v>
      </c>
      <c r="BG67" s="8" t="str">
        <f t="shared" si="41"/>
        <v>Exeter</v>
      </c>
    </row>
    <row r="68" spans="1:59" x14ac:dyDescent="0.25">
      <c r="A68" s="26" t="s">
        <v>522</v>
      </c>
      <c r="B68" t="str">
        <f t="shared" si="18"/>
        <v>OU</v>
      </c>
      <c r="C68" t="str">
        <f t="shared" si="19"/>
        <v>Predominantly Urban</v>
      </c>
      <c r="E68">
        <f>VLOOKUP(A68,'average earnings resident 2012'!$A$12:$EW$598,lists!$B$12,FALSE)</f>
        <v>117500</v>
      </c>
      <c r="F68">
        <f t="shared" si="20"/>
        <v>135</v>
      </c>
      <c r="G68">
        <f t="shared" si="21"/>
        <v>135</v>
      </c>
      <c r="J68">
        <f>VLOOKUP(A68,'average earnings workplace 2012'!$A$13:$GY$599,lists1!$B$12,FALSE)</f>
        <v>10.67</v>
      </c>
      <c r="K68">
        <f t="shared" si="22"/>
        <v>157</v>
      </c>
      <c r="L68">
        <f t="shared" si="23"/>
        <v>157</v>
      </c>
      <c r="R68" s="34" t="s">
        <v>503</v>
      </c>
      <c r="S68" s="11">
        <f t="shared" si="24"/>
        <v>62</v>
      </c>
      <c r="T68" s="11">
        <f t="array" ref="T68">INDEX($S$1:$S$113,MATCH(SMALL(COUNTIF($S$1:$S$113,"&lt;"&amp;$S$1:$S$113),ROW($S68:$T68)),COUNTIF($S$1:$S$113,"&lt;"&amp;$S$1:$S$113),0))</f>
        <v>67</v>
      </c>
      <c r="U68" s="11" t="str">
        <f t="array" ref="U68">INDEX($R$1:$R$113,SMALL(IF($S$1:$S$113=$T68,ROW($S$1:$S$113)),COUNTIF($T$1:$T68,$T68)),1)</f>
        <v>Daventry</v>
      </c>
      <c r="V68" s="11">
        <f t="shared" si="25"/>
        <v>67</v>
      </c>
      <c r="W68" s="11" t="str">
        <f t="shared" si="26"/>
        <v>Daventry</v>
      </c>
      <c r="Y68" s="33" t="s">
        <v>679</v>
      </c>
      <c r="Z68" s="10">
        <f t="shared" si="27"/>
        <v>10</v>
      </c>
      <c r="AA68" s="10">
        <f t="array" ref="AA68">INDEX($Z$1:$Z$70,MATCH(SMALL(COUNTIF($Z$1:$Z$70,"&lt;"&amp;$Z$1:$Z$70),ROW($Z68:$AA68)),COUNTIF($Z$1:$Z$70,"&lt;"&amp;$Z$1:$Z$70),0))</f>
        <v>68</v>
      </c>
      <c r="AB68" s="10" t="str">
        <f t="array" ref="AB68">INDEX($Y$1:$Y$70,SMALL(IF($Z$1:$Z$70=$AA68,ROW($Z$1:$Z$70)),COUNTIF($AA$1:$AA68,$AA68)),1)</f>
        <v>Calderdale</v>
      </c>
      <c r="AC68" s="10">
        <f t="shared" si="28"/>
        <v>68</v>
      </c>
      <c r="AD68" s="10" t="str">
        <f t="shared" si="29"/>
        <v>Calderdale</v>
      </c>
      <c r="AF68" s="32" t="s">
        <v>655</v>
      </c>
      <c r="AG68" s="9">
        <f t="shared" si="30"/>
        <v>47</v>
      </c>
      <c r="AH68" s="9">
        <f t="array" ref="AH68">INDEX($AG$1:$AG$170,MATCH(SMALL(COUNTIF($AG$1:$AG$170,"&lt;"&amp;$AG$1:$AG$170),ROW($AG68:$AH68)),COUNTIF($AG$1:$AG$170,"&lt;"&amp;$AG$1:$AG$170),0))</f>
        <v>68</v>
      </c>
      <c r="AI68" s="9" t="str">
        <f t="array" ref="AI68">INDEX($AF$1:$AF$170,SMALL(IF($AG$1:$AG$170=$AH68,ROW($AG$1:$AG$170)),COUNTIF($AH$1:$AH68,$AH68)),1)</f>
        <v>Dartford</v>
      </c>
      <c r="AJ68" s="9">
        <f t="shared" si="31"/>
        <v>68</v>
      </c>
      <c r="AK68" s="9" t="str">
        <f t="shared" si="32"/>
        <v>Dartford</v>
      </c>
      <c r="AN68" s="31" t="s">
        <v>503</v>
      </c>
      <c r="AO68" s="6">
        <f t="shared" si="33"/>
        <v>92</v>
      </c>
      <c r="AP68" s="6">
        <f t="array" ref="AP68">INDEX($AO$1:$AO$113,MATCH(SMALL(COUNTIF($AO$1:$AO$113,"&lt;"&amp;$AO$1:$AO$113),ROW($AO68:$AP68)),COUNTIF($AO$1:$AO$113,"&lt;"&amp;$AO$1:$AO$113),0))</f>
        <v>71</v>
      </c>
      <c r="AQ68" s="6" t="str">
        <f t="array" ref="AQ68">INDEX($AN$1:$AN$113,SMALL(IF($AO$1:$AO$113=$AP68,ROW($AO$1:$AO$113)),COUNTIF($AP$1:$AP68,$AP68)),1)</f>
        <v>High Peak</v>
      </c>
      <c r="AR68" s="6">
        <f t="shared" si="34"/>
        <v>68</v>
      </c>
      <c r="AS68" s="6" t="str">
        <f t="shared" si="35"/>
        <v>High Peak</v>
      </c>
      <c r="AU68" s="30" t="s">
        <v>679</v>
      </c>
      <c r="AV68" s="7">
        <f t="shared" si="36"/>
        <v>10</v>
      </c>
      <c r="AW68" s="7">
        <f t="array" ref="AW68">INDEX($AV$1:$AV$70,MATCH(SMALL(COUNTIF($AV$1:$AV$70,"&lt;"&amp;$AV$1:$AV$70),ROW($AV68:$AW68)),COUNTIF($AV$1:$AV$70,"&lt;"&amp;$AV$1:$AV$70),0))</f>
        <v>68</v>
      </c>
      <c r="AX68" s="7" t="str">
        <f t="array" ref="AX68">INDEX($AU$1:$AU$70,SMALL(IF($AV$1:$AV$70=$AW68,ROW($AV$1:$AV$70)),COUNTIF($AW$1:$AW68,$AW68)),1)</f>
        <v>Waveney</v>
      </c>
      <c r="AY68" s="7">
        <f t="shared" si="37"/>
        <v>68</v>
      </c>
      <c r="AZ68" s="7" t="str">
        <f t="shared" si="38"/>
        <v>Waveney</v>
      </c>
      <c r="BB68" s="29" t="s">
        <v>655</v>
      </c>
      <c r="BC68" s="8">
        <f t="shared" si="39"/>
        <v>90</v>
      </c>
      <c r="BD68" s="8">
        <f t="array" ref="BD68">INDEX($BC$1:$BC$170,MATCH(SMALL(COUNTIF($BC$1:$BC$170,"&lt;"&amp;$BC$1:$BC$170),ROW($BC68:$BD68)),COUNTIF($BC$1:$BC$170,"&lt;"&amp;$BC$1:$BC$170),0))</f>
        <v>68</v>
      </c>
      <c r="BE68" s="8" t="str">
        <f t="array" ref="BE68">INDEX($BB$1:$BB$170,SMALL(IF($BC$1:$BC$170=$BD68,ROW($BC$1:$BC$170)),COUNTIF($BD$1:$BD68,$BD68)),1)</f>
        <v>Knowsley</v>
      </c>
      <c r="BF68" s="8">
        <f t="shared" si="40"/>
        <v>68</v>
      </c>
      <c r="BG68" s="8" t="str">
        <f t="shared" si="41"/>
        <v>Knowsley</v>
      </c>
    </row>
    <row r="69" spans="1:59" x14ac:dyDescent="0.25">
      <c r="A69" s="26" t="s">
        <v>726</v>
      </c>
      <c r="B69" t="str">
        <f t="shared" si="18"/>
        <v>R80</v>
      </c>
      <c r="C69" t="str">
        <f t="shared" si="19"/>
        <v>Predominantly Rural</v>
      </c>
      <c r="E69">
        <f>VLOOKUP(A69,'average earnings resident 2012'!$A$12:$EW$598,lists!$B$12,FALSE)</f>
        <v>265750</v>
      </c>
      <c r="F69">
        <f t="shared" si="20"/>
        <v>10</v>
      </c>
      <c r="G69">
        <f t="shared" si="21"/>
        <v>10</v>
      </c>
      <c r="J69">
        <f>VLOOKUP(A69,'average earnings workplace 2012'!$A$13:$GY$599,lists1!$B$12,FALSE)</f>
        <v>12.76</v>
      </c>
      <c r="K69">
        <f t="shared" si="22"/>
        <v>37</v>
      </c>
      <c r="L69">
        <f t="shared" si="23"/>
        <v>37</v>
      </c>
      <c r="R69" s="34" t="s">
        <v>683</v>
      </c>
      <c r="S69" s="11">
        <f t="shared" si="24"/>
        <v>30</v>
      </c>
      <c r="T69" s="11">
        <f t="array" ref="T69">INDEX($S$1:$S$113,MATCH(SMALL(COUNTIF($S$1:$S$113,"&lt;"&amp;$S$1:$S$113),ROW($S69:$T69)),COUNTIF($S$1:$S$113,"&lt;"&amp;$S$1:$S$113),0))</f>
        <v>67</v>
      </c>
      <c r="U69" s="11" t="str">
        <f t="array" ref="U69">INDEX($R$1:$R$113,SMALL(IF($S$1:$S$113=$T69,ROW($S$1:$S$113)),COUNTIF($T$1:$T69,$T69)),1)</f>
        <v>Huntingdonshire</v>
      </c>
      <c r="V69" s="11">
        <f t="shared" si="25"/>
        <v>67</v>
      </c>
      <c r="W69" s="11" t="str">
        <f t="shared" si="26"/>
        <v>Huntingdonshire</v>
      </c>
      <c r="Y69" s="33" t="s">
        <v>489</v>
      </c>
      <c r="Z69" s="10">
        <f t="shared" si="27"/>
        <v>54</v>
      </c>
      <c r="AA69" s="10">
        <f t="array" ref="AA69">INDEX($Z$1:$Z$70,MATCH(SMALL(COUNTIF($Z$1:$Z$70,"&lt;"&amp;$Z$1:$Z$70),ROW($Z69:$AA69)),COUNTIF($Z$1:$Z$70,"&lt;"&amp;$Z$1:$Z$70),0))</f>
        <v>69</v>
      </c>
      <c r="AB69" s="10" t="str">
        <f t="array" ref="AB69">INDEX($Y$1:$Y$70,SMALL(IF($Z$1:$Z$70=$AA69,ROW($Z$1:$Z$70)),COUNTIF($AA$1:$AA69,$AA69)),1)</f>
        <v>Redcar and Cleveland</v>
      </c>
      <c r="AC69" s="10">
        <f t="shared" si="28"/>
        <v>69</v>
      </c>
      <c r="AD69" s="10" t="str">
        <f t="shared" si="29"/>
        <v>Redcar and Cleveland</v>
      </c>
      <c r="AF69" s="32" t="s">
        <v>835</v>
      </c>
      <c r="AG69" s="9">
        <f t="shared" si="30"/>
        <v>38</v>
      </c>
      <c r="AH69" s="9">
        <f t="array" ref="AH69">INDEX($AG$1:$AG$170,MATCH(SMALL(COUNTIF($AG$1:$AG$170,"&lt;"&amp;$AG$1:$AG$170),ROW($AG69:$AH69)),COUNTIF($AG$1:$AG$170,"&lt;"&amp;$AG$1:$AG$170),0))</f>
        <v>68</v>
      </c>
      <c r="AI69" s="9" t="str">
        <f t="array" ref="AI69">INDEX($AF$1:$AF$170,SMALL(IF($AG$1:$AG$170=$AH69,ROW($AG$1:$AG$170)),COUNTIF($AH$1:$AH69,$AH69)),1)</f>
        <v>Trafford</v>
      </c>
      <c r="AJ69" s="9">
        <f t="shared" si="31"/>
        <v>68</v>
      </c>
      <c r="AK69" s="9" t="str">
        <f t="shared" si="32"/>
        <v>Trafford</v>
      </c>
      <c r="AN69" s="31" t="s">
        <v>683</v>
      </c>
      <c r="AO69" s="6">
        <f t="shared" si="33"/>
        <v>79</v>
      </c>
      <c r="AP69" s="6">
        <f t="array" ref="AP69">INDEX($AO$1:$AO$113,MATCH(SMALL(COUNTIF($AO$1:$AO$113,"&lt;"&amp;$AO$1:$AO$113),ROW($AO69:$AP69)),COUNTIF($AO$1:$AO$113,"&lt;"&amp;$AO$1:$AO$113),0))</f>
        <v>72</v>
      </c>
      <c r="AQ69" s="6" t="str">
        <f t="array" ref="AQ69">INDEX($AN$1:$AN$113,SMALL(IF($AO$1:$AO$113=$AP69,ROW($AO$1:$AO$113)),COUNTIF($AP$1:$AP69,$AP69)),1)</f>
        <v>Sedgemoor</v>
      </c>
      <c r="AR69" s="6">
        <f t="shared" si="34"/>
        <v>69</v>
      </c>
      <c r="AS69" s="6" t="str">
        <f t="shared" si="35"/>
        <v>Sedgemoor</v>
      </c>
      <c r="AU69" s="30" t="s">
        <v>489</v>
      </c>
      <c r="AV69" s="7">
        <f t="shared" si="36"/>
        <v>66</v>
      </c>
      <c r="AW69" s="7">
        <f t="array" ref="AW69">INDEX($AV$1:$AV$70,MATCH(SMALL(COUNTIF($AV$1:$AV$70,"&lt;"&amp;$AV$1:$AV$70),ROW($AV69:$AW69)),COUNTIF($AV$1:$AV$70,"&lt;"&amp;$AV$1:$AV$70),0))</f>
        <v>69</v>
      </c>
      <c r="AX69" s="7" t="str">
        <f t="array" ref="AX69">INDEX($AU$1:$AU$70,SMALL(IF($AV$1:$AV$70=$AW69,ROW($AV$1:$AV$70)),COUNTIF($AW$1:$AW69,$AW69)),1)</f>
        <v>Boston</v>
      </c>
      <c r="AY69" s="7">
        <f t="shared" si="37"/>
        <v>69</v>
      </c>
      <c r="AZ69" s="7" t="str">
        <f t="shared" si="38"/>
        <v>Boston</v>
      </c>
      <c r="BB69" s="29" t="s">
        <v>835</v>
      </c>
      <c r="BC69" s="8">
        <f t="shared" si="39"/>
        <v>44</v>
      </c>
      <c r="BD69" s="8">
        <f t="array" ref="BD69">INDEX($BC$1:$BC$170,MATCH(SMALL(COUNTIF($BC$1:$BC$170,"&lt;"&amp;$BC$1:$BC$170),ROW($BC69:$BD69)),COUNTIF($BC$1:$BC$170,"&lt;"&amp;$BC$1:$BC$170),0))</f>
        <v>68</v>
      </c>
      <c r="BE69" s="8" t="str">
        <f t="array" ref="BE69">INDEX($BB$1:$BB$170,SMALL(IF($BC$1:$BC$170=$BD69,ROW($BC$1:$BC$170)),COUNTIF($BD$1:$BD69,$BD69)),1)</f>
        <v>Newham</v>
      </c>
      <c r="BF69" s="8">
        <f t="shared" si="40"/>
        <v>68</v>
      </c>
      <c r="BG69" s="8" t="str">
        <f t="shared" si="41"/>
        <v>Newham</v>
      </c>
    </row>
    <row r="70" spans="1:59" x14ac:dyDescent="0.25">
      <c r="A70" s="26" t="s">
        <v>677</v>
      </c>
      <c r="B70" t="str">
        <f t="shared" si="18"/>
        <v>SR</v>
      </c>
      <c r="C70" t="str">
        <f t="shared" si="19"/>
        <v>Significant Rural</v>
      </c>
      <c r="E70">
        <f>VLOOKUP(A70,'average earnings resident 2012'!$A$12:$EW$598,lists!$B$12,FALSE)</f>
        <v>360000</v>
      </c>
      <c r="F70">
        <f t="shared" si="20"/>
        <v>1</v>
      </c>
      <c r="G70">
        <f t="shared" si="21"/>
        <v>1</v>
      </c>
      <c r="J70">
        <f>VLOOKUP(A70,'average earnings workplace 2012'!$A$13:$GY$599,lists1!$B$12,FALSE)</f>
        <v>15.68</v>
      </c>
      <c r="K70">
        <f t="shared" si="22"/>
        <v>7</v>
      </c>
      <c r="L70">
        <f t="shared" si="23"/>
        <v>7</v>
      </c>
      <c r="R70" s="34" t="s">
        <v>555</v>
      </c>
      <c r="S70" s="11">
        <f t="shared" si="24"/>
        <v>45</v>
      </c>
      <c r="T70" s="11">
        <f t="array" ref="T70">INDEX($S$1:$S$113,MATCH(SMALL(COUNTIF($S$1:$S$113,"&lt;"&amp;$S$1:$S$113),ROW($S70:$T70)),COUNTIF($S$1:$S$113,"&lt;"&amp;$S$1:$S$113),0))</f>
        <v>67</v>
      </c>
      <c r="U70" s="11" t="str">
        <f t="array" ref="U70">INDEX($R$1:$R$113,SMALL(IF($S$1:$S$113=$T70,ROW($S$1:$S$113)),COUNTIF($T$1:$T70,$T70)),1)</f>
        <v>Lichfield</v>
      </c>
      <c r="V70" s="11">
        <f t="shared" si="25"/>
        <v>67</v>
      </c>
      <c r="W70" s="11" t="str">
        <f t="shared" si="26"/>
        <v>Lichfield</v>
      </c>
      <c r="Y70" s="33" t="s">
        <v>584</v>
      </c>
      <c r="Z70" s="10">
        <f t="shared" si="27"/>
        <v>49</v>
      </c>
      <c r="AA70" s="10">
        <f t="array" ref="AA70">INDEX($Z$1:$Z$70,MATCH(SMALL(COUNTIF($Z$1:$Z$70,"&lt;"&amp;$Z$1:$Z$70),ROW($Z70:$AA70)),COUNTIF($Z$1:$Z$70,"&lt;"&amp;$Z$1:$Z$70),0))</f>
        <v>70</v>
      </c>
      <c r="AB70" s="10" t="str">
        <f t="array" ref="AB70">INDEX($Y$1:$Y$70,SMALL(IF($Z$1:$Z$70=$AA70,ROW($Z$1:$Z$70)),COUNTIF($AA$1:$AA70,$AA70)),1)</f>
        <v>Bolsover</v>
      </c>
      <c r="AC70" s="10">
        <f t="shared" si="28"/>
        <v>70</v>
      </c>
      <c r="AD70" s="10" t="str">
        <f t="shared" si="29"/>
        <v>Bolsover</v>
      </c>
      <c r="AF70" s="32" t="s">
        <v>656</v>
      </c>
      <c r="AG70" s="9">
        <f t="shared" si="30"/>
        <v>36</v>
      </c>
      <c r="AH70" s="9">
        <f t="array" ref="AH70">INDEX($AG$1:$AG$170,MATCH(SMALL(COUNTIF($AG$1:$AG$170,"&lt;"&amp;$AG$1:$AG$170),ROW($AG70:$AH70)),COUNTIF($AG$1:$AG$170,"&lt;"&amp;$AG$1:$AG$170),0))</f>
        <v>70</v>
      </c>
      <c r="AI70" s="9" t="str">
        <f t="array" ref="AI70">INDEX($AF$1:$AF$170,SMALL(IF($AG$1:$AG$170=$AH70,ROW($AG$1:$AG$170)),COUNTIF($AH$1:$AH70,$AH70)),1)</f>
        <v>Havant</v>
      </c>
      <c r="AJ70" s="9">
        <f t="shared" si="31"/>
        <v>70</v>
      </c>
      <c r="AK70" s="9" t="str">
        <f t="shared" si="32"/>
        <v>Havant</v>
      </c>
      <c r="AN70" s="31" t="s">
        <v>555</v>
      </c>
      <c r="AO70" s="6">
        <f t="shared" si="33"/>
        <v>35</v>
      </c>
      <c r="AP70" s="6">
        <f t="array" ref="AP70">INDEX($AO$1:$AO$113,MATCH(SMALL(COUNTIF($AO$1:$AO$113,"&lt;"&amp;$AO$1:$AO$113),ROW($AO70:$AP70)),COUNTIF($AO$1:$AO$113,"&lt;"&amp;$AO$1:$AO$113),0))</f>
        <v>73</v>
      </c>
      <c r="AQ70" s="6" t="str">
        <f t="array" ref="AQ70">INDEX($AN$1:$AN$113,SMALL(IF($AO$1:$AO$113=$AP70,ROW($AO$1:$AO$113)),COUNTIF($AP$1:$AP70,$AP70)),1)</f>
        <v>Craven</v>
      </c>
      <c r="AR70" s="6">
        <f t="shared" si="34"/>
        <v>70</v>
      </c>
      <c r="AS70" s="6" t="str">
        <f t="shared" si="35"/>
        <v>Craven</v>
      </c>
      <c r="AU70" s="30" t="s">
        <v>584</v>
      </c>
      <c r="AV70" s="7">
        <f t="shared" si="36"/>
        <v>70</v>
      </c>
      <c r="AW70" s="7">
        <f t="array" ref="AW70">INDEX($AV$1:$AV$70,MATCH(SMALL(COUNTIF($AV$1:$AV$70,"&lt;"&amp;$AV$1:$AV$70),ROW($AV70:$AW70)),COUNTIF($AV$1:$AV$70,"&lt;"&amp;$AV$1:$AV$70),0))</f>
        <v>70</v>
      </c>
      <c r="AX70" s="7" t="str">
        <f t="array" ref="AX70">INDEX($AU$1:$AU$70,SMALL(IF($AV$1:$AV$70=$AW70,ROW($AV$1:$AV$70)),COUNTIF($AW$1:$AW70,$AW70)),1)</f>
        <v>Wyre Forest</v>
      </c>
      <c r="AY70" s="7">
        <f t="shared" si="37"/>
        <v>70</v>
      </c>
      <c r="AZ70" s="7" t="str">
        <f t="shared" si="38"/>
        <v>Wyre Forest</v>
      </c>
      <c r="BB70" s="29" t="s">
        <v>656</v>
      </c>
      <c r="BC70" s="8">
        <f t="shared" si="39"/>
        <v>26</v>
      </c>
      <c r="BD70" s="8">
        <f t="array" ref="BD70">INDEX($BC$1:$BC$170,MATCH(SMALL(COUNTIF($BC$1:$BC$170,"&lt;"&amp;$BC$1:$BC$170),ROW($BC70:$BD70)),COUNTIF($BC$1:$BC$170,"&lt;"&amp;$BC$1:$BC$170),0))</f>
        <v>68</v>
      </c>
      <c r="BE70" s="8" t="str">
        <f t="array" ref="BE70">INDEX($BB$1:$BB$170,SMALL(IF($BC$1:$BC$170=$BD70,ROW($BC$1:$BC$170)),COUNTIF($BD$1:$BD70,$BD70)),1)</f>
        <v>Stockport</v>
      </c>
      <c r="BF70" s="8">
        <f t="shared" si="40"/>
        <v>68</v>
      </c>
      <c r="BG70" s="8" t="str">
        <f t="shared" si="41"/>
        <v>Stockport</v>
      </c>
    </row>
    <row r="71" spans="1:59" x14ac:dyDescent="0.25">
      <c r="A71" s="26" t="s">
        <v>479</v>
      </c>
      <c r="B71" t="str">
        <f t="shared" si="18"/>
        <v>SR</v>
      </c>
      <c r="C71" t="str">
        <f t="shared" si="19"/>
        <v>Significant Rural</v>
      </c>
      <c r="E71">
        <f>VLOOKUP(A71,'average earnings resident 2012'!$A$12:$EW$598,lists!$B$12,FALSE)</f>
        <v>145950</v>
      </c>
      <c r="F71">
        <f t="shared" si="20"/>
        <v>48</v>
      </c>
      <c r="G71">
        <f t="shared" si="21"/>
        <v>48</v>
      </c>
      <c r="J71">
        <f>VLOOKUP(A71,'average earnings workplace 2012'!$A$13:$GY$599,lists1!$B$12,FALSE)</f>
        <v>11.65</v>
      </c>
      <c r="K71">
        <f t="shared" si="22"/>
        <v>54</v>
      </c>
      <c r="L71">
        <f t="shared" si="23"/>
        <v>54</v>
      </c>
      <c r="R71" s="34" t="s">
        <v>519</v>
      </c>
      <c r="S71" s="11">
        <f t="shared" si="24"/>
        <v>34</v>
      </c>
      <c r="T71" s="11">
        <f t="array" ref="T71">INDEX($S$1:$S$113,MATCH(SMALL(COUNTIF($S$1:$S$113,"&lt;"&amp;$S$1:$S$113),ROW($S71:$T71)),COUNTIF($S$1:$S$113,"&lt;"&amp;$S$1:$S$113),0))</f>
        <v>67</v>
      </c>
      <c r="U71" s="11" t="str">
        <f t="array" ref="U71">INDEX($R$1:$R$113,SMALL(IF($S$1:$S$113=$T71,ROW($S$1:$S$113)),COUNTIF($T$1:$T71,$T71)),1)</f>
        <v>South Norfolk</v>
      </c>
      <c r="V71" s="11">
        <f t="shared" si="25"/>
        <v>67</v>
      </c>
      <c r="W71" s="11" t="str">
        <f t="shared" si="26"/>
        <v>South Norfolk</v>
      </c>
      <c r="AF71" s="32" t="s">
        <v>657</v>
      </c>
      <c r="AG71" s="9">
        <f t="shared" si="30"/>
        <v>32</v>
      </c>
      <c r="AH71" s="9">
        <f t="array" ref="AH71">INDEX($AG$1:$AG$170,MATCH(SMALL(COUNTIF($AG$1:$AG$170,"&lt;"&amp;$AG$1:$AG$170),ROW($AG71:$AH71)),COUNTIF($AG$1:$AG$170,"&lt;"&amp;$AG$1:$AG$170),0))</f>
        <v>71</v>
      </c>
      <c r="AI71" s="9" t="str">
        <f t="array" ref="AI71">INDEX($AF$1:$AF$170,SMALL(IF($AG$1:$AG$170=$AH71,ROW($AG$1:$AG$170)),COUNTIF($AH$1:$AH71,$AH71)),1)</f>
        <v>Exeter</v>
      </c>
      <c r="AJ71" s="9">
        <f t="shared" si="31"/>
        <v>71</v>
      </c>
      <c r="AK71" s="9" t="str">
        <f t="shared" si="32"/>
        <v>Exeter</v>
      </c>
      <c r="AN71" s="31" t="s">
        <v>519</v>
      </c>
      <c r="AO71" s="6">
        <f t="shared" si="33"/>
        <v>56</v>
      </c>
      <c r="AP71" s="6">
        <f t="array" ref="AP71">INDEX($AO$1:$AO$113,MATCH(SMALL(COUNTIF($AO$1:$AO$113,"&lt;"&amp;$AO$1:$AO$113),ROW($AO71:$AP71)),COUNTIF($AO$1:$AO$113,"&lt;"&amp;$AO$1:$AO$113),0))</f>
        <v>73</v>
      </c>
      <c r="AQ71" s="6" t="str">
        <f t="array" ref="AQ71">INDEX($AN$1:$AN$113,SMALL(IF($AO$1:$AO$113=$AP71,ROW($AO$1:$AO$113)),COUNTIF($AP$1:$AP71,$AP71)),1)</f>
        <v>North Yorkshire</v>
      </c>
      <c r="AR71" s="6">
        <f t="shared" si="34"/>
        <v>70</v>
      </c>
      <c r="AS71" s="6" t="str">
        <f t="shared" si="35"/>
        <v>North Yorkshire</v>
      </c>
      <c r="BB71" s="29" t="s">
        <v>657</v>
      </c>
      <c r="BC71" s="8">
        <f t="shared" si="39"/>
        <v>29</v>
      </c>
      <c r="BD71" s="8">
        <f t="array" ref="BD71">INDEX($BC$1:$BC$170,MATCH(SMALL(COUNTIF($BC$1:$BC$170,"&lt;"&amp;$BC$1:$BC$170),ROW($BC71:$BD71)),COUNTIF($BC$1:$BC$170,"&lt;"&amp;$BC$1:$BC$170),0))</f>
        <v>71</v>
      </c>
      <c r="BE71" s="8" t="str">
        <f t="array" ref="BE71">INDEX($BB$1:$BB$170,SMALL(IF($BC$1:$BC$170=$BD71,ROW($BC$1:$BC$170)),COUNTIF($BD$1:$BD71,$BD71)),1)</f>
        <v>York</v>
      </c>
      <c r="BF71" s="8">
        <f t="shared" si="40"/>
        <v>71</v>
      </c>
      <c r="BG71" s="8" t="str">
        <f t="shared" si="41"/>
        <v>York</v>
      </c>
    </row>
    <row r="72" spans="1:59" x14ac:dyDescent="0.25">
      <c r="A72" s="26" t="s">
        <v>751</v>
      </c>
      <c r="B72" t="str">
        <f t="shared" si="18"/>
        <v>LU</v>
      </c>
      <c r="C72" t="str">
        <f t="shared" si="19"/>
        <v>Predominantly Urban</v>
      </c>
      <c r="E72">
        <f>VLOOKUP(A72,'average earnings resident 2012'!$A$12:$EW$598,lists!$B$12,FALSE)</f>
        <v>246250</v>
      </c>
      <c r="F72">
        <f t="shared" si="20"/>
        <v>39</v>
      </c>
      <c r="G72">
        <f t="shared" si="21"/>
        <v>39</v>
      </c>
      <c r="J72">
        <f>VLOOKUP(A72,'average earnings workplace 2012'!$A$13:$GY$599,lists1!$B$12,FALSE)</f>
        <v>13.15</v>
      </c>
      <c r="K72">
        <f t="shared" si="22"/>
        <v>88</v>
      </c>
      <c r="L72">
        <f t="shared" si="23"/>
        <v>88</v>
      </c>
      <c r="R72" s="34" t="s">
        <v>504</v>
      </c>
      <c r="S72" s="11">
        <f t="shared" si="24"/>
        <v>59</v>
      </c>
      <c r="T72" s="11">
        <f t="array" ref="T72">INDEX($S$1:$S$113,MATCH(SMALL(COUNTIF($S$1:$S$113,"&lt;"&amp;$S$1:$S$113),ROW($S72:$T72)),COUNTIF($S$1:$S$113,"&lt;"&amp;$S$1:$S$113),0))</f>
        <v>67</v>
      </c>
      <c r="U72" s="11" t="str">
        <f t="array" ref="U72">INDEX($R$1:$R$113,SMALL(IF($S$1:$S$113=$T72,ROW($S$1:$S$113)),COUNTIF($T$1:$T72,$T72)),1)</f>
        <v>South Somerset</v>
      </c>
      <c r="V72" s="11">
        <f t="shared" si="25"/>
        <v>67</v>
      </c>
      <c r="W72" s="11" t="str">
        <f t="shared" si="26"/>
        <v>South Somerset</v>
      </c>
      <c r="AF72" s="32" t="s">
        <v>481</v>
      </c>
      <c r="AG72" s="9">
        <f t="shared" si="30"/>
        <v>168</v>
      </c>
      <c r="AH72" s="9">
        <f t="array" ref="AH72">INDEX($AG$1:$AG$170,MATCH(SMALL(COUNTIF($AG$1:$AG$170,"&lt;"&amp;$AG$1:$AG$170),ROW($AG72:$AH72)),COUNTIF($AG$1:$AG$170,"&lt;"&amp;$AG$1:$AG$170),0))</f>
        <v>72</v>
      </c>
      <c r="AI72" s="9" t="str">
        <f t="array" ref="AI72">INDEX($AF$1:$AF$170,SMALL(IF($AG$1:$AG$170=$AH72,ROW($AG$1:$AG$170)),COUNTIF($AH$1:$AH72,$AH72)),1)</f>
        <v>Crawley</v>
      </c>
      <c r="AJ72" s="9">
        <f t="shared" si="31"/>
        <v>72</v>
      </c>
      <c r="AK72" s="9" t="str">
        <f t="shared" si="32"/>
        <v>Crawley</v>
      </c>
      <c r="AN72" s="31" t="s">
        <v>504</v>
      </c>
      <c r="AO72" s="6">
        <f t="shared" si="33"/>
        <v>109</v>
      </c>
      <c r="AP72" s="6">
        <f t="array" ref="AP72">INDEX($AO$1:$AO$113,MATCH(SMALL(COUNTIF($AO$1:$AO$113,"&lt;"&amp;$AO$1:$AO$113),ROW($AO72:$AP72)),COUNTIF($AO$1:$AO$113,"&lt;"&amp;$AO$1:$AO$113),0))</f>
        <v>75</v>
      </c>
      <c r="AQ72" s="6" t="str">
        <f t="array" ref="AQ72">INDEX($AN$1:$AN$113,SMALL(IF($AO$1:$AO$113=$AP72,ROW($AO$1:$AO$113)),COUNTIF($AP$1:$AP72,$AP72)),1)</f>
        <v>North East Derbyshire</v>
      </c>
      <c r="AR72" s="6">
        <f t="shared" si="34"/>
        <v>72</v>
      </c>
      <c r="AS72" s="6" t="str">
        <f t="shared" si="35"/>
        <v>North East Derbyshire</v>
      </c>
      <c r="BB72" s="29" t="s">
        <v>481</v>
      </c>
      <c r="BC72" s="8">
        <f t="shared" si="39"/>
        <v>109</v>
      </c>
      <c r="BD72" s="8">
        <f t="array" ref="BD72">INDEX($BC$1:$BC$170,MATCH(SMALL(COUNTIF($BC$1:$BC$170,"&lt;"&amp;$BC$1:$BC$170),ROW($BC72:$BD72)),COUNTIF($BC$1:$BC$170,"&lt;"&amp;$BC$1:$BC$170),0))</f>
        <v>72</v>
      </c>
      <c r="BE72" s="8" t="str">
        <f t="array" ref="BE72">INDEX($BB$1:$BB$170,SMALL(IF($BC$1:$BC$170=$BD72,ROW($BC$1:$BC$170)),COUNTIF($BD$1:$BD72,$BD72)),1)</f>
        <v>Liverpool</v>
      </c>
      <c r="BF72" s="8">
        <f t="shared" si="40"/>
        <v>72</v>
      </c>
      <c r="BG72" s="8" t="str">
        <f t="shared" si="41"/>
        <v>Liverpool</v>
      </c>
    </row>
    <row r="73" spans="1:59" x14ac:dyDescent="0.25">
      <c r="A73" s="26" t="s">
        <v>632</v>
      </c>
      <c r="B73" t="str">
        <f t="shared" si="18"/>
        <v>MU</v>
      </c>
      <c r="C73" t="str">
        <f t="shared" si="19"/>
        <v>Predominantly Urban</v>
      </c>
      <c r="E73">
        <f>VLOOKUP(A73,'average earnings resident 2012'!$A$12:$EW$598,lists!$B$12,FALSE)</f>
        <v>465000</v>
      </c>
      <c r="F73">
        <f t="shared" si="20"/>
        <v>4</v>
      </c>
      <c r="G73">
        <f t="shared" si="21"/>
        <v>4</v>
      </c>
      <c r="J73">
        <f>VLOOKUP(A73,'average earnings workplace 2012'!$A$13:$GY$599,lists1!$B$12,FALSE)</f>
        <v>28.45</v>
      </c>
      <c r="K73">
        <f t="shared" si="22"/>
        <v>1</v>
      </c>
      <c r="L73">
        <f t="shared" si="23"/>
        <v>1</v>
      </c>
      <c r="R73" s="34" t="s">
        <v>764</v>
      </c>
      <c r="S73" s="11">
        <f t="shared" si="24"/>
        <v>82</v>
      </c>
      <c r="T73" s="11">
        <f t="array" ref="T73">INDEX($S$1:$S$113,MATCH(SMALL(COUNTIF($S$1:$S$113,"&lt;"&amp;$S$1:$S$113),ROW($S73:$T73)),COUNTIF($S$1:$S$113,"&lt;"&amp;$S$1:$S$113),0))</f>
        <v>67</v>
      </c>
      <c r="U73" s="11" t="str">
        <f t="array" ref="U73">INDEX($R$1:$R$113,SMALL(IF($S$1:$S$113=$T73,ROW($S$1:$S$113)),COUNTIF($T$1:$T73,$T73)),1)</f>
        <v>Torridge</v>
      </c>
      <c r="V73" s="11">
        <f t="shared" si="25"/>
        <v>67</v>
      </c>
      <c r="W73" s="11" t="str">
        <f t="shared" si="26"/>
        <v>Torridge</v>
      </c>
      <c r="AF73" s="32" t="s">
        <v>626</v>
      </c>
      <c r="AG73" s="9">
        <f t="shared" si="30"/>
        <v>112</v>
      </c>
      <c r="AH73" s="9">
        <f t="array" ref="AH73">INDEX($AG$1:$AG$170,MATCH(SMALL(COUNTIF($AG$1:$AG$170,"&lt;"&amp;$AG$1:$AG$170),ROW($AG73:$AH73)),COUNTIF($AG$1:$AG$170,"&lt;"&amp;$AG$1:$AG$170),0))</f>
        <v>73</v>
      </c>
      <c r="AI73" s="9" t="str">
        <f t="array" ref="AI73">INDEX($AF$1:$AF$170,SMALL(IF($AG$1:$AG$170=$AH73,ROW($AG$1:$AG$170)),COUNTIF($AH$1:$AH73,$AH73)),1)</f>
        <v>Basildon</v>
      </c>
      <c r="AJ73" s="9">
        <f t="shared" si="31"/>
        <v>73</v>
      </c>
      <c r="AK73" s="9" t="str">
        <f t="shared" si="32"/>
        <v>Basildon</v>
      </c>
      <c r="AN73" s="31" t="s">
        <v>764</v>
      </c>
      <c r="AO73" s="6">
        <f t="shared" si="33"/>
        <v>72</v>
      </c>
      <c r="AP73" s="6">
        <f t="array" ref="AP73">INDEX($AO$1:$AO$113,MATCH(SMALL(COUNTIF($AO$1:$AO$113,"&lt;"&amp;$AO$1:$AO$113),ROW($AO73:$AP73)),COUNTIF($AO$1:$AO$113,"&lt;"&amp;$AO$1:$AO$113),0))</f>
        <v>76</v>
      </c>
      <c r="AQ73" s="6" t="str">
        <f t="array" ref="AQ73">INDEX($AN$1:$AN$113,SMALL(IF($AO$1:$AO$113=$AP73,ROW($AO$1:$AO$113)),COUNTIF($AP$1:$AP73,$AP73)),1)</f>
        <v>Braintree</v>
      </c>
      <c r="AR73" s="6">
        <f t="shared" si="34"/>
        <v>73</v>
      </c>
      <c r="AS73" s="6" t="str">
        <f t="shared" si="35"/>
        <v>Braintree</v>
      </c>
      <c r="BB73" s="29" t="s">
        <v>626</v>
      </c>
      <c r="BC73" s="8">
        <f t="shared" si="39"/>
        <v>62</v>
      </c>
      <c r="BD73" s="8">
        <f t="array" ref="BD73">INDEX($BC$1:$BC$170,MATCH(SMALL(COUNTIF($BC$1:$BC$170,"&lt;"&amp;$BC$1:$BC$170),ROW($BC73:$BD73)),COUNTIF($BC$1:$BC$170,"&lt;"&amp;$BC$1:$BC$170),0))</f>
        <v>73</v>
      </c>
      <c r="BE73" s="8" t="str">
        <f t="array" ref="BE73">INDEX($BB$1:$BB$170,SMALL(IF($BC$1:$BC$170=$BD73,ROW($BC$1:$BC$170)),COUNTIF($BD$1:$BD73,$BD73)),1)</f>
        <v>Norwich</v>
      </c>
      <c r="BF73" s="8">
        <f t="shared" si="40"/>
        <v>73</v>
      </c>
      <c r="BG73" s="8" t="str">
        <f t="shared" si="41"/>
        <v>Norwich</v>
      </c>
    </row>
    <row r="74" spans="1:59" x14ac:dyDescent="0.25">
      <c r="A74" s="26" t="s">
        <v>601</v>
      </c>
      <c r="B74" t="str">
        <f t="shared" si="18"/>
        <v>SR</v>
      </c>
      <c r="C74" t="str">
        <f t="shared" si="19"/>
        <v>Significant Rural</v>
      </c>
      <c r="E74">
        <f>VLOOKUP(A74,'average earnings resident 2012'!$A$12:$EW$598,lists!$B$12,FALSE)</f>
        <v>177500</v>
      </c>
      <c r="F74">
        <f t="shared" si="20"/>
        <v>33</v>
      </c>
      <c r="G74">
        <f t="shared" si="21"/>
        <v>33</v>
      </c>
      <c r="J74">
        <f>VLOOKUP(A74,'average earnings workplace 2012'!$A$13:$GY$599,lists1!$B$12,FALSE)</f>
        <v>12.49</v>
      </c>
      <c r="K74">
        <f t="shared" si="22"/>
        <v>38</v>
      </c>
      <c r="L74">
        <f t="shared" si="23"/>
        <v>38</v>
      </c>
      <c r="R74" s="34" t="s">
        <v>506</v>
      </c>
      <c r="S74" s="11">
        <f t="shared" si="24"/>
        <v>86</v>
      </c>
      <c r="T74" s="11">
        <f t="array" ref="T74">INDEX($S$1:$S$113,MATCH(SMALL(COUNTIF($S$1:$S$113,"&lt;"&amp;$S$1:$S$113),ROW($S74:$T74)),COUNTIF($S$1:$S$113,"&lt;"&amp;$S$1:$S$113),0))</f>
        <v>74</v>
      </c>
      <c r="U74" s="11" t="str">
        <f t="array" ref="U74">INDEX($R$1:$R$113,SMALL(IF($S$1:$S$113=$T74,ROW($S$1:$S$113)),COUNTIF($T$1:$T74,$T74)),1)</f>
        <v>Somerset</v>
      </c>
      <c r="V74" s="11">
        <f t="shared" si="25"/>
        <v>74</v>
      </c>
      <c r="W74" s="11" t="str">
        <f t="shared" si="26"/>
        <v>Somerset</v>
      </c>
      <c r="AF74" s="32" t="s">
        <v>636</v>
      </c>
      <c r="AG74" s="9">
        <f t="shared" si="30"/>
        <v>7</v>
      </c>
      <c r="AH74" s="9">
        <f t="array" ref="AH74">INDEX($AG$1:$AG$170,MATCH(SMALL(COUNTIF($AG$1:$AG$170,"&lt;"&amp;$AG$1:$AG$170),ROW($AG74:$AH74)),COUNTIF($AG$1:$AG$170,"&lt;"&amp;$AG$1:$AG$170),0))</f>
        <v>74</v>
      </c>
      <c r="AI74" s="9" t="str">
        <f t="array" ref="AI74">INDEX($AF$1:$AF$170,SMALL(IF($AG$1:$AG$170=$AH74,ROW($AG$1:$AG$170)),COUNTIF($AH$1:$AH74,$AH74)),1)</f>
        <v>Gravesham</v>
      </c>
      <c r="AJ74" s="9">
        <f t="shared" si="31"/>
        <v>74</v>
      </c>
      <c r="AK74" s="9" t="str">
        <f t="shared" si="32"/>
        <v>Gravesham</v>
      </c>
      <c r="AN74" s="31" t="s">
        <v>506</v>
      </c>
      <c r="AO74" s="6">
        <f t="shared" si="33"/>
        <v>40</v>
      </c>
      <c r="AP74" s="6">
        <f t="array" ref="AP74">INDEX($AO$1:$AO$113,MATCH(SMALL(COUNTIF($AO$1:$AO$113,"&lt;"&amp;$AO$1:$AO$113),ROW($AO74:$AP74)),COUNTIF($AO$1:$AO$113,"&lt;"&amp;$AO$1:$AO$113),0))</f>
        <v>77</v>
      </c>
      <c r="AQ74" s="6" t="str">
        <f t="array" ref="AQ74">INDEX($AN$1:$AN$113,SMALL(IF($AO$1:$AO$113=$AP74,ROW($AO$1:$AO$113)),COUNTIF($AP$1:$AP74,$AP74)),1)</f>
        <v>Breckland</v>
      </c>
      <c r="AR74" s="6">
        <f t="shared" si="34"/>
        <v>74</v>
      </c>
      <c r="AS74" s="6" t="str">
        <f t="shared" si="35"/>
        <v>Breckland</v>
      </c>
      <c r="BB74" s="29" t="s">
        <v>636</v>
      </c>
      <c r="BC74" s="8">
        <f t="shared" si="39"/>
        <v>3</v>
      </c>
      <c r="BD74" s="8">
        <f t="array" ref="BD74">INDEX($BC$1:$BC$170,MATCH(SMALL(COUNTIF($BC$1:$BC$170,"&lt;"&amp;$BC$1:$BC$170),ROW($BC74:$BD74)),COUNTIF($BC$1:$BC$170,"&lt;"&amp;$BC$1:$BC$170),0))</f>
        <v>74</v>
      </c>
      <c r="BE74" s="8" t="str">
        <f t="array" ref="BE74">INDEX($BB$1:$BB$170,SMALL(IF($BC$1:$BC$170=$BD74,ROW($BC$1:$BC$170)),COUNTIF($BD$1:$BD74,$BD74)),1)</f>
        <v>Canterbury</v>
      </c>
      <c r="BF74" s="8">
        <f t="shared" si="40"/>
        <v>74</v>
      </c>
      <c r="BG74" s="8" t="str">
        <f t="shared" si="41"/>
        <v>Canterbury</v>
      </c>
    </row>
    <row r="75" spans="1:59" x14ac:dyDescent="0.25">
      <c r="A75" s="26" t="s">
        <v>465</v>
      </c>
      <c r="B75" t="str">
        <f t="shared" ref="B75:B138" si="42">VLOOKUP(A75,A$496:B$856,2,FALSE)</f>
        <v>R80</v>
      </c>
      <c r="C75" t="str">
        <f t="shared" ref="C75:C138" si="43">IF(B75="OU","Predominantly Urban",IF(B75="MU","Predominantly Urban",IF(B75="LU","Predominantly Urban",IF(B75="SR","Significant Rural",IF(B75="R50","Predominantly Rural",IF(B75="R80","Predominantly Rural",IF(B75="Predominantly Rural","Predominantly Rural",IF(B75="Predominantly Urban","Predominantly Urban",IF(B75="Significant Rural","Significant Rural","error")))))))))</f>
        <v>Predominantly Rural</v>
      </c>
      <c r="E75">
        <f>VLOOKUP(A75,'average earnings resident 2012'!$A$12:$EW$598,lists!$B$12,FALSE)</f>
        <v>112995</v>
      </c>
      <c r="F75">
        <f t="shared" ref="F75:F138" si="44">1+SUMPRODUCT((C$11:C$488=C75)*(E$11:E$488&gt;E75))</f>
        <v>111</v>
      </c>
      <c r="G75">
        <f t="shared" ref="G75:G138" si="45">IF(E75="&amp;^%","9999",F75)</f>
        <v>111</v>
      </c>
      <c r="J75">
        <f>VLOOKUP(A75,'average earnings workplace 2012'!$A$13:$GY$599,lists1!$B$12,FALSE)</f>
        <v>21.04</v>
      </c>
      <c r="K75">
        <f t="shared" ref="K75:K138" si="46">1+SUMPRODUCT((C$11:C$488=C75)*(J$11:J$488&gt;J75))</f>
        <v>4</v>
      </c>
      <c r="L75">
        <f t="shared" ref="L75:L138" si="47">IF(J75="&amp;^%","9999",K75)</f>
        <v>4</v>
      </c>
      <c r="R75" s="34" t="s">
        <v>702</v>
      </c>
      <c r="S75" s="11">
        <f t="shared" si="24"/>
        <v>6</v>
      </c>
      <c r="T75" s="11">
        <f t="array" ref="T75">INDEX($S$1:$S$113,MATCH(SMALL(COUNTIF($S$1:$S$113,"&lt;"&amp;$S$1:$S$113),ROW($S75:$T75)),COUNTIF($S$1:$S$113,"&lt;"&amp;$S$1:$S$113),0))</f>
        <v>75</v>
      </c>
      <c r="U75" s="11" t="str">
        <f t="array" ref="U75">INDEX($R$1:$R$113,SMALL(IF($S$1:$S$113=$T75,ROW($S$1:$S$113)),COUNTIF($T$1:$T75,$T75)),1)</f>
        <v>North Norfolk</v>
      </c>
      <c r="V75" s="11">
        <f t="shared" si="25"/>
        <v>75</v>
      </c>
      <c r="W75" s="11" t="str">
        <f t="shared" si="26"/>
        <v>North Norfolk</v>
      </c>
      <c r="AF75" s="32" t="s">
        <v>637</v>
      </c>
      <c r="AG75" s="9">
        <f t="shared" si="30"/>
        <v>1</v>
      </c>
      <c r="AH75" s="9">
        <f t="array" ref="AH75">INDEX($AG$1:$AG$170,MATCH(SMALL(COUNTIF($AG$1:$AG$170,"&lt;"&amp;$AG$1:$AG$170),ROW($AG75:$AH75)),COUNTIF($AG$1:$AG$170,"&lt;"&amp;$AG$1:$AG$170),0))</f>
        <v>74</v>
      </c>
      <c r="AI75" s="9" t="str">
        <f t="array" ref="AI75">INDEX($AF$1:$AF$170,SMALL(IF($AG$1:$AG$170=$AH75,ROW($AG$1:$AG$170)),COUNTIF($AH$1:$AH75,$AH75)),1)</f>
        <v>South Gloucestershire</v>
      </c>
      <c r="AJ75" s="9">
        <f t="shared" si="31"/>
        <v>74</v>
      </c>
      <c r="AK75" s="9" t="str">
        <f t="shared" si="32"/>
        <v>South Gloucestershire</v>
      </c>
      <c r="AN75" s="31" t="s">
        <v>702</v>
      </c>
      <c r="AO75" s="6">
        <f t="shared" si="33"/>
        <v>17</v>
      </c>
      <c r="AP75" s="6">
        <f t="array" ref="AP75">INDEX($AO$1:$AO$113,MATCH(SMALL(COUNTIF($AO$1:$AO$113,"&lt;"&amp;$AO$1:$AO$113),ROW($AO75:$AP75)),COUNTIF($AO$1:$AO$113,"&lt;"&amp;$AO$1:$AO$113),0))</f>
        <v>77</v>
      </c>
      <c r="AQ75" s="6" t="str">
        <f t="array" ref="AQ75">INDEX($AN$1:$AN$113,SMALL(IF($AO$1:$AO$113=$AP75,ROW($AO$1:$AO$113)),COUNTIF($AP$1:$AP75,$AP75)),1)</f>
        <v>North Devon</v>
      </c>
      <c r="AR75" s="6">
        <f t="shared" si="34"/>
        <v>74</v>
      </c>
      <c r="AS75" s="6" t="str">
        <f t="shared" si="35"/>
        <v>North Devon</v>
      </c>
      <c r="BB75" s="29" t="s">
        <v>637</v>
      </c>
      <c r="BC75" s="8">
        <f t="shared" si="39"/>
        <v>51</v>
      </c>
      <c r="BD75" s="8">
        <f t="array" ref="BD75">INDEX($BC$1:$BC$170,MATCH(SMALL(COUNTIF($BC$1:$BC$170,"&lt;"&amp;$BC$1:$BC$170),ROW($BC75:$BD75)),COUNTIF($BC$1:$BC$170,"&lt;"&amp;$BC$1:$BC$170),0))</f>
        <v>75</v>
      </c>
      <c r="BE75" s="8" t="str">
        <f t="array" ref="BE75">INDEX($BB$1:$BB$170,SMALL(IF($BC$1:$BC$170=$BD75,ROW($BC$1:$BC$170)),COUNTIF($BD$1:$BD75,$BD75)),1)</f>
        <v>Harlow</v>
      </c>
      <c r="BF75" s="8">
        <f t="shared" si="40"/>
        <v>75</v>
      </c>
      <c r="BG75" s="8" t="str">
        <f t="shared" si="41"/>
        <v>Harlow</v>
      </c>
    </row>
    <row r="76" spans="1:59" x14ac:dyDescent="0.25">
      <c r="A76" s="26" t="s">
        <v>542</v>
      </c>
      <c r="B76" t="str">
        <f t="shared" si="42"/>
        <v>OU</v>
      </c>
      <c r="C76" t="str">
        <f t="shared" si="43"/>
        <v>Predominantly Urban</v>
      </c>
      <c r="E76">
        <f>VLOOKUP(A76,'average earnings resident 2012'!$A$12:$EW$598,lists!$B$12,FALSE)</f>
        <v>119997.5</v>
      </c>
      <c r="F76">
        <f t="shared" si="44"/>
        <v>131</v>
      </c>
      <c r="G76">
        <f t="shared" si="45"/>
        <v>131</v>
      </c>
      <c r="J76">
        <f>VLOOKUP(A76,'average earnings workplace 2012'!$A$13:$GY$599,lists1!$B$12,FALSE)</f>
        <v>11.05</v>
      </c>
      <c r="K76">
        <f t="shared" si="46"/>
        <v>149</v>
      </c>
      <c r="L76">
        <f t="shared" si="47"/>
        <v>149</v>
      </c>
      <c r="R76" s="34" t="s">
        <v>556</v>
      </c>
      <c r="S76" s="11">
        <f t="shared" si="24"/>
        <v>76</v>
      </c>
      <c r="T76" s="11">
        <f t="array" ref="T76">INDEX($S$1:$S$113,MATCH(SMALL(COUNTIF($S$1:$S$113,"&lt;"&amp;$S$1:$S$113),ROW($S76:$T76)),COUNTIF($S$1:$S$113,"&lt;"&amp;$S$1:$S$113),0))</f>
        <v>76</v>
      </c>
      <c r="U76" s="11" t="str">
        <f t="array" ref="U76">INDEX($R$1:$R$113,SMALL(IF($S$1:$S$113=$T76,ROW($S$1:$S$113)),COUNTIF($T$1:$T76,$T76)),1)</f>
        <v>Shropshire</v>
      </c>
      <c r="V76" s="11">
        <f t="shared" si="25"/>
        <v>76</v>
      </c>
      <c r="W76" s="11" t="str">
        <f t="shared" si="26"/>
        <v>Shropshire</v>
      </c>
      <c r="AF76" s="32" t="s">
        <v>496</v>
      </c>
      <c r="AG76" s="9">
        <f t="shared" si="30"/>
        <v>166</v>
      </c>
      <c r="AH76" s="9">
        <f t="array" ref="AH76">INDEX($AG$1:$AG$170,MATCH(SMALL(COUNTIF($AG$1:$AG$170,"&lt;"&amp;$AG$1:$AG$170),ROW($AG76:$AH76)),COUNTIF($AG$1:$AG$170,"&lt;"&amp;$AG$1:$AG$170),0))</f>
        <v>74</v>
      </c>
      <c r="AI76" s="9" t="str">
        <f t="array" ref="AI76">INDEX($AF$1:$AF$170,SMALL(IF($AG$1:$AG$170=$AH76,ROW($AG$1:$AG$170)),COUNTIF($AH$1:$AH76,$AH76)),1)</f>
        <v>Southend-on-Sea</v>
      </c>
      <c r="AJ76" s="9">
        <f t="shared" si="31"/>
        <v>74</v>
      </c>
      <c r="AK76" s="9" t="str">
        <f t="shared" si="32"/>
        <v>Southend-on-Sea</v>
      </c>
      <c r="AN76" s="31" t="s">
        <v>556</v>
      </c>
      <c r="AO76" s="6">
        <f t="shared" si="33"/>
        <v>87</v>
      </c>
      <c r="AP76" s="6">
        <f t="array" ref="AP76">INDEX($AO$1:$AO$113,MATCH(SMALL(COUNTIF($AO$1:$AO$113,"&lt;"&amp;$AO$1:$AO$113),ROW($AO76:$AP76)),COUNTIF($AO$1:$AO$113,"&lt;"&amp;$AO$1:$AO$113),0))</f>
        <v>79</v>
      </c>
      <c r="AQ76" s="6" t="str">
        <f t="array" ref="AQ76">INDEX($AN$1:$AN$113,SMALL(IF($AO$1:$AO$113=$AP76,ROW($AO$1:$AO$113)),COUNTIF($AP$1:$AP76,$AP76)),1)</f>
        <v>Rother</v>
      </c>
      <c r="AR76" s="6">
        <f t="shared" si="34"/>
        <v>76</v>
      </c>
      <c r="AS76" s="6" t="str">
        <f t="shared" si="35"/>
        <v>Rother</v>
      </c>
      <c r="BB76" s="29" t="s">
        <v>496</v>
      </c>
      <c r="BC76" s="8">
        <f t="shared" si="39"/>
        <v>121</v>
      </c>
      <c r="BD76" s="8">
        <f t="array" ref="BD76">INDEX($BC$1:$BC$170,MATCH(SMALL(COUNTIF($BC$1:$BC$170,"&lt;"&amp;$BC$1:$BC$170),ROW($BC76:$BD76)),COUNTIF($BC$1:$BC$170,"&lt;"&amp;$BC$1:$BC$170),0))</f>
        <v>76</v>
      </c>
      <c r="BE76" s="8" t="str">
        <f t="array" ref="BE76">INDEX($BB$1:$BB$170,SMALL(IF($BC$1:$BC$170=$BD76,ROW($BC$1:$BC$170)),COUNTIF($BD$1:$BD76,$BD76)),1)</f>
        <v>Bournemouth</v>
      </c>
      <c r="BF76" s="8">
        <f t="shared" si="40"/>
        <v>76</v>
      </c>
      <c r="BG76" s="8" t="str">
        <f t="shared" si="41"/>
        <v>Bournemouth</v>
      </c>
    </row>
    <row r="77" spans="1:59" x14ac:dyDescent="0.25">
      <c r="A77" s="26" t="s">
        <v>734</v>
      </c>
      <c r="B77" t="str">
        <f t="shared" si="42"/>
        <v>R80</v>
      </c>
      <c r="C77" t="str">
        <f t="shared" si="43"/>
        <v>Predominantly Rural</v>
      </c>
      <c r="E77">
        <f>VLOOKUP(A77,'average earnings resident 2012'!$A$12:$EW$598,lists!$B$12,FALSE)</f>
        <v>185000</v>
      </c>
      <c r="F77">
        <f t="shared" si="44"/>
        <v>49</v>
      </c>
      <c r="G77">
        <f t="shared" si="45"/>
        <v>49</v>
      </c>
      <c r="J77">
        <f>VLOOKUP(A77,'average earnings workplace 2012'!$A$13:$GY$599,lists1!$B$12,FALSE)</f>
        <v>9.84</v>
      </c>
      <c r="K77">
        <f t="shared" si="46"/>
        <v>102</v>
      </c>
      <c r="L77">
        <f t="shared" si="47"/>
        <v>102</v>
      </c>
      <c r="R77" s="34" t="s">
        <v>848</v>
      </c>
      <c r="S77" s="11">
        <f t="shared" si="24"/>
        <v>74</v>
      </c>
      <c r="T77" s="11">
        <f t="array" ref="T77">INDEX($S$1:$S$113,MATCH(SMALL(COUNTIF($S$1:$S$113,"&lt;"&amp;$S$1:$S$113),ROW($S77:$T77)),COUNTIF($S$1:$S$113,"&lt;"&amp;$S$1:$S$113),0))</f>
        <v>77</v>
      </c>
      <c r="U77" s="11" t="str">
        <f t="array" ref="U77">INDEX($R$1:$R$113,SMALL(IF($S$1:$S$113=$T77,ROW($S$1:$S$113)),COUNTIF($T$1:$T77,$T77)),1)</f>
        <v>Cheshire East</v>
      </c>
      <c r="V77" s="11">
        <f t="shared" si="25"/>
        <v>77</v>
      </c>
      <c r="W77" s="11" t="str">
        <f t="shared" si="26"/>
        <v>Cheshire East</v>
      </c>
      <c r="AF77" s="32" t="s">
        <v>658</v>
      </c>
      <c r="AG77" s="9">
        <f t="shared" si="30"/>
        <v>19</v>
      </c>
      <c r="AH77" s="9">
        <f t="array" ref="AH77">INDEX($AG$1:$AG$170,MATCH(SMALL(COUNTIF($AG$1:$AG$170,"&lt;"&amp;$AG$1:$AG$170),ROW($AG77:$AH77)),COUNTIF($AG$1:$AG$170,"&lt;"&amp;$AG$1:$AG$170),0))</f>
        <v>77</v>
      </c>
      <c r="AI77" s="9" t="str">
        <f t="array" ref="AI77">INDEX($AF$1:$AF$170,SMALL(IF($AG$1:$AG$170=$AH77,ROW($AG$1:$AG$170)),COUNTIF($AH$1:$AH77,$AH77)),1)</f>
        <v>Weymouth and Portland</v>
      </c>
      <c r="AJ77" s="9">
        <f t="shared" si="31"/>
        <v>77</v>
      </c>
      <c r="AK77" s="9" t="str">
        <f t="shared" si="32"/>
        <v>Weymouth and Portland</v>
      </c>
      <c r="AN77" s="31" t="s">
        <v>848</v>
      </c>
      <c r="AO77" s="6">
        <f t="shared" si="33"/>
        <v>63</v>
      </c>
      <c r="AP77" s="6">
        <f t="array" ref="AP77">INDEX($AO$1:$AO$113,MATCH(SMALL(COUNTIF($AO$1:$AO$113,"&lt;"&amp;$AO$1:$AO$113),ROW($AO77:$AP77)),COUNTIF($AO$1:$AO$113,"&lt;"&amp;$AO$1:$AO$113),0))</f>
        <v>80</v>
      </c>
      <c r="AQ77" s="6" t="str">
        <f t="array" ref="AQ77">INDEX($AN$1:$AN$113,SMALL(IF($AO$1:$AO$113=$AP77,ROW($AO$1:$AO$113)),COUNTIF($AP$1:$AP77,$AP77)),1)</f>
        <v>Bassetlaw</v>
      </c>
      <c r="AR77" s="6">
        <f t="shared" si="34"/>
        <v>77</v>
      </c>
      <c r="AS77" s="6" t="str">
        <f t="shared" si="35"/>
        <v>Bassetlaw</v>
      </c>
      <c r="BB77" s="29" t="s">
        <v>658</v>
      </c>
      <c r="BC77" s="8">
        <f t="shared" si="39"/>
        <v>49</v>
      </c>
      <c r="BD77" s="8">
        <f t="array" ref="BD77">INDEX($BC$1:$BC$170,MATCH(SMALL(COUNTIF($BC$1:$BC$170,"&lt;"&amp;$BC$1:$BC$170),ROW($BC77:$BD77)),COUNTIF($BC$1:$BC$170,"&lt;"&amp;$BC$1:$BC$170),0))</f>
        <v>76</v>
      </c>
      <c r="BE77" s="8" t="str">
        <f t="array" ref="BE77">INDEX($BB$1:$BB$170,SMALL(IF($BC$1:$BC$170=$BD77,ROW($BC$1:$BC$170)),COUNTIF($BD$1:$BD77,$BD77)),1)</f>
        <v>Haringey</v>
      </c>
      <c r="BF77" s="8">
        <f t="shared" si="40"/>
        <v>76</v>
      </c>
      <c r="BG77" s="8" t="str">
        <f t="shared" si="41"/>
        <v>Haringey</v>
      </c>
    </row>
    <row r="78" spans="1:59" x14ac:dyDescent="0.25">
      <c r="A78" s="26" t="s">
        <v>758</v>
      </c>
      <c r="B78" t="str">
        <f t="shared" si="42"/>
        <v>R80</v>
      </c>
      <c r="C78" t="str">
        <f t="shared" si="43"/>
        <v>Predominantly Rural</v>
      </c>
      <c r="E78">
        <f>VLOOKUP(A78,'average earnings resident 2012'!$A$12:$EW$598,lists!$B$12,FALSE)</f>
        <v>250000</v>
      </c>
      <c r="F78">
        <f t="shared" si="44"/>
        <v>13</v>
      </c>
      <c r="G78">
        <f t="shared" si="45"/>
        <v>13</v>
      </c>
      <c r="J78">
        <f>VLOOKUP(A78,'average earnings workplace 2012'!$A$13:$GY$599,lists1!$B$12,FALSE)</f>
        <v>10.84</v>
      </c>
      <c r="K78">
        <f t="shared" si="46"/>
        <v>86</v>
      </c>
      <c r="L78">
        <f t="shared" si="47"/>
        <v>86</v>
      </c>
      <c r="R78" s="34" t="s">
        <v>678</v>
      </c>
      <c r="S78" s="11">
        <f t="shared" si="24"/>
        <v>1</v>
      </c>
      <c r="T78" s="11">
        <f t="array" ref="T78">INDEX($S$1:$S$113,MATCH(SMALL(COUNTIF($S$1:$S$113,"&lt;"&amp;$S$1:$S$113),ROW($S78:$T78)),COUNTIF($S$1:$S$113,"&lt;"&amp;$S$1:$S$113),0))</f>
        <v>77</v>
      </c>
      <c r="U78" s="11" t="str">
        <f t="array" ref="U78">INDEX($R$1:$R$113,SMALL(IF($S$1:$S$113=$T78,ROW($S$1:$S$113)),COUNTIF($T$1:$T78,$T78)),1)</f>
        <v>Eden</v>
      </c>
      <c r="V78" s="11">
        <f t="shared" si="25"/>
        <v>77</v>
      </c>
      <c r="W78" s="11" t="str">
        <f t="shared" si="26"/>
        <v>Eden</v>
      </c>
      <c r="AF78" s="32" t="s">
        <v>513</v>
      </c>
      <c r="AG78" s="9">
        <f t="shared" si="30"/>
        <v>124</v>
      </c>
      <c r="AH78" s="9">
        <f t="array" ref="AH78">INDEX($AG$1:$AG$170,MATCH(SMALL(COUNTIF($AG$1:$AG$170,"&lt;"&amp;$AG$1:$AG$170),ROW($AG78:$AH78)),COUNTIF($AG$1:$AG$170,"&lt;"&amp;$AG$1:$AG$170),0))</f>
        <v>78</v>
      </c>
      <c r="AI78" s="9" t="str">
        <f t="array" ref="AI78">INDEX($AF$1:$AF$170,SMALL(IF($AG$1:$AG$170=$AH78,ROW($AG$1:$AG$170)),COUNTIF($AH$1:$AH78,$AH78)),1)</f>
        <v>Milton Keynes</v>
      </c>
      <c r="AJ78" s="9">
        <f t="shared" si="31"/>
        <v>78</v>
      </c>
      <c r="AK78" s="9" t="str">
        <f t="shared" si="32"/>
        <v>Milton Keynes</v>
      </c>
      <c r="AN78" s="31" t="s">
        <v>678</v>
      </c>
      <c r="AO78" s="6">
        <f t="shared" si="33"/>
        <v>7</v>
      </c>
      <c r="AP78" s="6">
        <f t="array" ref="AP78">INDEX($AO$1:$AO$113,MATCH(SMALL(COUNTIF($AO$1:$AO$113,"&lt;"&amp;$AO$1:$AO$113),ROW($AO78:$AP78)),COUNTIF($AO$1:$AO$113,"&lt;"&amp;$AO$1:$AO$113),0))</f>
        <v>81</v>
      </c>
      <c r="AQ78" s="6" t="str">
        <f t="array" ref="AQ78">INDEX($AN$1:$AN$113,SMALL(IF($AO$1:$AO$113=$AP78,ROW($AO$1:$AO$113)),COUNTIF($AP$1:$AP78,$AP78)),1)</f>
        <v>King's Lynn and West Norfolk</v>
      </c>
      <c r="AR78" s="6">
        <f t="shared" si="34"/>
        <v>78</v>
      </c>
      <c r="AS78" s="6" t="str">
        <f t="shared" si="35"/>
        <v>King's Lynn and West Norfolk</v>
      </c>
      <c r="BB78" s="29" t="s">
        <v>513</v>
      </c>
      <c r="BC78" s="8">
        <f t="shared" si="39"/>
        <v>132</v>
      </c>
      <c r="BD78" s="8">
        <f t="array" ref="BD78">INDEX($BC$1:$BC$170,MATCH(SMALL(COUNTIF($BC$1:$BC$170,"&lt;"&amp;$BC$1:$BC$170),ROW($BC78:$BD78)),COUNTIF($BC$1:$BC$170,"&lt;"&amp;$BC$1:$BC$170),0))</f>
        <v>78</v>
      </c>
      <c r="BE78" s="8" t="str">
        <f t="array" ref="BE78">INDEX($BB$1:$BB$170,SMALL(IF($BC$1:$BC$170=$BD78,ROW($BC$1:$BC$170)),COUNTIF($BD$1:$BD78,$BD78)),1)</f>
        <v>Woking</v>
      </c>
      <c r="BF78" s="8">
        <f t="shared" si="40"/>
        <v>78</v>
      </c>
      <c r="BG78" s="8" t="str">
        <f t="shared" si="41"/>
        <v>Woking</v>
      </c>
    </row>
    <row r="79" spans="1:59" x14ac:dyDescent="0.25">
      <c r="A79" s="26" t="s">
        <v>849</v>
      </c>
      <c r="B79" t="str">
        <f t="shared" si="42"/>
        <v>R50</v>
      </c>
      <c r="C79" t="str">
        <f t="shared" si="43"/>
        <v>Predominantly Rural</v>
      </c>
      <c r="E79">
        <f>VLOOKUP(A79,'average earnings resident 2012'!$A$12:$EW$598,lists!$B$12,FALSE)</f>
        <v>100000</v>
      </c>
      <c r="F79">
        <f t="shared" si="44"/>
        <v>113</v>
      </c>
      <c r="G79">
        <f t="shared" si="45"/>
        <v>113</v>
      </c>
      <c r="J79">
        <f>VLOOKUP(A79,'average earnings workplace 2012'!$A$13:$GY$599,lists1!$B$12,FALSE)</f>
        <v>11.34</v>
      </c>
      <c r="K79">
        <f t="shared" si="46"/>
        <v>70</v>
      </c>
      <c r="L79">
        <f t="shared" si="47"/>
        <v>70</v>
      </c>
      <c r="R79" s="34" t="s">
        <v>595</v>
      </c>
      <c r="S79" s="11">
        <f t="shared" si="24"/>
        <v>17</v>
      </c>
      <c r="T79" s="11">
        <f t="array" ref="T79">INDEX($S$1:$S$113,MATCH(SMALL(COUNTIF($S$1:$S$113,"&lt;"&amp;$S$1:$S$113),ROW($S79:$T79)),COUNTIF($S$1:$S$113,"&lt;"&amp;$S$1:$S$113),0))</f>
        <v>77</v>
      </c>
      <c r="U79" s="11" t="str">
        <f t="array" ref="U79">INDEX($R$1:$R$113,SMALL(IF($S$1:$S$113=$T79,ROW($S$1:$S$113)),COUNTIF($T$1:$T79,$T79)),1)</f>
        <v>Forest of Dean</v>
      </c>
      <c r="V79" s="11">
        <f t="shared" si="25"/>
        <v>77</v>
      </c>
      <c r="W79" s="11" t="str">
        <f t="shared" si="26"/>
        <v>Forest of Dean</v>
      </c>
      <c r="AF79" s="32" t="s">
        <v>490</v>
      </c>
      <c r="AG79" s="9">
        <f t="shared" si="30"/>
        <v>152</v>
      </c>
      <c r="AH79" s="9">
        <f t="array" ref="AH79">INDEX($AG$1:$AG$170,MATCH(SMALL(COUNTIF($AG$1:$AG$170,"&lt;"&amp;$AG$1:$AG$170),ROW($AG79:$AH79)),COUNTIF($AG$1:$AG$170,"&lt;"&amp;$AG$1:$AG$170),0))</f>
        <v>79</v>
      </c>
      <c r="AI79" s="9" t="str">
        <f t="array" ref="AI79">INDEX($AF$1:$AF$170,SMALL(IF($AG$1:$AG$170=$AH79,ROW($AG$1:$AG$170)),COUNTIF($AH$1:$AH79,$AH79)),1)</f>
        <v>Eastbourne</v>
      </c>
      <c r="AJ79" s="9">
        <f t="shared" si="31"/>
        <v>79</v>
      </c>
      <c r="AK79" s="9" t="str">
        <f t="shared" si="32"/>
        <v>Eastbourne</v>
      </c>
      <c r="AN79" s="31" t="s">
        <v>595</v>
      </c>
      <c r="AO79" s="6">
        <f t="shared" si="33"/>
        <v>6</v>
      </c>
      <c r="AP79" s="6">
        <f t="array" ref="AP79">INDEX($AO$1:$AO$113,MATCH(SMALL(COUNTIF($AO$1:$AO$113,"&lt;"&amp;$AO$1:$AO$113),ROW($AO79:$AP79)),COUNTIF($AO$1:$AO$113,"&lt;"&amp;$AO$1:$AO$113),0))</f>
        <v>82</v>
      </c>
      <c r="AQ79" s="6" t="str">
        <f t="array" ref="AQ79">INDEX($AN$1:$AN$113,SMALL(IF($AO$1:$AO$113=$AP79,ROW($AO$1:$AO$113)),COUNTIF($AP$1:$AP79,$AP79)),1)</f>
        <v>East Cambridgeshire</v>
      </c>
      <c r="AR79" s="6">
        <f t="shared" si="34"/>
        <v>79</v>
      </c>
      <c r="AS79" s="6" t="str">
        <f t="shared" si="35"/>
        <v>East Cambridgeshire</v>
      </c>
      <c r="BB79" s="29" t="s">
        <v>490</v>
      </c>
      <c r="BC79" s="8">
        <f t="shared" si="39"/>
        <v>68</v>
      </c>
      <c r="BD79" s="8">
        <f t="array" ref="BD79">INDEX($BC$1:$BC$170,MATCH(SMALL(COUNTIF($BC$1:$BC$170,"&lt;"&amp;$BC$1:$BC$170),ROW($BC79:$BD79)),COUNTIF($BC$1:$BC$170,"&lt;"&amp;$BC$1:$BC$170),0))</f>
        <v>79</v>
      </c>
      <c r="BE79" s="8" t="str">
        <f t="array" ref="BE79">INDEX($BB$1:$BB$170,SMALL(IF($BC$1:$BC$170=$BD79,ROW($BC$1:$BC$170)),COUNTIF($BD$1:$BD79,$BD79)),1)</f>
        <v>Medway</v>
      </c>
      <c r="BF79" s="8">
        <f t="shared" si="40"/>
        <v>79</v>
      </c>
      <c r="BG79" s="8" t="str">
        <f t="shared" si="41"/>
        <v>Medway</v>
      </c>
    </row>
    <row r="80" spans="1:59" x14ac:dyDescent="0.25">
      <c r="A80" s="26" t="s">
        <v>573</v>
      </c>
      <c r="B80" t="str">
        <f t="shared" si="42"/>
        <v>LU</v>
      </c>
      <c r="C80" t="str">
        <f t="shared" si="43"/>
        <v>Predominantly Urban</v>
      </c>
      <c r="E80">
        <f>VLOOKUP(A80,'average earnings resident 2012'!$A$12:$EW$598,lists!$B$12,FALSE)</f>
        <v>122000</v>
      </c>
      <c r="F80">
        <f t="shared" si="44"/>
        <v>126</v>
      </c>
      <c r="G80">
        <f t="shared" si="45"/>
        <v>126</v>
      </c>
      <c r="J80">
        <f>VLOOKUP(A80,'average earnings workplace 2012'!$A$13:$GY$599,lists1!$B$12,FALSE)</f>
        <v>14.59</v>
      </c>
      <c r="K80">
        <f t="shared" si="46"/>
        <v>46</v>
      </c>
      <c r="L80">
        <f t="shared" si="47"/>
        <v>46</v>
      </c>
      <c r="R80" s="34" t="s">
        <v>747</v>
      </c>
      <c r="S80" s="11">
        <f t="shared" si="24"/>
        <v>19</v>
      </c>
      <c r="T80" s="11">
        <f t="array" ref="T80">INDEX($S$1:$S$113,MATCH(SMALL(COUNTIF($S$1:$S$113,"&lt;"&amp;$S$1:$S$113),ROW($S80:$T80)),COUNTIF($S$1:$S$113,"&lt;"&amp;$S$1:$S$113),0))</f>
        <v>77</v>
      </c>
      <c r="U80" s="11" t="str">
        <f t="array" ref="U80">INDEX($R$1:$R$113,SMALL(IF($S$1:$S$113=$T80,ROW($S$1:$S$113)),COUNTIF($T$1:$T80,$T80)),1)</f>
        <v>Isle of Wight</v>
      </c>
      <c r="V80" s="11">
        <f t="shared" si="25"/>
        <v>77</v>
      </c>
      <c r="W80" s="11" t="str">
        <f t="shared" si="26"/>
        <v>Isle of Wight</v>
      </c>
      <c r="AF80" s="32" t="s">
        <v>638</v>
      </c>
      <c r="AG80" s="9">
        <f t="shared" si="30"/>
        <v>15</v>
      </c>
      <c r="AH80" s="9">
        <f t="array" ref="AH80">INDEX($AG$1:$AG$170,MATCH(SMALL(COUNTIF($AG$1:$AG$170,"&lt;"&amp;$AG$1:$AG$170),ROW($AG80:$AH80)),COUNTIF($AG$1:$AG$170,"&lt;"&amp;$AG$1:$AG$170),0))</f>
        <v>80</v>
      </c>
      <c r="AI80" s="9" t="str">
        <f t="array" ref="AI80">INDEX($AF$1:$AF$170,SMALL(IF($AG$1:$AG$170=$AH80,ROW($AG$1:$AG$170)),COUNTIF($AH$1:$AH80,$AH80)),1)</f>
        <v>York</v>
      </c>
      <c r="AJ80" s="9">
        <f t="shared" si="31"/>
        <v>80</v>
      </c>
      <c r="AK80" s="9" t="str">
        <f t="shared" si="32"/>
        <v>York</v>
      </c>
      <c r="AN80" s="31" t="s">
        <v>747</v>
      </c>
      <c r="AO80" s="6">
        <f t="shared" si="33"/>
        <v>104</v>
      </c>
      <c r="AP80" s="6">
        <f t="array" ref="AP80">INDEX($AO$1:$AO$113,MATCH(SMALL(COUNTIF($AO$1:$AO$113,"&lt;"&amp;$AO$1:$AO$113),ROW($AO80:$AP80)),COUNTIF($AO$1:$AO$113,"&lt;"&amp;$AO$1:$AO$113),0))</f>
        <v>83</v>
      </c>
      <c r="AQ80" s="6" t="str">
        <f t="array" ref="AQ80">INDEX($AN$1:$AN$113,SMALL(IF($AO$1:$AO$113=$AP80,ROW($AO$1:$AO$113)),COUNTIF($AP$1:$AP80,$AP80)),1)</f>
        <v>Forest of Dean</v>
      </c>
      <c r="AR80" s="6">
        <f t="shared" si="34"/>
        <v>80</v>
      </c>
      <c r="AS80" s="6" t="str">
        <f t="shared" si="35"/>
        <v>Forest of Dean</v>
      </c>
      <c r="BB80" s="29" t="s">
        <v>638</v>
      </c>
      <c r="BC80" s="8">
        <f t="shared" si="39"/>
        <v>14</v>
      </c>
      <c r="BD80" s="8">
        <f t="array" ref="BD80">INDEX($BC$1:$BC$170,MATCH(SMALL(COUNTIF($BC$1:$BC$170,"&lt;"&amp;$BC$1:$BC$170),ROW($BC80:$BD80)),COUNTIF($BC$1:$BC$170,"&lt;"&amp;$BC$1:$BC$170),0))</f>
        <v>80</v>
      </c>
      <c r="BE80" s="8" t="str">
        <f t="array" ref="BE80">INDEX($BB$1:$BB$170,SMALL(IF($BC$1:$BC$170=$BD80,ROW($BC$1:$BC$170)),COUNTIF($BD$1:$BD80,$BD80)),1)</f>
        <v>Plymouth</v>
      </c>
      <c r="BF80" s="8">
        <f t="shared" si="40"/>
        <v>80</v>
      </c>
      <c r="BG80" s="8" t="str">
        <f t="shared" si="41"/>
        <v>Plymouth</v>
      </c>
    </row>
    <row r="81" spans="1:59" x14ac:dyDescent="0.25">
      <c r="A81" s="26" t="s">
        <v>500</v>
      </c>
      <c r="B81" t="str">
        <f t="shared" si="42"/>
        <v>R80</v>
      </c>
      <c r="C81" t="str">
        <f t="shared" si="43"/>
        <v>Predominantly Rural</v>
      </c>
      <c r="E81">
        <f>VLOOKUP(A81,'average earnings resident 2012'!$A$12:$EW$598,lists!$B$12,FALSE)</f>
        <v>175000</v>
      </c>
      <c r="F81">
        <f t="shared" si="44"/>
        <v>67</v>
      </c>
      <c r="G81">
        <f t="shared" si="45"/>
        <v>67</v>
      </c>
      <c r="J81">
        <f>VLOOKUP(A81,'average earnings workplace 2012'!$A$13:$GY$599,lists1!$B$12,FALSE)</f>
        <v>11.22</v>
      </c>
      <c r="K81">
        <f t="shared" si="46"/>
        <v>73</v>
      </c>
      <c r="L81">
        <f t="shared" si="47"/>
        <v>73</v>
      </c>
      <c r="R81" s="34" t="s">
        <v>539</v>
      </c>
      <c r="S81" s="11">
        <f t="shared" si="24"/>
        <v>108</v>
      </c>
      <c r="T81" s="11">
        <f t="array" ref="T81">INDEX($S$1:$S$113,MATCH(SMALL(COUNTIF($S$1:$S$113,"&lt;"&amp;$S$1:$S$113),ROW($S81:$T81)),COUNTIF($S$1:$S$113,"&lt;"&amp;$S$1:$S$113),0))</f>
        <v>81</v>
      </c>
      <c r="U81" s="11" t="str">
        <f t="array" ref="U81">INDEX($R$1:$R$113,SMALL(IF($S$1:$S$113=$T81,ROW($S$1:$S$113)),COUNTIF($T$1:$T81,$T81)),1)</f>
        <v>Suffolk</v>
      </c>
      <c r="V81" s="11">
        <f t="shared" si="25"/>
        <v>81</v>
      </c>
      <c r="W81" s="11" t="str">
        <f t="shared" si="26"/>
        <v>Suffolk</v>
      </c>
      <c r="AF81" s="32" t="s">
        <v>514</v>
      </c>
      <c r="AG81" s="9">
        <f t="shared" si="30"/>
        <v>103</v>
      </c>
      <c r="AH81" s="9">
        <f t="array" ref="AH81">INDEX($AG$1:$AG$170,MATCH(SMALL(COUNTIF($AG$1:$AG$170,"&lt;"&amp;$AG$1:$AG$170),ROW($AG81:$AH81)),COUNTIF($AG$1:$AG$170,"&lt;"&amp;$AG$1:$AG$170),0))</f>
        <v>81</v>
      </c>
      <c r="AI81" s="9" t="str">
        <f t="array" ref="AI81">INDEX($AF$1:$AF$170,SMALL(IF($AG$1:$AG$170=$AH81,ROW($AG$1:$AG$170)),COUNTIF($AH$1:$AH81,$AH81)),1)</f>
        <v>Harlow</v>
      </c>
      <c r="AJ81" s="9">
        <f t="shared" si="31"/>
        <v>81</v>
      </c>
      <c r="AK81" s="9" t="str">
        <f t="shared" si="32"/>
        <v>Harlow</v>
      </c>
      <c r="AN81" s="31" t="s">
        <v>539</v>
      </c>
      <c r="AO81" s="6">
        <f t="shared" si="33"/>
        <v>105</v>
      </c>
      <c r="AP81" s="6">
        <f t="array" ref="AP81">INDEX($AO$1:$AO$113,MATCH(SMALL(COUNTIF($AO$1:$AO$113,"&lt;"&amp;$AO$1:$AO$113),ROW($AO81:$AP81)),COUNTIF($AO$1:$AO$113,"&lt;"&amp;$AO$1:$AO$113),0))</f>
        <v>84</v>
      </c>
      <c r="AQ81" s="6" t="str">
        <f t="array" ref="AQ81">INDEX($AN$1:$AN$113,SMALL(IF($AO$1:$AO$113=$AP81,ROW($AO$1:$AO$113)),COUNTIF($AP$1:$AP81,$AP81)),1)</f>
        <v>Harborough</v>
      </c>
      <c r="AR81" s="6">
        <f t="shared" si="34"/>
        <v>81</v>
      </c>
      <c r="AS81" s="6" t="str">
        <f t="shared" si="35"/>
        <v>Harborough</v>
      </c>
      <c r="BB81" s="29" t="s">
        <v>514</v>
      </c>
      <c r="BC81" s="8">
        <f t="shared" si="39"/>
        <v>100</v>
      </c>
      <c r="BD81" s="8">
        <f t="array" ref="BD81">INDEX($BC$1:$BC$170,MATCH(SMALL(COUNTIF($BC$1:$BC$170,"&lt;"&amp;$BC$1:$BC$170),ROW($BC81:$BD81)),COUNTIF($BC$1:$BC$170,"&lt;"&amp;$BC$1:$BC$170),0))</f>
        <v>81</v>
      </c>
      <c r="BE81" s="8" t="str">
        <f t="array" ref="BE81">INDEX($BB$1:$BB$170,SMALL(IF($BC$1:$BC$170=$BD81,ROW($BC$1:$BC$170)),COUNTIF($BD$1:$BD81,$BD81)),1)</f>
        <v>Newcastle upon Tyne</v>
      </c>
      <c r="BF81" s="8">
        <f t="shared" si="40"/>
        <v>81</v>
      </c>
      <c r="BG81" s="8" t="str">
        <f t="shared" si="41"/>
        <v>Newcastle upon Tyne</v>
      </c>
    </row>
    <row r="82" spans="1:59" x14ac:dyDescent="0.25">
      <c r="A82" s="26" t="s">
        <v>727</v>
      </c>
      <c r="B82" t="str">
        <f t="shared" si="42"/>
        <v>OU</v>
      </c>
      <c r="C82" t="str">
        <f t="shared" si="43"/>
        <v>Predominantly Urban</v>
      </c>
      <c r="E82">
        <f>VLOOKUP(A82,'average earnings resident 2012'!$A$12:$EW$598,lists!$B$12,FALSE)</f>
        <v>181725</v>
      </c>
      <c r="F82">
        <f t="shared" si="44"/>
        <v>72</v>
      </c>
      <c r="G82">
        <f t="shared" si="45"/>
        <v>72</v>
      </c>
      <c r="J82">
        <f>VLOOKUP(A82,'average earnings workplace 2012'!$A$13:$GY$599,lists1!$B$12,FALSE)</f>
        <v>15.16</v>
      </c>
      <c r="K82">
        <f t="shared" si="46"/>
        <v>39</v>
      </c>
      <c r="L82">
        <f t="shared" si="47"/>
        <v>39</v>
      </c>
      <c r="R82" s="34" t="s">
        <v>540</v>
      </c>
      <c r="S82" s="11">
        <f t="shared" si="24"/>
        <v>89</v>
      </c>
      <c r="T82" s="11">
        <f t="array" ref="T82">INDEX($S$1:$S$113,MATCH(SMALL(COUNTIF($S$1:$S$113,"&lt;"&amp;$S$1:$S$113),ROW($S82:$T82)),COUNTIF($S$1:$S$113,"&lt;"&amp;$S$1:$S$113),0))</f>
        <v>82</v>
      </c>
      <c r="U82" s="11" t="str">
        <f t="array" ref="U82">INDEX($R$1:$R$113,SMALL(IF($S$1:$S$113=$T82,ROW($S$1:$S$113)),COUNTIF($T$1:$T82,$T82)),1)</f>
        <v>Sedgemoor</v>
      </c>
      <c r="V82" s="11">
        <f t="shared" si="25"/>
        <v>82</v>
      </c>
      <c r="W82" s="11" t="str">
        <f t="shared" si="26"/>
        <v>Sedgemoor</v>
      </c>
      <c r="AF82" s="32" t="s">
        <v>517</v>
      </c>
      <c r="AG82" s="9">
        <f t="shared" si="30"/>
        <v>125</v>
      </c>
      <c r="AH82" s="9">
        <f t="array" ref="AH82">INDEX($AG$1:$AG$170,MATCH(SMALL(COUNTIF($AG$1:$AG$170,"&lt;"&amp;$AG$1:$AG$170),ROW($AG82:$AH82)),COUNTIF($AG$1:$AG$170,"&lt;"&amp;$AG$1:$AG$170),0))</f>
        <v>82</v>
      </c>
      <c r="AI82" s="9" t="str">
        <f t="array" ref="AI82">INDEX($AF$1:$AF$170,SMALL(IF($AG$1:$AG$170=$AH82,ROW($AG$1:$AG$170)),COUNTIF($AH$1:$AH82,$AH82)),1)</f>
        <v>Barking and Dagenham</v>
      </c>
      <c r="AJ82" s="9">
        <f t="shared" si="31"/>
        <v>82</v>
      </c>
      <c r="AK82" s="9" t="str">
        <f t="shared" si="32"/>
        <v>Barking and Dagenham</v>
      </c>
      <c r="AN82" s="31" t="s">
        <v>540</v>
      </c>
      <c r="AO82" s="6">
        <f t="shared" si="33"/>
        <v>89</v>
      </c>
      <c r="AP82" s="6">
        <f t="array" ref="AP82">INDEX($AO$1:$AO$113,MATCH(SMALL(COUNTIF($AO$1:$AO$113,"&lt;"&amp;$AO$1:$AO$113),ROW($AO82:$AP82)),COUNTIF($AO$1:$AO$113,"&lt;"&amp;$AO$1:$AO$113),0))</f>
        <v>85</v>
      </c>
      <c r="AQ82" s="6" t="str">
        <f t="array" ref="AQ82">INDEX($AN$1:$AN$113,SMALL(IF($AO$1:$AO$113=$AP82,ROW($AO$1:$AO$113)),COUNTIF($AP$1:$AP82,$AP82)),1)</f>
        <v>Devon</v>
      </c>
      <c r="AR82" s="6">
        <f t="shared" si="34"/>
        <v>82</v>
      </c>
      <c r="AS82" s="6" t="str">
        <f t="shared" si="35"/>
        <v>Devon</v>
      </c>
      <c r="BB82" s="29" t="s">
        <v>517</v>
      </c>
      <c r="BC82" s="8">
        <f t="shared" si="39"/>
        <v>102</v>
      </c>
      <c r="BD82" s="8">
        <f t="array" ref="BD82">INDEX($BC$1:$BC$170,MATCH(SMALL(COUNTIF($BC$1:$BC$170,"&lt;"&amp;$BC$1:$BC$170),ROW($BC82:$BD82)),COUNTIF($BC$1:$BC$170,"&lt;"&amp;$BC$1:$BC$170),0))</f>
        <v>82</v>
      </c>
      <c r="BE82" s="8" t="str">
        <f t="array" ref="BE82">INDEX($BB$1:$BB$170,SMALL(IF($BC$1:$BC$170=$BD82,ROW($BC$1:$BC$170)),COUNTIF($BD$1:$BD82,$BD82)),1)</f>
        <v>Peterborough</v>
      </c>
      <c r="BF82" s="8">
        <f t="shared" si="40"/>
        <v>82</v>
      </c>
      <c r="BG82" s="8" t="str">
        <f t="shared" si="41"/>
        <v>Peterborough</v>
      </c>
    </row>
    <row r="83" spans="1:59" x14ac:dyDescent="0.25">
      <c r="A83" s="26" t="s">
        <v>650</v>
      </c>
      <c r="B83" t="str">
        <f t="shared" si="42"/>
        <v>MU</v>
      </c>
      <c r="C83" t="str">
        <f t="shared" si="43"/>
        <v>Predominantly Urban</v>
      </c>
      <c r="E83">
        <f>VLOOKUP(A83,'average earnings resident 2012'!$A$12:$EW$598,lists!$B$12,FALSE)</f>
        <v>220000</v>
      </c>
      <c r="F83">
        <f t="shared" si="44"/>
        <v>47</v>
      </c>
      <c r="G83">
        <f t="shared" si="45"/>
        <v>47</v>
      </c>
      <c r="J83">
        <f>VLOOKUP(A83,'average earnings workplace 2012'!$A$13:$GY$599,lists1!$B$12,FALSE)</f>
        <v>15.84</v>
      </c>
      <c r="K83">
        <f t="shared" si="46"/>
        <v>30</v>
      </c>
      <c r="L83">
        <f t="shared" si="47"/>
        <v>30</v>
      </c>
      <c r="R83" s="34" t="s">
        <v>467</v>
      </c>
      <c r="S83" s="11">
        <f t="shared" si="24"/>
        <v>43</v>
      </c>
      <c r="T83" s="11">
        <f t="array" ref="T83">INDEX($S$1:$S$113,MATCH(SMALL(COUNTIF($S$1:$S$113,"&lt;"&amp;$S$1:$S$113),ROW($S83:$T83)),COUNTIF($S$1:$S$113,"&lt;"&amp;$S$1:$S$113),0))</f>
        <v>83</v>
      </c>
      <c r="U83" s="11" t="str">
        <f t="array" ref="U83">INDEX($R$1:$R$113,SMALL(IF($S$1:$S$113=$T83,ROW($S$1:$S$113)),COUNTIF($T$1:$T83,$T83)),1)</f>
        <v>Melton</v>
      </c>
      <c r="V83" s="11">
        <f t="shared" si="25"/>
        <v>83</v>
      </c>
      <c r="W83" s="11" t="str">
        <f t="shared" si="26"/>
        <v>Melton</v>
      </c>
      <c r="AF83" s="32" t="s">
        <v>639</v>
      </c>
      <c r="AG83" s="9">
        <f t="shared" si="30"/>
        <v>40</v>
      </c>
      <c r="AH83" s="9">
        <f t="array" ref="AH83">INDEX($AG$1:$AG$170,MATCH(SMALL(COUNTIF($AG$1:$AG$170,"&lt;"&amp;$AG$1:$AG$170),ROW($AG83:$AH83)),COUNTIF($AG$1:$AG$170,"&lt;"&amp;$AG$1:$AG$170),0))</f>
        <v>82</v>
      </c>
      <c r="AI83" s="9" t="str">
        <f t="array" ref="AI83">INDEX($AF$1:$AF$170,SMALL(IF($AG$1:$AG$170=$AH83,ROW($AG$1:$AG$170)),COUNTIF($AH$1:$AH83,$AH83)),1)</f>
        <v>Bristol, City of</v>
      </c>
      <c r="AJ83" s="9">
        <f t="shared" si="31"/>
        <v>82</v>
      </c>
      <c r="AK83" s="9" t="str">
        <f t="shared" si="32"/>
        <v>Bristol, City of</v>
      </c>
      <c r="AN83" s="31" t="s">
        <v>467</v>
      </c>
      <c r="AO83" s="6">
        <f t="shared" si="33"/>
        <v>98</v>
      </c>
      <c r="AP83" s="6">
        <f t="array" ref="AP83">INDEX($AO$1:$AO$113,MATCH(SMALL(COUNTIF($AO$1:$AO$113,"&lt;"&amp;$AO$1:$AO$113),ROW($AO83:$AP83)),COUNTIF($AO$1:$AO$113,"&lt;"&amp;$AO$1:$AO$113),0))</f>
        <v>86</v>
      </c>
      <c r="AQ83" s="6" t="str">
        <f t="array" ref="AQ83">INDEX($AN$1:$AN$113,SMALL(IF($AO$1:$AO$113=$AP83,ROW($AO$1:$AO$113)),COUNTIF($AP$1:$AP83,$AP83)),1)</f>
        <v>Cotswold</v>
      </c>
      <c r="AR83" s="6">
        <f t="shared" si="34"/>
        <v>83</v>
      </c>
      <c r="AS83" s="6" t="str">
        <f t="shared" si="35"/>
        <v>Cotswold</v>
      </c>
      <c r="BB83" s="29" t="s">
        <v>639</v>
      </c>
      <c r="BC83" s="8">
        <f t="shared" si="39"/>
        <v>55</v>
      </c>
      <c r="BD83" s="8">
        <f t="array" ref="BD83">INDEX($BC$1:$BC$170,MATCH(SMALL(COUNTIF($BC$1:$BC$170,"&lt;"&amp;$BC$1:$BC$170),ROW($BC83:$BD83)),COUNTIF($BC$1:$BC$170,"&lt;"&amp;$BC$1:$BC$170),0))</f>
        <v>83</v>
      </c>
      <c r="BE83" s="8" t="str">
        <f t="array" ref="BE83">INDEX($BB$1:$BB$170,SMALL(IF($BC$1:$BC$170=$BD83,ROW($BC$1:$BC$170)),COUNTIF($BD$1:$BD83,$BD83)),1)</f>
        <v>Trafford</v>
      </c>
      <c r="BF83" s="8">
        <f t="shared" si="40"/>
        <v>83</v>
      </c>
      <c r="BG83" s="8" t="str">
        <f t="shared" si="41"/>
        <v>Trafford</v>
      </c>
    </row>
    <row r="84" spans="1:59" x14ac:dyDescent="0.25">
      <c r="A84" s="26" t="s">
        <v>822</v>
      </c>
      <c r="B84" t="str">
        <f t="shared" si="42"/>
        <v>Predominantly Rural</v>
      </c>
      <c r="C84" t="str">
        <f t="shared" si="43"/>
        <v>Predominantly Rural</v>
      </c>
      <c r="E84">
        <f>VLOOKUP(A84,'average earnings resident 2012'!$A$12:$EW$598,lists!$B$12,FALSE)</f>
        <v>137000</v>
      </c>
      <c r="F84">
        <f t="shared" si="44"/>
        <v>102</v>
      </c>
      <c r="G84">
        <f t="shared" si="45"/>
        <v>102</v>
      </c>
      <c r="J84">
        <f>VLOOKUP(A84,'average earnings workplace 2012'!$A$13:$GY$599,lists1!$B$12,FALSE)</f>
        <v>12.89</v>
      </c>
      <c r="K84">
        <f t="shared" si="46"/>
        <v>33</v>
      </c>
      <c r="L84">
        <f t="shared" si="47"/>
        <v>33</v>
      </c>
      <c r="R84" s="34" t="s">
        <v>623</v>
      </c>
      <c r="S84" s="11">
        <f t="shared" si="24"/>
        <v>67</v>
      </c>
      <c r="T84" s="11">
        <f t="array" ref="T84">INDEX($S$1:$S$113,MATCH(SMALL(COUNTIF($S$1:$S$113,"&lt;"&amp;$S$1:$S$113),ROW($S84:$T84)),COUNTIF($S$1:$S$113,"&lt;"&amp;$S$1:$S$113),0))</f>
        <v>84</v>
      </c>
      <c r="U84" s="11" t="str">
        <f t="array" ref="U84">INDEX($R$1:$R$113,SMALL(IF($S$1:$S$113=$T84,ROW($S$1:$S$113)),COUNTIF($T$1:$T84,$T84)),1)</f>
        <v>Dover</v>
      </c>
      <c r="V84" s="11">
        <f t="shared" si="25"/>
        <v>84</v>
      </c>
      <c r="W84" s="11" t="str">
        <f t="shared" si="26"/>
        <v>Dover</v>
      </c>
      <c r="AF84" s="32" t="s">
        <v>537</v>
      </c>
      <c r="AG84" s="9">
        <f t="shared" si="30"/>
        <v>132</v>
      </c>
      <c r="AH84" s="9">
        <f t="array" ref="AH84">INDEX($AG$1:$AG$170,MATCH(SMALL(COUNTIF($AG$1:$AG$170,"&lt;"&amp;$AG$1:$AG$170),ROW($AG84:$AH84)),COUNTIF($AG$1:$AG$170,"&lt;"&amp;$AG$1:$AG$170),0))</f>
        <v>82</v>
      </c>
      <c r="AI84" s="9" t="str">
        <f t="array" ref="AI84">INDEX($AF$1:$AF$170,SMALL(IF($AG$1:$AG$170=$AH84,ROW($AG$1:$AG$170)),COUNTIF($AH$1:$AH84,$AH84)),1)</f>
        <v>Thurrock</v>
      </c>
      <c r="AJ84" s="9">
        <f t="shared" si="31"/>
        <v>82</v>
      </c>
      <c r="AK84" s="9" t="str">
        <f t="shared" si="32"/>
        <v>Thurrock</v>
      </c>
      <c r="AN84" s="31" t="s">
        <v>623</v>
      </c>
      <c r="AO84" s="6">
        <f t="shared" si="33"/>
        <v>39</v>
      </c>
      <c r="AP84" s="6">
        <f t="array" ref="AP84">INDEX($AO$1:$AO$113,MATCH(SMALL(COUNTIF($AO$1:$AO$113,"&lt;"&amp;$AO$1:$AO$113),ROW($AO84:$AP84)),COUNTIF($AO$1:$AO$113,"&lt;"&amp;$AO$1:$AO$113),0))</f>
        <v>87</v>
      </c>
      <c r="AQ84" s="6" t="str">
        <f t="array" ref="AQ84">INDEX($AN$1:$AN$113,SMALL(IF($AO$1:$AO$113=$AP84,ROW($AO$1:$AO$113)),COUNTIF($AP$1:$AP84,$AP84)),1)</f>
        <v>Shropshire</v>
      </c>
      <c r="AR84" s="6">
        <f t="shared" si="34"/>
        <v>84</v>
      </c>
      <c r="AS84" s="6" t="str">
        <f t="shared" si="35"/>
        <v>Shropshire</v>
      </c>
      <c r="BB84" s="29" t="s">
        <v>537</v>
      </c>
      <c r="BC84" s="8">
        <f t="shared" si="39"/>
        <v>103</v>
      </c>
      <c r="BD84" s="8">
        <f t="array" ref="BD84">INDEX($BC$1:$BC$170,MATCH(SMALL(COUNTIF($BC$1:$BC$170,"&lt;"&amp;$BC$1:$BC$170),ROW($BC84:$BD84)),COUNTIF($BC$1:$BC$170,"&lt;"&amp;$BC$1:$BC$170),0))</f>
        <v>84</v>
      </c>
      <c r="BE84" s="8" t="str">
        <f t="array" ref="BE84">INDEX($BB$1:$BB$170,SMALL(IF($BC$1:$BC$170=$BD84,ROW($BC$1:$BC$170)),COUNTIF($BD$1:$BD84,$BD84)),1)</f>
        <v>South Gloucestershire</v>
      </c>
      <c r="BF84" s="8">
        <f t="shared" si="40"/>
        <v>84</v>
      </c>
      <c r="BG84" s="8" t="str">
        <f t="shared" si="41"/>
        <v>South Gloucestershire</v>
      </c>
    </row>
    <row r="85" spans="1:59" x14ac:dyDescent="0.25">
      <c r="A85" s="26" t="s">
        <v>609</v>
      </c>
      <c r="B85" t="str">
        <f t="shared" si="42"/>
        <v>SR</v>
      </c>
      <c r="C85" t="str">
        <f t="shared" si="43"/>
        <v>Significant Rural</v>
      </c>
      <c r="E85">
        <f>VLOOKUP(A85,'average earnings resident 2012'!$A$12:$EW$598,lists!$B$12,FALSE)</f>
        <v>242000</v>
      </c>
      <c r="F85">
        <f t="shared" si="44"/>
        <v>15</v>
      </c>
      <c r="G85">
        <f t="shared" si="45"/>
        <v>15</v>
      </c>
      <c r="J85">
        <f>VLOOKUP(A85,'average earnings workplace 2012'!$A$13:$GY$599,lists1!$B$12,FALSE)</f>
        <v>14.01</v>
      </c>
      <c r="K85">
        <f t="shared" si="46"/>
        <v>17</v>
      </c>
      <c r="L85">
        <f t="shared" si="47"/>
        <v>17</v>
      </c>
      <c r="R85" s="34" t="s">
        <v>547</v>
      </c>
      <c r="S85" s="11">
        <f t="shared" si="24"/>
        <v>32</v>
      </c>
      <c r="T85" s="11">
        <f t="array" ref="T85">INDEX($S$1:$S$113,MATCH(SMALL(COUNTIF($S$1:$S$113,"&lt;"&amp;$S$1:$S$113),ROW($S85:$T85)),COUNTIF($S$1:$S$113,"&lt;"&amp;$S$1:$S$113),0))</f>
        <v>84</v>
      </c>
      <c r="U85" s="11" t="str">
        <f t="array" ref="U85">INDEX($R$1:$R$113,SMALL(IF($S$1:$S$113=$T85,ROW($S$1:$S$113)),COUNTIF($T$1:$T85,$T85)),1)</f>
        <v>West Lancashire</v>
      </c>
      <c r="V85" s="11">
        <f t="shared" si="25"/>
        <v>84</v>
      </c>
      <c r="W85" s="11" t="str">
        <f t="shared" si="26"/>
        <v>West Lancashire</v>
      </c>
      <c r="AF85" s="32" t="s">
        <v>491</v>
      </c>
      <c r="AG85" s="9">
        <f t="shared" si="30"/>
        <v>143</v>
      </c>
      <c r="AH85" s="9">
        <f t="array" ref="AH85">INDEX($AG$1:$AG$170,MATCH(SMALL(COUNTIF($AG$1:$AG$170,"&lt;"&amp;$AG$1:$AG$170),ROW($AG85:$AH85)),COUNTIF($AG$1:$AG$170,"&lt;"&amp;$AG$1:$AG$170),0))</f>
        <v>85</v>
      </c>
      <c r="AI85" s="9" t="str">
        <f t="array" ref="AI85">INDEX($AF$1:$AF$170,SMALL(IF($AG$1:$AG$170=$AH85,ROW($AG$1:$AG$170)),COUNTIF($AH$1:$AH85,$AH85)),1)</f>
        <v>Stevenage</v>
      </c>
      <c r="AJ85" s="9">
        <f t="shared" si="31"/>
        <v>85</v>
      </c>
      <c r="AK85" s="9" t="str">
        <f t="shared" si="32"/>
        <v>Stevenage</v>
      </c>
      <c r="AN85" s="31" t="s">
        <v>547</v>
      </c>
      <c r="AO85" s="6">
        <f t="shared" si="33"/>
        <v>32</v>
      </c>
      <c r="AP85" s="6">
        <f t="array" ref="AP85">INDEX($AO$1:$AO$113,MATCH(SMALL(COUNTIF($AO$1:$AO$113,"&lt;"&amp;$AO$1:$AO$113),ROW($AO85:$AP85)),COUNTIF($AO$1:$AO$113,"&lt;"&amp;$AO$1:$AO$113),0))</f>
        <v>88</v>
      </c>
      <c r="AQ85" s="6" t="str">
        <f t="array" ref="AQ85">INDEX($AN$1:$AN$113,SMALL(IF($AO$1:$AO$113=$AP85,ROW($AO$1:$AO$113)),COUNTIF($AP$1:$AP85,$AP85)),1)</f>
        <v>East Devon</v>
      </c>
      <c r="AR85" s="6">
        <f t="shared" si="34"/>
        <v>85</v>
      </c>
      <c r="AS85" s="6" t="str">
        <f t="shared" si="35"/>
        <v>East Devon</v>
      </c>
      <c r="BB85" s="29" t="s">
        <v>491</v>
      </c>
      <c r="BC85" s="8">
        <f t="shared" si="39"/>
        <v>72</v>
      </c>
      <c r="BD85" s="8">
        <f t="array" ref="BD85">INDEX($BC$1:$BC$170,MATCH(SMALL(COUNTIF($BC$1:$BC$170,"&lt;"&amp;$BC$1:$BC$170),ROW($BC85:$BD85)),COUNTIF($BC$1:$BC$170,"&lt;"&amp;$BC$1:$BC$170),0))</f>
        <v>85</v>
      </c>
      <c r="BE85" s="8" t="str">
        <f t="array" ref="BE85">INDEX($BB$1:$BB$170,SMALL(IF($BC$1:$BC$170=$BD85,ROW($BC$1:$BC$170)),COUNTIF($BD$1:$BD85,$BD85)),1)</f>
        <v>Brent</v>
      </c>
      <c r="BF85" s="8">
        <f t="shared" si="40"/>
        <v>85</v>
      </c>
      <c r="BG85" s="8" t="str">
        <f t="shared" si="41"/>
        <v>Brent</v>
      </c>
    </row>
    <row r="86" spans="1:59" x14ac:dyDescent="0.25">
      <c r="A86" s="26" t="s">
        <v>445</v>
      </c>
      <c r="B86" t="str">
        <f t="shared" si="42"/>
        <v>OU</v>
      </c>
      <c r="C86" t="str">
        <f t="shared" si="43"/>
        <v>Predominantly Urban</v>
      </c>
      <c r="E86">
        <f>VLOOKUP(A86,'average earnings resident 2012'!$A$12:$EW$598,lists!$B$12,FALSE)</f>
        <v>120000</v>
      </c>
      <c r="F86">
        <f t="shared" si="44"/>
        <v>129</v>
      </c>
      <c r="G86">
        <f t="shared" si="45"/>
        <v>129</v>
      </c>
      <c r="J86">
        <f>VLOOKUP(A86,'average earnings workplace 2012'!$A$13:$GY$599,lists1!$B$12,FALSE)</f>
        <v>11.63</v>
      </c>
      <c r="K86">
        <f t="shared" si="46"/>
        <v>130</v>
      </c>
      <c r="L86">
        <f t="shared" si="47"/>
        <v>130</v>
      </c>
      <c r="R86" s="34" t="s">
        <v>710</v>
      </c>
      <c r="S86" s="11">
        <f t="shared" si="24"/>
        <v>8</v>
      </c>
      <c r="T86" s="11">
        <f t="array" ref="T86">INDEX($S$1:$S$113,MATCH(SMALL(COUNTIF($S$1:$S$113,"&lt;"&amp;$S$1:$S$113),ROW($S86:$T86)),COUNTIF($S$1:$S$113,"&lt;"&amp;$S$1:$S$113),0))</f>
        <v>86</v>
      </c>
      <c r="U86" s="11" t="str">
        <f t="array" ref="U86">INDEX($R$1:$R$113,SMALL(IF($S$1:$S$113=$T86,ROW($S$1:$S$113)),COUNTIF($T$1:$T86,$T86)),1)</f>
        <v>Selby</v>
      </c>
      <c r="V86" s="11">
        <f t="shared" si="25"/>
        <v>86</v>
      </c>
      <c r="W86" s="11" t="str">
        <f t="shared" si="26"/>
        <v>Selby</v>
      </c>
      <c r="AF86" s="32" t="s">
        <v>587</v>
      </c>
      <c r="AG86" s="9">
        <f t="shared" si="30"/>
        <v>93</v>
      </c>
      <c r="AH86" s="9">
        <f t="array" ref="AH86">INDEX($AG$1:$AG$170,MATCH(SMALL(COUNTIF($AG$1:$AG$170,"&lt;"&amp;$AG$1:$AG$170),ROW($AG86:$AH86)),COUNTIF($AG$1:$AG$170,"&lt;"&amp;$AG$1:$AG$170),0))</f>
        <v>86</v>
      </c>
      <c r="AI86" s="9" t="str">
        <f t="array" ref="AI86">INDEX($AF$1:$AF$170,SMALL(IF($AG$1:$AG$170=$AH86,ROW($AG$1:$AG$170)),COUNTIF($AH$1:$AH86,$AH86)),1)</f>
        <v>Torbay</v>
      </c>
      <c r="AJ86" s="9">
        <f t="shared" si="31"/>
        <v>86</v>
      </c>
      <c r="AK86" s="9" t="str">
        <f t="shared" si="32"/>
        <v>Torbay</v>
      </c>
      <c r="AN86" s="31" t="s">
        <v>710</v>
      </c>
      <c r="AO86" s="6">
        <f t="shared" si="33"/>
        <v>24</v>
      </c>
      <c r="AP86" s="6">
        <f t="array" ref="AP86">INDEX($AO$1:$AO$113,MATCH(SMALL(COUNTIF($AO$1:$AO$113,"&lt;"&amp;$AO$1:$AO$113),ROW($AO86:$AP86)),COUNTIF($AO$1:$AO$113,"&lt;"&amp;$AO$1:$AO$113),0))</f>
        <v>89</v>
      </c>
      <c r="AQ86" s="6" t="str">
        <f t="array" ref="AQ86">INDEX($AN$1:$AN$113,SMALL(IF($AO$1:$AO$113=$AP86,ROW($AO$1:$AO$113)),COUNTIF($AP$1:$AP86,$AP86)),1)</f>
        <v>South Kesteven</v>
      </c>
      <c r="AR86" s="6">
        <f t="shared" si="34"/>
        <v>86</v>
      </c>
      <c r="AS86" s="6" t="str">
        <f t="shared" si="35"/>
        <v>South Kesteven</v>
      </c>
      <c r="BB86" s="29" t="s">
        <v>587</v>
      </c>
      <c r="BC86" s="8">
        <f t="shared" si="39"/>
        <v>104</v>
      </c>
      <c r="BD86" s="8">
        <f t="array" ref="BD86">INDEX($BC$1:$BC$170,MATCH(SMALL(COUNTIF($BC$1:$BC$170,"&lt;"&amp;$BC$1:$BC$170),ROW($BC86:$BD86)),COUNTIF($BC$1:$BC$170,"&lt;"&amp;$BC$1:$BC$170),0))</f>
        <v>86</v>
      </c>
      <c r="BE86" s="8" t="str">
        <f t="array" ref="BE86">INDEX($BB$1:$BB$170,SMALL(IF($BC$1:$BC$170=$BD86,ROW($BC$1:$BC$170)),COUNTIF($BD$1:$BD86,$BD86)),1)</f>
        <v>Middlesbrough</v>
      </c>
      <c r="BF86" s="8">
        <f t="shared" si="40"/>
        <v>86</v>
      </c>
      <c r="BG86" s="8" t="str">
        <f t="shared" si="41"/>
        <v>Middlesbrough</v>
      </c>
    </row>
    <row r="87" spans="1:59" x14ac:dyDescent="0.25">
      <c r="A87" s="26" t="s">
        <v>698</v>
      </c>
      <c r="B87" t="str">
        <f t="shared" si="42"/>
        <v>MU</v>
      </c>
      <c r="C87" t="str">
        <f t="shared" si="43"/>
        <v>Predominantly Urban</v>
      </c>
      <c r="E87">
        <f>VLOOKUP(A87,'average earnings resident 2012'!$A$12:$EW$598,lists!$B$12,FALSE)</f>
        <v>185000</v>
      </c>
      <c r="F87">
        <f t="shared" si="44"/>
        <v>68</v>
      </c>
      <c r="G87">
        <f t="shared" si="45"/>
        <v>68</v>
      </c>
      <c r="J87">
        <f>VLOOKUP(A87,'average earnings workplace 2012'!$A$13:$GY$599,lists1!$B$12,FALSE)</f>
        <v>14.59</v>
      </c>
      <c r="K87">
        <f t="shared" si="46"/>
        <v>46</v>
      </c>
      <c r="L87">
        <f t="shared" si="47"/>
        <v>46</v>
      </c>
      <c r="R87" s="34" t="s">
        <v>765</v>
      </c>
      <c r="S87" s="11">
        <f t="shared" si="24"/>
        <v>67</v>
      </c>
      <c r="T87" s="11">
        <f t="array" ref="T87">INDEX($S$1:$S$113,MATCH(SMALL(COUNTIF($S$1:$S$113,"&lt;"&amp;$S$1:$S$113),ROW($S87:$T87)),COUNTIF($S$1:$S$113,"&lt;"&amp;$S$1:$S$113),0))</f>
        <v>87</v>
      </c>
      <c r="U87" s="11" t="str">
        <f t="array" ref="U87">INDEX($R$1:$R$113,SMALL(IF($S$1:$S$113=$T87,ROW($S$1:$S$113)),COUNTIF($T$1:$T87,$T87)),1)</f>
        <v>Norfolk</v>
      </c>
      <c r="V87" s="11">
        <f t="shared" si="25"/>
        <v>87</v>
      </c>
      <c r="W87" s="11" t="str">
        <f t="shared" si="26"/>
        <v>Norfolk</v>
      </c>
      <c r="AF87" s="32" t="s">
        <v>470</v>
      </c>
      <c r="AG87" s="9">
        <f t="shared" si="30"/>
        <v>118</v>
      </c>
      <c r="AH87" s="9">
        <f t="array" ref="AH87">INDEX($AG$1:$AG$170,MATCH(SMALL(COUNTIF($AG$1:$AG$170,"&lt;"&amp;$AG$1:$AG$170),ROW($AG87:$AH87)),COUNTIF($AG$1:$AG$170,"&lt;"&amp;$AG$1:$AG$170),0))</f>
        <v>87</v>
      </c>
      <c r="AI87" s="9" t="str">
        <f t="array" ref="AI87">INDEX($AF$1:$AF$170,SMALL(IF($AG$1:$AG$170=$AH87,ROW($AG$1:$AG$170)),COUNTIF($AH$1:$AH87,$AH87)),1)</f>
        <v>Southampton</v>
      </c>
      <c r="AJ87" s="9">
        <f t="shared" si="31"/>
        <v>87</v>
      </c>
      <c r="AK87" s="9" t="str">
        <f t="shared" si="32"/>
        <v>Southampton</v>
      </c>
      <c r="AN87" s="31" t="s">
        <v>765</v>
      </c>
      <c r="AO87" s="6">
        <f t="shared" si="33"/>
        <v>40</v>
      </c>
      <c r="AP87" s="6">
        <f t="array" ref="AP87">INDEX($AO$1:$AO$113,MATCH(SMALL(COUNTIF($AO$1:$AO$113,"&lt;"&amp;$AO$1:$AO$113),ROW($AO87:$AP87)),COUNTIF($AO$1:$AO$113,"&lt;"&amp;$AO$1:$AO$113),0))</f>
        <v>90</v>
      </c>
      <c r="AQ87" s="6" t="str">
        <f t="array" ref="AQ87">INDEX($AN$1:$AN$113,SMALL(IF($AO$1:$AO$113=$AP87,ROW($AO$1:$AO$113)),COUNTIF($AP$1:$AP87,$AP87)),1)</f>
        <v>Lincolnshire</v>
      </c>
      <c r="AR87" s="6">
        <f t="shared" si="34"/>
        <v>87</v>
      </c>
      <c r="AS87" s="6" t="str">
        <f t="shared" si="35"/>
        <v>Lincolnshire</v>
      </c>
      <c r="BB87" s="29" t="s">
        <v>470</v>
      </c>
      <c r="BC87" s="8">
        <f t="shared" si="39"/>
        <v>58</v>
      </c>
      <c r="BD87" s="8">
        <f t="array" ref="BD87">INDEX($BC$1:$BC$170,MATCH(SMALL(COUNTIF($BC$1:$BC$170,"&lt;"&amp;$BC$1:$BC$170),ROW($BC87:$BD87)),COUNTIF($BC$1:$BC$170,"&lt;"&amp;$BC$1:$BC$170),0))</f>
        <v>87</v>
      </c>
      <c r="BE87" s="8" t="str">
        <f t="array" ref="BE87">INDEX($BB$1:$BB$170,SMALL(IF($BC$1:$BC$170=$BD87,ROW($BC$1:$BC$170)),COUNTIF($BD$1:$BD87,$BD87)),1)</f>
        <v>Merton</v>
      </c>
      <c r="BF87" s="8">
        <f t="shared" si="40"/>
        <v>87</v>
      </c>
      <c r="BG87" s="8" t="str">
        <f t="shared" si="41"/>
        <v>Merton</v>
      </c>
    </row>
    <row r="88" spans="1:59" x14ac:dyDescent="0.25">
      <c r="A88" s="26" t="s">
        <v>543</v>
      </c>
      <c r="B88" t="str">
        <f t="shared" si="42"/>
        <v>R80</v>
      </c>
      <c r="C88" t="str">
        <f t="shared" si="43"/>
        <v>Predominantly Rural</v>
      </c>
      <c r="E88">
        <f>VLOOKUP(A88,'average earnings resident 2012'!$A$12:$EW$598,lists!$B$12,FALSE)</f>
        <v>175000</v>
      </c>
      <c r="F88">
        <f t="shared" si="44"/>
        <v>67</v>
      </c>
      <c r="G88">
        <f t="shared" si="45"/>
        <v>67</v>
      </c>
      <c r="J88">
        <f>VLOOKUP(A88,'average earnings workplace 2012'!$A$13:$GY$599,lists1!$B$12,FALSE)</f>
        <v>11.45</v>
      </c>
      <c r="K88">
        <f t="shared" si="46"/>
        <v>65</v>
      </c>
      <c r="L88">
        <f t="shared" si="47"/>
        <v>65</v>
      </c>
      <c r="R88" s="34" t="s">
        <v>628</v>
      </c>
      <c r="S88" s="11">
        <f t="shared" si="24"/>
        <v>61</v>
      </c>
      <c r="T88" s="11">
        <f t="array" ref="T88">INDEX($S$1:$S$113,MATCH(SMALL(COUNTIF($S$1:$S$113,"&lt;"&amp;$S$1:$S$113),ROW($S88:$T88)),COUNTIF($S$1:$S$113,"&lt;"&amp;$S$1:$S$113),0))</f>
        <v>88</v>
      </c>
      <c r="U88" s="11" t="str">
        <f t="array" ref="U88">INDEX($R$1:$R$113,SMALL(IF($S$1:$S$113=$T88,ROW($S$1:$S$113)),COUNTIF($T$1:$T88,$T88)),1)</f>
        <v>East Northamptonshire</v>
      </c>
      <c r="V88" s="11">
        <f t="shared" si="25"/>
        <v>88</v>
      </c>
      <c r="W88" s="11" t="str">
        <f t="shared" si="26"/>
        <v>East Northamptonshire</v>
      </c>
      <c r="AF88" s="32" t="s">
        <v>553</v>
      </c>
      <c r="AG88" s="9">
        <f t="shared" si="30"/>
        <v>152</v>
      </c>
      <c r="AH88" s="9">
        <f t="array" ref="AH88">INDEX($AG$1:$AG$170,MATCH(SMALL(COUNTIF($AG$1:$AG$170,"&lt;"&amp;$AG$1:$AG$170),ROW($AG88:$AH88)),COUNTIF($AG$1:$AG$170,"&lt;"&amp;$AG$1:$AG$170),0))</f>
        <v>88</v>
      </c>
      <c r="AI88" s="9" t="str">
        <f t="array" ref="AI88">INDEX($AF$1:$AF$170,SMALL(IF($AG$1:$AG$170=$AH88,ROW($AG$1:$AG$170)),COUNTIF($AH$1:$AH88,$AH88)),1)</f>
        <v>Worcester</v>
      </c>
      <c r="AJ88" s="9">
        <f t="shared" si="31"/>
        <v>88</v>
      </c>
      <c r="AK88" s="9" t="str">
        <f t="shared" si="32"/>
        <v>Worcester</v>
      </c>
      <c r="AN88" s="31" t="s">
        <v>628</v>
      </c>
      <c r="AO88" s="6">
        <f t="shared" si="33"/>
        <v>57</v>
      </c>
      <c r="AP88" s="6">
        <f t="array" ref="AP88">INDEX($AO$1:$AO$113,MATCH(SMALL(COUNTIF($AO$1:$AO$113,"&lt;"&amp;$AO$1:$AO$113),ROW($AO88:$AP88)),COUNTIF($AO$1:$AO$113,"&lt;"&amp;$AO$1:$AO$113),0))</f>
        <v>91</v>
      </c>
      <c r="AQ88" s="6" t="str">
        <f t="array" ref="AQ88">INDEX($AN$1:$AN$113,SMALL(IF($AO$1:$AO$113=$AP88,ROW($AO$1:$AO$113)),COUNTIF($AP$1:$AP88,$AP88)),1)</f>
        <v>West Lancashire</v>
      </c>
      <c r="AR88" s="6">
        <f t="shared" si="34"/>
        <v>88</v>
      </c>
      <c r="AS88" s="6" t="str">
        <f t="shared" si="35"/>
        <v>West Lancashire</v>
      </c>
      <c r="BB88" s="29" t="s">
        <v>553</v>
      </c>
      <c r="BC88" s="8">
        <f t="shared" si="39"/>
        <v>169</v>
      </c>
      <c r="BD88" s="8">
        <f t="array" ref="BD88">INDEX($BC$1:$BC$170,MATCH(SMALL(COUNTIF($BC$1:$BC$170,"&lt;"&amp;$BC$1:$BC$170),ROW($BC88:$BD88)),COUNTIF($BC$1:$BC$170,"&lt;"&amp;$BC$1:$BC$170),0))</f>
        <v>88</v>
      </c>
      <c r="BE88" s="8" t="str">
        <f t="array" ref="BE88">INDEX($BB$1:$BB$170,SMALL(IF($BC$1:$BC$170=$BD88,ROW($BC$1:$BC$170)),COUNTIF($BD$1:$BD88,$BD88)),1)</f>
        <v>Christchurch</v>
      </c>
      <c r="BF88" s="8">
        <f t="shared" si="40"/>
        <v>88</v>
      </c>
      <c r="BG88" s="8" t="str">
        <f t="shared" si="41"/>
        <v>Christchurch</v>
      </c>
    </row>
    <row r="89" spans="1:59" x14ac:dyDescent="0.25">
      <c r="A89" s="26" t="s">
        <v>516</v>
      </c>
      <c r="B89" t="str">
        <f t="shared" si="42"/>
        <v>OU</v>
      </c>
      <c r="C89" t="str">
        <f t="shared" si="43"/>
        <v>Predominantly Urban</v>
      </c>
      <c r="E89">
        <f>VLOOKUP(A89,'average earnings resident 2012'!$A$12:$EW$598,lists!$B$12,FALSE)</f>
        <v>119000</v>
      </c>
      <c r="F89">
        <f t="shared" si="44"/>
        <v>132</v>
      </c>
      <c r="G89">
        <f t="shared" si="45"/>
        <v>132</v>
      </c>
      <c r="J89">
        <f>VLOOKUP(A89,'average earnings workplace 2012'!$A$13:$GY$599,lists1!$B$12,FALSE)</f>
        <v>17.87</v>
      </c>
      <c r="K89">
        <f t="shared" si="46"/>
        <v>13</v>
      </c>
      <c r="L89">
        <f t="shared" si="47"/>
        <v>13</v>
      </c>
      <c r="R89" s="34" t="s">
        <v>565</v>
      </c>
      <c r="S89" s="11">
        <f t="shared" si="24"/>
        <v>104</v>
      </c>
      <c r="T89" s="11">
        <f t="array" ref="T89">INDEX($S$1:$S$113,MATCH(SMALL(COUNTIF($S$1:$S$113,"&lt;"&amp;$S$1:$S$113),ROW($S89:$T89)),COUNTIF($S$1:$S$113,"&lt;"&amp;$S$1:$S$113),0))</f>
        <v>89</v>
      </c>
      <c r="U89" s="11" t="str">
        <f t="array" ref="U89">INDEX($R$1:$R$113,SMALL(IF($S$1:$S$113=$T89,ROW($S$1:$S$113)),COUNTIF($T$1:$T89,$T89)),1)</f>
        <v>South Kesteven</v>
      </c>
      <c r="V89" s="11">
        <f t="shared" si="25"/>
        <v>89</v>
      </c>
      <c r="W89" s="11" t="str">
        <f t="shared" si="26"/>
        <v>South Kesteven</v>
      </c>
      <c r="AF89" s="32" t="s">
        <v>667</v>
      </c>
      <c r="AG89" s="9">
        <f t="shared" si="30"/>
        <v>96</v>
      </c>
      <c r="AH89" s="9">
        <f t="array" ref="AH89">INDEX($AG$1:$AG$170,MATCH(SMALL(COUNTIF($AG$1:$AG$170,"&lt;"&amp;$AG$1:$AG$170),ROW($AG89:$AH89)),COUNTIF($AG$1:$AG$170,"&lt;"&amp;$AG$1:$AG$170),0))</f>
        <v>89</v>
      </c>
      <c r="AI89" s="9" t="str">
        <f t="array" ref="AI89">INDEX($AF$1:$AF$170,SMALL(IF($AG$1:$AG$170=$AH89,ROW($AG$1:$AG$170)),COUNTIF($AH$1:$AH89,$AH89)),1)</f>
        <v>Stockport</v>
      </c>
      <c r="AJ89" s="9">
        <f t="shared" si="31"/>
        <v>89</v>
      </c>
      <c r="AK89" s="9" t="str">
        <f t="shared" si="32"/>
        <v>Stockport</v>
      </c>
      <c r="AN89" s="31" t="s">
        <v>565</v>
      </c>
      <c r="AO89" s="6">
        <f t="shared" si="33"/>
        <v>38</v>
      </c>
      <c r="AP89" s="6">
        <f t="array" ref="AP89">INDEX($AO$1:$AO$113,MATCH(SMALL(COUNTIF($AO$1:$AO$113,"&lt;"&amp;$AO$1:$AO$113),ROW($AO89:$AP89)),COUNTIF($AO$1:$AO$113,"&lt;"&amp;$AO$1:$AO$113),0))</f>
        <v>92</v>
      </c>
      <c r="AQ89" s="6" t="str">
        <f t="array" ref="AQ89">INDEX($AN$1:$AN$113,SMALL(IF($AO$1:$AO$113=$AP89,ROW($AO$1:$AO$113)),COUNTIF($AP$1:$AP89,$AP89)),1)</f>
        <v>Richmondshire</v>
      </c>
      <c r="AR89" s="6">
        <f t="shared" si="34"/>
        <v>89</v>
      </c>
      <c r="AS89" s="6" t="str">
        <f t="shared" si="35"/>
        <v>Richmondshire</v>
      </c>
      <c r="BB89" s="29" t="s">
        <v>667</v>
      </c>
      <c r="BC89" s="8">
        <f t="shared" si="39"/>
        <v>79</v>
      </c>
      <c r="BD89" s="8">
        <f t="array" ref="BD89">INDEX($BC$1:$BC$170,MATCH(SMALL(COUNTIF($BC$1:$BC$170,"&lt;"&amp;$BC$1:$BC$170),ROW($BC89:$BD89)),COUNTIF($BC$1:$BC$170,"&lt;"&amp;$BC$1:$BC$170),0))</f>
        <v>89</v>
      </c>
      <c r="BE89" s="8" t="str">
        <f t="array" ref="BE89">INDEX($BB$1:$BB$170,SMALL(IF($BC$1:$BC$170=$BD89,ROW($BC$1:$BC$170)),COUNTIF($BD$1:$BD89,$BD89)),1)</f>
        <v>Enfield</v>
      </c>
      <c r="BF89" s="8">
        <f t="shared" si="40"/>
        <v>89</v>
      </c>
      <c r="BG89" s="8" t="str">
        <f t="shared" si="41"/>
        <v>Enfield</v>
      </c>
    </row>
    <row r="90" spans="1:59" x14ac:dyDescent="0.25">
      <c r="A90" s="26" t="s">
        <v>825</v>
      </c>
      <c r="B90" t="str">
        <f t="shared" si="42"/>
        <v>Significant Rural</v>
      </c>
      <c r="C90" t="str">
        <f t="shared" si="43"/>
        <v>Significant Rural</v>
      </c>
      <c r="E90">
        <f>VLOOKUP(A90,'average earnings resident 2012'!$A$12:$EW$598,lists!$B$12,FALSE)</f>
        <v>130500</v>
      </c>
      <c r="F90">
        <f t="shared" si="44"/>
        <v>57</v>
      </c>
      <c r="G90">
        <f t="shared" si="45"/>
        <v>57</v>
      </c>
      <c r="J90">
        <f>VLOOKUP(A90,'average earnings workplace 2012'!$A$13:$GY$599,lists1!$B$12,FALSE)</f>
        <v>11.76</v>
      </c>
      <c r="K90">
        <f t="shared" si="46"/>
        <v>48</v>
      </c>
      <c r="L90">
        <f t="shared" si="47"/>
        <v>48</v>
      </c>
      <c r="R90" s="34" t="s">
        <v>570</v>
      </c>
      <c r="S90" s="11">
        <f t="shared" si="24"/>
        <v>23</v>
      </c>
      <c r="T90" s="11">
        <f t="array" ref="T90">INDEX($S$1:$S$113,MATCH(SMALL(COUNTIF($S$1:$S$113,"&lt;"&amp;$S$1:$S$113),ROW($S90:$T90)),COUNTIF($S$1:$S$113,"&lt;"&amp;$S$1:$S$113),0))</f>
        <v>90</v>
      </c>
      <c r="U90" s="11" t="str">
        <f t="array" ref="U90">INDEX($R$1:$R$113,SMALL(IF($S$1:$S$113=$T90,ROW($S$1:$S$113)),COUNTIF($T$1:$T90,$T90)),1)</f>
        <v>Tendring</v>
      </c>
      <c r="V90" s="11">
        <f t="shared" si="25"/>
        <v>90</v>
      </c>
      <c r="W90" s="11" t="str">
        <f t="shared" si="26"/>
        <v>Tendring</v>
      </c>
      <c r="AF90" s="32" t="s">
        <v>659</v>
      </c>
      <c r="AG90" s="9">
        <f t="shared" si="30"/>
        <v>21</v>
      </c>
      <c r="AH90" s="9">
        <f t="array" ref="AH90">INDEX($AG$1:$AG$170,MATCH(SMALL(COUNTIF($AG$1:$AG$170,"&lt;"&amp;$AG$1:$AG$170),ROW($AG90:$AH90)),COUNTIF($AG$1:$AG$170,"&lt;"&amp;$AG$1:$AG$170),0))</f>
        <v>90</v>
      </c>
      <c r="AI90" s="9" t="str">
        <f t="array" ref="AI90">INDEX($AF$1:$AF$170,SMALL(IF($AG$1:$AG$170=$AH90,ROW($AG$1:$AG$170)),COUNTIF($AH$1:$AH90,$AH90)),1)</f>
        <v>Blaby</v>
      </c>
      <c r="AJ90" s="9">
        <f t="shared" si="31"/>
        <v>90</v>
      </c>
      <c r="AK90" s="9" t="str">
        <f t="shared" si="32"/>
        <v>Blaby</v>
      </c>
      <c r="AN90" s="31" t="s">
        <v>570</v>
      </c>
      <c r="AO90" s="6">
        <f t="shared" si="33"/>
        <v>10</v>
      </c>
      <c r="AP90" s="6">
        <f t="array" ref="AP90">INDEX($AO$1:$AO$113,MATCH(SMALL(COUNTIF($AO$1:$AO$113,"&lt;"&amp;$AO$1:$AO$113),ROW($AO90:$AP90)),COUNTIF($AO$1:$AO$113,"&lt;"&amp;$AO$1:$AO$113),0))</f>
        <v>92</v>
      </c>
      <c r="AQ90" s="6" t="str">
        <f t="array" ref="AQ90">INDEX($AN$1:$AN$113,SMALL(IF($AO$1:$AO$113=$AP90,ROW($AO$1:$AO$113)),COUNTIF($AP$1:$AP90,$AP90)),1)</f>
        <v>Wealden</v>
      </c>
      <c r="AR90" s="6">
        <f t="shared" si="34"/>
        <v>89</v>
      </c>
      <c r="AS90" s="6" t="str">
        <f t="shared" si="35"/>
        <v>Wealden</v>
      </c>
      <c r="BB90" s="29" t="s">
        <v>659</v>
      </c>
      <c r="BC90" s="8">
        <f t="shared" si="39"/>
        <v>87</v>
      </c>
      <c r="BD90" s="8">
        <f t="array" ref="BD90">INDEX($BC$1:$BC$170,MATCH(SMALL(COUNTIF($BC$1:$BC$170,"&lt;"&amp;$BC$1:$BC$170),ROW($BC90:$BD90)),COUNTIF($BC$1:$BC$170,"&lt;"&amp;$BC$1:$BC$170),0))</f>
        <v>90</v>
      </c>
      <c r="BE90" s="8" t="str">
        <f t="array" ref="BE90">INDEX($BB$1:$BB$170,SMALL(IF($BC$1:$BC$170=$BD90,ROW($BC$1:$BC$170)),COUNTIF($BD$1:$BD90,$BD90)),1)</f>
        <v>Havering</v>
      </c>
      <c r="BF90" s="8">
        <f t="shared" si="40"/>
        <v>90</v>
      </c>
      <c r="BG90" s="8" t="str">
        <f t="shared" si="41"/>
        <v>Havering</v>
      </c>
    </row>
    <row r="91" spans="1:59" x14ac:dyDescent="0.25">
      <c r="A91" s="26" t="s">
        <v>523</v>
      </c>
      <c r="B91" t="str">
        <f t="shared" si="42"/>
        <v>R80</v>
      </c>
      <c r="C91" t="str">
        <f t="shared" si="43"/>
        <v>Predominantly Rural</v>
      </c>
      <c r="E91">
        <f>VLOOKUP(A91,'average earnings resident 2012'!$A$12:$EW$598,lists!$B$12,FALSE)</f>
        <v>200000</v>
      </c>
      <c r="F91">
        <f t="shared" si="44"/>
        <v>37</v>
      </c>
      <c r="G91">
        <f t="shared" si="45"/>
        <v>37</v>
      </c>
      <c r="J91">
        <f>VLOOKUP(A91,'average earnings workplace 2012'!$A$13:$GY$599,lists1!$B$12,FALSE)</f>
        <v>11.65</v>
      </c>
      <c r="K91">
        <f t="shared" si="46"/>
        <v>57</v>
      </c>
      <c r="L91">
        <f t="shared" si="47"/>
        <v>57</v>
      </c>
      <c r="R91" s="34" t="s">
        <v>761</v>
      </c>
      <c r="S91" s="11">
        <f t="shared" si="24"/>
        <v>49</v>
      </c>
      <c r="T91" s="11">
        <f t="array" ref="T91">INDEX($S$1:$S$113,MATCH(SMALL(COUNTIF($S$1:$S$113,"&lt;"&amp;$S$1:$S$113),ROW($S91:$T91)),COUNTIF($S$1:$S$113,"&lt;"&amp;$S$1:$S$113),0))</f>
        <v>91</v>
      </c>
      <c r="U91" s="11" t="str">
        <f t="array" ref="U91">INDEX($R$1:$R$113,SMALL(IF($S$1:$S$113=$T91,ROW($S$1:$S$113)),COUNTIF($T$1:$T91,$T91)),1)</f>
        <v>Breckland</v>
      </c>
      <c r="V91" s="11">
        <f t="shared" si="25"/>
        <v>91</v>
      </c>
      <c r="W91" s="11" t="str">
        <f t="shared" si="26"/>
        <v>Breckland</v>
      </c>
      <c r="AF91" s="32" t="s">
        <v>447</v>
      </c>
      <c r="AG91" s="9">
        <f t="shared" si="30"/>
        <v>161</v>
      </c>
      <c r="AH91" s="9">
        <f t="array" ref="AH91">INDEX($AG$1:$AG$170,MATCH(SMALL(COUNTIF($AG$1:$AG$170,"&lt;"&amp;$AG$1:$AG$170),ROW($AG91:$AH91)),COUNTIF($AG$1:$AG$170,"&lt;"&amp;$AG$1:$AG$170),0))</f>
        <v>91</v>
      </c>
      <c r="AI91" s="9" t="str">
        <f t="array" ref="AI91">INDEX($AF$1:$AF$170,SMALL(IF($AG$1:$AG$170=$AH91,ROW($AG$1:$AG$170)),COUNTIF($AH$1:$AH91,$AH91)),1)</f>
        <v>Charnwood</v>
      </c>
      <c r="AJ91" s="9">
        <f t="shared" si="31"/>
        <v>91</v>
      </c>
      <c r="AK91" s="9" t="str">
        <f t="shared" si="32"/>
        <v>Charnwood</v>
      </c>
      <c r="AN91" s="31" t="s">
        <v>761</v>
      </c>
      <c r="AO91" s="6">
        <f t="shared" si="33"/>
        <v>15</v>
      </c>
      <c r="AP91" s="6">
        <f t="array" ref="AP91">INDEX($AO$1:$AO$113,MATCH(SMALL(COUNTIF($AO$1:$AO$113,"&lt;"&amp;$AO$1:$AO$113),ROW($AO91:$AP91)),COUNTIF($AO$1:$AO$113,"&lt;"&amp;$AO$1:$AO$113),0))</f>
        <v>94</v>
      </c>
      <c r="AQ91" s="6" t="str">
        <f t="array" ref="AQ91">INDEX($AN$1:$AN$113,SMALL(IF($AO$1:$AO$113=$AP91,ROW($AO$1:$AO$113)),COUNTIF($AP$1:$AP91,$AP91)),1)</f>
        <v>Wychavon</v>
      </c>
      <c r="AR91" s="6">
        <f t="shared" si="34"/>
        <v>91</v>
      </c>
      <c r="AS91" s="6" t="str">
        <f t="shared" si="35"/>
        <v>Wychavon</v>
      </c>
      <c r="BB91" s="29" t="s">
        <v>447</v>
      </c>
      <c r="BC91" s="8">
        <f t="shared" si="39"/>
        <v>86</v>
      </c>
      <c r="BD91" s="8">
        <f t="array" ref="BD91">INDEX($BC$1:$BC$170,MATCH(SMALL(COUNTIF($BC$1:$BC$170,"&lt;"&amp;$BC$1:$BC$170),ROW($BC91:$BD91)),COUNTIF($BC$1:$BC$170,"&lt;"&amp;$BC$1:$BC$170),0))</f>
        <v>91</v>
      </c>
      <c r="BE91" s="8" t="str">
        <f t="array" ref="BE91">INDEX($BB$1:$BB$170,SMALL(IF($BC$1:$BC$170=$BD91,ROW($BC$1:$BC$170)),COUNTIF($BD$1:$BD91,$BD91)),1)</f>
        <v>Sheffield</v>
      </c>
      <c r="BF91" s="8">
        <f t="shared" si="40"/>
        <v>91</v>
      </c>
      <c r="BG91" s="8" t="str">
        <f t="shared" si="41"/>
        <v>Sheffield</v>
      </c>
    </row>
    <row r="92" spans="1:59" x14ac:dyDescent="0.25">
      <c r="A92" s="26" t="s">
        <v>845</v>
      </c>
      <c r="B92" t="str">
        <f t="shared" si="42"/>
        <v>Predominantly Rural</v>
      </c>
      <c r="C92" t="str">
        <f t="shared" si="43"/>
        <v>Predominantly Rural</v>
      </c>
      <c r="E92">
        <f>VLOOKUP(A92,'average earnings resident 2012'!$A$12:$EW$598,lists!$B$12,FALSE)</f>
        <v>195000</v>
      </c>
      <c r="F92">
        <f t="shared" si="44"/>
        <v>41</v>
      </c>
      <c r="G92">
        <f t="shared" si="45"/>
        <v>41</v>
      </c>
      <c r="J92">
        <f>VLOOKUP(A92,'average earnings workplace 2012'!$A$13:$GY$599,lists1!$B$12,FALSE)</f>
        <v>10.9</v>
      </c>
      <c r="K92">
        <f t="shared" si="46"/>
        <v>85</v>
      </c>
      <c r="L92">
        <f t="shared" si="47"/>
        <v>85</v>
      </c>
      <c r="R92" s="34" t="s">
        <v>837</v>
      </c>
      <c r="S92" s="11">
        <f t="shared" si="24"/>
        <v>81</v>
      </c>
      <c r="T92" s="11">
        <f t="array" ref="T92">INDEX($S$1:$S$113,MATCH(SMALL(COUNTIF($S$1:$S$113,"&lt;"&amp;$S$1:$S$113),ROW($S92:$T92)),COUNTIF($S$1:$S$113,"&lt;"&amp;$S$1:$S$113),0))</f>
        <v>91</v>
      </c>
      <c r="U92" s="11" t="str">
        <f t="array" ref="U92">INDEX($R$1:$R$113,SMALL(IF($S$1:$S$113=$T92,ROW($S$1:$S$113)),COUNTIF($T$1:$T92,$T92)),1)</f>
        <v>Forest Heath</v>
      </c>
      <c r="V92" s="11">
        <f t="shared" si="25"/>
        <v>91</v>
      </c>
      <c r="W92" s="11" t="str">
        <f t="shared" si="26"/>
        <v>Forest Heath</v>
      </c>
      <c r="AF92" s="32" t="s">
        <v>668</v>
      </c>
      <c r="AG92" s="9">
        <f t="shared" si="30"/>
        <v>78</v>
      </c>
      <c r="AH92" s="9">
        <f t="array" ref="AH92">INDEX($AG$1:$AG$170,MATCH(SMALL(COUNTIF($AG$1:$AG$170,"&lt;"&amp;$AG$1:$AG$170),ROW($AG92:$AH92)),COUNTIF($AG$1:$AG$170,"&lt;"&amp;$AG$1:$AG$170),0))</f>
        <v>91</v>
      </c>
      <c r="AI92" s="9" t="str">
        <f t="array" ref="AI92">INDEX($AF$1:$AF$170,SMALL(IF($AG$1:$AG$170=$AH92,ROW($AG$1:$AG$170)),COUNTIF($AH$1:$AH92,$AH92)),1)</f>
        <v>Thanet</v>
      </c>
      <c r="AJ92" s="9">
        <f t="shared" si="31"/>
        <v>91</v>
      </c>
      <c r="AK92" s="9" t="str">
        <f t="shared" si="32"/>
        <v>Thanet</v>
      </c>
      <c r="AN92" s="31" t="s">
        <v>837</v>
      </c>
      <c r="AO92" s="6">
        <f t="shared" si="33"/>
        <v>52</v>
      </c>
      <c r="AP92" s="6">
        <f t="array" ref="AP92">INDEX($AO$1:$AO$113,MATCH(SMALL(COUNTIF($AO$1:$AO$113,"&lt;"&amp;$AO$1:$AO$113),ROW($AO92:$AP92)),COUNTIF($AO$1:$AO$113,"&lt;"&amp;$AO$1:$AO$113),0))</f>
        <v>95</v>
      </c>
      <c r="AQ92" s="6" t="str">
        <f t="array" ref="AQ92">INDEX($AN$1:$AN$113,SMALL(IF($AO$1:$AO$113=$AP92,ROW($AO$1:$AO$113)),COUNTIF($AP$1:$AP92,$AP92)),1)</f>
        <v>Teignbridge</v>
      </c>
      <c r="AR92" s="6">
        <f t="shared" si="34"/>
        <v>92</v>
      </c>
      <c r="AS92" s="6" t="str">
        <f t="shared" si="35"/>
        <v>Teignbridge</v>
      </c>
      <c r="BB92" s="29" t="s">
        <v>668</v>
      </c>
      <c r="BC92" s="8">
        <f t="shared" si="39"/>
        <v>40</v>
      </c>
      <c r="BD92" s="8">
        <f t="array" ref="BD92">INDEX($BC$1:$BC$170,MATCH(SMALL(COUNTIF($BC$1:$BC$170,"&lt;"&amp;$BC$1:$BC$170),ROW($BC92:$BD92)),COUNTIF($BC$1:$BC$170,"&lt;"&amp;$BC$1:$BC$170),0))</f>
        <v>92</v>
      </c>
      <c r="BE92" s="8" t="str">
        <f t="array" ref="BE92">INDEX($BB$1:$BB$170,SMALL(IF($BC$1:$BC$170=$BD92,ROW($BC$1:$BC$170)),COUNTIF($BD$1:$BD92,$BD92)),1)</f>
        <v>Hartlepool</v>
      </c>
      <c r="BF92" s="8">
        <f t="shared" si="40"/>
        <v>92</v>
      </c>
      <c r="BG92" s="8" t="str">
        <f t="shared" si="41"/>
        <v>Hartlepool</v>
      </c>
    </row>
    <row r="93" spans="1:59" x14ac:dyDescent="0.25">
      <c r="A93" s="26" t="s">
        <v>508</v>
      </c>
      <c r="B93" t="str">
        <f t="shared" si="42"/>
        <v>OU</v>
      </c>
      <c r="C93" t="str">
        <f t="shared" si="43"/>
        <v>Predominantly Urban</v>
      </c>
      <c r="E93">
        <f>VLOOKUP(A93,'average earnings resident 2012'!$A$12:$EW$598,lists!$B$12,FALSE)</f>
        <v>110000</v>
      </c>
      <c r="F93">
        <f t="shared" si="44"/>
        <v>144</v>
      </c>
      <c r="G93">
        <f t="shared" si="45"/>
        <v>144</v>
      </c>
      <c r="J93">
        <f>VLOOKUP(A93,'average earnings workplace 2012'!$A$13:$GY$599,lists1!$B$12,FALSE)</f>
        <v>11.72</v>
      </c>
      <c r="K93">
        <f t="shared" si="46"/>
        <v>128</v>
      </c>
      <c r="L93">
        <f t="shared" si="47"/>
        <v>128</v>
      </c>
      <c r="R93" s="34" t="s">
        <v>629</v>
      </c>
      <c r="S93" s="11">
        <f t="shared" si="24"/>
        <v>34</v>
      </c>
      <c r="T93" s="11">
        <f t="array" ref="T93">INDEX($S$1:$S$113,MATCH(SMALL(COUNTIF($S$1:$S$113,"&lt;"&amp;$S$1:$S$113),ROW($S93:$T93)),COUNTIF($S$1:$S$113,"&lt;"&amp;$S$1:$S$113),0))</f>
        <v>91</v>
      </c>
      <c r="U93" s="11" t="str">
        <f t="array" ref="U93">INDEX($R$1:$R$113,SMALL(IF($S$1:$S$113=$T93,ROW($S$1:$S$113)),COUNTIF($T$1:$T93,$T93)),1)</f>
        <v>King's Lynn and West Norfolk</v>
      </c>
      <c r="V93" s="11">
        <f t="shared" si="25"/>
        <v>91</v>
      </c>
      <c r="W93" s="11" t="str">
        <f t="shared" si="26"/>
        <v>King's Lynn and West Norfolk</v>
      </c>
      <c r="AF93" s="32" t="s">
        <v>452</v>
      </c>
      <c r="AG93" s="9">
        <f t="shared" si="30"/>
        <v>112</v>
      </c>
      <c r="AH93" s="9">
        <f t="array" ref="AH93">INDEX($AG$1:$AG$170,MATCH(SMALL(COUNTIF($AG$1:$AG$170,"&lt;"&amp;$AG$1:$AG$170),ROW($AG93:$AH93)),COUNTIF($AG$1:$AG$170,"&lt;"&amp;$AG$1:$AG$170),0))</f>
        <v>93</v>
      </c>
      <c r="AI93" s="9" t="str">
        <f t="array" ref="AI93">INDEX($AF$1:$AF$170,SMALL(IF($AG$1:$AG$170=$AH93,ROW($AG$1:$AG$170)),COUNTIF($AH$1:$AH93,$AH93)),1)</f>
        <v>Luton</v>
      </c>
      <c r="AJ93" s="9">
        <f t="shared" si="31"/>
        <v>93</v>
      </c>
      <c r="AK93" s="9" t="str">
        <f t="shared" si="32"/>
        <v>Luton</v>
      </c>
      <c r="AN93" s="31" t="s">
        <v>629</v>
      </c>
      <c r="AO93" s="6">
        <f t="shared" si="33"/>
        <v>27</v>
      </c>
      <c r="AP93" s="6">
        <f t="array" ref="AP93">INDEX($AO$1:$AO$113,MATCH(SMALL(COUNTIF($AO$1:$AO$113,"&lt;"&amp;$AO$1:$AO$113),ROW($AO93:$AP93)),COUNTIF($AO$1:$AO$113,"&lt;"&amp;$AO$1:$AO$113),0))</f>
        <v>96</v>
      </c>
      <c r="AQ93" s="6" t="str">
        <f t="array" ref="AQ93">INDEX($AN$1:$AN$113,SMALL(IF($AO$1:$AO$113=$AP93,ROW($AO$1:$AO$113)),COUNTIF($AP$1:$AP93,$AP93)),1)</f>
        <v>North Dorset</v>
      </c>
      <c r="AR93" s="6">
        <f t="shared" si="34"/>
        <v>93</v>
      </c>
      <c r="AS93" s="6" t="str">
        <f t="shared" si="35"/>
        <v>North Dorset</v>
      </c>
      <c r="BB93" s="29" t="s">
        <v>452</v>
      </c>
      <c r="BC93" s="8">
        <f t="shared" si="39"/>
        <v>81</v>
      </c>
      <c r="BD93" s="8">
        <f t="array" ref="BD93">INDEX($BC$1:$BC$170,MATCH(SMALL(COUNTIF($BC$1:$BC$170,"&lt;"&amp;$BC$1:$BC$170),ROW($BC93:$BD93)),COUNTIF($BC$1:$BC$170,"&lt;"&amp;$BC$1:$BC$170),0))</f>
        <v>93</v>
      </c>
      <c r="BE93" s="8" t="str">
        <f t="array" ref="BE93">INDEX($BB$1:$BB$170,SMALL(IF($BC$1:$BC$170=$BD93,ROW($BC$1:$BC$170)),COUNTIF($BD$1:$BD93,$BD93)),1)</f>
        <v>Charnwood</v>
      </c>
      <c r="BF93" s="8">
        <f t="shared" si="40"/>
        <v>93</v>
      </c>
      <c r="BG93" s="8" t="str">
        <f t="shared" si="41"/>
        <v>Charnwood</v>
      </c>
    </row>
    <row r="94" spans="1:59" x14ac:dyDescent="0.25">
      <c r="A94" s="26" t="s">
        <v>846</v>
      </c>
      <c r="B94" t="str">
        <f t="shared" si="42"/>
        <v>Predominantly Rural</v>
      </c>
      <c r="C94" t="str">
        <f t="shared" si="43"/>
        <v>Predominantly Rural</v>
      </c>
      <c r="E94">
        <f>VLOOKUP(A94,'average earnings resident 2012'!$A$12:$EW$598,lists!$B$12,FALSE)</f>
        <v>230000</v>
      </c>
      <c r="F94">
        <f t="shared" si="44"/>
        <v>25</v>
      </c>
      <c r="G94">
        <f t="shared" si="45"/>
        <v>25</v>
      </c>
      <c r="J94">
        <f>VLOOKUP(A94,'average earnings workplace 2012'!$A$13:$GY$599,lists1!$B$12,FALSE)</f>
        <v>11.9</v>
      </c>
      <c r="K94">
        <f t="shared" si="46"/>
        <v>50</v>
      </c>
      <c r="L94">
        <f t="shared" si="47"/>
        <v>50</v>
      </c>
      <c r="R94" s="34" t="s">
        <v>721</v>
      </c>
      <c r="S94" s="11">
        <f t="shared" si="24"/>
        <v>5</v>
      </c>
      <c r="T94" s="11">
        <f t="array" ref="T94">INDEX($S$1:$S$113,MATCH(SMALL(COUNTIF($S$1:$S$113,"&lt;"&amp;$S$1:$S$113),ROW($S94:$T94)),COUNTIF($S$1:$S$113,"&lt;"&amp;$S$1:$S$113),0))</f>
        <v>94</v>
      </c>
      <c r="U94" s="11" t="str">
        <f t="array" ref="U94">INDEX($R$1:$R$113,SMALL(IF($S$1:$S$113=$T94,ROW($S$1:$S$113)),COUNTIF($T$1:$T94,$T94)),1)</f>
        <v>High Peak</v>
      </c>
      <c r="V94" s="11">
        <f t="shared" si="25"/>
        <v>94</v>
      </c>
      <c r="W94" s="11" t="str">
        <f t="shared" si="26"/>
        <v>High Peak</v>
      </c>
      <c r="AF94" s="32" t="s">
        <v>562</v>
      </c>
      <c r="AG94" s="9">
        <f t="shared" si="30"/>
        <v>128</v>
      </c>
      <c r="AH94" s="9">
        <f t="array" ref="AH94">INDEX($AG$1:$AG$170,MATCH(SMALL(COUNTIF($AG$1:$AG$170,"&lt;"&amp;$AG$1:$AG$170),ROW($AG94:$AH94)),COUNTIF($AG$1:$AG$170,"&lt;"&amp;$AG$1:$AG$170),0))</f>
        <v>93</v>
      </c>
      <c r="AI94" s="9" t="str">
        <f t="array" ref="AI94">INDEX($AF$1:$AF$170,SMALL(IF($AG$1:$AG$170=$AH94,ROW($AG$1:$AG$170)),COUNTIF($AH$1:$AH94,$AH94)),1)</f>
        <v>Oadby and Wigston</v>
      </c>
      <c r="AJ94" s="9">
        <f t="shared" si="31"/>
        <v>93</v>
      </c>
      <c r="AK94" s="9" t="str">
        <f t="shared" si="32"/>
        <v>Oadby and Wigston</v>
      </c>
      <c r="AN94" s="31" t="s">
        <v>721</v>
      </c>
      <c r="AO94" s="6">
        <f t="shared" si="33"/>
        <v>60</v>
      </c>
      <c r="AP94" s="6">
        <f t="array" ref="AP94">INDEX($AO$1:$AO$113,MATCH(SMALL(COUNTIF($AO$1:$AO$113,"&lt;"&amp;$AO$1:$AO$113),ROW($AO94:$AP94)),COUNTIF($AO$1:$AO$113,"&lt;"&amp;$AO$1:$AO$113),0))</f>
        <v>97</v>
      </c>
      <c r="AQ94" s="6" t="str">
        <f t="array" ref="AQ94">INDEX($AN$1:$AN$113,SMALL(IF($AO$1:$AO$113=$AP94,ROW($AO$1:$AO$113)),COUNTIF($AP$1:$AP94,$AP94)),1)</f>
        <v>Herefordshire</v>
      </c>
      <c r="AR94" s="6">
        <f t="shared" si="34"/>
        <v>94</v>
      </c>
      <c r="AS94" s="6" t="str">
        <f t="shared" si="35"/>
        <v>Herefordshire</v>
      </c>
      <c r="BB94" s="29" t="s">
        <v>562</v>
      </c>
      <c r="BC94" s="8">
        <f t="shared" si="39"/>
        <v>170</v>
      </c>
      <c r="BD94" s="8">
        <f t="array" ref="BD94">INDEX($BC$1:$BC$170,MATCH(SMALL(COUNTIF($BC$1:$BC$170,"&lt;"&amp;$BC$1:$BC$170),ROW($BC94:$BD94)),COUNTIF($BC$1:$BC$170,"&lt;"&amp;$BC$1:$BC$170),0))</f>
        <v>93</v>
      </c>
      <c r="BE94" s="8" t="str">
        <f t="array" ref="BE94">INDEX($BB$1:$BB$170,SMALL(IF($BC$1:$BC$170=$BD94,ROW($BC$1:$BC$170)),COUNTIF($BD$1:$BD94,$BD94)),1)</f>
        <v>Nottingham</v>
      </c>
      <c r="BF94" s="8">
        <f t="shared" si="40"/>
        <v>93</v>
      </c>
      <c r="BG94" s="8" t="str">
        <f t="shared" si="41"/>
        <v>Nottingham</v>
      </c>
    </row>
    <row r="95" spans="1:59" x14ac:dyDescent="0.25">
      <c r="A95" s="26" t="s">
        <v>699</v>
      </c>
      <c r="B95" t="str">
        <f t="shared" si="42"/>
        <v>R50</v>
      </c>
      <c r="C95" t="str">
        <f t="shared" si="43"/>
        <v>Predominantly Rural</v>
      </c>
      <c r="E95">
        <f>VLOOKUP(A95,'average earnings resident 2012'!$A$12:$EW$598,lists!$B$12,FALSE)</f>
        <v>157000</v>
      </c>
      <c r="F95">
        <f t="shared" si="44"/>
        <v>84</v>
      </c>
      <c r="G95">
        <f t="shared" si="45"/>
        <v>84</v>
      </c>
      <c r="J95">
        <f>VLOOKUP(A95,'average earnings workplace 2012'!$A$13:$GY$599,lists1!$B$12,FALSE)</f>
        <v>13.14</v>
      </c>
      <c r="K95">
        <f t="shared" si="46"/>
        <v>28</v>
      </c>
      <c r="L95">
        <f t="shared" si="47"/>
        <v>28</v>
      </c>
      <c r="R95" s="34" t="s">
        <v>748</v>
      </c>
      <c r="S95" s="11">
        <f t="shared" si="24"/>
        <v>44</v>
      </c>
      <c r="T95" s="11">
        <f t="array" ref="T95">INDEX($S$1:$S$113,MATCH(SMALL(COUNTIF($S$1:$S$113,"&lt;"&amp;$S$1:$S$113),ROW($S95:$T95)),COUNTIF($S$1:$S$113,"&lt;"&amp;$S$1:$S$113),0))</f>
        <v>95</v>
      </c>
      <c r="U95" s="11" t="str">
        <f t="array" ref="U95">INDEX($R$1:$R$113,SMALL(IF($S$1:$S$113=$T95,ROW($S$1:$S$113)),COUNTIF($T$1:$T95,$T95)),1)</f>
        <v>North Kesteven</v>
      </c>
      <c r="V95" s="11">
        <f t="shared" si="25"/>
        <v>95</v>
      </c>
      <c r="W95" s="11" t="str">
        <f t="shared" si="26"/>
        <v>North Kesteven</v>
      </c>
      <c r="AF95" s="32" t="s">
        <v>640</v>
      </c>
      <c r="AG95" s="9">
        <f t="shared" si="30"/>
        <v>51</v>
      </c>
      <c r="AH95" s="9">
        <f t="array" ref="AH95">INDEX($AG$1:$AG$170,MATCH(SMALL(COUNTIF($AG$1:$AG$170,"&lt;"&amp;$AG$1:$AG$170),ROW($AG95:$AH95)),COUNTIF($AG$1:$AG$170,"&lt;"&amp;$AG$1:$AG$170),0))</f>
        <v>93</v>
      </c>
      <c r="AI95" s="9" t="str">
        <f t="array" ref="AI95">INDEX($AF$1:$AF$170,SMALL(IF($AG$1:$AG$170=$AH95,ROW($AG$1:$AG$170)),COUNTIF($AH$1:$AH95,$AH95)),1)</f>
        <v>Swindon</v>
      </c>
      <c r="AJ95" s="9">
        <f t="shared" si="31"/>
        <v>93</v>
      </c>
      <c r="AK95" s="9" t="str">
        <f t="shared" si="32"/>
        <v>Swindon</v>
      </c>
      <c r="AN95" s="31" t="s">
        <v>748</v>
      </c>
      <c r="AO95" s="6">
        <f t="shared" si="33"/>
        <v>95</v>
      </c>
      <c r="AP95" s="6">
        <f t="array" ref="AP95">INDEX($AO$1:$AO$113,MATCH(SMALL(COUNTIF($AO$1:$AO$113,"&lt;"&amp;$AO$1:$AO$113),ROW($AO95:$AP95)),COUNTIF($AO$1:$AO$113,"&lt;"&amp;$AO$1:$AO$113),0))</f>
        <v>98</v>
      </c>
      <c r="AQ95" s="6" t="str">
        <f t="array" ref="AQ95">INDEX($AN$1:$AN$113,SMALL(IF($AO$1:$AO$113=$AP95,ROW($AO$1:$AO$113)),COUNTIF($AP$1:$AP95,$AP95)),1)</f>
        <v>South Lakeland</v>
      </c>
      <c r="AR95" s="6">
        <f t="shared" si="34"/>
        <v>95</v>
      </c>
      <c r="AS95" s="6" t="str">
        <f t="shared" si="35"/>
        <v>South Lakeland</v>
      </c>
      <c r="BB95" s="29" t="s">
        <v>640</v>
      </c>
      <c r="BC95" s="8">
        <f t="shared" si="39"/>
        <v>68</v>
      </c>
      <c r="BD95" s="8">
        <f t="array" ref="BD95">INDEX($BC$1:$BC$170,MATCH(SMALL(COUNTIF($BC$1:$BC$170,"&lt;"&amp;$BC$1:$BC$170),ROW($BC95:$BD95)),COUNTIF($BC$1:$BC$170,"&lt;"&amp;$BC$1:$BC$170),0))</f>
        <v>95</v>
      </c>
      <c r="BE95" s="8" t="str">
        <f t="array" ref="BE95">INDEX($BB$1:$BB$170,SMALL(IF($BC$1:$BC$170=$BD95,ROW($BC$1:$BC$170)),COUNTIF($BD$1:$BD95,$BD95)),1)</f>
        <v>Worthing</v>
      </c>
      <c r="BF95" s="8">
        <f t="shared" si="40"/>
        <v>95</v>
      </c>
      <c r="BG95" s="8" t="str">
        <f t="shared" si="41"/>
        <v>Worthing</v>
      </c>
    </row>
    <row r="96" spans="1:59" x14ac:dyDescent="0.25">
      <c r="A96" s="26" t="s">
        <v>574</v>
      </c>
      <c r="B96" t="str">
        <f t="shared" si="42"/>
        <v>MU</v>
      </c>
      <c r="C96" t="str">
        <f t="shared" si="43"/>
        <v>Predominantly Urban</v>
      </c>
      <c r="E96">
        <f>VLOOKUP(A96,'average earnings resident 2012'!$A$12:$EW$598,lists!$B$12,FALSE)</f>
        <v>126750</v>
      </c>
      <c r="F96">
        <f t="shared" si="44"/>
        <v>119</v>
      </c>
      <c r="G96">
        <f t="shared" si="45"/>
        <v>119</v>
      </c>
      <c r="J96">
        <f>VLOOKUP(A96,'average earnings workplace 2012'!$A$13:$GY$599,lists1!$B$12,FALSE)</f>
        <v>10.15</v>
      </c>
      <c r="K96">
        <f t="shared" si="46"/>
        <v>167</v>
      </c>
      <c r="L96">
        <f t="shared" si="47"/>
        <v>167</v>
      </c>
      <c r="R96" s="34" t="s">
        <v>606</v>
      </c>
      <c r="S96" s="11">
        <f t="shared" si="24"/>
        <v>90</v>
      </c>
      <c r="T96" s="11">
        <f t="array" ref="T96">INDEX($S$1:$S$113,MATCH(SMALL(COUNTIF($S$1:$S$113,"&lt;"&amp;$S$1:$S$113),ROW($S96:$T96)),COUNTIF($S$1:$S$113,"&lt;"&amp;$S$1:$S$113),0))</f>
        <v>95</v>
      </c>
      <c r="U96" s="11" t="str">
        <f t="array" ref="U96">INDEX($R$1:$R$113,SMALL(IF($S$1:$S$113=$T96,ROW($S$1:$S$113)),COUNTIF($T$1:$T96,$T96)),1)</f>
        <v>North West Leicestershire</v>
      </c>
      <c r="V96" s="11">
        <f t="shared" si="25"/>
        <v>95</v>
      </c>
      <c r="W96" s="11" t="str">
        <f t="shared" si="26"/>
        <v>North West Leicestershire</v>
      </c>
      <c r="AF96" s="32" t="s">
        <v>497</v>
      </c>
      <c r="AG96" s="9">
        <f t="shared" si="30"/>
        <v>144</v>
      </c>
      <c r="AH96" s="9">
        <f t="array" ref="AH96">INDEX($AG$1:$AG$170,MATCH(SMALL(COUNTIF($AG$1:$AG$170,"&lt;"&amp;$AG$1:$AG$170),ROW($AG96:$AH96)),COUNTIF($AG$1:$AG$170,"&lt;"&amp;$AG$1:$AG$170),0))</f>
        <v>96</v>
      </c>
      <c r="AI96" s="9" t="str">
        <f t="array" ref="AI96">INDEX($AF$1:$AF$170,SMALL(IF($AG$1:$AG$170=$AH96,ROW($AG$1:$AG$170)),COUNTIF($AH$1:$AH96,$AH96)),1)</f>
        <v>Medway</v>
      </c>
      <c r="AJ96" s="9">
        <f t="shared" si="31"/>
        <v>96</v>
      </c>
      <c r="AK96" s="9" t="str">
        <f t="shared" si="32"/>
        <v>Medway</v>
      </c>
      <c r="AN96" s="31" t="s">
        <v>606</v>
      </c>
      <c r="AO96" s="6">
        <f t="shared" si="33"/>
        <v>99</v>
      </c>
      <c r="AP96" s="6">
        <f t="array" ref="AP96">INDEX($AO$1:$AO$113,MATCH(SMALL(COUNTIF($AO$1:$AO$113,"&lt;"&amp;$AO$1:$AO$113),ROW($AO96:$AP96)),COUNTIF($AO$1:$AO$113,"&lt;"&amp;$AO$1:$AO$113),0))</f>
        <v>99</v>
      </c>
      <c r="AQ96" s="6" t="str">
        <f t="array" ref="AQ96">INDEX($AN$1:$AN$113,SMALL(IF($AO$1:$AO$113=$AP96,ROW($AO$1:$AO$113)),COUNTIF($AP$1:$AP96,$AP96)),1)</f>
        <v>Tendring</v>
      </c>
      <c r="AR96" s="6">
        <f t="shared" si="34"/>
        <v>96</v>
      </c>
      <c r="AS96" s="6" t="str">
        <f t="shared" si="35"/>
        <v>Tendring</v>
      </c>
      <c r="BB96" s="29" t="s">
        <v>497</v>
      </c>
      <c r="BC96" s="8">
        <f t="shared" si="39"/>
        <v>115</v>
      </c>
      <c r="BD96" s="8">
        <f t="array" ref="BD96">INDEX($BC$1:$BC$170,MATCH(SMALL(COUNTIF($BC$1:$BC$170,"&lt;"&amp;$BC$1:$BC$170),ROW($BC96:$BD96)),COUNTIF($BC$1:$BC$170,"&lt;"&amp;$BC$1:$BC$170),0))</f>
        <v>96</v>
      </c>
      <c r="BE96" s="8" t="str">
        <f t="array" ref="BE96">INDEX($BB$1:$BB$170,SMALL(IF($BC$1:$BC$170=$BD96,ROW($BC$1:$BC$170)),COUNTIF($BD$1:$BD96,$BD96)),1)</f>
        <v>Gedling</v>
      </c>
      <c r="BF96" s="8">
        <f t="shared" si="40"/>
        <v>96</v>
      </c>
      <c r="BG96" s="8" t="str">
        <f t="shared" si="41"/>
        <v>Gedling</v>
      </c>
    </row>
    <row r="97" spans="1:59" x14ac:dyDescent="0.25">
      <c r="A97" s="26" t="s">
        <v>651</v>
      </c>
      <c r="B97" t="str">
        <f t="shared" si="42"/>
        <v>MU</v>
      </c>
      <c r="C97" t="str">
        <f t="shared" si="43"/>
        <v>Predominantly Urban</v>
      </c>
      <c r="E97">
        <f>VLOOKUP(A97,'average earnings resident 2012'!$A$12:$EW$598,lists!$B$12,FALSE)</f>
        <v>293000</v>
      </c>
      <c r="F97">
        <f t="shared" si="44"/>
        <v>24</v>
      </c>
      <c r="G97">
        <f t="shared" si="45"/>
        <v>24</v>
      </c>
      <c r="J97">
        <f>VLOOKUP(A97,'average earnings workplace 2012'!$A$13:$GY$599,lists1!$B$12,FALSE)</f>
        <v>15.51</v>
      </c>
      <c r="K97">
        <f t="shared" si="46"/>
        <v>35</v>
      </c>
      <c r="L97">
        <f t="shared" si="47"/>
        <v>35</v>
      </c>
      <c r="R97" s="34" t="s">
        <v>694</v>
      </c>
      <c r="S97" s="11">
        <f t="shared" si="24"/>
        <v>22</v>
      </c>
      <c r="T97" s="11">
        <f t="array" ref="T97">INDEX($S$1:$S$113,MATCH(SMALL(COUNTIF($S$1:$S$113,"&lt;"&amp;$S$1:$S$113),ROW($S97:$T97)),COUNTIF($S$1:$S$113,"&lt;"&amp;$S$1:$S$113),0))</f>
        <v>97</v>
      </c>
      <c r="U97" s="11" t="str">
        <f t="array" ref="U97">INDEX($R$1:$R$113,SMALL(IF($S$1:$S$113=$T97,ROW($S$1:$S$113)),COUNTIF($T$1:$T97,$T97)),1)</f>
        <v>North East Derbyshire</v>
      </c>
      <c r="V97" s="11">
        <f t="shared" si="25"/>
        <v>97</v>
      </c>
      <c r="W97" s="11" t="str">
        <f t="shared" si="26"/>
        <v>North East Derbyshire</v>
      </c>
      <c r="AF97" s="32" t="s">
        <v>453</v>
      </c>
      <c r="AG97" s="9">
        <f t="shared" si="30"/>
        <v>112</v>
      </c>
      <c r="AH97" s="9">
        <f t="array" ref="AH97">INDEX($AG$1:$AG$170,MATCH(SMALL(COUNTIF($AG$1:$AG$170,"&lt;"&amp;$AG$1:$AG$170),ROW($AG97:$AH97)),COUNTIF($AG$1:$AG$170,"&lt;"&amp;$AG$1:$AG$170),0))</f>
        <v>97</v>
      </c>
      <c r="AI97" s="9" t="str">
        <f t="array" ref="AI97">INDEX($AF$1:$AF$170,SMALL(IF($AG$1:$AG$170=$AH97,ROW($AG$1:$AG$170)),COUNTIF($AH$1:$AH97,$AH97)),1)</f>
        <v>Portsmouth</v>
      </c>
      <c r="AJ97" s="9">
        <f t="shared" si="31"/>
        <v>97</v>
      </c>
      <c r="AK97" s="9" t="str">
        <f t="shared" si="32"/>
        <v>Portsmouth</v>
      </c>
      <c r="AN97" s="31" t="s">
        <v>694</v>
      </c>
      <c r="AO97" s="6">
        <f t="shared" si="33"/>
        <v>23</v>
      </c>
      <c r="AP97" s="6">
        <f t="array" ref="AP97">INDEX($AO$1:$AO$113,MATCH(SMALL(COUNTIF($AO$1:$AO$113,"&lt;"&amp;$AO$1:$AO$113),ROW($AO97:$AP97)),COUNTIF($AO$1:$AO$113,"&lt;"&amp;$AO$1:$AO$113),0))</f>
        <v>100</v>
      </c>
      <c r="AQ97" s="6" t="str">
        <f t="array" ref="AQ97">INDEX($AN$1:$AN$113,SMALL(IF($AO$1:$AO$113=$AP97,ROW($AO$1:$AO$113)),COUNTIF($AP$1:$AP97,$AP97)),1)</f>
        <v>Allerdale</v>
      </c>
      <c r="AR97" s="6">
        <f t="shared" si="34"/>
        <v>97</v>
      </c>
      <c r="AS97" s="6" t="str">
        <f t="shared" si="35"/>
        <v>Allerdale</v>
      </c>
      <c r="BB97" s="29" t="s">
        <v>453</v>
      </c>
      <c r="BC97" s="8">
        <f t="shared" si="39"/>
        <v>125</v>
      </c>
      <c r="BD97" s="8">
        <f t="array" ref="BD97">INDEX($BC$1:$BC$170,MATCH(SMALL(COUNTIF($BC$1:$BC$170,"&lt;"&amp;$BC$1:$BC$170),ROW($BC97:$BD97)),COUNTIF($BC$1:$BC$170,"&lt;"&amp;$BC$1:$BC$170),0))</f>
        <v>97</v>
      </c>
      <c r="BE97" s="8" t="str">
        <f t="array" ref="BE97">INDEX($BB$1:$BB$170,SMALL(IF($BC$1:$BC$170=$BD97,ROW($BC$1:$BC$170)),COUNTIF($BD$1:$BD97,$BD97)),1)</f>
        <v>Salford</v>
      </c>
      <c r="BF97" s="8">
        <f t="shared" si="40"/>
        <v>97</v>
      </c>
      <c r="BG97" s="8" t="str">
        <f t="shared" si="41"/>
        <v>Salford</v>
      </c>
    </row>
    <row r="98" spans="1:59" x14ac:dyDescent="0.25">
      <c r="A98" s="26" t="s">
        <v>592</v>
      </c>
      <c r="B98" t="str">
        <f t="shared" si="42"/>
        <v>R80</v>
      </c>
      <c r="C98" t="str">
        <f t="shared" si="43"/>
        <v>Predominantly Rural</v>
      </c>
      <c r="E98">
        <f>VLOOKUP(A98,'average earnings resident 2012'!$A$12:$EW$598,lists!$B$12,FALSE)</f>
        <v>185000</v>
      </c>
      <c r="F98">
        <f t="shared" si="44"/>
        <v>49</v>
      </c>
      <c r="G98">
        <f t="shared" si="45"/>
        <v>49</v>
      </c>
      <c r="J98">
        <f>VLOOKUP(A98,'average earnings workplace 2012'!$A$13:$GY$599,lists1!$B$12,FALSE)</f>
        <v>11.02</v>
      </c>
      <c r="K98">
        <f t="shared" si="46"/>
        <v>82</v>
      </c>
      <c r="L98">
        <f t="shared" si="47"/>
        <v>82</v>
      </c>
      <c r="R98" s="34" t="s">
        <v>762</v>
      </c>
      <c r="S98" s="11">
        <f t="shared" si="24"/>
        <v>49</v>
      </c>
      <c r="T98" s="11">
        <f t="array" ref="T98">INDEX($S$1:$S$113,MATCH(SMALL(COUNTIF($S$1:$S$113,"&lt;"&amp;$S$1:$S$113),ROW($S98:$T98)),COUNTIF($S$1:$S$113,"&lt;"&amp;$S$1:$S$113),0))</f>
        <v>98</v>
      </c>
      <c r="U98" s="11" t="str">
        <f t="array" ref="U98">INDEX($R$1:$R$113,SMALL(IF($S$1:$S$113=$T98,ROW($S$1:$S$113)),COUNTIF($T$1:$T98,$T98)),1)</f>
        <v>North Warwickshire</v>
      </c>
      <c r="V98" s="11">
        <f t="shared" si="25"/>
        <v>98</v>
      </c>
      <c r="W98" s="11" t="str">
        <f t="shared" si="26"/>
        <v>North Warwickshire</v>
      </c>
      <c r="AF98" s="32" t="s">
        <v>546</v>
      </c>
      <c r="AG98" s="9">
        <f t="shared" si="30"/>
        <v>110</v>
      </c>
      <c r="AH98" s="9">
        <f t="array" ref="AH98">INDEX($AG$1:$AG$170,MATCH(SMALL(COUNTIF($AG$1:$AG$170,"&lt;"&amp;$AG$1:$AG$170),ROW($AG98:$AH98)),COUNTIF($AG$1:$AG$170,"&lt;"&amp;$AG$1:$AG$170),0))</f>
        <v>98</v>
      </c>
      <c r="AI98" s="9" t="str">
        <f t="array" ref="AI98">INDEX($AF$1:$AF$170,SMALL(IF($AG$1:$AG$170=$AH98,ROW($AG$1:$AG$170)),COUNTIF($AH$1:$AH98,$AH98)),1)</f>
        <v>Warrington</v>
      </c>
      <c r="AJ98" s="9">
        <f t="shared" si="31"/>
        <v>98</v>
      </c>
      <c r="AK98" s="9" t="str">
        <f t="shared" si="32"/>
        <v>Warrington</v>
      </c>
      <c r="AN98" s="31" t="s">
        <v>762</v>
      </c>
      <c r="AO98" s="6">
        <f t="shared" si="33"/>
        <v>19</v>
      </c>
      <c r="AP98" s="6">
        <f t="array" ref="AP98">INDEX($AO$1:$AO$113,MATCH(SMALL(COUNTIF($AO$1:$AO$113,"&lt;"&amp;$AO$1:$AO$113),ROW($AO98:$AP98)),COUNTIF($AO$1:$AO$113,"&lt;"&amp;$AO$1:$AO$113),0))</f>
        <v>101</v>
      </c>
      <c r="AQ98" s="6" t="str">
        <f t="array" ref="AQ98">INDEX($AN$1:$AN$113,SMALL(IF($AO$1:$AO$113=$AP98,ROW($AO$1:$AO$113)),COUNTIF($AP$1:$AP98,$AP98)),1)</f>
        <v>Fenland</v>
      </c>
      <c r="AR98" s="6">
        <f t="shared" si="34"/>
        <v>98</v>
      </c>
      <c r="AS98" s="6" t="str">
        <f t="shared" si="35"/>
        <v>Fenland</v>
      </c>
      <c r="BB98" s="29" t="s">
        <v>546</v>
      </c>
      <c r="BC98" s="8">
        <f t="shared" si="39"/>
        <v>114</v>
      </c>
      <c r="BD98" s="8">
        <f t="array" ref="BD98">INDEX($BC$1:$BC$170,MATCH(SMALL(COUNTIF($BC$1:$BC$170,"&lt;"&amp;$BC$1:$BC$170),ROW($BC98:$BD98)),COUNTIF($BC$1:$BC$170,"&lt;"&amp;$BC$1:$BC$170),0))</f>
        <v>98</v>
      </c>
      <c r="BE98" s="8" t="str">
        <f t="array" ref="BE98">INDEX($BB$1:$BB$170,SMALL(IF($BC$1:$BC$170=$BD98,ROW($BC$1:$BC$170)),COUNTIF($BD$1:$BD98,$BD98)),1)</f>
        <v>Poole</v>
      </c>
      <c r="BF98" s="8">
        <f t="shared" si="40"/>
        <v>98</v>
      </c>
      <c r="BG98" s="8" t="str">
        <f t="shared" si="41"/>
        <v>Poole</v>
      </c>
    </row>
    <row r="99" spans="1:59" x14ac:dyDescent="0.25">
      <c r="A99" s="26" t="s">
        <v>743</v>
      </c>
      <c r="B99" t="str">
        <f t="shared" si="42"/>
        <v>R50</v>
      </c>
      <c r="C99" t="str">
        <f t="shared" si="43"/>
        <v>Predominantly Rural</v>
      </c>
      <c r="E99">
        <f>VLOOKUP(A99,'average earnings resident 2012'!$A$12:$EW$598,lists!$B$12,FALSE)</f>
        <v>225000</v>
      </c>
      <c r="F99">
        <f t="shared" si="44"/>
        <v>29</v>
      </c>
      <c r="G99">
        <f t="shared" si="45"/>
        <v>29</v>
      </c>
      <c r="J99">
        <f>VLOOKUP(A99,'average earnings workplace 2012'!$A$13:$GY$599,lists1!$B$12,FALSE)</f>
        <v>10.73</v>
      </c>
      <c r="K99">
        <f t="shared" si="46"/>
        <v>88</v>
      </c>
      <c r="L99">
        <f t="shared" si="47"/>
        <v>88</v>
      </c>
      <c r="R99" s="34" t="s">
        <v>706</v>
      </c>
      <c r="S99" s="11">
        <f t="shared" si="24"/>
        <v>19</v>
      </c>
      <c r="T99" s="11">
        <f t="array" ref="T99">INDEX($S$1:$S$113,MATCH(SMALL(COUNTIF($S$1:$S$113,"&lt;"&amp;$S$1:$S$113),ROW($S99:$T99)),COUNTIF($S$1:$S$113,"&lt;"&amp;$S$1:$S$113),0))</f>
        <v>99</v>
      </c>
      <c r="U99" s="11" t="str">
        <f t="array" ref="U99">INDEX($R$1:$R$113,SMALL(IF($S$1:$S$113=$T99,ROW($S$1:$S$113)),COUNTIF($T$1:$T99,$T99)),1)</f>
        <v>West Lindsey</v>
      </c>
      <c r="V99" s="11">
        <f t="shared" si="25"/>
        <v>99</v>
      </c>
      <c r="W99" s="11" t="str">
        <f t="shared" si="26"/>
        <v>West Lindsey</v>
      </c>
      <c r="AF99" s="32" t="s">
        <v>622</v>
      </c>
      <c r="AG99" s="9">
        <f t="shared" si="30"/>
        <v>107</v>
      </c>
      <c r="AH99" s="9">
        <f t="array" ref="AH99">INDEX($AG$1:$AG$170,MATCH(SMALL(COUNTIF($AG$1:$AG$170,"&lt;"&amp;$AG$1:$AG$170),ROW($AG99:$AH99)),COUNTIF($AG$1:$AG$170,"&lt;"&amp;$AG$1:$AG$170),0))</f>
        <v>99</v>
      </c>
      <c r="AI99" s="9" t="str">
        <f t="array" ref="AI99">INDEX($AF$1:$AF$170,SMALL(IF($AG$1:$AG$170=$AH99,ROW($AG$1:$AG$170)),COUNTIF($AH$1:$AH99,$AH99)),1)</f>
        <v>Hastings</v>
      </c>
      <c r="AJ99" s="9">
        <f t="shared" si="31"/>
        <v>99</v>
      </c>
      <c r="AK99" s="9" t="str">
        <f t="shared" si="32"/>
        <v>Hastings</v>
      </c>
      <c r="AN99" s="31" t="s">
        <v>706</v>
      </c>
      <c r="AO99" s="6">
        <f t="shared" si="33"/>
        <v>24</v>
      </c>
      <c r="AP99" s="6">
        <f t="array" ref="AP99">INDEX($AO$1:$AO$113,MATCH(SMALL(COUNTIF($AO$1:$AO$113,"&lt;"&amp;$AO$1:$AO$113),ROW($AO99:$AP99)),COUNTIF($AO$1:$AO$113,"&lt;"&amp;$AO$1:$AO$113),0))</f>
        <v>102</v>
      </c>
      <c r="AQ99" s="6" t="str">
        <f t="array" ref="AQ99">INDEX($AN$1:$AN$113,SMALL(IF($AO$1:$AO$113=$AP99,ROW($AO$1:$AO$113)),COUNTIF($AP$1:$AP99,$AP99)),1)</f>
        <v>Cornwall</v>
      </c>
      <c r="AR99" s="6">
        <f t="shared" si="34"/>
        <v>99</v>
      </c>
      <c r="AS99" s="6" t="str">
        <f t="shared" si="35"/>
        <v>Cornwall</v>
      </c>
      <c r="BB99" s="29" t="s">
        <v>622</v>
      </c>
      <c r="BC99" s="8">
        <f t="shared" si="39"/>
        <v>73</v>
      </c>
      <c r="BD99" s="8">
        <f t="array" ref="BD99">INDEX($BC$1:$BC$170,MATCH(SMALL(COUNTIF($BC$1:$BC$170,"&lt;"&amp;$BC$1:$BC$170),ROW($BC99:$BD99)),COUNTIF($BC$1:$BC$170,"&lt;"&amp;$BC$1:$BC$170),0))</f>
        <v>99</v>
      </c>
      <c r="BE99" s="8" t="str">
        <f t="array" ref="BE99">INDEX($BB$1:$BB$170,SMALL(IF($BC$1:$BC$170=$BD99,ROW($BC$1:$BC$170)),COUNTIF($BD$1:$BD99,$BD99)),1)</f>
        <v>Fareham</v>
      </c>
      <c r="BF99" s="8">
        <f t="shared" si="40"/>
        <v>99</v>
      </c>
      <c r="BG99" s="8" t="str">
        <f t="shared" si="41"/>
        <v>Fareham</v>
      </c>
    </row>
    <row r="100" spans="1:59" x14ac:dyDescent="0.25">
      <c r="A100" s="26" t="s">
        <v>752</v>
      </c>
      <c r="B100" t="str">
        <f t="shared" si="42"/>
        <v>R50</v>
      </c>
      <c r="C100" t="str">
        <f t="shared" si="43"/>
        <v>Predominantly Rural</v>
      </c>
      <c r="E100">
        <f>VLOOKUP(A100,'average earnings resident 2012'!$A$12:$EW$598,lists!$B$12,FALSE)</f>
        <v>255000</v>
      </c>
      <c r="F100">
        <f t="shared" si="44"/>
        <v>12</v>
      </c>
      <c r="G100">
        <f t="shared" si="45"/>
        <v>12</v>
      </c>
      <c r="J100">
        <f>VLOOKUP(A100,'average earnings workplace 2012'!$A$13:$GY$599,lists1!$B$12,FALSE)</f>
        <v>11.94</v>
      </c>
      <c r="K100">
        <f t="shared" si="46"/>
        <v>49</v>
      </c>
      <c r="L100">
        <f t="shared" si="47"/>
        <v>49</v>
      </c>
      <c r="R100" s="34" t="s">
        <v>749</v>
      </c>
      <c r="S100" s="11">
        <f t="shared" si="24"/>
        <v>67</v>
      </c>
      <c r="T100" s="11">
        <f t="array" ref="T100">INDEX($S$1:$S$113,MATCH(SMALL(COUNTIF($S$1:$S$113,"&lt;"&amp;$S$1:$S$113),ROW($S100:$T100)),COUNTIF($S$1:$S$113,"&lt;"&amp;$S$1:$S$113),0))</f>
        <v>100</v>
      </c>
      <c r="U100" s="11" t="str">
        <f t="array" ref="U100">INDEX($R$1:$R$113,SMALL(IF($S$1:$S$113=$T100,ROW($S$1:$S$113)),COUNTIF($T$1:$T100,$T100)),1)</f>
        <v>Newark and Sherwood</v>
      </c>
      <c r="V100" s="11">
        <f t="shared" si="25"/>
        <v>100</v>
      </c>
      <c r="W100" s="11" t="str">
        <f t="shared" si="26"/>
        <v>Newark and Sherwood</v>
      </c>
      <c r="AF100" s="32" t="s">
        <v>518</v>
      </c>
      <c r="AG100" s="9">
        <f t="shared" si="30"/>
        <v>163</v>
      </c>
      <c r="AH100" s="9">
        <f t="array" ref="AH100">INDEX($AG$1:$AG$170,MATCH(SMALL(COUNTIF($AG$1:$AG$170,"&lt;"&amp;$AG$1:$AG$170),ROW($AG100:$AH100)),COUNTIF($AG$1:$AG$170,"&lt;"&amp;$AG$1:$AG$170),0))</f>
        <v>100</v>
      </c>
      <c r="AI100" s="9" t="str">
        <f t="array" ref="AI100">INDEX($AF$1:$AF$170,SMALL(IF($AG$1:$AG$170=$AH100,ROW($AG$1:$AG$170)),COUNTIF($AH$1:$AH100,$AH100)),1)</f>
        <v>Gosport</v>
      </c>
      <c r="AJ100" s="9">
        <f t="shared" si="31"/>
        <v>100</v>
      </c>
      <c r="AK100" s="9" t="str">
        <f t="shared" si="32"/>
        <v>Gosport</v>
      </c>
      <c r="AN100" s="31" t="s">
        <v>749</v>
      </c>
      <c r="AO100" s="6">
        <f t="shared" si="33"/>
        <v>112</v>
      </c>
      <c r="AP100" s="6">
        <f t="array" ref="AP100">INDEX($AO$1:$AO$113,MATCH(SMALL(COUNTIF($AO$1:$AO$113,"&lt;"&amp;$AO$1:$AO$113),ROW($AO100:$AP100)),COUNTIF($AO$1:$AO$113,"&lt;"&amp;$AO$1:$AO$113),0))</f>
        <v>103</v>
      </c>
      <c r="AQ100" s="6" t="str">
        <f t="array" ref="AQ100">INDEX($AN$1:$AN$113,SMALL(IF($AO$1:$AO$113=$AP100,ROW($AO$1:$AO$113)),COUNTIF($AP$1:$AP100,$AP100)),1)</f>
        <v>Mid Devon</v>
      </c>
      <c r="AR100" s="6">
        <f t="shared" si="34"/>
        <v>100</v>
      </c>
      <c r="AS100" s="6" t="str">
        <f t="shared" si="35"/>
        <v>Mid Devon</v>
      </c>
      <c r="BB100" s="29" t="s">
        <v>518</v>
      </c>
      <c r="BC100" s="8">
        <f t="shared" si="39"/>
        <v>93</v>
      </c>
      <c r="BD100" s="8">
        <f t="array" ref="BD100">INDEX($BC$1:$BC$170,MATCH(SMALL(COUNTIF($BC$1:$BC$170,"&lt;"&amp;$BC$1:$BC$170),ROW($BC100:$BD100)),COUNTIF($BC$1:$BC$170,"&lt;"&amp;$BC$1:$BC$170),0))</f>
        <v>100</v>
      </c>
      <c r="BE100" s="8" t="str">
        <f t="array" ref="BE100">INDEX($BB$1:$BB$170,SMALL(IF($BC$1:$BC$170=$BD100,ROW($BC$1:$BC$170)),COUNTIF($BD$1:$BD100,$BD100)),1)</f>
        <v>Leeds</v>
      </c>
      <c r="BF100" s="8">
        <f t="shared" si="40"/>
        <v>100</v>
      </c>
      <c r="BG100" s="8" t="str">
        <f t="shared" si="41"/>
        <v>Leeds</v>
      </c>
    </row>
    <row r="101" spans="1:59" x14ac:dyDescent="0.25">
      <c r="A101" s="26" t="s">
        <v>686</v>
      </c>
      <c r="B101" t="str">
        <f t="shared" si="42"/>
        <v>R50</v>
      </c>
      <c r="C101" t="str">
        <f t="shared" si="43"/>
        <v>Predominantly Rural</v>
      </c>
      <c r="E101">
        <f>VLOOKUP(A101,'average earnings resident 2012'!$A$12:$EW$598,lists!$B$12,FALSE)</f>
        <v>260000</v>
      </c>
      <c r="F101">
        <f t="shared" si="44"/>
        <v>11</v>
      </c>
      <c r="G101">
        <f t="shared" si="45"/>
        <v>11</v>
      </c>
      <c r="J101">
        <f>VLOOKUP(A101,'average earnings workplace 2012'!$A$13:$GY$599,lists1!$B$12,FALSE)</f>
        <v>13.3</v>
      </c>
      <c r="K101">
        <f t="shared" si="46"/>
        <v>22</v>
      </c>
      <c r="L101">
        <f t="shared" si="47"/>
        <v>22</v>
      </c>
      <c r="R101" s="34" t="s">
        <v>607</v>
      </c>
      <c r="S101" s="11">
        <f t="shared" si="24"/>
        <v>7</v>
      </c>
      <c r="T101" s="11">
        <f t="array" ref="T101">INDEX($S$1:$S$113,MATCH(SMALL(COUNTIF($S$1:$S$113,"&lt;"&amp;$S$1:$S$113),ROW($S101:$T101)),COUNTIF($S$1:$S$113,"&lt;"&amp;$S$1:$S$113),0))</f>
        <v>101</v>
      </c>
      <c r="U101" s="11" t="str">
        <f t="array" ref="U101">INDEX($R$1:$R$113,SMALL(IF($S$1:$S$113=$T101,ROW($S$1:$S$113)),COUNTIF($T$1:$T101,$T101)),1)</f>
        <v>East Riding of Yorkshire</v>
      </c>
      <c r="V101" s="11">
        <f t="shared" si="25"/>
        <v>101</v>
      </c>
      <c r="W101" s="11" t="str">
        <f t="shared" si="26"/>
        <v>East Riding of Yorkshire</v>
      </c>
      <c r="AF101" s="32" t="s">
        <v>568</v>
      </c>
      <c r="AG101" s="9">
        <f t="shared" si="30"/>
        <v>120</v>
      </c>
      <c r="AH101" s="9">
        <f t="array" ref="AH101">INDEX($AG$1:$AG$170,MATCH(SMALL(COUNTIF($AG$1:$AG$170,"&lt;"&amp;$AG$1:$AG$170),ROW($AG101:$AH101)),COUNTIF($AG$1:$AG$170,"&lt;"&amp;$AG$1:$AG$170),0))</f>
        <v>101</v>
      </c>
      <c r="AI101" s="9" t="str">
        <f t="array" ref="AI101">INDEX($AF$1:$AF$170,SMALL(IF($AG$1:$AG$170=$AH101,ROW($AG$1:$AG$170)),COUNTIF($AH$1:$AH101,$AH101)),1)</f>
        <v>Plymouth</v>
      </c>
      <c r="AJ101" s="9">
        <f t="shared" si="31"/>
        <v>101</v>
      </c>
      <c r="AK101" s="9" t="str">
        <f t="shared" si="32"/>
        <v>Plymouth</v>
      </c>
      <c r="AN101" s="31" t="s">
        <v>607</v>
      </c>
      <c r="AO101" s="6">
        <f t="shared" si="33"/>
        <v>14</v>
      </c>
      <c r="AP101" s="6">
        <f t="array" ref="AP101">INDEX($AO$1:$AO$113,MATCH(SMALL(COUNTIF($AO$1:$AO$113,"&lt;"&amp;$AO$1:$AO$113),ROW($AO101:$AP101)),COUNTIF($AO$1:$AO$113,"&lt;"&amp;$AO$1:$AO$113),0))</f>
        <v>104</v>
      </c>
      <c r="AQ101" s="6" t="str">
        <f t="array" ref="AQ101">INDEX($AN$1:$AN$113,SMALL(IF($AO$1:$AO$113=$AP101,ROW($AO$1:$AO$113)),COUNTIF($AP$1:$AP101,$AP101)),1)</f>
        <v>South Hams</v>
      </c>
      <c r="AR101" s="6">
        <f t="shared" si="34"/>
        <v>101</v>
      </c>
      <c r="AS101" s="6" t="str">
        <f t="shared" si="35"/>
        <v>South Hams</v>
      </c>
      <c r="BB101" s="29" t="s">
        <v>568</v>
      </c>
      <c r="BC101" s="8">
        <f t="shared" si="39"/>
        <v>142</v>
      </c>
      <c r="BD101" s="8">
        <f t="array" ref="BD101">INDEX($BC$1:$BC$170,MATCH(SMALL(COUNTIF($BC$1:$BC$170,"&lt;"&amp;$BC$1:$BC$170),ROW($BC101:$BD101)),COUNTIF($BC$1:$BC$170,"&lt;"&amp;$BC$1:$BC$170),0))</f>
        <v>101</v>
      </c>
      <c r="BE101" s="8" t="str">
        <f t="array" ref="BE101">INDEX($BB$1:$BB$170,SMALL(IF($BC$1:$BC$170=$BD101,ROW($BC$1:$BC$170)),COUNTIF($BD$1:$BD101,$BD101)),1)</f>
        <v>Brighton and Hove</v>
      </c>
      <c r="BF101" s="8">
        <f t="shared" si="40"/>
        <v>101</v>
      </c>
      <c r="BG101" s="8" t="str">
        <f t="shared" si="41"/>
        <v>Brighton and Hove</v>
      </c>
    </row>
    <row r="102" spans="1:59" x14ac:dyDescent="0.25">
      <c r="A102" s="26" t="s">
        <v>610</v>
      </c>
      <c r="B102" t="str">
        <f t="shared" si="42"/>
        <v>SR</v>
      </c>
      <c r="C102" t="str">
        <f t="shared" si="43"/>
        <v>Significant Rural</v>
      </c>
      <c r="E102">
        <f>VLOOKUP(A102,'average earnings resident 2012'!$A$12:$EW$598,lists!$B$12,FALSE)</f>
        <v>260000</v>
      </c>
      <c r="F102">
        <f t="shared" si="44"/>
        <v>9</v>
      </c>
      <c r="G102">
        <f t="shared" si="45"/>
        <v>9</v>
      </c>
      <c r="J102">
        <f>VLOOKUP(A102,'average earnings workplace 2012'!$A$13:$GY$599,lists1!$B$12,FALSE)</f>
        <v>13.53</v>
      </c>
      <c r="K102">
        <f t="shared" si="46"/>
        <v>22</v>
      </c>
      <c r="L102">
        <f t="shared" si="47"/>
        <v>22</v>
      </c>
      <c r="R102" s="34" t="s">
        <v>711</v>
      </c>
      <c r="S102" s="11">
        <f t="shared" si="24"/>
        <v>15</v>
      </c>
      <c r="T102" s="11">
        <f t="array" ref="T102">INDEX($S$1:$S$113,MATCH(SMALL(COUNTIF($S$1:$S$113,"&lt;"&amp;$S$1:$S$113),ROW($S102:$T102)),COUNTIF($S$1:$S$113,"&lt;"&amp;$S$1:$S$113),0))</f>
        <v>102</v>
      </c>
      <c r="U102" s="11" t="str">
        <f t="array" ref="U102">INDEX($R$1:$R$113,SMALL(IF($S$1:$S$113=$T102,ROW($S$1:$S$113)),COUNTIF($T$1:$T102,$T102)),1)</f>
        <v>Cumbria</v>
      </c>
      <c r="V102" s="11">
        <f t="shared" si="25"/>
        <v>102</v>
      </c>
      <c r="W102" s="11" t="str">
        <f t="shared" si="26"/>
        <v>Cumbria</v>
      </c>
      <c r="AF102" s="32" t="s">
        <v>534</v>
      </c>
      <c r="AG102" s="9">
        <f t="shared" si="30"/>
        <v>93</v>
      </c>
      <c r="AH102" s="9">
        <f t="array" ref="AH102">INDEX($AG$1:$AG$170,MATCH(SMALL(COUNTIF($AG$1:$AG$170,"&lt;"&amp;$AG$1:$AG$170),ROW($AG102:$AH102)),COUNTIF($AG$1:$AG$170,"&lt;"&amp;$AG$1:$AG$170),0))</f>
        <v>102</v>
      </c>
      <c r="AI102" s="9" t="str">
        <f t="array" ref="AI102">INDEX($AF$1:$AF$170,SMALL(IF($AG$1:$AG$170=$AH102,ROW($AG$1:$AG$170)),COUNTIF($AH$1:$AH102,$AH102)),1)</f>
        <v>Redditch</v>
      </c>
      <c r="AJ102" s="9">
        <f t="shared" si="31"/>
        <v>102</v>
      </c>
      <c r="AK102" s="9" t="str">
        <f t="shared" si="32"/>
        <v>Redditch</v>
      </c>
      <c r="AN102" s="31" t="s">
        <v>711</v>
      </c>
      <c r="AO102" s="6">
        <f t="shared" si="33"/>
        <v>5</v>
      </c>
      <c r="AP102" s="6">
        <f t="array" ref="AP102">INDEX($AO$1:$AO$113,MATCH(SMALL(COUNTIF($AO$1:$AO$113,"&lt;"&amp;$AO$1:$AO$113),ROW($AO102:$AP102)),COUNTIF($AO$1:$AO$113,"&lt;"&amp;$AO$1:$AO$113),0))</f>
        <v>105</v>
      </c>
      <c r="AQ102" s="6" t="str">
        <f t="array" ref="AQ102">INDEX($AN$1:$AN$113,SMALL(IF($AO$1:$AO$113=$AP102,ROW($AO$1:$AO$113)),COUNTIF($AP$1:$AP102,$AP102)),1)</f>
        <v>South Holland</v>
      </c>
      <c r="AR102" s="6">
        <f t="shared" si="34"/>
        <v>102</v>
      </c>
      <c r="AS102" s="6" t="str">
        <f t="shared" si="35"/>
        <v>South Holland</v>
      </c>
      <c r="BB102" s="29" t="s">
        <v>534</v>
      </c>
      <c r="BC102" s="8">
        <f t="shared" si="39"/>
        <v>158</v>
      </c>
      <c r="BD102" s="8">
        <f t="array" ref="BD102">INDEX($BC$1:$BC$170,MATCH(SMALL(COUNTIF($BC$1:$BC$170,"&lt;"&amp;$BC$1:$BC$170),ROW($BC102:$BD102)),COUNTIF($BC$1:$BC$170,"&lt;"&amp;$BC$1:$BC$170),0))</f>
        <v>102</v>
      </c>
      <c r="BE102" s="8" t="str">
        <f t="array" ref="BE102">INDEX($BB$1:$BB$170,SMALL(IF($BC$1:$BC$170=$BD102,ROW($BC$1:$BC$170)),COUNTIF($BD$1:$BD102,$BD102)),1)</f>
        <v>Leicester</v>
      </c>
      <c r="BF102" s="8">
        <f t="shared" si="40"/>
        <v>102</v>
      </c>
      <c r="BG102" s="8" t="str">
        <f t="shared" si="41"/>
        <v>Leicester</v>
      </c>
    </row>
    <row r="103" spans="1:59" x14ac:dyDescent="0.25">
      <c r="A103" s="26" t="s">
        <v>536</v>
      </c>
      <c r="B103" t="str">
        <f t="shared" si="42"/>
        <v>R80</v>
      </c>
      <c r="C103" t="str">
        <f t="shared" si="43"/>
        <v>Predominantly Rural</v>
      </c>
      <c r="E103">
        <f>VLOOKUP(A103,'average earnings resident 2012'!$A$12:$EW$598,lists!$B$12,FALSE)</f>
        <v>130290</v>
      </c>
      <c r="F103">
        <f t="shared" si="44"/>
        <v>107</v>
      </c>
      <c r="G103">
        <f t="shared" si="45"/>
        <v>107</v>
      </c>
      <c r="J103">
        <f>VLOOKUP(A103,'average earnings workplace 2012'!$A$13:$GY$599,lists1!$B$12,FALSE)</f>
        <v>8.99</v>
      </c>
      <c r="K103">
        <f t="shared" si="46"/>
        <v>113</v>
      </c>
      <c r="L103">
        <f t="shared" si="47"/>
        <v>113</v>
      </c>
      <c r="R103" s="34" t="s">
        <v>722</v>
      </c>
      <c r="S103" s="11">
        <f t="shared" si="24"/>
        <v>3</v>
      </c>
      <c r="T103" s="11">
        <f t="array" ref="T103">INDEX($S$1:$S$113,MATCH(SMALL(COUNTIF($S$1:$S$113,"&lt;"&amp;$S$1:$S$113),ROW($S103:$T103)),COUNTIF($S$1:$S$113,"&lt;"&amp;$S$1:$S$113),0))</f>
        <v>103</v>
      </c>
      <c r="U103" s="11" t="str">
        <f t="array" ref="U103">INDEX($R$1:$R$113,SMALL(IF($S$1:$S$113=$T103,ROW($S$1:$S$113)),COUNTIF($T$1:$T103,$T103)),1)</f>
        <v>Northumberland</v>
      </c>
      <c r="V103" s="11">
        <f t="shared" si="25"/>
        <v>103</v>
      </c>
      <c r="W103" s="11" t="str">
        <f t="shared" si="26"/>
        <v>Northumberland</v>
      </c>
      <c r="AF103" s="32" t="s">
        <v>471</v>
      </c>
      <c r="AG103" s="9">
        <f t="shared" si="30"/>
        <v>160</v>
      </c>
      <c r="AH103" s="9">
        <f t="array" ref="AH103">INDEX($AG$1:$AG$170,MATCH(SMALL(COUNTIF($AG$1:$AG$170,"&lt;"&amp;$AG$1:$AG$170),ROW($AG103:$AH103)),COUNTIF($AG$1:$AG$170,"&lt;"&amp;$AG$1:$AG$170),0))</f>
        <v>103</v>
      </c>
      <c r="AI103" s="9" t="str">
        <f t="array" ref="AI103">INDEX($AF$1:$AF$170,SMALL(IF($AG$1:$AG$170=$AH103,ROW($AG$1:$AG$170)),COUNTIF($AH$1:$AH103,$AH103)),1)</f>
        <v>Gloucester</v>
      </c>
      <c r="AJ103" s="9">
        <f t="shared" si="31"/>
        <v>103</v>
      </c>
      <c r="AK103" s="9" t="str">
        <f t="shared" si="32"/>
        <v>Gloucester</v>
      </c>
      <c r="AN103" s="31" t="s">
        <v>722</v>
      </c>
      <c r="AO103" s="6">
        <f t="shared" si="33"/>
        <v>21</v>
      </c>
      <c r="AP103" s="6">
        <f t="array" ref="AP103">INDEX($AO$1:$AO$113,MATCH(SMALL(COUNTIF($AO$1:$AO$113,"&lt;"&amp;$AO$1:$AO$113),ROW($AO103:$AP103)),COUNTIF($AO$1:$AO$113,"&lt;"&amp;$AO$1:$AO$113),0))</f>
        <v>106</v>
      </c>
      <c r="AQ103" s="6" t="str">
        <f t="array" ref="AQ103">INDEX($AN$1:$AN$113,SMALL(IF($AO$1:$AO$113=$AP103,ROW($AO$1:$AO$113)),COUNTIF($AP$1:$AP103,$AP103)),1)</f>
        <v>Melton</v>
      </c>
      <c r="AR103" s="6">
        <f t="shared" si="34"/>
        <v>103</v>
      </c>
      <c r="AS103" s="6" t="str">
        <f t="shared" si="35"/>
        <v>Melton</v>
      </c>
      <c r="BB103" s="29" t="s">
        <v>471</v>
      </c>
      <c r="BC103" s="8">
        <f t="shared" si="39"/>
        <v>156</v>
      </c>
      <c r="BD103" s="8">
        <f t="array" ref="BD103">INDEX($BC$1:$BC$170,MATCH(SMALL(COUNTIF($BC$1:$BC$170,"&lt;"&amp;$BC$1:$BC$170),ROW($BC103:$BD103)),COUNTIF($BC$1:$BC$170,"&lt;"&amp;$BC$1:$BC$170),0))</f>
        <v>103</v>
      </c>
      <c r="BE103" s="8" t="str">
        <f t="array" ref="BE103">INDEX($BB$1:$BB$170,SMALL(IF($BC$1:$BC$170=$BD103,ROW($BC$1:$BC$170)),COUNTIF($BD$1:$BD103,$BD103)),1)</f>
        <v>Lincoln</v>
      </c>
      <c r="BF103" s="8">
        <f t="shared" si="40"/>
        <v>103</v>
      </c>
      <c r="BG103" s="8" t="str">
        <f t="shared" si="41"/>
        <v>Lincoln</v>
      </c>
    </row>
    <row r="104" spans="1:59" x14ac:dyDescent="0.25">
      <c r="A104" s="26" t="s">
        <v>544</v>
      </c>
      <c r="B104" t="str">
        <f t="shared" si="42"/>
        <v>R50</v>
      </c>
      <c r="C104" t="str">
        <f t="shared" si="43"/>
        <v>Predominantly Rural</v>
      </c>
      <c r="E104">
        <f>VLOOKUP(A104,'average earnings resident 2012'!$A$12:$EW$598,lists!$B$12,FALSE)</f>
        <v>154000</v>
      </c>
      <c r="F104">
        <f t="shared" si="44"/>
        <v>88</v>
      </c>
      <c r="G104">
        <f t="shared" si="45"/>
        <v>88</v>
      </c>
      <c r="J104">
        <f>VLOOKUP(A104,'average earnings workplace 2012'!$A$13:$GY$599,lists1!$B$12,FALSE)</f>
        <v>11.44</v>
      </c>
      <c r="K104">
        <f t="shared" si="46"/>
        <v>66</v>
      </c>
      <c r="L104">
        <f t="shared" si="47"/>
        <v>66</v>
      </c>
      <c r="R104" s="34" t="s">
        <v>684</v>
      </c>
      <c r="S104" s="11">
        <f t="shared" si="24"/>
        <v>25</v>
      </c>
      <c r="T104" s="11">
        <f t="array" ref="T104">INDEX($S$1:$S$113,MATCH(SMALL(COUNTIF($S$1:$S$113,"&lt;"&amp;$S$1:$S$113),ROW($S104:$T104)),COUNTIF($S$1:$S$113,"&lt;"&amp;$S$1:$S$113),0))</f>
        <v>104</v>
      </c>
      <c r="U104" s="11" t="str">
        <f t="array" ref="U104">INDEX($R$1:$R$113,SMALL(IF($S$1:$S$113=$T104,ROW($S$1:$S$113)),COUNTIF($T$1:$T104,$T104)),1)</f>
        <v>Lincolnshire</v>
      </c>
      <c r="V104" s="11">
        <f t="shared" si="25"/>
        <v>104</v>
      </c>
      <c r="W104" s="11" t="str">
        <f t="shared" si="26"/>
        <v>Lincolnshire</v>
      </c>
      <c r="AF104" s="32" t="s">
        <v>709</v>
      </c>
      <c r="AG104" s="9">
        <f t="shared" si="30"/>
        <v>31</v>
      </c>
      <c r="AH104" s="9">
        <f t="array" ref="AH104">INDEX($AG$1:$AG$170,MATCH(SMALL(COUNTIF($AG$1:$AG$170,"&lt;"&amp;$AG$1:$AG$170),ROW($AG104:$AH104)),COUNTIF($AG$1:$AG$170,"&lt;"&amp;$AG$1:$AG$170),0))</f>
        <v>103</v>
      </c>
      <c r="AI104" s="9" t="str">
        <f t="array" ref="AI104">INDEX($AF$1:$AF$170,SMALL(IF($AG$1:$AG$170=$AH104,ROW($AG$1:$AG$170)),COUNTIF($AH$1:$AH104,$AH104)),1)</f>
        <v>Leeds</v>
      </c>
      <c r="AJ104" s="9">
        <f t="shared" si="31"/>
        <v>103</v>
      </c>
      <c r="AK104" s="9" t="str">
        <f t="shared" si="32"/>
        <v>Leeds</v>
      </c>
      <c r="AN104" s="31" t="s">
        <v>684</v>
      </c>
      <c r="AO104" s="6">
        <f t="shared" si="33"/>
        <v>92</v>
      </c>
      <c r="AP104" s="6">
        <f t="array" ref="AP104">INDEX($AO$1:$AO$113,MATCH(SMALL(COUNTIF($AO$1:$AO$113,"&lt;"&amp;$AO$1:$AO$113),ROW($AO104:$AP104)),COUNTIF($AO$1:$AO$113,"&lt;"&amp;$AO$1:$AO$113),0))</f>
        <v>107</v>
      </c>
      <c r="AQ104" s="6" t="str">
        <f t="array" ref="AQ104">INDEX($AN$1:$AN$113,SMALL(IF($AO$1:$AO$113=$AP104,ROW($AO$1:$AO$113)),COUNTIF($AP$1:$AP104,$AP104)),1)</f>
        <v>North Norfolk</v>
      </c>
      <c r="AR104" s="6">
        <f t="shared" si="34"/>
        <v>104</v>
      </c>
      <c r="AS104" s="6" t="str">
        <f t="shared" si="35"/>
        <v>North Norfolk</v>
      </c>
      <c r="BB104" s="29" t="s">
        <v>709</v>
      </c>
      <c r="BC104" s="8">
        <f t="shared" si="39"/>
        <v>43</v>
      </c>
      <c r="BD104" s="8">
        <f t="array" ref="BD104">INDEX($BC$1:$BC$170,MATCH(SMALL(COUNTIF($BC$1:$BC$170,"&lt;"&amp;$BC$1:$BC$170),ROW($BC104:$BD104)),COUNTIF($BC$1:$BC$170,"&lt;"&amp;$BC$1:$BC$170),0))</f>
        <v>104</v>
      </c>
      <c r="BE104" s="8" t="str">
        <f t="array" ref="BE104">INDEX($BB$1:$BB$170,SMALL(IF($BC$1:$BC$170=$BD104,ROW($BC$1:$BC$170)),COUNTIF($BD$1:$BD104,$BD104)),1)</f>
        <v>Luton</v>
      </c>
      <c r="BF104" s="8">
        <f t="shared" si="40"/>
        <v>104</v>
      </c>
      <c r="BG104" s="8" t="str">
        <f t="shared" si="41"/>
        <v>Luton</v>
      </c>
    </row>
    <row r="105" spans="1:59" x14ac:dyDescent="0.25">
      <c r="A105" s="26" t="s">
        <v>495</v>
      </c>
      <c r="B105" t="str">
        <f t="shared" si="42"/>
        <v>R50</v>
      </c>
      <c r="C105" t="str">
        <f t="shared" si="43"/>
        <v>Predominantly Rural</v>
      </c>
      <c r="E105">
        <f>VLOOKUP(A105,'average earnings resident 2012'!$A$12:$EW$598,lists!$B$12,FALSE)</f>
        <v>138000</v>
      </c>
      <c r="F105">
        <f t="shared" si="44"/>
        <v>101</v>
      </c>
      <c r="G105">
        <f t="shared" si="45"/>
        <v>101</v>
      </c>
      <c r="J105">
        <f>VLOOKUP(A105,'average earnings workplace 2012'!$A$13:$GY$599,lists1!$B$12,FALSE)</f>
        <v>11.38</v>
      </c>
      <c r="K105">
        <f t="shared" si="46"/>
        <v>68</v>
      </c>
      <c r="L105">
        <f t="shared" si="47"/>
        <v>68</v>
      </c>
      <c r="R105" s="34" t="s">
        <v>750</v>
      </c>
      <c r="S105" s="11">
        <f t="shared" si="24"/>
        <v>49</v>
      </c>
      <c r="T105" s="11">
        <f t="array" ref="T105">INDEX($S$1:$S$113,MATCH(SMALL(COUNTIF($S$1:$S$113,"&lt;"&amp;$S$1:$S$113),ROW($S105:$T105)),COUNTIF($S$1:$S$113,"&lt;"&amp;$S$1:$S$113),0))</f>
        <v>104</v>
      </c>
      <c r="U105" s="11" t="str">
        <f t="array" ref="U105">INDEX($R$1:$R$113,SMALL(IF($S$1:$S$113=$T105,ROW($S$1:$S$113)),COUNTIF($T$1:$T105,$T105)),1)</f>
        <v>Staffordshire Moorlands</v>
      </c>
      <c r="V105" s="11">
        <f t="shared" si="25"/>
        <v>104</v>
      </c>
      <c r="W105" s="11" t="str">
        <f t="shared" si="26"/>
        <v>Staffordshire Moorlands</v>
      </c>
      <c r="AF105" s="32" t="s">
        <v>483</v>
      </c>
      <c r="AG105" s="9">
        <f t="shared" si="30"/>
        <v>169</v>
      </c>
      <c r="AH105" s="9">
        <f t="array" ref="AH105">INDEX($AG$1:$AG$170,MATCH(SMALL(COUNTIF($AG$1:$AG$170,"&lt;"&amp;$AG$1:$AG$170),ROW($AG105:$AH105)),COUNTIF($AG$1:$AG$170,"&lt;"&amp;$AG$1:$AG$170),0))</f>
        <v>103</v>
      </c>
      <c r="AI105" s="9" t="str">
        <f t="array" ref="AI105">INDEX($AF$1:$AF$170,SMALL(IF($AG$1:$AG$170=$AH105,ROW($AG$1:$AG$170)),COUNTIF($AH$1:$AH105,$AH105)),1)</f>
        <v>Sefton</v>
      </c>
      <c r="AJ105" s="9">
        <f t="shared" si="31"/>
        <v>103</v>
      </c>
      <c r="AK105" s="9" t="str">
        <f t="shared" si="32"/>
        <v>Sefton</v>
      </c>
      <c r="AN105" s="31" t="s">
        <v>750</v>
      </c>
      <c r="AO105" s="6">
        <f t="shared" si="33"/>
        <v>111</v>
      </c>
      <c r="AP105" s="6">
        <f t="array" ref="AP105">INDEX($AO$1:$AO$113,MATCH(SMALL(COUNTIF($AO$1:$AO$113,"&lt;"&amp;$AO$1:$AO$113),ROW($AO105:$AP105)),COUNTIF($AO$1:$AO$113,"&lt;"&amp;$AO$1:$AO$113),0))</f>
        <v>108</v>
      </c>
      <c r="AQ105" s="6" t="str">
        <f t="array" ref="AQ105">INDEX($AN$1:$AN$113,SMALL(IF($AO$1:$AO$113=$AP105,ROW($AO$1:$AO$113)),COUNTIF($AP$1:$AP105,$AP105)),1)</f>
        <v>Mid Suffolk</v>
      </c>
      <c r="AR105" s="6">
        <f t="shared" si="34"/>
        <v>105</v>
      </c>
      <c r="AS105" s="6" t="str">
        <f t="shared" si="35"/>
        <v>Mid Suffolk</v>
      </c>
      <c r="BB105" s="29" t="s">
        <v>483</v>
      </c>
      <c r="BC105" s="8">
        <f t="shared" si="39"/>
        <v>135</v>
      </c>
      <c r="BD105" s="8">
        <f t="array" ref="BD105">INDEX($BC$1:$BC$170,MATCH(SMALL(COUNTIF($BC$1:$BC$170,"&lt;"&amp;$BC$1:$BC$170),ROW($BC105:$BD105)),COUNTIF($BC$1:$BC$170,"&lt;"&amp;$BC$1:$BC$170),0))</f>
        <v>105</v>
      </c>
      <c r="BE105" s="8" t="str">
        <f t="array" ref="BE105">INDEX($BB$1:$BB$170,SMALL(IF($BC$1:$BC$170=$BD105,ROW($BC$1:$BC$170)),COUNTIF($BD$1:$BD105,$BD105)),1)</f>
        <v>Halton</v>
      </c>
      <c r="BF105" s="8">
        <f t="shared" si="40"/>
        <v>105</v>
      </c>
      <c r="BG105" s="8" t="str">
        <f t="shared" si="41"/>
        <v>Halton</v>
      </c>
    </row>
    <row r="106" spans="1:59" x14ac:dyDescent="0.25">
      <c r="A106" s="26" t="s">
        <v>560</v>
      </c>
      <c r="B106" t="str">
        <f t="shared" si="42"/>
        <v>SR</v>
      </c>
      <c r="C106" t="str">
        <f t="shared" si="43"/>
        <v>Significant Rural</v>
      </c>
      <c r="E106">
        <f>VLOOKUP(A106,'average earnings resident 2012'!$A$12:$EW$598,lists!$B$12,FALSE)</f>
        <v>134000</v>
      </c>
      <c r="F106">
        <f t="shared" si="44"/>
        <v>55</v>
      </c>
      <c r="G106">
        <f t="shared" si="45"/>
        <v>55</v>
      </c>
      <c r="J106">
        <f>VLOOKUP(A106,'average earnings workplace 2012'!$A$13:$GY$599,lists1!$B$12,FALSE)</f>
        <v>13.2</v>
      </c>
      <c r="K106">
        <f t="shared" si="46"/>
        <v>27</v>
      </c>
      <c r="L106">
        <f t="shared" si="47"/>
        <v>27</v>
      </c>
      <c r="R106" s="34" t="s">
        <v>755</v>
      </c>
      <c r="S106" s="11">
        <f t="shared" si="24"/>
        <v>19</v>
      </c>
      <c r="T106" s="11">
        <f t="array" ref="T106">INDEX($S$1:$S$113,MATCH(SMALL(COUNTIF($S$1:$S$113,"&lt;"&amp;$S$1:$S$113),ROW($S106:$T106)),COUNTIF($S$1:$S$113,"&lt;"&amp;$S$1:$S$113),0))</f>
        <v>106</v>
      </c>
      <c r="U106" s="11" t="str">
        <f t="array" ref="U106">INDEX($R$1:$R$113,SMALL(IF($S$1:$S$113=$T106,ROW($S$1:$S$113)),COUNTIF($T$1:$T106,$T106)),1)</f>
        <v>Fenland</v>
      </c>
      <c r="V106" s="11">
        <f t="shared" si="25"/>
        <v>106</v>
      </c>
      <c r="W106" s="11" t="str">
        <f t="shared" si="26"/>
        <v>Fenland</v>
      </c>
      <c r="AF106" s="32" t="s">
        <v>588</v>
      </c>
      <c r="AG106" s="9">
        <f t="shared" si="30"/>
        <v>112</v>
      </c>
      <c r="AH106" s="9">
        <f t="array" ref="AH106">INDEX($AG$1:$AG$170,MATCH(SMALL(COUNTIF($AG$1:$AG$170,"&lt;"&amp;$AG$1:$AG$170),ROW($AG106:$AH106)),COUNTIF($AG$1:$AG$170,"&lt;"&amp;$AG$1:$AG$170),0))</f>
        <v>106</v>
      </c>
      <c r="AI106" s="9" t="str">
        <f t="array" ref="AI106">INDEX($AF$1:$AF$170,SMALL(IF($AG$1:$AG$170=$AH106,ROW($AG$1:$AG$170)),COUNTIF($AH$1:$AH106,$AH106)),1)</f>
        <v>South Ribble</v>
      </c>
      <c r="AJ106" s="9">
        <f t="shared" si="31"/>
        <v>106</v>
      </c>
      <c r="AK106" s="9" t="str">
        <f t="shared" si="32"/>
        <v>South Ribble</v>
      </c>
      <c r="AN106" s="31" t="s">
        <v>755</v>
      </c>
      <c r="AO106" s="6">
        <f t="shared" si="33"/>
        <v>19</v>
      </c>
      <c r="AP106" s="6">
        <f t="array" ref="AP106">INDEX($AO$1:$AO$113,MATCH(SMALL(COUNTIF($AO$1:$AO$113,"&lt;"&amp;$AO$1:$AO$113),ROW($AO106:$AP106)),COUNTIF($AO$1:$AO$113,"&lt;"&amp;$AO$1:$AO$113),0))</f>
        <v>109</v>
      </c>
      <c r="AQ106" s="6" t="str">
        <f t="array" ref="AQ106">INDEX($AN$1:$AN$113,SMALL(IF($AO$1:$AO$113=$AP106,ROW($AO$1:$AO$113)),COUNTIF($AP$1:$AP106,$AP106)),1)</f>
        <v>Mendip</v>
      </c>
      <c r="AR106" s="6">
        <f t="shared" si="34"/>
        <v>106</v>
      </c>
      <c r="AS106" s="6" t="str">
        <f t="shared" si="35"/>
        <v>Mendip</v>
      </c>
      <c r="BB106" s="29" t="s">
        <v>588</v>
      </c>
      <c r="BC106" s="8">
        <f t="shared" si="39"/>
        <v>82</v>
      </c>
      <c r="BD106" s="8">
        <f t="array" ref="BD106">INDEX($BC$1:$BC$170,MATCH(SMALL(COUNTIF($BC$1:$BC$170,"&lt;"&amp;$BC$1:$BC$170),ROW($BC106:$BD106)),COUNTIF($BC$1:$BC$170,"&lt;"&amp;$BC$1:$BC$170),0))</f>
        <v>106</v>
      </c>
      <c r="BE106" s="8" t="str">
        <f t="array" ref="BE106">INDEX($BB$1:$BB$170,SMALL(IF($BC$1:$BC$170=$BD106,ROW($BC$1:$BC$170)),COUNTIF($BD$1:$BD106,$BD106)),1)</f>
        <v>Gateshead</v>
      </c>
      <c r="BF106" s="8">
        <f t="shared" si="40"/>
        <v>106</v>
      </c>
      <c r="BG106" s="8" t="str">
        <f t="shared" si="41"/>
        <v>Gateshead</v>
      </c>
    </row>
    <row r="107" spans="1:59" x14ac:dyDescent="0.25">
      <c r="A107" s="26" t="s">
        <v>839</v>
      </c>
      <c r="B107" t="str">
        <f t="shared" si="42"/>
        <v>Significant Rural</v>
      </c>
      <c r="C107" t="str">
        <f t="shared" si="43"/>
        <v>Significant Rural</v>
      </c>
      <c r="E107">
        <f>VLOOKUP(A107,'average earnings resident 2012'!$A$12:$EW$598,lists!$B$12,FALSE)</f>
        <v>200000</v>
      </c>
      <c r="F107">
        <f t="shared" si="44"/>
        <v>25</v>
      </c>
      <c r="G107">
        <f t="shared" si="45"/>
        <v>25</v>
      </c>
      <c r="J107">
        <f>VLOOKUP(A107,'average earnings workplace 2012'!$A$13:$GY$599,lists1!$B$12,FALSE)</f>
        <v>11.92</v>
      </c>
      <c r="K107">
        <f t="shared" si="46"/>
        <v>45</v>
      </c>
      <c r="L107">
        <f t="shared" si="47"/>
        <v>45</v>
      </c>
      <c r="R107" s="34" t="s">
        <v>488</v>
      </c>
      <c r="S107" s="11">
        <f t="shared" si="24"/>
        <v>84</v>
      </c>
      <c r="T107" s="11">
        <f t="array" ref="T107">INDEX($S$1:$S$113,MATCH(SMALL(COUNTIF($S$1:$S$113,"&lt;"&amp;$S$1:$S$113),ROW($S107:$T107)),COUNTIF($S$1:$S$113,"&lt;"&amp;$S$1:$S$113),0))</f>
        <v>107</v>
      </c>
      <c r="U107" s="11" t="str">
        <f t="array" ref="U107">INDEX($R$1:$R$113,SMALL(IF($S$1:$S$113=$T107,ROW($S$1:$S$113)),COUNTIF($T$1:$T107,$T107)),1)</f>
        <v>East Lindsey</v>
      </c>
      <c r="V107" s="11">
        <f t="shared" si="25"/>
        <v>107</v>
      </c>
      <c r="W107" s="11" t="str">
        <f t="shared" si="26"/>
        <v>East Lindsey</v>
      </c>
      <c r="AF107" s="32" t="s">
        <v>737</v>
      </c>
      <c r="AG107" s="9">
        <f t="shared" si="30"/>
        <v>101</v>
      </c>
      <c r="AH107" s="9">
        <f t="array" ref="AH107">INDEX($AG$1:$AG$170,MATCH(SMALL(COUNTIF($AG$1:$AG$170,"&lt;"&amp;$AG$1:$AG$170),ROW($AG107:$AH107)),COUNTIF($AG$1:$AG$170,"&lt;"&amp;$AG$1:$AG$170),0))</f>
        <v>107</v>
      </c>
      <c r="AI107" s="9" t="str">
        <f t="array" ref="AI107">INDEX($AF$1:$AF$170,SMALL(IF($AG$1:$AG$170=$AH107,ROW($AG$1:$AG$170)),COUNTIF($AH$1:$AH107,$AH107)),1)</f>
        <v>Norwich</v>
      </c>
      <c r="AJ107" s="9">
        <f t="shared" si="31"/>
        <v>107</v>
      </c>
      <c r="AK107" s="9" t="str">
        <f t="shared" si="32"/>
        <v>Norwich</v>
      </c>
      <c r="AN107" s="31" t="s">
        <v>488</v>
      </c>
      <c r="AO107" s="6">
        <f t="shared" si="33"/>
        <v>91</v>
      </c>
      <c r="AP107" s="6">
        <f t="array" ref="AP107">INDEX($AO$1:$AO$113,MATCH(SMALL(COUNTIF($AO$1:$AO$113,"&lt;"&amp;$AO$1:$AO$113),ROW($AO107:$AP107)),COUNTIF($AO$1:$AO$113,"&lt;"&amp;$AO$1:$AO$113),0))</f>
        <v>109</v>
      </c>
      <c r="AQ107" s="6" t="str">
        <f t="array" ref="AQ107">INDEX($AN$1:$AN$113,SMALL(IF($AO$1:$AO$113=$AP107,ROW($AO$1:$AO$113)),COUNTIF($AP$1:$AP107,$AP107)),1)</f>
        <v>Ryedale</v>
      </c>
      <c r="AR107" s="6">
        <f t="shared" si="34"/>
        <v>106</v>
      </c>
      <c r="AS107" s="6" t="str">
        <f t="shared" si="35"/>
        <v>Ryedale</v>
      </c>
      <c r="BB107" s="29" t="s">
        <v>737</v>
      </c>
      <c r="BC107" s="8">
        <f t="shared" si="39"/>
        <v>80</v>
      </c>
      <c r="BD107" s="8">
        <f t="array" ref="BD107">INDEX($BC$1:$BC$170,MATCH(SMALL(COUNTIF($BC$1:$BC$170,"&lt;"&amp;$BC$1:$BC$170),ROW($BC107:$BD107)),COUNTIF($BC$1:$BC$170,"&lt;"&amp;$BC$1:$BC$170),0))</f>
        <v>107</v>
      </c>
      <c r="BE107" s="8" t="str">
        <f t="array" ref="BE107">INDEX($BB$1:$BB$170,SMALL(IF($BC$1:$BC$170=$BD107,ROW($BC$1:$BC$170)),COUNTIF($BD$1:$BD107,$BD107)),1)</f>
        <v>Broxbourne</v>
      </c>
      <c r="BF107" s="8">
        <f t="shared" si="40"/>
        <v>107</v>
      </c>
      <c r="BG107" s="8" t="str">
        <f t="shared" si="41"/>
        <v>Broxbourne</v>
      </c>
    </row>
    <row r="108" spans="1:59" x14ac:dyDescent="0.25">
      <c r="A108" s="26" t="s">
        <v>680</v>
      </c>
      <c r="B108" t="str">
        <f t="shared" si="42"/>
        <v>OU</v>
      </c>
      <c r="C108" t="str">
        <f t="shared" si="43"/>
        <v>Predominantly Urban</v>
      </c>
      <c r="E108">
        <f>VLOOKUP(A108,'average earnings resident 2012'!$A$12:$EW$598,lists!$B$12,FALSE)</f>
        <v>173500</v>
      </c>
      <c r="F108">
        <f t="shared" si="44"/>
        <v>79</v>
      </c>
      <c r="G108">
        <f t="shared" si="45"/>
        <v>79</v>
      </c>
      <c r="J108">
        <f>VLOOKUP(A108,'average earnings workplace 2012'!$A$13:$GY$599,lists1!$B$12,FALSE)</f>
        <v>11.99</v>
      </c>
      <c r="K108">
        <f t="shared" si="46"/>
        <v>122</v>
      </c>
      <c r="L108">
        <f t="shared" si="47"/>
        <v>122</v>
      </c>
      <c r="R108" s="34" t="s">
        <v>541</v>
      </c>
      <c r="S108" s="11">
        <f t="shared" si="24"/>
        <v>99</v>
      </c>
      <c r="T108" s="11">
        <f t="array" ref="T108">INDEX($S$1:$S$113,MATCH(SMALL(COUNTIF($S$1:$S$113,"&lt;"&amp;$S$1:$S$113),ROW($S108:$T108)),COUNTIF($S$1:$S$113,"&lt;"&amp;$S$1:$S$113),0))</f>
        <v>108</v>
      </c>
      <c r="U108" s="11" t="str">
        <f t="array" ref="U108">INDEX($R$1:$R$113,SMALL(IF($S$1:$S$113=$T108,ROW($S$1:$S$113)),COUNTIF($T$1:$T108,$T108)),1)</f>
        <v>South Holland</v>
      </c>
      <c r="V108" s="11">
        <f t="shared" si="25"/>
        <v>108</v>
      </c>
      <c r="W108" s="11" t="str">
        <f t="shared" si="26"/>
        <v>South Holland</v>
      </c>
      <c r="AF108" s="32" t="s">
        <v>738</v>
      </c>
      <c r="AG108" s="9">
        <f t="shared" si="30"/>
        <v>54</v>
      </c>
      <c r="AH108" s="9">
        <f t="array" ref="AH108">INDEX($AG$1:$AG$170,MATCH(SMALL(COUNTIF($AG$1:$AG$170,"&lt;"&amp;$AG$1:$AG$170),ROW($AG108:$AH108)),COUNTIF($AG$1:$AG$170,"&lt;"&amp;$AG$1:$AG$170),0))</f>
        <v>108</v>
      </c>
      <c r="AI108" s="9" t="str">
        <f t="array" ref="AI108">INDEX($AF$1:$AF$170,SMALL(IF($AG$1:$AG$170=$AH108,ROW($AG$1:$AG$170)),COUNTIF($AH$1:$AH108,$AH108)),1)</f>
        <v>Telford and Wrekin</v>
      </c>
      <c r="AJ108" s="9">
        <f t="shared" si="31"/>
        <v>108</v>
      </c>
      <c r="AK108" s="9" t="str">
        <f t="shared" si="32"/>
        <v>Telford and Wrekin</v>
      </c>
      <c r="AN108" s="31" t="s">
        <v>541</v>
      </c>
      <c r="AO108" s="6">
        <f t="shared" si="33"/>
        <v>59</v>
      </c>
      <c r="AP108" s="6">
        <f t="array" ref="AP108">INDEX($AO$1:$AO$113,MATCH(SMALL(COUNTIF($AO$1:$AO$113,"&lt;"&amp;$AO$1:$AO$113),ROW($AO108:$AP108)),COUNTIF($AO$1:$AO$113,"&lt;"&amp;$AO$1:$AO$113),0))</f>
        <v>111</v>
      </c>
      <c r="AQ108" s="6" t="str">
        <f t="array" ref="AQ108">INDEX($AN$1:$AN$113,SMALL(IF($AO$1:$AO$113=$AP108,ROW($AO$1:$AO$113)),COUNTIF($AP$1:$AP108,$AP108)),1)</f>
        <v>West Devon</v>
      </c>
      <c r="AR108" s="6">
        <f t="shared" si="34"/>
        <v>108</v>
      </c>
      <c r="AS108" s="6" t="str">
        <f t="shared" si="35"/>
        <v>West Devon</v>
      </c>
      <c r="BB108" s="29" t="s">
        <v>738</v>
      </c>
      <c r="BC108" s="8">
        <f t="shared" si="39"/>
        <v>98</v>
      </c>
      <c r="BD108" s="8">
        <f t="array" ref="BD108">INDEX($BC$1:$BC$170,MATCH(SMALL(COUNTIF($BC$1:$BC$170,"&lt;"&amp;$BC$1:$BC$170),ROW($BC108:$BD108)),COUNTIF($BC$1:$BC$170,"&lt;"&amp;$BC$1:$BC$170),0))</f>
        <v>108</v>
      </c>
      <c r="BE108" s="8" t="str">
        <f t="array" ref="BE108">INDEX($BB$1:$BB$170,SMALL(IF($BC$1:$BC$170=$BD108,ROW($BC$1:$BC$170)),COUNTIF($BD$1:$BD108,$BD108)),1)</f>
        <v>Barnsley</v>
      </c>
      <c r="BF108" s="8">
        <f t="shared" si="40"/>
        <v>108</v>
      </c>
      <c r="BG108" s="8" t="str">
        <f t="shared" si="41"/>
        <v>Barnsley</v>
      </c>
    </row>
    <row r="109" spans="1:59" x14ac:dyDescent="0.25">
      <c r="A109" s="26" t="s">
        <v>687</v>
      </c>
      <c r="B109" t="str">
        <f t="shared" si="42"/>
        <v>SR</v>
      </c>
      <c r="C109" t="str">
        <f t="shared" si="43"/>
        <v>Significant Rural</v>
      </c>
      <c r="E109">
        <f>VLOOKUP(A109,'average earnings resident 2012'!$A$12:$EW$598,lists!$B$12,FALSE)</f>
        <v>200000</v>
      </c>
      <c r="F109">
        <f t="shared" si="44"/>
        <v>25</v>
      </c>
      <c r="G109">
        <f t="shared" si="45"/>
        <v>25</v>
      </c>
      <c r="J109">
        <f>VLOOKUP(A109,'average earnings workplace 2012'!$A$13:$GY$599,lists1!$B$12,FALSE)</f>
        <v>12.09</v>
      </c>
      <c r="K109">
        <f t="shared" si="46"/>
        <v>43</v>
      </c>
      <c r="L109">
        <f t="shared" si="47"/>
        <v>43</v>
      </c>
      <c r="R109" s="34" t="s">
        <v>712</v>
      </c>
      <c r="S109" s="11">
        <f t="shared" si="24"/>
        <v>18</v>
      </c>
      <c r="T109" s="11">
        <f t="array" ref="T109">INDEX($S$1:$S$113,MATCH(SMALL(COUNTIF($S$1:$S$113,"&lt;"&amp;$S$1:$S$113),ROW($S109:$T109)),COUNTIF($S$1:$S$113,"&lt;"&amp;$S$1:$S$113),0))</f>
        <v>109</v>
      </c>
      <c r="U109" s="11" t="str">
        <f t="array" ref="U109">INDEX($R$1:$R$113,SMALL(IF($S$1:$S$113=$T109,ROW($S$1:$S$113)),COUNTIF($T$1:$T109,$T109)),1)</f>
        <v>Allerdale</v>
      </c>
      <c r="V109" s="11">
        <f t="shared" si="25"/>
        <v>109</v>
      </c>
      <c r="W109" s="11" t="str">
        <f t="shared" si="26"/>
        <v>Allerdale</v>
      </c>
      <c r="AF109" s="32" t="s">
        <v>669</v>
      </c>
      <c r="AG109" s="9">
        <f t="shared" si="30"/>
        <v>97</v>
      </c>
      <c r="AH109" s="9">
        <f t="array" ref="AH109">INDEX($AG$1:$AG$170,MATCH(SMALL(COUNTIF($AG$1:$AG$170,"&lt;"&amp;$AG$1:$AG$170),ROW($AG109:$AH109)),COUNTIF($AG$1:$AG$170,"&lt;"&amp;$AG$1:$AG$170),0))</f>
        <v>109</v>
      </c>
      <c r="AI109" s="9" t="str">
        <f t="array" ref="AI109">INDEX($AF$1:$AF$170,SMALL(IF($AG$1:$AG$170=$AH109,ROW($AG$1:$AG$170)),COUNTIF($AH$1:$AH109,$AH109)),1)</f>
        <v>Wirral</v>
      </c>
      <c r="AJ109" s="9">
        <f t="shared" si="31"/>
        <v>109</v>
      </c>
      <c r="AK109" s="9" t="str">
        <f t="shared" si="32"/>
        <v>Wirral</v>
      </c>
      <c r="AN109" s="31" t="s">
        <v>712</v>
      </c>
      <c r="AO109" s="6">
        <f t="shared" si="33"/>
        <v>44</v>
      </c>
      <c r="AP109" s="6">
        <f t="array" ref="AP109">INDEX($AO$1:$AO$113,MATCH(SMALL(COUNTIF($AO$1:$AO$113,"&lt;"&amp;$AO$1:$AO$113),ROW($AO109:$AP109)),COUNTIF($AO$1:$AO$113,"&lt;"&amp;$AO$1:$AO$113),0))</f>
        <v>112</v>
      </c>
      <c r="AQ109" s="6" t="str">
        <f t="array" ref="AQ109">INDEX($AN$1:$AN$113,SMALL(IF($AO$1:$AO$113=$AP109,ROW($AO$1:$AO$113)),COUNTIF($AP$1:$AP109,$AP109)),1)</f>
        <v>Torridge</v>
      </c>
      <c r="AR109" s="6">
        <f t="shared" si="34"/>
        <v>109</v>
      </c>
      <c r="AS109" s="6" t="str">
        <f t="shared" si="35"/>
        <v>Torridge</v>
      </c>
      <c r="BB109" s="29" t="s">
        <v>669</v>
      </c>
      <c r="BC109" s="8">
        <f t="shared" si="39"/>
        <v>54</v>
      </c>
      <c r="BD109" s="8">
        <f t="array" ref="BD109">INDEX($BC$1:$BC$170,MATCH(SMALL(COUNTIF($BC$1:$BC$170,"&lt;"&amp;$BC$1:$BC$170),ROW($BC109:$BD109)),COUNTIF($BC$1:$BC$170,"&lt;"&amp;$BC$1:$BC$170),0))</f>
        <v>109</v>
      </c>
      <c r="BE109" s="8" t="str">
        <f t="array" ref="BE109">INDEX($BB$1:$BB$170,SMALL(IF($BC$1:$BC$170=$BD109,ROW($BC$1:$BC$170)),COUNTIF($BD$1:$BD109,$BD109)),1)</f>
        <v>Hyndburn</v>
      </c>
      <c r="BF109" s="8">
        <f t="shared" si="40"/>
        <v>109</v>
      </c>
      <c r="BG109" s="8" t="str">
        <f t="shared" si="41"/>
        <v>Hyndburn</v>
      </c>
    </row>
    <row r="110" spans="1:59" x14ac:dyDescent="0.25">
      <c r="A110" s="26" t="s">
        <v>466</v>
      </c>
      <c r="B110" t="str">
        <f t="shared" si="42"/>
        <v>R80</v>
      </c>
      <c r="C110" t="str">
        <f t="shared" si="43"/>
        <v>Predominantly Rural</v>
      </c>
      <c r="E110">
        <f>VLOOKUP(A110,'average earnings resident 2012'!$A$12:$EW$598,lists!$B$12,FALSE)</f>
        <v>170000</v>
      </c>
      <c r="F110">
        <f t="shared" si="44"/>
        <v>77</v>
      </c>
      <c r="G110">
        <f t="shared" si="45"/>
        <v>77</v>
      </c>
      <c r="J110">
        <f>VLOOKUP(A110,'average earnings workplace 2012'!$A$13:$GY$599,lists1!$B$12,FALSE)</f>
        <v>11.96</v>
      </c>
      <c r="K110">
        <f t="shared" si="46"/>
        <v>48</v>
      </c>
      <c r="L110">
        <f t="shared" si="47"/>
        <v>48</v>
      </c>
      <c r="R110" s="34" t="s">
        <v>767</v>
      </c>
      <c r="S110" s="11">
        <f t="shared" si="24"/>
        <v>49</v>
      </c>
      <c r="T110" s="11">
        <f t="array" ref="T110">INDEX($S$1:$S$113,MATCH(SMALL(COUNTIF($S$1:$S$113,"&lt;"&amp;$S$1:$S$113),ROW($S110:$T110)),COUNTIF($S$1:$S$113,"&lt;"&amp;$S$1:$S$113),0))</f>
        <v>110</v>
      </c>
      <c r="U110" s="11" t="str">
        <f t="array" ref="U110">INDEX($R$1:$R$113,SMALL(IF($S$1:$S$113=$T110,ROW($S$1:$S$113)),COUNTIF($T$1:$T110,$T110)),1)</f>
        <v>Bassetlaw</v>
      </c>
      <c r="V110" s="11">
        <f t="shared" si="25"/>
        <v>110</v>
      </c>
      <c r="W110" s="11" t="str">
        <f t="shared" si="26"/>
        <v>Bassetlaw</v>
      </c>
      <c r="AF110" s="32" t="s">
        <v>484</v>
      </c>
      <c r="AG110" s="9">
        <f t="shared" si="30"/>
        <v>138</v>
      </c>
      <c r="AH110" s="9">
        <f t="array" ref="AH110">INDEX($AG$1:$AG$170,MATCH(SMALL(COUNTIF($AG$1:$AG$170,"&lt;"&amp;$AG$1:$AG$170),ROW($AG110:$AH110)),COUNTIF($AG$1:$AG$170,"&lt;"&amp;$AG$1:$AG$170),0))</f>
        <v>110</v>
      </c>
      <c r="AI110" s="9" t="str">
        <f t="array" ref="AI110">INDEX($AF$1:$AF$170,SMALL(IF($AG$1:$AG$170=$AH110,ROW($AG$1:$AG$170)),COUNTIF($AH$1:$AH110,$AH110)),1)</f>
        <v>Northampton</v>
      </c>
      <c r="AJ110" s="9">
        <f t="shared" si="31"/>
        <v>110</v>
      </c>
      <c r="AK110" s="9" t="str">
        <f t="shared" si="32"/>
        <v>Northampton</v>
      </c>
      <c r="AN110" s="31" t="s">
        <v>767</v>
      </c>
      <c r="AO110" s="6" t="str">
        <f t="shared" si="33"/>
        <v>9999</v>
      </c>
      <c r="AP110" s="6">
        <f t="array" ref="AP110">INDEX($AO$1:$AO$113,MATCH(SMALL(COUNTIF($AO$1:$AO$113,"&lt;"&amp;$AO$1:$AO$113),ROW($AO110:$AP110)),COUNTIF($AO$1:$AO$113,"&lt;"&amp;$AO$1:$AO$113),0))</f>
        <v>113</v>
      </c>
      <c r="AQ110" s="6" t="str">
        <f t="array" ref="AQ110">INDEX($AN$1:$AN$113,SMALL(IF($AO$1:$AO$113=$AP110,ROW($AO$1:$AO$113)),COUNTIF($AP$1:$AP110,$AP110)),1)</f>
        <v>East Lindsey</v>
      </c>
      <c r="AR110" s="6">
        <f t="shared" si="34"/>
        <v>110</v>
      </c>
      <c r="AS110" s="6" t="str">
        <f t="shared" si="35"/>
        <v>East Lindsey</v>
      </c>
      <c r="BB110" s="29" t="s">
        <v>484</v>
      </c>
      <c r="BC110" s="8">
        <f t="shared" si="39"/>
        <v>126</v>
      </c>
      <c r="BD110" s="8">
        <f t="array" ref="BD110">INDEX($BC$1:$BC$170,MATCH(SMALL(COUNTIF($BC$1:$BC$170,"&lt;"&amp;$BC$1:$BC$170),ROW($BC110:$BD110)),COUNTIF($BC$1:$BC$170,"&lt;"&amp;$BC$1:$BC$170),0))</f>
        <v>110</v>
      </c>
      <c r="BE110" s="8" t="str">
        <f t="array" ref="BE110">INDEX($BB$1:$BB$170,SMALL(IF($BC$1:$BC$170=$BD110,ROW($BC$1:$BC$170)),COUNTIF($BD$1:$BD110,$BD110)),1)</f>
        <v>Wolverhampton</v>
      </c>
      <c r="BF110" s="8">
        <f t="shared" si="40"/>
        <v>110</v>
      </c>
      <c r="BG110" s="8" t="str">
        <f t="shared" si="41"/>
        <v>Wolverhampton</v>
      </c>
    </row>
    <row r="111" spans="1:59" x14ac:dyDescent="0.25">
      <c r="A111" s="26" t="s">
        <v>713</v>
      </c>
      <c r="B111" t="str">
        <f t="shared" si="42"/>
        <v>MU</v>
      </c>
      <c r="C111" t="str">
        <f t="shared" si="43"/>
        <v>Predominantly Urban</v>
      </c>
      <c r="E111">
        <f>VLOOKUP(A111,'average earnings resident 2012'!$A$12:$EW$598,lists!$B$12,FALSE)</f>
        <v>393950</v>
      </c>
      <c r="F111">
        <f t="shared" si="44"/>
        <v>8</v>
      </c>
      <c r="G111">
        <f t="shared" si="45"/>
        <v>8</v>
      </c>
      <c r="J111">
        <f>VLOOKUP(A111,'average earnings workplace 2012'!$A$13:$GY$599,lists1!$B$12,FALSE)</f>
        <v>16.670000000000002</v>
      </c>
      <c r="K111">
        <f t="shared" si="46"/>
        <v>21</v>
      </c>
      <c r="L111">
        <f t="shared" si="47"/>
        <v>21</v>
      </c>
      <c r="R111" s="34" t="s">
        <v>742</v>
      </c>
      <c r="S111" s="11">
        <f t="shared" si="24"/>
        <v>36</v>
      </c>
      <c r="T111" s="11">
        <f t="array" ref="T111">INDEX($S$1:$S$113,MATCH(SMALL(COUNTIF($S$1:$S$113,"&lt;"&amp;$S$1:$S$113),ROW($S111:$T111)),COUNTIF($S$1:$S$113,"&lt;"&amp;$S$1:$S$113),0))</f>
        <v>111</v>
      </c>
      <c r="U111" s="11" t="str">
        <f t="array" ref="U111">INDEX($R$1:$R$113,SMALL(IF($S$1:$S$113=$T111,ROW($S$1:$S$113)),COUNTIF($T$1:$T111,$T111)),1)</f>
        <v>Copeland</v>
      </c>
      <c r="V111" s="11">
        <f t="shared" si="25"/>
        <v>111</v>
      </c>
      <c r="W111" s="11" t="str">
        <f t="shared" si="26"/>
        <v>Copeland</v>
      </c>
      <c r="AF111" s="32" t="s">
        <v>670</v>
      </c>
      <c r="AG111" s="9">
        <f t="shared" si="30"/>
        <v>66</v>
      </c>
      <c r="AH111" s="9">
        <f t="array" ref="AH111">INDEX($AG$1:$AG$170,MATCH(SMALL(COUNTIF($AG$1:$AG$170,"&lt;"&amp;$AG$1:$AG$170),ROW($AG111:$AH111)),COUNTIF($AG$1:$AG$170,"&lt;"&amp;$AG$1:$AG$170),0))</f>
        <v>111</v>
      </c>
      <c r="AI111" s="9" t="str">
        <f t="array" ref="AI111">INDEX($AF$1:$AF$170,SMALL(IF($AG$1:$AG$170=$AH111,ROW($AG$1:$AG$170)),COUNTIF($AH$1:$AH111,$AH111)),1)</f>
        <v>Tamworth</v>
      </c>
      <c r="AJ111" s="9">
        <f t="shared" si="31"/>
        <v>111</v>
      </c>
      <c r="AK111" s="9" t="str">
        <f t="shared" si="32"/>
        <v>Tamworth</v>
      </c>
      <c r="AN111" s="31" t="s">
        <v>742</v>
      </c>
      <c r="AO111" s="6">
        <f t="shared" si="33"/>
        <v>47</v>
      </c>
      <c r="AP111" s="6" t="str">
        <f t="array" ref="AP111">INDEX($AO$1:$AO$113,MATCH(SMALL(COUNTIF($AO$1:$AO$113,"&lt;"&amp;$AO$1:$AO$113),ROW($AO111:$AP111)),COUNTIF($AO$1:$AO$113,"&lt;"&amp;$AO$1:$AO$113),0))</f>
        <v>9999</v>
      </c>
      <c r="AQ111" s="6" t="str">
        <f t="array" ref="AQ111">INDEX($AN$1:$AN$113,SMALL(IF($AO$1:$AO$113=$AP111,ROW($AO$1:$AO$113)),COUNTIF($AP$1:$AP111,$AP111)),1)</f>
        <v>Isles of Scilly</v>
      </c>
      <c r="AR111" s="6" t="str">
        <f t="shared" si="34"/>
        <v>no data</v>
      </c>
      <c r="AS111" s="6" t="str">
        <f t="shared" si="35"/>
        <v>Isles of Scilly</v>
      </c>
      <c r="BB111" s="29" t="s">
        <v>670</v>
      </c>
      <c r="BC111" s="8">
        <f t="shared" si="39"/>
        <v>20</v>
      </c>
      <c r="BD111" s="8">
        <f t="array" ref="BD111">INDEX($BC$1:$BC$170,MATCH(SMALL(COUNTIF($BC$1:$BC$170,"&lt;"&amp;$BC$1:$BC$170),ROW($BC111:$BD111)),COUNTIF($BC$1:$BC$170,"&lt;"&amp;$BC$1:$BC$170),0))</f>
        <v>111</v>
      </c>
      <c r="BE111" s="8" t="str">
        <f t="array" ref="BE111">INDEX($BB$1:$BB$170,SMALL(IF($BC$1:$BC$170=$BD111,ROW($BC$1:$BC$170)),COUNTIF($BD$1:$BD111,$BD111)),1)</f>
        <v>Blaby</v>
      </c>
      <c r="BF111" s="8">
        <f t="shared" si="40"/>
        <v>111</v>
      </c>
      <c r="BG111" s="8" t="str">
        <f t="shared" si="41"/>
        <v>Blaby</v>
      </c>
    </row>
    <row r="112" spans="1:59" x14ac:dyDescent="0.25">
      <c r="A112" s="26" t="s">
        <v>652</v>
      </c>
      <c r="B112" t="str">
        <f t="shared" si="42"/>
        <v>MU</v>
      </c>
      <c r="C112" t="str">
        <f t="shared" si="43"/>
        <v>Predominantly Urban</v>
      </c>
      <c r="E112">
        <f>VLOOKUP(A112,'average earnings resident 2012'!$A$12:$EW$598,lists!$B$12,FALSE)</f>
        <v>240000</v>
      </c>
      <c r="F112">
        <f t="shared" si="44"/>
        <v>40</v>
      </c>
      <c r="G112">
        <f t="shared" si="45"/>
        <v>40</v>
      </c>
      <c r="J112">
        <f>VLOOKUP(A112,'average earnings workplace 2012'!$A$13:$GY$599,lists1!$B$12,FALSE)</f>
        <v>13.12</v>
      </c>
      <c r="K112">
        <f t="shared" si="46"/>
        <v>89</v>
      </c>
      <c r="L112">
        <f t="shared" si="47"/>
        <v>89</v>
      </c>
      <c r="R112" s="34" t="s">
        <v>695</v>
      </c>
      <c r="S112" s="11">
        <f t="shared" si="24"/>
        <v>4</v>
      </c>
      <c r="T112" s="11">
        <f t="array" ref="T112">INDEX($S$1:$S$113,MATCH(SMALL(COUNTIF($S$1:$S$113,"&lt;"&amp;$S$1:$S$113),ROW($S112:$T112)),COUNTIF($S$1:$S$113,"&lt;"&amp;$S$1:$S$113),0))</f>
        <v>112</v>
      </c>
      <c r="U112" s="11" t="str">
        <f t="array" ref="U112">INDEX($R$1:$R$113,SMALL(IF($S$1:$S$113=$T112,ROW($S$1:$S$113)),COUNTIF($T$1:$T112,$T112)),1)</f>
        <v>North Lincolnshire</v>
      </c>
      <c r="V112" s="11">
        <f t="shared" si="25"/>
        <v>112</v>
      </c>
      <c r="W112" s="11" t="str">
        <f t="shared" si="26"/>
        <v>North Lincolnshire</v>
      </c>
      <c r="AF112" s="32" t="s">
        <v>660</v>
      </c>
      <c r="AG112" s="9">
        <f t="shared" si="30"/>
        <v>32</v>
      </c>
      <c r="AH112" s="9">
        <f t="array" ref="AH112">INDEX($AG$1:$AG$170,MATCH(SMALL(COUNTIF($AG$1:$AG$170,"&lt;"&amp;$AG$1:$AG$170),ROW($AG112:$AH112)),COUNTIF($AG$1:$AG$170,"&lt;"&amp;$AG$1:$AG$170),0))</f>
        <v>112</v>
      </c>
      <c r="AI112" s="9" t="str">
        <f t="array" ref="AI112">INDEX($AF$1:$AF$170,SMALL(IF($AG$1:$AG$170=$AH112,ROW($AG$1:$AG$170)),COUNTIF($AH$1:$AH112,$AH112)),1)</f>
        <v>Broxtowe</v>
      </c>
      <c r="AJ112" s="9">
        <f t="shared" si="31"/>
        <v>112</v>
      </c>
      <c r="AK112" s="9" t="str">
        <f t="shared" si="32"/>
        <v>Broxtowe</v>
      </c>
      <c r="AN112" s="31" t="s">
        <v>695</v>
      </c>
      <c r="AO112" s="6">
        <f t="shared" si="33"/>
        <v>8</v>
      </c>
      <c r="AP112" s="6" t="str">
        <f t="array" ref="AP112">INDEX($AO$1:$AO$113,MATCH(SMALL(COUNTIF($AO$1:$AO$113,"&lt;"&amp;$AO$1:$AO$113),ROW($AO112:$AP112)),COUNTIF($AO$1:$AO$113,"&lt;"&amp;$AO$1:$AO$113),0))</f>
        <v>9999</v>
      </c>
      <c r="AQ112" s="6" t="str">
        <f t="array" ref="AQ112">INDEX($AN$1:$AN$113,SMALL(IF($AO$1:$AO$113=$AP112,ROW($AO$1:$AO$113)),COUNTIF($AP$1:$AP112,$AP112)),1)</f>
        <v>Maldon</v>
      </c>
      <c r="AR112" s="6" t="str">
        <f t="shared" si="34"/>
        <v>no data</v>
      </c>
      <c r="AS112" s="6" t="str">
        <f t="shared" si="35"/>
        <v>Maldon</v>
      </c>
      <c r="BB112" s="29" t="s">
        <v>660</v>
      </c>
      <c r="BC112" s="8">
        <f t="shared" si="39"/>
        <v>31</v>
      </c>
      <c r="BD112" s="8">
        <f t="array" ref="BD112">INDEX($BC$1:$BC$170,MATCH(SMALL(COUNTIF($BC$1:$BC$170,"&lt;"&amp;$BC$1:$BC$170),ROW($BC112:$BD112)),COUNTIF($BC$1:$BC$170,"&lt;"&amp;$BC$1:$BC$170),0))</f>
        <v>112</v>
      </c>
      <c r="BE112" s="8" t="str">
        <f t="array" ref="BE112">INDEX($BB$1:$BB$170,SMALL(IF($BC$1:$BC$170=$BD112,ROW($BC$1:$BC$170)),COUNTIF($BD$1:$BD112,$BD112)),1)</f>
        <v>Bradford</v>
      </c>
      <c r="BF112" s="8">
        <f t="shared" si="40"/>
        <v>112</v>
      </c>
      <c r="BG112" s="8" t="str">
        <f t="shared" si="41"/>
        <v>Bradford</v>
      </c>
    </row>
    <row r="113" spans="1:59" x14ac:dyDescent="0.25">
      <c r="A113" s="26" t="s">
        <v>602</v>
      </c>
      <c r="B113" t="str">
        <f t="shared" si="42"/>
        <v>SR</v>
      </c>
      <c r="C113" t="str">
        <f t="shared" si="43"/>
        <v>Significant Rural</v>
      </c>
      <c r="E113">
        <f>VLOOKUP(A113,'average earnings resident 2012'!$A$12:$EW$598,lists!$B$12,FALSE)</f>
        <v>280000</v>
      </c>
      <c r="F113">
        <f t="shared" si="44"/>
        <v>6</v>
      </c>
      <c r="G113">
        <f t="shared" si="45"/>
        <v>6</v>
      </c>
      <c r="J113">
        <f>VLOOKUP(A113,'average earnings workplace 2012'!$A$13:$GY$599,lists1!$B$12,FALSE)</f>
        <v>14.04</v>
      </c>
      <c r="K113">
        <f t="shared" si="46"/>
        <v>16</v>
      </c>
      <c r="L113">
        <f t="shared" si="47"/>
        <v>16</v>
      </c>
      <c r="R113" s="34" t="s">
        <v>583</v>
      </c>
      <c r="S113" s="11">
        <f t="shared" si="24"/>
        <v>37</v>
      </c>
      <c r="T113" s="11">
        <f t="array" ref="T113">INDEX($S$1:$S$113,MATCH(SMALL(COUNTIF($S$1:$S$113,"&lt;"&amp;$S$1:$S$113),ROW($S113:$T113)),COUNTIF($S$1:$S$113,"&lt;"&amp;$S$1:$S$113),0))</f>
        <v>113</v>
      </c>
      <c r="U113" s="11" t="str">
        <f t="array" ref="U113">INDEX($R$1:$R$113,SMALL(IF($S$1:$S$113=$T113,ROW($S$1:$S$113)),COUNTIF($T$1:$T113,$T113)),1)</f>
        <v>Durham</v>
      </c>
      <c r="V113" s="11">
        <f t="shared" si="25"/>
        <v>113</v>
      </c>
      <c r="W113" s="11" t="str">
        <f t="shared" si="26"/>
        <v>Durham</v>
      </c>
      <c r="AF113" s="32" t="s">
        <v>581</v>
      </c>
      <c r="AG113" s="9">
        <f t="shared" si="30"/>
        <v>102</v>
      </c>
      <c r="AH113" s="9">
        <f t="array" ref="AH113">INDEX($AG$1:$AG$170,MATCH(SMALL(COUNTIF($AG$1:$AG$170,"&lt;"&amp;$AG$1:$AG$170),ROW($AG113:$AH113)),COUNTIF($AG$1:$AG$170,"&lt;"&amp;$AG$1:$AG$170),0))</f>
        <v>112</v>
      </c>
      <c r="AI113" s="9" t="str">
        <f t="array" ref="AI113">INDEX($AF$1:$AF$170,SMALL(IF($AG$1:$AG$170=$AH113,ROW($AG$1:$AG$170)),COUNTIF($AH$1:$AH113,$AH113)),1)</f>
        <v>Gedling</v>
      </c>
      <c r="AJ113" s="9">
        <f t="shared" si="31"/>
        <v>112</v>
      </c>
      <c r="AK113" s="9" t="str">
        <f t="shared" si="32"/>
        <v>Gedling</v>
      </c>
      <c r="AN113" s="31" t="s">
        <v>583</v>
      </c>
      <c r="AO113" s="6">
        <f t="shared" si="33"/>
        <v>94</v>
      </c>
      <c r="AP113" s="6" t="str">
        <f t="array" ref="AP113">INDEX($AO$1:$AO$113,MATCH(SMALL(COUNTIF($AO$1:$AO$113,"&lt;"&amp;$AO$1:$AO$113),ROW($AO113:$AP113)),COUNTIF($AO$1:$AO$113,"&lt;"&amp;$AO$1:$AO$113),0))</f>
        <v>9999</v>
      </c>
      <c r="AQ113" s="6" t="str">
        <f t="array" ref="AQ113">INDEX($AN$1:$AN$113,SMALL(IF($AO$1:$AO$113=$AP113,ROW($AO$1:$AO$113)),COUNTIF($AP$1:$AP113,$AP113)),1)</f>
        <v>West Somerset</v>
      </c>
      <c r="AR113" s="6" t="str">
        <f t="shared" si="34"/>
        <v>no data</v>
      </c>
      <c r="AS113" s="6" t="str">
        <f t="shared" si="35"/>
        <v>West Somerset</v>
      </c>
      <c r="BB113" s="29" t="s">
        <v>581</v>
      </c>
      <c r="BC113" s="8">
        <f t="shared" si="39"/>
        <v>137</v>
      </c>
      <c r="BD113" s="8">
        <f t="array" ref="BD113">INDEX($BC$1:$BC$170,MATCH(SMALL(COUNTIF($BC$1:$BC$170,"&lt;"&amp;$BC$1:$BC$170),ROW($BC113:$BD113)),COUNTIF($BC$1:$BC$170,"&lt;"&amp;$BC$1:$BC$170),0))</f>
        <v>112</v>
      </c>
      <c r="BE113" s="8" t="str">
        <f t="array" ref="BE113">INDEX($BB$1:$BB$170,SMALL(IF($BC$1:$BC$170=$BD113,ROW($BC$1:$BC$170)),COUNTIF($BD$1:$BD113,$BD113)),1)</f>
        <v>Bury</v>
      </c>
      <c r="BF113" s="8">
        <f t="shared" si="40"/>
        <v>112</v>
      </c>
      <c r="BG113" s="8" t="str">
        <f t="shared" si="41"/>
        <v>Bury</v>
      </c>
    </row>
    <row r="114" spans="1:59" x14ac:dyDescent="0.25">
      <c r="A114" s="26" t="s">
        <v>714</v>
      </c>
      <c r="B114" t="str">
        <f t="shared" si="42"/>
        <v>MU</v>
      </c>
      <c r="C114" t="str">
        <f t="shared" si="43"/>
        <v>Predominantly Urban</v>
      </c>
      <c r="E114">
        <f>VLOOKUP(A114,'average earnings resident 2012'!$A$12:$EW$598,lists!$B$12,FALSE)</f>
        <v>320000</v>
      </c>
      <c r="F114">
        <f t="shared" si="44"/>
        <v>13</v>
      </c>
      <c r="G114">
        <f t="shared" si="45"/>
        <v>13</v>
      </c>
      <c r="J114">
        <f>VLOOKUP(A114,'average earnings workplace 2012'!$A$13:$GY$599,lists1!$B$12,FALSE)</f>
        <v>16.39</v>
      </c>
      <c r="K114">
        <f t="shared" si="46"/>
        <v>25</v>
      </c>
      <c r="L114">
        <f t="shared" si="47"/>
        <v>25</v>
      </c>
      <c r="AF114" s="32" t="s">
        <v>717</v>
      </c>
      <c r="AG114" s="9">
        <f t="shared" si="30"/>
        <v>29</v>
      </c>
      <c r="AH114" s="9">
        <f t="array" ref="AH114">INDEX($AG$1:$AG$170,MATCH(SMALL(COUNTIF($AG$1:$AG$170,"&lt;"&amp;$AG$1:$AG$170),ROW($AG114:$AH114)),COUNTIF($AG$1:$AG$170,"&lt;"&amp;$AG$1:$AG$170),0))</f>
        <v>112</v>
      </c>
      <c r="AI114" s="9" t="str">
        <f t="array" ref="AI114">INDEX($AF$1:$AF$170,SMALL(IF($AG$1:$AG$170=$AH114,ROW($AG$1:$AG$170)),COUNTIF($AH$1:$AH114,$AH114)),1)</f>
        <v>Ipswich</v>
      </c>
      <c r="AJ114" s="9">
        <f t="shared" si="31"/>
        <v>112</v>
      </c>
      <c r="AK114" s="9" t="str">
        <f t="shared" si="32"/>
        <v>Ipswich</v>
      </c>
      <c r="BB114" s="29" t="s">
        <v>717</v>
      </c>
      <c r="BC114" s="8">
        <f t="shared" si="39"/>
        <v>15</v>
      </c>
      <c r="BD114" s="8">
        <f t="array" ref="BD114">INDEX($BC$1:$BC$170,MATCH(SMALL(COUNTIF($BC$1:$BC$170,"&lt;"&amp;$BC$1:$BC$170),ROW($BC114:$BD114)),COUNTIF($BC$1:$BC$170,"&lt;"&amp;$BC$1:$BC$170),0))</f>
        <v>114</v>
      </c>
      <c r="BE114" s="8" t="str">
        <f t="array" ref="BE114">INDEX($BB$1:$BB$170,SMALL(IF($BC$1:$BC$170=$BD114,ROW($BC$1:$BC$170)),COUNTIF($BD$1:$BD114,$BD114)),1)</f>
        <v>Northampton</v>
      </c>
      <c r="BF114" s="8">
        <f t="shared" si="40"/>
        <v>114</v>
      </c>
      <c r="BG114" s="8" t="str">
        <f t="shared" si="41"/>
        <v>Northampton</v>
      </c>
    </row>
    <row r="115" spans="1:59" x14ac:dyDescent="0.25">
      <c r="A115" s="26" t="s">
        <v>524</v>
      </c>
      <c r="B115" t="str">
        <f t="shared" si="42"/>
        <v>LU</v>
      </c>
      <c r="C115" t="str">
        <f t="shared" si="43"/>
        <v>Predominantly Urban</v>
      </c>
      <c r="E115">
        <f>VLOOKUP(A115,'average earnings resident 2012'!$A$12:$EW$598,lists!$B$12,FALSE)</f>
        <v>117500</v>
      </c>
      <c r="F115">
        <f t="shared" si="44"/>
        <v>135</v>
      </c>
      <c r="G115">
        <f t="shared" si="45"/>
        <v>135</v>
      </c>
      <c r="J115">
        <f>VLOOKUP(A115,'average earnings workplace 2012'!$A$13:$GY$599,lists1!$B$12,FALSE)</f>
        <v>10.85</v>
      </c>
      <c r="K115">
        <f t="shared" si="46"/>
        <v>153</v>
      </c>
      <c r="L115">
        <f t="shared" si="47"/>
        <v>153</v>
      </c>
      <c r="AF115" s="32" t="s">
        <v>661</v>
      </c>
      <c r="AG115" s="9">
        <f t="shared" si="30"/>
        <v>6</v>
      </c>
      <c r="AH115" s="9">
        <f t="array" ref="AH115">INDEX($AG$1:$AG$170,MATCH(SMALL(COUNTIF($AG$1:$AG$170,"&lt;"&amp;$AG$1:$AG$170),ROW($AG115:$AH115)),COUNTIF($AG$1:$AG$170,"&lt;"&amp;$AG$1:$AG$170),0))</f>
        <v>112</v>
      </c>
      <c r="AI115" s="9" t="str">
        <f t="array" ref="AI115">INDEX($AF$1:$AF$170,SMALL(IF($AG$1:$AG$170=$AH115,ROW($AG$1:$AG$170)),COUNTIF($AH$1:$AH115,$AH115)),1)</f>
        <v>Newcastle upon Tyne</v>
      </c>
      <c r="AJ115" s="9">
        <f t="shared" si="31"/>
        <v>112</v>
      </c>
      <c r="AK115" s="9" t="str">
        <f t="shared" si="32"/>
        <v>Newcastle upon Tyne</v>
      </c>
      <c r="BB115" s="29" t="s">
        <v>661</v>
      </c>
      <c r="BC115" s="8">
        <f t="shared" si="39"/>
        <v>32</v>
      </c>
      <c r="BD115" s="8">
        <f t="array" ref="BD115">INDEX($BC$1:$BC$170,MATCH(SMALL(COUNTIF($BC$1:$BC$170,"&lt;"&amp;$BC$1:$BC$170),ROW($BC115:$BD115)),COUNTIF($BC$1:$BC$170,"&lt;"&amp;$BC$1:$BC$170),0))</f>
        <v>115</v>
      </c>
      <c r="BE115" s="8" t="str">
        <f t="array" ref="BE115">INDEX($BB$1:$BB$170,SMALL(IF($BC$1:$BC$170=$BD115,ROW($BC$1:$BC$170)),COUNTIF($BD$1:$BD115,$BD115)),1)</f>
        <v>Hastings</v>
      </c>
      <c r="BF115" s="8">
        <f t="shared" si="40"/>
        <v>115</v>
      </c>
      <c r="BG115" s="8" t="str">
        <f t="shared" si="41"/>
        <v>Hastings</v>
      </c>
    </row>
    <row r="116" spans="1:59" x14ac:dyDescent="0.25">
      <c r="A116" s="26" t="s">
        <v>834</v>
      </c>
      <c r="B116" t="str">
        <f t="shared" si="42"/>
        <v>Significant Rural</v>
      </c>
      <c r="C116" t="str">
        <f t="shared" si="43"/>
        <v>Significant Rural</v>
      </c>
      <c r="E116">
        <f>VLOOKUP(A116,'average earnings resident 2012'!$A$12:$EW$598,lists!$B$12,FALSE)</f>
        <v>200000</v>
      </c>
      <c r="F116">
        <f t="shared" si="44"/>
        <v>25</v>
      </c>
      <c r="G116">
        <f t="shared" si="45"/>
        <v>25</v>
      </c>
      <c r="J116">
        <f>VLOOKUP(A116,'average earnings workplace 2012'!$A$13:$GY$599,lists1!$B$12,FALSE)</f>
        <v>13.13</v>
      </c>
      <c r="K116">
        <f t="shared" si="46"/>
        <v>31</v>
      </c>
      <c r="L116">
        <f t="shared" si="47"/>
        <v>31</v>
      </c>
      <c r="AF116" s="32" t="s">
        <v>472</v>
      </c>
      <c r="AG116" s="9">
        <f t="shared" si="30"/>
        <v>152</v>
      </c>
      <c r="AH116" s="9">
        <f t="array" ref="AH116">INDEX($AG$1:$AG$170,MATCH(SMALL(COUNTIF($AG$1:$AG$170,"&lt;"&amp;$AG$1:$AG$170),ROW($AG116:$AH116)),COUNTIF($AG$1:$AG$170,"&lt;"&amp;$AG$1:$AG$170),0))</f>
        <v>112</v>
      </c>
      <c r="AI116" s="9" t="str">
        <f t="array" ref="AI116">INDEX($AF$1:$AF$170,SMALL(IF($AG$1:$AG$170=$AH116,ROW($AG$1:$AG$170)),COUNTIF($AH$1:$AH116,$AH116)),1)</f>
        <v>North Tyneside</v>
      </c>
      <c r="AJ116" s="9">
        <f t="shared" si="31"/>
        <v>112</v>
      </c>
      <c r="AK116" s="9" t="str">
        <f t="shared" si="32"/>
        <v>North Tyneside</v>
      </c>
      <c r="BB116" s="29" t="s">
        <v>472</v>
      </c>
      <c r="BC116" s="8">
        <f t="shared" si="39"/>
        <v>144</v>
      </c>
      <c r="BD116" s="8">
        <f t="array" ref="BD116">INDEX($BC$1:$BC$170,MATCH(SMALL(COUNTIF($BC$1:$BC$170,"&lt;"&amp;$BC$1:$BC$170),ROW($BC116:$BD116)),COUNTIF($BC$1:$BC$170,"&lt;"&amp;$BC$1:$BC$170),0))</f>
        <v>115</v>
      </c>
      <c r="BE116" s="8" t="str">
        <f t="array" ref="BE116">INDEX($BB$1:$BB$170,SMALL(IF($BC$1:$BC$170=$BD116,ROW($BC$1:$BC$170)),COUNTIF($BD$1:$BD116,$BD116)),1)</f>
        <v>North East Lincolnshire</v>
      </c>
      <c r="BF116" s="8">
        <f t="shared" si="40"/>
        <v>115</v>
      </c>
      <c r="BG116" s="8" t="str">
        <f t="shared" si="41"/>
        <v>North East Lincolnshire</v>
      </c>
    </row>
    <row r="117" spans="1:59" x14ac:dyDescent="0.25">
      <c r="A117" s="26" t="s">
        <v>744</v>
      </c>
      <c r="B117" t="str">
        <f t="shared" si="42"/>
        <v>OU</v>
      </c>
      <c r="C117" t="str">
        <f t="shared" si="43"/>
        <v>Predominantly Urban</v>
      </c>
      <c r="E117">
        <f>VLOOKUP(A117,'average earnings resident 2012'!$A$12:$EW$598,lists!$B$12,FALSE)</f>
        <v>182500</v>
      </c>
      <c r="F117">
        <f t="shared" si="44"/>
        <v>71</v>
      </c>
      <c r="G117">
        <f t="shared" si="45"/>
        <v>71</v>
      </c>
      <c r="J117">
        <f>VLOOKUP(A117,'average earnings workplace 2012'!$A$13:$GY$599,lists1!$B$12,FALSE)</f>
        <v>13.95</v>
      </c>
      <c r="K117">
        <f t="shared" si="46"/>
        <v>67</v>
      </c>
      <c r="L117">
        <f t="shared" si="47"/>
        <v>67</v>
      </c>
      <c r="AF117" s="32" t="s">
        <v>605</v>
      </c>
      <c r="AG117" s="9">
        <f t="shared" si="30"/>
        <v>54</v>
      </c>
      <c r="AH117" s="9">
        <f t="array" ref="AH117">INDEX($AG$1:$AG$170,MATCH(SMALL(COUNTIF($AG$1:$AG$170,"&lt;"&amp;$AG$1:$AG$170),ROW($AG117:$AH117)),COUNTIF($AG$1:$AG$170,"&lt;"&amp;$AG$1:$AG$170),0))</f>
        <v>112</v>
      </c>
      <c r="AI117" s="9" t="str">
        <f t="array" ref="AI117">INDEX($AF$1:$AF$170,SMALL(IF($AG$1:$AG$170=$AH117,ROW($AG$1:$AG$170)),COUNTIF($AH$1:$AH117,$AH117)),1)</f>
        <v>Peterborough</v>
      </c>
      <c r="AJ117" s="9">
        <f t="shared" si="31"/>
        <v>112</v>
      </c>
      <c r="AK117" s="9" t="str">
        <f t="shared" si="32"/>
        <v>Peterborough</v>
      </c>
      <c r="BB117" s="29" t="s">
        <v>605</v>
      </c>
      <c r="BC117" s="8">
        <f t="shared" si="39"/>
        <v>151</v>
      </c>
      <c r="BD117" s="8">
        <f t="array" ref="BD117">INDEX($BC$1:$BC$170,MATCH(SMALL(COUNTIF($BC$1:$BC$170,"&lt;"&amp;$BC$1:$BC$170),ROW($BC117:$BD117)),COUNTIF($BC$1:$BC$170,"&lt;"&amp;$BC$1:$BC$170),0))</f>
        <v>117</v>
      </c>
      <c r="BE117" s="8" t="str">
        <f t="array" ref="BE117">INDEX($BB$1:$BB$170,SMALL(IF($BC$1:$BC$170=$BD117,ROW($BC$1:$BC$170)),COUNTIF($BD$1:$BD117,$BD117)),1)</f>
        <v>Wirral</v>
      </c>
      <c r="BF117" s="8">
        <f t="shared" si="40"/>
        <v>117</v>
      </c>
      <c r="BG117" s="8" t="str">
        <f t="shared" si="41"/>
        <v>Wirral</v>
      </c>
    </row>
    <row r="118" spans="1:59" x14ac:dyDescent="0.25">
      <c r="A118" s="26" t="s">
        <v>688</v>
      </c>
      <c r="B118" t="str">
        <f t="shared" si="42"/>
        <v>LU</v>
      </c>
      <c r="C118" t="str">
        <f t="shared" si="43"/>
        <v>Predominantly Urban</v>
      </c>
      <c r="E118">
        <f>VLOOKUP(A118,'average earnings resident 2012'!$A$12:$EW$598,lists!$B$12,FALSE)</f>
        <v>204000</v>
      </c>
      <c r="F118">
        <f t="shared" si="44"/>
        <v>56</v>
      </c>
      <c r="G118">
        <f t="shared" si="45"/>
        <v>56</v>
      </c>
      <c r="J118">
        <f>VLOOKUP(A118,'average earnings workplace 2012'!$A$13:$GY$599,lists1!$B$12,FALSE)</f>
        <v>12.77</v>
      </c>
      <c r="K118">
        <f t="shared" si="46"/>
        <v>99</v>
      </c>
      <c r="L118">
        <f t="shared" si="47"/>
        <v>99</v>
      </c>
      <c r="AF118" s="32" t="s">
        <v>486</v>
      </c>
      <c r="AG118" s="9">
        <f t="shared" si="30"/>
        <v>142</v>
      </c>
      <c r="AH118" s="9">
        <f t="array" ref="AH118">INDEX($AG$1:$AG$170,MATCH(SMALL(COUNTIF($AG$1:$AG$170,"&lt;"&amp;$AG$1:$AG$170),ROW($AG118:$AH118)),COUNTIF($AG$1:$AG$170,"&lt;"&amp;$AG$1:$AG$170),0))</f>
        <v>118</v>
      </c>
      <c r="AI118" s="9" t="str">
        <f t="array" ref="AI118">INDEX($AF$1:$AF$170,SMALL(IF($AG$1:$AG$170=$AH118,ROW($AG$1:$AG$170)),COUNTIF($AH$1:$AH118,$AH118)),1)</f>
        <v>Manchester</v>
      </c>
      <c r="AJ118" s="9">
        <f t="shared" si="31"/>
        <v>118</v>
      </c>
      <c r="AK118" s="9" t="str">
        <f t="shared" si="32"/>
        <v>Manchester</v>
      </c>
      <c r="BB118" s="29" t="s">
        <v>486</v>
      </c>
      <c r="BC118" s="8">
        <f t="shared" si="39"/>
        <v>163</v>
      </c>
      <c r="BD118" s="8">
        <f t="array" ref="BD118">INDEX($BC$1:$BC$170,MATCH(SMALL(COUNTIF($BC$1:$BC$170,"&lt;"&amp;$BC$1:$BC$170),ROW($BC118:$BD118)),COUNTIF($BC$1:$BC$170,"&lt;"&amp;$BC$1:$BC$170),0))</f>
        <v>118</v>
      </c>
      <c r="BE118" s="8" t="str">
        <f t="array" ref="BE118">INDEX($BB$1:$BB$170,SMALL(IF($BC$1:$BC$170=$BD118,ROW($BC$1:$BC$170)),COUNTIF($BD$1:$BD118,$BD118)),1)</f>
        <v>Stockton-on-Tees</v>
      </c>
      <c r="BF118" s="8">
        <f t="shared" si="40"/>
        <v>118</v>
      </c>
      <c r="BG118" s="8" t="str">
        <f t="shared" si="41"/>
        <v>Stockton-on-Tees</v>
      </c>
    </row>
    <row r="119" spans="1:59" x14ac:dyDescent="0.25">
      <c r="A119" s="26" t="s">
        <v>593</v>
      </c>
      <c r="B119" t="str">
        <f t="shared" si="42"/>
        <v>R80</v>
      </c>
      <c r="C119" t="str">
        <f t="shared" si="43"/>
        <v>Predominantly Rural</v>
      </c>
      <c r="E119">
        <f>VLOOKUP(A119,'average earnings resident 2012'!$A$12:$EW$598,lists!$B$12,FALSE)</f>
        <v>132000</v>
      </c>
      <c r="F119">
        <f t="shared" si="44"/>
        <v>106</v>
      </c>
      <c r="G119">
        <f t="shared" si="45"/>
        <v>106</v>
      </c>
      <c r="J119">
        <f>VLOOKUP(A119,'average earnings workplace 2012'!$A$13:$GY$599,lists1!$B$12,FALSE)</f>
        <v>9.85</v>
      </c>
      <c r="K119">
        <f t="shared" si="46"/>
        <v>101</v>
      </c>
      <c r="L119">
        <f t="shared" si="47"/>
        <v>101</v>
      </c>
      <c r="AF119" s="32" t="s">
        <v>509</v>
      </c>
      <c r="AG119" s="9">
        <f t="shared" si="30"/>
        <v>138</v>
      </c>
      <c r="AH119" s="9">
        <f t="array" ref="AH119">INDEX($AG$1:$AG$170,MATCH(SMALL(COUNTIF($AG$1:$AG$170,"&lt;"&amp;$AG$1:$AG$170),ROW($AG119:$AH119)),COUNTIF($AG$1:$AG$170,"&lt;"&amp;$AG$1:$AG$170),0))</f>
        <v>119</v>
      </c>
      <c r="AI119" s="9" t="str">
        <f t="array" ref="AI119">INDEX($AF$1:$AF$170,SMALL(IF($AG$1:$AG$170=$AH119,ROW($AG$1:$AG$170)),COUNTIF($AH$1:$AH119,$AH119)),1)</f>
        <v>Dudley</v>
      </c>
      <c r="AJ119" s="9">
        <f t="shared" si="31"/>
        <v>119</v>
      </c>
      <c r="AK119" s="9" t="str">
        <f t="shared" si="32"/>
        <v>Dudley</v>
      </c>
      <c r="BB119" s="29" t="s">
        <v>509</v>
      </c>
      <c r="BC119" s="8">
        <f t="shared" si="39"/>
        <v>138</v>
      </c>
      <c r="BD119" s="8">
        <f t="array" ref="BD119">INDEX($BC$1:$BC$170,MATCH(SMALL(COUNTIF($BC$1:$BC$170,"&lt;"&amp;$BC$1:$BC$170),ROW($BC119:$BD119)),COUNTIF($BC$1:$BC$170,"&lt;"&amp;$BC$1:$BC$170),0))</f>
        <v>119</v>
      </c>
      <c r="BE119" s="8" t="str">
        <f t="array" ref="BE119">INDEX($BB$1:$BB$170,SMALL(IF($BC$1:$BC$170=$BD119,ROW($BC$1:$BC$170)),COUNTIF($BD$1:$BD119,$BD119)),1)</f>
        <v>Telford and Wrekin</v>
      </c>
      <c r="BF119" s="8">
        <f t="shared" si="40"/>
        <v>119</v>
      </c>
      <c r="BG119" s="8" t="str">
        <f t="shared" si="41"/>
        <v>Telford and Wrekin</v>
      </c>
    </row>
    <row r="120" spans="1:59" x14ac:dyDescent="0.25">
      <c r="A120" s="26" t="s">
        <v>625</v>
      </c>
      <c r="B120" t="str">
        <f t="shared" si="42"/>
        <v>R80</v>
      </c>
      <c r="C120" t="str">
        <f t="shared" si="43"/>
        <v>Predominantly Rural</v>
      </c>
      <c r="E120">
        <f>VLOOKUP(A120,'average earnings resident 2012'!$A$12:$EW$598,lists!$B$12,FALSE)</f>
        <v>150000</v>
      </c>
      <c r="F120">
        <f t="shared" si="44"/>
        <v>91</v>
      </c>
      <c r="G120">
        <f t="shared" si="45"/>
        <v>91</v>
      </c>
      <c r="J120">
        <f>VLOOKUP(A120,'average earnings workplace 2012'!$A$13:$GY$599,lists1!$B$12,FALSE)</f>
        <v>12.35</v>
      </c>
      <c r="K120">
        <f t="shared" si="46"/>
        <v>43</v>
      </c>
      <c r="L120">
        <f t="shared" si="47"/>
        <v>43</v>
      </c>
      <c r="AF120" s="32" t="s">
        <v>718</v>
      </c>
      <c r="AG120" s="9">
        <f t="shared" si="30"/>
        <v>28</v>
      </c>
      <c r="AH120" s="9">
        <f t="array" ref="AH120">INDEX($AG$1:$AG$170,MATCH(SMALL(COUNTIF($AG$1:$AG$170,"&lt;"&amp;$AG$1:$AG$170),ROW($AG120:$AH120)),COUNTIF($AG$1:$AG$170,"&lt;"&amp;$AG$1:$AG$170),0))</f>
        <v>120</v>
      </c>
      <c r="AI120" s="9" t="str">
        <f t="array" ref="AI120">INDEX($AF$1:$AF$170,SMALL(IF($AG$1:$AG$170=$AH120,ROW($AG$1:$AG$170)),COUNTIF($AH$1:$AH120,$AH120)),1)</f>
        <v>Birmingham</v>
      </c>
      <c r="AJ120" s="9">
        <f t="shared" si="31"/>
        <v>120</v>
      </c>
      <c r="AK120" s="9" t="str">
        <f t="shared" si="32"/>
        <v>Birmingham</v>
      </c>
      <c r="BB120" s="29" t="s">
        <v>718</v>
      </c>
      <c r="BC120" s="8">
        <f t="shared" si="39"/>
        <v>5</v>
      </c>
      <c r="BD120" s="8">
        <f t="array" ref="BD120">INDEX($BC$1:$BC$170,MATCH(SMALL(COUNTIF($BC$1:$BC$170,"&lt;"&amp;$BC$1:$BC$170),ROW($BC120:$BD120)),COUNTIF($BC$1:$BC$170,"&lt;"&amp;$BC$1:$BC$170),0))</f>
        <v>119</v>
      </c>
      <c r="BE120" s="8" t="str">
        <f t="array" ref="BE120">INDEX($BB$1:$BB$170,SMALL(IF($BC$1:$BC$170=$BD120,ROW($BC$1:$BC$170)),COUNTIF($BD$1:$BD120,$BD120)),1)</f>
        <v>Thurrock</v>
      </c>
      <c r="BF120" s="8">
        <f t="shared" si="40"/>
        <v>119</v>
      </c>
      <c r="BG120" s="8" t="str">
        <f t="shared" si="41"/>
        <v>Thurrock</v>
      </c>
    </row>
    <row r="121" spans="1:59" x14ac:dyDescent="0.25">
      <c r="A121" s="26" t="s">
        <v>759</v>
      </c>
      <c r="B121" t="str">
        <f t="shared" si="42"/>
        <v>R80</v>
      </c>
      <c r="C121" t="str">
        <f t="shared" si="43"/>
        <v>Predominantly Rural</v>
      </c>
      <c r="E121">
        <f>VLOOKUP(A121,'average earnings resident 2012'!$A$12:$EW$598,lists!$B$12,FALSE)</f>
        <v>170000</v>
      </c>
      <c r="F121">
        <f t="shared" si="44"/>
        <v>77</v>
      </c>
      <c r="G121">
        <f t="shared" si="45"/>
        <v>77</v>
      </c>
      <c r="J121">
        <f>VLOOKUP(A121,'average earnings workplace 2012'!$A$13:$GY$599,lists1!$B$12,FALSE)</f>
        <v>11</v>
      </c>
      <c r="K121">
        <f t="shared" si="46"/>
        <v>83</v>
      </c>
      <c r="L121">
        <f t="shared" si="47"/>
        <v>83</v>
      </c>
      <c r="AF121" s="32" t="s">
        <v>693</v>
      </c>
      <c r="AG121" s="9">
        <f t="shared" si="30"/>
        <v>57</v>
      </c>
      <c r="AH121" s="9">
        <f t="array" ref="AH121">INDEX($AG$1:$AG$170,MATCH(SMALL(COUNTIF($AG$1:$AG$170,"&lt;"&amp;$AG$1:$AG$170),ROW($AG121:$AH121)),COUNTIF($AG$1:$AG$170,"&lt;"&amp;$AG$1:$AG$170),0))</f>
        <v>120</v>
      </c>
      <c r="AI121" s="9" t="str">
        <f t="array" ref="AI121">INDEX($AF$1:$AF$170,SMALL(IF($AG$1:$AG$170=$AH121,ROW($AG$1:$AG$170)),COUNTIF($AH$1:$AH121,$AH121)),1)</f>
        <v>Nuneaton and Bedworth</v>
      </c>
      <c r="AJ121" s="9">
        <f t="shared" si="31"/>
        <v>120</v>
      </c>
      <c r="AK121" s="9" t="str">
        <f t="shared" si="32"/>
        <v>Nuneaton and Bedworth</v>
      </c>
      <c r="BB121" s="29" t="s">
        <v>693</v>
      </c>
      <c r="BC121" s="8">
        <f t="shared" si="39"/>
        <v>12</v>
      </c>
      <c r="BD121" s="8">
        <f t="array" ref="BD121">INDEX($BC$1:$BC$170,MATCH(SMALL(COUNTIF($BC$1:$BC$170,"&lt;"&amp;$BC$1:$BC$170),ROW($BC121:$BD121)),COUNTIF($BC$1:$BC$170,"&lt;"&amp;$BC$1:$BC$170),0))</f>
        <v>121</v>
      </c>
      <c r="BE121" s="8" t="str">
        <f t="array" ref="BE121">INDEX($BB$1:$BB$170,SMALL(IF($BC$1:$BC$170=$BD121,ROW($BC$1:$BC$170)),COUNTIF($BD$1:$BD121,$BD121)),1)</f>
        <v>Kingston upon Hull, City of</v>
      </c>
      <c r="BF121" s="8">
        <f t="shared" si="40"/>
        <v>121</v>
      </c>
      <c r="BG121" s="8" t="str">
        <f t="shared" si="41"/>
        <v>Kingston upon Hull, City of</v>
      </c>
    </row>
    <row r="122" spans="1:59" x14ac:dyDescent="0.25">
      <c r="A122" s="26" t="s">
        <v>480</v>
      </c>
      <c r="B122" t="str">
        <f t="shared" si="42"/>
        <v>SR</v>
      </c>
      <c r="C122" t="str">
        <f t="shared" si="43"/>
        <v>Significant Rural</v>
      </c>
      <c r="E122">
        <f>VLOOKUP(A122,'average earnings resident 2012'!$A$12:$EW$598,lists!$B$12,FALSE)</f>
        <v>155000</v>
      </c>
      <c r="F122">
        <f t="shared" si="44"/>
        <v>42</v>
      </c>
      <c r="G122">
        <f t="shared" si="45"/>
        <v>42</v>
      </c>
      <c r="J122">
        <f>VLOOKUP(A122,'average earnings workplace 2012'!$A$13:$GY$599,lists1!$B$12,FALSE)</f>
        <v>14.35</v>
      </c>
      <c r="K122">
        <f t="shared" si="46"/>
        <v>14</v>
      </c>
      <c r="L122">
        <f t="shared" si="47"/>
        <v>14</v>
      </c>
      <c r="AF122" s="32" t="s">
        <v>473</v>
      </c>
      <c r="AG122" s="9">
        <f t="shared" si="30"/>
        <v>144</v>
      </c>
      <c r="AH122" s="9">
        <f t="array" ref="AH122">INDEX($AG$1:$AG$170,MATCH(SMALL(COUNTIF($AG$1:$AG$170,"&lt;"&amp;$AG$1:$AG$170),ROW($AG122:$AH122)),COUNTIF($AG$1:$AG$170,"&lt;"&amp;$AG$1:$AG$170),0))</f>
        <v>122</v>
      </c>
      <c r="AI122" s="9" t="str">
        <f t="array" ref="AI122">INDEX($AF$1:$AF$170,SMALL(IF($AG$1:$AG$170=$AH122,ROW($AG$1:$AG$170)),COUNTIF($AH$1:$AH122,$AH122)),1)</f>
        <v>Walsall</v>
      </c>
      <c r="AJ122" s="9">
        <f t="shared" si="31"/>
        <v>122</v>
      </c>
      <c r="AK122" s="9" t="str">
        <f t="shared" si="32"/>
        <v>Walsall</v>
      </c>
      <c r="BB122" s="29" t="s">
        <v>473</v>
      </c>
      <c r="BC122" s="8">
        <f t="shared" si="39"/>
        <v>97</v>
      </c>
      <c r="BD122" s="8">
        <f t="array" ref="BD122">INDEX($BC$1:$BC$170,MATCH(SMALL(COUNTIF($BC$1:$BC$170,"&lt;"&amp;$BC$1:$BC$170),ROW($BC122:$BD122)),COUNTIF($BC$1:$BC$170,"&lt;"&amp;$BC$1:$BC$170),0))</f>
        <v>122</v>
      </c>
      <c r="BE122" s="8" t="str">
        <f t="array" ref="BE122">INDEX($BB$1:$BB$170,SMALL(IF($BC$1:$BC$170=$BD122,ROW($BC$1:$BC$170)),COUNTIF($BD$1:$BD122,$BD122)),1)</f>
        <v>Eastbourne</v>
      </c>
      <c r="BF122" s="8">
        <f t="shared" si="40"/>
        <v>122</v>
      </c>
      <c r="BG122" s="8" t="str">
        <f t="shared" si="41"/>
        <v>Eastbourne</v>
      </c>
    </row>
    <row r="123" spans="1:59" x14ac:dyDescent="0.25">
      <c r="A123" s="26" t="s">
        <v>451</v>
      </c>
      <c r="B123" t="str">
        <f t="shared" si="42"/>
        <v>MU</v>
      </c>
      <c r="C123" t="str">
        <f t="shared" si="43"/>
        <v>Predominantly Urban</v>
      </c>
      <c r="E123">
        <f>VLOOKUP(A123,'average earnings resident 2012'!$A$12:$EW$598,lists!$B$12,FALSE)</f>
        <v>116000</v>
      </c>
      <c r="F123">
        <f t="shared" si="44"/>
        <v>137</v>
      </c>
      <c r="G123">
        <f t="shared" si="45"/>
        <v>137</v>
      </c>
      <c r="J123">
        <f>VLOOKUP(A123,'average earnings workplace 2012'!$A$13:$GY$599,lists1!$B$12,FALSE)</f>
        <v>12.39</v>
      </c>
      <c r="K123">
        <f t="shared" si="46"/>
        <v>106</v>
      </c>
      <c r="L123">
        <f t="shared" si="47"/>
        <v>106</v>
      </c>
      <c r="AF123" s="32" t="s">
        <v>575</v>
      </c>
      <c r="AG123" s="9">
        <f t="shared" si="30"/>
        <v>144</v>
      </c>
      <c r="AH123" s="9">
        <f t="array" ref="AH123">INDEX($AG$1:$AG$170,MATCH(SMALL(COUNTIF($AG$1:$AG$170,"&lt;"&amp;$AG$1:$AG$170),ROW($AG123:$AH123)),COUNTIF($AG$1:$AG$170,"&lt;"&amp;$AG$1:$AG$170),0))</f>
        <v>123</v>
      </c>
      <c r="AI123" s="9" t="str">
        <f t="array" ref="AI123">INDEX($AF$1:$AF$170,SMALL(IF($AG$1:$AG$170=$AH123,ROW($AG$1:$AG$170)),COUNTIF($AH$1:$AH123,$AH123)),1)</f>
        <v>Stockton-on-Tees</v>
      </c>
      <c r="AJ123" s="9">
        <f t="shared" si="31"/>
        <v>123</v>
      </c>
      <c r="AK123" s="9" t="str">
        <f t="shared" si="32"/>
        <v>Stockton-on-Tees</v>
      </c>
      <c r="BB123" s="29" t="s">
        <v>575</v>
      </c>
      <c r="BC123" s="8">
        <f t="shared" si="39"/>
        <v>152</v>
      </c>
      <c r="BD123" s="8">
        <f t="array" ref="BD123">INDEX($BC$1:$BC$170,MATCH(SMALL(COUNTIF($BC$1:$BC$170,"&lt;"&amp;$BC$1:$BC$170),ROW($BC123:$BD123)),COUNTIF($BC$1:$BC$170,"&lt;"&amp;$BC$1:$BC$170),0))</f>
        <v>122</v>
      </c>
      <c r="BE123" s="8" t="str">
        <f t="array" ref="BE123">INDEX($BB$1:$BB$170,SMALL(IF($BC$1:$BC$170=$BD123,ROW($BC$1:$BC$170)),COUNTIF($BD$1:$BD123,$BD123)),1)</f>
        <v>Gosport</v>
      </c>
      <c r="BF123" s="8">
        <f t="shared" si="40"/>
        <v>122</v>
      </c>
      <c r="BG123" s="8" t="str">
        <f t="shared" si="41"/>
        <v>Gosport</v>
      </c>
    </row>
    <row r="124" spans="1:59" x14ac:dyDescent="0.25">
      <c r="A124" s="26" t="s">
        <v>552</v>
      </c>
      <c r="B124" t="str">
        <f t="shared" si="42"/>
        <v>LU</v>
      </c>
      <c r="C124" t="str">
        <f t="shared" si="43"/>
        <v>Predominantly Urban</v>
      </c>
      <c r="E124">
        <f>VLOOKUP(A124,'average earnings resident 2012'!$A$12:$EW$598,lists!$B$12,FALSE)</f>
        <v>130000</v>
      </c>
      <c r="F124">
        <f t="shared" si="44"/>
        <v>112</v>
      </c>
      <c r="G124">
        <f t="shared" si="45"/>
        <v>112</v>
      </c>
      <c r="J124">
        <f>VLOOKUP(A124,'average earnings workplace 2012'!$A$13:$GY$599,lists1!$B$12,FALSE)</f>
        <v>12.89</v>
      </c>
      <c r="K124">
        <f t="shared" si="46"/>
        <v>96</v>
      </c>
      <c r="L124">
        <f t="shared" si="47"/>
        <v>96</v>
      </c>
      <c r="AF124" s="32" t="s">
        <v>492</v>
      </c>
      <c r="AG124" s="9">
        <f t="shared" si="30"/>
        <v>103</v>
      </c>
      <c r="AH124" s="9">
        <f t="array" ref="AH124">INDEX($AG$1:$AG$170,MATCH(SMALL(COUNTIF($AG$1:$AG$170,"&lt;"&amp;$AG$1:$AG$170),ROW($AG124:$AH124)),COUNTIF($AG$1:$AG$170,"&lt;"&amp;$AG$1:$AG$170),0))</f>
        <v>124</v>
      </c>
      <c r="AI124" s="9" t="str">
        <f t="array" ref="AI124">INDEX($AF$1:$AF$170,SMALL(IF($AG$1:$AG$170=$AH124,ROW($AG$1:$AG$170)),COUNTIF($AH$1:$AH124,$AH124)),1)</f>
        <v>Kirklees</v>
      </c>
      <c r="AJ124" s="9">
        <f t="shared" si="31"/>
        <v>124</v>
      </c>
      <c r="AK124" s="9" t="str">
        <f t="shared" si="32"/>
        <v>Kirklees</v>
      </c>
      <c r="BB124" s="29" t="s">
        <v>492</v>
      </c>
      <c r="BC124" s="8">
        <f t="shared" si="39"/>
        <v>148</v>
      </c>
      <c r="BD124" s="8">
        <f t="array" ref="BD124">INDEX($BC$1:$BC$170,MATCH(SMALL(COUNTIF($BC$1:$BC$170,"&lt;"&amp;$BC$1:$BC$170),ROW($BC124:$BD124)),COUNTIF($BC$1:$BC$170,"&lt;"&amp;$BC$1:$BC$170),0))</f>
        <v>124</v>
      </c>
      <c r="BE124" s="8" t="str">
        <f t="array" ref="BE124">INDEX($BB$1:$BB$170,SMALL(IF($BC$1:$BC$170=$BD124,ROW($BC$1:$BC$170)),COUNTIF($BD$1:$BD124,$BD124)),1)</f>
        <v>Worcester</v>
      </c>
      <c r="BF124" s="8">
        <f t="shared" si="40"/>
        <v>124</v>
      </c>
      <c r="BG124" s="8" t="str">
        <f t="shared" si="41"/>
        <v>Worcester</v>
      </c>
    </row>
    <row r="125" spans="1:59" x14ac:dyDescent="0.25">
      <c r="A125" s="26" t="s">
        <v>760</v>
      </c>
      <c r="B125" t="str">
        <f t="shared" si="42"/>
        <v>OU</v>
      </c>
      <c r="C125" t="str">
        <f t="shared" si="43"/>
        <v>Predominantly Urban</v>
      </c>
      <c r="E125">
        <f>VLOOKUP(A125,'average earnings resident 2012'!$A$12:$EW$598,lists!$B$12,FALSE)</f>
        <v>140000</v>
      </c>
      <c r="F125">
        <f t="shared" si="44"/>
        <v>103</v>
      </c>
      <c r="G125">
        <f t="shared" si="45"/>
        <v>103</v>
      </c>
      <c r="J125">
        <f>VLOOKUP(A125,'average earnings workplace 2012'!$A$13:$GY$599,lists1!$B$12,FALSE)</f>
        <v>14.17</v>
      </c>
      <c r="K125">
        <f t="shared" si="46"/>
        <v>59</v>
      </c>
      <c r="L125">
        <f t="shared" si="47"/>
        <v>59</v>
      </c>
      <c r="AF125" s="32" t="s">
        <v>510</v>
      </c>
      <c r="AG125" s="9">
        <f t="shared" si="30"/>
        <v>126</v>
      </c>
      <c r="AH125" s="9">
        <f t="array" ref="AH125">INDEX($AG$1:$AG$170,MATCH(SMALL(COUNTIF($AG$1:$AG$170,"&lt;"&amp;$AG$1:$AG$170),ROW($AG125:$AH125)),COUNTIF($AG$1:$AG$170,"&lt;"&amp;$AG$1:$AG$170),0))</f>
        <v>125</v>
      </c>
      <c r="AI125" s="9" t="str">
        <f t="array" ref="AI125">INDEX($AF$1:$AF$170,SMALL(IF($AG$1:$AG$170=$AH125,ROW($AG$1:$AG$170)),COUNTIF($AH$1:$AH125,$AH125)),1)</f>
        <v>Leicester</v>
      </c>
      <c r="AJ125" s="9">
        <f t="shared" si="31"/>
        <v>125</v>
      </c>
      <c r="AK125" s="9" t="str">
        <f t="shared" si="32"/>
        <v>Leicester</v>
      </c>
      <c r="BB125" s="29" t="s">
        <v>510</v>
      </c>
      <c r="BC125" s="8">
        <f t="shared" si="39"/>
        <v>91</v>
      </c>
      <c r="BD125" s="8">
        <f t="array" ref="BD125">INDEX($BC$1:$BC$170,MATCH(SMALL(COUNTIF($BC$1:$BC$170,"&lt;"&amp;$BC$1:$BC$170),ROW($BC125:$BD125)),COUNTIF($BC$1:$BC$170,"&lt;"&amp;$BC$1:$BC$170),0))</f>
        <v>125</v>
      </c>
      <c r="BE125" s="8" t="str">
        <f t="array" ref="BE125">INDEX($BB$1:$BB$170,SMALL(IF($BC$1:$BC$170=$BD125,ROW($BC$1:$BC$170)),COUNTIF($BD$1:$BD125,$BD125)),1)</f>
        <v>North Tyneside</v>
      </c>
      <c r="BF125" s="8">
        <f t="shared" si="40"/>
        <v>125</v>
      </c>
      <c r="BG125" s="8" t="str">
        <f t="shared" si="41"/>
        <v>North Tyneside</v>
      </c>
    </row>
    <row r="126" spans="1:59" x14ac:dyDescent="0.25">
      <c r="A126" s="26" t="s">
        <v>847</v>
      </c>
      <c r="B126" t="str">
        <f t="shared" si="42"/>
        <v>Significant Rural</v>
      </c>
      <c r="C126" t="str">
        <f t="shared" si="43"/>
        <v>Significant Rural</v>
      </c>
      <c r="E126">
        <f>VLOOKUP(A126,'average earnings resident 2012'!$A$12:$EW$598,lists!$B$12,FALSE)</f>
        <v>180000</v>
      </c>
      <c r="F126">
        <f t="shared" si="44"/>
        <v>30</v>
      </c>
      <c r="G126">
        <f t="shared" si="45"/>
        <v>30</v>
      </c>
      <c r="J126">
        <f>VLOOKUP(A126,'average earnings workplace 2012'!$A$13:$GY$599,lists1!$B$12,FALSE)</f>
        <v>13.16</v>
      </c>
      <c r="K126">
        <f t="shared" si="46"/>
        <v>29</v>
      </c>
      <c r="L126">
        <f t="shared" si="47"/>
        <v>29</v>
      </c>
      <c r="AF126" s="32" t="s">
        <v>671</v>
      </c>
      <c r="AG126" s="9">
        <f t="shared" si="30"/>
        <v>67</v>
      </c>
      <c r="AH126" s="9">
        <f t="array" ref="AH126">INDEX($AG$1:$AG$170,MATCH(SMALL(COUNTIF($AG$1:$AG$170,"&lt;"&amp;$AG$1:$AG$170),ROW($AG126:$AH126)),COUNTIF($AG$1:$AG$170,"&lt;"&amp;$AG$1:$AG$170),0))</f>
        <v>126</v>
      </c>
      <c r="AI126" s="9" t="str">
        <f t="array" ref="AI126">INDEX($AF$1:$AF$170,SMALL(IF($AG$1:$AG$170=$AH126,ROW($AG$1:$AG$170)),COUNTIF($AH$1:$AH126,$AH126)),1)</f>
        <v>Coventry</v>
      </c>
      <c r="AJ126" s="9">
        <f t="shared" si="31"/>
        <v>126</v>
      </c>
      <c r="AK126" s="9" t="str">
        <f t="shared" si="32"/>
        <v>Coventry</v>
      </c>
      <c r="BB126" s="29" t="s">
        <v>671</v>
      </c>
      <c r="BC126" s="8">
        <f t="shared" si="39"/>
        <v>23</v>
      </c>
      <c r="BD126" s="8">
        <f t="array" ref="BD126">INDEX($BC$1:$BC$170,MATCH(SMALL(COUNTIF($BC$1:$BC$170,"&lt;"&amp;$BC$1:$BC$170),ROW($BC126:$BD126)),COUNTIF($BC$1:$BC$170,"&lt;"&amp;$BC$1:$BC$170),0))</f>
        <v>126</v>
      </c>
      <c r="BE126" s="8" t="str">
        <f t="array" ref="BE126">INDEX($BB$1:$BB$170,SMALL(IF($BC$1:$BC$170=$BD126,ROW($BC$1:$BC$170)),COUNTIF($BD$1:$BD126,$BD126)),1)</f>
        <v>Preston</v>
      </c>
      <c r="BF126" s="8">
        <f t="shared" si="40"/>
        <v>126</v>
      </c>
      <c r="BG126" s="8" t="str">
        <f t="shared" si="41"/>
        <v>Preston</v>
      </c>
    </row>
    <row r="127" spans="1:59" x14ac:dyDescent="0.25">
      <c r="A127" s="26" t="s">
        <v>689</v>
      </c>
      <c r="B127" t="str">
        <f t="shared" si="42"/>
        <v>LU</v>
      </c>
      <c r="C127" t="str">
        <f t="shared" si="43"/>
        <v>Predominantly Urban</v>
      </c>
      <c r="E127">
        <f>VLOOKUP(A127,'average earnings resident 2012'!$A$12:$EW$598,lists!$B$12,FALSE)</f>
        <v>143000</v>
      </c>
      <c r="F127">
        <f t="shared" si="44"/>
        <v>100</v>
      </c>
      <c r="G127">
        <f t="shared" si="45"/>
        <v>100</v>
      </c>
      <c r="J127">
        <f>VLOOKUP(A127,'average earnings workplace 2012'!$A$13:$GY$599,lists1!$B$12,FALSE)</f>
        <v>11.99</v>
      </c>
      <c r="K127">
        <f t="shared" si="46"/>
        <v>122</v>
      </c>
      <c r="L127">
        <f t="shared" si="47"/>
        <v>122</v>
      </c>
      <c r="AF127" s="32" t="s">
        <v>576</v>
      </c>
      <c r="AG127" s="9">
        <f t="shared" si="30"/>
        <v>61</v>
      </c>
      <c r="AH127" s="9">
        <f t="array" ref="AH127">INDEX($AG$1:$AG$170,MATCH(SMALL(COUNTIF($AG$1:$AG$170,"&lt;"&amp;$AG$1:$AG$170),ROW($AG127:$AH127)),COUNTIF($AG$1:$AG$170,"&lt;"&amp;$AG$1:$AG$170),0))</f>
        <v>126</v>
      </c>
      <c r="AI127" s="9" t="str">
        <f t="array" ref="AI127">INDEX($AF$1:$AF$170,SMALL(IF($AG$1:$AG$170=$AH127,ROW($AG$1:$AG$170)),COUNTIF($AH$1:$AH127,$AH127)),1)</f>
        <v>Sheffield</v>
      </c>
      <c r="AJ127" s="9">
        <f t="shared" si="31"/>
        <v>126</v>
      </c>
      <c r="AK127" s="9" t="str">
        <f t="shared" si="32"/>
        <v>Sheffield</v>
      </c>
      <c r="BB127" s="29" t="s">
        <v>576</v>
      </c>
      <c r="BC127" s="8">
        <f t="shared" si="39"/>
        <v>46</v>
      </c>
      <c r="BD127" s="8">
        <f t="array" ref="BD127">INDEX($BC$1:$BC$170,MATCH(SMALL(COUNTIF($BC$1:$BC$170,"&lt;"&amp;$BC$1:$BC$170),ROW($BC127:$BD127)),COUNTIF($BC$1:$BC$170,"&lt;"&amp;$BC$1:$BC$170),0))</f>
        <v>127</v>
      </c>
      <c r="BE127" s="8" t="str">
        <f t="array" ref="BE127">INDEX($BB$1:$BB$170,SMALL(IF($BC$1:$BC$170=$BD127,ROW($BC$1:$BC$170)),COUNTIF($BD$1:$BD127,$BD127)),1)</f>
        <v>Warrington</v>
      </c>
      <c r="BF127" s="8">
        <f t="shared" si="40"/>
        <v>127</v>
      </c>
      <c r="BG127" s="8" t="str">
        <f t="shared" si="41"/>
        <v>Warrington</v>
      </c>
    </row>
    <row r="128" spans="1:59" x14ac:dyDescent="0.25">
      <c r="A128" s="26" t="s">
        <v>700</v>
      </c>
      <c r="B128" t="str">
        <f t="shared" si="42"/>
        <v>MU</v>
      </c>
      <c r="C128" t="str">
        <f t="shared" si="43"/>
        <v>Predominantly Urban</v>
      </c>
      <c r="E128">
        <f>VLOOKUP(A128,'average earnings resident 2012'!$A$12:$EW$598,lists!$B$12,FALSE)</f>
        <v>180000</v>
      </c>
      <c r="F128">
        <f t="shared" si="44"/>
        <v>74</v>
      </c>
      <c r="G128">
        <f t="shared" si="45"/>
        <v>74</v>
      </c>
      <c r="J128">
        <f>VLOOKUP(A128,'average earnings workplace 2012'!$A$13:$GY$599,lists1!$B$12,FALSE)</f>
        <v>14.76</v>
      </c>
      <c r="K128">
        <f t="shared" si="46"/>
        <v>42</v>
      </c>
      <c r="L128">
        <f t="shared" si="47"/>
        <v>42</v>
      </c>
      <c r="AF128" s="32" t="s">
        <v>739</v>
      </c>
      <c r="AG128" s="9">
        <f t="shared" si="30"/>
        <v>74</v>
      </c>
      <c r="AH128" s="9">
        <f t="array" ref="AH128">INDEX($AG$1:$AG$170,MATCH(SMALL(COUNTIF($AG$1:$AG$170,"&lt;"&amp;$AG$1:$AG$170),ROW($AG128:$AH128)),COUNTIF($AG$1:$AG$170,"&lt;"&amp;$AG$1:$AG$170),0))</f>
        <v>128</v>
      </c>
      <c r="AI128" s="9" t="str">
        <f t="array" ref="AI128">INDEX($AF$1:$AF$170,SMALL(IF($AG$1:$AG$170=$AH128,ROW($AG$1:$AG$170)),COUNTIF($AH$1:$AH128,$AH128)),1)</f>
        <v>Newcastle-under-Lyme</v>
      </c>
      <c r="AJ128" s="9">
        <f t="shared" si="31"/>
        <v>128</v>
      </c>
      <c r="AK128" s="9" t="str">
        <f t="shared" si="32"/>
        <v>Newcastle-under-Lyme</v>
      </c>
      <c r="BB128" s="29" t="s">
        <v>739</v>
      </c>
      <c r="BC128" s="8">
        <f t="shared" si="39"/>
        <v>84</v>
      </c>
      <c r="BD128" s="8">
        <f t="array" ref="BD128">INDEX($BC$1:$BC$170,MATCH(SMALL(COUNTIF($BC$1:$BC$170,"&lt;"&amp;$BC$1:$BC$170),ROW($BC128:$BD128)),COUNTIF($BC$1:$BC$170,"&lt;"&amp;$BC$1:$BC$170),0))</f>
        <v>128</v>
      </c>
      <c r="BE128" s="8" t="str">
        <f t="array" ref="BE128">INDEX($BB$1:$BB$170,SMALL(IF($BC$1:$BC$170=$BD128,ROW($BC$1:$BC$170)),COUNTIF($BD$1:$BD128,$BD128)),1)</f>
        <v>Doncaster</v>
      </c>
      <c r="BF128" s="8">
        <f t="shared" si="40"/>
        <v>128</v>
      </c>
      <c r="BG128" s="8" t="str">
        <f t="shared" si="41"/>
        <v>Doncaster</v>
      </c>
    </row>
    <row r="129" spans="1:59" x14ac:dyDescent="0.25">
      <c r="A129" s="26" t="s">
        <v>620</v>
      </c>
      <c r="B129" t="str">
        <f t="shared" si="42"/>
        <v>SR</v>
      </c>
      <c r="C129" t="str">
        <f t="shared" si="43"/>
        <v>Significant Rural</v>
      </c>
      <c r="E129">
        <f>VLOOKUP(A129,'average earnings resident 2012'!$A$12:$EW$598,lists!$B$12,FALSE)</f>
        <v>128000</v>
      </c>
      <c r="F129">
        <f t="shared" si="44"/>
        <v>59</v>
      </c>
      <c r="G129">
        <f t="shared" si="45"/>
        <v>59</v>
      </c>
      <c r="J129">
        <f>VLOOKUP(A129,'average earnings workplace 2012'!$A$13:$GY$599,lists1!$B$12,FALSE)</f>
        <v>13.55</v>
      </c>
      <c r="K129">
        <f t="shared" si="46"/>
        <v>21</v>
      </c>
      <c r="L129">
        <f t="shared" si="47"/>
        <v>21</v>
      </c>
      <c r="AF129" s="32" t="s">
        <v>487</v>
      </c>
      <c r="AG129" s="9">
        <f t="shared" si="30"/>
        <v>106</v>
      </c>
      <c r="AH129" s="9">
        <f t="array" ref="AH129">INDEX($AG$1:$AG$170,MATCH(SMALL(COUNTIF($AG$1:$AG$170,"&lt;"&amp;$AG$1:$AG$170),ROW($AG129:$AH129)),COUNTIF($AG$1:$AG$170,"&lt;"&amp;$AG$1:$AG$170),0))</f>
        <v>129</v>
      </c>
      <c r="AI129" s="9" t="str">
        <f t="array" ref="AI129">INDEX($AF$1:$AF$170,SMALL(IF($AG$1:$AG$170=$AH129,ROW($AG$1:$AG$170)),COUNTIF($AH$1:$AH129,$AH129)),1)</f>
        <v>Bury</v>
      </c>
      <c r="AJ129" s="9">
        <f t="shared" si="31"/>
        <v>129</v>
      </c>
      <c r="AK129" s="9" t="str">
        <f t="shared" si="32"/>
        <v>Bury</v>
      </c>
      <c r="BB129" s="29" t="s">
        <v>487</v>
      </c>
      <c r="BC129" s="8">
        <f t="shared" si="39"/>
        <v>159</v>
      </c>
      <c r="BD129" s="8">
        <f t="array" ref="BD129">INDEX($BC$1:$BC$170,MATCH(SMALL(COUNTIF($BC$1:$BC$170,"&lt;"&amp;$BC$1:$BC$170),ROW($BC129:$BD129)),COUNTIF($BC$1:$BC$170,"&lt;"&amp;$BC$1:$BC$170),0))</f>
        <v>129</v>
      </c>
      <c r="BE129" s="8" t="str">
        <f t="array" ref="BE129">INDEX($BB$1:$BB$170,SMALL(IF($BC$1:$BC$170=$BD129,ROW($BC$1:$BC$170)),COUNTIF($BD$1:$BD129,$BD129)),1)</f>
        <v>Adur</v>
      </c>
      <c r="BF129" s="8">
        <f t="shared" si="40"/>
        <v>129</v>
      </c>
      <c r="BG129" s="8" t="str">
        <f t="shared" si="41"/>
        <v>Adur</v>
      </c>
    </row>
    <row r="130" spans="1:59" x14ac:dyDescent="0.25">
      <c r="A130" s="26" t="s">
        <v>653</v>
      </c>
      <c r="B130" t="str">
        <f t="shared" si="42"/>
        <v>MU</v>
      </c>
      <c r="C130" t="str">
        <f t="shared" si="43"/>
        <v>Predominantly Urban</v>
      </c>
      <c r="E130">
        <f>VLOOKUP(A130,'average earnings resident 2012'!$A$12:$EW$598,lists!$B$12,FALSE)</f>
        <v>249950</v>
      </c>
      <c r="F130">
        <f t="shared" si="44"/>
        <v>36</v>
      </c>
      <c r="G130">
        <f t="shared" si="45"/>
        <v>36</v>
      </c>
      <c r="J130">
        <f>VLOOKUP(A130,'average earnings workplace 2012'!$A$13:$GY$599,lists1!$B$12,FALSE)</f>
        <v>15.6</v>
      </c>
      <c r="K130">
        <f t="shared" si="46"/>
        <v>33</v>
      </c>
      <c r="L130">
        <f t="shared" si="47"/>
        <v>33</v>
      </c>
      <c r="AF130" s="32" t="s">
        <v>454</v>
      </c>
      <c r="AG130" s="9">
        <f t="shared" ref="AG130:AG170" si="48">VLOOKUP(AF130,$A$11:$L$488,7,FALSE)</f>
        <v>159</v>
      </c>
      <c r="AH130" s="9">
        <f t="array" ref="AH130">INDEX($AG$1:$AG$170,MATCH(SMALL(COUNTIF($AG$1:$AG$170,"&lt;"&amp;$AG$1:$AG$170),ROW($AG130:$AH130)),COUNTIF($AG$1:$AG$170,"&lt;"&amp;$AG$1:$AG$170),0))</f>
        <v>129</v>
      </c>
      <c r="AI130" s="9" t="str">
        <f t="array" ref="AI130">INDEX($AF$1:$AF$170,SMALL(IF($AG$1:$AG$170=$AH130,ROW($AG$1:$AG$170)),COUNTIF($AH$1:$AH130,$AH130)),1)</f>
        <v>Darlington</v>
      </c>
      <c r="AJ130" s="9">
        <f t="shared" ref="AJ130:AJ170" si="49">IF(AH130="9999","no data",(AH130-(AH$1-1)))</f>
        <v>129</v>
      </c>
      <c r="AK130" s="9" t="str">
        <f t="shared" ref="AK130:AK170" si="50">AI130</f>
        <v>Darlington</v>
      </c>
      <c r="BB130" s="29" t="s">
        <v>454</v>
      </c>
      <c r="BC130" s="8">
        <f t="shared" ref="BC130:BC170" si="51">VLOOKUP(BB130,$A$11:$L$488,12,FALSE)</f>
        <v>139</v>
      </c>
      <c r="BD130" s="8">
        <f t="array" ref="BD130">INDEX($BC$1:$BC$170,MATCH(SMALL(COUNTIF($BC$1:$BC$170,"&lt;"&amp;$BC$1:$BC$170),ROW($BC130:$BD130)),COUNTIF($BC$1:$BC$170,"&lt;"&amp;$BC$1:$BC$170),0))</f>
        <v>130</v>
      </c>
      <c r="BE130" s="8" t="str">
        <f t="array" ref="BE130">INDEX($BB$1:$BB$170,SMALL(IF($BC$1:$BC$170=$BD130,ROW($BC$1:$BC$170)),COUNTIF($BD$1:$BD130,$BD130)),1)</f>
        <v>Darlington</v>
      </c>
      <c r="BF130" s="8">
        <f t="shared" ref="BF130:BF170" si="52">IF(BD130="9999","no data",(BD130-(BD$1-1)))</f>
        <v>130</v>
      </c>
      <c r="BG130" s="8" t="str">
        <f t="shared" ref="BG130:BG170" si="53">BE130</f>
        <v>Darlington</v>
      </c>
    </row>
    <row r="131" spans="1:59" x14ac:dyDescent="0.25">
      <c r="A131" s="26" t="s">
        <v>715</v>
      </c>
      <c r="B131" t="str">
        <f t="shared" si="42"/>
        <v>SR</v>
      </c>
      <c r="C131" t="str">
        <f t="shared" si="43"/>
        <v>Significant Rural</v>
      </c>
      <c r="E131">
        <f>VLOOKUP(A131,'average earnings resident 2012'!$A$12:$EW$598,lists!$B$12,FALSE)</f>
        <v>295000</v>
      </c>
      <c r="F131">
        <f t="shared" si="44"/>
        <v>4</v>
      </c>
      <c r="G131">
        <f t="shared" si="45"/>
        <v>4</v>
      </c>
      <c r="J131">
        <f>VLOOKUP(A131,'average earnings workplace 2012'!$A$13:$GY$599,lists1!$B$12,FALSE)</f>
        <v>15.96</v>
      </c>
      <c r="K131">
        <f t="shared" si="46"/>
        <v>5</v>
      </c>
      <c r="L131">
        <f t="shared" si="47"/>
        <v>5</v>
      </c>
      <c r="AF131" s="32" t="s">
        <v>672</v>
      </c>
      <c r="AG131" s="9">
        <f t="shared" si="48"/>
        <v>87</v>
      </c>
      <c r="AH131" s="9">
        <f t="array" ref="AH131">INDEX($AG$1:$AG$170,MATCH(SMALL(COUNTIF($AG$1:$AG$170,"&lt;"&amp;$AG$1:$AG$170),ROW($AG131:$AH131)),COUNTIF($AG$1:$AG$170,"&lt;"&amp;$AG$1:$AG$170),0))</f>
        <v>131</v>
      </c>
      <c r="AI131" s="9" t="str">
        <f t="array" ref="AI131">INDEX($AF$1:$AF$170,SMALL(IF($AG$1:$AG$170=$AH131,ROW($AG$1:$AG$170)),COUNTIF($AH$1:$AH131,$AH131)),1)</f>
        <v>Corby</v>
      </c>
      <c r="AJ131" s="9">
        <f t="shared" si="49"/>
        <v>131</v>
      </c>
      <c r="AK131" s="9" t="str">
        <f t="shared" si="50"/>
        <v>Corby</v>
      </c>
      <c r="BB131" s="29" t="s">
        <v>672</v>
      </c>
      <c r="BC131" s="8">
        <f t="shared" si="51"/>
        <v>53</v>
      </c>
      <c r="BD131" s="8">
        <f t="array" ref="BD131">INDEX($BC$1:$BC$170,MATCH(SMALL(COUNTIF($BC$1:$BC$170,"&lt;"&amp;$BC$1:$BC$170),ROW($BC131:$BD131)),COUNTIF($BC$1:$BC$170,"&lt;"&amp;$BC$1:$BC$170),0))</f>
        <v>131</v>
      </c>
      <c r="BE131" s="8" t="str">
        <f t="array" ref="BE131">INDEX($BB$1:$BB$170,SMALL(IF($BC$1:$BC$170=$BD131,ROW($BC$1:$BC$170)),COUNTIF($BD$1:$BD131,$BD131)),1)</f>
        <v>Stoke-on-Trent</v>
      </c>
      <c r="BF131" s="8">
        <f t="shared" si="52"/>
        <v>131</v>
      </c>
      <c r="BG131" s="8" t="str">
        <f t="shared" si="53"/>
        <v>Stoke-on-Trent</v>
      </c>
    </row>
    <row r="132" spans="1:59" x14ac:dyDescent="0.25">
      <c r="A132" s="26" t="s">
        <v>633</v>
      </c>
      <c r="B132" t="str">
        <f t="shared" si="42"/>
        <v>MU</v>
      </c>
      <c r="C132" t="str">
        <f t="shared" si="43"/>
        <v>Predominantly Urban</v>
      </c>
      <c r="E132">
        <f>VLOOKUP(A132,'average earnings resident 2012'!$A$12:$EW$598,lists!$B$12,FALSE)</f>
        <v>312000</v>
      </c>
      <c r="F132">
        <f t="shared" si="44"/>
        <v>14</v>
      </c>
      <c r="G132">
        <f t="shared" si="45"/>
        <v>14</v>
      </c>
      <c r="J132">
        <f>VLOOKUP(A132,'average earnings workplace 2012'!$A$13:$GY$599,lists1!$B$12,FALSE)</f>
        <v>16.09</v>
      </c>
      <c r="K132">
        <f t="shared" si="46"/>
        <v>27</v>
      </c>
      <c r="L132">
        <f t="shared" si="47"/>
        <v>27</v>
      </c>
      <c r="AF132" s="32" t="s">
        <v>589</v>
      </c>
      <c r="AG132" s="9">
        <f t="shared" si="48"/>
        <v>74</v>
      </c>
      <c r="AH132" s="9">
        <f t="array" ref="AH132">INDEX($AG$1:$AG$170,MATCH(SMALL(COUNTIF($AG$1:$AG$170,"&lt;"&amp;$AG$1:$AG$170),ROW($AG132:$AH132)),COUNTIF($AG$1:$AG$170,"&lt;"&amp;$AG$1:$AG$170),0))</f>
        <v>132</v>
      </c>
      <c r="AI132" s="9" t="str">
        <f t="array" ref="AI132">INDEX($AF$1:$AF$170,SMALL(IF($AG$1:$AG$170=$AH132,ROW($AG$1:$AG$170)),COUNTIF($AH$1:$AH132,$AH132)),1)</f>
        <v>Derby</v>
      </c>
      <c r="AJ132" s="9">
        <f t="shared" si="49"/>
        <v>132</v>
      </c>
      <c r="AK132" s="9" t="str">
        <f t="shared" si="50"/>
        <v>Derby</v>
      </c>
      <c r="BB132" s="29" t="s">
        <v>589</v>
      </c>
      <c r="BC132" s="8">
        <f t="shared" si="51"/>
        <v>136</v>
      </c>
      <c r="BD132" s="8">
        <f t="array" ref="BD132">INDEX($BC$1:$BC$170,MATCH(SMALL(COUNTIF($BC$1:$BC$170,"&lt;"&amp;$BC$1:$BC$170),ROW($BC132:$BD132)),COUNTIF($BC$1:$BC$170,"&lt;"&amp;$BC$1:$BC$170),0))</f>
        <v>132</v>
      </c>
      <c r="BE132" s="8" t="str">
        <f t="array" ref="BE132">INDEX($BB$1:$BB$170,SMALL(IF($BC$1:$BC$170=$BD132,ROW($BC$1:$BC$170)),COUNTIF($BD$1:$BD132,$BD132)),1)</f>
        <v>Kirklees</v>
      </c>
      <c r="BF132" s="8">
        <f t="shared" si="52"/>
        <v>132</v>
      </c>
      <c r="BG132" s="8" t="str">
        <f t="shared" si="53"/>
        <v>Kirklees</v>
      </c>
    </row>
    <row r="133" spans="1:59" x14ac:dyDescent="0.25">
      <c r="A133" s="26" t="s">
        <v>460</v>
      </c>
      <c r="B133" t="str">
        <f t="shared" si="42"/>
        <v>OU</v>
      </c>
      <c r="C133" t="str">
        <f t="shared" si="43"/>
        <v>Predominantly Urban</v>
      </c>
      <c r="E133">
        <f>VLOOKUP(A133,'average earnings resident 2012'!$A$12:$EW$598,lists!$B$12,FALSE)</f>
        <v>115000</v>
      </c>
      <c r="F133">
        <f t="shared" si="44"/>
        <v>138</v>
      </c>
      <c r="G133">
        <f t="shared" si="45"/>
        <v>138</v>
      </c>
      <c r="J133">
        <f>VLOOKUP(A133,'average earnings workplace 2012'!$A$13:$GY$599,lists1!$B$12,FALSE)</f>
        <v>12.51</v>
      </c>
      <c r="K133">
        <f t="shared" si="46"/>
        <v>105</v>
      </c>
      <c r="L133">
        <f t="shared" si="47"/>
        <v>105</v>
      </c>
      <c r="AF133" s="32" t="s">
        <v>641</v>
      </c>
      <c r="AG133" s="9">
        <f t="shared" si="48"/>
        <v>12</v>
      </c>
      <c r="AH133" s="9">
        <f t="array" ref="AH133">INDEX($AG$1:$AG$170,MATCH(SMALL(COUNTIF($AG$1:$AG$170,"&lt;"&amp;$AG$1:$AG$170),ROW($AG133:$AH133)),COUNTIF($AG$1:$AG$170,"&lt;"&amp;$AG$1:$AG$170),0))</f>
        <v>132</v>
      </c>
      <c r="AI133" s="9" t="str">
        <f t="array" ref="AI133">INDEX($AF$1:$AF$170,SMALL(IF($AG$1:$AG$170=$AH133,ROW($AG$1:$AG$170)),COUNTIF($AH$1:$AH133,$AH133)),1)</f>
        <v>Lincoln</v>
      </c>
      <c r="AJ133" s="9">
        <f t="shared" si="49"/>
        <v>132</v>
      </c>
      <c r="AK133" s="9" t="str">
        <f t="shared" si="50"/>
        <v>Lincoln</v>
      </c>
      <c r="BB133" s="29" t="s">
        <v>641</v>
      </c>
      <c r="BC133" s="8">
        <f t="shared" si="51"/>
        <v>8</v>
      </c>
      <c r="BD133" s="8">
        <f t="array" ref="BD133">INDEX($BC$1:$BC$170,MATCH(SMALL(COUNTIF($BC$1:$BC$170,"&lt;"&amp;$BC$1:$BC$170),ROW($BC133:$BD133)),COUNTIF($BC$1:$BC$170,"&lt;"&amp;$BC$1:$BC$170),0))</f>
        <v>133</v>
      </c>
      <c r="BE133" s="8" t="str">
        <f t="array" ref="BE133">INDEX($BB$1:$BB$170,SMALL(IF($BC$1:$BC$170=$BD133,ROW($BC$1:$BC$170)),COUNTIF($BD$1:$BD133,$BD133)),1)</f>
        <v>Sunderland</v>
      </c>
      <c r="BF133" s="8">
        <f t="shared" si="52"/>
        <v>133</v>
      </c>
      <c r="BG133" s="8" t="str">
        <f t="shared" si="53"/>
        <v>Sunderland</v>
      </c>
    </row>
    <row r="134" spans="1:59" x14ac:dyDescent="0.25">
      <c r="A134" s="26" t="s">
        <v>501</v>
      </c>
      <c r="B134" t="str">
        <f t="shared" si="42"/>
        <v>R80</v>
      </c>
      <c r="C134" t="str">
        <f t="shared" si="43"/>
        <v>Predominantly Rural</v>
      </c>
      <c r="E134">
        <f>VLOOKUP(A134,'average earnings resident 2012'!$A$12:$EW$598,lists!$B$12,FALSE)</f>
        <v>200000</v>
      </c>
      <c r="F134">
        <f t="shared" si="44"/>
        <v>37</v>
      </c>
      <c r="G134">
        <f t="shared" si="45"/>
        <v>37</v>
      </c>
      <c r="J134">
        <f>VLOOKUP(A134,'average earnings workplace 2012'!$A$13:$GY$599,lists1!$B$12,FALSE)</f>
        <v>11.56</v>
      </c>
      <c r="K134">
        <f t="shared" si="46"/>
        <v>61</v>
      </c>
      <c r="L134">
        <f t="shared" si="47"/>
        <v>61</v>
      </c>
      <c r="AF134" s="32" t="s">
        <v>719</v>
      </c>
      <c r="AG134" s="9">
        <f t="shared" si="48"/>
        <v>32</v>
      </c>
      <c r="AH134" s="9">
        <f t="array" ref="AH134">INDEX($AG$1:$AG$170,MATCH(SMALL(COUNTIF($AG$1:$AG$170,"&lt;"&amp;$AG$1:$AG$170),ROW($AG134:$AH134)),COUNTIF($AG$1:$AG$170,"&lt;"&amp;$AG$1:$AG$170),0))</f>
        <v>134</v>
      </c>
      <c r="AI134" s="9" t="str">
        <f t="array" ref="AI134">INDEX($AF$1:$AF$170,SMALL(IF($AG$1:$AG$170=$AH134,ROW($AG$1:$AG$170)),COUNTIF($AH$1:$AH134,$AH134)),1)</f>
        <v>Bradford</v>
      </c>
      <c r="AJ134" s="9">
        <f t="shared" si="49"/>
        <v>134</v>
      </c>
      <c r="AK134" s="9" t="str">
        <f t="shared" si="50"/>
        <v>Bradford</v>
      </c>
      <c r="BB134" s="29" t="s">
        <v>719</v>
      </c>
      <c r="BC134" s="8">
        <f t="shared" si="51"/>
        <v>22</v>
      </c>
      <c r="BD134" s="8">
        <f t="array" ref="BD134">INDEX($BC$1:$BC$170,MATCH(SMALL(COUNTIF($BC$1:$BC$170,"&lt;"&amp;$BC$1:$BC$170),ROW($BC134:$BD134)),COUNTIF($BC$1:$BC$170,"&lt;"&amp;$BC$1:$BC$170),0))</f>
        <v>134</v>
      </c>
      <c r="BE134" s="8" t="str">
        <f t="array" ref="BE134">INDEX($BB$1:$BB$170,SMALL(IF($BC$1:$BC$170=$BD134,ROW($BC$1:$BC$170)),COUNTIF($BD$1:$BD134,$BD134)),1)</f>
        <v>Broxtowe</v>
      </c>
      <c r="BF134" s="8">
        <f t="shared" si="52"/>
        <v>134</v>
      </c>
      <c r="BG134" s="8" t="str">
        <f t="shared" si="53"/>
        <v>Broxtowe</v>
      </c>
    </row>
    <row r="135" spans="1:59" x14ac:dyDescent="0.25">
      <c r="A135" s="26" t="s">
        <v>634</v>
      </c>
      <c r="B135" t="str">
        <f t="shared" si="42"/>
        <v>MU</v>
      </c>
      <c r="C135" t="str">
        <f t="shared" si="43"/>
        <v>Predominantly Urban</v>
      </c>
      <c r="E135">
        <f>VLOOKUP(A135,'average earnings resident 2012'!$A$12:$EW$598,lists!$B$12,FALSE)</f>
        <v>464250</v>
      </c>
      <c r="F135">
        <f t="shared" si="44"/>
        <v>5</v>
      </c>
      <c r="G135">
        <f t="shared" si="45"/>
        <v>5</v>
      </c>
      <c r="J135">
        <f>VLOOKUP(A135,'average earnings workplace 2012'!$A$13:$GY$599,lists1!$B$12,FALSE)</f>
        <v>19.559999999999999</v>
      </c>
      <c r="K135">
        <f t="shared" si="46"/>
        <v>7</v>
      </c>
      <c r="L135">
        <f t="shared" si="47"/>
        <v>7</v>
      </c>
      <c r="AF135" s="32" t="s">
        <v>493</v>
      </c>
      <c r="AG135" s="9">
        <f t="shared" si="48"/>
        <v>151</v>
      </c>
      <c r="AH135" s="9">
        <f t="array" ref="AH135">INDEX($AG$1:$AG$170,MATCH(SMALL(COUNTIF($AG$1:$AG$170,"&lt;"&amp;$AG$1:$AG$170),ROW($AG135:$AH135)),COUNTIF($AG$1:$AG$170,"&lt;"&amp;$AG$1:$AG$170),0))</f>
        <v>135</v>
      </c>
      <c r="AI135" s="9" t="str">
        <f t="array" ref="AI135">INDEX($AF$1:$AF$170,SMALL(IF($AG$1:$AG$170=$AH135,ROW($AG$1:$AG$170)),COUNTIF($AH$1:$AH135,$AH135)),1)</f>
        <v>Chesterfield</v>
      </c>
      <c r="AJ135" s="9">
        <f t="shared" si="49"/>
        <v>135</v>
      </c>
      <c r="AK135" s="9" t="str">
        <f t="shared" si="50"/>
        <v>Chesterfield</v>
      </c>
      <c r="BB135" s="29" t="s">
        <v>493</v>
      </c>
      <c r="BC135" s="8">
        <f t="shared" si="51"/>
        <v>150</v>
      </c>
      <c r="BD135" s="8">
        <f t="array" ref="BD135">INDEX($BC$1:$BC$170,MATCH(SMALL(COUNTIF($BC$1:$BC$170,"&lt;"&amp;$BC$1:$BC$170),ROW($BC135:$BD135)),COUNTIF($BC$1:$BC$170,"&lt;"&amp;$BC$1:$BC$170),0))</f>
        <v>135</v>
      </c>
      <c r="BE135" s="8" t="str">
        <f t="array" ref="BE135">INDEX($BB$1:$BB$170,SMALL(IF($BC$1:$BC$170=$BD135,ROW($BC$1:$BC$170)),COUNTIF($BD$1:$BD135,$BD135)),1)</f>
        <v>Pendle</v>
      </c>
      <c r="BF135" s="8">
        <f t="shared" si="52"/>
        <v>135</v>
      </c>
      <c r="BG135" s="8" t="str">
        <f t="shared" si="53"/>
        <v>Pendle</v>
      </c>
    </row>
    <row r="136" spans="1:59" x14ac:dyDescent="0.25">
      <c r="A136" s="26" t="s">
        <v>840</v>
      </c>
      <c r="B136" t="str">
        <f t="shared" si="42"/>
        <v>Significant Rural</v>
      </c>
      <c r="C136" t="str">
        <f t="shared" si="43"/>
        <v>Significant Rural</v>
      </c>
      <c r="E136">
        <f>VLOOKUP(A136,'average earnings resident 2012'!$A$12:$EW$598,lists!$B$12,FALSE)</f>
        <v>225000</v>
      </c>
      <c r="F136">
        <f t="shared" si="44"/>
        <v>17</v>
      </c>
      <c r="G136">
        <f t="shared" si="45"/>
        <v>17</v>
      </c>
      <c r="J136">
        <f>VLOOKUP(A136,'average earnings workplace 2012'!$A$13:$GY$599,lists1!$B$12,FALSE)</f>
        <v>14.3</v>
      </c>
      <c r="K136">
        <f t="shared" si="46"/>
        <v>15</v>
      </c>
      <c r="L136">
        <f t="shared" si="47"/>
        <v>15</v>
      </c>
      <c r="AF136" s="32" t="s">
        <v>614</v>
      </c>
      <c r="AG136" s="9">
        <f t="shared" si="48"/>
        <v>85</v>
      </c>
      <c r="AH136" s="9">
        <f t="array" ref="AH136">INDEX($AG$1:$AG$170,MATCH(SMALL(COUNTIF($AG$1:$AG$170,"&lt;"&amp;$AG$1:$AG$170),ROW($AG136:$AH136)),COUNTIF($AG$1:$AG$170,"&lt;"&amp;$AG$1:$AG$170),0))</f>
        <v>135</v>
      </c>
      <c r="AI136" s="9" t="str">
        <f t="array" ref="AI136">INDEX($AF$1:$AF$170,SMALL(IF($AG$1:$AG$170=$AH136,ROW($AG$1:$AG$170)),COUNTIF($AH$1:$AH136,$AH136)),1)</f>
        <v>Erewash</v>
      </c>
      <c r="AJ136" s="9">
        <f t="shared" si="49"/>
        <v>135</v>
      </c>
      <c r="AK136" s="9" t="str">
        <f t="shared" si="50"/>
        <v>Erewash</v>
      </c>
      <c r="BB136" s="29" t="s">
        <v>614</v>
      </c>
      <c r="BC136" s="8">
        <f t="shared" si="51"/>
        <v>16</v>
      </c>
      <c r="BD136" s="8">
        <f t="array" ref="BD136">INDEX($BC$1:$BC$170,MATCH(SMALL(COUNTIF($BC$1:$BC$170,"&lt;"&amp;$BC$1:$BC$170),ROW($BC136:$BD136)),COUNTIF($BC$1:$BC$170,"&lt;"&amp;$BC$1:$BC$170),0))</f>
        <v>136</v>
      </c>
      <c r="BE136" s="8" t="str">
        <f t="array" ref="BE136">INDEX($BB$1:$BB$170,SMALL(IF($BC$1:$BC$170=$BD136,ROW($BC$1:$BC$170)),COUNTIF($BD$1:$BD136,$BD136)),1)</f>
        <v>Southend-on-Sea</v>
      </c>
      <c r="BF136" s="8">
        <f t="shared" si="52"/>
        <v>136</v>
      </c>
      <c r="BG136" s="8" t="str">
        <f t="shared" si="53"/>
        <v>Southend-on-Sea</v>
      </c>
    </row>
    <row r="137" spans="1:59" x14ac:dyDescent="0.25">
      <c r="A137" s="26" t="s">
        <v>530</v>
      </c>
      <c r="B137" t="str">
        <f t="shared" si="42"/>
        <v>R80</v>
      </c>
      <c r="C137" t="str">
        <f t="shared" si="43"/>
        <v>Predominantly Rural</v>
      </c>
      <c r="E137">
        <f>VLOOKUP(A137,'average earnings resident 2012'!$A$12:$EW$598,lists!$B$12,FALSE)</f>
        <v>186500</v>
      </c>
      <c r="F137">
        <f t="shared" si="44"/>
        <v>48</v>
      </c>
      <c r="G137">
        <f t="shared" si="45"/>
        <v>48</v>
      </c>
      <c r="J137">
        <f>VLOOKUP(A137,'average earnings workplace 2012'!$A$13:$GY$599,lists1!$B$12,FALSE)</f>
        <v>10.97</v>
      </c>
      <c r="K137">
        <f t="shared" si="46"/>
        <v>84</v>
      </c>
      <c r="L137">
        <f t="shared" si="47"/>
        <v>84</v>
      </c>
      <c r="AF137" s="32" t="s">
        <v>474</v>
      </c>
      <c r="AG137" s="9">
        <f t="shared" si="48"/>
        <v>89</v>
      </c>
      <c r="AH137" s="9">
        <f t="array" ref="AH137">INDEX($AG$1:$AG$170,MATCH(SMALL(COUNTIF($AG$1:$AG$170,"&lt;"&amp;$AG$1:$AG$170),ROW($AG137:$AH137)),COUNTIF($AG$1:$AG$170,"&lt;"&amp;$AG$1:$AG$170),0))</f>
        <v>137</v>
      </c>
      <c r="AI137" s="9" t="str">
        <f t="array" ref="AI137">INDEX($AF$1:$AF$170,SMALL(IF($AG$1:$AG$170=$AH137,ROW($AG$1:$AG$170)),COUNTIF($AH$1:$AH137,$AH137)),1)</f>
        <v>Gateshead</v>
      </c>
      <c r="AJ137" s="9">
        <f t="shared" si="49"/>
        <v>137</v>
      </c>
      <c r="AK137" s="9" t="str">
        <f t="shared" si="50"/>
        <v>Gateshead</v>
      </c>
      <c r="BB137" s="29" t="s">
        <v>474</v>
      </c>
      <c r="BC137" s="8">
        <f t="shared" si="51"/>
        <v>68</v>
      </c>
      <c r="BD137" s="8">
        <f t="array" ref="BD137">INDEX($BC$1:$BC$170,MATCH(SMALL(COUNTIF($BC$1:$BC$170,"&lt;"&amp;$BC$1:$BC$170),ROW($BC137:$BD137)),COUNTIF($BC$1:$BC$170,"&lt;"&amp;$BC$1:$BC$170),0))</f>
        <v>137</v>
      </c>
      <c r="BE137" s="8" t="str">
        <f t="array" ref="BE137">INDEX($BB$1:$BB$170,SMALL(IF($BC$1:$BC$170=$BD137,ROW($BC$1:$BC$170)),COUNTIF($BD$1:$BD137,$BD137)),1)</f>
        <v>Redditch</v>
      </c>
      <c r="BF137" s="8">
        <f t="shared" si="52"/>
        <v>137</v>
      </c>
      <c r="BG137" s="8" t="str">
        <f t="shared" si="53"/>
        <v>Redditch</v>
      </c>
    </row>
    <row r="138" spans="1:59" x14ac:dyDescent="0.25">
      <c r="A138" s="26" t="s">
        <v>635</v>
      </c>
      <c r="B138" t="str">
        <f t="shared" si="42"/>
        <v>MU</v>
      </c>
      <c r="C138" t="str">
        <f t="shared" si="43"/>
        <v>Predominantly Urban</v>
      </c>
      <c r="E138">
        <f>VLOOKUP(A138,'average earnings resident 2012'!$A$12:$EW$598,lists!$B$12,FALSE)</f>
        <v>305000</v>
      </c>
      <c r="F138">
        <f t="shared" si="44"/>
        <v>16</v>
      </c>
      <c r="G138">
        <f t="shared" si="45"/>
        <v>16</v>
      </c>
      <c r="J138">
        <f>VLOOKUP(A138,'average earnings workplace 2012'!$A$13:$GY$599,lists1!$B$12,FALSE)</f>
        <v>13.67</v>
      </c>
      <c r="K138">
        <f t="shared" si="46"/>
        <v>76</v>
      </c>
      <c r="L138">
        <f t="shared" si="47"/>
        <v>76</v>
      </c>
      <c r="AF138" s="32" t="s">
        <v>450</v>
      </c>
      <c r="AG138" s="9">
        <f t="shared" si="48"/>
        <v>123</v>
      </c>
      <c r="AH138" s="9">
        <f t="array" ref="AH138">INDEX($AG$1:$AG$170,MATCH(SMALL(COUNTIF($AG$1:$AG$170,"&lt;"&amp;$AG$1:$AG$170),ROW($AG138:$AH138)),COUNTIF($AG$1:$AG$170,"&lt;"&amp;$AG$1:$AG$170),0))</f>
        <v>138</v>
      </c>
      <c r="AI138" s="9" t="str">
        <f t="array" ref="AI138">INDEX($AF$1:$AF$170,SMALL(IF($AG$1:$AG$170=$AH138,ROW($AG$1:$AG$170)),COUNTIF($AH$1:$AH138,$AH138)),1)</f>
        <v>Halton</v>
      </c>
      <c r="AJ138" s="9">
        <f t="shared" si="49"/>
        <v>138</v>
      </c>
      <c r="AK138" s="9" t="str">
        <f t="shared" si="50"/>
        <v>Halton</v>
      </c>
      <c r="BB138" s="29" t="s">
        <v>450</v>
      </c>
      <c r="BC138" s="8">
        <f t="shared" si="51"/>
        <v>118</v>
      </c>
      <c r="BD138" s="8">
        <f t="array" ref="BD138">INDEX($BC$1:$BC$170,MATCH(SMALL(COUNTIF($BC$1:$BC$170,"&lt;"&amp;$BC$1:$BC$170),ROW($BC138:$BD138)),COUNTIF($BC$1:$BC$170,"&lt;"&amp;$BC$1:$BC$170),0))</f>
        <v>138</v>
      </c>
      <c r="BE138" s="8" t="str">
        <f t="array" ref="BE138">INDEX($BB$1:$BB$170,SMALL(IF($BC$1:$BC$170=$BD138,ROW($BC$1:$BC$170)),COUNTIF($BD$1:$BD138,$BD138)),1)</f>
        <v>Rotherham</v>
      </c>
      <c r="BF138" s="8">
        <f t="shared" si="52"/>
        <v>138</v>
      </c>
      <c r="BG138" s="8" t="str">
        <f t="shared" si="53"/>
        <v>Rotherham</v>
      </c>
    </row>
    <row r="139" spans="1:59" x14ac:dyDescent="0.25">
      <c r="A139" s="26" t="s">
        <v>603</v>
      </c>
      <c r="B139" t="str">
        <f t="shared" ref="B139:B202" si="54">VLOOKUP(A139,A$496:B$856,2,FALSE)</f>
        <v>OU</v>
      </c>
      <c r="C139" t="str">
        <f t="shared" ref="C139:C202" si="55">IF(B139="OU","Predominantly Urban",IF(B139="MU","Predominantly Urban",IF(B139="LU","Predominantly Urban",IF(B139="SR","Significant Rural",IF(B139="R50","Predominantly Rural",IF(B139="R80","Predominantly Rural",IF(B139="Predominantly Rural","Predominantly Rural",IF(B139="Predominantly Urban","Predominantly Urban",IF(B139="Significant Rural","Significant Rural","error")))))))))</f>
        <v>Predominantly Urban</v>
      </c>
      <c r="E139">
        <f>VLOOKUP(A139,'average earnings resident 2012'!$A$12:$EW$598,lists!$B$12,FALSE)</f>
        <v>172650</v>
      </c>
      <c r="F139">
        <f t="shared" ref="F139:F202" si="56">1+SUMPRODUCT((C$11:C$488=C139)*(E$11:E$488&gt;E139))</f>
        <v>81</v>
      </c>
      <c r="G139">
        <f t="shared" ref="G139:G202" si="57">IF(E139="&amp;^%","9999",F139)</f>
        <v>81</v>
      </c>
      <c r="J139">
        <f>VLOOKUP(A139,'average earnings workplace 2012'!$A$13:$GY$599,lists1!$B$12,FALSE)</f>
        <v>13.68</v>
      </c>
      <c r="K139">
        <f t="shared" ref="K139:K202" si="58">1+SUMPRODUCT((C$11:C$488=C139)*(J$11:J$488&gt;J139))</f>
        <v>75</v>
      </c>
      <c r="L139">
        <f t="shared" ref="L139:L202" si="59">IF(J139="&amp;^%","9999",K139)</f>
        <v>75</v>
      </c>
      <c r="AF139" s="32" t="s">
        <v>557</v>
      </c>
      <c r="AG139" s="9">
        <f t="shared" si="48"/>
        <v>167</v>
      </c>
      <c r="AH139" s="9">
        <f t="array" ref="AH139">INDEX($AG$1:$AG$170,MATCH(SMALL(COUNTIF($AG$1:$AG$170,"&lt;"&amp;$AG$1:$AG$170),ROW($AG139:$AH139)),COUNTIF($AG$1:$AG$170,"&lt;"&amp;$AG$1:$AG$170),0))</f>
        <v>138</v>
      </c>
      <c r="AI139" s="9" t="str">
        <f t="array" ref="AI139">INDEX($AF$1:$AF$170,SMALL(IF($AG$1:$AG$170=$AH139,ROW($AG$1:$AG$170)),COUNTIF($AH$1:$AH139,$AH139)),1)</f>
        <v>Preston</v>
      </c>
      <c r="AJ139" s="9">
        <f t="shared" si="49"/>
        <v>138</v>
      </c>
      <c r="AK139" s="9" t="str">
        <f t="shared" si="50"/>
        <v>Preston</v>
      </c>
      <c r="BB139" s="29" t="s">
        <v>557</v>
      </c>
      <c r="BC139" s="8">
        <f t="shared" si="51"/>
        <v>131</v>
      </c>
      <c r="BD139" s="8">
        <f t="array" ref="BD139">INDEX($BC$1:$BC$170,MATCH(SMALL(COUNTIF($BC$1:$BC$170,"&lt;"&amp;$BC$1:$BC$170),ROW($BC139:$BD139)),COUNTIF($BC$1:$BC$170,"&lt;"&amp;$BC$1:$BC$170),0))</f>
        <v>139</v>
      </c>
      <c r="BE139" s="8" t="str">
        <f t="array" ref="BE139">INDEX($BB$1:$BB$170,SMALL(IF($BC$1:$BC$170=$BD139,ROW($BC$1:$BC$170)),COUNTIF($BD$1:$BD139,$BD139)),1)</f>
        <v>South Tyneside</v>
      </c>
      <c r="BF139" s="8">
        <f t="shared" si="52"/>
        <v>139</v>
      </c>
      <c r="BG139" s="8" t="str">
        <f t="shared" si="53"/>
        <v>South Tyneside</v>
      </c>
    </row>
    <row r="140" spans="1:59" x14ac:dyDescent="0.25">
      <c r="A140" s="26" t="s">
        <v>502</v>
      </c>
      <c r="B140" t="str">
        <f t="shared" si="54"/>
        <v>SR</v>
      </c>
      <c r="C140" t="str">
        <f t="shared" si="55"/>
        <v>Significant Rural</v>
      </c>
      <c r="E140">
        <f>VLOOKUP(A140,'average earnings resident 2012'!$A$12:$EW$598,lists!$B$12,FALSE)</f>
        <v>215000</v>
      </c>
      <c r="F140">
        <f t="shared" si="56"/>
        <v>20</v>
      </c>
      <c r="G140">
        <f t="shared" si="57"/>
        <v>20</v>
      </c>
      <c r="J140">
        <f>VLOOKUP(A140,'average earnings workplace 2012'!$A$13:$GY$599,lists1!$B$12,FALSE)</f>
        <v>10.96</v>
      </c>
      <c r="K140">
        <f t="shared" si="58"/>
        <v>62</v>
      </c>
      <c r="L140">
        <f t="shared" si="59"/>
        <v>62</v>
      </c>
      <c r="AF140" s="32" t="s">
        <v>455</v>
      </c>
      <c r="AG140" s="9">
        <f t="shared" si="48"/>
        <v>152</v>
      </c>
      <c r="AH140" s="9">
        <f t="array" ref="AH140">INDEX($AG$1:$AG$170,MATCH(SMALL(COUNTIF($AG$1:$AG$170,"&lt;"&amp;$AG$1:$AG$170),ROW($AG140:$AH140)),COUNTIF($AG$1:$AG$170,"&lt;"&amp;$AG$1:$AG$170),0))</f>
        <v>138</v>
      </c>
      <c r="AI140" s="9" t="str">
        <f t="array" ref="AI140">INDEX($AF$1:$AF$170,SMALL(IF($AG$1:$AG$170=$AH140,ROW($AG$1:$AG$170)),COUNTIF($AH$1:$AH140,$AH140)),1)</f>
        <v>Rotherham</v>
      </c>
      <c r="AJ140" s="9">
        <f t="shared" si="49"/>
        <v>138</v>
      </c>
      <c r="AK140" s="9" t="str">
        <f t="shared" si="50"/>
        <v>Rotherham</v>
      </c>
      <c r="BB140" s="29" t="s">
        <v>455</v>
      </c>
      <c r="BC140" s="8">
        <f t="shared" si="51"/>
        <v>133</v>
      </c>
      <c r="BD140" s="8">
        <f t="array" ref="BD140">INDEX($BC$1:$BC$170,MATCH(SMALL(COUNTIF($BC$1:$BC$170,"&lt;"&amp;$BC$1:$BC$170),ROW($BC140:$BD140)),COUNTIF($BC$1:$BC$170,"&lt;"&amp;$BC$1:$BC$170),0))</f>
        <v>140</v>
      </c>
      <c r="BE140" s="8" t="str">
        <f t="array" ref="BE140">INDEX($BB$1:$BB$170,SMALL(IF($BC$1:$BC$170=$BD140,ROW($BC$1:$BC$170)),COUNTIF($BD$1:$BD140,$BD140)),1)</f>
        <v>Tameside</v>
      </c>
      <c r="BF140" s="8">
        <f t="shared" si="52"/>
        <v>140</v>
      </c>
      <c r="BG140" s="8" t="str">
        <f t="shared" si="53"/>
        <v>Tameside</v>
      </c>
    </row>
    <row r="141" spans="1:59" x14ac:dyDescent="0.25">
      <c r="A141" s="26" t="s">
        <v>654</v>
      </c>
      <c r="B141" t="str">
        <f t="shared" si="54"/>
        <v>MU</v>
      </c>
      <c r="C141" t="str">
        <f t="shared" si="55"/>
        <v>Predominantly Urban</v>
      </c>
      <c r="E141">
        <f>VLOOKUP(A141,'average earnings resident 2012'!$A$12:$EW$598,lists!$B$12,FALSE)</f>
        <v>293500</v>
      </c>
      <c r="F141">
        <f t="shared" si="56"/>
        <v>23</v>
      </c>
      <c r="G141">
        <f t="shared" si="57"/>
        <v>23</v>
      </c>
      <c r="J141">
        <f>VLOOKUP(A141,'average earnings workplace 2012'!$A$13:$GY$599,lists1!$B$12,FALSE)</f>
        <v>13.96</v>
      </c>
      <c r="K141">
        <f t="shared" si="58"/>
        <v>66</v>
      </c>
      <c r="L141">
        <f t="shared" si="59"/>
        <v>66</v>
      </c>
      <c r="AF141" s="32" t="s">
        <v>843</v>
      </c>
      <c r="AG141" s="9">
        <f t="shared" si="48"/>
        <v>21</v>
      </c>
      <c r="AH141" s="9">
        <f t="array" ref="AH141">INDEX($AG$1:$AG$170,MATCH(SMALL(COUNTIF($AG$1:$AG$170,"&lt;"&amp;$AG$1:$AG$170),ROW($AG141:$AH141)),COUNTIF($AG$1:$AG$170,"&lt;"&amp;$AG$1:$AG$170),0))</f>
        <v>138</v>
      </c>
      <c r="AI141" s="9" t="str">
        <f t="array" ref="AI141">INDEX($AF$1:$AF$170,SMALL(IF($AG$1:$AG$170=$AH141,ROW($AG$1:$AG$170)),COUNTIF($AH$1:$AH141,$AH141)),1)</f>
        <v>Wolverhampton</v>
      </c>
      <c r="AJ141" s="9">
        <f t="shared" si="49"/>
        <v>138</v>
      </c>
      <c r="AK141" s="9" t="str">
        <f t="shared" si="50"/>
        <v>Wolverhampton</v>
      </c>
      <c r="BB141" s="29" t="s">
        <v>843</v>
      </c>
      <c r="BC141" s="8">
        <f t="shared" si="51"/>
        <v>24</v>
      </c>
      <c r="BD141" s="8">
        <f t="array" ref="BD141">INDEX($BC$1:$BC$170,MATCH(SMALL(COUNTIF($BC$1:$BC$170,"&lt;"&amp;$BC$1:$BC$170),ROW($BC141:$BD141)),COUNTIF($BC$1:$BC$170,"&lt;"&amp;$BC$1:$BC$170),0))</f>
        <v>141</v>
      </c>
      <c r="BE141" s="8" t="str">
        <f t="array" ref="BE141">INDEX($BB$1:$BB$170,SMALL(IF($BC$1:$BC$170=$BD141,ROW($BC$1:$BC$170)),COUNTIF($BD$1:$BD141,$BD141)),1)</f>
        <v>Castle Point</v>
      </c>
      <c r="BF141" s="8">
        <f t="shared" si="52"/>
        <v>141</v>
      </c>
      <c r="BG141" s="8" t="str">
        <f t="shared" si="53"/>
        <v>Castle Point</v>
      </c>
    </row>
    <row r="142" spans="1:59" x14ac:dyDescent="0.25">
      <c r="A142" s="26" t="s">
        <v>690</v>
      </c>
      <c r="B142" t="str">
        <f t="shared" si="54"/>
        <v>SR</v>
      </c>
      <c r="C142" t="str">
        <f t="shared" si="55"/>
        <v>Significant Rural</v>
      </c>
      <c r="E142">
        <f>VLOOKUP(A142,'average earnings resident 2012'!$A$12:$EW$598,lists!$B$12,FALSE)</f>
        <v>285000</v>
      </c>
      <c r="F142">
        <f t="shared" si="56"/>
        <v>5</v>
      </c>
      <c r="G142">
        <f t="shared" si="57"/>
        <v>5</v>
      </c>
      <c r="J142">
        <f>VLOOKUP(A142,'average earnings workplace 2012'!$A$13:$GY$599,lists1!$B$12,FALSE)</f>
        <v>17.920000000000002</v>
      </c>
      <c r="K142">
        <f t="shared" si="58"/>
        <v>2</v>
      </c>
      <c r="L142">
        <f t="shared" si="59"/>
        <v>2</v>
      </c>
      <c r="AF142" s="32" t="s">
        <v>720</v>
      </c>
      <c r="AG142" s="9">
        <f t="shared" si="48"/>
        <v>25</v>
      </c>
      <c r="AH142" s="9">
        <f t="array" ref="AH142">INDEX($AG$1:$AG$170,MATCH(SMALL(COUNTIF($AG$1:$AG$170,"&lt;"&amp;$AG$1:$AG$170),ROW($AG142:$AH142)),COUNTIF($AG$1:$AG$170,"&lt;"&amp;$AG$1:$AG$170),0))</f>
        <v>142</v>
      </c>
      <c r="AI142" s="9" t="str">
        <f t="array" ref="AI142">INDEX($AF$1:$AF$170,SMALL(IF($AG$1:$AG$170=$AH142,ROW($AG$1:$AG$170)),COUNTIF($AH$1:$AH142,$AH142)),1)</f>
        <v>Rossendale</v>
      </c>
      <c r="AJ142" s="9">
        <f t="shared" si="49"/>
        <v>142</v>
      </c>
      <c r="AK142" s="9" t="str">
        <f t="shared" si="50"/>
        <v>Rossendale</v>
      </c>
      <c r="BB142" s="29" t="s">
        <v>720</v>
      </c>
      <c r="BC142" s="8">
        <f t="shared" si="51"/>
        <v>50</v>
      </c>
      <c r="BD142" s="8">
        <f t="array" ref="BD142">INDEX($BC$1:$BC$170,MATCH(SMALL(COUNTIF($BC$1:$BC$170,"&lt;"&amp;$BC$1:$BC$170),ROW($BC142:$BD142)),COUNTIF($BC$1:$BC$170,"&lt;"&amp;$BC$1:$BC$170),0))</f>
        <v>142</v>
      </c>
      <c r="BE142" s="8" t="str">
        <f t="array" ref="BE142">INDEX($BB$1:$BB$170,SMALL(IF($BC$1:$BC$170=$BD142,ROW($BC$1:$BC$170)),COUNTIF($BD$1:$BD142,$BD142)),1)</f>
        <v>Nuneaton and Bedworth</v>
      </c>
      <c r="BF142" s="8">
        <f t="shared" si="52"/>
        <v>142</v>
      </c>
      <c r="BG142" s="8" t="str">
        <f t="shared" si="53"/>
        <v>Nuneaton and Bedworth</v>
      </c>
    </row>
    <row r="143" spans="1:59" x14ac:dyDescent="0.25">
      <c r="A143" s="26" t="s">
        <v>446</v>
      </c>
      <c r="B143" t="str">
        <f t="shared" si="54"/>
        <v>OU</v>
      </c>
      <c r="C143" t="str">
        <f t="shared" si="55"/>
        <v>Predominantly Urban</v>
      </c>
      <c r="E143">
        <f>VLOOKUP(A143,'average earnings resident 2012'!$A$12:$EW$598,lists!$B$12,FALSE)</f>
        <v>104995</v>
      </c>
      <c r="F143">
        <f t="shared" si="56"/>
        <v>158</v>
      </c>
      <c r="G143">
        <f t="shared" si="57"/>
        <v>158</v>
      </c>
      <c r="J143">
        <f>VLOOKUP(A143,'average earnings workplace 2012'!$A$13:$GY$599,lists1!$B$12,FALSE)</f>
        <v>13.01</v>
      </c>
      <c r="K143">
        <f t="shared" si="58"/>
        <v>92</v>
      </c>
      <c r="L143">
        <f t="shared" si="59"/>
        <v>92</v>
      </c>
      <c r="AF143" s="32" t="s">
        <v>662</v>
      </c>
      <c r="AG143" s="9">
        <f t="shared" si="48"/>
        <v>44</v>
      </c>
      <c r="AH143" s="9">
        <f t="array" ref="AH143">INDEX($AG$1:$AG$170,MATCH(SMALL(COUNTIF($AG$1:$AG$170,"&lt;"&amp;$AG$1:$AG$170),ROW($AG143:$AH143)),COUNTIF($AG$1:$AG$170,"&lt;"&amp;$AG$1:$AG$170),0))</f>
        <v>143</v>
      </c>
      <c r="AI143" s="9" t="str">
        <f t="array" ref="AI143">INDEX($AF$1:$AF$170,SMALL(IF($AG$1:$AG$170=$AH143,ROW($AG$1:$AG$170)),COUNTIF($AH$1:$AH143,$AH143)),1)</f>
        <v>Liverpool</v>
      </c>
      <c r="AJ143" s="9">
        <f t="shared" si="49"/>
        <v>143</v>
      </c>
      <c r="AK143" s="9" t="str">
        <f t="shared" si="50"/>
        <v>Liverpool</v>
      </c>
      <c r="BB143" s="29" t="s">
        <v>662</v>
      </c>
      <c r="BC143" s="8">
        <f t="shared" si="51"/>
        <v>143</v>
      </c>
      <c r="BD143" s="8">
        <f t="array" ref="BD143">INDEX($BC$1:$BC$170,MATCH(SMALL(COUNTIF($BC$1:$BC$170,"&lt;"&amp;$BC$1:$BC$170),ROW($BC143:$BD143)),COUNTIF($BC$1:$BC$170,"&lt;"&amp;$BC$1:$BC$170),0))</f>
        <v>143</v>
      </c>
      <c r="BE143" s="8" t="str">
        <f t="array" ref="BE143">INDEX($BB$1:$BB$170,SMALL(IF($BC$1:$BC$170=$BD143,ROW($BC$1:$BC$170)),COUNTIF($BD$1:$BD143,$BD143)),1)</f>
        <v>Sutton</v>
      </c>
      <c r="BF143" s="8">
        <f t="shared" si="52"/>
        <v>143</v>
      </c>
      <c r="BG143" s="8" t="str">
        <f t="shared" si="53"/>
        <v>Sutton</v>
      </c>
    </row>
    <row r="144" spans="1:59" x14ac:dyDescent="0.25">
      <c r="A144" s="26" t="s">
        <v>681</v>
      </c>
      <c r="B144" t="str">
        <f t="shared" si="54"/>
        <v>OU</v>
      </c>
      <c r="C144" t="str">
        <f t="shared" si="55"/>
        <v>Predominantly Urban</v>
      </c>
      <c r="E144">
        <f>VLOOKUP(A144,'average earnings resident 2012'!$A$12:$EW$598,lists!$B$12,FALSE)</f>
        <v>145000</v>
      </c>
      <c r="F144">
        <f t="shared" si="56"/>
        <v>99</v>
      </c>
      <c r="G144">
        <f t="shared" si="57"/>
        <v>99</v>
      </c>
      <c r="J144">
        <f>VLOOKUP(A144,'average earnings workplace 2012'!$A$13:$GY$599,lists1!$B$12,FALSE)</f>
        <v>12.24</v>
      </c>
      <c r="K144">
        <f t="shared" si="58"/>
        <v>115</v>
      </c>
      <c r="L144">
        <f t="shared" si="59"/>
        <v>115</v>
      </c>
      <c r="AF144" s="32" t="s">
        <v>740</v>
      </c>
      <c r="AG144" s="9">
        <f t="shared" si="48"/>
        <v>93</v>
      </c>
      <c r="AH144" s="9">
        <f t="array" ref="AH144">INDEX($AG$1:$AG$170,MATCH(SMALL(COUNTIF($AG$1:$AG$170,"&lt;"&amp;$AG$1:$AG$170),ROW($AG144:$AH144)),COUNTIF($AG$1:$AG$170,"&lt;"&amp;$AG$1:$AG$170),0))</f>
        <v>144</v>
      </c>
      <c r="AI144" s="9" t="str">
        <f t="array" ref="AI144">INDEX($AF$1:$AF$170,SMALL(IF($AG$1:$AG$170=$AH144,ROW($AG$1:$AG$170)),COUNTIF($AH$1:$AH144,$AH144)),1)</f>
        <v>Ashfield</v>
      </c>
      <c r="AJ144" s="9">
        <f t="shared" si="49"/>
        <v>144</v>
      </c>
      <c r="AK144" s="9" t="str">
        <f t="shared" si="50"/>
        <v>Ashfield</v>
      </c>
      <c r="BB144" s="29" t="s">
        <v>740</v>
      </c>
      <c r="BC144" s="8">
        <f t="shared" si="51"/>
        <v>44</v>
      </c>
      <c r="BD144" s="8">
        <f t="array" ref="BD144">INDEX($BC$1:$BC$170,MATCH(SMALL(COUNTIF($BC$1:$BC$170,"&lt;"&amp;$BC$1:$BC$170),ROW($BC144:$BD144)),COUNTIF($BC$1:$BC$170,"&lt;"&amp;$BC$1:$BC$170),0))</f>
        <v>144</v>
      </c>
      <c r="BE144" s="8" t="str">
        <f t="array" ref="BE144">INDEX($BB$1:$BB$170,SMALL(IF($BC$1:$BC$170=$BD144,ROW($BC$1:$BC$170)),COUNTIF($BD$1:$BD144,$BD144)),1)</f>
        <v>Rochdale</v>
      </c>
      <c r="BF144" s="8">
        <f t="shared" si="52"/>
        <v>144</v>
      </c>
      <c r="BG144" s="8" t="str">
        <f t="shared" si="53"/>
        <v>Rochdale</v>
      </c>
    </row>
    <row r="145" spans="1:59" x14ac:dyDescent="0.25">
      <c r="A145" s="26" t="s">
        <v>691</v>
      </c>
      <c r="B145" t="str">
        <f t="shared" si="54"/>
        <v>LU</v>
      </c>
      <c r="C145" t="str">
        <f t="shared" si="55"/>
        <v>Predominantly Urban</v>
      </c>
      <c r="E145">
        <f>VLOOKUP(A145,'average earnings resident 2012'!$A$12:$EW$598,lists!$B$12,FALSE)</f>
        <v>184750</v>
      </c>
      <c r="F145">
        <f t="shared" si="56"/>
        <v>70</v>
      </c>
      <c r="G145">
        <f t="shared" si="57"/>
        <v>70</v>
      </c>
      <c r="J145">
        <f>VLOOKUP(A145,'average earnings workplace 2012'!$A$13:$GY$599,lists1!$B$12,FALSE)</f>
        <v>14.14</v>
      </c>
      <c r="K145">
        <f t="shared" si="58"/>
        <v>60</v>
      </c>
      <c r="L145">
        <f t="shared" si="59"/>
        <v>60</v>
      </c>
      <c r="AF145" s="32" t="s">
        <v>475</v>
      </c>
      <c r="AG145" s="9">
        <f t="shared" si="48"/>
        <v>150</v>
      </c>
      <c r="AH145" s="9">
        <f t="array" ref="AH145">INDEX($AG$1:$AG$170,MATCH(SMALL(COUNTIF($AG$1:$AG$170,"&lt;"&amp;$AG$1:$AG$170),ROW($AG145:$AH145)),COUNTIF($AG$1:$AG$170,"&lt;"&amp;$AG$1:$AG$170),0))</f>
        <v>144</v>
      </c>
      <c r="AI145" s="9" t="str">
        <f t="array" ref="AI145">INDEX($AF$1:$AF$170,SMALL(IF($AG$1:$AG$170=$AH145,ROW($AG$1:$AG$170)),COUNTIF($AH$1:$AH145,$AH145)),1)</f>
        <v>Doncaster</v>
      </c>
      <c r="AJ145" s="9">
        <f t="shared" si="49"/>
        <v>144</v>
      </c>
      <c r="AK145" s="9" t="str">
        <f t="shared" si="50"/>
        <v>Doncaster</v>
      </c>
      <c r="BB145" s="29" t="s">
        <v>475</v>
      </c>
      <c r="BC145" s="8">
        <f t="shared" si="51"/>
        <v>140</v>
      </c>
      <c r="BD145" s="8">
        <f t="array" ref="BD145">INDEX($BC$1:$BC$170,MATCH(SMALL(COUNTIF($BC$1:$BC$170,"&lt;"&amp;$BC$1:$BC$170),ROW($BC145:$BD145)),COUNTIF($BC$1:$BC$170,"&lt;"&amp;$BC$1:$BC$170),0))</f>
        <v>145</v>
      </c>
      <c r="BE145" s="8" t="str">
        <f t="array" ref="BE145">INDEX($BB$1:$BB$170,SMALL(IF($BC$1:$BC$170=$BD145,ROW($BC$1:$BC$170)),COUNTIF($BD$1:$BD145,$BD145)),1)</f>
        <v>Blackburn with Darwen</v>
      </c>
      <c r="BF145" s="8">
        <f t="shared" si="52"/>
        <v>145</v>
      </c>
      <c r="BG145" s="8" t="str">
        <f t="shared" si="53"/>
        <v>Blackburn with Darwen</v>
      </c>
    </row>
    <row r="146" spans="1:59" x14ac:dyDescent="0.25">
      <c r="A146" s="26" t="s">
        <v>655</v>
      </c>
      <c r="B146" t="str">
        <f t="shared" si="54"/>
        <v>MU</v>
      </c>
      <c r="C146" t="str">
        <f t="shared" si="55"/>
        <v>Predominantly Urban</v>
      </c>
      <c r="E146">
        <f>VLOOKUP(A146,'average earnings resident 2012'!$A$12:$EW$598,lists!$B$12,FALSE)</f>
        <v>220000</v>
      </c>
      <c r="F146">
        <f t="shared" si="56"/>
        <v>47</v>
      </c>
      <c r="G146">
        <f t="shared" si="57"/>
        <v>47</v>
      </c>
      <c r="J146">
        <f>VLOOKUP(A146,'average earnings workplace 2012'!$A$13:$GY$599,lists1!$B$12,FALSE)</f>
        <v>13.11</v>
      </c>
      <c r="K146">
        <f t="shared" si="58"/>
        <v>90</v>
      </c>
      <c r="L146">
        <f t="shared" si="59"/>
        <v>90</v>
      </c>
      <c r="AF146" s="32" t="s">
        <v>566</v>
      </c>
      <c r="AG146" s="9">
        <f t="shared" si="48"/>
        <v>111</v>
      </c>
      <c r="AH146" s="9">
        <f t="array" ref="AH146">INDEX($AG$1:$AG$170,MATCH(SMALL(COUNTIF($AG$1:$AG$170,"&lt;"&amp;$AG$1:$AG$170),ROW($AG146:$AH146)),COUNTIF($AG$1:$AG$170,"&lt;"&amp;$AG$1:$AG$170),0))</f>
        <v>144</v>
      </c>
      <c r="AI146" s="9" t="str">
        <f t="array" ref="AI146">INDEX($AF$1:$AF$170,SMALL(IF($AG$1:$AG$170=$AH146,ROW($AG$1:$AG$170)),COUNTIF($AH$1:$AH146,$AH146)),1)</f>
        <v>North East Lincolnshire</v>
      </c>
      <c r="AJ146" s="9">
        <f t="shared" si="49"/>
        <v>144</v>
      </c>
      <c r="AK146" s="9" t="str">
        <f t="shared" si="50"/>
        <v>North East Lincolnshire</v>
      </c>
      <c r="BB146" s="29" t="s">
        <v>566</v>
      </c>
      <c r="BC146" s="8">
        <f t="shared" si="51"/>
        <v>166</v>
      </c>
      <c r="BD146" s="8">
        <f t="array" ref="BD146">INDEX($BC$1:$BC$170,MATCH(SMALL(COUNTIF($BC$1:$BC$170,"&lt;"&amp;$BC$1:$BC$170),ROW($BC146:$BD146)),COUNTIF($BC$1:$BC$170,"&lt;"&amp;$BC$1:$BC$170),0))</f>
        <v>146</v>
      </c>
      <c r="BE146" s="8" t="str">
        <f t="array" ref="BE146">INDEX($BB$1:$BB$170,SMALL(IF($BC$1:$BC$170=$BD146,ROW($BC$1:$BC$170)),COUNTIF($BD$1:$BD146,$BD146)),1)</f>
        <v>Ashfield</v>
      </c>
      <c r="BF146" s="8">
        <f t="shared" si="52"/>
        <v>146</v>
      </c>
      <c r="BG146" s="8" t="str">
        <f t="shared" si="53"/>
        <v>Ashfield</v>
      </c>
    </row>
    <row r="147" spans="1:59" x14ac:dyDescent="0.25">
      <c r="A147" s="26" t="s">
        <v>856</v>
      </c>
      <c r="B147" t="str">
        <f t="shared" si="54"/>
        <v>R50</v>
      </c>
      <c r="C147" t="str">
        <f t="shared" si="55"/>
        <v>Predominantly Rural</v>
      </c>
      <c r="E147">
        <f>VLOOKUP(A147,'average earnings resident 2012'!$A$12:$EW$598,lists!$B$12,FALSE)</f>
        <v>180000</v>
      </c>
      <c r="F147">
        <f t="shared" si="56"/>
        <v>62</v>
      </c>
      <c r="G147">
        <f t="shared" si="57"/>
        <v>62</v>
      </c>
      <c r="J147">
        <f>VLOOKUP(A147,'average earnings workplace 2012'!$A$13:$GY$599,lists1!$B$12,FALSE)</f>
        <v>10.27</v>
      </c>
      <c r="K147">
        <f t="shared" si="58"/>
        <v>97</v>
      </c>
      <c r="L147">
        <f t="shared" si="59"/>
        <v>97</v>
      </c>
      <c r="AF147" s="32" t="s">
        <v>558</v>
      </c>
      <c r="AG147" s="9">
        <f t="shared" si="48"/>
        <v>108</v>
      </c>
      <c r="AH147" s="9">
        <f t="array" ref="AH147">INDEX($AG$1:$AG$170,MATCH(SMALL(COUNTIF($AG$1:$AG$170,"&lt;"&amp;$AG$1:$AG$170),ROW($AG147:$AH147)),COUNTIF($AG$1:$AG$170,"&lt;"&amp;$AG$1:$AG$170),0))</f>
        <v>144</v>
      </c>
      <c r="AI147" s="9" t="str">
        <f t="array" ref="AI147">INDEX($AF$1:$AF$170,SMALL(IF($AG$1:$AG$170=$AH147,ROW($AG$1:$AG$170)),COUNTIF($AH$1:$AH147,$AH147)),1)</f>
        <v>Salford</v>
      </c>
      <c r="AJ147" s="9">
        <f t="shared" si="49"/>
        <v>144</v>
      </c>
      <c r="AK147" s="9" t="str">
        <f t="shared" si="50"/>
        <v>Salford</v>
      </c>
      <c r="BB147" s="29" t="s">
        <v>558</v>
      </c>
      <c r="BC147" s="8">
        <f t="shared" si="51"/>
        <v>119</v>
      </c>
      <c r="BD147" s="8">
        <f t="array" ref="BD147">INDEX($BC$1:$BC$170,MATCH(SMALL(COUNTIF($BC$1:$BC$170,"&lt;"&amp;$BC$1:$BC$170),ROW($BC147:$BD147)),COUNTIF($BC$1:$BC$170,"&lt;"&amp;$BC$1:$BC$170),0))</f>
        <v>146</v>
      </c>
      <c r="BE147" s="8" t="str">
        <f t="array" ref="BE147">INDEX($BB$1:$BB$170,SMALL(IF($BC$1:$BC$170=$BD147,ROW($BC$1:$BC$170)),COUNTIF($BD$1:$BD147,$BD147)),1)</f>
        <v>Walsall</v>
      </c>
      <c r="BF147" s="8">
        <f t="shared" si="52"/>
        <v>146</v>
      </c>
      <c r="BG147" s="8" t="str">
        <f t="shared" si="53"/>
        <v>Walsall</v>
      </c>
    </row>
    <row r="148" spans="1:59" x14ac:dyDescent="0.25">
      <c r="A148" s="26" t="s">
        <v>835</v>
      </c>
      <c r="B148" t="str">
        <f t="shared" si="54"/>
        <v>Predominantly Urban</v>
      </c>
      <c r="C148" t="str">
        <f t="shared" si="55"/>
        <v>Predominantly Urban</v>
      </c>
      <c r="E148">
        <f>VLOOKUP(A148,'average earnings resident 2012'!$A$12:$EW$598,lists!$B$12,FALSE)</f>
        <v>248000</v>
      </c>
      <c r="F148">
        <f t="shared" si="56"/>
        <v>38</v>
      </c>
      <c r="G148">
        <f t="shared" si="57"/>
        <v>38</v>
      </c>
      <c r="J148">
        <f>VLOOKUP(A148,'average earnings workplace 2012'!$A$13:$GY$599,lists1!$B$12,FALSE)</f>
        <v>14.62</v>
      </c>
      <c r="K148">
        <f t="shared" si="58"/>
        <v>44</v>
      </c>
      <c r="L148">
        <f t="shared" si="59"/>
        <v>44</v>
      </c>
      <c r="AF148" s="32" t="s">
        <v>705</v>
      </c>
      <c r="AG148" s="9">
        <f t="shared" si="48"/>
        <v>91</v>
      </c>
      <c r="AH148" s="9">
        <f t="array" ref="AH148">INDEX($AG$1:$AG$170,MATCH(SMALL(COUNTIF($AG$1:$AG$170,"&lt;"&amp;$AG$1:$AG$170),ROW($AG148:$AH148)),COUNTIF($AG$1:$AG$170,"&lt;"&amp;$AG$1:$AG$170),0))</f>
        <v>144</v>
      </c>
      <c r="AI148" s="9" t="str">
        <f t="array" ref="AI148">INDEX($AF$1:$AF$170,SMALL(IF($AG$1:$AG$170=$AH148,ROW($AG$1:$AG$170)),COUNTIF($AH$1:$AH148,$AH148)),1)</f>
        <v>Sandwell</v>
      </c>
      <c r="AJ148" s="9">
        <f t="shared" si="49"/>
        <v>144</v>
      </c>
      <c r="AK148" s="9" t="str">
        <f t="shared" si="50"/>
        <v>Sandwell</v>
      </c>
      <c r="BB148" s="29" t="s">
        <v>705</v>
      </c>
      <c r="BC148" s="8">
        <f t="shared" si="51"/>
        <v>160</v>
      </c>
      <c r="BD148" s="8">
        <f t="array" ref="BD148">INDEX($BC$1:$BC$170,MATCH(SMALL(COUNTIF($BC$1:$BC$170,"&lt;"&amp;$BC$1:$BC$170),ROW($BC148:$BD148)),COUNTIF($BC$1:$BC$170,"&lt;"&amp;$BC$1:$BC$170),0))</f>
        <v>148</v>
      </c>
      <c r="BE148" s="8" t="str">
        <f t="array" ref="BE148">INDEX($BB$1:$BB$170,SMALL(IF($BC$1:$BC$170=$BD148,ROW($BC$1:$BC$170)),COUNTIF($BD$1:$BD148,$BD148)),1)</f>
        <v>Sefton</v>
      </c>
      <c r="BF148" s="8">
        <f t="shared" si="52"/>
        <v>148</v>
      </c>
      <c r="BG148" s="8" t="str">
        <f t="shared" si="53"/>
        <v>Sefton</v>
      </c>
    </row>
    <row r="149" spans="1:59" x14ac:dyDescent="0.25">
      <c r="A149" s="26" t="s">
        <v>611</v>
      </c>
      <c r="B149" t="str">
        <f t="shared" si="54"/>
        <v>SR</v>
      </c>
      <c r="C149" t="str">
        <f t="shared" si="55"/>
        <v>Significant Rural</v>
      </c>
      <c r="E149">
        <f>VLOOKUP(A149,'average earnings resident 2012'!$A$12:$EW$598,lists!$B$12,FALSE)</f>
        <v>280000</v>
      </c>
      <c r="F149">
        <f t="shared" si="56"/>
        <v>6</v>
      </c>
      <c r="G149">
        <f t="shared" si="57"/>
        <v>6</v>
      </c>
      <c r="J149">
        <f>VLOOKUP(A149,'average earnings workplace 2012'!$A$13:$GY$599,lists1!$B$12,FALSE)</f>
        <v>16.16</v>
      </c>
      <c r="K149">
        <f t="shared" si="58"/>
        <v>4</v>
      </c>
      <c r="L149">
        <f t="shared" si="59"/>
        <v>4</v>
      </c>
      <c r="AF149" s="32" t="s">
        <v>615</v>
      </c>
      <c r="AG149" s="9">
        <f t="shared" si="48"/>
        <v>20</v>
      </c>
      <c r="AH149" s="9">
        <f t="array" ref="AH149">INDEX($AG$1:$AG$170,MATCH(SMALL(COUNTIF($AG$1:$AG$170,"&lt;"&amp;$AG$1:$AG$170),ROW($AG149:$AH149)),COUNTIF($AG$1:$AG$170,"&lt;"&amp;$AG$1:$AG$170),0))</f>
        <v>149</v>
      </c>
      <c r="AI149" s="9" t="str">
        <f t="array" ref="AI149">INDEX($AF$1:$AF$170,SMALL(IF($AG$1:$AG$170=$AH149,ROW($AG$1:$AG$170)),COUNTIF($AH$1:$AH149,$AH149)),1)</f>
        <v>Wigan</v>
      </c>
      <c r="AJ149" s="9">
        <f t="shared" si="49"/>
        <v>149</v>
      </c>
      <c r="AK149" s="9" t="str">
        <f t="shared" si="50"/>
        <v>Wigan</v>
      </c>
      <c r="BB149" s="29" t="s">
        <v>615</v>
      </c>
      <c r="BC149" s="8">
        <f t="shared" si="51"/>
        <v>19</v>
      </c>
      <c r="BD149" s="8">
        <f t="array" ref="BD149">INDEX($BC$1:$BC$170,MATCH(SMALL(COUNTIF($BC$1:$BC$170,"&lt;"&amp;$BC$1:$BC$170),ROW($BC149:$BD149)),COUNTIF($BC$1:$BC$170,"&lt;"&amp;$BC$1:$BC$170),0))</f>
        <v>149</v>
      </c>
      <c r="BE149" s="8" t="str">
        <f t="array" ref="BE149">INDEX($BB$1:$BB$170,SMALL(IF($BC$1:$BC$170=$BD149,ROW($BC$1:$BC$170)),COUNTIF($BD$1:$BD149,$BD149)),1)</f>
        <v>Corby</v>
      </c>
      <c r="BF149" s="8">
        <f t="shared" si="52"/>
        <v>149</v>
      </c>
      <c r="BG149" s="8" t="str">
        <f t="shared" si="53"/>
        <v>Corby</v>
      </c>
    </row>
    <row r="150" spans="1:59" x14ac:dyDescent="0.25">
      <c r="A150" s="26" t="s">
        <v>525</v>
      </c>
      <c r="B150" t="str">
        <f t="shared" si="54"/>
        <v>R50</v>
      </c>
      <c r="C150" t="str">
        <f t="shared" si="55"/>
        <v>Predominantly Rural</v>
      </c>
      <c r="E150">
        <f>VLOOKUP(A150,'average earnings resident 2012'!$A$12:$EW$598,lists!$B$12,FALSE)</f>
        <v>149950</v>
      </c>
      <c r="F150">
        <f t="shared" si="56"/>
        <v>94</v>
      </c>
      <c r="G150">
        <f t="shared" si="57"/>
        <v>94</v>
      </c>
      <c r="J150">
        <f>VLOOKUP(A150,'average earnings workplace 2012'!$A$13:$GY$599,lists1!$B$12,FALSE)</f>
        <v>11.33</v>
      </c>
      <c r="K150">
        <f t="shared" si="58"/>
        <v>71</v>
      </c>
      <c r="L150">
        <f t="shared" si="59"/>
        <v>71</v>
      </c>
      <c r="AF150" s="32" t="s">
        <v>590</v>
      </c>
      <c r="AG150" s="9">
        <f t="shared" si="48"/>
        <v>82</v>
      </c>
      <c r="AH150" s="9">
        <f t="array" ref="AH150">INDEX($AG$1:$AG$170,MATCH(SMALL(COUNTIF($AG$1:$AG$170,"&lt;"&amp;$AG$1:$AG$170),ROW($AG150:$AH150)),COUNTIF($AG$1:$AG$170,"&lt;"&amp;$AG$1:$AG$170),0))</f>
        <v>150</v>
      </c>
      <c r="AI150" s="9" t="str">
        <f t="array" ref="AI150">INDEX($AF$1:$AF$170,SMALL(IF($AG$1:$AG$170=$AH150,ROW($AG$1:$AG$170)),COUNTIF($AH$1:$AH150,$AH150)),1)</f>
        <v>Tameside</v>
      </c>
      <c r="AJ150" s="9">
        <f t="shared" si="49"/>
        <v>150</v>
      </c>
      <c r="AK150" s="9" t="str">
        <f t="shared" si="50"/>
        <v>Tameside</v>
      </c>
      <c r="BB150" s="29" t="s">
        <v>590</v>
      </c>
      <c r="BC150" s="8">
        <f t="shared" si="51"/>
        <v>119</v>
      </c>
      <c r="BD150" s="8">
        <f t="array" ref="BD150">INDEX($BC$1:$BC$170,MATCH(SMALL(COUNTIF($BC$1:$BC$170,"&lt;"&amp;$BC$1:$BC$170),ROW($BC150:$BD150)),COUNTIF($BC$1:$BC$170,"&lt;"&amp;$BC$1:$BC$170),0))</f>
        <v>150</v>
      </c>
      <c r="BE150" s="8" t="str">
        <f t="array" ref="BE150">INDEX($BB$1:$BB$170,SMALL(IF($BC$1:$BC$170=$BD150,ROW($BC$1:$BC$170)),COUNTIF($BD$1:$BD150,$BD150)),1)</f>
        <v>St. Helens</v>
      </c>
      <c r="BF150" s="8">
        <f t="shared" si="52"/>
        <v>150</v>
      </c>
      <c r="BG150" s="8" t="str">
        <f t="shared" si="53"/>
        <v>St. Helens</v>
      </c>
    </row>
    <row r="151" spans="1:59" x14ac:dyDescent="0.25">
      <c r="A151" s="26" t="s">
        <v>656</v>
      </c>
      <c r="B151" t="str">
        <f t="shared" si="54"/>
        <v>MU</v>
      </c>
      <c r="C151" t="str">
        <f t="shared" si="55"/>
        <v>Predominantly Urban</v>
      </c>
      <c r="E151">
        <f>VLOOKUP(A151,'average earnings resident 2012'!$A$12:$EW$598,lists!$B$12,FALSE)</f>
        <v>249950</v>
      </c>
      <c r="F151">
        <f t="shared" si="56"/>
        <v>36</v>
      </c>
      <c r="G151">
        <f t="shared" si="57"/>
        <v>36</v>
      </c>
      <c r="J151">
        <f>VLOOKUP(A151,'average earnings workplace 2012'!$A$13:$GY$599,lists1!$B$12,FALSE)</f>
        <v>16.260000000000002</v>
      </c>
      <c r="K151">
        <f t="shared" si="58"/>
        <v>26</v>
      </c>
      <c r="L151">
        <f t="shared" si="59"/>
        <v>26</v>
      </c>
      <c r="AF151" s="32" t="s">
        <v>741</v>
      </c>
      <c r="AG151" s="9">
        <f t="shared" si="48"/>
        <v>86</v>
      </c>
      <c r="AH151" s="9">
        <f t="array" ref="AH151">INDEX($AG$1:$AG$170,MATCH(SMALL(COUNTIF($AG$1:$AG$170,"&lt;"&amp;$AG$1:$AG$170),ROW($AG151:$AH151)),COUNTIF($AG$1:$AG$170,"&lt;"&amp;$AG$1:$AG$170),0))</f>
        <v>151</v>
      </c>
      <c r="AI151" s="9" t="str">
        <f t="array" ref="AI151">INDEX($AF$1:$AF$170,SMALL(IF($AG$1:$AG$170=$AH151,ROW($AG$1:$AG$170)),COUNTIF($AH$1:$AH151,$AH151)),1)</f>
        <v>St. Helens</v>
      </c>
      <c r="AJ151" s="9">
        <f t="shared" si="49"/>
        <v>151</v>
      </c>
      <c r="AK151" s="9" t="str">
        <f t="shared" si="50"/>
        <v>St. Helens</v>
      </c>
      <c r="BB151" s="29" t="s">
        <v>741</v>
      </c>
      <c r="BC151" s="8">
        <f t="shared" si="51"/>
        <v>168</v>
      </c>
      <c r="BD151" s="8">
        <f t="array" ref="BD151">INDEX($BC$1:$BC$170,MATCH(SMALL(COUNTIF($BC$1:$BC$170,"&lt;"&amp;$BC$1:$BC$170),ROW($BC151:$BD151)),COUNTIF($BC$1:$BC$170,"&lt;"&amp;$BC$1:$BC$170),0))</f>
        <v>151</v>
      </c>
      <c r="BE151" s="8" t="str">
        <f t="array" ref="BE151">INDEX($BB$1:$BB$170,SMALL(IF($BC$1:$BC$170=$BD151,ROW($BC$1:$BC$170)),COUNTIF($BD$1:$BD151,$BD151)),1)</f>
        <v>Rochford</v>
      </c>
      <c r="BF151" s="8">
        <f t="shared" si="52"/>
        <v>151</v>
      </c>
      <c r="BG151" s="8" t="str">
        <f t="shared" si="53"/>
        <v>Rochford</v>
      </c>
    </row>
    <row r="152" spans="1:59" x14ac:dyDescent="0.25">
      <c r="A152" s="26" t="s">
        <v>531</v>
      </c>
      <c r="B152" t="str">
        <f t="shared" si="54"/>
        <v>SR</v>
      </c>
      <c r="C152" t="str">
        <f t="shared" si="55"/>
        <v>Significant Rural</v>
      </c>
      <c r="E152">
        <f>VLOOKUP(A152,'average earnings resident 2012'!$A$12:$EW$598,lists!$B$12,FALSE)</f>
        <v>149000</v>
      </c>
      <c r="F152">
        <f t="shared" si="56"/>
        <v>47</v>
      </c>
      <c r="G152">
        <f t="shared" si="57"/>
        <v>47</v>
      </c>
      <c r="J152">
        <f>VLOOKUP(A152,'average earnings workplace 2012'!$A$13:$GY$599,lists1!$B$12,FALSE)</f>
        <v>12.88</v>
      </c>
      <c r="K152">
        <f t="shared" si="58"/>
        <v>34</v>
      </c>
      <c r="L152">
        <f t="shared" si="59"/>
        <v>34</v>
      </c>
      <c r="AF152" s="32" t="s">
        <v>642</v>
      </c>
      <c r="AG152" s="9">
        <f t="shared" si="48"/>
        <v>17</v>
      </c>
      <c r="AH152" s="9">
        <f t="array" ref="AH152">INDEX($AG$1:$AG$170,MATCH(SMALL(COUNTIF($AG$1:$AG$170,"&lt;"&amp;$AG$1:$AG$170),ROW($AG152:$AH152)),COUNTIF($AG$1:$AG$170,"&lt;"&amp;$AG$1:$AG$170),0))</f>
        <v>152</v>
      </c>
      <c r="AI152" s="9" t="str">
        <f t="array" ref="AI152">INDEX($AF$1:$AF$170,SMALL(IF($AG$1:$AG$170=$AH152,ROW($AG$1:$AG$170)),COUNTIF($AH$1:$AH152,$AH152)),1)</f>
        <v>Barnsley</v>
      </c>
      <c r="AJ152" s="9">
        <f t="shared" si="49"/>
        <v>152</v>
      </c>
      <c r="AK152" s="9" t="str">
        <f t="shared" si="50"/>
        <v>Barnsley</v>
      </c>
      <c r="BB152" s="29" t="s">
        <v>642</v>
      </c>
      <c r="BC152" s="8">
        <f t="shared" si="51"/>
        <v>2</v>
      </c>
      <c r="BD152" s="8">
        <f t="array" ref="BD152">INDEX($BC$1:$BC$170,MATCH(SMALL(COUNTIF($BC$1:$BC$170,"&lt;"&amp;$BC$1:$BC$170),ROW($BC152:$BD152)),COUNTIF($BC$1:$BC$170,"&lt;"&amp;$BC$1:$BC$170),0))</f>
        <v>152</v>
      </c>
      <c r="BE152" s="8" t="str">
        <f t="array" ref="BE152">INDEX($BB$1:$BB$170,SMALL(IF($BC$1:$BC$170=$BD152,ROW($BC$1:$BC$170)),COUNTIF($BD$1:$BD152,$BD152)),1)</f>
        <v>Sandwell</v>
      </c>
      <c r="BF152" s="8">
        <f t="shared" si="52"/>
        <v>152</v>
      </c>
      <c r="BG152" s="8" t="str">
        <f t="shared" si="53"/>
        <v>Sandwell</v>
      </c>
    </row>
    <row r="153" spans="1:59" x14ac:dyDescent="0.25">
      <c r="A153" s="26" t="s">
        <v>728</v>
      </c>
      <c r="B153" t="str">
        <f t="shared" si="54"/>
        <v>R50</v>
      </c>
      <c r="C153" t="str">
        <f t="shared" si="55"/>
        <v>Predominantly Rural</v>
      </c>
      <c r="E153">
        <f>VLOOKUP(A153,'average earnings resident 2012'!$A$12:$EW$598,lists!$B$12,FALSE)</f>
        <v>269000</v>
      </c>
      <c r="F153">
        <f t="shared" si="56"/>
        <v>9</v>
      </c>
      <c r="G153">
        <f t="shared" si="57"/>
        <v>9</v>
      </c>
      <c r="J153">
        <f>VLOOKUP(A153,'average earnings workplace 2012'!$A$13:$GY$599,lists1!$B$12,FALSE)</f>
        <v>14.35</v>
      </c>
      <c r="K153">
        <f t="shared" si="58"/>
        <v>11</v>
      </c>
      <c r="L153">
        <f t="shared" si="59"/>
        <v>11</v>
      </c>
      <c r="AF153" s="32" t="s">
        <v>476</v>
      </c>
      <c r="AG153" s="9">
        <f t="shared" si="48"/>
        <v>68</v>
      </c>
      <c r="AH153" s="9">
        <f t="array" ref="AH153">INDEX($AG$1:$AG$170,MATCH(SMALL(COUNTIF($AG$1:$AG$170,"&lt;"&amp;$AG$1:$AG$170),ROW($AG153:$AH153)),COUNTIF($AG$1:$AG$170,"&lt;"&amp;$AG$1:$AG$170),0))</f>
        <v>152</v>
      </c>
      <c r="AI153" s="9" t="str">
        <f t="array" ref="AI153">INDEX($AF$1:$AF$170,SMALL(IF($AG$1:$AG$170=$AH153,ROW($AG$1:$AG$170)),COUNTIF($AH$1:$AH153,$AH153)),1)</f>
        <v>Bolton</v>
      </c>
      <c r="AJ153" s="9">
        <f t="shared" si="49"/>
        <v>152</v>
      </c>
      <c r="AK153" s="9" t="str">
        <f t="shared" si="50"/>
        <v>Bolton</v>
      </c>
      <c r="BB153" s="29" t="s">
        <v>476</v>
      </c>
      <c r="BC153" s="8">
        <f t="shared" si="51"/>
        <v>83</v>
      </c>
      <c r="BD153" s="8">
        <f t="array" ref="BD153">INDEX($BC$1:$BC$170,MATCH(SMALL(COUNTIF($BC$1:$BC$170,"&lt;"&amp;$BC$1:$BC$170),ROW($BC153:$BD153)),COUNTIF($BC$1:$BC$170,"&lt;"&amp;$BC$1:$BC$170),0))</f>
        <v>153</v>
      </c>
      <c r="BE153" s="8" t="str">
        <f t="array" ref="BE153">INDEX($BB$1:$BB$170,SMALL(IF($BC$1:$BC$170=$BD153,ROW($BC$1:$BC$170)),COUNTIF($BD$1:$BD153,$BD153)),1)</f>
        <v>Erewash</v>
      </c>
      <c r="BF153" s="8">
        <f t="shared" si="52"/>
        <v>153</v>
      </c>
      <c r="BG153" s="8" t="str">
        <f t="shared" si="53"/>
        <v>Erewash</v>
      </c>
    </row>
    <row r="154" spans="1:59" x14ac:dyDescent="0.25">
      <c r="A154" s="26" t="s">
        <v>657</v>
      </c>
      <c r="B154" t="str">
        <f t="shared" si="54"/>
        <v>MU</v>
      </c>
      <c r="C154" t="str">
        <f t="shared" si="55"/>
        <v>Predominantly Urban</v>
      </c>
      <c r="E154">
        <f>VLOOKUP(A154,'average earnings resident 2012'!$A$12:$EW$598,lists!$B$12,FALSE)</f>
        <v>250000</v>
      </c>
      <c r="F154">
        <f t="shared" si="56"/>
        <v>32</v>
      </c>
      <c r="G154">
        <f t="shared" si="57"/>
        <v>32</v>
      </c>
      <c r="J154">
        <f>VLOOKUP(A154,'average earnings workplace 2012'!$A$13:$GY$599,lists1!$B$12,FALSE)</f>
        <v>15.87</v>
      </c>
      <c r="K154">
        <f t="shared" si="58"/>
        <v>29</v>
      </c>
      <c r="L154">
        <f t="shared" si="59"/>
        <v>29</v>
      </c>
      <c r="AF154" s="32" t="s">
        <v>577</v>
      </c>
      <c r="AG154" s="9">
        <f t="shared" si="48"/>
        <v>122</v>
      </c>
      <c r="AH154" s="9">
        <f t="array" ref="AH154">INDEX($AG$1:$AG$170,MATCH(SMALL(COUNTIF($AG$1:$AG$170,"&lt;"&amp;$AG$1:$AG$170),ROW($AG154:$AH154)),COUNTIF($AG$1:$AG$170,"&lt;"&amp;$AG$1:$AG$170),0))</f>
        <v>152</v>
      </c>
      <c r="AI154" s="9" t="str">
        <f t="array" ref="AI154">INDEX($AF$1:$AF$170,SMALL(IF($AG$1:$AG$170=$AH154,ROW($AG$1:$AG$170)),COUNTIF($AH$1:$AH154,$AH154)),1)</f>
        <v>Knowsley</v>
      </c>
      <c r="AJ154" s="9">
        <f t="shared" si="49"/>
        <v>152</v>
      </c>
      <c r="AK154" s="9" t="str">
        <f t="shared" si="50"/>
        <v>Knowsley</v>
      </c>
      <c r="BB154" s="29" t="s">
        <v>577</v>
      </c>
      <c r="BC154" s="8">
        <f t="shared" si="51"/>
        <v>146</v>
      </c>
      <c r="BD154" s="8">
        <f t="array" ref="BD154">INDEX($BC$1:$BC$170,MATCH(SMALL(COUNTIF($BC$1:$BC$170,"&lt;"&amp;$BC$1:$BC$170),ROW($BC154:$BD154)),COUNTIF($BC$1:$BC$170,"&lt;"&amp;$BC$1:$BC$170),0))</f>
        <v>154</v>
      </c>
      <c r="BE154" s="8" t="str">
        <f t="array" ref="BE154">INDEX($BB$1:$BB$170,SMALL(IF($BC$1:$BC$170=$BD154,ROW($BC$1:$BC$170)),COUNTIF($BD$1:$BD154,$BD154)),1)</f>
        <v>Weymouth and Portland</v>
      </c>
      <c r="BF154" s="8">
        <f t="shared" si="52"/>
        <v>154</v>
      </c>
      <c r="BG154" s="8" t="str">
        <f t="shared" si="53"/>
        <v>Weymouth and Portland</v>
      </c>
    </row>
    <row r="155" spans="1:59" x14ac:dyDescent="0.25">
      <c r="A155" s="26" t="s">
        <v>594</v>
      </c>
      <c r="B155" t="str">
        <f t="shared" si="54"/>
        <v>R80</v>
      </c>
      <c r="C155" t="str">
        <f t="shared" si="55"/>
        <v>Predominantly Rural</v>
      </c>
      <c r="E155">
        <f>VLOOKUP(A155,'average earnings resident 2012'!$A$12:$EW$598,lists!$B$12,FALSE)</f>
        <v>175000</v>
      </c>
      <c r="F155">
        <f t="shared" si="56"/>
        <v>67</v>
      </c>
      <c r="G155">
        <f t="shared" si="57"/>
        <v>67</v>
      </c>
      <c r="J155">
        <f>VLOOKUP(A155,'average earnings workplace 2012'!$A$13:$GY$599,lists1!$B$12,FALSE)</f>
        <v>12.51</v>
      </c>
      <c r="K155">
        <f t="shared" si="58"/>
        <v>42</v>
      </c>
      <c r="L155">
        <f t="shared" si="59"/>
        <v>42</v>
      </c>
      <c r="AF155" s="32" t="s">
        <v>663</v>
      </c>
      <c r="AG155" s="9">
        <f t="shared" si="48"/>
        <v>45</v>
      </c>
      <c r="AH155" s="9">
        <f t="array" ref="AH155">INDEX($AG$1:$AG$170,MATCH(SMALL(COUNTIF($AG$1:$AG$170,"&lt;"&amp;$AG$1:$AG$170),ROW($AG155:$AH155)),COUNTIF($AG$1:$AG$170,"&lt;"&amp;$AG$1:$AG$170),0))</f>
        <v>152</v>
      </c>
      <c r="AI155" s="9" t="str">
        <f t="array" ref="AI155">INDEX($AF$1:$AF$170,SMALL(IF($AG$1:$AG$170=$AH155,ROW($AG$1:$AG$170)),COUNTIF($AH$1:$AH155,$AH155)),1)</f>
        <v>Mansfield</v>
      </c>
      <c r="AJ155" s="9">
        <f t="shared" si="49"/>
        <v>152</v>
      </c>
      <c r="AK155" s="9" t="str">
        <f t="shared" si="50"/>
        <v>Mansfield</v>
      </c>
      <c r="BB155" s="29" t="s">
        <v>663</v>
      </c>
      <c r="BC155" s="8">
        <f t="shared" si="51"/>
        <v>62</v>
      </c>
      <c r="BD155" s="8">
        <f t="array" ref="BD155">INDEX($BC$1:$BC$170,MATCH(SMALL(COUNTIF($BC$1:$BC$170,"&lt;"&amp;$BC$1:$BC$170),ROW($BC155:$BD155)),COUNTIF($BC$1:$BC$170,"&lt;"&amp;$BC$1:$BC$170),0))</f>
        <v>155</v>
      </c>
      <c r="BE155" s="8" t="str">
        <f t="array" ref="BE155">INDEX($BB$1:$BB$170,SMALL(IF($BC$1:$BC$170=$BD155,ROW($BC$1:$BC$170)),COUNTIF($BD$1:$BD155,$BD155)),1)</f>
        <v>Bolton</v>
      </c>
      <c r="BF155" s="8">
        <f t="shared" si="52"/>
        <v>155</v>
      </c>
      <c r="BG155" s="8" t="str">
        <f t="shared" si="53"/>
        <v>Bolton</v>
      </c>
    </row>
    <row r="156" spans="1:59" x14ac:dyDescent="0.25">
      <c r="A156" s="26" t="s">
        <v>481</v>
      </c>
      <c r="B156" t="str">
        <f t="shared" si="54"/>
        <v>OU</v>
      </c>
      <c r="C156" t="str">
        <f t="shared" si="55"/>
        <v>Predominantly Urban</v>
      </c>
      <c r="E156">
        <f>VLOOKUP(A156,'average earnings resident 2012'!$A$12:$EW$598,lists!$B$12,FALSE)</f>
        <v>85000</v>
      </c>
      <c r="F156">
        <f t="shared" si="56"/>
        <v>168</v>
      </c>
      <c r="G156">
        <f t="shared" si="57"/>
        <v>168</v>
      </c>
      <c r="J156">
        <f>VLOOKUP(A156,'average earnings workplace 2012'!$A$13:$GY$599,lists1!$B$12,FALSE)</f>
        <v>12.32</v>
      </c>
      <c r="K156">
        <f t="shared" si="58"/>
        <v>109</v>
      </c>
      <c r="L156">
        <f t="shared" si="59"/>
        <v>109</v>
      </c>
      <c r="AF156" s="32" t="s">
        <v>643</v>
      </c>
      <c r="AG156" s="9">
        <f t="shared" si="48"/>
        <v>9</v>
      </c>
      <c r="AH156" s="9">
        <f t="array" ref="AH156">INDEX($AG$1:$AG$170,MATCH(SMALL(COUNTIF($AG$1:$AG$170,"&lt;"&amp;$AG$1:$AG$170),ROW($AG156:$AH156)),COUNTIF($AG$1:$AG$170,"&lt;"&amp;$AG$1:$AG$170),0))</f>
        <v>152</v>
      </c>
      <c r="AI156" s="9" t="str">
        <f t="array" ref="AI156">INDEX($AF$1:$AF$170,SMALL(IF($AG$1:$AG$170=$AH156,ROW($AG$1:$AG$170)),COUNTIF($AH$1:$AH156,$AH156)),1)</f>
        <v>Rochdale</v>
      </c>
      <c r="AJ156" s="9">
        <f t="shared" si="49"/>
        <v>152</v>
      </c>
      <c r="AK156" s="9" t="str">
        <f t="shared" si="50"/>
        <v>Rochdale</v>
      </c>
      <c r="BB156" s="29" t="s">
        <v>643</v>
      </c>
      <c r="BC156" s="8">
        <f t="shared" si="51"/>
        <v>52</v>
      </c>
      <c r="BD156" s="8">
        <f t="array" ref="BD156">INDEX($BC$1:$BC$170,MATCH(SMALL(COUNTIF($BC$1:$BC$170,"&lt;"&amp;$BC$1:$BC$170),ROW($BC156:$BD156)),COUNTIF($BC$1:$BC$170,"&lt;"&amp;$BC$1:$BC$170),0))</f>
        <v>156</v>
      </c>
      <c r="BE156" s="8" t="str">
        <f t="array" ref="BE156">INDEX($BB$1:$BB$170,SMALL(IF($BC$1:$BC$170=$BD156,ROW($BC$1:$BC$170)),COUNTIF($BD$1:$BD156,$BD156)),1)</f>
        <v>Oldham</v>
      </c>
      <c r="BF156" s="8">
        <f t="shared" si="52"/>
        <v>156</v>
      </c>
      <c r="BG156" s="8" t="str">
        <f t="shared" si="53"/>
        <v>Oldham</v>
      </c>
    </row>
    <row r="157" spans="1:59" x14ac:dyDescent="0.25">
      <c r="A157" s="26" t="s">
        <v>626</v>
      </c>
      <c r="B157" t="str">
        <f t="shared" si="54"/>
        <v>OU</v>
      </c>
      <c r="C157" t="str">
        <f t="shared" si="55"/>
        <v>Predominantly Urban</v>
      </c>
      <c r="E157">
        <f>VLOOKUP(A157,'average earnings resident 2012'!$A$12:$EW$598,lists!$B$12,FALSE)</f>
        <v>130000</v>
      </c>
      <c r="F157">
        <f t="shared" si="56"/>
        <v>112</v>
      </c>
      <c r="G157">
        <f t="shared" si="57"/>
        <v>112</v>
      </c>
      <c r="J157">
        <f>VLOOKUP(A157,'average earnings workplace 2012'!$A$13:$GY$599,lists1!$B$12,FALSE)</f>
        <v>14.05</v>
      </c>
      <c r="K157">
        <f t="shared" si="58"/>
        <v>62</v>
      </c>
      <c r="L157">
        <f t="shared" si="59"/>
        <v>62</v>
      </c>
      <c r="AF157" s="32" t="s">
        <v>461</v>
      </c>
      <c r="AG157" s="9">
        <f t="shared" si="48"/>
        <v>98</v>
      </c>
      <c r="AH157" s="9">
        <f t="array" ref="AH157">INDEX($AG$1:$AG$170,MATCH(SMALL(COUNTIF($AG$1:$AG$170,"&lt;"&amp;$AG$1:$AG$170),ROW($AG157:$AH157)),COUNTIF($AG$1:$AG$170,"&lt;"&amp;$AG$1:$AG$170),0))</f>
        <v>152</v>
      </c>
      <c r="AI157" s="9" t="str">
        <f t="array" ref="AI157">INDEX($AF$1:$AF$170,SMALL(IF($AG$1:$AG$170=$AH157,ROW($AG$1:$AG$170)),COUNTIF($AH$1:$AH157,$AH157)),1)</f>
        <v>Sunderland</v>
      </c>
      <c r="AJ157" s="9">
        <f t="shared" si="49"/>
        <v>152</v>
      </c>
      <c r="AK157" s="9" t="str">
        <f t="shared" si="50"/>
        <v>Sunderland</v>
      </c>
      <c r="BB157" s="29" t="s">
        <v>461</v>
      </c>
      <c r="BC157" s="8">
        <f t="shared" si="51"/>
        <v>127</v>
      </c>
      <c r="BD157" s="8">
        <f t="array" ref="BD157">INDEX($BC$1:$BC$170,MATCH(SMALL(COUNTIF($BC$1:$BC$170,"&lt;"&amp;$BC$1:$BC$170),ROW($BC157:$BD157)),COUNTIF($BC$1:$BC$170,"&lt;"&amp;$BC$1:$BC$170),0))</f>
        <v>157</v>
      </c>
      <c r="BE157" s="8" t="str">
        <f t="array" ref="BE157">INDEX($BB$1:$BB$170,SMALL(IF($BC$1:$BC$170=$BD157,ROW($BC$1:$BC$170)),COUNTIF($BD$1:$BD157,$BD157)),1)</f>
        <v>Chesterfield</v>
      </c>
      <c r="BF157" s="8">
        <f t="shared" si="52"/>
        <v>157</v>
      </c>
      <c r="BG157" s="8" t="str">
        <f t="shared" si="53"/>
        <v>Chesterfield</v>
      </c>
    </row>
    <row r="158" spans="1:59" x14ac:dyDescent="0.25">
      <c r="A158" s="26" t="s">
        <v>666</v>
      </c>
      <c r="B158" t="str">
        <f t="shared" si="54"/>
        <v>R80</v>
      </c>
      <c r="C158" t="str">
        <f t="shared" si="55"/>
        <v>Predominantly Rural</v>
      </c>
      <c r="E158">
        <f>VLOOKUP(A158,'average earnings resident 2012'!$A$12:$EW$598,lists!$B$12,FALSE)</f>
        <v>170000</v>
      </c>
      <c r="F158">
        <f t="shared" si="56"/>
        <v>77</v>
      </c>
      <c r="G158">
        <f t="shared" si="57"/>
        <v>77</v>
      </c>
      <c r="J158">
        <f>VLOOKUP(A158,'average earnings workplace 2012'!$A$13:$GY$599,lists1!$B$12,FALSE)</f>
        <v>13.12</v>
      </c>
      <c r="K158">
        <f t="shared" si="58"/>
        <v>29</v>
      </c>
      <c r="L158">
        <f t="shared" si="59"/>
        <v>29</v>
      </c>
      <c r="AF158" s="32" t="s">
        <v>616</v>
      </c>
      <c r="AG158" s="9">
        <f t="shared" si="48"/>
        <v>52</v>
      </c>
      <c r="AH158" s="9">
        <f t="array" ref="AH158">INDEX($AG$1:$AG$170,MATCH(SMALL(COUNTIF($AG$1:$AG$170,"&lt;"&amp;$AG$1:$AG$170),ROW($AG158:$AH158)),COUNTIF($AG$1:$AG$170,"&lt;"&amp;$AG$1:$AG$170),0))</f>
        <v>158</v>
      </c>
      <c r="AI158" s="9" t="str">
        <f t="array" ref="AI158">INDEX($AF$1:$AF$170,SMALL(IF($AG$1:$AG$170=$AH158,ROW($AG$1:$AG$170)),COUNTIF($AH$1:$AH158,$AH158)),1)</f>
        <v>Hartlepool</v>
      </c>
      <c r="AJ158" s="9">
        <f t="shared" si="49"/>
        <v>158</v>
      </c>
      <c r="AK158" s="9" t="str">
        <f t="shared" si="50"/>
        <v>Hartlepool</v>
      </c>
      <c r="BB158" s="29" t="s">
        <v>616</v>
      </c>
      <c r="BC158" s="8">
        <f t="shared" si="51"/>
        <v>55</v>
      </c>
      <c r="BD158" s="8">
        <f t="array" ref="BD158">INDEX($BC$1:$BC$170,MATCH(SMALL(COUNTIF($BC$1:$BC$170,"&lt;"&amp;$BC$1:$BC$170),ROW($BC158:$BD158)),COUNTIF($BC$1:$BC$170,"&lt;"&amp;$BC$1:$BC$170),0))</f>
        <v>158</v>
      </c>
      <c r="BE158" s="8" t="str">
        <f t="array" ref="BE158">INDEX($BB$1:$BB$170,SMALL(IF($BC$1:$BC$170=$BD158,ROW($BC$1:$BC$170)),COUNTIF($BD$1:$BD158,$BD158)),1)</f>
        <v>Oadby and Wigston</v>
      </c>
      <c r="BF158" s="8">
        <f t="shared" si="52"/>
        <v>158</v>
      </c>
      <c r="BG158" s="8" t="str">
        <f t="shared" si="53"/>
        <v>Oadby and Wigston</v>
      </c>
    </row>
    <row r="159" spans="1:59" x14ac:dyDescent="0.25">
      <c r="A159" s="26" t="s">
        <v>735</v>
      </c>
      <c r="B159" t="str">
        <f t="shared" si="54"/>
        <v>R80</v>
      </c>
      <c r="C159" t="str">
        <f t="shared" si="55"/>
        <v>Predominantly Rural</v>
      </c>
      <c r="E159">
        <f>VLOOKUP(A159,'average earnings resident 2012'!$A$12:$EW$598,lists!$B$12,FALSE)</f>
        <v>340000</v>
      </c>
      <c r="F159">
        <f t="shared" si="56"/>
        <v>2</v>
      </c>
      <c r="G159">
        <f t="shared" si="57"/>
        <v>2</v>
      </c>
      <c r="J159" t="str">
        <f>VLOOKUP(A159,'average earnings workplace 2012'!$A$13:$GY$599,lists1!$B$12,FALSE)</f>
        <v>&amp;^%</v>
      </c>
      <c r="K159">
        <f t="shared" si="58"/>
        <v>1</v>
      </c>
      <c r="L159" t="str">
        <f t="shared" si="59"/>
        <v>9999</v>
      </c>
      <c r="AF159" s="32" t="s">
        <v>617</v>
      </c>
      <c r="AG159" s="9">
        <f t="shared" si="48"/>
        <v>40</v>
      </c>
      <c r="AH159" s="9">
        <f t="array" ref="AH159">INDEX($AG$1:$AG$170,MATCH(SMALL(COUNTIF($AG$1:$AG$170,"&lt;"&amp;$AG$1:$AG$170),ROW($AG159:$AH159)),COUNTIF($AG$1:$AG$170,"&lt;"&amp;$AG$1:$AG$170),0))</f>
        <v>159</v>
      </c>
      <c r="AI159" s="9" t="str">
        <f t="array" ref="AI159">INDEX($AF$1:$AF$170,SMALL(IF($AG$1:$AG$170=$AH159,ROW($AG$1:$AG$170)),COUNTIF($AH$1:$AH159,$AH159)),1)</f>
        <v>South Tyneside</v>
      </c>
      <c r="AJ159" s="9">
        <f t="shared" si="49"/>
        <v>159</v>
      </c>
      <c r="AK159" s="9" t="str">
        <f t="shared" si="50"/>
        <v>South Tyneside</v>
      </c>
      <c r="BB159" s="29" t="s">
        <v>617</v>
      </c>
      <c r="BC159" s="8">
        <f t="shared" si="51"/>
        <v>41</v>
      </c>
      <c r="BD159" s="8">
        <f t="array" ref="BD159">INDEX($BC$1:$BC$170,MATCH(SMALL(COUNTIF($BC$1:$BC$170,"&lt;"&amp;$BC$1:$BC$170),ROW($BC159:$BD159)),COUNTIF($BC$1:$BC$170,"&lt;"&amp;$BC$1:$BC$170),0))</f>
        <v>159</v>
      </c>
      <c r="BE159" s="8" t="str">
        <f t="array" ref="BE159">INDEX($BB$1:$BB$170,SMALL(IF($BC$1:$BC$170=$BD159,ROW($BC$1:$BC$170)),COUNTIF($BD$1:$BD159,$BD159)),1)</f>
        <v>South Ribble</v>
      </c>
      <c r="BF159" s="8">
        <f t="shared" si="52"/>
        <v>159</v>
      </c>
      <c r="BG159" s="8" t="str">
        <f t="shared" si="53"/>
        <v>South Ribble</v>
      </c>
    </row>
    <row r="160" spans="1:59" x14ac:dyDescent="0.25">
      <c r="A160" s="26" t="s">
        <v>636</v>
      </c>
      <c r="B160" t="str">
        <f t="shared" si="54"/>
        <v>MU</v>
      </c>
      <c r="C160" t="str">
        <f t="shared" si="55"/>
        <v>Predominantly Urban</v>
      </c>
      <c r="E160">
        <f>VLOOKUP(A160,'average earnings resident 2012'!$A$12:$EW$598,lists!$B$12,FALSE)</f>
        <v>397725</v>
      </c>
      <c r="F160">
        <f t="shared" si="56"/>
        <v>7</v>
      </c>
      <c r="G160">
        <f t="shared" si="57"/>
        <v>7</v>
      </c>
      <c r="J160">
        <f>VLOOKUP(A160,'average earnings workplace 2012'!$A$13:$GY$599,lists1!$B$12,FALSE)</f>
        <v>20.13</v>
      </c>
      <c r="K160">
        <f t="shared" si="58"/>
        <v>3</v>
      </c>
      <c r="L160">
        <f t="shared" si="59"/>
        <v>3</v>
      </c>
      <c r="AF160" s="32" t="s">
        <v>644</v>
      </c>
      <c r="AG160" s="9">
        <f t="shared" si="48"/>
        <v>2</v>
      </c>
      <c r="AH160" s="9">
        <f t="array" ref="AH160">INDEX($AG$1:$AG$170,MATCH(SMALL(COUNTIF($AG$1:$AG$170,"&lt;"&amp;$AG$1:$AG$170),ROW($AG160:$AH160)),COUNTIF($AG$1:$AG$170,"&lt;"&amp;$AG$1:$AG$170),0))</f>
        <v>160</v>
      </c>
      <c r="AI160" s="9" t="str">
        <f t="array" ref="AI160">INDEX($AF$1:$AF$170,SMALL(IF($AG$1:$AG$170=$AH160,ROW($AG$1:$AG$170)),COUNTIF($AH$1:$AH160,$AH160)),1)</f>
        <v>Oldham</v>
      </c>
      <c r="AJ160" s="9">
        <f t="shared" si="49"/>
        <v>160</v>
      </c>
      <c r="AK160" s="9" t="str">
        <f t="shared" si="50"/>
        <v>Oldham</v>
      </c>
      <c r="BB160" s="29" t="s">
        <v>644</v>
      </c>
      <c r="BC160" s="8">
        <f t="shared" si="51"/>
        <v>4</v>
      </c>
      <c r="BD160" s="8">
        <f t="array" ref="BD160">INDEX($BC$1:$BC$170,MATCH(SMALL(COUNTIF($BC$1:$BC$170,"&lt;"&amp;$BC$1:$BC$170),ROW($BC160:$BD160)),COUNTIF($BC$1:$BC$170,"&lt;"&amp;$BC$1:$BC$170),0))</f>
        <v>160</v>
      </c>
      <c r="BE160" s="8" t="str">
        <f t="array" ref="BE160">INDEX($BB$1:$BB$170,SMALL(IF($BC$1:$BC$170=$BD160,ROW($BC$1:$BC$170)),COUNTIF($BD$1:$BD160,$BD160)),1)</f>
        <v>Thanet</v>
      </c>
      <c r="BF160" s="8">
        <f t="shared" si="52"/>
        <v>160</v>
      </c>
      <c r="BG160" s="8" t="str">
        <f t="shared" si="53"/>
        <v>Thanet</v>
      </c>
    </row>
    <row r="161" spans="1:59" x14ac:dyDescent="0.25">
      <c r="A161" s="26" t="s">
        <v>637</v>
      </c>
      <c r="B161" t="str">
        <f t="shared" si="54"/>
        <v>MU</v>
      </c>
      <c r="C161" t="str">
        <f t="shared" si="55"/>
        <v>Predominantly Urban</v>
      </c>
      <c r="E161">
        <f>VLOOKUP(A161,'average earnings resident 2012'!$A$12:$EW$598,lists!$B$12,FALSE)</f>
        <v>795000</v>
      </c>
      <c r="F161">
        <f t="shared" si="56"/>
        <v>1</v>
      </c>
      <c r="G161">
        <f t="shared" si="57"/>
        <v>1</v>
      </c>
      <c r="J161">
        <f>VLOOKUP(A161,'average earnings workplace 2012'!$A$13:$GY$599,lists1!$B$12,FALSE)</f>
        <v>14.55</v>
      </c>
      <c r="K161">
        <f t="shared" si="58"/>
        <v>51</v>
      </c>
      <c r="L161">
        <f t="shared" si="59"/>
        <v>51</v>
      </c>
      <c r="AF161" s="32" t="s">
        <v>756</v>
      </c>
      <c r="AG161" s="9">
        <f t="shared" si="48"/>
        <v>77</v>
      </c>
      <c r="AH161" s="9">
        <f t="array" ref="AH161">INDEX($AG$1:$AG$170,MATCH(SMALL(COUNTIF($AG$1:$AG$170,"&lt;"&amp;$AG$1:$AG$170),ROW($AG161:$AH161)),COUNTIF($AG$1:$AG$170,"&lt;"&amp;$AG$1:$AG$170),0))</f>
        <v>161</v>
      </c>
      <c r="AI161" s="9" t="str">
        <f t="array" ref="AI161">INDEX($AF$1:$AF$170,SMALL(IF($AG$1:$AG$170=$AH161,ROW($AG$1:$AG$170)),COUNTIF($AH$1:$AH161,$AH161)),1)</f>
        <v>Middlesbrough</v>
      </c>
      <c r="AJ161" s="9">
        <f t="shared" si="49"/>
        <v>161</v>
      </c>
      <c r="AK161" s="9" t="str">
        <f t="shared" si="50"/>
        <v>Middlesbrough</v>
      </c>
      <c r="BB161" s="29" t="s">
        <v>756</v>
      </c>
      <c r="BC161" s="8">
        <f t="shared" si="51"/>
        <v>154</v>
      </c>
      <c r="BD161" s="8">
        <f t="array" ref="BD161">INDEX($BC$1:$BC$170,MATCH(SMALL(COUNTIF($BC$1:$BC$170,"&lt;"&amp;$BC$1:$BC$170),ROW($BC161:$BD161)),COUNTIF($BC$1:$BC$170,"&lt;"&amp;$BC$1:$BC$170),0))</f>
        <v>161</v>
      </c>
      <c r="BE161" s="8" t="str">
        <f t="array" ref="BE161">INDEX($BB$1:$BB$170,SMALL(IF($BC$1:$BC$170=$BD161,ROW($BC$1:$BC$170)),COUNTIF($BD$1:$BD161,$BD161)),1)</f>
        <v>Arun</v>
      </c>
      <c r="BF161" s="8">
        <f t="shared" si="52"/>
        <v>161</v>
      </c>
      <c r="BG161" s="8" t="str">
        <f t="shared" si="53"/>
        <v>Arun</v>
      </c>
    </row>
    <row r="162" spans="1:59" x14ac:dyDescent="0.25">
      <c r="A162" s="26" t="s">
        <v>841</v>
      </c>
      <c r="B162" t="str">
        <f t="shared" si="54"/>
        <v>Significant Rural</v>
      </c>
      <c r="C162" t="str">
        <f t="shared" si="55"/>
        <v>Significant Rural</v>
      </c>
      <c r="E162">
        <f>VLOOKUP(A162,'average earnings resident 2012'!$A$12:$EW$598,lists!$B$12,FALSE)</f>
        <v>190000</v>
      </c>
      <c r="F162">
        <f t="shared" si="56"/>
        <v>29</v>
      </c>
      <c r="G162">
        <f t="shared" si="57"/>
        <v>29</v>
      </c>
      <c r="J162">
        <f>VLOOKUP(A162,'average earnings workplace 2012'!$A$13:$GY$599,lists1!$B$12,FALSE)</f>
        <v>13.29</v>
      </c>
      <c r="K162">
        <f t="shared" si="58"/>
        <v>25</v>
      </c>
      <c r="L162">
        <f t="shared" si="59"/>
        <v>25</v>
      </c>
      <c r="AF162" s="32" t="s">
        <v>477</v>
      </c>
      <c r="AG162" s="9">
        <f t="shared" si="48"/>
        <v>149</v>
      </c>
      <c r="AH162" s="9">
        <f t="array" ref="AH162">INDEX($AG$1:$AG$170,MATCH(SMALL(COUNTIF($AG$1:$AG$170,"&lt;"&amp;$AG$1:$AG$170),ROW($AG162:$AH162)),COUNTIF($AG$1:$AG$170,"&lt;"&amp;$AG$1:$AG$170),0))</f>
        <v>162</v>
      </c>
      <c r="AI162" s="9" t="str">
        <f t="array" ref="AI162">INDEX($AF$1:$AF$170,SMALL(IF($AG$1:$AG$170=$AH162,ROW($AG$1:$AG$170)),COUNTIF($AH$1:$AH162,$AH162)),1)</f>
        <v>Blackpool</v>
      </c>
      <c r="AJ162" s="9">
        <f t="shared" si="49"/>
        <v>162</v>
      </c>
      <c r="AK162" s="9" t="str">
        <f t="shared" si="50"/>
        <v>Blackpool</v>
      </c>
      <c r="BB162" s="29" t="s">
        <v>477</v>
      </c>
      <c r="BC162" s="8">
        <f t="shared" si="51"/>
        <v>164</v>
      </c>
      <c r="BD162" s="8">
        <f t="array" ref="BD162">INDEX($BC$1:$BC$170,MATCH(SMALL(COUNTIF($BC$1:$BC$170,"&lt;"&amp;$BC$1:$BC$170),ROW($BC162:$BD162)),COUNTIF($BC$1:$BC$170,"&lt;"&amp;$BC$1:$BC$170),0))</f>
        <v>162</v>
      </c>
      <c r="BE162" s="8" t="str">
        <f t="array" ref="BE162">INDEX($BB$1:$BB$170,SMALL(IF($BC$1:$BC$170=$BD162,ROW($BC$1:$BC$170)),COUNTIF($BD$1:$BD162,$BD162)),1)</f>
        <v>Blackpool</v>
      </c>
      <c r="BF162" s="8">
        <f t="shared" si="52"/>
        <v>162</v>
      </c>
      <c r="BG162" s="8" t="str">
        <f t="shared" si="53"/>
        <v>Blackpool</v>
      </c>
    </row>
    <row r="163" spans="1:59" x14ac:dyDescent="0.25">
      <c r="A163" s="26" t="s">
        <v>545</v>
      </c>
      <c r="B163" t="str">
        <f t="shared" si="54"/>
        <v>SR</v>
      </c>
      <c r="C163" t="str">
        <f t="shared" si="55"/>
        <v>Significant Rural</v>
      </c>
      <c r="E163">
        <f>VLOOKUP(A163,'average earnings resident 2012'!$A$12:$EW$598,lists!$B$12,FALSE)</f>
        <v>128000</v>
      </c>
      <c r="F163">
        <f t="shared" si="56"/>
        <v>59</v>
      </c>
      <c r="G163">
        <f t="shared" si="57"/>
        <v>59</v>
      </c>
      <c r="J163">
        <f>VLOOKUP(A163,'average earnings workplace 2012'!$A$13:$GY$599,lists1!$B$12,FALSE)</f>
        <v>11.69</v>
      </c>
      <c r="K163">
        <f t="shared" si="58"/>
        <v>50</v>
      </c>
      <c r="L163">
        <f t="shared" si="59"/>
        <v>50</v>
      </c>
      <c r="AF163" s="32" t="s">
        <v>674</v>
      </c>
      <c r="AG163" s="9">
        <f t="shared" si="48"/>
        <v>10</v>
      </c>
      <c r="AH163" s="9">
        <f t="array" ref="AH163">INDEX($AG$1:$AG$170,MATCH(SMALL(COUNTIF($AG$1:$AG$170,"&lt;"&amp;$AG$1:$AG$170),ROW($AG163:$AH163)),COUNTIF($AG$1:$AG$170,"&lt;"&amp;$AG$1:$AG$170),0))</f>
        <v>163</v>
      </c>
      <c r="AI163" s="9" t="str">
        <f t="array" ref="AI163">INDEX($AF$1:$AF$170,SMALL(IF($AG$1:$AG$170=$AH163,ROW($AG$1:$AG$170)),COUNTIF($AH$1:$AH163,$AH163)),1)</f>
        <v>Barrow-in-Furness</v>
      </c>
      <c r="AJ163" s="9">
        <f t="shared" si="49"/>
        <v>163</v>
      </c>
      <c r="AK163" s="9" t="str">
        <f t="shared" si="50"/>
        <v>Barrow-in-Furness</v>
      </c>
      <c r="BB163" s="29" t="s">
        <v>674</v>
      </c>
      <c r="BC163" s="8">
        <f t="shared" si="51"/>
        <v>11</v>
      </c>
      <c r="BD163" s="8">
        <f t="array" ref="BD163">INDEX($BC$1:$BC$170,MATCH(SMALL(COUNTIF($BC$1:$BC$170,"&lt;"&amp;$BC$1:$BC$170),ROW($BC163:$BD163)),COUNTIF($BC$1:$BC$170,"&lt;"&amp;$BC$1:$BC$170),0))</f>
        <v>163</v>
      </c>
      <c r="BE163" s="8" t="str">
        <f t="array" ref="BE163">INDEX($BB$1:$BB$170,SMALL(IF($BC$1:$BC$170=$BD163,ROW($BC$1:$BC$170)),COUNTIF($BD$1:$BD163,$BD163)),1)</f>
        <v>Rossendale</v>
      </c>
      <c r="BF163" s="8">
        <f t="shared" si="52"/>
        <v>163</v>
      </c>
      <c r="BG163" s="8" t="str">
        <f t="shared" si="53"/>
        <v>Rossendale</v>
      </c>
    </row>
    <row r="164" spans="1:59" x14ac:dyDescent="0.25">
      <c r="A164" s="26" t="s">
        <v>857</v>
      </c>
      <c r="B164" t="str">
        <f t="shared" si="54"/>
        <v>R50</v>
      </c>
      <c r="C164" t="str">
        <f t="shared" si="55"/>
        <v>Predominantly Rural</v>
      </c>
      <c r="E164">
        <f>VLOOKUP(A164,'average earnings resident 2012'!$A$12:$EW$598,lists!$B$12,FALSE)</f>
        <v>150000</v>
      </c>
      <c r="F164">
        <f t="shared" si="56"/>
        <v>91</v>
      </c>
      <c r="G164">
        <f t="shared" si="57"/>
        <v>91</v>
      </c>
      <c r="J164">
        <f>VLOOKUP(A164,'average earnings workplace 2012'!$A$13:$GY$599,lists1!$B$12,FALSE)</f>
        <v>11.06</v>
      </c>
      <c r="K164">
        <f t="shared" si="58"/>
        <v>81</v>
      </c>
      <c r="L164">
        <f t="shared" si="59"/>
        <v>81</v>
      </c>
      <c r="AF164" s="32" t="s">
        <v>494</v>
      </c>
      <c r="AG164" s="9">
        <f t="shared" si="48"/>
        <v>109</v>
      </c>
      <c r="AH164" s="9">
        <f t="array" ref="AH164">INDEX($AG$1:$AG$170,MATCH(SMALL(COUNTIF($AG$1:$AG$170,"&lt;"&amp;$AG$1:$AG$170),ROW($AG164:$AH164)),COUNTIF($AG$1:$AG$170,"&lt;"&amp;$AG$1:$AG$170),0))</f>
        <v>163</v>
      </c>
      <c r="AI164" s="9" t="str">
        <f t="array" ref="AI164">INDEX($AF$1:$AF$170,SMALL(IF($AG$1:$AG$170=$AH164,ROW($AG$1:$AG$170)),COUNTIF($AH$1:$AH164,$AH164)),1)</f>
        <v>Nottingham</v>
      </c>
      <c r="AJ164" s="9">
        <f t="shared" si="49"/>
        <v>163</v>
      </c>
      <c r="AK164" s="9" t="str">
        <f t="shared" si="50"/>
        <v>Nottingham</v>
      </c>
      <c r="BB164" s="29" t="s">
        <v>494</v>
      </c>
      <c r="BC164" s="8">
        <f t="shared" si="51"/>
        <v>117</v>
      </c>
      <c r="BD164" s="8">
        <f t="array" ref="BD164">INDEX($BC$1:$BC$170,MATCH(SMALL(COUNTIF($BC$1:$BC$170,"&lt;"&amp;$BC$1:$BC$170),ROW($BC164:$BD164)),COUNTIF($BC$1:$BC$170,"&lt;"&amp;$BC$1:$BC$170),0))</f>
        <v>164</v>
      </c>
      <c r="BE164" s="8" t="str">
        <f t="array" ref="BE164">INDEX($BB$1:$BB$170,SMALL(IF($BC$1:$BC$170=$BD164,ROW($BC$1:$BC$170)),COUNTIF($BD$1:$BD164,$BD164)),1)</f>
        <v>Wigan</v>
      </c>
      <c r="BF164" s="8">
        <f t="shared" si="52"/>
        <v>164</v>
      </c>
      <c r="BG164" s="8" t="str">
        <f t="shared" si="53"/>
        <v>Wigan</v>
      </c>
    </row>
    <row r="165" spans="1:59" x14ac:dyDescent="0.25">
      <c r="A165" s="26" t="s">
        <v>496</v>
      </c>
      <c r="B165" t="str">
        <f t="shared" si="54"/>
        <v>LU</v>
      </c>
      <c r="C165" t="str">
        <f t="shared" si="55"/>
        <v>Predominantly Urban</v>
      </c>
      <c r="E165">
        <f>VLOOKUP(A165,'average earnings resident 2012'!$A$12:$EW$598,lists!$B$12,FALSE)</f>
        <v>88000</v>
      </c>
      <c r="F165">
        <f t="shared" si="56"/>
        <v>166</v>
      </c>
      <c r="G165">
        <f t="shared" si="57"/>
        <v>166</v>
      </c>
      <c r="J165">
        <f>VLOOKUP(A165,'average earnings workplace 2012'!$A$13:$GY$599,lists1!$B$12,FALSE)</f>
        <v>12</v>
      </c>
      <c r="K165">
        <f t="shared" si="58"/>
        <v>121</v>
      </c>
      <c r="L165">
        <f t="shared" si="59"/>
        <v>121</v>
      </c>
      <c r="AF165" s="32" t="s">
        <v>723</v>
      </c>
      <c r="AG165" s="9">
        <f t="shared" si="48"/>
        <v>32</v>
      </c>
      <c r="AH165" s="9">
        <f t="array" ref="AH165">INDEX($AG$1:$AG$170,MATCH(SMALL(COUNTIF($AG$1:$AG$170,"&lt;"&amp;$AG$1:$AG$170),ROW($AG165:$AH165)),COUNTIF($AG$1:$AG$170,"&lt;"&amp;$AG$1:$AG$170),0))</f>
        <v>165</v>
      </c>
      <c r="AI165" s="9" t="str">
        <f t="array" ref="AI165">INDEX($AF$1:$AF$170,SMALL(IF($AG$1:$AG$170=$AH165,ROW($AG$1:$AG$170)),COUNTIF($AH$1:$AH165,$AH165)),1)</f>
        <v>Blackburn with Darwen</v>
      </c>
      <c r="AJ165" s="9">
        <f t="shared" si="49"/>
        <v>165</v>
      </c>
      <c r="AK165" s="9" t="str">
        <f t="shared" si="50"/>
        <v>Blackburn with Darwen</v>
      </c>
      <c r="BB165" s="29" t="s">
        <v>723</v>
      </c>
      <c r="BC165" s="8">
        <f t="shared" si="51"/>
        <v>78</v>
      </c>
      <c r="BD165" s="8">
        <f t="array" ref="BD165">INDEX($BC$1:$BC$170,MATCH(SMALL(COUNTIF($BC$1:$BC$170,"&lt;"&amp;$BC$1:$BC$170),ROW($BC165:$BD165)),COUNTIF($BC$1:$BC$170,"&lt;"&amp;$BC$1:$BC$170),0))</f>
        <v>165</v>
      </c>
      <c r="BE165" s="8" t="str">
        <f t="array" ref="BE165">INDEX($BB$1:$BB$170,SMALL(IF($BC$1:$BC$170=$BD165,ROW($BC$1:$BC$170)),COUNTIF($BD$1:$BD165,$BD165)),1)</f>
        <v>Burnley</v>
      </c>
      <c r="BF165" s="8">
        <f t="shared" si="52"/>
        <v>165</v>
      </c>
      <c r="BG165" s="8" t="str">
        <f t="shared" si="53"/>
        <v>Burnley</v>
      </c>
    </row>
    <row r="166" spans="1:59" x14ac:dyDescent="0.25">
      <c r="A166" s="26" t="s">
        <v>658</v>
      </c>
      <c r="B166" t="str">
        <f t="shared" si="54"/>
        <v>MU</v>
      </c>
      <c r="C166" t="str">
        <f t="shared" si="55"/>
        <v>Predominantly Urban</v>
      </c>
      <c r="E166">
        <f>VLOOKUP(A166,'average earnings resident 2012'!$A$12:$EW$598,lists!$B$12,FALSE)</f>
        <v>299950</v>
      </c>
      <c r="F166">
        <f t="shared" si="56"/>
        <v>19</v>
      </c>
      <c r="G166">
        <f t="shared" si="57"/>
        <v>19</v>
      </c>
      <c r="J166">
        <f>VLOOKUP(A166,'average earnings workplace 2012'!$A$13:$GY$599,lists1!$B$12,FALSE)</f>
        <v>14.58</v>
      </c>
      <c r="K166">
        <f t="shared" si="58"/>
        <v>49</v>
      </c>
      <c r="L166">
        <f t="shared" si="59"/>
        <v>49</v>
      </c>
      <c r="AF166" s="32" t="s">
        <v>675</v>
      </c>
      <c r="AG166" s="9">
        <f t="shared" si="48"/>
        <v>25</v>
      </c>
      <c r="AH166" s="9">
        <f t="array" ref="AH166">INDEX($AG$1:$AG$170,MATCH(SMALL(COUNTIF($AG$1:$AG$170,"&lt;"&amp;$AG$1:$AG$170),ROW($AG166:$AH166)),COUNTIF($AG$1:$AG$170,"&lt;"&amp;$AG$1:$AG$170),0))</f>
        <v>166</v>
      </c>
      <c r="AI166" s="9" t="str">
        <f t="array" ref="AI166">INDEX($AF$1:$AF$170,SMALL(IF($AG$1:$AG$170=$AH166,ROW($AG$1:$AG$170)),COUNTIF($AH$1:$AH166,$AH166)),1)</f>
        <v>Kingston upon Hull, City of</v>
      </c>
      <c r="AJ166" s="9">
        <f t="shared" si="49"/>
        <v>166</v>
      </c>
      <c r="AK166" s="9" t="str">
        <f t="shared" si="50"/>
        <v>Kingston upon Hull, City of</v>
      </c>
      <c r="BB166" s="29" t="s">
        <v>675</v>
      </c>
      <c r="BC166" s="8">
        <f t="shared" si="51"/>
        <v>9</v>
      </c>
      <c r="BD166" s="8">
        <f t="array" ref="BD166">INDEX($BC$1:$BC$170,MATCH(SMALL(COUNTIF($BC$1:$BC$170,"&lt;"&amp;$BC$1:$BC$170),ROW($BC166:$BD166)),COUNTIF($BC$1:$BC$170,"&lt;"&amp;$BC$1:$BC$170),0))</f>
        <v>166</v>
      </c>
      <c r="BE166" s="8" t="str">
        <f t="array" ref="BE166">INDEX($BB$1:$BB$170,SMALL(IF($BC$1:$BC$170=$BD166,ROW($BC$1:$BC$170)),COUNTIF($BD$1:$BD166,$BD166)),1)</f>
        <v>Tamworth</v>
      </c>
      <c r="BF166" s="8">
        <f t="shared" si="52"/>
        <v>166</v>
      </c>
      <c r="BG166" s="8" t="str">
        <f t="shared" si="53"/>
        <v>Tamworth</v>
      </c>
    </row>
    <row r="167" spans="1:59" x14ac:dyDescent="0.25">
      <c r="A167" s="26" t="s">
        <v>513</v>
      </c>
      <c r="B167" t="str">
        <f t="shared" si="54"/>
        <v>MU</v>
      </c>
      <c r="C167" t="str">
        <f t="shared" si="55"/>
        <v>Predominantly Urban</v>
      </c>
      <c r="E167">
        <f>VLOOKUP(A167,'average earnings resident 2012'!$A$12:$EW$598,lists!$B$12,FALSE)</f>
        <v>123000</v>
      </c>
      <c r="F167">
        <f t="shared" si="56"/>
        <v>124</v>
      </c>
      <c r="G167">
        <f t="shared" si="57"/>
        <v>124</v>
      </c>
      <c r="J167">
        <f>VLOOKUP(A167,'average earnings workplace 2012'!$A$13:$GY$599,lists1!$B$12,FALSE)</f>
        <v>11.58</v>
      </c>
      <c r="K167">
        <f t="shared" si="58"/>
        <v>132</v>
      </c>
      <c r="L167">
        <f t="shared" si="59"/>
        <v>132</v>
      </c>
      <c r="AF167" s="32" t="s">
        <v>578</v>
      </c>
      <c r="AG167" s="9">
        <f t="shared" si="48"/>
        <v>138</v>
      </c>
      <c r="AH167" s="9">
        <f t="array" ref="AH167">INDEX($AG$1:$AG$170,MATCH(SMALL(COUNTIF($AG$1:$AG$170,"&lt;"&amp;$AG$1:$AG$170),ROW($AG167:$AH167)),COUNTIF($AG$1:$AG$170,"&lt;"&amp;$AG$1:$AG$170),0))</f>
        <v>167</v>
      </c>
      <c r="AI167" s="9" t="str">
        <f t="array" ref="AI167">INDEX($AF$1:$AF$170,SMALL(IF($AG$1:$AG$170=$AH167,ROW($AG$1:$AG$170)),COUNTIF($AH$1:$AH167,$AH167)),1)</f>
        <v>Stoke-on-Trent</v>
      </c>
      <c r="AJ167" s="9">
        <f t="shared" si="49"/>
        <v>167</v>
      </c>
      <c r="AK167" s="9" t="str">
        <f t="shared" si="50"/>
        <v>Stoke-on-Trent</v>
      </c>
      <c r="BB167" s="29" t="s">
        <v>578</v>
      </c>
      <c r="BC167" s="8">
        <f t="shared" si="51"/>
        <v>110</v>
      </c>
      <c r="BD167" s="8">
        <f t="array" ref="BD167">INDEX($BC$1:$BC$170,MATCH(SMALL(COUNTIF($BC$1:$BC$170,"&lt;"&amp;$BC$1:$BC$170),ROW($BC167:$BD167)),COUNTIF($BC$1:$BC$170,"&lt;"&amp;$BC$1:$BC$170),0))</f>
        <v>167</v>
      </c>
      <c r="BE167" s="8" t="str">
        <f t="array" ref="BE167">INDEX($BB$1:$BB$170,SMALL(IF($BC$1:$BC$170=$BD167,ROW($BC$1:$BC$170)),COUNTIF($BD$1:$BD167,$BD167)),1)</f>
        <v>Dudley</v>
      </c>
      <c r="BF167" s="8">
        <f t="shared" si="52"/>
        <v>167</v>
      </c>
      <c r="BG167" s="8" t="str">
        <f t="shared" si="53"/>
        <v>Dudley</v>
      </c>
    </row>
    <row r="168" spans="1:59" x14ac:dyDescent="0.25">
      <c r="A168" s="26" t="s">
        <v>490</v>
      </c>
      <c r="B168" t="str">
        <f t="shared" si="54"/>
        <v>MU</v>
      </c>
      <c r="C168" t="str">
        <f t="shared" si="55"/>
        <v>Predominantly Urban</v>
      </c>
      <c r="E168">
        <f>VLOOKUP(A168,'average earnings resident 2012'!$A$12:$EW$598,lists!$B$12,FALSE)</f>
        <v>105000</v>
      </c>
      <c r="F168">
        <f t="shared" si="56"/>
        <v>152</v>
      </c>
      <c r="G168">
        <f t="shared" si="57"/>
        <v>152</v>
      </c>
      <c r="J168">
        <f>VLOOKUP(A168,'average earnings workplace 2012'!$A$13:$GY$599,lists1!$B$12,FALSE)</f>
        <v>13.91</v>
      </c>
      <c r="K168">
        <f t="shared" si="58"/>
        <v>68</v>
      </c>
      <c r="L168">
        <f t="shared" si="59"/>
        <v>68</v>
      </c>
      <c r="AF168" s="32" t="s">
        <v>582</v>
      </c>
      <c r="AG168" s="9">
        <f t="shared" si="48"/>
        <v>88</v>
      </c>
      <c r="AH168" s="9">
        <f t="array" ref="AH168">INDEX($AG$1:$AG$170,MATCH(SMALL(COUNTIF($AG$1:$AG$170,"&lt;"&amp;$AG$1:$AG$170),ROW($AG168:$AH168)),COUNTIF($AG$1:$AG$170,"&lt;"&amp;$AG$1:$AG$170),0))</f>
        <v>168</v>
      </c>
      <c r="AI168" s="9" t="str">
        <f t="array" ref="AI168">INDEX($AF$1:$AF$170,SMALL(IF($AG$1:$AG$170=$AH168,ROW($AG$1:$AG$170)),COUNTIF($AH$1:$AH168,$AH168)),1)</f>
        <v>Hyndburn</v>
      </c>
      <c r="AJ168" s="9">
        <f t="shared" si="49"/>
        <v>168</v>
      </c>
      <c r="AK168" s="9" t="str">
        <f t="shared" si="50"/>
        <v>Hyndburn</v>
      </c>
      <c r="BB168" s="29" t="s">
        <v>582</v>
      </c>
      <c r="BC168" s="8">
        <f t="shared" si="51"/>
        <v>124</v>
      </c>
      <c r="BD168" s="8">
        <f t="array" ref="BD168">INDEX($BC$1:$BC$170,MATCH(SMALL(COUNTIF($BC$1:$BC$170,"&lt;"&amp;$BC$1:$BC$170),ROW($BC168:$BD168)),COUNTIF($BC$1:$BC$170,"&lt;"&amp;$BC$1:$BC$170),0))</f>
        <v>168</v>
      </c>
      <c r="BE168" s="8" t="str">
        <f t="array" ref="BE168">INDEX($BB$1:$BB$170,SMALL(IF($BC$1:$BC$170=$BD168,ROW($BC$1:$BC$170)),COUNTIF($BD$1:$BD168,$BD168)),1)</f>
        <v>Torbay</v>
      </c>
      <c r="BF168" s="8">
        <f t="shared" si="52"/>
        <v>168</v>
      </c>
      <c r="BG168" s="8" t="str">
        <f t="shared" si="53"/>
        <v>Torbay</v>
      </c>
    </row>
    <row r="169" spans="1:59" x14ac:dyDescent="0.25">
      <c r="A169" s="26" t="s">
        <v>638</v>
      </c>
      <c r="B169" t="str">
        <f t="shared" si="54"/>
        <v>MU</v>
      </c>
      <c r="C169" t="str">
        <f t="shared" si="55"/>
        <v>Predominantly Urban</v>
      </c>
      <c r="E169">
        <f>VLOOKUP(A169,'average earnings resident 2012'!$A$12:$EW$598,lists!$B$12,FALSE)</f>
        <v>310000</v>
      </c>
      <c r="F169">
        <f t="shared" si="56"/>
        <v>15</v>
      </c>
      <c r="G169">
        <f t="shared" si="57"/>
        <v>15</v>
      </c>
      <c r="J169">
        <f>VLOOKUP(A169,'average earnings workplace 2012'!$A$13:$GY$599,lists1!$B$12,FALSE)</f>
        <v>17.829999999999998</v>
      </c>
      <c r="K169">
        <f t="shared" si="58"/>
        <v>14</v>
      </c>
      <c r="L169">
        <f t="shared" si="59"/>
        <v>14</v>
      </c>
      <c r="AF169" s="32" t="s">
        <v>730</v>
      </c>
      <c r="AG169" s="9">
        <f t="shared" si="48"/>
        <v>62</v>
      </c>
      <c r="AH169" s="9">
        <f t="array" ref="AH169">INDEX($AG$1:$AG$170,MATCH(SMALL(COUNTIF($AG$1:$AG$170,"&lt;"&amp;$AG$1:$AG$170),ROW($AG169:$AH169)),COUNTIF($AG$1:$AG$170,"&lt;"&amp;$AG$1:$AG$170),0))</f>
        <v>169</v>
      </c>
      <c r="AI169" s="9" t="str">
        <f t="array" ref="AI169">INDEX($AF$1:$AF$170,SMALL(IF($AG$1:$AG$170=$AH169,ROW($AG$1:$AG$170)),COUNTIF($AH$1:$AH169,$AH169)),1)</f>
        <v>Pendle</v>
      </c>
      <c r="AJ169" s="9">
        <f t="shared" si="49"/>
        <v>169</v>
      </c>
      <c r="AK169" s="9" t="str">
        <f t="shared" si="50"/>
        <v>Pendle</v>
      </c>
      <c r="BB169" s="29" t="s">
        <v>730</v>
      </c>
      <c r="BC169" s="8">
        <f t="shared" si="51"/>
        <v>95</v>
      </c>
      <c r="BD169" s="8">
        <f t="array" ref="BD169">INDEX($BC$1:$BC$170,MATCH(SMALL(COUNTIF($BC$1:$BC$170,"&lt;"&amp;$BC$1:$BC$170),ROW($BC169:$BD169)),COUNTIF($BC$1:$BC$170,"&lt;"&amp;$BC$1:$BC$170),0))</f>
        <v>169</v>
      </c>
      <c r="BE169" s="8" t="str">
        <f t="array" ref="BE169">INDEX($BB$1:$BB$170,SMALL(IF($BC$1:$BC$170=$BD169,ROW($BC$1:$BC$170)),COUNTIF($BD$1:$BD169,$BD169)),1)</f>
        <v>Mansfield</v>
      </c>
      <c r="BF169" s="8">
        <f t="shared" si="52"/>
        <v>169</v>
      </c>
      <c r="BG169" s="8" t="str">
        <f t="shared" si="53"/>
        <v>Mansfield</v>
      </c>
    </row>
    <row r="170" spans="1:59" x14ac:dyDescent="0.25">
      <c r="A170" s="26" t="s">
        <v>823</v>
      </c>
      <c r="B170" t="str">
        <f t="shared" si="54"/>
        <v>Significant Rural</v>
      </c>
      <c r="C170" t="str">
        <f t="shared" si="55"/>
        <v>Significant Rural</v>
      </c>
      <c r="E170">
        <f>VLOOKUP(A170,'average earnings resident 2012'!$A$12:$EW$598,lists!$B$12,FALSE)</f>
        <v>125000</v>
      </c>
      <c r="F170">
        <f t="shared" si="56"/>
        <v>61</v>
      </c>
      <c r="G170">
        <f t="shared" si="57"/>
        <v>61</v>
      </c>
      <c r="J170">
        <f>VLOOKUP(A170,'average earnings workplace 2012'!$A$13:$GY$599,lists1!$B$12,FALSE)</f>
        <v>11.33</v>
      </c>
      <c r="K170">
        <f t="shared" si="58"/>
        <v>59</v>
      </c>
      <c r="L170">
        <f t="shared" si="59"/>
        <v>59</v>
      </c>
      <c r="AF170" s="32" t="s">
        <v>499</v>
      </c>
      <c r="AG170" s="9">
        <f t="shared" si="48"/>
        <v>80</v>
      </c>
      <c r="AH170" s="9">
        <f t="array" ref="AH170">INDEX($AG$1:$AG$170,MATCH(SMALL(COUNTIF($AG$1:$AG$170,"&lt;"&amp;$AG$1:$AG$170),ROW($AG170:$AH170)),COUNTIF($AG$1:$AG$170,"&lt;"&amp;$AG$1:$AG$170),0))</f>
        <v>170</v>
      </c>
      <c r="AI170" s="9" t="str">
        <f t="array" ref="AI170">INDEX($AF$1:$AF$170,SMALL(IF($AG$1:$AG$170=$AH170,ROW($AG$1:$AG$170)),COUNTIF($AH$1:$AH170,$AH170)),1)</f>
        <v>Burnley</v>
      </c>
      <c r="AJ170" s="9">
        <f t="shared" si="49"/>
        <v>170</v>
      </c>
      <c r="AK170" s="9" t="str">
        <f t="shared" si="50"/>
        <v>Burnley</v>
      </c>
      <c r="BB170" s="29" t="s">
        <v>499</v>
      </c>
      <c r="BC170" s="8">
        <f t="shared" si="51"/>
        <v>71</v>
      </c>
      <c r="BD170" s="8">
        <f t="array" ref="BD170">INDEX($BC$1:$BC$170,MATCH(SMALL(COUNTIF($BC$1:$BC$170,"&lt;"&amp;$BC$1:$BC$170),ROW($BC170:$BD170)),COUNTIF($BC$1:$BC$170,"&lt;"&amp;$BC$1:$BC$170),0))</f>
        <v>170</v>
      </c>
      <c r="BE170" s="8" t="str">
        <f t="array" ref="BE170">INDEX($BB$1:$BB$170,SMALL(IF($BC$1:$BC$170=$BD170,ROW($BC$1:$BC$170)),COUNTIF($BD$1:$BD170,$BD170)),1)</f>
        <v>Newcastle-under-Lyme</v>
      </c>
      <c r="BF170" s="8">
        <f t="shared" si="52"/>
        <v>170</v>
      </c>
      <c r="BG170" s="8" t="str">
        <f t="shared" si="53"/>
        <v>Newcastle-under-Lyme</v>
      </c>
    </row>
    <row r="171" spans="1:59" x14ac:dyDescent="0.25">
      <c r="A171" s="26" t="s">
        <v>482</v>
      </c>
      <c r="B171" t="str">
        <f t="shared" si="54"/>
        <v>SR</v>
      </c>
      <c r="C171" t="str">
        <f t="shared" si="55"/>
        <v>Significant Rural</v>
      </c>
      <c r="E171">
        <f>VLOOKUP(A171,'average earnings resident 2012'!$A$12:$EW$598,lists!$B$12,FALSE)</f>
        <v>125000</v>
      </c>
      <c r="F171">
        <f t="shared" si="56"/>
        <v>61</v>
      </c>
      <c r="G171">
        <f t="shared" si="57"/>
        <v>61</v>
      </c>
      <c r="J171">
        <f>VLOOKUP(A171,'average earnings workplace 2012'!$A$13:$GY$599,lists1!$B$12,FALSE)</f>
        <v>12.39</v>
      </c>
      <c r="K171">
        <f t="shared" si="58"/>
        <v>39</v>
      </c>
      <c r="L171">
        <f t="shared" si="59"/>
        <v>39</v>
      </c>
    </row>
    <row r="172" spans="1:59" x14ac:dyDescent="0.25">
      <c r="A172" s="26" t="s">
        <v>514</v>
      </c>
      <c r="B172" t="str">
        <f t="shared" si="54"/>
        <v>MU</v>
      </c>
      <c r="C172" t="str">
        <f t="shared" si="55"/>
        <v>Predominantly Urban</v>
      </c>
      <c r="E172">
        <f>VLOOKUP(A172,'average earnings resident 2012'!$A$12:$EW$598,lists!$B$12,FALSE)</f>
        <v>140000</v>
      </c>
      <c r="F172">
        <f t="shared" si="56"/>
        <v>103</v>
      </c>
      <c r="G172">
        <f t="shared" si="57"/>
        <v>103</v>
      </c>
      <c r="J172">
        <f>VLOOKUP(A172,'average earnings workplace 2012'!$A$13:$GY$599,lists1!$B$12,FALSE)</f>
        <v>12.72</v>
      </c>
      <c r="K172">
        <f t="shared" si="58"/>
        <v>100</v>
      </c>
      <c r="L172">
        <f t="shared" si="59"/>
        <v>100</v>
      </c>
      <c r="T172" s="11">
        <f>MAX(T1:T113)</f>
        <v>113</v>
      </c>
      <c r="V172" s="11">
        <f>MAX(V1:V113)</f>
        <v>113</v>
      </c>
      <c r="AC172" s="10">
        <f>MAX(AC1:AC70)</f>
        <v>70</v>
      </c>
      <c r="AJ172" s="9">
        <f>MAX(AJ1:AJ170)</f>
        <v>170</v>
      </c>
      <c r="AR172" s="6">
        <f>MAX(AR1:AR113)</f>
        <v>110</v>
      </c>
      <c r="AY172" s="7">
        <f>MAX(AY1:AY70)</f>
        <v>70</v>
      </c>
      <c r="BF172" s="8">
        <f>MAX(BF1:BF170)</f>
        <v>170</v>
      </c>
    </row>
    <row r="173" spans="1:59" x14ac:dyDescent="0.25">
      <c r="A173" s="26" t="s">
        <v>517</v>
      </c>
      <c r="B173" t="str">
        <f t="shared" si="54"/>
        <v>LU</v>
      </c>
      <c r="C173" t="str">
        <f t="shared" si="55"/>
        <v>Predominantly Urban</v>
      </c>
      <c r="E173">
        <f>VLOOKUP(A173,'average earnings resident 2012'!$A$12:$EW$598,lists!$B$12,FALSE)</f>
        <v>122500</v>
      </c>
      <c r="F173">
        <f t="shared" si="56"/>
        <v>125</v>
      </c>
      <c r="G173">
        <f t="shared" si="57"/>
        <v>125</v>
      </c>
      <c r="J173">
        <f>VLOOKUP(A173,'average earnings workplace 2012'!$A$13:$GY$599,lists1!$B$12,FALSE)</f>
        <v>12.57</v>
      </c>
      <c r="K173">
        <f t="shared" si="58"/>
        <v>102</v>
      </c>
      <c r="L173">
        <f t="shared" si="59"/>
        <v>102</v>
      </c>
    </row>
    <row r="174" spans="1:59" x14ac:dyDescent="0.25">
      <c r="A174" s="26" t="s">
        <v>826</v>
      </c>
      <c r="B174" t="str">
        <f t="shared" si="54"/>
        <v>Significant Rural</v>
      </c>
      <c r="C174" t="str">
        <f t="shared" si="55"/>
        <v>Significant Rural</v>
      </c>
      <c r="E174">
        <f>VLOOKUP(A174,'average earnings resident 2012'!$A$12:$EW$598,lists!$B$12,FALSE)</f>
        <v>155000</v>
      </c>
      <c r="F174">
        <f t="shared" si="56"/>
        <v>42</v>
      </c>
      <c r="G174">
        <f t="shared" si="57"/>
        <v>42</v>
      </c>
      <c r="J174">
        <f>VLOOKUP(A174,'average earnings workplace 2012'!$A$13:$GY$599,lists1!$B$12,FALSE)</f>
        <v>11.97</v>
      </c>
      <c r="K174">
        <f t="shared" si="58"/>
        <v>44</v>
      </c>
      <c r="L174">
        <f t="shared" si="59"/>
        <v>44</v>
      </c>
    </row>
    <row r="175" spans="1:59" x14ac:dyDescent="0.25">
      <c r="A175" s="26" t="s">
        <v>682</v>
      </c>
      <c r="B175" t="str">
        <f t="shared" si="54"/>
        <v>R50</v>
      </c>
      <c r="C175" t="str">
        <f t="shared" si="55"/>
        <v>Predominantly Rural</v>
      </c>
      <c r="E175">
        <f>VLOOKUP(A175,'average earnings resident 2012'!$A$12:$EW$598,lists!$B$12,FALSE)</f>
        <v>230000</v>
      </c>
      <c r="F175">
        <f t="shared" si="56"/>
        <v>25</v>
      </c>
      <c r="G175">
        <f t="shared" si="57"/>
        <v>25</v>
      </c>
      <c r="J175">
        <f>VLOOKUP(A175,'average earnings workplace 2012'!$A$13:$GY$599,lists1!$B$12,FALSE)</f>
        <v>13.55</v>
      </c>
      <c r="K175">
        <f t="shared" si="58"/>
        <v>18</v>
      </c>
      <c r="L175">
        <f t="shared" si="59"/>
        <v>18</v>
      </c>
    </row>
    <row r="176" spans="1:59" x14ac:dyDescent="0.25">
      <c r="A176" s="26" t="s">
        <v>639</v>
      </c>
      <c r="B176" t="str">
        <f t="shared" si="54"/>
        <v>MU</v>
      </c>
      <c r="C176" t="str">
        <f t="shared" si="55"/>
        <v>Predominantly Urban</v>
      </c>
      <c r="E176">
        <f>VLOOKUP(A176,'average earnings resident 2012'!$A$12:$EW$598,lists!$B$12,FALSE)</f>
        <v>240000</v>
      </c>
      <c r="F176">
        <f t="shared" si="56"/>
        <v>40</v>
      </c>
      <c r="G176">
        <f t="shared" si="57"/>
        <v>40</v>
      </c>
      <c r="J176">
        <f>VLOOKUP(A176,'average earnings workplace 2012'!$A$13:$GY$599,lists1!$B$12,FALSE)</f>
        <v>14.42</v>
      </c>
      <c r="K176">
        <f t="shared" si="58"/>
        <v>55</v>
      </c>
      <c r="L176">
        <f t="shared" si="59"/>
        <v>55</v>
      </c>
    </row>
    <row r="177" spans="1:12" x14ac:dyDescent="0.25">
      <c r="A177" s="26" t="s">
        <v>561</v>
      </c>
      <c r="B177" t="str">
        <f t="shared" si="54"/>
        <v>R50</v>
      </c>
      <c r="C177" t="str">
        <f t="shared" si="55"/>
        <v>Predominantly Rural</v>
      </c>
      <c r="E177">
        <f>VLOOKUP(A177,'average earnings resident 2012'!$A$12:$EW$598,lists!$B$12,FALSE)</f>
        <v>175000</v>
      </c>
      <c r="F177">
        <f t="shared" si="56"/>
        <v>67</v>
      </c>
      <c r="G177">
        <f t="shared" si="57"/>
        <v>67</v>
      </c>
      <c r="J177">
        <f>VLOOKUP(A177,'average earnings workplace 2012'!$A$13:$GY$599,lists1!$B$12,FALSE)</f>
        <v>11.53</v>
      </c>
      <c r="K177">
        <f t="shared" si="58"/>
        <v>62</v>
      </c>
      <c r="L177">
        <f t="shared" si="59"/>
        <v>62</v>
      </c>
    </row>
    <row r="178" spans="1:12" x14ac:dyDescent="0.25">
      <c r="A178" s="26" t="s">
        <v>537</v>
      </c>
      <c r="B178" t="str">
        <f t="shared" si="54"/>
        <v>OU</v>
      </c>
      <c r="C178" t="str">
        <f t="shared" si="55"/>
        <v>Predominantly Urban</v>
      </c>
      <c r="E178">
        <f>VLOOKUP(A178,'average earnings resident 2012'!$A$12:$EW$598,lists!$B$12,FALSE)</f>
        <v>119000</v>
      </c>
      <c r="F178">
        <f t="shared" si="56"/>
        <v>132</v>
      </c>
      <c r="G178">
        <f t="shared" si="57"/>
        <v>132</v>
      </c>
      <c r="J178">
        <f>VLOOKUP(A178,'average earnings workplace 2012'!$A$13:$GY$599,lists1!$B$12,FALSE)</f>
        <v>12.56</v>
      </c>
      <c r="K178">
        <f t="shared" si="58"/>
        <v>103</v>
      </c>
      <c r="L178">
        <f t="shared" si="59"/>
        <v>103</v>
      </c>
    </row>
    <row r="179" spans="1:12" x14ac:dyDescent="0.25">
      <c r="A179" s="26" t="s">
        <v>827</v>
      </c>
      <c r="B179" t="str">
        <f t="shared" si="54"/>
        <v>Predominantly Rural</v>
      </c>
      <c r="C179" t="str">
        <f t="shared" si="55"/>
        <v>Predominantly Rural</v>
      </c>
      <c r="E179">
        <f>VLOOKUP(A179,'average earnings resident 2012'!$A$12:$EW$598,lists!$B$12,FALSE)</f>
        <v>135000</v>
      </c>
      <c r="F179">
        <f t="shared" si="56"/>
        <v>104</v>
      </c>
      <c r="G179">
        <f t="shared" si="57"/>
        <v>104</v>
      </c>
      <c r="J179">
        <f>VLOOKUP(A179,'average earnings workplace 2012'!$A$13:$GY$599,lists1!$B$12,FALSE)</f>
        <v>10.67</v>
      </c>
      <c r="K179">
        <f t="shared" si="58"/>
        <v>90</v>
      </c>
      <c r="L179">
        <f t="shared" si="59"/>
        <v>90</v>
      </c>
    </row>
    <row r="180" spans="1:12" x14ac:dyDescent="0.25">
      <c r="A180" s="26" t="s">
        <v>491</v>
      </c>
      <c r="B180" t="str">
        <f t="shared" si="54"/>
        <v>MU</v>
      </c>
      <c r="C180" t="str">
        <f t="shared" si="55"/>
        <v>Predominantly Urban</v>
      </c>
      <c r="E180">
        <f>VLOOKUP(A180,'average earnings resident 2012'!$A$12:$EW$598,lists!$B$12,FALSE)</f>
        <v>110850</v>
      </c>
      <c r="F180">
        <f t="shared" si="56"/>
        <v>143</v>
      </c>
      <c r="G180">
        <f t="shared" si="57"/>
        <v>143</v>
      </c>
      <c r="J180">
        <f>VLOOKUP(A180,'average earnings workplace 2012'!$A$13:$GY$599,lists1!$B$12,FALSE)</f>
        <v>13.76</v>
      </c>
      <c r="K180">
        <f t="shared" si="58"/>
        <v>72</v>
      </c>
      <c r="L180">
        <f t="shared" si="59"/>
        <v>72</v>
      </c>
    </row>
    <row r="181" spans="1:12" x14ac:dyDescent="0.25">
      <c r="A181" s="26" t="s">
        <v>587</v>
      </c>
      <c r="B181" t="str">
        <f t="shared" si="54"/>
        <v>OU</v>
      </c>
      <c r="C181" t="str">
        <f t="shared" si="55"/>
        <v>Predominantly Urban</v>
      </c>
      <c r="E181">
        <f>VLOOKUP(A181,'average earnings resident 2012'!$A$12:$EW$598,lists!$B$12,FALSE)</f>
        <v>150000</v>
      </c>
      <c r="F181">
        <f t="shared" si="56"/>
        <v>93</v>
      </c>
      <c r="G181">
        <f t="shared" si="57"/>
        <v>93</v>
      </c>
      <c r="J181">
        <f>VLOOKUP(A181,'average earnings workplace 2012'!$A$13:$GY$599,lists1!$B$12,FALSE)</f>
        <v>12.53</v>
      </c>
      <c r="K181">
        <f t="shared" si="58"/>
        <v>104</v>
      </c>
      <c r="L181">
        <f t="shared" si="59"/>
        <v>104</v>
      </c>
    </row>
    <row r="182" spans="1:12" x14ac:dyDescent="0.25">
      <c r="A182" s="26" t="s">
        <v>701</v>
      </c>
      <c r="B182" t="str">
        <f t="shared" si="54"/>
        <v>SR</v>
      </c>
      <c r="C182" t="str">
        <f t="shared" si="55"/>
        <v>Significant Rural</v>
      </c>
      <c r="E182">
        <f>VLOOKUP(A182,'average earnings resident 2012'!$A$12:$EW$598,lists!$B$12,FALSE)</f>
        <v>197000</v>
      </c>
      <c r="F182">
        <f t="shared" si="56"/>
        <v>28</v>
      </c>
      <c r="G182">
        <f t="shared" si="57"/>
        <v>28</v>
      </c>
      <c r="J182">
        <f>VLOOKUP(A182,'average earnings workplace 2012'!$A$13:$GY$599,lists1!$B$12,FALSE)</f>
        <v>13</v>
      </c>
      <c r="K182">
        <f t="shared" si="58"/>
        <v>33</v>
      </c>
      <c r="L182">
        <f t="shared" si="59"/>
        <v>33</v>
      </c>
    </row>
    <row r="183" spans="1:12" x14ac:dyDescent="0.25">
      <c r="A183" s="26" t="s">
        <v>604</v>
      </c>
      <c r="B183" t="str">
        <f t="shared" si="54"/>
        <v>R80</v>
      </c>
      <c r="C183" t="str">
        <f t="shared" si="55"/>
        <v>Predominantly Rural</v>
      </c>
      <c r="E183">
        <f>VLOOKUP(A183,'average earnings resident 2012'!$A$12:$EW$598,lists!$B$12,FALSE)</f>
        <v>215000</v>
      </c>
      <c r="F183">
        <f t="shared" si="56"/>
        <v>30</v>
      </c>
      <c r="G183">
        <f t="shared" si="57"/>
        <v>30</v>
      </c>
      <c r="J183" t="str">
        <f>VLOOKUP(A183,'average earnings workplace 2012'!$A$13:$GY$599,lists1!$B$12,FALSE)</f>
        <v>&amp;^%</v>
      </c>
      <c r="K183">
        <f t="shared" si="58"/>
        <v>1</v>
      </c>
      <c r="L183" t="str">
        <f t="shared" si="59"/>
        <v>9999</v>
      </c>
    </row>
    <row r="184" spans="1:12" x14ac:dyDescent="0.25">
      <c r="A184" s="26" t="s">
        <v>580</v>
      </c>
      <c r="B184" t="str">
        <f t="shared" si="54"/>
        <v>R50</v>
      </c>
      <c r="C184" t="str">
        <f t="shared" si="55"/>
        <v>Predominantly Rural</v>
      </c>
      <c r="E184">
        <f>VLOOKUP(A184,'average earnings resident 2012'!$A$12:$EW$598,lists!$B$12,FALSE)</f>
        <v>208997.5</v>
      </c>
      <c r="F184">
        <f t="shared" si="56"/>
        <v>33</v>
      </c>
      <c r="G184">
        <f t="shared" si="57"/>
        <v>33</v>
      </c>
      <c r="J184">
        <f>VLOOKUP(A184,'average earnings workplace 2012'!$A$13:$GY$599,lists1!$B$12,FALSE)</f>
        <v>11.75</v>
      </c>
      <c r="K184">
        <f t="shared" si="58"/>
        <v>53</v>
      </c>
      <c r="L184">
        <f t="shared" si="59"/>
        <v>53</v>
      </c>
    </row>
    <row r="185" spans="1:12" x14ac:dyDescent="0.25">
      <c r="A185" s="26" t="s">
        <v>470</v>
      </c>
      <c r="B185" t="str">
        <f t="shared" si="54"/>
        <v>MU</v>
      </c>
      <c r="C185" t="str">
        <f t="shared" si="55"/>
        <v>Predominantly Urban</v>
      </c>
      <c r="E185">
        <f>VLOOKUP(A185,'average earnings resident 2012'!$A$12:$EW$598,lists!$B$12,FALSE)</f>
        <v>128000</v>
      </c>
      <c r="F185">
        <f t="shared" si="56"/>
        <v>118</v>
      </c>
      <c r="G185">
        <f t="shared" si="57"/>
        <v>118</v>
      </c>
      <c r="J185">
        <f>VLOOKUP(A185,'average earnings workplace 2012'!$A$13:$GY$599,lists1!$B$12,FALSE)</f>
        <v>14.24</v>
      </c>
      <c r="K185">
        <f t="shared" si="58"/>
        <v>58</v>
      </c>
      <c r="L185">
        <f t="shared" si="59"/>
        <v>58</v>
      </c>
    </row>
    <row r="186" spans="1:12" x14ac:dyDescent="0.25">
      <c r="A186" s="26" t="s">
        <v>553</v>
      </c>
      <c r="B186" t="str">
        <f t="shared" si="54"/>
        <v>OU</v>
      </c>
      <c r="C186" t="str">
        <f t="shared" si="55"/>
        <v>Predominantly Urban</v>
      </c>
      <c r="E186">
        <f>VLOOKUP(A186,'average earnings resident 2012'!$A$12:$EW$598,lists!$B$12,FALSE)</f>
        <v>105000</v>
      </c>
      <c r="F186">
        <f t="shared" si="56"/>
        <v>152</v>
      </c>
      <c r="G186">
        <f t="shared" si="57"/>
        <v>152</v>
      </c>
      <c r="J186">
        <f>VLOOKUP(A186,'average earnings workplace 2012'!$A$13:$GY$599,lists1!$B$12,FALSE)</f>
        <v>9.7799999999999994</v>
      </c>
      <c r="K186">
        <f t="shared" si="58"/>
        <v>169</v>
      </c>
      <c r="L186">
        <f t="shared" si="59"/>
        <v>169</v>
      </c>
    </row>
    <row r="187" spans="1:12" x14ac:dyDescent="0.25">
      <c r="A187" s="26" t="s">
        <v>667</v>
      </c>
      <c r="B187" t="str">
        <f t="shared" si="54"/>
        <v>OU</v>
      </c>
      <c r="C187" t="str">
        <f t="shared" si="55"/>
        <v>Predominantly Urban</v>
      </c>
      <c r="E187">
        <f>VLOOKUP(A187,'average earnings resident 2012'!$A$12:$EW$598,lists!$B$12,FALSE)</f>
        <v>149739</v>
      </c>
      <c r="F187">
        <f t="shared" si="56"/>
        <v>96</v>
      </c>
      <c r="G187">
        <f t="shared" si="57"/>
        <v>96</v>
      </c>
      <c r="J187">
        <f>VLOOKUP(A187,'average earnings workplace 2012'!$A$13:$GY$599,lists1!$B$12,FALSE)</f>
        <v>13.63</v>
      </c>
      <c r="K187">
        <f t="shared" si="58"/>
        <v>79</v>
      </c>
      <c r="L187">
        <f t="shared" si="59"/>
        <v>79</v>
      </c>
    </row>
    <row r="188" spans="1:12" x14ac:dyDescent="0.25">
      <c r="A188" s="26" t="s">
        <v>532</v>
      </c>
      <c r="B188" t="str">
        <f t="shared" si="54"/>
        <v>R80</v>
      </c>
      <c r="C188" t="str">
        <f t="shared" si="55"/>
        <v>Predominantly Rural</v>
      </c>
      <c r="E188">
        <f>VLOOKUP(A188,'average earnings resident 2012'!$A$12:$EW$598,lists!$B$12,FALSE)</f>
        <v>157500</v>
      </c>
      <c r="F188">
        <f t="shared" si="56"/>
        <v>83</v>
      </c>
      <c r="G188">
        <f t="shared" si="57"/>
        <v>83</v>
      </c>
      <c r="J188">
        <f>VLOOKUP(A188,'average earnings workplace 2012'!$A$13:$GY$599,lists1!$B$12,FALSE)</f>
        <v>9.61</v>
      </c>
      <c r="K188">
        <f t="shared" si="58"/>
        <v>106</v>
      </c>
      <c r="L188">
        <f t="shared" si="59"/>
        <v>106</v>
      </c>
    </row>
    <row r="189" spans="1:12" x14ac:dyDescent="0.25">
      <c r="A189" s="26" t="s">
        <v>763</v>
      </c>
      <c r="B189" t="str">
        <f t="shared" si="54"/>
        <v>R80</v>
      </c>
      <c r="C189" t="str">
        <f t="shared" si="55"/>
        <v>Predominantly Rural</v>
      </c>
      <c r="E189">
        <f>VLOOKUP(A189,'average earnings resident 2012'!$A$12:$EW$598,lists!$B$12,FALSE)</f>
        <v>179997.5</v>
      </c>
      <c r="F189">
        <f t="shared" si="56"/>
        <v>64</v>
      </c>
      <c r="G189">
        <f t="shared" si="57"/>
        <v>64</v>
      </c>
      <c r="J189">
        <f>VLOOKUP(A189,'average earnings workplace 2012'!$A$13:$GY$599,lists1!$B$12,FALSE)</f>
        <v>9.4600000000000009</v>
      </c>
      <c r="K189">
        <f t="shared" si="58"/>
        <v>109</v>
      </c>
      <c r="L189">
        <f t="shared" si="59"/>
        <v>109</v>
      </c>
    </row>
    <row r="190" spans="1:12" x14ac:dyDescent="0.25">
      <c r="A190" s="26" t="s">
        <v>659</v>
      </c>
      <c r="B190" t="str">
        <f t="shared" si="54"/>
        <v>MU</v>
      </c>
      <c r="C190" t="str">
        <f t="shared" si="55"/>
        <v>Predominantly Urban</v>
      </c>
      <c r="E190">
        <f>VLOOKUP(A190,'average earnings resident 2012'!$A$12:$EW$598,lists!$B$12,FALSE)</f>
        <v>295000</v>
      </c>
      <c r="F190">
        <f t="shared" si="56"/>
        <v>21</v>
      </c>
      <c r="G190">
        <f t="shared" si="57"/>
        <v>21</v>
      </c>
      <c r="J190">
        <f>VLOOKUP(A190,'average earnings workplace 2012'!$A$13:$GY$599,lists1!$B$12,FALSE)</f>
        <v>13.18</v>
      </c>
      <c r="K190">
        <f t="shared" si="58"/>
        <v>87</v>
      </c>
      <c r="L190">
        <f t="shared" si="59"/>
        <v>87</v>
      </c>
    </row>
    <row r="191" spans="1:12" x14ac:dyDescent="0.25">
      <c r="A191" s="26" t="s">
        <v>745</v>
      </c>
      <c r="B191" t="str">
        <f t="shared" si="54"/>
        <v>R80</v>
      </c>
      <c r="C191" t="str">
        <f t="shared" si="55"/>
        <v>Predominantly Rural</v>
      </c>
      <c r="E191">
        <f>VLOOKUP(A191,'average earnings resident 2012'!$A$12:$EW$598,lists!$B$12,FALSE)</f>
        <v>183500</v>
      </c>
      <c r="F191">
        <f t="shared" si="56"/>
        <v>60</v>
      </c>
      <c r="G191">
        <f t="shared" si="57"/>
        <v>60</v>
      </c>
      <c r="J191">
        <f>VLOOKUP(A191,'average earnings workplace 2012'!$A$13:$GY$599,lists1!$B$12,FALSE)</f>
        <v>9.77</v>
      </c>
      <c r="K191">
        <f t="shared" si="58"/>
        <v>103</v>
      </c>
      <c r="L191">
        <f t="shared" si="59"/>
        <v>103</v>
      </c>
    </row>
    <row r="192" spans="1:12" x14ac:dyDescent="0.25">
      <c r="A192" s="26" t="s">
        <v>627</v>
      </c>
      <c r="B192" t="str">
        <f t="shared" si="54"/>
        <v>R80</v>
      </c>
      <c r="C192" t="str">
        <f t="shared" si="55"/>
        <v>Predominantly Rural</v>
      </c>
      <c r="E192">
        <f>VLOOKUP(A192,'average earnings resident 2012'!$A$12:$EW$598,lists!$B$12,FALSE)</f>
        <v>176000</v>
      </c>
      <c r="F192">
        <f t="shared" si="56"/>
        <v>66</v>
      </c>
      <c r="G192">
        <f t="shared" si="57"/>
        <v>66</v>
      </c>
      <c r="J192">
        <f>VLOOKUP(A192,'average earnings workplace 2012'!$A$13:$GY$599,lists1!$B$12,FALSE)</f>
        <v>9.5</v>
      </c>
      <c r="K192">
        <f t="shared" si="58"/>
        <v>108</v>
      </c>
      <c r="L192">
        <f t="shared" si="59"/>
        <v>108</v>
      </c>
    </row>
    <row r="193" spans="1:12" x14ac:dyDescent="0.25">
      <c r="A193" s="26" t="s">
        <v>729</v>
      </c>
      <c r="B193" t="str">
        <f t="shared" si="54"/>
        <v>R80</v>
      </c>
      <c r="C193" t="str">
        <f t="shared" si="55"/>
        <v>Predominantly Rural</v>
      </c>
      <c r="E193">
        <f>VLOOKUP(A193,'average earnings resident 2012'!$A$12:$EW$598,lists!$B$12,FALSE)</f>
        <v>249950</v>
      </c>
      <c r="F193">
        <f t="shared" si="56"/>
        <v>14</v>
      </c>
      <c r="G193">
        <f t="shared" si="57"/>
        <v>14</v>
      </c>
      <c r="J193">
        <f>VLOOKUP(A193,'average earnings workplace 2012'!$A$13:$GY$599,lists1!$B$12,FALSE)</f>
        <v>13.23</v>
      </c>
      <c r="K193">
        <f t="shared" si="58"/>
        <v>26</v>
      </c>
      <c r="L193">
        <f t="shared" si="59"/>
        <v>26</v>
      </c>
    </row>
    <row r="194" spans="1:12" x14ac:dyDescent="0.25">
      <c r="A194" s="26" t="s">
        <v>447</v>
      </c>
      <c r="B194" t="str">
        <f t="shared" si="54"/>
        <v>LU</v>
      </c>
      <c r="C194" t="str">
        <f t="shared" si="55"/>
        <v>Predominantly Urban</v>
      </c>
      <c r="E194">
        <f>VLOOKUP(A194,'average earnings resident 2012'!$A$12:$EW$598,lists!$B$12,FALSE)</f>
        <v>102500</v>
      </c>
      <c r="F194">
        <f t="shared" si="56"/>
        <v>161</v>
      </c>
      <c r="G194">
        <f t="shared" si="57"/>
        <v>161</v>
      </c>
      <c r="J194">
        <f>VLOOKUP(A194,'average earnings workplace 2012'!$A$13:$GY$599,lists1!$B$12,FALSE)</f>
        <v>13.26</v>
      </c>
      <c r="K194">
        <f t="shared" si="58"/>
        <v>86</v>
      </c>
      <c r="L194">
        <f t="shared" si="59"/>
        <v>86</v>
      </c>
    </row>
    <row r="195" spans="1:12" x14ac:dyDescent="0.25">
      <c r="A195" s="26" t="s">
        <v>668</v>
      </c>
      <c r="B195" t="str">
        <f t="shared" si="54"/>
        <v>OU</v>
      </c>
      <c r="C195" t="str">
        <f t="shared" si="55"/>
        <v>Predominantly Urban</v>
      </c>
      <c r="E195">
        <f>VLOOKUP(A195,'average earnings resident 2012'!$A$12:$EW$598,lists!$B$12,FALSE)</f>
        <v>175000</v>
      </c>
      <c r="F195">
        <f t="shared" si="56"/>
        <v>78</v>
      </c>
      <c r="G195">
        <f t="shared" si="57"/>
        <v>78</v>
      </c>
      <c r="J195">
        <f>VLOOKUP(A195,'average earnings workplace 2012'!$A$13:$GY$599,lists1!$B$12,FALSE)</f>
        <v>14.93</v>
      </c>
      <c r="K195">
        <f t="shared" si="58"/>
        <v>40</v>
      </c>
      <c r="L195">
        <f t="shared" si="59"/>
        <v>40</v>
      </c>
    </row>
    <row r="196" spans="1:12" x14ac:dyDescent="0.25">
      <c r="A196" s="26" t="s">
        <v>716</v>
      </c>
      <c r="B196" t="str">
        <f t="shared" si="54"/>
        <v>SR</v>
      </c>
      <c r="C196" t="str">
        <f t="shared" si="55"/>
        <v>Significant Rural</v>
      </c>
      <c r="E196">
        <f>VLOOKUP(A196,'average earnings resident 2012'!$A$12:$EW$598,lists!$B$12,FALSE)</f>
        <v>340000</v>
      </c>
      <c r="F196">
        <f t="shared" si="56"/>
        <v>2</v>
      </c>
      <c r="G196">
        <f t="shared" si="57"/>
        <v>2</v>
      </c>
      <c r="J196">
        <f>VLOOKUP(A196,'average earnings workplace 2012'!$A$13:$GY$599,lists1!$B$12,FALSE)</f>
        <v>19.5</v>
      </c>
      <c r="K196">
        <f t="shared" si="58"/>
        <v>1</v>
      </c>
      <c r="L196">
        <f t="shared" si="59"/>
        <v>1</v>
      </c>
    </row>
    <row r="197" spans="1:12" x14ac:dyDescent="0.25">
      <c r="A197" s="26" t="s">
        <v>692</v>
      </c>
      <c r="B197" t="str">
        <f t="shared" si="54"/>
        <v>SR</v>
      </c>
      <c r="C197" t="str">
        <f t="shared" si="55"/>
        <v>Significant Rural</v>
      </c>
      <c r="E197">
        <f>VLOOKUP(A197,'average earnings resident 2012'!$A$12:$EW$598,lists!$B$12,FALSE)</f>
        <v>243000</v>
      </c>
      <c r="F197">
        <f t="shared" si="56"/>
        <v>14</v>
      </c>
      <c r="G197">
        <f t="shared" si="57"/>
        <v>14</v>
      </c>
      <c r="J197">
        <f>VLOOKUP(A197,'average earnings workplace 2012'!$A$13:$GY$599,lists1!$B$12,FALSE)</f>
        <v>13.37</v>
      </c>
      <c r="K197">
        <f t="shared" si="58"/>
        <v>23</v>
      </c>
      <c r="L197">
        <f t="shared" si="59"/>
        <v>23</v>
      </c>
    </row>
    <row r="198" spans="1:12" x14ac:dyDescent="0.25">
      <c r="A198" s="26" t="s">
        <v>554</v>
      </c>
      <c r="B198" t="str">
        <f t="shared" si="54"/>
        <v>R50</v>
      </c>
      <c r="C198" t="str">
        <f t="shared" si="55"/>
        <v>Predominantly Rural</v>
      </c>
      <c r="E198">
        <f>VLOOKUP(A198,'average earnings resident 2012'!$A$12:$EW$598,lists!$B$12,FALSE)</f>
        <v>138500</v>
      </c>
      <c r="F198">
        <f t="shared" si="56"/>
        <v>100</v>
      </c>
      <c r="G198">
        <f t="shared" si="57"/>
        <v>100</v>
      </c>
      <c r="J198">
        <f>VLOOKUP(A198,'average earnings workplace 2012'!$A$13:$GY$599,lists1!$B$12,FALSE)</f>
        <v>11.75</v>
      </c>
      <c r="K198">
        <f t="shared" si="58"/>
        <v>53</v>
      </c>
      <c r="L198">
        <f t="shared" si="59"/>
        <v>53</v>
      </c>
    </row>
    <row r="199" spans="1:12" x14ac:dyDescent="0.25">
      <c r="A199" s="26" t="s">
        <v>452</v>
      </c>
      <c r="B199" t="str">
        <f t="shared" si="54"/>
        <v>MU</v>
      </c>
      <c r="C199" t="str">
        <f t="shared" si="55"/>
        <v>Predominantly Urban</v>
      </c>
      <c r="E199">
        <f>VLOOKUP(A199,'average earnings resident 2012'!$A$12:$EW$598,lists!$B$12,FALSE)</f>
        <v>130000</v>
      </c>
      <c r="F199">
        <f t="shared" si="56"/>
        <v>112</v>
      </c>
      <c r="G199">
        <f t="shared" si="57"/>
        <v>112</v>
      </c>
      <c r="J199">
        <f>VLOOKUP(A199,'average earnings workplace 2012'!$A$13:$GY$599,lists1!$B$12,FALSE)</f>
        <v>13.57</v>
      </c>
      <c r="K199">
        <f t="shared" si="58"/>
        <v>81</v>
      </c>
      <c r="L199">
        <f t="shared" si="59"/>
        <v>81</v>
      </c>
    </row>
    <row r="200" spans="1:12" x14ac:dyDescent="0.25">
      <c r="A200" s="26" t="s">
        <v>562</v>
      </c>
      <c r="B200" t="str">
        <f t="shared" si="54"/>
        <v>LU</v>
      </c>
      <c r="C200" t="str">
        <f t="shared" si="55"/>
        <v>Predominantly Urban</v>
      </c>
      <c r="E200">
        <f>VLOOKUP(A200,'average earnings resident 2012'!$A$12:$EW$598,lists!$B$12,FALSE)</f>
        <v>121250</v>
      </c>
      <c r="F200">
        <f t="shared" si="56"/>
        <v>128</v>
      </c>
      <c r="G200">
        <f t="shared" si="57"/>
        <v>128</v>
      </c>
      <c r="J200">
        <f>VLOOKUP(A200,'average earnings workplace 2012'!$A$13:$GY$599,lists1!$B$12,FALSE)</f>
        <v>9.77</v>
      </c>
      <c r="K200">
        <f t="shared" si="58"/>
        <v>170</v>
      </c>
      <c r="L200">
        <f t="shared" si="59"/>
        <v>170</v>
      </c>
    </row>
    <row r="201" spans="1:12" x14ac:dyDescent="0.25">
      <c r="A201" s="26" t="s">
        <v>640</v>
      </c>
      <c r="B201" t="str">
        <f t="shared" si="54"/>
        <v>MU</v>
      </c>
      <c r="C201" t="str">
        <f t="shared" si="55"/>
        <v>Predominantly Urban</v>
      </c>
      <c r="E201">
        <f>VLOOKUP(A201,'average earnings resident 2012'!$A$12:$EW$598,lists!$B$12,FALSE)</f>
        <v>219000</v>
      </c>
      <c r="F201">
        <f t="shared" si="56"/>
        <v>51</v>
      </c>
      <c r="G201">
        <f t="shared" si="57"/>
        <v>51</v>
      </c>
      <c r="J201">
        <f>VLOOKUP(A201,'average earnings workplace 2012'!$A$13:$GY$599,lists1!$B$12,FALSE)</f>
        <v>13.91</v>
      </c>
      <c r="K201">
        <f t="shared" si="58"/>
        <v>68</v>
      </c>
      <c r="L201">
        <f t="shared" si="59"/>
        <v>68</v>
      </c>
    </row>
    <row r="202" spans="1:12" x14ac:dyDescent="0.25">
      <c r="A202" s="26" t="s">
        <v>836</v>
      </c>
      <c r="B202" t="str">
        <f t="shared" si="54"/>
        <v>Predominantly Rural</v>
      </c>
      <c r="C202" t="str">
        <f t="shared" si="55"/>
        <v>Predominantly Rural</v>
      </c>
      <c r="E202">
        <f>VLOOKUP(A202,'average earnings resident 2012'!$A$12:$EW$598,lists!$B$12,FALSE)</f>
        <v>155000</v>
      </c>
      <c r="F202">
        <f t="shared" si="56"/>
        <v>87</v>
      </c>
      <c r="G202">
        <f t="shared" si="57"/>
        <v>87</v>
      </c>
      <c r="J202">
        <f>VLOOKUP(A202,'average earnings workplace 2012'!$A$13:$GY$599,lists1!$B$12,FALSE)</f>
        <v>12.04</v>
      </c>
      <c r="K202">
        <f t="shared" si="58"/>
        <v>46</v>
      </c>
      <c r="L202">
        <f t="shared" si="59"/>
        <v>46</v>
      </c>
    </row>
    <row r="203" spans="1:12" x14ac:dyDescent="0.25">
      <c r="A203" s="26" t="s">
        <v>746</v>
      </c>
      <c r="B203" t="str">
        <f t="shared" ref="B203:B266" si="60">VLOOKUP(A203,A$496:B$856,2,FALSE)</f>
        <v>R50</v>
      </c>
      <c r="C203" t="str">
        <f t="shared" ref="C203:C266" si="61">IF(B203="OU","Predominantly Urban",IF(B203="MU","Predominantly Urban",IF(B203="LU","Predominantly Urban",IF(B203="SR","Significant Rural",IF(B203="R50","Predominantly Rural",IF(B203="R80","Predominantly Rural",IF(B203="Predominantly Rural","Predominantly Rural",IF(B203="Predominantly Urban","Predominantly Urban",IF(B203="Significant Rural","Significant Rural","error")))))))))</f>
        <v>Predominantly Rural</v>
      </c>
      <c r="E203">
        <f>VLOOKUP(A203,'average earnings resident 2012'!$A$12:$EW$598,lists!$B$12,FALSE)</f>
        <v>185000</v>
      </c>
      <c r="F203">
        <f t="shared" ref="F203:F266" si="62">1+SUMPRODUCT((C$11:C$488=C203)*(E$11:E$488&gt;E203))</f>
        <v>49</v>
      </c>
      <c r="G203">
        <f t="shared" ref="G203:G266" si="63">IF(E203="&amp;^%","9999",F203)</f>
        <v>49</v>
      </c>
      <c r="J203">
        <f>VLOOKUP(A203,'average earnings workplace 2012'!$A$13:$GY$599,lists1!$B$12,FALSE)</f>
        <v>11.1</v>
      </c>
      <c r="K203">
        <f t="shared" ref="K203:K266" si="64">1+SUMPRODUCT((C$11:C$488=C203)*(J$11:J$488&gt;J203))</f>
        <v>77</v>
      </c>
      <c r="L203">
        <f t="shared" ref="L203:L266" si="65">IF(J203="&amp;^%","9999",K203)</f>
        <v>77</v>
      </c>
    </row>
    <row r="204" spans="1:12" x14ac:dyDescent="0.25">
      <c r="A204" s="26" t="s">
        <v>753</v>
      </c>
      <c r="B204" t="str">
        <f t="shared" si="60"/>
        <v>R80</v>
      </c>
      <c r="C204" t="str">
        <f t="shared" si="61"/>
        <v>Predominantly Rural</v>
      </c>
      <c r="E204">
        <f>VLOOKUP(A204,'average earnings resident 2012'!$A$12:$EW$598,lists!$B$12,FALSE)</f>
        <v>195000</v>
      </c>
      <c r="F204">
        <f t="shared" si="62"/>
        <v>41</v>
      </c>
      <c r="G204">
        <f t="shared" si="63"/>
        <v>41</v>
      </c>
      <c r="J204">
        <f>VLOOKUP(A204,'average earnings workplace 2012'!$A$13:$GY$599,lists1!$B$12,FALSE)</f>
        <v>10.32</v>
      </c>
      <c r="K204">
        <f t="shared" si="64"/>
        <v>96</v>
      </c>
      <c r="L204">
        <f t="shared" si="65"/>
        <v>96</v>
      </c>
    </row>
    <row r="205" spans="1:12" x14ac:dyDescent="0.25">
      <c r="A205" s="26" t="s">
        <v>526</v>
      </c>
      <c r="B205" t="str">
        <f t="shared" si="60"/>
        <v>R50</v>
      </c>
      <c r="C205" t="str">
        <f t="shared" si="61"/>
        <v>Predominantly Rural</v>
      </c>
      <c r="E205">
        <f>VLOOKUP(A205,'average earnings resident 2012'!$A$12:$EW$598,lists!$B$12,FALSE)</f>
        <v>142258</v>
      </c>
      <c r="F205">
        <f t="shared" si="62"/>
        <v>97</v>
      </c>
      <c r="G205">
        <f t="shared" si="63"/>
        <v>97</v>
      </c>
      <c r="J205">
        <f>VLOOKUP(A205,'average earnings workplace 2012'!$A$13:$GY$599,lists1!$B$12,FALSE)</f>
        <v>11.21</v>
      </c>
      <c r="K205">
        <f t="shared" si="64"/>
        <v>75</v>
      </c>
      <c r="L205">
        <f t="shared" si="65"/>
        <v>75</v>
      </c>
    </row>
    <row r="206" spans="1:12" x14ac:dyDescent="0.25">
      <c r="A206" s="26" t="s">
        <v>497</v>
      </c>
      <c r="B206" t="str">
        <f t="shared" si="60"/>
        <v>OU</v>
      </c>
      <c r="C206" t="str">
        <f t="shared" si="61"/>
        <v>Predominantly Urban</v>
      </c>
      <c r="E206">
        <f>VLOOKUP(A206,'average earnings resident 2012'!$A$12:$EW$598,lists!$B$12,FALSE)</f>
        <v>110000</v>
      </c>
      <c r="F206">
        <f t="shared" si="62"/>
        <v>144</v>
      </c>
      <c r="G206">
        <f t="shared" si="63"/>
        <v>144</v>
      </c>
      <c r="J206">
        <f>VLOOKUP(A206,'average earnings workplace 2012'!$A$13:$GY$599,lists1!$B$12,FALSE)</f>
        <v>12.24</v>
      </c>
      <c r="K206">
        <f t="shared" si="64"/>
        <v>115</v>
      </c>
      <c r="L206">
        <f t="shared" si="65"/>
        <v>115</v>
      </c>
    </row>
    <row r="207" spans="1:12" x14ac:dyDescent="0.25">
      <c r="A207" s="26" t="s">
        <v>612</v>
      </c>
      <c r="B207" t="str">
        <f t="shared" si="60"/>
        <v>SR</v>
      </c>
      <c r="C207" t="str">
        <f t="shared" si="61"/>
        <v>Significant Rural</v>
      </c>
      <c r="E207">
        <f>VLOOKUP(A207,'average earnings resident 2012'!$A$12:$EW$598,lists!$B$12,FALSE)</f>
        <v>220000</v>
      </c>
      <c r="F207">
        <f t="shared" si="62"/>
        <v>19</v>
      </c>
      <c r="G207">
        <f t="shared" si="63"/>
        <v>19</v>
      </c>
      <c r="J207">
        <f>VLOOKUP(A207,'average earnings workplace 2012'!$A$13:$GY$599,lists1!$B$12,FALSE)</f>
        <v>14.37</v>
      </c>
      <c r="K207">
        <f t="shared" si="64"/>
        <v>13</v>
      </c>
      <c r="L207">
        <f t="shared" si="65"/>
        <v>13</v>
      </c>
    </row>
    <row r="208" spans="1:12" x14ac:dyDescent="0.25">
      <c r="A208" s="26" t="s">
        <v>538</v>
      </c>
      <c r="B208" t="str">
        <f t="shared" si="60"/>
        <v>R80</v>
      </c>
      <c r="C208" t="str">
        <f t="shared" si="61"/>
        <v>Predominantly Rural</v>
      </c>
      <c r="E208">
        <f>VLOOKUP(A208,'average earnings resident 2012'!$A$12:$EW$598,lists!$B$12,FALSE)</f>
        <v>144000</v>
      </c>
      <c r="F208">
        <f t="shared" si="62"/>
        <v>95</v>
      </c>
      <c r="G208">
        <f t="shared" si="63"/>
        <v>95</v>
      </c>
      <c r="J208">
        <f>VLOOKUP(A208,'average earnings workplace 2012'!$A$13:$GY$599,lists1!$B$12,FALSE)</f>
        <v>11.37</v>
      </c>
      <c r="K208">
        <f t="shared" si="64"/>
        <v>69</v>
      </c>
      <c r="L208">
        <f t="shared" si="65"/>
        <v>69</v>
      </c>
    </row>
    <row r="209" spans="1:12" x14ac:dyDescent="0.25">
      <c r="A209" s="26" t="s">
        <v>498</v>
      </c>
      <c r="B209" t="str">
        <f t="shared" si="60"/>
        <v>R50</v>
      </c>
      <c r="C209" t="str">
        <f t="shared" si="61"/>
        <v>Predominantly Rural</v>
      </c>
      <c r="E209">
        <f>VLOOKUP(A209,'average earnings resident 2012'!$A$12:$EW$598,lists!$B$12,FALSE)</f>
        <v>112000</v>
      </c>
      <c r="F209">
        <f t="shared" si="62"/>
        <v>112</v>
      </c>
      <c r="G209">
        <f t="shared" si="63"/>
        <v>112</v>
      </c>
      <c r="J209">
        <f>VLOOKUP(A209,'average earnings workplace 2012'!$A$13:$GY$599,lists1!$B$12,FALSE)</f>
        <v>12.77</v>
      </c>
      <c r="K209">
        <f t="shared" si="64"/>
        <v>36</v>
      </c>
      <c r="L209">
        <f t="shared" si="65"/>
        <v>36</v>
      </c>
    </row>
    <row r="210" spans="1:12" x14ac:dyDescent="0.25">
      <c r="A210" s="26" t="s">
        <v>621</v>
      </c>
      <c r="B210" t="str">
        <f t="shared" si="60"/>
        <v>R80</v>
      </c>
      <c r="C210" t="str">
        <f t="shared" si="61"/>
        <v>Predominantly Rural</v>
      </c>
      <c r="E210">
        <f>VLOOKUP(A210,'average earnings resident 2012'!$A$12:$EW$598,lists!$B$12,FALSE)</f>
        <v>172000</v>
      </c>
      <c r="F210">
        <f t="shared" si="62"/>
        <v>75</v>
      </c>
      <c r="G210">
        <f t="shared" si="63"/>
        <v>75</v>
      </c>
      <c r="J210">
        <f>VLOOKUP(A210,'average earnings workplace 2012'!$A$13:$GY$599,lists1!$B$12,FALSE)</f>
        <v>9.5299999999999994</v>
      </c>
      <c r="K210">
        <f t="shared" si="64"/>
        <v>107</v>
      </c>
      <c r="L210">
        <f t="shared" si="65"/>
        <v>107</v>
      </c>
    </row>
    <row r="211" spans="1:12" x14ac:dyDescent="0.25">
      <c r="A211" s="26" t="s">
        <v>736</v>
      </c>
      <c r="B211" t="str">
        <f t="shared" si="60"/>
        <v>R50</v>
      </c>
      <c r="C211" t="str">
        <f t="shared" si="61"/>
        <v>Predominantly Rural</v>
      </c>
      <c r="E211">
        <f>VLOOKUP(A211,'average earnings resident 2012'!$A$12:$EW$598,lists!$B$12,FALSE)</f>
        <v>184725</v>
      </c>
      <c r="F211">
        <f t="shared" si="62"/>
        <v>58</v>
      </c>
      <c r="G211">
        <f t="shared" si="63"/>
        <v>58</v>
      </c>
      <c r="J211">
        <f>VLOOKUP(A211,'average earnings workplace 2012'!$A$13:$GY$599,lists1!$B$12,FALSE)</f>
        <v>14.43</v>
      </c>
      <c r="K211">
        <f t="shared" si="64"/>
        <v>9</v>
      </c>
      <c r="L211">
        <f t="shared" si="65"/>
        <v>9</v>
      </c>
    </row>
    <row r="212" spans="1:12" x14ac:dyDescent="0.25">
      <c r="A212" s="26" t="s">
        <v>453</v>
      </c>
      <c r="B212" t="str">
        <f t="shared" si="60"/>
        <v>MU</v>
      </c>
      <c r="C212" t="str">
        <f t="shared" si="61"/>
        <v>Predominantly Urban</v>
      </c>
      <c r="E212">
        <f>VLOOKUP(A212,'average earnings resident 2012'!$A$12:$EW$598,lists!$B$12,FALSE)</f>
        <v>130000</v>
      </c>
      <c r="F212">
        <f t="shared" si="62"/>
        <v>112</v>
      </c>
      <c r="G212">
        <f t="shared" si="63"/>
        <v>112</v>
      </c>
      <c r="J212">
        <f>VLOOKUP(A212,'average earnings workplace 2012'!$A$13:$GY$599,lists1!$B$12,FALSE)</f>
        <v>11.88</v>
      </c>
      <c r="K212">
        <f t="shared" si="64"/>
        <v>125</v>
      </c>
      <c r="L212">
        <f t="shared" si="65"/>
        <v>125</v>
      </c>
    </row>
    <row r="213" spans="1:12" x14ac:dyDescent="0.25">
      <c r="A213" s="26" t="s">
        <v>567</v>
      </c>
      <c r="B213" t="str">
        <f t="shared" si="60"/>
        <v>R50</v>
      </c>
      <c r="C213" t="str">
        <f t="shared" si="61"/>
        <v>Predominantly Rural</v>
      </c>
      <c r="E213">
        <f>VLOOKUP(A213,'average earnings resident 2012'!$A$12:$EW$598,lists!$B$12,FALSE)</f>
        <v>142000</v>
      </c>
      <c r="F213">
        <f t="shared" si="62"/>
        <v>98</v>
      </c>
      <c r="G213">
        <f t="shared" si="63"/>
        <v>98</v>
      </c>
      <c r="J213">
        <f>VLOOKUP(A213,'average earnings workplace 2012'!$A$13:$GY$599,lists1!$B$12,FALSE)</f>
        <v>12.18</v>
      </c>
      <c r="K213">
        <f t="shared" si="64"/>
        <v>45</v>
      </c>
      <c r="L213">
        <f t="shared" si="65"/>
        <v>45</v>
      </c>
    </row>
    <row r="214" spans="1:12" x14ac:dyDescent="0.25">
      <c r="A214" s="26" t="s">
        <v>533</v>
      </c>
      <c r="B214" t="str">
        <f t="shared" si="60"/>
        <v>R50</v>
      </c>
      <c r="C214" t="str">
        <f t="shared" si="61"/>
        <v>Predominantly Rural</v>
      </c>
      <c r="E214">
        <f>VLOOKUP(A214,'average earnings resident 2012'!$A$12:$EW$598,lists!$B$12,FALSE)</f>
        <v>144000</v>
      </c>
      <c r="F214">
        <f t="shared" si="62"/>
        <v>95</v>
      </c>
      <c r="G214">
        <f t="shared" si="63"/>
        <v>95</v>
      </c>
      <c r="J214">
        <f>VLOOKUP(A214,'average earnings workplace 2012'!$A$13:$GY$599,lists1!$B$12,FALSE)</f>
        <v>11.74</v>
      </c>
      <c r="K214">
        <f t="shared" si="64"/>
        <v>55</v>
      </c>
      <c r="L214">
        <f t="shared" si="65"/>
        <v>55</v>
      </c>
    </row>
    <row r="215" spans="1:12" x14ac:dyDescent="0.25">
      <c r="A215" s="26" t="s">
        <v>824</v>
      </c>
      <c r="B215" t="str">
        <f t="shared" si="60"/>
        <v>Predominantly Rural</v>
      </c>
      <c r="C215" t="str">
        <f t="shared" si="61"/>
        <v>Predominantly Rural</v>
      </c>
      <c r="E215">
        <f>VLOOKUP(A215,'average earnings resident 2012'!$A$12:$EW$598,lists!$B$12,FALSE)</f>
        <v>178000</v>
      </c>
      <c r="F215">
        <f t="shared" si="62"/>
        <v>65</v>
      </c>
      <c r="G215">
        <f t="shared" si="63"/>
        <v>65</v>
      </c>
      <c r="J215">
        <f>VLOOKUP(A215,'average earnings workplace 2012'!$A$13:$GY$599,lists1!$B$12,FALSE)</f>
        <v>11.22</v>
      </c>
      <c r="K215">
        <f t="shared" si="64"/>
        <v>73</v>
      </c>
      <c r="L215">
        <f t="shared" si="65"/>
        <v>73</v>
      </c>
    </row>
    <row r="216" spans="1:12" x14ac:dyDescent="0.25">
      <c r="A216" s="26" t="s">
        <v>546</v>
      </c>
      <c r="B216" t="str">
        <f t="shared" si="60"/>
        <v>OU</v>
      </c>
      <c r="C216" t="str">
        <f t="shared" si="61"/>
        <v>Predominantly Urban</v>
      </c>
      <c r="E216">
        <f>VLOOKUP(A216,'average earnings resident 2012'!$A$12:$EW$598,lists!$B$12,FALSE)</f>
        <v>135000</v>
      </c>
      <c r="F216">
        <f t="shared" si="62"/>
        <v>110</v>
      </c>
      <c r="G216">
        <f t="shared" si="63"/>
        <v>110</v>
      </c>
      <c r="J216">
        <f>VLOOKUP(A216,'average earnings workplace 2012'!$A$13:$GY$599,lists1!$B$12,FALSE)</f>
        <v>12.25</v>
      </c>
      <c r="K216">
        <f t="shared" si="64"/>
        <v>114</v>
      </c>
      <c r="L216">
        <f t="shared" si="65"/>
        <v>114</v>
      </c>
    </row>
    <row r="217" spans="1:12" x14ac:dyDescent="0.25">
      <c r="A217" s="26" t="s">
        <v>828</v>
      </c>
      <c r="B217" t="str">
        <f t="shared" si="60"/>
        <v>Significant Rural</v>
      </c>
      <c r="C217" t="str">
        <f t="shared" si="61"/>
        <v>Significant Rural</v>
      </c>
      <c r="E217">
        <f>VLOOKUP(A217,'average earnings resident 2012'!$A$12:$EW$598,lists!$B$12,FALSE)</f>
        <v>149972.5</v>
      </c>
      <c r="F217">
        <f t="shared" si="62"/>
        <v>46</v>
      </c>
      <c r="G217">
        <f t="shared" si="63"/>
        <v>46</v>
      </c>
      <c r="J217">
        <f>VLOOKUP(A217,'average earnings workplace 2012'!$A$13:$GY$599,lists1!$B$12,FALSE)</f>
        <v>11.78</v>
      </c>
      <c r="K217">
        <f t="shared" si="64"/>
        <v>46</v>
      </c>
      <c r="L217">
        <f t="shared" si="65"/>
        <v>46</v>
      </c>
    </row>
    <row r="218" spans="1:12" x14ac:dyDescent="0.25">
      <c r="A218" s="26" t="s">
        <v>448</v>
      </c>
      <c r="B218" t="str">
        <f t="shared" si="60"/>
        <v>Predominantly Rural</v>
      </c>
      <c r="C218" t="str">
        <f t="shared" si="61"/>
        <v>Predominantly Rural</v>
      </c>
      <c r="E218">
        <f>VLOOKUP(A218,'average earnings resident 2012'!$A$12:$EW$598,lists!$B$12,FALSE)</f>
        <v>136500</v>
      </c>
      <c r="F218">
        <f t="shared" si="62"/>
        <v>103</v>
      </c>
      <c r="G218">
        <f t="shared" si="63"/>
        <v>103</v>
      </c>
      <c r="J218">
        <f>VLOOKUP(A218,'average earnings workplace 2012'!$A$13:$GY$599,lists1!$B$12,FALSE)</f>
        <v>11.9</v>
      </c>
      <c r="K218">
        <f t="shared" si="64"/>
        <v>50</v>
      </c>
      <c r="L218">
        <f t="shared" si="65"/>
        <v>50</v>
      </c>
    </row>
    <row r="219" spans="1:12" x14ac:dyDescent="0.25">
      <c r="A219" s="26" t="s">
        <v>622</v>
      </c>
      <c r="B219" t="str">
        <f t="shared" si="60"/>
        <v>OU</v>
      </c>
      <c r="C219" t="str">
        <f t="shared" si="61"/>
        <v>Predominantly Urban</v>
      </c>
      <c r="E219">
        <f>VLOOKUP(A219,'average earnings resident 2012'!$A$12:$EW$598,lists!$B$12,FALSE)</f>
        <v>138000</v>
      </c>
      <c r="F219">
        <f t="shared" si="62"/>
        <v>107</v>
      </c>
      <c r="G219">
        <f t="shared" si="63"/>
        <v>107</v>
      </c>
      <c r="J219">
        <f>VLOOKUP(A219,'average earnings workplace 2012'!$A$13:$GY$599,lists1!$B$12,FALSE)</f>
        <v>13.75</v>
      </c>
      <c r="K219">
        <f t="shared" si="64"/>
        <v>73</v>
      </c>
      <c r="L219">
        <f t="shared" si="65"/>
        <v>73</v>
      </c>
    </row>
    <row r="220" spans="1:12" x14ac:dyDescent="0.25">
      <c r="A220" s="26" t="s">
        <v>518</v>
      </c>
      <c r="B220" t="str">
        <f t="shared" si="60"/>
        <v>LU</v>
      </c>
      <c r="C220" t="str">
        <f t="shared" si="61"/>
        <v>Predominantly Urban</v>
      </c>
      <c r="E220">
        <f>VLOOKUP(A220,'average earnings resident 2012'!$A$12:$EW$598,lists!$B$12,FALSE)</f>
        <v>95000</v>
      </c>
      <c r="F220">
        <f t="shared" si="62"/>
        <v>163</v>
      </c>
      <c r="G220">
        <f t="shared" si="63"/>
        <v>163</v>
      </c>
      <c r="J220">
        <f>VLOOKUP(A220,'average earnings workplace 2012'!$A$13:$GY$599,lists1!$B$12,FALSE)</f>
        <v>12.99</v>
      </c>
      <c r="K220">
        <f t="shared" si="64"/>
        <v>93</v>
      </c>
      <c r="L220">
        <f t="shared" si="65"/>
        <v>93</v>
      </c>
    </row>
    <row r="221" spans="1:12" x14ac:dyDescent="0.25">
      <c r="A221" s="26" t="s">
        <v>829</v>
      </c>
      <c r="B221" t="str">
        <f t="shared" si="60"/>
        <v>Significant Rural</v>
      </c>
      <c r="C221" t="str">
        <f t="shared" si="61"/>
        <v>Significant Rural</v>
      </c>
      <c r="E221">
        <f>VLOOKUP(A221,'average earnings resident 2012'!$A$12:$EW$598,lists!$B$12,FALSE)</f>
        <v>131000</v>
      </c>
      <c r="F221">
        <f t="shared" si="62"/>
        <v>56</v>
      </c>
      <c r="G221">
        <f t="shared" si="63"/>
        <v>56</v>
      </c>
      <c r="J221">
        <f>VLOOKUP(A221,'average earnings workplace 2012'!$A$13:$GY$599,lists1!$B$12,FALSE)</f>
        <v>11.67</v>
      </c>
      <c r="K221">
        <f t="shared" si="64"/>
        <v>52</v>
      </c>
      <c r="L221">
        <f t="shared" si="65"/>
        <v>52</v>
      </c>
    </row>
    <row r="222" spans="1:12" x14ac:dyDescent="0.25">
      <c r="A222" s="26" t="s">
        <v>568</v>
      </c>
      <c r="B222" t="str">
        <f t="shared" si="60"/>
        <v>OU</v>
      </c>
      <c r="C222" t="str">
        <f t="shared" si="61"/>
        <v>Predominantly Urban</v>
      </c>
      <c r="E222">
        <f>VLOOKUP(A222,'average earnings resident 2012'!$A$12:$EW$598,lists!$B$12,FALSE)</f>
        <v>125000</v>
      </c>
      <c r="F222">
        <f t="shared" si="62"/>
        <v>120</v>
      </c>
      <c r="G222">
        <f t="shared" si="63"/>
        <v>120</v>
      </c>
      <c r="J222">
        <f>VLOOKUP(A222,'average earnings workplace 2012'!$A$13:$GY$599,lists1!$B$12,FALSE)</f>
        <v>11.23</v>
      </c>
      <c r="K222">
        <f t="shared" si="64"/>
        <v>142</v>
      </c>
      <c r="L222">
        <f t="shared" si="65"/>
        <v>142</v>
      </c>
    </row>
    <row r="223" spans="1:12" x14ac:dyDescent="0.25">
      <c r="A223" s="26" t="s">
        <v>534</v>
      </c>
      <c r="B223" t="str">
        <f t="shared" si="60"/>
        <v>LU</v>
      </c>
      <c r="C223" t="str">
        <f t="shared" si="61"/>
        <v>Predominantly Urban</v>
      </c>
      <c r="E223">
        <f>VLOOKUP(A223,'average earnings resident 2012'!$A$12:$EW$598,lists!$B$12,FALSE)</f>
        <v>150000</v>
      </c>
      <c r="F223">
        <f t="shared" si="62"/>
        <v>93</v>
      </c>
      <c r="G223">
        <f t="shared" si="63"/>
        <v>93</v>
      </c>
      <c r="J223">
        <f>VLOOKUP(A223,'average earnings workplace 2012'!$A$13:$GY$599,lists1!$B$12,FALSE)</f>
        <v>10.66</v>
      </c>
      <c r="K223">
        <f t="shared" si="64"/>
        <v>158</v>
      </c>
      <c r="L223">
        <f t="shared" si="65"/>
        <v>158</v>
      </c>
    </row>
    <row r="224" spans="1:12" x14ac:dyDescent="0.25">
      <c r="A224" s="26" t="s">
        <v>471</v>
      </c>
      <c r="B224" t="str">
        <f t="shared" si="60"/>
        <v>MU</v>
      </c>
      <c r="C224" t="str">
        <f t="shared" si="61"/>
        <v>Predominantly Urban</v>
      </c>
      <c r="E224">
        <f>VLOOKUP(A224,'average earnings resident 2012'!$A$12:$EW$598,lists!$B$12,FALSE)</f>
        <v>103500</v>
      </c>
      <c r="F224">
        <f t="shared" si="62"/>
        <v>160</v>
      </c>
      <c r="G224">
        <f t="shared" si="63"/>
        <v>160</v>
      </c>
      <c r="J224">
        <f>VLOOKUP(A224,'average earnings workplace 2012'!$A$13:$GY$599,lists1!$B$12,FALSE)</f>
        <v>10.75</v>
      </c>
      <c r="K224">
        <f t="shared" si="64"/>
        <v>156</v>
      </c>
      <c r="L224">
        <f t="shared" si="65"/>
        <v>156</v>
      </c>
    </row>
    <row r="225" spans="1:12" x14ac:dyDescent="0.25">
      <c r="A225" s="26" t="s">
        <v>709</v>
      </c>
      <c r="B225" t="str">
        <f t="shared" si="60"/>
        <v>OU</v>
      </c>
      <c r="C225" t="str">
        <f t="shared" si="61"/>
        <v>Predominantly Urban</v>
      </c>
      <c r="E225">
        <f>VLOOKUP(A225,'average earnings resident 2012'!$A$12:$EW$598,lists!$B$12,FALSE)</f>
        <v>260000</v>
      </c>
      <c r="F225">
        <f t="shared" si="62"/>
        <v>31</v>
      </c>
      <c r="G225">
        <f t="shared" si="63"/>
        <v>31</v>
      </c>
      <c r="J225">
        <f>VLOOKUP(A225,'average earnings workplace 2012'!$A$13:$GY$599,lists1!$B$12,FALSE)</f>
        <v>14.75</v>
      </c>
      <c r="K225">
        <f t="shared" si="64"/>
        <v>43</v>
      </c>
      <c r="L225">
        <f t="shared" si="65"/>
        <v>43</v>
      </c>
    </row>
    <row r="226" spans="1:12" x14ac:dyDescent="0.25">
      <c r="A226" s="26" t="s">
        <v>842</v>
      </c>
      <c r="B226" t="str">
        <f t="shared" si="60"/>
        <v>Predominantly Rural</v>
      </c>
      <c r="C226" t="str">
        <f t="shared" si="61"/>
        <v>Predominantly Rural</v>
      </c>
      <c r="E226">
        <f>VLOOKUP(A226,'average earnings resident 2012'!$A$12:$EW$598,lists!$B$12,FALSE)</f>
        <v>245000</v>
      </c>
      <c r="F226">
        <f t="shared" si="62"/>
        <v>15</v>
      </c>
      <c r="G226">
        <f t="shared" si="63"/>
        <v>15</v>
      </c>
      <c r="J226">
        <f>VLOOKUP(A226,'average earnings workplace 2012'!$A$13:$GY$599,lists1!$B$12,FALSE)</f>
        <v>14.35</v>
      </c>
      <c r="K226">
        <f t="shared" si="64"/>
        <v>11</v>
      </c>
      <c r="L226">
        <f t="shared" si="65"/>
        <v>11</v>
      </c>
    </row>
    <row r="227" spans="1:12" x14ac:dyDescent="0.25">
      <c r="A227" s="26" t="s">
        <v>483</v>
      </c>
      <c r="B227" t="str">
        <f t="shared" si="60"/>
        <v>OU</v>
      </c>
      <c r="C227" t="str">
        <f t="shared" si="61"/>
        <v>Predominantly Urban</v>
      </c>
      <c r="E227">
        <f>VLOOKUP(A227,'average earnings resident 2012'!$A$12:$EW$598,lists!$B$12,FALSE)</f>
        <v>83000</v>
      </c>
      <c r="F227">
        <f t="shared" si="62"/>
        <v>169</v>
      </c>
      <c r="G227">
        <f t="shared" si="63"/>
        <v>169</v>
      </c>
      <c r="J227">
        <f>VLOOKUP(A227,'average earnings workplace 2012'!$A$13:$GY$599,lists1!$B$12,FALSE)</f>
        <v>11.51</v>
      </c>
      <c r="K227">
        <f t="shared" si="64"/>
        <v>135</v>
      </c>
      <c r="L227">
        <f t="shared" si="65"/>
        <v>135</v>
      </c>
    </row>
    <row r="228" spans="1:12" x14ac:dyDescent="0.25">
      <c r="A228" s="26" t="s">
        <v>588</v>
      </c>
      <c r="B228" t="str">
        <f t="shared" si="60"/>
        <v>OU</v>
      </c>
      <c r="C228" t="str">
        <f t="shared" si="61"/>
        <v>Predominantly Urban</v>
      </c>
      <c r="E228">
        <f>VLOOKUP(A228,'average earnings resident 2012'!$A$12:$EW$598,lists!$B$12,FALSE)</f>
        <v>130000</v>
      </c>
      <c r="F228">
        <f t="shared" si="62"/>
        <v>112</v>
      </c>
      <c r="G228">
        <f t="shared" si="63"/>
        <v>112</v>
      </c>
      <c r="J228">
        <f>VLOOKUP(A228,'average earnings workplace 2012'!$A$13:$GY$599,lists1!$B$12,FALSE)</f>
        <v>13.53</v>
      </c>
      <c r="K228">
        <f t="shared" si="64"/>
        <v>82</v>
      </c>
      <c r="L228">
        <f t="shared" si="65"/>
        <v>82</v>
      </c>
    </row>
    <row r="229" spans="1:12" x14ac:dyDescent="0.25">
      <c r="A229" s="26" t="s">
        <v>737</v>
      </c>
      <c r="B229" t="str">
        <f t="shared" si="60"/>
        <v>OU</v>
      </c>
      <c r="C229" t="str">
        <f t="shared" si="61"/>
        <v>Predominantly Urban</v>
      </c>
      <c r="E229">
        <f>VLOOKUP(A229,'average earnings resident 2012'!$A$12:$EW$598,lists!$B$12,FALSE)</f>
        <v>142500</v>
      </c>
      <c r="F229">
        <f t="shared" si="62"/>
        <v>101</v>
      </c>
      <c r="G229">
        <f t="shared" si="63"/>
        <v>101</v>
      </c>
      <c r="J229">
        <f>VLOOKUP(A229,'average earnings workplace 2012'!$A$13:$GY$599,lists1!$B$12,FALSE)</f>
        <v>13.6</v>
      </c>
      <c r="K229">
        <f t="shared" si="64"/>
        <v>80</v>
      </c>
      <c r="L229">
        <f t="shared" si="65"/>
        <v>80</v>
      </c>
    </row>
    <row r="230" spans="1:12" x14ac:dyDescent="0.25">
      <c r="A230" s="26" t="s">
        <v>738</v>
      </c>
      <c r="B230" t="str">
        <f t="shared" si="60"/>
        <v>LU</v>
      </c>
      <c r="C230" t="str">
        <f t="shared" si="61"/>
        <v>Predominantly Urban</v>
      </c>
      <c r="E230">
        <f>VLOOKUP(A230,'average earnings resident 2012'!$A$12:$EW$598,lists!$B$12,FALSE)</f>
        <v>210000</v>
      </c>
      <c r="F230">
        <f t="shared" si="62"/>
        <v>54</v>
      </c>
      <c r="G230">
        <f t="shared" si="63"/>
        <v>54</v>
      </c>
      <c r="J230">
        <f>VLOOKUP(A230,'average earnings workplace 2012'!$A$13:$GY$599,lists1!$B$12,FALSE)</f>
        <v>12.82</v>
      </c>
      <c r="K230">
        <f t="shared" si="64"/>
        <v>98</v>
      </c>
      <c r="L230">
        <f t="shared" si="65"/>
        <v>98</v>
      </c>
    </row>
    <row r="231" spans="1:12" x14ac:dyDescent="0.25">
      <c r="A231" s="26" t="s">
        <v>669</v>
      </c>
      <c r="B231" t="str">
        <f t="shared" si="60"/>
        <v>LU</v>
      </c>
      <c r="C231" t="str">
        <f t="shared" si="61"/>
        <v>Predominantly Urban</v>
      </c>
      <c r="E231">
        <f>VLOOKUP(A231,'average earnings resident 2012'!$A$12:$EW$598,lists!$B$12,FALSE)</f>
        <v>149000</v>
      </c>
      <c r="F231">
        <f t="shared" si="62"/>
        <v>97</v>
      </c>
      <c r="G231">
        <f t="shared" si="63"/>
        <v>97</v>
      </c>
      <c r="J231">
        <f>VLOOKUP(A231,'average earnings workplace 2012'!$A$13:$GY$599,lists1!$B$12,FALSE)</f>
        <v>14.44</v>
      </c>
      <c r="K231">
        <f t="shared" si="64"/>
        <v>54</v>
      </c>
      <c r="L231">
        <f t="shared" si="65"/>
        <v>54</v>
      </c>
    </row>
    <row r="232" spans="1:12" x14ac:dyDescent="0.25">
      <c r="A232" s="26" t="s">
        <v>484</v>
      </c>
      <c r="B232" t="str">
        <f t="shared" si="60"/>
        <v>LU</v>
      </c>
      <c r="C232" t="str">
        <f t="shared" si="61"/>
        <v>Predominantly Urban</v>
      </c>
      <c r="E232">
        <f>VLOOKUP(A232,'average earnings resident 2012'!$A$12:$EW$598,lists!$B$12,FALSE)</f>
        <v>115000</v>
      </c>
      <c r="F232">
        <f t="shared" si="62"/>
        <v>138</v>
      </c>
      <c r="G232">
        <f t="shared" si="63"/>
        <v>138</v>
      </c>
      <c r="J232">
        <f>VLOOKUP(A232,'average earnings workplace 2012'!$A$13:$GY$599,lists1!$B$12,FALSE)</f>
        <v>11.83</v>
      </c>
      <c r="K232">
        <f t="shared" si="64"/>
        <v>126</v>
      </c>
      <c r="L232">
        <f t="shared" si="65"/>
        <v>126</v>
      </c>
    </row>
    <row r="233" spans="1:12" x14ac:dyDescent="0.25">
      <c r="A233" s="26" t="s">
        <v>754</v>
      </c>
      <c r="B233" t="str">
        <f t="shared" si="60"/>
        <v>R80</v>
      </c>
      <c r="C233" t="str">
        <f t="shared" si="61"/>
        <v>Predominantly Rural</v>
      </c>
      <c r="E233">
        <f>VLOOKUP(A233,'average earnings resident 2012'!$A$12:$EW$598,lists!$B$12,FALSE)</f>
        <v>231000</v>
      </c>
      <c r="F233">
        <f t="shared" si="62"/>
        <v>24</v>
      </c>
      <c r="G233">
        <f t="shared" si="63"/>
        <v>24</v>
      </c>
      <c r="J233">
        <f>VLOOKUP(A233,'average earnings workplace 2012'!$A$13:$GY$599,lists1!$B$12,FALSE)</f>
        <v>13</v>
      </c>
      <c r="K233">
        <f t="shared" si="64"/>
        <v>30</v>
      </c>
      <c r="L233">
        <f t="shared" si="65"/>
        <v>30</v>
      </c>
    </row>
    <row r="234" spans="1:12" x14ac:dyDescent="0.25">
      <c r="A234" s="26" t="s">
        <v>670</v>
      </c>
      <c r="B234" t="str">
        <f t="shared" si="60"/>
        <v>LU</v>
      </c>
      <c r="C234" t="str">
        <f t="shared" si="61"/>
        <v>Predominantly Urban</v>
      </c>
      <c r="E234">
        <f>VLOOKUP(A234,'average earnings resident 2012'!$A$12:$EW$598,lists!$B$12,FALSE)</f>
        <v>190250</v>
      </c>
      <c r="F234">
        <f t="shared" si="62"/>
        <v>66</v>
      </c>
      <c r="G234">
        <f t="shared" si="63"/>
        <v>66</v>
      </c>
      <c r="J234">
        <f>VLOOKUP(A234,'average earnings workplace 2012'!$A$13:$GY$599,lists1!$B$12,FALSE)</f>
        <v>16.690000000000001</v>
      </c>
      <c r="K234">
        <f t="shared" si="64"/>
        <v>20</v>
      </c>
      <c r="L234">
        <f t="shared" si="65"/>
        <v>20</v>
      </c>
    </row>
    <row r="235" spans="1:12" x14ac:dyDescent="0.25">
      <c r="A235" s="26" t="s">
        <v>660</v>
      </c>
      <c r="B235" t="str">
        <f t="shared" si="60"/>
        <v>MU</v>
      </c>
      <c r="C235" t="str">
        <f t="shared" si="61"/>
        <v>Predominantly Urban</v>
      </c>
      <c r="E235">
        <f>VLOOKUP(A235,'average earnings resident 2012'!$A$12:$EW$598,lists!$B$12,FALSE)</f>
        <v>250000</v>
      </c>
      <c r="F235">
        <f t="shared" si="62"/>
        <v>32</v>
      </c>
      <c r="G235">
        <f t="shared" si="63"/>
        <v>32</v>
      </c>
      <c r="J235">
        <f>VLOOKUP(A235,'average earnings workplace 2012'!$A$13:$GY$599,lists1!$B$12,FALSE)</f>
        <v>15.83</v>
      </c>
      <c r="K235">
        <f t="shared" si="64"/>
        <v>31</v>
      </c>
      <c r="L235">
        <f t="shared" si="65"/>
        <v>31</v>
      </c>
    </row>
    <row r="236" spans="1:12" x14ac:dyDescent="0.25">
      <c r="A236" s="26" t="s">
        <v>449</v>
      </c>
      <c r="B236" t="str">
        <f t="shared" si="60"/>
        <v>SR</v>
      </c>
      <c r="C236" t="str">
        <f t="shared" si="61"/>
        <v>Significant Rural</v>
      </c>
      <c r="E236">
        <f>VLOOKUP(A236,'average earnings resident 2012'!$A$12:$EW$598,lists!$B$12,FALSE)</f>
        <v>110000</v>
      </c>
      <c r="F236">
        <f t="shared" si="62"/>
        <v>69</v>
      </c>
      <c r="G236">
        <f t="shared" si="63"/>
        <v>69</v>
      </c>
      <c r="J236">
        <f>VLOOKUP(A236,'average earnings workplace 2012'!$A$13:$GY$599,lists1!$B$12,FALSE)</f>
        <v>11.66</v>
      </c>
      <c r="K236">
        <f t="shared" si="64"/>
        <v>53</v>
      </c>
      <c r="L236">
        <f t="shared" si="65"/>
        <v>53</v>
      </c>
    </row>
    <row r="237" spans="1:12" x14ac:dyDescent="0.25">
      <c r="A237" s="26" t="s">
        <v>581</v>
      </c>
      <c r="B237" t="str">
        <f t="shared" si="60"/>
        <v>OU</v>
      </c>
      <c r="C237" t="str">
        <f t="shared" si="61"/>
        <v>Predominantly Urban</v>
      </c>
      <c r="E237">
        <f>VLOOKUP(A237,'average earnings resident 2012'!$A$12:$EW$598,lists!$B$12,FALSE)</f>
        <v>140100</v>
      </c>
      <c r="F237">
        <f t="shared" si="62"/>
        <v>102</v>
      </c>
      <c r="G237">
        <f t="shared" si="63"/>
        <v>102</v>
      </c>
      <c r="J237">
        <f>VLOOKUP(A237,'average earnings workplace 2012'!$A$13:$GY$599,lists1!$B$12,FALSE)</f>
        <v>11.4</v>
      </c>
      <c r="K237">
        <f t="shared" si="64"/>
        <v>137</v>
      </c>
      <c r="L237">
        <f t="shared" si="65"/>
        <v>137</v>
      </c>
    </row>
    <row r="238" spans="1:12" x14ac:dyDescent="0.25">
      <c r="A238" s="26" t="s">
        <v>717</v>
      </c>
      <c r="B238" t="str">
        <f t="shared" si="60"/>
        <v>OU</v>
      </c>
      <c r="C238" t="str">
        <f t="shared" si="61"/>
        <v>Predominantly Urban</v>
      </c>
      <c r="E238">
        <f>VLOOKUP(A238,'average earnings resident 2012'!$A$12:$EW$598,lists!$B$12,FALSE)</f>
        <v>265500</v>
      </c>
      <c r="F238">
        <f t="shared" si="62"/>
        <v>29</v>
      </c>
      <c r="G238">
        <f t="shared" si="63"/>
        <v>29</v>
      </c>
      <c r="J238">
        <f>VLOOKUP(A238,'average earnings workplace 2012'!$A$13:$GY$599,lists1!$B$12,FALSE)</f>
        <v>17.78</v>
      </c>
      <c r="K238">
        <f t="shared" si="64"/>
        <v>15</v>
      </c>
      <c r="L238">
        <f t="shared" si="65"/>
        <v>15</v>
      </c>
    </row>
    <row r="239" spans="1:12" x14ac:dyDescent="0.25">
      <c r="A239" s="26" t="s">
        <v>485</v>
      </c>
      <c r="B239" t="str">
        <f t="shared" si="60"/>
        <v>R80</v>
      </c>
      <c r="C239" t="str">
        <f t="shared" si="61"/>
        <v>Predominantly Rural</v>
      </c>
      <c r="E239">
        <f>VLOOKUP(A239,'average earnings resident 2012'!$A$12:$EW$598,lists!$B$12,FALSE)</f>
        <v>184995</v>
      </c>
      <c r="F239">
        <f t="shared" si="62"/>
        <v>57</v>
      </c>
      <c r="G239">
        <f t="shared" si="63"/>
        <v>57</v>
      </c>
      <c r="J239">
        <f>VLOOKUP(A239,'average earnings workplace 2012'!$A$13:$GY$599,lists1!$B$12,FALSE)</f>
        <v>12.98</v>
      </c>
      <c r="K239">
        <f t="shared" si="64"/>
        <v>31</v>
      </c>
      <c r="L239">
        <f t="shared" si="65"/>
        <v>31</v>
      </c>
    </row>
    <row r="240" spans="1:12" x14ac:dyDescent="0.25">
      <c r="A240" s="26" t="s">
        <v>661</v>
      </c>
      <c r="B240" t="str">
        <f t="shared" si="60"/>
        <v>MU</v>
      </c>
      <c r="C240" t="str">
        <f t="shared" si="61"/>
        <v>Predominantly Urban</v>
      </c>
      <c r="E240">
        <f>VLOOKUP(A240,'average earnings resident 2012'!$A$12:$EW$598,lists!$B$12,FALSE)</f>
        <v>420000</v>
      </c>
      <c r="F240">
        <f t="shared" si="62"/>
        <v>6</v>
      </c>
      <c r="G240">
        <f t="shared" si="63"/>
        <v>6</v>
      </c>
      <c r="J240">
        <f>VLOOKUP(A240,'average earnings workplace 2012'!$A$13:$GY$599,lists1!$B$12,FALSE)</f>
        <v>15.78</v>
      </c>
      <c r="K240">
        <f t="shared" si="64"/>
        <v>32</v>
      </c>
      <c r="L240">
        <f t="shared" si="65"/>
        <v>32</v>
      </c>
    </row>
    <row r="241" spans="1:12" x14ac:dyDescent="0.25">
      <c r="A241" s="26" t="s">
        <v>503</v>
      </c>
      <c r="B241" t="str">
        <f t="shared" si="60"/>
        <v>R80</v>
      </c>
      <c r="C241" t="str">
        <f t="shared" si="61"/>
        <v>Predominantly Rural</v>
      </c>
      <c r="E241">
        <f>VLOOKUP(A241,'average earnings resident 2012'!$A$12:$EW$598,lists!$B$12,FALSE)</f>
        <v>180000</v>
      </c>
      <c r="F241">
        <f t="shared" si="62"/>
        <v>62</v>
      </c>
      <c r="G241">
        <f t="shared" si="63"/>
        <v>62</v>
      </c>
      <c r="J241">
        <f>VLOOKUP(A241,'average earnings workplace 2012'!$A$13:$GY$599,lists1!$B$12,FALSE)</f>
        <v>10.55</v>
      </c>
      <c r="K241">
        <f t="shared" si="64"/>
        <v>92</v>
      </c>
      <c r="L241">
        <f t="shared" si="65"/>
        <v>92</v>
      </c>
    </row>
    <row r="242" spans="1:12" x14ac:dyDescent="0.25">
      <c r="A242" s="26" t="s">
        <v>472</v>
      </c>
      <c r="B242" t="str">
        <f t="shared" si="60"/>
        <v>MU</v>
      </c>
      <c r="C242" t="str">
        <f t="shared" si="61"/>
        <v>Predominantly Urban</v>
      </c>
      <c r="E242">
        <f>VLOOKUP(A242,'average earnings resident 2012'!$A$12:$EW$598,lists!$B$12,FALSE)</f>
        <v>105000</v>
      </c>
      <c r="F242">
        <f t="shared" si="62"/>
        <v>152</v>
      </c>
      <c r="G242">
        <f t="shared" si="63"/>
        <v>152</v>
      </c>
      <c r="J242">
        <f>VLOOKUP(A242,'average earnings workplace 2012'!$A$13:$GY$599,lists1!$B$12,FALSE)</f>
        <v>11.13</v>
      </c>
      <c r="K242">
        <f t="shared" si="64"/>
        <v>144</v>
      </c>
      <c r="L242">
        <f t="shared" si="65"/>
        <v>144</v>
      </c>
    </row>
    <row r="243" spans="1:12" x14ac:dyDescent="0.25">
      <c r="A243" s="26" t="s">
        <v>605</v>
      </c>
      <c r="B243" t="str">
        <f t="shared" si="60"/>
        <v>LU</v>
      </c>
      <c r="C243" t="str">
        <f t="shared" si="61"/>
        <v>Predominantly Urban</v>
      </c>
      <c r="E243">
        <f>VLOOKUP(A243,'average earnings resident 2012'!$A$12:$EW$598,lists!$B$12,FALSE)</f>
        <v>210000</v>
      </c>
      <c r="F243">
        <f t="shared" si="62"/>
        <v>54</v>
      </c>
      <c r="G243">
        <f t="shared" si="63"/>
        <v>54</v>
      </c>
      <c r="J243">
        <f>VLOOKUP(A243,'average earnings workplace 2012'!$A$13:$GY$599,lists1!$B$12,FALSE)</f>
        <v>10.92</v>
      </c>
      <c r="K243">
        <f t="shared" si="64"/>
        <v>151</v>
      </c>
      <c r="L243">
        <f t="shared" si="65"/>
        <v>151</v>
      </c>
    </row>
    <row r="244" spans="1:12" x14ac:dyDescent="0.25">
      <c r="A244" s="26" t="s">
        <v>486</v>
      </c>
      <c r="B244" t="str">
        <f t="shared" si="60"/>
        <v>OU</v>
      </c>
      <c r="C244" t="str">
        <f t="shared" si="61"/>
        <v>Predominantly Urban</v>
      </c>
      <c r="E244">
        <f>VLOOKUP(A244,'average earnings resident 2012'!$A$12:$EW$598,lists!$B$12,FALSE)</f>
        <v>112975</v>
      </c>
      <c r="F244">
        <f t="shared" si="62"/>
        <v>142</v>
      </c>
      <c r="G244">
        <f t="shared" si="63"/>
        <v>142</v>
      </c>
      <c r="J244">
        <f>VLOOKUP(A244,'average earnings workplace 2012'!$A$13:$GY$599,lists1!$B$12,FALSE)</f>
        <v>10.44</v>
      </c>
      <c r="K244">
        <f t="shared" si="64"/>
        <v>163</v>
      </c>
      <c r="L244">
        <f t="shared" si="65"/>
        <v>163</v>
      </c>
    </row>
    <row r="245" spans="1:12" x14ac:dyDescent="0.25">
      <c r="A245" s="26" t="s">
        <v>683</v>
      </c>
      <c r="B245" t="str">
        <f t="shared" si="60"/>
        <v>R50</v>
      </c>
      <c r="C245" t="str">
        <f t="shared" si="61"/>
        <v>Predominantly Rural</v>
      </c>
      <c r="E245">
        <f>VLOOKUP(A245,'average earnings resident 2012'!$A$12:$EW$598,lists!$B$12,FALSE)</f>
        <v>215000</v>
      </c>
      <c r="F245">
        <f t="shared" si="62"/>
        <v>30</v>
      </c>
      <c r="G245">
        <f t="shared" si="63"/>
        <v>30</v>
      </c>
      <c r="J245">
        <f>VLOOKUP(A245,'average earnings workplace 2012'!$A$13:$GY$599,lists1!$B$12,FALSE)</f>
        <v>11.08</v>
      </c>
      <c r="K245">
        <f t="shared" si="64"/>
        <v>79</v>
      </c>
      <c r="L245">
        <f t="shared" si="65"/>
        <v>79</v>
      </c>
    </row>
    <row r="246" spans="1:12" x14ac:dyDescent="0.25">
      <c r="A246" s="26" t="s">
        <v>509</v>
      </c>
      <c r="B246" t="str">
        <f t="shared" si="60"/>
        <v>LU</v>
      </c>
      <c r="C246" t="str">
        <f t="shared" si="61"/>
        <v>Predominantly Urban</v>
      </c>
      <c r="E246">
        <f>VLOOKUP(A246,'average earnings resident 2012'!$A$12:$EW$598,lists!$B$12,FALSE)</f>
        <v>115000</v>
      </c>
      <c r="F246">
        <f t="shared" si="62"/>
        <v>138</v>
      </c>
      <c r="G246">
        <f t="shared" si="63"/>
        <v>138</v>
      </c>
      <c r="J246">
        <f>VLOOKUP(A246,'average earnings workplace 2012'!$A$13:$GY$599,lists1!$B$12,FALSE)</f>
        <v>11.38</v>
      </c>
      <c r="K246">
        <f t="shared" si="64"/>
        <v>138</v>
      </c>
      <c r="L246">
        <f t="shared" si="65"/>
        <v>138</v>
      </c>
    </row>
    <row r="247" spans="1:12" x14ac:dyDescent="0.25">
      <c r="A247" s="26" t="s">
        <v>569</v>
      </c>
      <c r="B247" t="str">
        <f t="shared" si="60"/>
        <v>SR</v>
      </c>
      <c r="C247" t="str">
        <f t="shared" si="61"/>
        <v>Significant Rural</v>
      </c>
      <c r="E247">
        <f>VLOOKUP(A247,'average earnings resident 2012'!$A$12:$EW$598,lists!$B$12,FALSE)</f>
        <v>152500</v>
      </c>
      <c r="F247">
        <f t="shared" si="62"/>
        <v>45</v>
      </c>
      <c r="G247">
        <f t="shared" si="63"/>
        <v>45</v>
      </c>
      <c r="J247">
        <f>VLOOKUP(A247,'average earnings workplace 2012'!$A$13:$GY$599,lists1!$B$12,FALSE)</f>
        <v>13.82</v>
      </c>
      <c r="K247">
        <f t="shared" si="64"/>
        <v>18</v>
      </c>
      <c r="L247">
        <f t="shared" si="65"/>
        <v>18</v>
      </c>
    </row>
    <row r="248" spans="1:12" x14ac:dyDescent="0.25">
      <c r="A248" s="26" t="s">
        <v>718</v>
      </c>
      <c r="B248" t="str">
        <f t="shared" si="60"/>
        <v>MU</v>
      </c>
      <c r="C248" t="str">
        <f t="shared" si="61"/>
        <v>Predominantly Urban</v>
      </c>
      <c r="E248">
        <f>VLOOKUP(A248,'average earnings resident 2012'!$A$12:$EW$598,lists!$B$12,FALSE)</f>
        <v>270000</v>
      </c>
      <c r="F248">
        <f t="shared" si="62"/>
        <v>28</v>
      </c>
      <c r="G248">
        <f t="shared" si="63"/>
        <v>28</v>
      </c>
      <c r="J248">
        <f>VLOOKUP(A248,'average earnings workplace 2012'!$A$13:$GY$599,lists1!$B$12,FALSE)</f>
        <v>19.88</v>
      </c>
      <c r="K248">
        <f t="shared" si="64"/>
        <v>5</v>
      </c>
      <c r="L248">
        <f t="shared" si="65"/>
        <v>5</v>
      </c>
    </row>
    <row r="249" spans="1:12" x14ac:dyDescent="0.25">
      <c r="A249" s="26" t="s">
        <v>555</v>
      </c>
      <c r="B249" t="str">
        <f t="shared" si="60"/>
        <v>R50</v>
      </c>
      <c r="C249" t="str">
        <f t="shared" si="61"/>
        <v>Predominantly Rural</v>
      </c>
      <c r="E249">
        <f>VLOOKUP(A249,'average earnings resident 2012'!$A$12:$EW$598,lists!$B$12,FALSE)</f>
        <v>190000</v>
      </c>
      <c r="F249">
        <f t="shared" si="62"/>
        <v>45</v>
      </c>
      <c r="G249">
        <f t="shared" si="63"/>
        <v>45</v>
      </c>
      <c r="J249">
        <f>VLOOKUP(A249,'average earnings workplace 2012'!$A$13:$GY$599,lists1!$B$12,FALSE)</f>
        <v>12.78</v>
      </c>
      <c r="K249">
        <f t="shared" si="64"/>
        <v>35</v>
      </c>
      <c r="L249">
        <f t="shared" si="65"/>
        <v>35</v>
      </c>
    </row>
    <row r="250" spans="1:12" x14ac:dyDescent="0.25">
      <c r="A250" s="26" t="s">
        <v>693</v>
      </c>
      <c r="B250" t="str">
        <f t="shared" si="60"/>
        <v>OU</v>
      </c>
      <c r="C250" t="str">
        <f t="shared" si="61"/>
        <v>Predominantly Urban</v>
      </c>
      <c r="E250">
        <f>VLOOKUP(A250,'average earnings resident 2012'!$A$12:$EW$598,lists!$B$12,FALSE)</f>
        <v>200000</v>
      </c>
      <c r="F250">
        <f t="shared" si="62"/>
        <v>57</v>
      </c>
      <c r="G250">
        <f t="shared" si="63"/>
        <v>57</v>
      </c>
      <c r="J250">
        <f>VLOOKUP(A250,'average earnings workplace 2012'!$A$13:$GY$599,lists1!$B$12,FALSE)</f>
        <v>18.21</v>
      </c>
      <c r="K250">
        <f t="shared" si="64"/>
        <v>12</v>
      </c>
      <c r="L250">
        <f t="shared" si="65"/>
        <v>12</v>
      </c>
    </row>
    <row r="251" spans="1:12" x14ac:dyDescent="0.25">
      <c r="A251" s="26" t="s">
        <v>519</v>
      </c>
      <c r="B251" t="str">
        <f t="shared" si="60"/>
        <v>R80</v>
      </c>
      <c r="C251" t="str">
        <f t="shared" si="61"/>
        <v>Predominantly Rural</v>
      </c>
      <c r="E251">
        <f>VLOOKUP(A251,'average earnings resident 2012'!$A$12:$EW$598,lists!$B$12,FALSE)</f>
        <v>205000</v>
      </c>
      <c r="F251">
        <f t="shared" si="62"/>
        <v>34</v>
      </c>
      <c r="G251">
        <f t="shared" si="63"/>
        <v>34</v>
      </c>
      <c r="J251">
        <f>VLOOKUP(A251,'average earnings workplace 2012'!$A$13:$GY$599,lists1!$B$12,FALSE)</f>
        <v>11.7</v>
      </c>
      <c r="K251">
        <f t="shared" si="64"/>
        <v>56</v>
      </c>
      <c r="L251">
        <f t="shared" si="65"/>
        <v>56</v>
      </c>
    </row>
    <row r="252" spans="1:12" x14ac:dyDescent="0.25">
      <c r="A252" s="26" t="s">
        <v>504</v>
      </c>
      <c r="B252" t="str">
        <f t="shared" si="60"/>
        <v>R80</v>
      </c>
      <c r="C252" t="str">
        <f t="shared" si="61"/>
        <v>Predominantly Rural</v>
      </c>
      <c r="E252">
        <f>VLOOKUP(A252,'average earnings resident 2012'!$A$12:$EW$598,lists!$B$12,FALSE)</f>
        <v>184000</v>
      </c>
      <c r="F252">
        <f t="shared" si="62"/>
        <v>59</v>
      </c>
      <c r="G252">
        <f t="shared" si="63"/>
        <v>59</v>
      </c>
      <c r="J252">
        <f>VLOOKUP(A252,'average earnings workplace 2012'!$A$13:$GY$599,lists1!$B$12,FALSE)</f>
        <v>9.4600000000000009</v>
      </c>
      <c r="K252">
        <f t="shared" si="64"/>
        <v>109</v>
      </c>
      <c r="L252">
        <f t="shared" si="65"/>
        <v>109</v>
      </c>
    </row>
    <row r="253" spans="1:12" x14ac:dyDescent="0.25">
      <c r="A253" s="26" t="s">
        <v>473</v>
      </c>
      <c r="B253" t="str">
        <f t="shared" si="60"/>
        <v>MU</v>
      </c>
      <c r="C253" t="str">
        <f t="shared" si="61"/>
        <v>Predominantly Urban</v>
      </c>
      <c r="E253">
        <f>VLOOKUP(A253,'average earnings resident 2012'!$A$12:$EW$598,lists!$B$12,FALSE)</f>
        <v>110000</v>
      </c>
      <c r="F253">
        <f t="shared" si="62"/>
        <v>144</v>
      </c>
      <c r="G253">
        <f t="shared" si="63"/>
        <v>144</v>
      </c>
      <c r="J253">
        <f>VLOOKUP(A253,'average earnings workplace 2012'!$A$13:$GY$599,lists1!$B$12,FALSE)</f>
        <v>12.86</v>
      </c>
      <c r="K253">
        <f t="shared" si="64"/>
        <v>97</v>
      </c>
      <c r="L253">
        <f t="shared" si="65"/>
        <v>97</v>
      </c>
    </row>
    <row r="254" spans="1:12" x14ac:dyDescent="0.25">
      <c r="A254" s="26" t="s">
        <v>575</v>
      </c>
      <c r="B254" t="str">
        <f t="shared" si="60"/>
        <v>MU</v>
      </c>
      <c r="C254" t="str">
        <f t="shared" si="61"/>
        <v>Predominantly Urban</v>
      </c>
      <c r="E254">
        <f>VLOOKUP(A254,'average earnings resident 2012'!$A$12:$EW$598,lists!$B$12,FALSE)</f>
        <v>110000</v>
      </c>
      <c r="F254">
        <f t="shared" si="62"/>
        <v>144</v>
      </c>
      <c r="G254">
        <f t="shared" si="63"/>
        <v>144</v>
      </c>
      <c r="J254">
        <f>VLOOKUP(A254,'average earnings workplace 2012'!$A$13:$GY$599,lists1!$B$12,FALSE)</f>
        <v>10.89</v>
      </c>
      <c r="K254">
        <f t="shared" si="64"/>
        <v>152</v>
      </c>
      <c r="L254">
        <f t="shared" si="65"/>
        <v>152</v>
      </c>
    </row>
    <row r="255" spans="1:12" x14ac:dyDescent="0.25">
      <c r="A255" s="26" t="s">
        <v>505</v>
      </c>
      <c r="B255" t="str">
        <f t="shared" si="60"/>
        <v>SR</v>
      </c>
      <c r="C255" t="str">
        <f t="shared" si="61"/>
        <v>Significant Rural</v>
      </c>
      <c r="E255">
        <f>VLOOKUP(A255,'average earnings resident 2012'!$A$12:$EW$598,lists!$B$12,FALSE)</f>
        <v>144500</v>
      </c>
      <c r="F255">
        <f t="shared" si="62"/>
        <v>50</v>
      </c>
      <c r="G255">
        <f t="shared" si="63"/>
        <v>50</v>
      </c>
      <c r="J255">
        <f>VLOOKUP(A255,'average earnings workplace 2012'!$A$13:$GY$599,lists1!$B$12,FALSE)</f>
        <v>11.36</v>
      </c>
      <c r="K255">
        <f t="shared" si="64"/>
        <v>58</v>
      </c>
      <c r="L255">
        <f t="shared" si="65"/>
        <v>58</v>
      </c>
    </row>
    <row r="256" spans="1:12" x14ac:dyDescent="0.25">
      <c r="A256" s="26" t="s">
        <v>764</v>
      </c>
      <c r="B256" t="str">
        <f t="shared" si="60"/>
        <v>R50</v>
      </c>
      <c r="C256" t="str">
        <f t="shared" si="61"/>
        <v>Predominantly Rural</v>
      </c>
      <c r="E256">
        <f>VLOOKUP(A256,'average earnings resident 2012'!$A$12:$EW$598,lists!$B$12,FALSE)</f>
        <v>162950</v>
      </c>
      <c r="F256">
        <f t="shared" si="62"/>
        <v>82</v>
      </c>
      <c r="G256">
        <f t="shared" si="63"/>
        <v>82</v>
      </c>
      <c r="J256">
        <f>VLOOKUP(A256,'average earnings workplace 2012'!$A$13:$GY$599,lists1!$B$12,FALSE)</f>
        <v>11.24</v>
      </c>
      <c r="K256">
        <f t="shared" si="64"/>
        <v>72</v>
      </c>
      <c r="L256">
        <f t="shared" si="65"/>
        <v>72</v>
      </c>
    </row>
    <row r="257" spans="1:12" x14ac:dyDescent="0.25">
      <c r="A257" s="26" t="s">
        <v>492</v>
      </c>
      <c r="B257" t="str">
        <f t="shared" si="60"/>
        <v>MU</v>
      </c>
      <c r="C257" t="str">
        <f t="shared" si="61"/>
        <v>Predominantly Urban</v>
      </c>
      <c r="E257">
        <f>VLOOKUP(A257,'average earnings resident 2012'!$A$12:$EW$598,lists!$B$12,FALSE)</f>
        <v>140000</v>
      </c>
      <c r="F257">
        <f t="shared" si="62"/>
        <v>103</v>
      </c>
      <c r="G257">
        <f t="shared" si="63"/>
        <v>103</v>
      </c>
      <c r="J257">
        <f>VLOOKUP(A257,'average earnings workplace 2012'!$A$13:$GY$599,lists1!$B$12,FALSE)</f>
        <v>11.07</v>
      </c>
      <c r="K257">
        <f t="shared" si="64"/>
        <v>148</v>
      </c>
      <c r="L257">
        <f t="shared" si="65"/>
        <v>148</v>
      </c>
    </row>
    <row r="258" spans="1:12" x14ac:dyDescent="0.25">
      <c r="A258" s="26" t="s">
        <v>506</v>
      </c>
      <c r="B258" t="str">
        <f t="shared" si="60"/>
        <v>R80</v>
      </c>
      <c r="C258" t="str">
        <f t="shared" si="61"/>
        <v>Predominantly Rural</v>
      </c>
      <c r="E258">
        <f>VLOOKUP(A258,'average earnings resident 2012'!$A$12:$EW$598,lists!$B$12,FALSE)</f>
        <v>156750</v>
      </c>
      <c r="F258">
        <f t="shared" si="62"/>
        <v>86</v>
      </c>
      <c r="G258">
        <f t="shared" si="63"/>
        <v>86</v>
      </c>
      <c r="J258">
        <f>VLOOKUP(A258,'average earnings workplace 2012'!$A$13:$GY$599,lists1!$B$12,FALSE)</f>
        <v>12.59</v>
      </c>
      <c r="K258">
        <f t="shared" si="64"/>
        <v>40</v>
      </c>
      <c r="L258">
        <f t="shared" si="65"/>
        <v>40</v>
      </c>
    </row>
    <row r="259" spans="1:12" x14ac:dyDescent="0.25">
      <c r="A259" s="26" t="s">
        <v>702</v>
      </c>
      <c r="B259" t="str">
        <f t="shared" si="60"/>
        <v>R50</v>
      </c>
      <c r="C259" t="str">
        <f t="shared" si="61"/>
        <v>Predominantly Rural</v>
      </c>
      <c r="E259">
        <f>VLOOKUP(A259,'average earnings resident 2012'!$A$12:$EW$598,lists!$B$12,FALSE)</f>
        <v>282000</v>
      </c>
      <c r="F259">
        <f t="shared" si="62"/>
        <v>6</v>
      </c>
      <c r="G259">
        <f t="shared" si="63"/>
        <v>6</v>
      </c>
      <c r="J259">
        <f>VLOOKUP(A259,'average earnings workplace 2012'!$A$13:$GY$599,lists1!$B$12,FALSE)</f>
        <v>13.83</v>
      </c>
      <c r="K259">
        <f t="shared" si="64"/>
        <v>17</v>
      </c>
      <c r="L259">
        <f t="shared" si="65"/>
        <v>17</v>
      </c>
    </row>
    <row r="260" spans="1:12" x14ac:dyDescent="0.25">
      <c r="A260" s="26" t="s">
        <v>510</v>
      </c>
      <c r="B260" t="str">
        <f t="shared" si="60"/>
        <v>LU</v>
      </c>
      <c r="C260" t="str">
        <f t="shared" si="61"/>
        <v>Predominantly Urban</v>
      </c>
      <c r="E260">
        <f>VLOOKUP(A260,'average earnings resident 2012'!$A$12:$EW$598,lists!$B$12,FALSE)</f>
        <v>122000</v>
      </c>
      <c r="F260">
        <f t="shared" si="62"/>
        <v>126</v>
      </c>
      <c r="G260">
        <f t="shared" si="63"/>
        <v>126</v>
      </c>
      <c r="J260">
        <f>VLOOKUP(A260,'average earnings workplace 2012'!$A$13:$GY$599,lists1!$B$12,FALSE)</f>
        <v>13.05</v>
      </c>
      <c r="K260">
        <f t="shared" si="64"/>
        <v>91</v>
      </c>
      <c r="L260">
        <f t="shared" si="65"/>
        <v>91</v>
      </c>
    </row>
    <row r="261" spans="1:12" x14ac:dyDescent="0.25">
      <c r="A261" s="26" t="s">
        <v>703</v>
      </c>
      <c r="B261" t="str">
        <f t="shared" si="60"/>
        <v>SR</v>
      </c>
      <c r="C261" t="str">
        <f t="shared" si="61"/>
        <v>Significant Rural</v>
      </c>
      <c r="E261">
        <f>VLOOKUP(A261,'average earnings resident 2012'!$A$12:$EW$598,lists!$B$12,FALSE)</f>
        <v>175000</v>
      </c>
      <c r="F261">
        <f t="shared" si="62"/>
        <v>34</v>
      </c>
      <c r="G261">
        <f t="shared" si="63"/>
        <v>34</v>
      </c>
      <c r="J261">
        <f>VLOOKUP(A261,'average earnings workplace 2012'!$A$13:$GY$599,lists1!$B$12,FALSE)</f>
        <v>13.19</v>
      </c>
      <c r="K261">
        <f t="shared" si="64"/>
        <v>28</v>
      </c>
      <c r="L261">
        <f t="shared" si="65"/>
        <v>28</v>
      </c>
    </row>
    <row r="262" spans="1:12" x14ac:dyDescent="0.25">
      <c r="A262" s="26" t="s">
        <v>556</v>
      </c>
      <c r="B262" t="str">
        <f t="shared" si="60"/>
        <v>Predominantly Rural</v>
      </c>
      <c r="C262" t="str">
        <f t="shared" si="61"/>
        <v>Predominantly Rural</v>
      </c>
      <c r="E262">
        <f>VLOOKUP(A262,'average earnings resident 2012'!$A$12:$EW$598,lists!$B$12,FALSE)</f>
        <v>171000</v>
      </c>
      <c r="F262">
        <f t="shared" si="62"/>
        <v>76</v>
      </c>
      <c r="G262">
        <f t="shared" si="63"/>
        <v>76</v>
      </c>
      <c r="J262">
        <f>VLOOKUP(A262,'average earnings workplace 2012'!$A$13:$GY$599,lists1!$B$12,FALSE)</f>
        <v>10.78</v>
      </c>
      <c r="K262">
        <f t="shared" si="64"/>
        <v>87</v>
      </c>
      <c r="L262">
        <f t="shared" si="65"/>
        <v>87</v>
      </c>
    </row>
    <row r="263" spans="1:12" x14ac:dyDescent="0.25">
      <c r="A263" s="26" t="s">
        <v>671</v>
      </c>
      <c r="B263" t="str">
        <f t="shared" si="60"/>
        <v>OU</v>
      </c>
      <c r="C263" t="str">
        <f t="shared" si="61"/>
        <v>Predominantly Urban</v>
      </c>
      <c r="E263">
        <f>VLOOKUP(A263,'average earnings resident 2012'!$A$12:$EW$598,lists!$B$12,FALSE)</f>
        <v>190000</v>
      </c>
      <c r="F263">
        <f t="shared" si="62"/>
        <v>67</v>
      </c>
      <c r="G263">
        <f t="shared" si="63"/>
        <v>67</v>
      </c>
      <c r="J263">
        <f>VLOOKUP(A263,'average earnings workplace 2012'!$A$13:$GY$599,lists1!$B$12,FALSE)</f>
        <v>16.46</v>
      </c>
      <c r="K263">
        <f t="shared" si="64"/>
        <v>23</v>
      </c>
      <c r="L263">
        <f t="shared" si="65"/>
        <v>23</v>
      </c>
    </row>
    <row r="264" spans="1:12" x14ac:dyDescent="0.25">
      <c r="A264" s="26" t="s">
        <v>576</v>
      </c>
      <c r="B264" t="str">
        <f t="shared" si="60"/>
        <v>MU</v>
      </c>
      <c r="C264" t="str">
        <f t="shared" si="61"/>
        <v>Predominantly Urban</v>
      </c>
      <c r="E264">
        <f>VLOOKUP(A264,'average earnings resident 2012'!$A$12:$EW$598,lists!$B$12,FALSE)</f>
        <v>199000</v>
      </c>
      <c r="F264">
        <f t="shared" si="62"/>
        <v>61</v>
      </c>
      <c r="G264">
        <f t="shared" si="63"/>
        <v>61</v>
      </c>
      <c r="J264">
        <f>VLOOKUP(A264,'average earnings workplace 2012'!$A$13:$GY$599,lists1!$B$12,FALSE)</f>
        <v>14.59</v>
      </c>
      <c r="K264">
        <f t="shared" si="64"/>
        <v>46</v>
      </c>
      <c r="L264">
        <f t="shared" si="65"/>
        <v>46</v>
      </c>
    </row>
    <row r="265" spans="1:12" x14ac:dyDescent="0.25">
      <c r="A265" s="26" t="s">
        <v>848</v>
      </c>
      <c r="B265" t="str">
        <f t="shared" si="60"/>
        <v>Predominantly Rural</v>
      </c>
      <c r="C265" t="str">
        <f t="shared" si="61"/>
        <v>Predominantly Rural</v>
      </c>
      <c r="E265">
        <f>VLOOKUP(A265,'average earnings resident 2012'!$A$12:$EW$598,lists!$B$12,FALSE)</f>
        <v>173250</v>
      </c>
      <c r="F265">
        <f t="shared" si="62"/>
        <v>74</v>
      </c>
      <c r="G265">
        <f t="shared" si="63"/>
        <v>74</v>
      </c>
      <c r="J265">
        <f>VLOOKUP(A265,'average earnings workplace 2012'!$A$13:$GY$599,lists1!$B$12,FALSE)</f>
        <v>11.5</v>
      </c>
      <c r="K265">
        <f t="shared" si="64"/>
        <v>63</v>
      </c>
      <c r="L265">
        <f t="shared" si="65"/>
        <v>63</v>
      </c>
    </row>
    <row r="266" spans="1:12" x14ac:dyDescent="0.25">
      <c r="A266" s="26" t="s">
        <v>678</v>
      </c>
      <c r="B266" t="str">
        <f t="shared" si="60"/>
        <v>R50</v>
      </c>
      <c r="C266" t="str">
        <f t="shared" si="61"/>
        <v>Predominantly Rural</v>
      </c>
      <c r="E266">
        <f>VLOOKUP(A266,'average earnings resident 2012'!$A$12:$EW$598,lists!$B$12,FALSE)</f>
        <v>390000</v>
      </c>
      <c r="F266">
        <f t="shared" si="62"/>
        <v>1</v>
      </c>
      <c r="G266">
        <f t="shared" si="63"/>
        <v>1</v>
      </c>
      <c r="J266">
        <f>VLOOKUP(A266,'average earnings workplace 2012'!$A$13:$GY$599,lists1!$B$12,FALSE)</f>
        <v>16.46</v>
      </c>
      <c r="K266">
        <f t="shared" si="64"/>
        <v>7</v>
      </c>
      <c r="L266">
        <f t="shared" si="65"/>
        <v>7</v>
      </c>
    </row>
    <row r="267" spans="1:12" x14ac:dyDescent="0.25">
      <c r="A267" s="26" t="s">
        <v>595</v>
      </c>
      <c r="B267" t="str">
        <f t="shared" ref="B267:B330" si="66">VLOOKUP(A267,A$496:B$856,2,FALSE)</f>
        <v>R80</v>
      </c>
      <c r="C267" t="str">
        <f t="shared" ref="C267:C330" si="67">IF(B267="OU","Predominantly Urban",IF(B267="MU","Predominantly Urban",IF(B267="LU","Predominantly Urban",IF(B267="SR","Significant Rural",IF(B267="R50","Predominantly Rural",IF(B267="R80","Predominantly Rural",IF(B267="Predominantly Rural","Predominantly Rural",IF(B267="Predominantly Urban","Predominantly Urban",IF(B267="Significant Rural","Significant Rural","error")))))))))</f>
        <v>Predominantly Rural</v>
      </c>
      <c r="E267">
        <f>VLOOKUP(A267,'average earnings resident 2012'!$A$12:$EW$598,lists!$B$12,FALSE)</f>
        <v>243000</v>
      </c>
      <c r="F267">
        <f t="shared" ref="F267:F330" si="68">1+SUMPRODUCT((C$11:C$488=C267)*(E$11:E$488&gt;E267))</f>
        <v>17</v>
      </c>
      <c r="G267">
        <f t="shared" ref="G267:G330" si="69">IF(E267="&amp;^%","9999",F267)</f>
        <v>17</v>
      </c>
      <c r="J267">
        <f>VLOOKUP(A267,'average earnings workplace 2012'!$A$13:$GY$599,lists1!$B$12,FALSE)</f>
        <v>16.59</v>
      </c>
      <c r="K267">
        <f t="shared" ref="K267:K330" si="70">1+SUMPRODUCT((C$11:C$488=C267)*(J$11:J$488&gt;J267))</f>
        <v>6</v>
      </c>
      <c r="L267">
        <f t="shared" ref="L267:L330" si="71">IF(J267="&amp;^%","9999",K267)</f>
        <v>6</v>
      </c>
    </row>
    <row r="268" spans="1:12" x14ac:dyDescent="0.25">
      <c r="A268" s="26" t="s">
        <v>527</v>
      </c>
      <c r="B268" t="str">
        <f t="shared" si="66"/>
        <v>SR</v>
      </c>
      <c r="C268" t="str">
        <f t="shared" si="67"/>
        <v>Significant Rural</v>
      </c>
      <c r="E268">
        <f>VLOOKUP(A268,'average earnings resident 2012'!$A$12:$EW$598,lists!$B$12,FALSE)</f>
        <v>142500</v>
      </c>
      <c r="F268">
        <f t="shared" si="68"/>
        <v>51</v>
      </c>
      <c r="G268">
        <f t="shared" si="69"/>
        <v>51</v>
      </c>
      <c r="J268">
        <f>VLOOKUP(A268,'average earnings workplace 2012'!$A$13:$GY$599,lists1!$B$12,FALSE)</f>
        <v>12.33</v>
      </c>
      <c r="K268">
        <f t="shared" si="70"/>
        <v>40</v>
      </c>
      <c r="L268">
        <f t="shared" si="71"/>
        <v>40</v>
      </c>
    </row>
    <row r="269" spans="1:12" x14ac:dyDescent="0.25">
      <c r="A269" s="26" t="s">
        <v>739</v>
      </c>
      <c r="B269" t="str">
        <f t="shared" si="66"/>
        <v>LU</v>
      </c>
      <c r="C269" t="str">
        <f t="shared" si="67"/>
        <v>Predominantly Urban</v>
      </c>
      <c r="E269">
        <f>VLOOKUP(A269,'average earnings resident 2012'!$A$12:$EW$598,lists!$B$12,FALSE)</f>
        <v>180000</v>
      </c>
      <c r="F269">
        <f t="shared" si="68"/>
        <v>74</v>
      </c>
      <c r="G269">
        <f t="shared" si="69"/>
        <v>74</v>
      </c>
      <c r="J269">
        <f>VLOOKUP(A269,'average earnings workplace 2012'!$A$13:$GY$599,lists1!$B$12,FALSE)</f>
        <v>13.4</v>
      </c>
      <c r="K269">
        <f t="shared" si="70"/>
        <v>84</v>
      </c>
      <c r="L269">
        <f t="shared" si="71"/>
        <v>84</v>
      </c>
    </row>
    <row r="270" spans="1:12" x14ac:dyDescent="0.25">
      <c r="A270" s="26" t="s">
        <v>747</v>
      </c>
      <c r="B270" t="str">
        <f t="shared" si="66"/>
        <v>R80</v>
      </c>
      <c r="C270" t="str">
        <f t="shared" si="67"/>
        <v>Predominantly Rural</v>
      </c>
      <c r="E270">
        <f>VLOOKUP(A270,'average earnings resident 2012'!$A$12:$EW$598,lists!$B$12,FALSE)</f>
        <v>235000</v>
      </c>
      <c r="F270">
        <f t="shared" si="68"/>
        <v>19</v>
      </c>
      <c r="G270">
        <f t="shared" si="69"/>
        <v>19</v>
      </c>
      <c r="J270">
        <f>VLOOKUP(A270,'average earnings workplace 2012'!$A$13:$GY$599,lists1!$B$12,FALSE)</f>
        <v>9.75</v>
      </c>
      <c r="K270">
        <f t="shared" si="70"/>
        <v>104</v>
      </c>
      <c r="L270">
        <f t="shared" si="71"/>
        <v>104</v>
      </c>
    </row>
    <row r="271" spans="1:12" x14ac:dyDescent="0.25">
      <c r="A271" s="26" t="s">
        <v>539</v>
      </c>
      <c r="B271" t="str">
        <f t="shared" si="66"/>
        <v>R80</v>
      </c>
      <c r="C271" t="str">
        <f t="shared" si="67"/>
        <v>Predominantly Rural</v>
      </c>
      <c r="E271">
        <f>VLOOKUP(A271,'average earnings resident 2012'!$A$12:$EW$598,lists!$B$12,FALSE)</f>
        <v>130000</v>
      </c>
      <c r="F271">
        <f t="shared" si="68"/>
        <v>108</v>
      </c>
      <c r="G271">
        <f t="shared" si="69"/>
        <v>108</v>
      </c>
      <c r="J271">
        <f>VLOOKUP(A271,'average earnings workplace 2012'!$A$13:$GY$599,lists1!$B$12,FALSE)</f>
        <v>9.67</v>
      </c>
      <c r="K271">
        <f t="shared" si="70"/>
        <v>105</v>
      </c>
      <c r="L271">
        <f t="shared" si="71"/>
        <v>105</v>
      </c>
    </row>
    <row r="272" spans="1:12" x14ac:dyDescent="0.25">
      <c r="A272" s="26" t="s">
        <v>540</v>
      </c>
      <c r="B272" t="str">
        <f t="shared" si="66"/>
        <v>R50</v>
      </c>
      <c r="C272" t="str">
        <f t="shared" si="67"/>
        <v>Predominantly Rural</v>
      </c>
      <c r="E272">
        <f>VLOOKUP(A272,'average earnings resident 2012'!$A$12:$EW$598,lists!$B$12,FALSE)</f>
        <v>152000</v>
      </c>
      <c r="F272">
        <f t="shared" si="68"/>
        <v>89</v>
      </c>
      <c r="G272">
        <f t="shared" si="69"/>
        <v>89</v>
      </c>
      <c r="J272">
        <f>VLOOKUP(A272,'average earnings workplace 2012'!$A$13:$GY$599,lists1!$B$12,FALSE)</f>
        <v>10.69</v>
      </c>
      <c r="K272">
        <f t="shared" si="70"/>
        <v>89</v>
      </c>
      <c r="L272">
        <f t="shared" si="71"/>
        <v>89</v>
      </c>
    </row>
    <row r="273" spans="1:12" x14ac:dyDescent="0.25">
      <c r="A273" s="26" t="s">
        <v>467</v>
      </c>
      <c r="B273" t="str">
        <f t="shared" si="66"/>
        <v>R80</v>
      </c>
      <c r="C273" t="str">
        <f t="shared" si="67"/>
        <v>Predominantly Rural</v>
      </c>
      <c r="E273">
        <f>VLOOKUP(A273,'average earnings resident 2012'!$A$12:$EW$598,lists!$B$12,FALSE)</f>
        <v>192000</v>
      </c>
      <c r="F273">
        <f t="shared" si="68"/>
        <v>43</v>
      </c>
      <c r="G273">
        <f t="shared" si="69"/>
        <v>43</v>
      </c>
      <c r="J273">
        <f>VLOOKUP(A273,'average earnings workplace 2012'!$A$13:$GY$599,lists1!$B$12,FALSE)</f>
        <v>10.16</v>
      </c>
      <c r="K273">
        <f t="shared" si="70"/>
        <v>98</v>
      </c>
      <c r="L273">
        <f t="shared" si="71"/>
        <v>98</v>
      </c>
    </row>
    <row r="274" spans="1:12" x14ac:dyDescent="0.25">
      <c r="A274" s="26" t="s">
        <v>623</v>
      </c>
      <c r="B274" t="str">
        <f t="shared" si="66"/>
        <v>R80</v>
      </c>
      <c r="C274" t="str">
        <f t="shared" si="67"/>
        <v>Predominantly Rural</v>
      </c>
      <c r="E274">
        <f>VLOOKUP(A274,'average earnings resident 2012'!$A$12:$EW$598,lists!$B$12,FALSE)</f>
        <v>175000</v>
      </c>
      <c r="F274">
        <f t="shared" si="68"/>
        <v>67</v>
      </c>
      <c r="G274">
        <f t="shared" si="69"/>
        <v>67</v>
      </c>
      <c r="J274">
        <f>VLOOKUP(A274,'average earnings workplace 2012'!$A$13:$GY$599,lists1!$B$12,FALSE)</f>
        <v>12.7</v>
      </c>
      <c r="K274">
        <f t="shared" si="70"/>
        <v>39</v>
      </c>
      <c r="L274">
        <f t="shared" si="71"/>
        <v>39</v>
      </c>
    </row>
    <row r="275" spans="1:12" x14ac:dyDescent="0.25">
      <c r="A275" s="26" t="s">
        <v>547</v>
      </c>
      <c r="B275" t="str">
        <f t="shared" si="66"/>
        <v>R80</v>
      </c>
      <c r="C275" t="str">
        <f t="shared" si="67"/>
        <v>Predominantly Rural</v>
      </c>
      <c r="E275">
        <f>VLOOKUP(A275,'average earnings resident 2012'!$A$12:$EW$598,lists!$B$12,FALSE)</f>
        <v>210000</v>
      </c>
      <c r="F275">
        <f t="shared" si="68"/>
        <v>32</v>
      </c>
      <c r="G275">
        <f t="shared" si="69"/>
        <v>32</v>
      </c>
      <c r="J275">
        <f>VLOOKUP(A275,'average earnings workplace 2012'!$A$13:$GY$599,lists1!$B$12,FALSE)</f>
        <v>12.92</v>
      </c>
      <c r="K275">
        <f t="shared" si="70"/>
        <v>32</v>
      </c>
      <c r="L275">
        <f t="shared" si="71"/>
        <v>32</v>
      </c>
    </row>
    <row r="276" spans="1:12" x14ac:dyDescent="0.25">
      <c r="A276" s="26" t="s">
        <v>710</v>
      </c>
      <c r="B276" t="str">
        <f t="shared" si="66"/>
        <v>R80</v>
      </c>
      <c r="C276" t="str">
        <f t="shared" si="67"/>
        <v>Predominantly Rural</v>
      </c>
      <c r="E276">
        <f>VLOOKUP(A276,'average earnings resident 2012'!$A$12:$EW$598,lists!$B$12,FALSE)</f>
        <v>270000</v>
      </c>
      <c r="F276">
        <f t="shared" si="68"/>
        <v>8</v>
      </c>
      <c r="G276">
        <f t="shared" si="69"/>
        <v>8</v>
      </c>
      <c r="J276">
        <f>VLOOKUP(A276,'average earnings workplace 2012'!$A$13:$GY$599,lists1!$B$12,FALSE)</f>
        <v>13.24</v>
      </c>
      <c r="K276">
        <f t="shared" si="70"/>
        <v>24</v>
      </c>
      <c r="L276">
        <f t="shared" si="71"/>
        <v>24</v>
      </c>
    </row>
    <row r="277" spans="1:12" x14ac:dyDescent="0.25">
      <c r="A277" s="26" t="s">
        <v>487</v>
      </c>
      <c r="B277" t="str">
        <f t="shared" si="66"/>
        <v>LU</v>
      </c>
      <c r="C277" t="str">
        <f t="shared" si="67"/>
        <v>Predominantly Urban</v>
      </c>
      <c r="E277">
        <f>VLOOKUP(A277,'average earnings resident 2012'!$A$12:$EW$598,lists!$B$12,FALSE)</f>
        <v>139500</v>
      </c>
      <c r="F277">
        <f t="shared" si="68"/>
        <v>106</v>
      </c>
      <c r="G277">
        <f t="shared" si="69"/>
        <v>106</v>
      </c>
      <c r="J277">
        <f>VLOOKUP(A277,'average earnings workplace 2012'!$A$13:$GY$599,lists1!$B$12,FALSE)</f>
        <v>10.65</v>
      </c>
      <c r="K277">
        <f t="shared" si="70"/>
        <v>159</v>
      </c>
      <c r="L277">
        <f t="shared" si="71"/>
        <v>159</v>
      </c>
    </row>
    <row r="278" spans="1:12" x14ac:dyDescent="0.25">
      <c r="A278" s="26" t="s">
        <v>765</v>
      </c>
      <c r="B278" t="str">
        <f t="shared" si="66"/>
        <v>R50</v>
      </c>
      <c r="C278" t="str">
        <f t="shared" si="67"/>
        <v>Predominantly Rural</v>
      </c>
      <c r="E278">
        <f>VLOOKUP(A278,'average earnings resident 2012'!$A$12:$EW$598,lists!$B$12,FALSE)</f>
        <v>175000</v>
      </c>
      <c r="F278">
        <f t="shared" si="68"/>
        <v>67</v>
      </c>
      <c r="G278">
        <f t="shared" si="69"/>
        <v>67</v>
      </c>
      <c r="J278">
        <f>VLOOKUP(A278,'average earnings workplace 2012'!$A$13:$GY$599,lists1!$B$12,FALSE)</f>
        <v>12.59</v>
      </c>
      <c r="K278">
        <f t="shared" si="70"/>
        <v>40</v>
      </c>
      <c r="L278">
        <f t="shared" si="71"/>
        <v>40</v>
      </c>
    </row>
    <row r="279" spans="1:12" x14ac:dyDescent="0.25">
      <c r="A279" s="26" t="s">
        <v>563</v>
      </c>
      <c r="B279" t="str">
        <f t="shared" si="66"/>
        <v>SR</v>
      </c>
      <c r="C279" t="str">
        <f t="shared" si="67"/>
        <v>Significant Rural</v>
      </c>
      <c r="E279">
        <f>VLOOKUP(A279,'average earnings resident 2012'!$A$12:$EW$598,lists!$B$12,FALSE)</f>
        <v>170000</v>
      </c>
      <c r="F279">
        <f t="shared" si="68"/>
        <v>38</v>
      </c>
      <c r="G279">
        <f t="shared" si="69"/>
        <v>38</v>
      </c>
      <c r="J279">
        <f>VLOOKUP(A279,'average earnings workplace 2012'!$A$13:$GY$599,lists1!$B$12,FALSE)</f>
        <v>11.52</v>
      </c>
      <c r="K279">
        <f t="shared" si="70"/>
        <v>56</v>
      </c>
      <c r="L279">
        <f t="shared" si="71"/>
        <v>56</v>
      </c>
    </row>
    <row r="280" spans="1:12" x14ac:dyDescent="0.25">
      <c r="A280" s="26" t="s">
        <v>454</v>
      </c>
      <c r="B280" t="str">
        <f t="shared" si="66"/>
        <v>MU</v>
      </c>
      <c r="C280" t="str">
        <f t="shared" si="67"/>
        <v>Predominantly Urban</v>
      </c>
      <c r="E280">
        <f>VLOOKUP(A280,'average earnings resident 2012'!$A$12:$EW$598,lists!$B$12,FALSE)</f>
        <v>104000</v>
      </c>
      <c r="F280">
        <f t="shared" si="68"/>
        <v>159</v>
      </c>
      <c r="G280">
        <f t="shared" si="69"/>
        <v>159</v>
      </c>
      <c r="J280">
        <f>VLOOKUP(A280,'average earnings workplace 2012'!$A$13:$GY$599,lists1!$B$12,FALSE)</f>
        <v>11.37</v>
      </c>
      <c r="K280">
        <f t="shared" si="70"/>
        <v>139</v>
      </c>
      <c r="L280">
        <f t="shared" si="71"/>
        <v>139</v>
      </c>
    </row>
    <row r="281" spans="1:12" x14ac:dyDescent="0.25">
      <c r="A281" s="26" t="s">
        <v>672</v>
      </c>
      <c r="B281" t="str">
        <f t="shared" si="66"/>
        <v>LU</v>
      </c>
      <c r="C281" t="str">
        <f t="shared" si="67"/>
        <v>Predominantly Urban</v>
      </c>
      <c r="E281">
        <f>VLOOKUP(A281,'average earnings resident 2012'!$A$12:$EW$598,lists!$B$12,FALSE)</f>
        <v>160000</v>
      </c>
      <c r="F281">
        <f t="shared" si="68"/>
        <v>87</v>
      </c>
      <c r="G281">
        <f t="shared" si="69"/>
        <v>87</v>
      </c>
      <c r="J281">
        <f>VLOOKUP(A281,'average earnings workplace 2012'!$A$13:$GY$599,lists1!$B$12,FALSE)</f>
        <v>14.45</v>
      </c>
      <c r="K281">
        <f t="shared" si="70"/>
        <v>53</v>
      </c>
      <c r="L281">
        <f t="shared" si="71"/>
        <v>53</v>
      </c>
    </row>
    <row r="282" spans="1:12" x14ac:dyDescent="0.25">
      <c r="A282" s="26" t="s">
        <v>589</v>
      </c>
      <c r="B282" t="str">
        <f t="shared" si="66"/>
        <v>LU</v>
      </c>
      <c r="C282" t="str">
        <f t="shared" si="67"/>
        <v>Predominantly Urban</v>
      </c>
      <c r="E282">
        <f>VLOOKUP(A282,'average earnings resident 2012'!$A$12:$EW$598,lists!$B$12,FALSE)</f>
        <v>180000</v>
      </c>
      <c r="F282">
        <f t="shared" si="68"/>
        <v>74</v>
      </c>
      <c r="G282">
        <f t="shared" si="69"/>
        <v>74</v>
      </c>
      <c r="J282">
        <f>VLOOKUP(A282,'average earnings workplace 2012'!$A$13:$GY$599,lists1!$B$12,FALSE)</f>
        <v>11.41</v>
      </c>
      <c r="K282">
        <f t="shared" si="70"/>
        <v>136</v>
      </c>
      <c r="L282">
        <f t="shared" si="71"/>
        <v>136</v>
      </c>
    </row>
    <row r="283" spans="1:12" x14ac:dyDescent="0.25">
      <c r="A283" s="26" t="s">
        <v>641</v>
      </c>
      <c r="B283" t="str">
        <f t="shared" si="66"/>
        <v>MU</v>
      </c>
      <c r="C283" t="str">
        <f t="shared" si="67"/>
        <v>Predominantly Urban</v>
      </c>
      <c r="E283">
        <f>VLOOKUP(A283,'average earnings resident 2012'!$A$12:$EW$598,lists!$B$12,FALSE)</f>
        <v>322000</v>
      </c>
      <c r="F283">
        <f t="shared" si="68"/>
        <v>12</v>
      </c>
      <c r="G283">
        <f t="shared" si="69"/>
        <v>12</v>
      </c>
      <c r="J283">
        <f>VLOOKUP(A283,'average earnings workplace 2012'!$A$13:$GY$599,lists1!$B$12,FALSE)</f>
        <v>19.43</v>
      </c>
      <c r="K283">
        <f t="shared" si="70"/>
        <v>8</v>
      </c>
      <c r="L283">
        <f t="shared" si="71"/>
        <v>8</v>
      </c>
    </row>
    <row r="284" spans="1:12" x14ac:dyDescent="0.25">
      <c r="A284" s="26" t="s">
        <v>719</v>
      </c>
      <c r="B284" t="str">
        <f t="shared" si="66"/>
        <v>MU</v>
      </c>
      <c r="C284" t="str">
        <f t="shared" si="67"/>
        <v>Predominantly Urban</v>
      </c>
      <c r="E284">
        <f>VLOOKUP(A284,'average earnings resident 2012'!$A$12:$EW$598,lists!$B$12,FALSE)</f>
        <v>250000</v>
      </c>
      <c r="F284">
        <f t="shared" si="68"/>
        <v>32</v>
      </c>
      <c r="G284">
        <f t="shared" si="69"/>
        <v>32</v>
      </c>
      <c r="J284">
        <f>VLOOKUP(A284,'average earnings workplace 2012'!$A$13:$GY$599,lists1!$B$12,FALSE)</f>
        <v>16.59</v>
      </c>
      <c r="K284">
        <f t="shared" si="70"/>
        <v>22</v>
      </c>
      <c r="L284">
        <f t="shared" si="71"/>
        <v>22</v>
      </c>
    </row>
    <row r="285" spans="1:12" x14ac:dyDescent="0.25">
      <c r="A285" s="26" t="s">
        <v>613</v>
      </c>
      <c r="B285" t="str">
        <f t="shared" si="66"/>
        <v>SR</v>
      </c>
      <c r="C285" t="str">
        <f t="shared" si="67"/>
        <v>Significant Rural</v>
      </c>
      <c r="E285">
        <f>VLOOKUP(A285,'average earnings resident 2012'!$A$12:$EW$598,lists!$B$12,FALSE)</f>
        <v>340000</v>
      </c>
      <c r="F285">
        <f t="shared" si="68"/>
        <v>2</v>
      </c>
      <c r="G285">
        <f t="shared" si="69"/>
        <v>2</v>
      </c>
      <c r="J285">
        <f>VLOOKUP(A285,'average earnings workplace 2012'!$A$13:$GY$599,lists1!$B$12,FALSE)</f>
        <v>13.34</v>
      </c>
      <c r="K285">
        <f t="shared" si="70"/>
        <v>24</v>
      </c>
      <c r="L285">
        <f t="shared" si="71"/>
        <v>24</v>
      </c>
    </row>
    <row r="286" spans="1:12" x14ac:dyDescent="0.25">
      <c r="A286" s="26" t="s">
        <v>628</v>
      </c>
      <c r="B286" t="str">
        <f t="shared" si="66"/>
        <v>R50</v>
      </c>
      <c r="C286" t="str">
        <f t="shared" si="67"/>
        <v>Predominantly Rural</v>
      </c>
      <c r="E286">
        <f>VLOOKUP(A286,'average earnings resident 2012'!$A$12:$EW$598,lists!$B$12,FALSE)</f>
        <v>181500</v>
      </c>
      <c r="F286">
        <f t="shared" si="68"/>
        <v>61</v>
      </c>
      <c r="G286">
        <f t="shared" si="69"/>
        <v>61</v>
      </c>
      <c r="J286">
        <f>VLOOKUP(A286,'average earnings workplace 2012'!$A$13:$GY$599,lists1!$B$12,FALSE)</f>
        <v>11.65</v>
      </c>
      <c r="K286">
        <f t="shared" si="70"/>
        <v>57</v>
      </c>
      <c r="L286">
        <f t="shared" si="71"/>
        <v>57</v>
      </c>
    </row>
    <row r="287" spans="1:12" x14ac:dyDescent="0.25">
      <c r="A287" s="26" t="s">
        <v>493</v>
      </c>
      <c r="B287" t="str">
        <f t="shared" si="66"/>
        <v>MU</v>
      </c>
      <c r="C287" t="str">
        <f t="shared" si="67"/>
        <v>Predominantly Urban</v>
      </c>
      <c r="E287">
        <f>VLOOKUP(A287,'average earnings resident 2012'!$A$12:$EW$598,lists!$B$12,FALSE)</f>
        <v>106500</v>
      </c>
      <c r="F287">
        <f t="shared" si="68"/>
        <v>151</v>
      </c>
      <c r="G287">
        <f t="shared" si="69"/>
        <v>151</v>
      </c>
      <c r="J287">
        <f>VLOOKUP(A287,'average earnings workplace 2012'!$A$13:$GY$599,lists1!$B$12,FALSE)</f>
        <v>11.04</v>
      </c>
      <c r="K287">
        <f t="shared" si="70"/>
        <v>150</v>
      </c>
      <c r="L287">
        <f t="shared" si="71"/>
        <v>150</v>
      </c>
    </row>
    <row r="288" spans="1:12" x14ac:dyDescent="0.25">
      <c r="A288" s="26" t="s">
        <v>564</v>
      </c>
      <c r="B288" t="str">
        <f t="shared" si="66"/>
        <v>SR</v>
      </c>
      <c r="C288" t="str">
        <f t="shared" si="67"/>
        <v>Significant Rural</v>
      </c>
      <c r="E288">
        <f>VLOOKUP(A288,'average earnings resident 2012'!$A$12:$EW$598,lists!$B$12,FALSE)</f>
        <v>157000</v>
      </c>
      <c r="F288">
        <f t="shared" si="68"/>
        <v>40</v>
      </c>
      <c r="G288">
        <f t="shared" si="69"/>
        <v>40</v>
      </c>
      <c r="J288">
        <f>VLOOKUP(A288,'average earnings workplace 2012'!$A$13:$GY$599,lists1!$B$12,FALSE)</f>
        <v>12.32</v>
      </c>
      <c r="K288">
        <f t="shared" si="70"/>
        <v>41</v>
      </c>
      <c r="L288">
        <f t="shared" si="71"/>
        <v>41</v>
      </c>
    </row>
    <row r="289" spans="1:12" x14ac:dyDescent="0.25">
      <c r="A289" s="26" t="s">
        <v>830</v>
      </c>
      <c r="B289" t="str">
        <f t="shared" si="66"/>
        <v>Significant Rural</v>
      </c>
      <c r="C289" t="str">
        <f t="shared" si="67"/>
        <v>Significant Rural</v>
      </c>
      <c r="E289">
        <f>VLOOKUP(A289,'average earnings resident 2012'!$A$12:$EW$598,lists!$B$12,FALSE)</f>
        <v>142500</v>
      </c>
      <c r="F289">
        <f t="shared" si="68"/>
        <v>51</v>
      </c>
      <c r="G289">
        <f t="shared" si="69"/>
        <v>51</v>
      </c>
      <c r="J289">
        <f>VLOOKUP(A289,'average earnings workplace 2012'!$A$13:$GY$599,lists1!$B$12,FALSE)</f>
        <v>11.42</v>
      </c>
      <c r="K289">
        <f t="shared" si="70"/>
        <v>57</v>
      </c>
      <c r="L289">
        <f t="shared" si="71"/>
        <v>57</v>
      </c>
    </row>
    <row r="290" spans="1:12" x14ac:dyDescent="0.25">
      <c r="A290" s="26" t="s">
        <v>565</v>
      </c>
      <c r="B290" t="str">
        <f t="shared" si="66"/>
        <v>R50</v>
      </c>
      <c r="C290" t="str">
        <f t="shared" si="67"/>
        <v>Predominantly Rural</v>
      </c>
      <c r="E290">
        <f>VLOOKUP(A290,'average earnings resident 2012'!$A$12:$EW$598,lists!$B$12,FALSE)</f>
        <v>135000</v>
      </c>
      <c r="F290">
        <f t="shared" si="68"/>
        <v>104</v>
      </c>
      <c r="G290">
        <f t="shared" si="69"/>
        <v>104</v>
      </c>
      <c r="J290">
        <f>VLOOKUP(A290,'average earnings workplace 2012'!$A$13:$GY$599,lists1!$B$12,FALSE)</f>
        <v>12.72</v>
      </c>
      <c r="K290">
        <f t="shared" si="70"/>
        <v>38</v>
      </c>
      <c r="L290">
        <f t="shared" si="71"/>
        <v>38</v>
      </c>
    </row>
    <row r="291" spans="1:12" x14ac:dyDescent="0.25">
      <c r="A291" s="26" t="s">
        <v>614</v>
      </c>
      <c r="B291" t="str">
        <f t="shared" si="66"/>
        <v>OU</v>
      </c>
      <c r="C291" t="str">
        <f t="shared" si="67"/>
        <v>Predominantly Urban</v>
      </c>
      <c r="E291">
        <f>VLOOKUP(A291,'average earnings resident 2012'!$A$12:$EW$598,lists!$B$12,FALSE)</f>
        <v>167500</v>
      </c>
      <c r="F291">
        <f t="shared" si="68"/>
        <v>85</v>
      </c>
      <c r="G291">
        <f t="shared" si="69"/>
        <v>85</v>
      </c>
      <c r="J291">
        <f>VLOOKUP(A291,'average earnings workplace 2012'!$A$13:$GY$599,lists1!$B$12,FALSE)</f>
        <v>17.21</v>
      </c>
      <c r="K291">
        <f t="shared" si="70"/>
        <v>16</v>
      </c>
      <c r="L291">
        <f t="shared" si="71"/>
        <v>16</v>
      </c>
    </row>
    <row r="292" spans="1:12" x14ac:dyDescent="0.25">
      <c r="A292" s="26" t="s">
        <v>474</v>
      </c>
      <c r="B292" t="str">
        <f t="shared" si="66"/>
        <v>MU</v>
      </c>
      <c r="C292" t="str">
        <f t="shared" si="67"/>
        <v>Predominantly Urban</v>
      </c>
      <c r="E292">
        <f>VLOOKUP(A292,'average earnings resident 2012'!$A$12:$EW$598,lists!$B$12,FALSE)</f>
        <v>158000</v>
      </c>
      <c r="F292">
        <f t="shared" si="68"/>
        <v>89</v>
      </c>
      <c r="G292">
        <f t="shared" si="69"/>
        <v>89</v>
      </c>
      <c r="J292">
        <f>VLOOKUP(A292,'average earnings workplace 2012'!$A$13:$GY$599,lists1!$B$12,FALSE)</f>
        <v>13.91</v>
      </c>
      <c r="K292">
        <f t="shared" si="70"/>
        <v>68</v>
      </c>
      <c r="L292">
        <f t="shared" si="71"/>
        <v>68</v>
      </c>
    </row>
    <row r="293" spans="1:12" x14ac:dyDescent="0.25">
      <c r="A293" s="26" t="s">
        <v>450</v>
      </c>
      <c r="B293" t="str">
        <f t="shared" si="66"/>
        <v>LU</v>
      </c>
      <c r="C293" t="str">
        <f t="shared" si="67"/>
        <v>Predominantly Urban</v>
      </c>
      <c r="E293">
        <f>VLOOKUP(A293,'average earnings resident 2012'!$A$12:$EW$598,lists!$B$12,FALSE)</f>
        <v>124000</v>
      </c>
      <c r="F293">
        <f t="shared" si="68"/>
        <v>123</v>
      </c>
      <c r="G293">
        <f t="shared" si="69"/>
        <v>123</v>
      </c>
      <c r="J293">
        <f>VLOOKUP(A293,'average earnings workplace 2012'!$A$13:$GY$599,lists1!$B$12,FALSE)</f>
        <v>12.05</v>
      </c>
      <c r="K293">
        <f t="shared" si="70"/>
        <v>118</v>
      </c>
      <c r="L293">
        <f t="shared" si="71"/>
        <v>118</v>
      </c>
    </row>
    <row r="294" spans="1:12" x14ac:dyDescent="0.25">
      <c r="A294" s="26" t="s">
        <v>557</v>
      </c>
      <c r="B294" t="str">
        <f t="shared" si="66"/>
        <v>LU</v>
      </c>
      <c r="C294" t="str">
        <f t="shared" si="67"/>
        <v>Predominantly Urban</v>
      </c>
      <c r="E294">
        <f>VLOOKUP(A294,'average earnings resident 2012'!$A$12:$EW$598,lists!$B$12,FALSE)</f>
        <v>85625</v>
      </c>
      <c r="F294">
        <f t="shared" si="68"/>
        <v>167</v>
      </c>
      <c r="G294">
        <f t="shared" si="69"/>
        <v>167</v>
      </c>
      <c r="J294">
        <f>VLOOKUP(A294,'average earnings workplace 2012'!$A$13:$GY$599,lists1!$B$12,FALSE)</f>
        <v>11.61</v>
      </c>
      <c r="K294">
        <f t="shared" si="70"/>
        <v>131</v>
      </c>
      <c r="L294">
        <f t="shared" si="71"/>
        <v>131</v>
      </c>
    </row>
    <row r="295" spans="1:12" x14ac:dyDescent="0.25">
      <c r="A295" s="26" t="s">
        <v>570</v>
      </c>
      <c r="B295" t="str">
        <f t="shared" si="66"/>
        <v>R80</v>
      </c>
      <c r="C295" t="str">
        <f t="shared" si="67"/>
        <v>Predominantly Rural</v>
      </c>
      <c r="E295">
        <f>VLOOKUP(A295,'average earnings resident 2012'!$A$12:$EW$598,lists!$B$12,FALSE)</f>
        <v>232500</v>
      </c>
      <c r="F295">
        <f t="shared" si="68"/>
        <v>23</v>
      </c>
      <c r="G295">
        <f t="shared" si="69"/>
        <v>23</v>
      </c>
      <c r="J295">
        <f>VLOOKUP(A295,'average earnings workplace 2012'!$A$13:$GY$599,lists1!$B$12,FALSE)</f>
        <v>14.39</v>
      </c>
      <c r="K295">
        <f t="shared" si="70"/>
        <v>10</v>
      </c>
      <c r="L295">
        <f t="shared" si="71"/>
        <v>10</v>
      </c>
    </row>
    <row r="296" spans="1:12" x14ac:dyDescent="0.25">
      <c r="A296" s="26" t="s">
        <v>761</v>
      </c>
      <c r="B296" t="str">
        <f t="shared" si="66"/>
        <v>R50</v>
      </c>
      <c r="C296" t="str">
        <f t="shared" si="67"/>
        <v>Predominantly Rural</v>
      </c>
      <c r="E296">
        <f>VLOOKUP(A296,'average earnings resident 2012'!$A$12:$EW$598,lists!$B$12,FALSE)</f>
        <v>185000</v>
      </c>
      <c r="F296">
        <f t="shared" si="68"/>
        <v>49</v>
      </c>
      <c r="G296">
        <f t="shared" si="69"/>
        <v>49</v>
      </c>
      <c r="J296">
        <f>VLOOKUP(A296,'average earnings workplace 2012'!$A$13:$GY$599,lists1!$B$12,FALSE)</f>
        <v>14.1</v>
      </c>
      <c r="K296">
        <f t="shared" si="70"/>
        <v>15</v>
      </c>
      <c r="L296">
        <f t="shared" si="71"/>
        <v>15</v>
      </c>
    </row>
    <row r="297" spans="1:12" x14ac:dyDescent="0.25">
      <c r="A297" s="26" t="s">
        <v>837</v>
      </c>
      <c r="B297" t="str">
        <f t="shared" si="66"/>
        <v>Predominantly Rural</v>
      </c>
      <c r="C297" t="str">
        <f t="shared" si="67"/>
        <v>Predominantly Rural</v>
      </c>
      <c r="E297">
        <f>VLOOKUP(A297,'average earnings resident 2012'!$A$12:$EW$598,lists!$B$12,FALSE)</f>
        <v>165000</v>
      </c>
      <c r="F297">
        <f t="shared" si="68"/>
        <v>81</v>
      </c>
      <c r="G297">
        <f t="shared" si="69"/>
        <v>81</v>
      </c>
      <c r="J297">
        <f>VLOOKUP(A297,'average earnings workplace 2012'!$A$13:$GY$599,lists1!$B$12,FALSE)</f>
        <v>11.77</v>
      </c>
      <c r="K297">
        <f t="shared" si="70"/>
        <v>52</v>
      </c>
      <c r="L297">
        <f t="shared" si="71"/>
        <v>52</v>
      </c>
    </row>
    <row r="298" spans="1:12" x14ac:dyDescent="0.25">
      <c r="A298" s="26" t="s">
        <v>629</v>
      </c>
      <c r="B298" t="str">
        <f t="shared" si="66"/>
        <v>R80</v>
      </c>
      <c r="C298" t="str">
        <f t="shared" si="67"/>
        <v>Predominantly Rural</v>
      </c>
      <c r="E298">
        <f>VLOOKUP(A298,'average earnings resident 2012'!$A$12:$EW$598,lists!$B$12,FALSE)</f>
        <v>205000</v>
      </c>
      <c r="F298">
        <f t="shared" si="68"/>
        <v>34</v>
      </c>
      <c r="G298">
        <f t="shared" si="69"/>
        <v>34</v>
      </c>
      <c r="J298">
        <f>VLOOKUP(A298,'average earnings workplace 2012'!$A$13:$GY$599,lists1!$B$12,FALSE)</f>
        <v>13.2</v>
      </c>
      <c r="K298">
        <f t="shared" si="70"/>
        <v>27</v>
      </c>
      <c r="L298">
        <f t="shared" si="71"/>
        <v>27</v>
      </c>
    </row>
    <row r="299" spans="1:12" x14ac:dyDescent="0.25">
      <c r="A299" s="26" t="s">
        <v>455</v>
      </c>
      <c r="B299" t="str">
        <f t="shared" si="66"/>
        <v>MU</v>
      </c>
      <c r="C299" t="str">
        <f t="shared" si="67"/>
        <v>Predominantly Urban</v>
      </c>
      <c r="E299">
        <f>VLOOKUP(A299,'average earnings resident 2012'!$A$12:$EW$598,lists!$B$12,FALSE)</f>
        <v>105000</v>
      </c>
      <c r="F299">
        <f t="shared" si="68"/>
        <v>152</v>
      </c>
      <c r="G299">
        <f t="shared" si="69"/>
        <v>152</v>
      </c>
      <c r="J299">
        <f>VLOOKUP(A299,'average earnings workplace 2012'!$A$13:$GY$599,lists1!$B$12,FALSE)</f>
        <v>11.53</v>
      </c>
      <c r="K299">
        <f t="shared" si="70"/>
        <v>133</v>
      </c>
      <c r="L299">
        <f t="shared" si="71"/>
        <v>133</v>
      </c>
    </row>
    <row r="300" spans="1:12" x14ac:dyDescent="0.25">
      <c r="A300" s="26" t="s">
        <v>843</v>
      </c>
      <c r="B300" t="str">
        <f t="shared" si="66"/>
        <v>Predominantly Urban</v>
      </c>
      <c r="C300" t="str">
        <f t="shared" si="67"/>
        <v>Predominantly Urban</v>
      </c>
      <c r="E300">
        <f>VLOOKUP(A300,'average earnings resident 2012'!$A$12:$EW$598,lists!$B$12,FALSE)</f>
        <v>295000</v>
      </c>
      <c r="F300">
        <f t="shared" si="68"/>
        <v>21</v>
      </c>
      <c r="G300">
        <f t="shared" si="69"/>
        <v>21</v>
      </c>
      <c r="J300">
        <f>VLOOKUP(A300,'average earnings workplace 2012'!$A$13:$GY$599,lists1!$B$12,FALSE)</f>
        <v>16.43</v>
      </c>
      <c r="K300">
        <f t="shared" si="70"/>
        <v>24</v>
      </c>
      <c r="L300">
        <f t="shared" si="71"/>
        <v>24</v>
      </c>
    </row>
    <row r="301" spans="1:12" x14ac:dyDescent="0.25">
      <c r="A301" s="26" t="s">
        <v>720</v>
      </c>
      <c r="B301" t="str">
        <f t="shared" si="66"/>
        <v>OU</v>
      </c>
      <c r="C301" t="str">
        <f t="shared" si="67"/>
        <v>Predominantly Urban</v>
      </c>
      <c r="E301">
        <f>VLOOKUP(A301,'average earnings resident 2012'!$A$12:$EW$598,lists!$B$12,FALSE)</f>
        <v>275000</v>
      </c>
      <c r="F301">
        <f t="shared" si="68"/>
        <v>25</v>
      </c>
      <c r="G301">
        <f t="shared" si="69"/>
        <v>25</v>
      </c>
      <c r="J301">
        <f>VLOOKUP(A301,'average earnings workplace 2012'!$A$13:$GY$599,lists1!$B$12,FALSE)</f>
        <v>14.56</v>
      </c>
      <c r="K301">
        <f t="shared" si="70"/>
        <v>50</v>
      </c>
      <c r="L301">
        <f t="shared" si="71"/>
        <v>50</v>
      </c>
    </row>
    <row r="302" spans="1:12" x14ac:dyDescent="0.25">
      <c r="A302" s="26" t="s">
        <v>662</v>
      </c>
      <c r="B302" t="str">
        <f t="shared" si="66"/>
        <v>MU</v>
      </c>
      <c r="C302" t="str">
        <f t="shared" si="67"/>
        <v>Predominantly Urban</v>
      </c>
      <c r="E302">
        <f>VLOOKUP(A302,'average earnings resident 2012'!$A$12:$EW$598,lists!$B$12,FALSE)</f>
        <v>233000</v>
      </c>
      <c r="F302">
        <f t="shared" si="68"/>
        <v>44</v>
      </c>
      <c r="G302">
        <f t="shared" si="69"/>
        <v>44</v>
      </c>
      <c r="J302">
        <f>VLOOKUP(A302,'average earnings workplace 2012'!$A$13:$GY$599,lists1!$B$12,FALSE)</f>
        <v>11.2</v>
      </c>
      <c r="K302">
        <f t="shared" si="70"/>
        <v>143</v>
      </c>
      <c r="L302">
        <f t="shared" si="71"/>
        <v>143</v>
      </c>
    </row>
    <row r="303" spans="1:12" x14ac:dyDescent="0.25">
      <c r="A303" s="26" t="s">
        <v>704</v>
      </c>
      <c r="B303" t="str">
        <f t="shared" si="66"/>
        <v>SR</v>
      </c>
      <c r="C303" t="str">
        <f t="shared" si="67"/>
        <v>Significant Rural</v>
      </c>
      <c r="E303">
        <f>VLOOKUP(A303,'average earnings resident 2012'!$A$12:$EW$598,lists!$B$12,FALSE)</f>
        <v>155500</v>
      </c>
      <c r="F303">
        <f t="shared" si="68"/>
        <v>41</v>
      </c>
      <c r="G303">
        <f t="shared" si="69"/>
        <v>41</v>
      </c>
      <c r="J303">
        <f>VLOOKUP(A303,'average earnings workplace 2012'!$A$13:$GY$599,lists1!$B$12,FALSE)</f>
        <v>10.58</v>
      </c>
      <c r="K303">
        <f t="shared" si="70"/>
        <v>63</v>
      </c>
      <c r="L303">
        <f t="shared" si="71"/>
        <v>63</v>
      </c>
    </row>
    <row r="304" spans="1:12" x14ac:dyDescent="0.25">
      <c r="A304" s="26" t="s">
        <v>740</v>
      </c>
      <c r="B304" t="str">
        <f t="shared" si="66"/>
        <v>OU</v>
      </c>
      <c r="C304" t="str">
        <f t="shared" si="67"/>
        <v>Predominantly Urban</v>
      </c>
      <c r="E304">
        <f>VLOOKUP(A304,'average earnings resident 2012'!$A$12:$EW$598,lists!$B$12,FALSE)</f>
        <v>150000</v>
      </c>
      <c r="F304">
        <f t="shared" si="68"/>
        <v>93</v>
      </c>
      <c r="G304">
        <f t="shared" si="69"/>
        <v>93</v>
      </c>
      <c r="J304">
        <f>VLOOKUP(A304,'average earnings workplace 2012'!$A$13:$GY$599,lists1!$B$12,FALSE)</f>
        <v>14.62</v>
      </c>
      <c r="K304">
        <f t="shared" si="70"/>
        <v>44</v>
      </c>
      <c r="L304">
        <f t="shared" si="71"/>
        <v>44</v>
      </c>
    </row>
    <row r="305" spans="1:12" x14ac:dyDescent="0.25">
      <c r="A305" s="26" t="s">
        <v>475</v>
      </c>
      <c r="B305" t="str">
        <f t="shared" si="66"/>
        <v>MU</v>
      </c>
      <c r="C305" t="str">
        <f t="shared" si="67"/>
        <v>Predominantly Urban</v>
      </c>
      <c r="E305">
        <f>VLOOKUP(A305,'average earnings resident 2012'!$A$12:$EW$598,lists!$B$12,FALSE)</f>
        <v>108000</v>
      </c>
      <c r="F305">
        <f t="shared" si="68"/>
        <v>150</v>
      </c>
      <c r="G305">
        <f t="shared" si="69"/>
        <v>150</v>
      </c>
      <c r="J305">
        <f>VLOOKUP(A305,'average earnings workplace 2012'!$A$13:$GY$599,lists1!$B$12,FALSE)</f>
        <v>11.3</v>
      </c>
      <c r="K305">
        <f t="shared" si="70"/>
        <v>140</v>
      </c>
      <c r="L305">
        <f t="shared" si="71"/>
        <v>140</v>
      </c>
    </row>
    <row r="306" spans="1:12" x14ac:dyDescent="0.25">
      <c r="A306" s="26" t="s">
        <v>566</v>
      </c>
      <c r="B306" t="str">
        <f t="shared" si="66"/>
        <v>OU</v>
      </c>
      <c r="C306" t="str">
        <f t="shared" si="67"/>
        <v>Predominantly Urban</v>
      </c>
      <c r="E306">
        <f>VLOOKUP(A306,'average earnings resident 2012'!$A$12:$EW$598,lists!$B$12,FALSE)</f>
        <v>132750</v>
      </c>
      <c r="F306">
        <f t="shared" si="68"/>
        <v>111</v>
      </c>
      <c r="G306">
        <f t="shared" si="69"/>
        <v>111</v>
      </c>
      <c r="J306">
        <f>VLOOKUP(A306,'average earnings workplace 2012'!$A$13:$GY$599,lists1!$B$12,FALSE)</f>
        <v>10.29</v>
      </c>
      <c r="K306">
        <f t="shared" si="70"/>
        <v>166</v>
      </c>
      <c r="L306">
        <f t="shared" si="71"/>
        <v>166</v>
      </c>
    </row>
    <row r="307" spans="1:12" x14ac:dyDescent="0.25">
      <c r="A307" s="26" t="s">
        <v>721</v>
      </c>
      <c r="B307" t="str">
        <f t="shared" si="66"/>
        <v>R50</v>
      </c>
      <c r="C307" t="str">
        <f t="shared" si="67"/>
        <v>Predominantly Rural</v>
      </c>
      <c r="E307">
        <f>VLOOKUP(A307,'average earnings resident 2012'!$A$12:$EW$598,lists!$B$12,FALSE)</f>
        <v>290000</v>
      </c>
      <c r="F307">
        <f t="shared" si="68"/>
        <v>5</v>
      </c>
      <c r="G307">
        <f t="shared" si="69"/>
        <v>5</v>
      </c>
      <c r="J307">
        <f>VLOOKUP(A307,'average earnings workplace 2012'!$A$13:$GY$599,lists1!$B$12,FALSE)</f>
        <v>11.57</v>
      </c>
      <c r="K307">
        <f t="shared" si="70"/>
        <v>60</v>
      </c>
      <c r="L307">
        <f t="shared" si="71"/>
        <v>60</v>
      </c>
    </row>
    <row r="308" spans="1:12" x14ac:dyDescent="0.25">
      <c r="A308" s="26" t="s">
        <v>766</v>
      </c>
      <c r="B308" t="str">
        <f t="shared" si="66"/>
        <v>SR</v>
      </c>
      <c r="C308" t="str">
        <f t="shared" si="67"/>
        <v>Significant Rural</v>
      </c>
      <c r="E308">
        <f>VLOOKUP(A308,'average earnings resident 2012'!$A$12:$EW$598,lists!$B$12,FALSE)</f>
        <v>175000</v>
      </c>
      <c r="F308">
        <f t="shared" si="68"/>
        <v>34</v>
      </c>
      <c r="G308">
        <f t="shared" si="69"/>
        <v>34</v>
      </c>
      <c r="J308">
        <f>VLOOKUP(A308,'average earnings workplace 2012'!$A$13:$GY$599,lists1!$B$12,FALSE)</f>
        <v>11.77</v>
      </c>
      <c r="K308">
        <f t="shared" si="70"/>
        <v>47</v>
      </c>
      <c r="L308">
        <f t="shared" si="71"/>
        <v>47</v>
      </c>
    </row>
    <row r="309" spans="1:12" x14ac:dyDescent="0.25">
      <c r="A309" s="26" t="s">
        <v>748</v>
      </c>
      <c r="B309" t="str">
        <f t="shared" si="66"/>
        <v>R80</v>
      </c>
      <c r="C309" t="str">
        <f t="shared" si="67"/>
        <v>Predominantly Rural</v>
      </c>
      <c r="E309">
        <f>VLOOKUP(A309,'average earnings resident 2012'!$A$12:$EW$598,lists!$B$12,FALSE)</f>
        <v>191000</v>
      </c>
      <c r="F309">
        <f t="shared" si="68"/>
        <v>44</v>
      </c>
      <c r="G309">
        <f t="shared" si="69"/>
        <v>44</v>
      </c>
      <c r="J309">
        <f>VLOOKUP(A309,'average earnings workplace 2012'!$A$13:$GY$599,lists1!$B$12,FALSE)</f>
        <v>10.34</v>
      </c>
      <c r="K309">
        <f t="shared" si="70"/>
        <v>95</v>
      </c>
      <c r="L309">
        <f t="shared" si="71"/>
        <v>95</v>
      </c>
    </row>
    <row r="310" spans="1:12" x14ac:dyDescent="0.25">
      <c r="A310" s="26" t="s">
        <v>558</v>
      </c>
      <c r="B310" t="str">
        <f t="shared" si="66"/>
        <v>OU</v>
      </c>
      <c r="C310" t="str">
        <f t="shared" si="67"/>
        <v>Predominantly Urban</v>
      </c>
      <c r="E310">
        <f>VLOOKUP(A310,'average earnings resident 2012'!$A$12:$EW$598,lists!$B$12,FALSE)</f>
        <v>136500</v>
      </c>
      <c r="F310">
        <f t="shared" si="68"/>
        <v>108</v>
      </c>
      <c r="G310">
        <f t="shared" si="69"/>
        <v>108</v>
      </c>
      <c r="J310">
        <f>VLOOKUP(A310,'average earnings workplace 2012'!$A$13:$GY$599,lists1!$B$12,FALSE)</f>
        <v>12.01</v>
      </c>
      <c r="K310">
        <f t="shared" si="70"/>
        <v>119</v>
      </c>
      <c r="L310">
        <f t="shared" si="71"/>
        <v>119</v>
      </c>
    </row>
    <row r="311" spans="1:12" x14ac:dyDescent="0.25">
      <c r="A311" s="26" t="s">
        <v>606</v>
      </c>
      <c r="B311" t="str">
        <f t="shared" si="66"/>
        <v>R50</v>
      </c>
      <c r="C311" t="str">
        <f t="shared" si="67"/>
        <v>Predominantly Rural</v>
      </c>
      <c r="E311">
        <f>VLOOKUP(A311,'average earnings resident 2012'!$A$12:$EW$598,lists!$B$12,FALSE)</f>
        <v>151500</v>
      </c>
      <c r="F311">
        <f t="shared" si="68"/>
        <v>90</v>
      </c>
      <c r="G311">
        <f t="shared" si="69"/>
        <v>90</v>
      </c>
      <c r="J311">
        <f>VLOOKUP(A311,'average earnings workplace 2012'!$A$13:$GY$599,lists1!$B$12,FALSE)</f>
        <v>10.029999999999999</v>
      </c>
      <c r="K311">
        <f t="shared" si="70"/>
        <v>99</v>
      </c>
      <c r="L311">
        <f t="shared" si="71"/>
        <v>99</v>
      </c>
    </row>
    <row r="312" spans="1:12" x14ac:dyDescent="0.25">
      <c r="A312" s="26" t="s">
        <v>694</v>
      </c>
      <c r="B312" t="str">
        <f t="shared" si="66"/>
        <v>R50</v>
      </c>
      <c r="C312" t="str">
        <f t="shared" si="67"/>
        <v>Predominantly Rural</v>
      </c>
      <c r="E312">
        <f>VLOOKUP(A312,'average earnings resident 2012'!$A$12:$EW$598,lists!$B$12,FALSE)</f>
        <v>233500</v>
      </c>
      <c r="F312">
        <f t="shared" si="68"/>
        <v>22</v>
      </c>
      <c r="G312">
        <f t="shared" si="69"/>
        <v>22</v>
      </c>
      <c r="J312">
        <f>VLOOKUP(A312,'average earnings workplace 2012'!$A$13:$GY$599,lists1!$B$12,FALSE)</f>
        <v>13.25</v>
      </c>
      <c r="K312">
        <f t="shared" si="70"/>
        <v>23</v>
      </c>
      <c r="L312">
        <f t="shared" si="71"/>
        <v>23</v>
      </c>
    </row>
    <row r="313" spans="1:12" x14ac:dyDescent="0.25">
      <c r="A313" s="26" t="s">
        <v>762</v>
      </c>
      <c r="B313" t="str">
        <f t="shared" si="66"/>
        <v>R50</v>
      </c>
      <c r="C313" t="str">
        <f t="shared" si="67"/>
        <v>Predominantly Rural</v>
      </c>
      <c r="E313">
        <f>VLOOKUP(A313,'average earnings resident 2012'!$A$12:$EW$598,lists!$B$12,FALSE)</f>
        <v>185000</v>
      </c>
      <c r="F313">
        <f t="shared" si="68"/>
        <v>49</v>
      </c>
      <c r="G313">
        <f t="shared" si="69"/>
        <v>49</v>
      </c>
      <c r="J313">
        <f>VLOOKUP(A313,'average earnings workplace 2012'!$A$13:$GY$599,lists1!$B$12,FALSE)</f>
        <v>13.52</v>
      </c>
      <c r="K313">
        <f t="shared" si="70"/>
        <v>19</v>
      </c>
      <c r="L313">
        <f t="shared" si="71"/>
        <v>19</v>
      </c>
    </row>
    <row r="314" spans="1:12" x14ac:dyDescent="0.25">
      <c r="A314" s="26" t="s">
        <v>705</v>
      </c>
      <c r="B314" t="str">
        <f t="shared" si="66"/>
        <v>OU</v>
      </c>
      <c r="C314" t="str">
        <f t="shared" si="67"/>
        <v>Predominantly Urban</v>
      </c>
      <c r="E314">
        <f>VLOOKUP(A314,'average earnings resident 2012'!$A$12:$EW$598,lists!$B$12,FALSE)</f>
        <v>154000</v>
      </c>
      <c r="F314">
        <f t="shared" si="68"/>
        <v>91</v>
      </c>
      <c r="G314">
        <f t="shared" si="69"/>
        <v>91</v>
      </c>
      <c r="J314">
        <f>VLOOKUP(A314,'average earnings workplace 2012'!$A$13:$GY$599,lists1!$B$12,FALSE)</f>
        <v>10.64</v>
      </c>
      <c r="K314">
        <f t="shared" si="70"/>
        <v>160</v>
      </c>
      <c r="L314">
        <f t="shared" si="71"/>
        <v>160</v>
      </c>
    </row>
    <row r="315" spans="1:12" x14ac:dyDescent="0.25">
      <c r="A315" s="26" t="s">
        <v>615</v>
      </c>
      <c r="B315" t="str">
        <f t="shared" si="66"/>
        <v>MU</v>
      </c>
      <c r="C315" t="str">
        <f t="shared" si="67"/>
        <v>Predominantly Urban</v>
      </c>
      <c r="E315">
        <f>VLOOKUP(A315,'average earnings resident 2012'!$A$12:$EW$598,lists!$B$12,FALSE)</f>
        <v>299000</v>
      </c>
      <c r="F315">
        <f t="shared" si="68"/>
        <v>20</v>
      </c>
      <c r="G315">
        <f t="shared" si="69"/>
        <v>20</v>
      </c>
      <c r="J315">
        <f>VLOOKUP(A315,'average earnings workplace 2012'!$A$13:$GY$599,lists1!$B$12,FALSE)</f>
        <v>16.77</v>
      </c>
      <c r="K315">
        <f t="shared" si="70"/>
        <v>19</v>
      </c>
      <c r="L315">
        <f t="shared" si="71"/>
        <v>19</v>
      </c>
    </row>
    <row r="316" spans="1:12" x14ac:dyDescent="0.25">
      <c r="A316" s="26" t="s">
        <v>590</v>
      </c>
      <c r="B316" t="str">
        <f t="shared" si="66"/>
        <v>OU</v>
      </c>
      <c r="C316" t="str">
        <f t="shared" si="67"/>
        <v>Predominantly Urban</v>
      </c>
      <c r="E316">
        <f>VLOOKUP(A316,'average earnings resident 2012'!$A$12:$EW$598,lists!$B$12,FALSE)</f>
        <v>170000</v>
      </c>
      <c r="F316">
        <f t="shared" si="68"/>
        <v>82</v>
      </c>
      <c r="G316">
        <f t="shared" si="69"/>
        <v>82</v>
      </c>
      <c r="J316">
        <f>VLOOKUP(A316,'average earnings workplace 2012'!$A$13:$GY$599,lists1!$B$12,FALSE)</f>
        <v>12.01</v>
      </c>
      <c r="K316">
        <f t="shared" si="70"/>
        <v>119</v>
      </c>
      <c r="L316">
        <f t="shared" si="71"/>
        <v>119</v>
      </c>
    </row>
    <row r="317" spans="1:12" x14ac:dyDescent="0.25">
      <c r="A317" s="26" t="s">
        <v>706</v>
      </c>
      <c r="B317" t="str">
        <f t="shared" si="66"/>
        <v>R50</v>
      </c>
      <c r="C317" t="str">
        <f t="shared" si="67"/>
        <v>Predominantly Rural</v>
      </c>
      <c r="E317">
        <f>VLOOKUP(A317,'average earnings resident 2012'!$A$12:$EW$598,lists!$B$12,FALSE)</f>
        <v>235000</v>
      </c>
      <c r="F317">
        <f t="shared" si="68"/>
        <v>19</v>
      </c>
      <c r="G317">
        <f t="shared" si="69"/>
        <v>19</v>
      </c>
      <c r="J317">
        <f>VLOOKUP(A317,'average earnings workplace 2012'!$A$13:$GY$599,lists1!$B$12,FALSE)</f>
        <v>13.24</v>
      </c>
      <c r="K317">
        <f t="shared" si="70"/>
        <v>24</v>
      </c>
      <c r="L317">
        <f t="shared" si="71"/>
        <v>24</v>
      </c>
    </row>
    <row r="318" spans="1:12" x14ac:dyDescent="0.25">
      <c r="A318" s="26" t="s">
        <v>741</v>
      </c>
      <c r="B318" t="str">
        <f t="shared" si="66"/>
        <v>OU</v>
      </c>
      <c r="C318" t="str">
        <f t="shared" si="67"/>
        <v>Predominantly Urban</v>
      </c>
      <c r="E318">
        <f>VLOOKUP(A318,'average earnings resident 2012'!$A$12:$EW$598,lists!$B$12,FALSE)</f>
        <v>161000</v>
      </c>
      <c r="F318">
        <f t="shared" si="68"/>
        <v>86</v>
      </c>
      <c r="G318">
        <f t="shared" si="69"/>
        <v>86</v>
      </c>
      <c r="J318">
        <f>VLOOKUP(A318,'average earnings workplace 2012'!$A$13:$GY$599,lists1!$B$12,FALSE)</f>
        <v>9.84</v>
      </c>
      <c r="K318">
        <f t="shared" si="70"/>
        <v>168</v>
      </c>
      <c r="L318">
        <f t="shared" si="71"/>
        <v>168</v>
      </c>
    </row>
    <row r="319" spans="1:12" x14ac:dyDescent="0.25">
      <c r="A319" s="26" t="s">
        <v>749</v>
      </c>
      <c r="B319" t="str">
        <f t="shared" si="66"/>
        <v>R80</v>
      </c>
      <c r="C319" t="str">
        <f t="shared" si="67"/>
        <v>Predominantly Rural</v>
      </c>
      <c r="E319">
        <f>VLOOKUP(A319,'average earnings resident 2012'!$A$12:$EW$598,lists!$B$12,FALSE)</f>
        <v>175000</v>
      </c>
      <c r="F319">
        <f t="shared" si="68"/>
        <v>67</v>
      </c>
      <c r="G319">
        <f t="shared" si="69"/>
        <v>67</v>
      </c>
      <c r="J319">
        <f>VLOOKUP(A319,'average earnings workplace 2012'!$A$13:$GY$599,lists1!$B$12,FALSE)</f>
        <v>9.2100000000000009</v>
      </c>
      <c r="K319">
        <f t="shared" si="70"/>
        <v>112</v>
      </c>
      <c r="L319">
        <f t="shared" si="71"/>
        <v>112</v>
      </c>
    </row>
    <row r="320" spans="1:12" x14ac:dyDescent="0.25">
      <c r="A320" s="26" t="s">
        <v>642</v>
      </c>
      <c r="B320" t="str">
        <f t="shared" si="66"/>
        <v>MU</v>
      </c>
      <c r="C320" t="str">
        <f t="shared" si="67"/>
        <v>Predominantly Urban</v>
      </c>
      <c r="E320">
        <f>VLOOKUP(A320,'average earnings resident 2012'!$A$12:$EW$598,lists!$B$12,FALSE)</f>
        <v>300000</v>
      </c>
      <c r="F320">
        <f t="shared" si="68"/>
        <v>17</v>
      </c>
      <c r="G320">
        <f t="shared" si="69"/>
        <v>17</v>
      </c>
      <c r="J320">
        <f>VLOOKUP(A320,'average earnings workplace 2012'!$A$13:$GY$599,lists1!$B$12,FALSE)</f>
        <v>24.61</v>
      </c>
      <c r="K320">
        <f t="shared" si="70"/>
        <v>2</v>
      </c>
      <c r="L320">
        <f t="shared" si="71"/>
        <v>2</v>
      </c>
    </row>
    <row r="321" spans="1:12" x14ac:dyDescent="0.25">
      <c r="A321" s="26" t="s">
        <v>476</v>
      </c>
      <c r="B321" t="str">
        <f t="shared" si="66"/>
        <v>MU</v>
      </c>
      <c r="C321" t="str">
        <f t="shared" si="67"/>
        <v>Predominantly Urban</v>
      </c>
      <c r="E321">
        <f>VLOOKUP(A321,'average earnings resident 2012'!$A$12:$EW$598,lists!$B$12,FALSE)</f>
        <v>185000</v>
      </c>
      <c r="F321">
        <f t="shared" si="68"/>
        <v>68</v>
      </c>
      <c r="G321">
        <f t="shared" si="69"/>
        <v>68</v>
      </c>
      <c r="J321">
        <f>VLOOKUP(A321,'average earnings workplace 2012'!$A$13:$GY$599,lists1!$B$12,FALSE)</f>
        <v>13.45</v>
      </c>
      <c r="K321">
        <f t="shared" si="70"/>
        <v>83</v>
      </c>
      <c r="L321">
        <f t="shared" si="71"/>
        <v>83</v>
      </c>
    </row>
    <row r="322" spans="1:12" x14ac:dyDescent="0.25">
      <c r="A322" s="26" t="s">
        <v>707</v>
      </c>
      <c r="B322" t="str">
        <f t="shared" si="66"/>
        <v>SR</v>
      </c>
      <c r="C322" t="str">
        <f t="shared" si="67"/>
        <v>Significant Rural</v>
      </c>
      <c r="E322">
        <f>VLOOKUP(A322,'average earnings resident 2012'!$A$12:$EW$598,lists!$B$12,FALSE)</f>
        <v>245000</v>
      </c>
      <c r="F322">
        <f t="shared" si="68"/>
        <v>13</v>
      </c>
      <c r="G322">
        <f t="shared" si="69"/>
        <v>13</v>
      </c>
      <c r="J322">
        <f>VLOOKUP(A322,'average earnings workplace 2012'!$A$13:$GY$599,lists1!$B$12,FALSE)</f>
        <v>15.83</v>
      </c>
      <c r="K322">
        <f t="shared" si="70"/>
        <v>6</v>
      </c>
      <c r="L322">
        <f t="shared" si="71"/>
        <v>6</v>
      </c>
    </row>
    <row r="323" spans="1:12" x14ac:dyDescent="0.25">
      <c r="A323" s="26" t="s">
        <v>607</v>
      </c>
      <c r="B323" t="str">
        <f t="shared" si="66"/>
        <v>R80</v>
      </c>
      <c r="C323" t="str">
        <f t="shared" si="67"/>
        <v>Predominantly Rural</v>
      </c>
      <c r="E323">
        <f>VLOOKUP(A323,'average earnings resident 2012'!$A$12:$EW$598,lists!$B$12,FALSE)</f>
        <v>273000</v>
      </c>
      <c r="F323">
        <f t="shared" si="68"/>
        <v>7</v>
      </c>
      <c r="G323">
        <f t="shared" si="69"/>
        <v>7</v>
      </c>
      <c r="J323">
        <f>VLOOKUP(A323,'average earnings workplace 2012'!$A$13:$GY$599,lists1!$B$12,FALSE)</f>
        <v>14.29</v>
      </c>
      <c r="K323">
        <f t="shared" si="70"/>
        <v>14</v>
      </c>
      <c r="L323">
        <f t="shared" si="71"/>
        <v>14</v>
      </c>
    </row>
    <row r="324" spans="1:12" x14ac:dyDescent="0.25">
      <c r="A324" s="26" t="s">
        <v>711</v>
      </c>
      <c r="B324" t="str">
        <f t="shared" si="66"/>
        <v>R50</v>
      </c>
      <c r="C324" t="str">
        <f t="shared" si="67"/>
        <v>Predominantly Rural</v>
      </c>
      <c r="E324">
        <f>VLOOKUP(A324,'average earnings resident 2012'!$A$12:$EW$598,lists!$B$12,FALSE)</f>
        <v>245000</v>
      </c>
      <c r="F324">
        <f t="shared" si="68"/>
        <v>15</v>
      </c>
      <c r="G324">
        <f t="shared" si="69"/>
        <v>15</v>
      </c>
      <c r="J324">
        <f>VLOOKUP(A324,'average earnings workplace 2012'!$A$13:$GY$599,lists1!$B$12,FALSE)</f>
        <v>17.36</v>
      </c>
      <c r="K324">
        <f t="shared" si="70"/>
        <v>5</v>
      </c>
      <c r="L324">
        <f t="shared" si="71"/>
        <v>5</v>
      </c>
    </row>
    <row r="325" spans="1:12" x14ac:dyDescent="0.25">
      <c r="A325" s="26" t="s">
        <v>515</v>
      </c>
      <c r="B325" t="str">
        <f t="shared" si="66"/>
        <v>SR</v>
      </c>
      <c r="C325" t="str">
        <f t="shared" si="67"/>
        <v>Significant Rural</v>
      </c>
      <c r="E325">
        <f>VLOOKUP(A325,'average earnings resident 2012'!$A$12:$EW$598,lists!$B$12,FALSE)</f>
        <v>118000</v>
      </c>
      <c r="F325">
        <f t="shared" si="68"/>
        <v>67</v>
      </c>
      <c r="G325">
        <f t="shared" si="69"/>
        <v>67</v>
      </c>
      <c r="J325">
        <f>VLOOKUP(A325,'average earnings workplace 2012'!$A$13:$GY$599,lists1!$B$12,FALSE)</f>
        <v>11.76</v>
      </c>
      <c r="K325">
        <f t="shared" si="70"/>
        <v>48</v>
      </c>
      <c r="L325">
        <f t="shared" si="71"/>
        <v>48</v>
      </c>
    </row>
    <row r="326" spans="1:12" x14ac:dyDescent="0.25">
      <c r="A326" s="26" t="s">
        <v>577</v>
      </c>
      <c r="B326" t="str">
        <f t="shared" si="66"/>
        <v>MU</v>
      </c>
      <c r="C326" t="str">
        <f t="shared" si="67"/>
        <v>Predominantly Urban</v>
      </c>
      <c r="E326">
        <f>VLOOKUP(A326,'average earnings resident 2012'!$A$12:$EW$598,lists!$B$12,FALSE)</f>
        <v>124999</v>
      </c>
      <c r="F326">
        <f t="shared" si="68"/>
        <v>122</v>
      </c>
      <c r="G326">
        <f t="shared" si="69"/>
        <v>122</v>
      </c>
      <c r="J326">
        <f>VLOOKUP(A326,'average earnings workplace 2012'!$A$13:$GY$599,lists1!$B$12,FALSE)</f>
        <v>11.09</v>
      </c>
      <c r="K326">
        <f t="shared" si="70"/>
        <v>146</v>
      </c>
      <c r="L326">
        <f t="shared" si="71"/>
        <v>146</v>
      </c>
    </row>
    <row r="327" spans="1:12" x14ac:dyDescent="0.25">
      <c r="A327" s="26" t="s">
        <v>663</v>
      </c>
      <c r="B327" t="str">
        <f t="shared" si="66"/>
        <v>MU</v>
      </c>
      <c r="C327" t="str">
        <f t="shared" si="67"/>
        <v>Predominantly Urban</v>
      </c>
      <c r="E327">
        <f>VLOOKUP(A327,'average earnings resident 2012'!$A$12:$EW$598,lists!$B$12,FALSE)</f>
        <v>232000</v>
      </c>
      <c r="F327">
        <f t="shared" si="68"/>
        <v>45</v>
      </c>
      <c r="G327">
        <f t="shared" si="69"/>
        <v>45</v>
      </c>
      <c r="J327">
        <f>VLOOKUP(A327,'average earnings workplace 2012'!$A$13:$GY$599,lists1!$B$12,FALSE)</f>
        <v>14.05</v>
      </c>
      <c r="K327">
        <f t="shared" si="70"/>
        <v>62</v>
      </c>
      <c r="L327">
        <f t="shared" si="71"/>
        <v>62</v>
      </c>
    </row>
    <row r="328" spans="1:12" x14ac:dyDescent="0.25">
      <c r="A328" s="26" t="s">
        <v>643</v>
      </c>
      <c r="B328" t="str">
        <f t="shared" si="66"/>
        <v>MU</v>
      </c>
      <c r="C328" t="str">
        <f t="shared" si="67"/>
        <v>Predominantly Urban</v>
      </c>
      <c r="E328">
        <f>VLOOKUP(A328,'average earnings resident 2012'!$A$12:$EW$598,lists!$B$12,FALSE)</f>
        <v>390000</v>
      </c>
      <c r="F328">
        <f t="shared" si="68"/>
        <v>9</v>
      </c>
      <c r="G328">
        <f t="shared" si="69"/>
        <v>9</v>
      </c>
      <c r="J328">
        <f>VLOOKUP(A328,'average earnings workplace 2012'!$A$13:$GY$599,lists1!$B$12,FALSE)</f>
        <v>14.46</v>
      </c>
      <c r="K328">
        <f t="shared" si="70"/>
        <v>52</v>
      </c>
      <c r="L328">
        <f t="shared" si="71"/>
        <v>52</v>
      </c>
    </row>
    <row r="329" spans="1:12" x14ac:dyDescent="0.25">
      <c r="A329" s="26" t="s">
        <v>461</v>
      </c>
      <c r="B329" t="str">
        <f t="shared" si="66"/>
        <v>OU</v>
      </c>
      <c r="C329" t="str">
        <f t="shared" si="67"/>
        <v>Predominantly Urban</v>
      </c>
      <c r="E329">
        <f>VLOOKUP(A329,'average earnings resident 2012'!$A$12:$EW$598,lists!$B$12,FALSE)</f>
        <v>148000</v>
      </c>
      <c r="F329">
        <f t="shared" si="68"/>
        <v>98</v>
      </c>
      <c r="G329">
        <f t="shared" si="69"/>
        <v>98</v>
      </c>
      <c r="J329">
        <f>VLOOKUP(A329,'average earnings workplace 2012'!$A$13:$GY$599,lists1!$B$12,FALSE)</f>
        <v>11.76</v>
      </c>
      <c r="K329">
        <f t="shared" si="70"/>
        <v>127</v>
      </c>
      <c r="L329">
        <f t="shared" si="71"/>
        <v>127</v>
      </c>
    </row>
    <row r="330" spans="1:12" x14ac:dyDescent="0.25">
      <c r="A330" s="26" t="s">
        <v>571</v>
      </c>
      <c r="B330" t="str">
        <f t="shared" si="66"/>
        <v>SR</v>
      </c>
      <c r="C330" t="str">
        <f t="shared" si="67"/>
        <v>Significant Rural</v>
      </c>
      <c r="E330">
        <f>VLOOKUP(A330,'average earnings resident 2012'!$A$12:$EW$598,lists!$B$12,FALSE)</f>
        <v>205000</v>
      </c>
      <c r="F330">
        <f t="shared" si="68"/>
        <v>23</v>
      </c>
      <c r="G330">
        <f t="shared" si="69"/>
        <v>23</v>
      </c>
      <c r="J330">
        <f>VLOOKUP(A330,'average earnings workplace 2012'!$A$13:$GY$599,lists1!$B$12,FALSE)</f>
        <v>15.33</v>
      </c>
      <c r="K330">
        <f t="shared" si="70"/>
        <v>8</v>
      </c>
      <c r="L330">
        <f t="shared" si="71"/>
        <v>8</v>
      </c>
    </row>
    <row r="331" spans="1:12" x14ac:dyDescent="0.25">
      <c r="A331" s="26" t="s">
        <v>831</v>
      </c>
      <c r="B331" t="str">
        <f t="shared" ref="B331:B363" si="72">VLOOKUP(A331,A$496:B$856,2,FALSE)</f>
        <v>Significant Rural</v>
      </c>
      <c r="C331" t="str">
        <f t="shared" ref="C331:C363" si="73">IF(B331="OU","Predominantly Urban",IF(B331="MU","Predominantly Urban",IF(B331="LU","Predominantly Urban",IF(B331="SR","Significant Rural",IF(B331="R50","Predominantly Rural",IF(B331="R80","Predominantly Rural",IF(B331="Predominantly Rural","Predominantly Rural",IF(B331="Predominantly Urban","Predominantly Urban",IF(B331="Significant Rural","Significant Rural","error")))))))))</f>
        <v>Significant Rural</v>
      </c>
      <c r="E331">
        <f>VLOOKUP(A331,'average earnings resident 2012'!$A$12:$EW$598,lists!$B$12,FALSE)</f>
        <v>175000</v>
      </c>
      <c r="F331">
        <f t="shared" ref="F331:F363" si="74">1+SUMPRODUCT((C$11:C$488=C331)*(E$11:E$488&gt;E331))</f>
        <v>34</v>
      </c>
      <c r="G331">
        <f t="shared" ref="G331:G363" si="75">IF(E331="&amp;^%","9999",F331)</f>
        <v>34</v>
      </c>
      <c r="J331">
        <f>VLOOKUP(A331,'average earnings workplace 2012'!$A$13:$GY$599,lists1!$B$12,FALSE)</f>
        <v>13.6</v>
      </c>
      <c r="K331">
        <f t="shared" ref="K331:K363" si="76">1+SUMPRODUCT((C$11:C$488=C331)*(J$11:J$488&gt;J331))</f>
        <v>20</v>
      </c>
      <c r="L331">
        <f t="shared" ref="L331:L363" si="77">IF(J331="&amp;^%","9999",K331)</f>
        <v>20</v>
      </c>
    </row>
    <row r="332" spans="1:12" x14ac:dyDescent="0.25">
      <c r="A332" s="26" t="s">
        <v>616</v>
      </c>
      <c r="B332" t="str">
        <f t="shared" si="72"/>
        <v>MU</v>
      </c>
      <c r="C332" t="str">
        <f t="shared" si="73"/>
        <v>Predominantly Urban</v>
      </c>
      <c r="E332">
        <f>VLOOKUP(A332,'average earnings resident 2012'!$A$12:$EW$598,lists!$B$12,FALSE)</f>
        <v>215000</v>
      </c>
      <c r="F332">
        <f t="shared" si="74"/>
        <v>52</v>
      </c>
      <c r="G332">
        <f t="shared" si="75"/>
        <v>52</v>
      </c>
      <c r="J332">
        <f>VLOOKUP(A332,'average earnings workplace 2012'!$A$13:$GY$599,lists1!$B$12,FALSE)</f>
        <v>14.42</v>
      </c>
      <c r="K332">
        <f t="shared" si="76"/>
        <v>55</v>
      </c>
      <c r="L332">
        <f t="shared" si="77"/>
        <v>55</v>
      </c>
    </row>
    <row r="333" spans="1:12" x14ac:dyDescent="0.25">
      <c r="A333" s="26" t="s">
        <v>630</v>
      </c>
      <c r="B333" t="str">
        <f t="shared" si="72"/>
        <v>SR</v>
      </c>
      <c r="C333" t="str">
        <f t="shared" si="73"/>
        <v>Significant Rural</v>
      </c>
      <c r="E333">
        <f>VLOOKUP(A333,'average earnings resident 2012'!$A$12:$EW$598,lists!$B$12,FALSE)</f>
        <v>140000</v>
      </c>
      <c r="F333">
        <f t="shared" si="74"/>
        <v>53</v>
      </c>
      <c r="G333">
        <f t="shared" si="75"/>
        <v>53</v>
      </c>
      <c r="J333">
        <f>VLOOKUP(A333,'average earnings workplace 2012'!$A$13:$GY$599,lists1!$B$12,FALSE)</f>
        <v>10.029999999999999</v>
      </c>
      <c r="K333">
        <f t="shared" si="76"/>
        <v>68</v>
      </c>
      <c r="L333">
        <f t="shared" si="77"/>
        <v>68</v>
      </c>
    </row>
    <row r="334" spans="1:12" x14ac:dyDescent="0.25">
      <c r="A334" s="26" t="s">
        <v>722</v>
      </c>
      <c r="B334" t="str">
        <f t="shared" si="72"/>
        <v>R50</v>
      </c>
      <c r="C334" t="str">
        <f t="shared" si="73"/>
        <v>Predominantly Rural</v>
      </c>
      <c r="E334">
        <f>VLOOKUP(A334,'average earnings resident 2012'!$A$12:$EW$598,lists!$B$12,FALSE)</f>
        <v>325000</v>
      </c>
      <c r="F334">
        <f t="shared" si="74"/>
        <v>3</v>
      </c>
      <c r="G334">
        <f t="shared" si="75"/>
        <v>3</v>
      </c>
      <c r="J334">
        <f>VLOOKUP(A334,'average earnings workplace 2012'!$A$13:$GY$599,lists1!$B$12,FALSE)</f>
        <v>13.42</v>
      </c>
      <c r="K334">
        <f t="shared" si="76"/>
        <v>21</v>
      </c>
      <c r="L334">
        <f t="shared" si="77"/>
        <v>21</v>
      </c>
    </row>
    <row r="335" spans="1:12" x14ac:dyDescent="0.25">
      <c r="A335" s="26" t="s">
        <v>684</v>
      </c>
      <c r="B335" t="str">
        <f t="shared" si="72"/>
        <v>R80</v>
      </c>
      <c r="C335" t="str">
        <f t="shared" si="73"/>
        <v>Predominantly Rural</v>
      </c>
      <c r="E335">
        <f>VLOOKUP(A335,'average earnings resident 2012'!$A$12:$EW$598,lists!$B$12,FALSE)</f>
        <v>230000</v>
      </c>
      <c r="F335">
        <f t="shared" si="74"/>
        <v>25</v>
      </c>
      <c r="G335">
        <f t="shared" si="75"/>
        <v>25</v>
      </c>
      <c r="J335">
        <f>VLOOKUP(A335,'average earnings workplace 2012'!$A$13:$GY$599,lists1!$B$12,FALSE)</f>
        <v>10.55</v>
      </c>
      <c r="K335">
        <f t="shared" si="76"/>
        <v>92</v>
      </c>
      <c r="L335">
        <f t="shared" si="77"/>
        <v>92</v>
      </c>
    </row>
    <row r="336" spans="1:12" x14ac:dyDescent="0.25">
      <c r="A336" s="26" t="s">
        <v>548</v>
      </c>
      <c r="B336" t="str">
        <f t="shared" si="72"/>
        <v>SR</v>
      </c>
      <c r="C336" t="str">
        <f t="shared" si="73"/>
        <v>Significant Rural</v>
      </c>
      <c r="E336">
        <f>VLOOKUP(A336,'average earnings resident 2012'!$A$12:$EW$598,lists!$B$12,FALSE)</f>
        <v>129000</v>
      </c>
      <c r="F336">
        <f t="shared" si="74"/>
        <v>58</v>
      </c>
      <c r="G336">
        <f t="shared" si="75"/>
        <v>58</v>
      </c>
      <c r="J336">
        <f>VLOOKUP(A336,'average earnings workplace 2012'!$A$13:$GY$599,lists1!$B$12,FALSE)</f>
        <v>10.47</v>
      </c>
      <c r="K336">
        <f t="shared" si="76"/>
        <v>64</v>
      </c>
      <c r="L336">
        <f t="shared" si="77"/>
        <v>64</v>
      </c>
    </row>
    <row r="337" spans="1:12" x14ac:dyDescent="0.25">
      <c r="A337" s="26" t="s">
        <v>617</v>
      </c>
      <c r="B337" t="str">
        <f t="shared" si="72"/>
        <v>OU</v>
      </c>
      <c r="C337" t="str">
        <f t="shared" si="73"/>
        <v>Predominantly Urban</v>
      </c>
      <c r="E337">
        <f>VLOOKUP(A337,'average earnings resident 2012'!$A$12:$EW$598,lists!$B$12,FALSE)</f>
        <v>240000</v>
      </c>
      <c r="F337">
        <f t="shared" si="74"/>
        <v>40</v>
      </c>
      <c r="G337">
        <f t="shared" si="75"/>
        <v>40</v>
      </c>
      <c r="J337">
        <f>VLOOKUP(A337,'average earnings workplace 2012'!$A$13:$GY$599,lists1!$B$12,FALSE)</f>
        <v>14.88</v>
      </c>
      <c r="K337">
        <f t="shared" si="76"/>
        <v>41</v>
      </c>
      <c r="L337">
        <f t="shared" si="77"/>
        <v>41</v>
      </c>
    </row>
    <row r="338" spans="1:12" x14ac:dyDescent="0.25">
      <c r="A338" s="26" t="s">
        <v>673</v>
      </c>
      <c r="B338" t="str">
        <f t="shared" si="72"/>
        <v>SR</v>
      </c>
      <c r="C338" t="str">
        <f t="shared" si="73"/>
        <v>Significant Rural</v>
      </c>
      <c r="E338">
        <f>VLOOKUP(A338,'average earnings resident 2012'!$A$12:$EW$598,lists!$B$12,FALSE)</f>
        <v>247000</v>
      </c>
      <c r="F338">
        <f t="shared" si="74"/>
        <v>12</v>
      </c>
      <c r="G338">
        <f t="shared" si="75"/>
        <v>12</v>
      </c>
      <c r="J338">
        <f>VLOOKUP(A338,'average earnings workplace 2012'!$A$13:$GY$599,lists1!$B$12,FALSE)</f>
        <v>16.41</v>
      </c>
      <c r="K338">
        <f t="shared" si="76"/>
        <v>3</v>
      </c>
      <c r="L338">
        <f t="shared" si="77"/>
        <v>3</v>
      </c>
    </row>
    <row r="339" spans="1:12" x14ac:dyDescent="0.25">
      <c r="A339" s="26" t="s">
        <v>750</v>
      </c>
      <c r="B339" t="str">
        <f t="shared" si="72"/>
        <v>R80</v>
      </c>
      <c r="C339" t="str">
        <f t="shared" si="73"/>
        <v>Predominantly Rural</v>
      </c>
      <c r="E339">
        <f>VLOOKUP(A339,'average earnings resident 2012'!$A$12:$EW$598,lists!$B$12,FALSE)</f>
        <v>185000</v>
      </c>
      <c r="F339">
        <f t="shared" si="74"/>
        <v>49</v>
      </c>
      <c r="G339">
        <f t="shared" si="75"/>
        <v>49</v>
      </c>
      <c r="J339">
        <f>VLOOKUP(A339,'average earnings workplace 2012'!$A$13:$GY$599,lists1!$B$12,FALSE)</f>
        <v>9.39</v>
      </c>
      <c r="K339">
        <f t="shared" si="76"/>
        <v>111</v>
      </c>
      <c r="L339">
        <f t="shared" si="77"/>
        <v>111</v>
      </c>
    </row>
    <row r="340" spans="1:12" x14ac:dyDescent="0.25">
      <c r="A340" s="26" t="s">
        <v>755</v>
      </c>
      <c r="B340" t="str">
        <f t="shared" si="72"/>
        <v>R80</v>
      </c>
      <c r="C340" t="str">
        <f t="shared" si="73"/>
        <v>Predominantly Rural</v>
      </c>
      <c r="E340">
        <f>VLOOKUP(A340,'average earnings resident 2012'!$A$12:$EW$598,lists!$B$12,FALSE)</f>
        <v>235000</v>
      </c>
      <c r="F340">
        <f t="shared" si="74"/>
        <v>19</v>
      </c>
      <c r="G340">
        <f t="shared" si="75"/>
        <v>19</v>
      </c>
      <c r="J340">
        <f>VLOOKUP(A340,'average earnings workplace 2012'!$A$13:$GY$599,lists1!$B$12,FALSE)</f>
        <v>13.52</v>
      </c>
      <c r="K340">
        <f t="shared" si="76"/>
        <v>19</v>
      </c>
      <c r="L340">
        <f t="shared" si="77"/>
        <v>19</v>
      </c>
    </row>
    <row r="341" spans="1:12" x14ac:dyDescent="0.25">
      <c r="A341" s="26" t="s">
        <v>488</v>
      </c>
      <c r="B341" t="str">
        <f t="shared" si="72"/>
        <v>R50</v>
      </c>
      <c r="C341" t="str">
        <f t="shared" si="73"/>
        <v>Predominantly Rural</v>
      </c>
      <c r="E341">
        <f>VLOOKUP(A341,'average earnings resident 2012'!$A$12:$EW$598,lists!$B$12,FALSE)</f>
        <v>157000</v>
      </c>
      <c r="F341">
        <f t="shared" si="74"/>
        <v>84</v>
      </c>
      <c r="G341">
        <f t="shared" si="75"/>
        <v>84</v>
      </c>
      <c r="J341">
        <f>VLOOKUP(A341,'average earnings workplace 2012'!$A$13:$GY$599,lists1!$B$12,FALSE)</f>
        <v>10.65</v>
      </c>
      <c r="K341">
        <f t="shared" si="76"/>
        <v>91</v>
      </c>
      <c r="L341">
        <f t="shared" si="77"/>
        <v>91</v>
      </c>
    </row>
    <row r="342" spans="1:12" x14ac:dyDescent="0.25">
      <c r="A342" s="26" t="s">
        <v>541</v>
      </c>
      <c r="B342" t="str">
        <f t="shared" si="72"/>
        <v>R80</v>
      </c>
      <c r="C342" t="str">
        <f t="shared" si="73"/>
        <v>Predominantly Rural</v>
      </c>
      <c r="E342">
        <f>VLOOKUP(A342,'average earnings resident 2012'!$A$12:$EW$598,lists!$B$12,FALSE)</f>
        <v>139725</v>
      </c>
      <c r="F342">
        <f t="shared" si="74"/>
        <v>99</v>
      </c>
      <c r="G342">
        <f t="shared" si="75"/>
        <v>99</v>
      </c>
      <c r="J342">
        <f>VLOOKUP(A342,'average earnings workplace 2012'!$A$13:$GY$599,lists1!$B$12,FALSE)</f>
        <v>11.59</v>
      </c>
      <c r="K342">
        <f t="shared" si="76"/>
        <v>59</v>
      </c>
      <c r="L342">
        <f t="shared" si="77"/>
        <v>59</v>
      </c>
    </row>
    <row r="343" spans="1:12" x14ac:dyDescent="0.25">
      <c r="A343" s="26" t="s">
        <v>712</v>
      </c>
      <c r="B343" t="str">
        <f t="shared" si="72"/>
        <v>R80</v>
      </c>
      <c r="C343" t="str">
        <f t="shared" si="73"/>
        <v>Predominantly Rural</v>
      </c>
      <c r="E343">
        <f>VLOOKUP(A343,'average earnings resident 2012'!$A$12:$EW$598,lists!$B$12,FALSE)</f>
        <v>237000</v>
      </c>
      <c r="F343">
        <f t="shared" si="74"/>
        <v>18</v>
      </c>
      <c r="G343">
        <f t="shared" si="75"/>
        <v>18</v>
      </c>
      <c r="J343">
        <f>VLOOKUP(A343,'average earnings workplace 2012'!$A$13:$GY$599,lists1!$B$12,FALSE)</f>
        <v>12.21</v>
      </c>
      <c r="K343">
        <f t="shared" si="76"/>
        <v>44</v>
      </c>
      <c r="L343">
        <f t="shared" si="77"/>
        <v>44</v>
      </c>
    </row>
    <row r="344" spans="1:12" x14ac:dyDescent="0.25">
      <c r="A344" s="26" t="s">
        <v>767</v>
      </c>
      <c r="B344" t="str">
        <f t="shared" si="72"/>
        <v>R80</v>
      </c>
      <c r="C344" t="str">
        <f t="shared" si="73"/>
        <v>Predominantly Rural</v>
      </c>
      <c r="E344">
        <f>VLOOKUP(A344,'average earnings resident 2012'!$A$12:$EW$598,lists!$B$12,FALSE)</f>
        <v>185000</v>
      </c>
      <c r="F344">
        <f t="shared" si="74"/>
        <v>49</v>
      </c>
      <c r="G344">
        <f t="shared" si="75"/>
        <v>49</v>
      </c>
      <c r="J344" t="str">
        <f>VLOOKUP(A344,'average earnings workplace 2012'!$A$13:$GY$599,lists1!$B$12,FALSE)</f>
        <v>&amp;^%</v>
      </c>
      <c r="K344">
        <f t="shared" si="76"/>
        <v>1</v>
      </c>
      <c r="L344" t="str">
        <f t="shared" si="77"/>
        <v>9999</v>
      </c>
    </row>
    <row r="345" spans="1:12" x14ac:dyDescent="0.25">
      <c r="A345" s="26" t="s">
        <v>844</v>
      </c>
      <c r="B345" t="str">
        <f t="shared" si="72"/>
        <v>Significant Rural</v>
      </c>
      <c r="C345" t="str">
        <f t="shared" si="73"/>
        <v>Significant Rural</v>
      </c>
      <c r="E345">
        <f>VLOOKUP(A345,'average earnings resident 2012'!$A$12:$EW$598,lists!$B$12,FALSE)</f>
        <v>222500</v>
      </c>
      <c r="F345">
        <f t="shared" si="74"/>
        <v>18</v>
      </c>
      <c r="G345">
        <f t="shared" si="75"/>
        <v>18</v>
      </c>
      <c r="J345">
        <f>VLOOKUP(A345,'average earnings workplace 2012'!$A$13:$GY$599,lists1!$B$12,FALSE)</f>
        <v>13.15</v>
      </c>
      <c r="K345">
        <f t="shared" si="76"/>
        <v>30</v>
      </c>
      <c r="L345">
        <f t="shared" si="77"/>
        <v>30</v>
      </c>
    </row>
    <row r="346" spans="1:12" x14ac:dyDescent="0.25">
      <c r="A346" s="26" t="s">
        <v>644</v>
      </c>
      <c r="B346" t="str">
        <f t="shared" si="72"/>
        <v>MU</v>
      </c>
      <c r="C346" t="str">
        <f t="shared" si="73"/>
        <v>Predominantly Urban</v>
      </c>
      <c r="E346">
        <f>VLOOKUP(A346,'average earnings resident 2012'!$A$12:$EW$598,lists!$B$12,FALSE)</f>
        <v>601250</v>
      </c>
      <c r="F346">
        <f t="shared" si="74"/>
        <v>2</v>
      </c>
      <c r="G346">
        <f t="shared" si="75"/>
        <v>2</v>
      </c>
      <c r="J346">
        <f>VLOOKUP(A346,'average earnings workplace 2012'!$A$13:$GY$599,lists1!$B$12,FALSE)</f>
        <v>20.02</v>
      </c>
      <c r="K346">
        <f t="shared" si="76"/>
        <v>4</v>
      </c>
      <c r="L346">
        <f t="shared" si="77"/>
        <v>4</v>
      </c>
    </row>
    <row r="347" spans="1:12" x14ac:dyDescent="0.25">
      <c r="A347" s="26" t="s">
        <v>756</v>
      </c>
      <c r="B347" t="str">
        <f t="shared" si="72"/>
        <v>OU</v>
      </c>
      <c r="C347" t="str">
        <f t="shared" si="73"/>
        <v>Predominantly Urban</v>
      </c>
      <c r="E347">
        <f>VLOOKUP(A347,'average earnings resident 2012'!$A$12:$EW$598,lists!$B$12,FALSE)</f>
        <v>179500</v>
      </c>
      <c r="F347">
        <f t="shared" si="74"/>
        <v>77</v>
      </c>
      <c r="G347">
        <f t="shared" si="75"/>
        <v>77</v>
      </c>
      <c r="J347">
        <f>VLOOKUP(A347,'average earnings workplace 2012'!$A$13:$GY$599,lists1!$B$12,FALSE)</f>
        <v>10.81</v>
      </c>
      <c r="K347">
        <f t="shared" si="76"/>
        <v>154</v>
      </c>
      <c r="L347">
        <f t="shared" si="77"/>
        <v>154</v>
      </c>
    </row>
    <row r="348" spans="1:12" x14ac:dyDescent="0.25">
      <c r="A348" s="26" t="s">
        <v>477</v>
      </c>
      <c r="B348" t="str">
        <f t="shared" si="72"/>
        <v>MU</v>
      </c>
      <c r="C348" t="str">
        <f t="shared" si="73"/>
        <v>Predominantly Urban</v>
      </c>
      <c r="E348">
        <f>VLOOKUP(A348,'average earnings resident 2012'!$A$12:$EW$598,lists!$B$12,FALSE)</f>
        <v>109000</v>
      </c>
      <c r="F348">
        <f t="shared" si="74"/>
        <v>149</v>
      </c>
      <c r="G348">
        <f t="shared" si="75"/>
        <v>149</v>
      </c>
      <c r="J348">
        <f>VLOOKUP(A348,'average earnings workplace 2012'!$A$13:$GY$599,lists1!$B$12,FALSE)</f>
        <v>10.4</v>
      </c>
      <c r="K348">
        <f t="shared" si="76"/>
        <v>164</v>
      </c>
      <c r="L348">
        <f t="shared" si="77"/>
        <v>164</v>
      </c>
    </row>
    <row r="349" spans="1:12" x14ac:dyDescent="0.25">
      <c r="A349" s="26" t="s">
        <v>742</v>
      </c>
      <c r="B349" t="str">
        <f t="shared" si="72"/>
        <v>Predominantly Rural</v>
      </c>
      <c r="C349" t="str">
        <f t="shared" si="73"/>
        <v>Predominantly Rural</v>
      </c>
      <c r="E349">
        <f>VLOOKUP(A349,'average earnings resident 2012'!$A$12:$EW$598,lists!$B$12,FALSE)</f>
        <v>204475</v>
      </c>
      <c r="F349">
        <f t="shared" si="74"/>
        <v>36</v>
      </c>
      <c r="G349">
        <f t="shared" si="75"/>
        <v>36</v>
      </c>
      <c r="J349">
        <f>VLOOKUP(A349,'average earnings workplace 2012'!$A$13:$GY$599,lists1!$B$12,FALSE)</f>
        <v>11.99</v>
      </c>
      <c r="K349">
        <f t="shared" si="76"/>
        <v>47</v>
      </c>
      <c r="L349">
        <f t="shared" si="77"/>
        <v>47</v>
      </c>
    </row>
    <row r="350" spans="1:12" x14ac:dyDescent="0.25">
      <c r="A350" s="26" t="s">
        <v>695</v>
      </c>
      <c r="B350" t="str">
        <f t="shared" si="72"/>
        <v>R50</v>
      </c>
      <c r="C350" t="str">
        <f t="shared" si="73"/>
        <v>Predominantly Rural</v>
      </c>
      <c r="E350">
        <f>VLOOKUP(A350,'average earnings resident 2012'!$A$12:$EW$598,lists!$B$12,FALSE)</f>
        <v>295000</v>
      </c>
      <c r="F350">
        <f t="shared" si="74"/>
        <v>4</v>
      </c>
      <c r="G350">
        <f t="shared" si="75"/>
        <v>4</v>
      </c>
      <c r="J350">
        <f>VLOOKUP(A350,'average earnings workplace 2012'!$A$13:$GY$599,lists1!$B$12,FALSE)</f>
        <v>16.190000000000001</v>
      </c>
      <c r="K350">
        <f t="shared" si="76"/>
        <v>8</v>
      </c>
      <c r="L350">
        <f t="shared" si="77"/>
        <v>8</v>
      </c>
    </row>
    <row r="351" spans="1:12" x14ac:dyDescent="0.25">
      <c r="A351" s="26" t="s">
        <v>674</v>
      </c>
      <c r="B351" t="str">
        <f t="shared" si="72"/>
        <v>OU</v>
      </c>
      <c r="C351" t="str">
        <f t="shared" si="73"/>
        <v>Predominantly Urban</v>
      </c>
      <c r="E351">
        <f>VLOOKUP(A351,'average earnings resident 2012'!$A$12:$EW$598,lists!$B$12,FALSE)</f>
        <v>327500</v>
      </c>
      <c r="F351">
        <f t="shared" si="74"/>
        <v>10</v>
      </c>
      <c r="G351">
        <f t="shared" si="75"/>
        <v>10</v>
      </c>
      <c r="J351">
        <f>VLOOKUP(A351,'average earnings workplace 2012'!$A$13:$GY$599,lists1!$B$12,FALSE)</f>
        <v>18.62</v>
      </c>
      <c r="K351">
        <f t="shared" si="76"/>
        <v>11</v>
      </c>
      <c r="L351">
        <f t="shared" si="77"/>
        <v>11</v>
      </c>
    </row>
    <row r="352" spans="1:12" x14ac:dyDescent="0.25">
      <c r="A352" s="26" t="s">
        <v>494</v>
      </c>
      <c r="B352" t="str">
        <f t="shared" si="72"/>
        <v>LU</v>
      </c>
      <c r="C352" t="str">
        <f t="shared" si="73"/>
        <v>Predominantly Urban</v>
      </c>
      <c r="E352">
        <f>VLOOKUP(A352,'average earnings resident 2012'!$A$12:$EW$598,lists!$B$12,FALSE)</f>
        <v>136000</v>
      </c>
      <c r="F352">
        <f t="shared" si="74"/>
        <v>109</v>
      </c>
      <c r="G352">
        <f t="shared" si="75"/>
        <v>109</v>
      </c>
      <c r="J352">
        <f>VLOOKUP(A352,'average earnings workplace 2012'!$A$13:$GY$599,lists1!$B$12,FALSE)</f>
        <v>12.1</v>
      </c>
      <c r="K352">
        <f t="shared" si="76"/>
        <v>117</v>
      </c>
      <c r="L352">
        <f t="shared" si="77"/>
        <v>117</v>
      </c>
    </row>
    <row r="353" spans="1:12" x14ac:dyDescent="0.25">
      <c r="A353" s="26" t="s">
        <v>723</v>
      </c>
      <c r="B353" t="str">
        <f t="shared" si="72"/>
        <v>MU</v>
      </c>
      <c r="C353" t="str">
        <f t="shared" si="73"/>
        <v>Predominantly Urban</v>
      </c>
      <c r="E353">
        <f>VLOOKUP(A353,'average earnings resident 2012'!$A$12:$EW$598,lists!$B$12,FALSE)</f>
        <v>250000</v>
      </c>
      <c r="F353">
        <f t="shared" si="74"/>
        <v>32</v>
      </c>
      <c r="G353">
        <f t="shared" si="75"/>
        <v>32</v>
      </c>
      <c r="J353">
        <f>VLOOKUP(A353,'average earnings workplace 2012'!$A$13:$GY$599,lists1!$B$12,FALSE)</f>
        <v>13.64</v>
      </c>
      <c r="K353">
        <f t="shared" si="76"/>
        <v>78</v>
      </c>
      <c r="L353">
        <f t="shared" si="77"/>
        <v>78</v>
      </c>
    </row>
    <row r="354" spans="1:12" x14ac:dyDescent="0.25">
      <c r="A354" s="26" t="s">
        <v>675</v>
      </c>
      <c r="B354" t="str">
        <f t="shared" si="72"/>
        <v>LU</v>
      </c>
      <c r="C354" t="str">
        <f t="shared" si="73"/>
        <v>Predominantly Urban</v>
      </c>
      <c r="E354">
        <f>VLOOKUP(A354,'average earnings resident 2012'!$A$12:$EW$598,lists!$B$12,FALSE)</f>
        <v>275000</v>
      </c>
      <c r="F354">
        <f t="shared" si="74"/>
        <v>25</v>
      </c>
      <c r="G354">
        <f t="shared" si="75"/>
        <v>25</v>
      </c>
      <c r="J354">
        <f>VLOOKUP(A354,'average earnings workplace 2012'!$A$13:$GY$599,lists1!$B$12,FALSE)</f>
        <v>19.29</v>
      </c>
      <c r="K354">
        <f t="shared" si="76"/>
        <v>9</v>
      </c>
      <c r="L354">
        <f t="shared" si="77"/>
        <v>9</v>
      </c>
    </row>
    <row r="355" spans="1:12" x14ac:dyDescent="0.25">
      <c r="A355" s="26" t="s">
        <v>578</v>
      </c>
      <c r="B355" t="str">
        <f t="shared" si="72"/>
        <v>MU</v>
      </c>
      <c r="C355" t="str">
        <f t="shared" si="73"/>
        <v>Predominantly Urban</v>
      </c>
      <c r="E355">
        <f>VLOOKUP(A355,'average earnings resident 2012'!$A$12:$EW$598,lists!$B$12,FALSE)</f>
        <v>115000</v>
      </c>
      <c r="F355">
        <f t="shared" si="74"/>
        <v>138</v>
      </c>
      <c r="G355">
        <f t="shared" si="75"/>
        <v>138</v>
      </c>
      <c r="J355">
        <f>VLOOKUP(A355,'average earnings workplace 2012'!$A$13:$GY$599,lists1!$B$12,FALSE)</f>
        <v>12.3</v>
      </c>
      <c r="K355">
        <f t="shared" si="76"/>
        <v>110</v>
      </c>
      <c r="L355">
        <f t="shared" si="77"/>
        <v>110</v>
      </c>
    </row>
    <row r="356" spans="1:12" x14ac:dyDescent="0.25">
      <c r="A356" s="26" t="s">
        <v>582</v>
      </c>
      <c r="B356" t="str">
        <f t="shared" si="72"/>
        <v>OU</v>
      </c>
      <c r="C356" t="str">
        <f t="shared" si="73"/>
        <v>Predominantly Urban</v>
      </c>
      <c r="E356">
        <f>VLOOKUP(A356,'average earnings resident 2012'!$A$12:$EW$598,lists!$B$12,FALSE)</f>
        <v>159000</v>
      </c>
      <c r="F356">
        <f t="shared" si="74"/>
        <v>88</v>
      </c>
      <c r="G356">
        <f t="shared" si="75"/>
        <v>88</v>
      </c>
      <c r="J356">
        <f>VLOOKUP(A356,'average earnings workplace 2012'!$A$13:$GY$599,lists1!$B$12,FALSE)</f>
        <v>11.93</v>
      </c>
      <c r="K356">
        <f t="shared" si="76"/>
        <v>124</v>
      </c>
      <c r="L356">
        <f t="shared" si="77"/>
        <v>124</v>
      </c>
    </row>
    <row r="357" spans="1:12" x14ac:dyDescent="0.25">
      <c r="A357" s="26" t="s">
        <v>832</v>
      </c>
      <c r="B357" t="str">
        <f t="shared" si="72"/>
        <v>Significant Rural</v>
      </c>
      <c r="C357" t="str">
        <f t="shared" si="73"/>
        <v>Significant Rural</v>
      </c>
      <c r="E357">
        <f>VLOOKUP(A357,'average earnings resident 2012'!$A$12:$EW$598,lists!$B$12,FALSE)</f>
        <v>172000</v>
      </c>
      <c r="F357">
        <f t="shared" si="74"/>
        <v>37</v>
      </c>
      <c r="G357">
        <f t="shared" si="75"/>
        <v>37</v>
      </c>
      <c r="J357">
        <f>VLOOKUP(A357,'average earnings workplace 2012'!$A$13:$GY$599,lists1!$B$12,FALSE)</f>
        <v>11.15</v>
      </c>
      <c r="K357">
        <f t="shared" si="76"/>
        <v>61</v>
      </c>
      <c r="L357">
        <f t="shared" si="77"/>
        <v>61</v>
      </c>
    </row>
    <row r="358" spans="1:12" x14ac:dyDescent="0.25">
      <c r="A358" s="26" t="s">
        <v>730</v>
      </c>
      <c r="B358" t="str">
        <f t="shared" si="72"/>
        <v>LU</v>
      </c>
      <c r="C358" t="str">
        <f t="shared" si="73"/>
        <v>Predominantly Urban</v>
      </c>
      <c r="E358">
        <f>VLOOKUP(A358,'average earnings resident 2012'!$A$12:$EW$598,lists!$B$12,FALSE)</f>
        <v>195000</v>
      </c>
      <c r="F358">
        <f t="shared" si="74"/>
        <v>62</v>
      </c>
      <c r="G358">
        <f t="shared" si="75"/>
        <v>62</v>
      </c>
      <c r="J358">
        <f>VLOOKUP(A358,'average earnings workplace 2012'!$A$13:$GY$599,lists1!$B$12,FALSE)</f>
        <v>12.91</v>
      </c>
      <c r="K358">
        <f t="shared" si="76"/>
        <v>95</v>
      </c>
      <c r="L358">
        <f t="shared" si="77"/>
        <v>95</v>
      </c>
    </row>
    <row r="359" spans="1:12" x14ac:dyDescent="0.25">
      <c r="A359" s="26" t="s">
        <v>583</v>
      </c>
      <c r="B359" t="str">
        <f t="shared" si="72"/>
        <v>R80</v>
      </c>
      <c r="C359" t="str">
        <f t="shared" si="73"/>
        <v>Predominantly Rural</v>
      </c>
      <c r="E359">
        <f>VLOOKUP(A359,'average earnings resident 2012'!$A$12:$EW$598,lists!$B$12,FALSE)</f>
        <v>200000</v>
      </c>
      <c r="F359">
        <f t="shared" si="74"/>
        <v>37</v>
      </c>
      <c r="G359">
        <f t="shared" si="75"/>
        <v>37</v>
      </c>
      <c r="J359">
        <f>VLOOKUP(A359,'average earnings workplace 2012'!$A$13:$GY$599,lists1!$B$12,FALSE)</f>
        <v>10.39</v>
      </c>
      <c r="K359">
        <f t="shared" si="76"/>
        <v>94</v>
      </c>
      <c r="L359">
        <f t="shared" si="77"/>
        <v>94</v>
      </c>
    </row>
    <row r="360" spans="1:12" x14ac:dyDescent="0.25">
      <c r="A360" s="26" t="s">
        <v>679</v>
      </c>
      <c r="B360" t="str">
        <f t="shared" si="72"/>
        <v>SR</v>
      </c>
      <c r="C360" t="str">
        <f t="shared" si="73"/>
        <v>Significant Rural</v>
      </c>
      <c r="E360">
        <f>VLOOKUP(A360,'average earnings resident 2012'!$A$12:$EW$598,lists!$B$12,FALSE)</f>
        <v>250000</v>
      </c>
      <c r="F360">
        <f t="shared" si="74"/>
        <v>10</v>
      </c>
      <c r="G360">
        <f t="shared" si="75"/>
        <v>10</v>
      </c>
      <c r="J360">
        <f>VLOOKUP(A360,'average earnings workplace 2012'!$A$13:$GY$599,lists1!$B$12,FALSE)</f>
        <v>15.31</v>
      </c>
      <c r="K360">
        <f t="shared" si="76"/>
        <v>10</v>
      </c>
      <c r="L360">
        <f t="shared" si="77"/>
        <v>10</v>
      </c>
    </row>
    <row r="361" spans="1:12" x14ac:dyDescent="0.25">
      <c r="A361" s="26" t="s">
        <v>489</v>
      </c>
      <c r="B361" t="str">
        <f t="shared" si="72"/>
        <v>SR</v>
      </c>
      <c r="C361" t="str">
        <f t="shared" si="73"/>
        <v>Significant Rural</v>
      </c>
      <c r="E361">
        <f>VLOOKUP(A361,'average earnings resident 2012'!$A$12:$EW$598,lists!$B$12,FALSE)</f>
        <v>135000</v>
      </c>
      <c r="F361">
        <f t="shared" si="74"/>
        <v>54</v>
      </c>
      <c r="G361">
        <f t="shared" si="75"/>
        <v>54</v>
      </c>
      <c r="J361">
        <f>VLOOKUP(A361,'average earnings workplace 2012'!$A$13:$GY$599,lists1!$B$12,FALSE)</f>
        <v>10.17</v>
      </c>
      <c r="K361">
        <f t="shared" si="76"/>
        <v>66</v>
      </c>
      <c r="L361">
        <f t="shared" si="77"/>
        <v>66</v>
      </c>
    </row>
    <row r="362" spans="1:12" x14ac:dyDescent="0.25">
      <c r="A362" s="26" t="s">
        <v>584</v>
      </c>
      <c r="B362" t="str">
        <f t="shared" si="72"/>
        <v>SR</v>
      </c>
      <c r="C362" t="str">
        <f t="shared" si="73"/>
        <v>Significant Rural</v>
      </c>
      <c r="E362">
        <f>VLOOKUP(A362,'average earnings resident 2012'!$A$12:$EW$598,lists!$B$12,FALSE)</f>
        <v>145000</v>
      </c>
      <c r="F362">
        <f t="shared" si="74"/>
        <v>49</v>
      </c>
      <c r="G362">
        <f t="shared" si="75"/>
        <v>49</v>
      </c>
      <c r="J362">
        <f>VLOOKUP(A362,'average earnings workplace 2012'!$A$13:$GY$599,lists1!$B$12,FALSE)</f>
        <v>9.39</v>
      </c>
      <c r="K362">
        <f t="shared" si="76"/>
        <v>70</v>
      </c>
      <c r="L362">
        <f t="shared" si="77"/>
        <v>70</v>
      </c>
    </row>
    <row r="363" spans="1:12" x14ac:dyDescent="0.25">
      <c r="A363" s="26" t="s">
        <v>499</v>
      </c>
      <c r="B363" t="str">
        <f t="shared" si="72"/>
        <v>OU</v>
      </c>
      <c r="C363" t="str">
        <f t="shared" si="73"/>
        <v>Predominantly Urban</v>
      </c>
      <c r="E363">
        <f>VLOOKUP(A363,'average earnings resident 2012'!$A$12:$EW$598,lists!$B$12,FALSE)</f>
        <v>173250</v>
      </c>
      <c r="F363">
        <f t="shared" si="74"/>
        <v>80</v>
      </c>
      <c r="G363">
        <f t="shared" si="75"/>
        <v>80</v>
      </c>
      <c r="J363">
        <f>VLOOKUP(A363,'average earnings workplace 2012'!$A$13:$GY$599,lists1!$B$12,FALSE)</f>
        <v>13.89</v>
      </c>
      <c r="K363">
        <f t="shared" si="76"/>
        <v>71</v>
      </c>
      <c r="L363">
        <f t="shared" si="77"/>
        <v>71</v>
      </c>
    </row>
    <row r="496" spans="1:2" x14ac:dyDescent="0.25">
      <c r="A496" t="s">
        <v>724</v>
      </c>
      <c r="B496" t="s">
        <v>850</v>
      </c>
    </row>
    <row r="497" spans="1:2" x14ac:dyDescent="0.25">
      <c r="A497" t="s">
        <v>462</v>
      </c>
      <c r="B497" t="s">
        <v>851</v>
      </c>
    </row>
    <row r="498" spans="1:2" x14ac:dyDescent="0.25">
      <c r="A498" t="s">
        <v>520</v>
      </c>
      <c r="B498" t="s">
        <v>852</v>
      </c>
    </row>
    <row r="499" spans="1:2" x14ac:dyDescent="0.25">
      <c r="A499" t="s">
        <v>725</v>
      </c>
      <c r="B499" t="s">
        <v>850</v>
      </c>
    </row>
    <row r="500" spans="1:2" x14ac:dyDescent="0.25">
      <c r="A500" t="s">
        <v>549</v>
      </c>
      <c r="B500" t="s">
        <v>853</v>
      </c>
    </row>
    <row r="501" spans="1:2" x14ac:dyDescent="0.25">
      <c r="A501" t="s">
        <v>696</v>
      </c>
      <c r="B501" t="s">
        <v>852</v>
      </c>
    </row>
    <row r="502" spans="1:2" x14ac:dyDescent="0.25">
      <c r="A502" t="s">
        <v>676</v>
      </c>
      <c r="B502" t="s">
        <v>854</v>
      </c>
    </row>
    <row r="503" spans="1:2" x14ac:dyDescent="0.25">
      <c r="A503" t="s">
        <v>624</v>
      </c>
      <c r="B503" t="s">
        <v>851</v>
      </c>
    </row>
    <row r="504" spans="1:2" x14ac:dyDescent="0.25">
      <c r="A504" t="s">
        <v>645</v>
      </c>
      <c r="B504" t="s">
        <v>855</v>
      </c>
    </row>
    <row r="505" spans="1:2" x14ac:dyDescent="0.25">
      <c r="A505" t="s">
        <v>646</v>
      </c>
      <c r="B505" t="s">
        <v>855</v>
      </c>
    </row>
    <row r="506" spans="1:2" x14ac:dyDescent="0.25">
      <c r="A506" t="s">
        <v>507</v>
      </c>
      <c r="B506" t="s">
        <v>853</v>
      </c>
    </row>
    <row r="507" spans="1:2" x14ac:dyDescent="0.25">
      <c r="A507" t="s">
        <v>463</v>
      </c>
      <c r="B507" t="s">
        <v>853</v>
      </c>
    </row>
    <row r="508" spans="1:2" x14ac:dyDescent="0.25">
      <c r="A508" t="s">
        <v>596</v>
      </c>
      <c r="B508" t="s">
        <v>853</v>
      </c>
    </row>
    <row r="509" spans="1:2" x14ac:dyDescent="0.25">
      <c r="A509" t="s">
        <v>685</v>
      </c>
      <c r="B509" t="s">
        <v>852</v>
      </c>
    </row>
    <row r="510" spans="1:2" x14ac:dyDescent="0.25">
      <c r="A510" t="s">
        <v>550</v>
      </c>
      <c r="B510" t="s">
        <v>854</v>
      </c>
    </row>
    <row r="511" spans="1:2" x14ac:dyDescent="0.25">
      <c r="A511" t="s">
        <v>731</v>
      </c>
      <c r="B511" t="s">
        <v>852</v>
      </c>
    </row>
    <row r="512" spans="1:2" x14ac:dyDescent="0.25">
      <c r="A512" t="s">
        <v>585</v>
      </c>
      <c r="B512" t="s">
        <v>852</v>
      </c>
    </row>
    <row r="513" spans="1:2" x14ac:dyDescent="0.25">
      <c r="A513" t="s">
        <v>647</v>
      </c>
      <c r="B513" t="s">
        <v>855</v>
      </c>
    </row>
    <row r="514" spans="1:2" x14ac:dyDescent="0.25">
      <c r="A514" t="s">
        <v>572</v>
      </c>
      <c r="B514" t="s">
        <v>855</v>
      </c>
    </row>
    <row r="515" spans="1:2" x14ac:dyDescent="0.25">
      <c r="A515" t="s">
        <v>528</v>
      </c>
      <c r="B515" t="s">
        <v>850</v>
      </c>
    </row>
    <row r="516" spans="1:2" x14ac:dyDescent="0.25">
      <c r="A516" t="s">
        <v>456</v>
      </c>
      <c r="B516" t="s">
        <v>853</v>
      </c>
    </row>
    <row r="517" spans="1:2" x14ac:dyDescent="0.25">
      <c r="A517" t="s">
        <v>457</v>
      </c>
      <c r="B517" t="s">
        <v>850</v>
      </c>
    </row>
    <row r="518" spans="1:2" x14ac:dyDescent="0.25">
      <c r="A518" t="s">
        <v>521</v>
      </c>
      <c r="B518" t="s">
        <v>852</v>
      </c>
    </row>
    <row r="519" spans="1:2" x14ac:dyDescent="0.25">
      <c r="A519" t="s">
        <v>468</v>
      </c>
      <c r="B519" t="s">
        <v>855</v>
      </c>
    </row>
    <row r="520" spans="1:2" x14ac:dyDescent="0.25">
      <c r="A520" t="s">
        <v>535</v>
      </c>
      <c r="B520" t="s">
        <v>852</v>
      </c>
    </row>
    <row r="521" spans="1:2" x14ac:dyDescent="0.25">
      <c r="A521" t="s">
        <v>732</v>
      </c>
      <c r="B521" t="s">
        <v>850</v>
      </c>
    </row>
    <row r="522" spans="1:2" x14ac:dyDescent="0.25">
      <c r="A522" t="s">
        <v>664</v>
      </c>
      <c r="B522" t="s">
        <v>850</v>
      </c>
    </row>
    <row r="523" spans="1:2" x14ac:dyDescent="0.25">
      <c r="A523" t="s">
        <v>511</v>
      </c>
      <c r="B523" t="s">
        <v>855</v>
      </c>
    </row>
    <row r="524" spans="1:2" x14ac:dyDescent="0.25">
      <c r="A524" t="s">
        <v>597</v>
      </c>
      <c r="B524" t="s">
        <v>854</v>
      </c>
    </row>
    <row r="525" spans="1:2" x14ac:dyDescent="0.25">
      <c r="A525" t="s">
        <v>618</v>
      </c>
      <c r="B525" t="s">
        <v>851</v>
      </c>
    </row>
    <row r="526" spans="1:2" x14ac:dyDescent="0.25">
      <c r="A526" t="s">
        <v>648</v>
      </c>
      <c r="B526" t="s">
        <v>855</v>
      </c>
    </row>
    <row r="527" spans="1:2" x14ac:dyDescent="0.25">
      <c r="A527" t="s">
        <v>598</v>
      </c>
      <c r="B527" t="s">
        <v>852</v>
      </c>
    </row>
    <row r="528" spans="1:2" x14ac:dyDescent="0.25">
      <c r="A528" t="s">
        <v>665</v>
      </c>
      <c r="B528" t="s">
        <v>850</v>
      </c>
    </row>
    <row r="529" spans="1:2" x14ac:dyDescent="0.25">
      <c r="A529" t="s">
        <v>733</v>
      </c>
      <c r="B529" t="s">
        <v>850</v>
      </c>
    </row>
    <row r="530" spans="1:2" x14ac:dyDescent="0.25">
      <c r="A530" t="s">
        <v>619</v>
      </c>
      <c r="B530" t="s">
        <v>852</v>
      </c>
    </row>
    <row r="531" spans="1:2" x14ac:dyDescent="0.25">
      <c r="A531" t="s">
        <v>649</v>
      </c>
      <c r="B531" t="s">
        <v>855</v>
      </c>
    </row>
    <row r="532" spans="1:2" x14ac:dyDescent="0.25">
      <c r="A532" t="s">
        <v>579</v>
      </c>
      <c r="B532" t="s">
        <v>852</v>
      </c>
    </row>
    <row r="533" spans="1:2" x14ac:dyDescent="0.25">
      <c r="A533" t="s">
        <v>608</v>
      </c>
      <c r="B533" t="s">
        <v>855</v>
      </c>
    </row>
    <row r="534" spans="1:2" x14ac:dyDescent="0.25">
      <c r="A534" t="s">
        <v>551</v>
      </c>
      <c r="B534" t="s">
        <v>850</v>
      </c>
    </row>
    <row r="535" spans="1:2" x14ac:dyDescent="0.25">
      <c r="A535" t="s">
        <v>478</v>
      </c>
      <c r="B535" t="s">
        <v>853</v>
      </c>
    </row>
    <row r="536" spans="1:2" x14ac:dyDescent="0.25">
      <c r="A536" t="s">
        <v>469</v>
      </c>
      <c r="B536" t="s">
        <v>855</v>
      </c>
    </row>
    <row r="537" spans="1:2" x14ac:dyDescent="0.25">
      <c r="A537" t="s">
        <v>512</v>
      </c>
      <c r="B537" t="s">
        <v>852</v>
      </c>
    </row>
    <row r="538" spans="1:2" x14ac:dyDescent="0.25">
      <c r="A538" t="s">
        <v>591</v>
      </c>
      <c r="B538" t="s">
        <v>853</v>
      </c>
    </row>
    <row r="539" spans="1:2" x14ac:dyDescent="0.25">
      <c r="A539" t="s">
        <v>631</v>
      </c>
      <c r="B539" t="s">
        <v>855</v>
      </c>
    </row>
    <row r="540" spans="1:2" x14ac:dyDescent="0.25">
      <c r="A540" t="s">
        <v>559</v>
      </c>
      <c r="B540" t="s">
        <v>852</v>
      </c>
    </row>
    <row r="541" spans="1:2" x14ac:dyDescent="0.25">
      <c r="A541" t="s">
        <v>697</v>
      </c>
      <c r="B541" t="s">
        <v>853</v>
      </c>
    </row>
    <row r="542" spans="1:2" x14ac:dyDescent="0.25">
      <c r="A542" t="s">
        <v>464</v>
      </c>
      <c r="B542" t="s">
        <v>852</v>
      </c>
    </row>
    <row r="543" spans="1:2" x14ac:dyDescent="0.25">
      <c r="A543" t="s">
        <v>599</v>
      </c>
      <c r="B543" t="s">
        <v>850</v>
      </c>
    </row>
    <row r="544" spans="1:2" x14ac:dyDescent="0.25">
      <c r="A544" t="s">
        <v>586</v>
      </c>
      <c r="B544" t="s">
        <v>854</v>
      </c>
    </row>
    <row r="545" spans="1:2" x14ac:dyDescent="0.25">
      <c r="A545" t="s">
        <v>529</v>
      </c>
      <c r="B545" t="s">
        <v>853</v>
      </c>
    </row>
    <row r="546" spans="1:2" x14ac:dyDescent="0.25">
      <c r="A546" t="s">
        <v>600</v>
      </c>
      <c r="B546" t="s">
        <v>853</v>
      </c>
    </row>
    <row r="547" spans="1:2" x14ac:dyDescent="0.25">
      <c r="A547" t="s">
        <v>757</v>
      </c>
      <c r="B547" t="s">
        <v>853</v>
      </c>
    </row>
    <row r="548" spans="1:2" x14ac:dyDescent="0.25">
      <c r="A548" t="s">
        <v>708</v>
      </c>
      <c r="B548" t="s">
        <v>852</v>
      </c>
    </row>
    <row r="549" spans="1:2" x14ac:dyDescent="0.25">
      <c r="A549" t="s">
        <v>458</v>
      </c>
      <c r="B549" t="s">
        <v>854</v>
      </c>
    </row>
    <row r="550" spans="1:2" x14ac:dyDescent="0.25">
      <c r="A550" t="s">
        <v>459</v>
      </c>
      <c r="B550" t="s">
        <v>852</v>
      </c>
    </row>
    <row r="551" spans="1:2" x14ac:dyDescent="0.25">
      <c r="A551" t="s">
        <v>522</v>
      </c>
      <c r="B551" t="s">
        <v>853</v>
      </c>
    </row>
    <row r="552" spans="1:2" x14ac:dyDescent="0.25">
      <c r="A552" t="s">
        <v>726</v>
      </c>
      <c r="B552" t="s">
        <v>851</v>
      </c>
    </row>
    <row r="553" spans="1:2" x14ac:dyDescent="0.25">
      <c r="A553" t="s">
        <v>677</v>
      </c>
      <c r="B553" t="s">
        <v>852</v>
      </c>
    </row>
    <row r="554" spans="1:2" x14ac:dyDescent="0.25">
      <c r="A554" t="s">
        <v>479</v>
      </c>
      <c r="B554" t="s">
        <v>852</v>
      </c>
    </row>
    <row r="555" spans="1:2" x14ac:dyDescent="0.25">
      <c r="A555" t="s">
        <v>751</v>
      </c>
      <c r="B555" t="s">
        <v>850</v>
      </c>
    </row>
    <row r="556" spans="1:2" x14ac:dyDescent="0.25">
      <c r="A556" t="s">
        <v>632</v>
      </c>
      <c r="B556" t="s">
        <v>855</v>
      </c>
    </row>
    <row r="557" spans="1:2" x14ac:dyDescent="0.25">
      <c r="A557" t="s">
        <v>601</v>
      </c>
      <c r="B557" t="s">
        <v>852</v>
      </c>
    </row>
    <row r="558" spans="1:2" x14ac:dyDescent="0.25">
      <c r="A558" t="s">
        <v>465</v>
      </c>
      <c r="B558" t="s">
        <v>851</v>
      </c>
    </row>
    <row r="559" spans="1:2" x14ac:dyDescent="0.25">
      <c r="A559" t="s">
        <v>542</v>
      </c>
      <c r="B559" t="s">
        <v>853</v>
      </c>
    </row>
    <row r="560" spans="1:2" x14ac:dyDescent="0.25">
      <c r="A560" t="s">
        <v>734</v>
      </c>
      <c r="B560" t="s">
        <v>851</v>
      </c>
    </row>
    <row r="561" spans="1:2" x14ac:dyDescent="0.25">
      <c r="A561" t="s">
        <v>758</v>
      </c>
      <c r="B561" t="s">
        <v>851</v>
      </c>
    </row>
    <row r="562" spans="1:2" x14ac:dyDescent="0.25">
      <c r="A562" t="s">
        <v>573</v>
      </c>
      <c r="B562" t="s">
        <v>850</v>
      </c>
    </row>
    <row r="563" spans="1:2" x14ac:dyDescent="0.25">
      <c r="A563" t="s">
        <v>500</v>
      </c>
      <c r="B563" t="s">
        <v>851</v>
      </c>
    </row>
    <row r="564" spans="1:2" x14ac:dyDescent="0.25">
      <c r="A564" t="s">
        <v>727</v>
      </c>
      <c r="B564" t="s">
        <v>853</v>
      </c>
    </row>
    <row r="565" spans="1:2" x14ac:dyDescent="0.25">
      <c r="A565" t="s">
        <v>650</v>
      </c>
      <c r="B565" t="s">
        <v>855</v>
      </c>
    </row>
    <row r="566" spans="1:2" x14ac:dyDescent="0.25">
      <c r="A566" t="s">
        <v>609</v>
      </c>
      <c r="B566" t="s">
        <v>852</v>
      </c>
    </row>
    <row r="567" spans="1:2" x14ac:dyDescent="0.25">
      <c r="A567" t="s">
        <v>445</v>
      </c>
      <c r="B567" t="s">
        <v>853</v>
      </c>
    </row>
    <row r="568" spans="1:2" x14ac:dyDescent="0.25">
      <c r="A568" t="s">
        <v>698</v>
      </c>
      <c r="B568" t="s">
        <v>855</v>
      </c>
    </row>
    <row r="569" spans="1:2" x14ac:dyDescent="0.25">
      <c r="A569" t="s">
        <v>543</v>
      </c>
      <c r="B569" t="s">
        <v>851</v>
      </c>
    </row>
    <row r="570" spans="1:2" x14ac:dyDescent="0.25">
      <c r="A570" t="s">
        <v>516</v>
      </c>
      <c r="B570" t="s">
        <v>853</v>
      </c>
    </row>
    <row r="571" spans="1:2" x14ac:dyDescent="0.25">
      <c r="A571" t="s">
        <v>523</v>
      </c>
      <c r="B571" t="s">
        <v>851</v>
      </c>
    </row>
    <row r="572" spans="1:2" x14ac:dyDescent="0.25">
      <c r="A572" t="s">
        <v>508</v>
      </c>
      <c r="B572" t="s">
        <v>853</v>
      </c>
    </row>
    <row r="573" spans="1:2" x14ac:dyDescent="0.25">
      <c r="A573" t="s">
        <v>699</v>
      </c>
      <c r="B573" t="s">
        <v>854</v>
      </c>
    </row>
    <row r="574" spans="1:2" x14ac:dyDescent="0.25">
      <c r="A574" t="s">
        <v>574</v>
      </c>
      <c r="B574" t="s">
        <v>855</v>
      </c>
    </row>
    <row r="575" spans="1:2" x14ac:dyDescent="0.25">
      <c r="A575" t="s">
        <v>849</v>
      </c>
      <c r="B575" t="s">
        <v>854</v>
      </c>
    </row>
    <row r="576" spans="1:2" x14ac:dyDescent="0.25">
      <c r="A576" t="s">
        <v>651</v>
      </c>
      <c r="B576" t="s">
        <v>855</v>
      </c>
    </row>
    <row r="577" spans="1:2" x14ac:dyDescent="0.25">
      <c r="A577" t="s">
        <v>592</v>
      </c>
      <c r="B577" t="s">
        <v>851</v>
      </c>
    </row>
    <row r="578" spans="1:2" x14ac:dyDescent="0.25">
      <c r="A578" t="s">
        <v>743</v>
      </c>
      <c r="B578" t="s">
        <v>854</v>
      </c>
    </row>
    <row r="579" spans="1:2" x14ac:dyDescent="0.25">
      <c r="A579" t="s">
        <v>752</v>
      </c>
      <c r="B579" t="s">
        <v>854</v>
      </c>
    </row>
    <row r="580" spans="1:2" x14ac:dyDescent="0.25">
      <c r="A580" t="s">
        <v>686</v>
      </c>
      <c r="B580" t="s">
        <v>854</v>
      </c>
    </row>
    <row r="581" spans="1:2" x14ac:dyDescent="0.25">
      <c r="A581" t="s">
        <v>610</v>
      </c>
      <c r="B581" t="s">
        <v>852</v>
      </c>
    </row>
    <row r="582" spans="1:2" x14ac:dyDescent="0.25">
      <c r="A582" t="s">
        <v>536</v>
      </c>
      <c r="B582" t="s">
        <v>851</v>
      </c>
    </row>
    <row r="583" spans="1:2" x14ac:dyDescent="0.25">
      <c r="A583" t="s">
        <v>544</v>
      </c>
      <c r="B583" t="s">
        <v>854</v>
      </c>
    </row>
    <row r="584" spans="1:2" x14ac:dyDescent="0.25">
      <c r="A584" t="s">
        <v>495</v>
      </c>
      <c r="B584" t="s">
        <v>854</v>
      </c>
    </row>
    <row r="585" spans="1:2" x14ac:dyDescent="0.25">
      <c r="A585" t="s">
        <v>560</v>
      </c>
      <c r="B585" t="s">
        <v>852</v>
      </c>
    </row>
    <row r="586" spans="1:2" x14ac:dyDescent="0.25">
      <c r="A586" t="s">
        <v>680</v>
      </c>
      <c r="B586" t="s">
        <v>853</v>
      </c>
    </row>
    <row r="587" spans="1:2" x14ac:dyDescent="0.25">
      <c r="A587" t="s">
        <v>687</v>
      </c>
      <c r="B587" t="s">
        <v>852</v>
      </c>
    </row>
    <row r="588" spans="1:2" x14ac:dyDescent="0.25">
      <c r="A588" t="s">
        <v>466</v>
      </c>
      <c r="B588" t="s">
        <v>851</v>
      </c>
    </row>
    <row r="589" spans="1:2" x14ac:dyDescent="0.25">
      <c r="A589" t="s">
        <v>713</v>
      </c>
      <c r="B589" t="s">
        <v>855</v>
      </c>
    </row>
    <row r="590" spans="1:2" x14ac:dyDescent="0.25">
      <c r="A590" t="s">
        <v>652</v>
      </c>
      <c r="B590" t="s">
        <v>855</v>
      </c>
    </row>
    <row r="591" spans="1:2" x14ac:dyDescent="0.25">
      <c r="A591" t="s">
        <v>602</v>
      </c>
      <c r="B591" t="s">
        <v>852</v>
      </c>
    </row>
    <row r="592" spans="1:2" x14ac:dyDescent="0.25">
      <c r="A592" t="s">
        <v>714</v>
      </c>
      <c r="B592" t="s">
        <v>855</v>
      </c>
    </row>
    <row r="593" spans="1:2" x14ac:dyDescent="0.25">
      <c r="A593" t="s">
        <v>524</v>
      </c>
      <c r="B593" t="s">
        <v>850</v>
      </c>
    </row>
    <row r="594" spans="1:2" x14ac:dyDescent="0.25">
      <c r="A594" t="s">
        <v>744</v>
      </c>
      <c r="B594" t="s">
        <v>853</v>
      </c>
    </row>
    <row r="595" spans="1:2" x14ac:dyDescent="0.25">
      <c r="A595" t="s">
        <v>688</v>
      </c>
      <c r="B595" t="s">
        <v>850</v>
      </c>
    </row>
    <row r="596" spans="1:2" x14ac:dyDescent="0.25">
      <c r="A596" t="s">
        <v>593</v>
      </c>
      <c r="B596" t="s">
        <v>851</v>
      </c>
    </row>
    <row r="597" spans="1:2" x14ac:dyDescent="0.25">
      <c r="A597" t="s">
        <v>625</v>
      </c>
      <c r="B597" t="s">
        <v>851</v>
      </c>
    </row>
    <row r="598" spans="1:2" x14ac:dyDescent="0.25">
      <c r="A598" t="s">
        <v>759</v>
      </c>
      <c r="B598" t="s">
        <v>851</v>
      </c>
    </row>
    <row r="599" spans="1:2" x14ac:dyDescent="0.25">
      <c r="A599" t="s">
        <v>480</v>
      </c>
      <c r="B599" t="s">
        <v>852</v>
      </c>
    </row>
    <row r="600" spans="1:2" x14ac:dyDescent="0.25">
      <c r="A600" t="s">
        <v>451</v>
      </c>
      <c r="B600" t="s">
        <v>855</v>
      </c>
    </row>
    <row r="601" spans="1:2" x14ac:dyDescent="0.25">
      <c r="A601" t="s">
        <v>552</v>
      </c>
      <c r="B601" t="s">
        <v>850</v>
      </c>
    </row>
    <row r="602" spans="1:2" x14ac:dyDescent="0.25">
      <c r="A602" t="s">
        <v>760</v>
      </c>
      <c r="B602" t="s">
        <v>853</v>
      </c>
    </row>
    <row r="603" spans="1:2" x14ac:dyDescent="0.25">
      <c r="A603" t="s">
        <v>689</v>
      </c>
      <c r="B603" t="s">
        <v>850</v>
      </c>
    </row>
    <row r="604" spans="1:2" x14ac:dyDescent="0.25">
      <c r="A604" t="s">
        <v>700</v>
      </c>
      <c r="B604" t="s">
        <v>855</v>
      </c>
    </row>
    <row r="605" spans="1:2" x14ac:dyDescent="0.25">
      <c r="A605" t="s">
        <v>620</v>
      </c>
      <c r="B605" t="s">
        <v>852</v>
      </c>
    </row>
    <row r="606" spans="1:2" x14ac:dyDescent="0.25">
      <c r="A606" t="s">
        <v>653</v>
      </c>
      <c r="B606" t="s">
        <v>855</v>
      </c>
    </row>
    <row r="607" spans="1:2" x14ac:dyDescent="0.25">
      <c r="A607" t="s">
        <v>715</v>
      </c>
      <c r="B607" t="s">
        <v>852</v>
      </c>
    </row>
    <row r="608" spans="1:2" x14ac:dyDescent="0.25">
      <c r="A608" t="s">
        <v>633</v>
      </c>
      <c r="B608" t="s">
        <v>855</v>
      </c>
    </row>
    <row r="609" spans="1:2" x14ac:dyDescent="0.25">
      <c r="A609" t="s">
        <v>460</v>
      </c>
      <c r="B609" t="s">
        <v>853</v>
      </c>
    </row>
    <row r="610" spans="1:2" x14ac:dyDescent="0.25">
      <c r="A610" t="s">
        <v>501</v>
      </c>
      <c r="B610" t="s">
        <v>851</v>
      </c>
    </row>
    <row r="611" spans="1:2" x14ac:dyDescent="0.25">
      <c r="A611" t="s">
        <v>634</v>
      </c>
      <c r="B611" t="s">
        <v>855</v>
      </c>
    </row>
    <row r="612" spans="1:2" x14ac:dyDescent="0.25">
      <c r="A612" t="s">
        <v>530</v>
      </c>
      <c r="B612" t="s">
        <v>851</v>
      </c>
    </row>
    <row r="613" spans="1:2" x14ac:dyDescent="0.25">
      <c r="A613" t="s">
        <v>635</v>
      </c>
      <c r="B613" t="s">
        <v>855</v>
      </c>
    </row>
    <row r="614" spans="1:2" x14ac:dyDescent="0.25">
      <c r="A614" t="s">
        <v>603</v>
      </c>
      <c r="B614" t="s">
        <v>853</v>
      </c>
    </row>
    <row r="615" spans="1:2" x14ac:dyDescent="0.25">
      <c r="A615" t="s">
        <v>502</v>
      </c>
      <c r="B615" t="s">
        <v>852</v>
      </c>
    </row>
    <row r="616" spans="1:2" x14ac:dyDescent="0.25">
      <c r="A616" t="s">
        <v>654</v>
      </c>
      <c r="B616" t="s">
        <v>855</v>
      </c>
    </row>
    <row r="617" spans="1:2" x14ac:dyDescent="0.25">
      <c r="A617" t="s">
        <v>690</v>
      </c>
      <c r="B617" t="s">
        <v>852</v>
      </c>
    </row>
    <row r="618" spans="1:2" x14ac:dyDescent="0.25">
      <c r="A618" t="s">
        <v>446</v>
      </c>
      <c r="B618" t="s">
        <v>853</v>
      </c>
    </row>
    <row r="619" spans="1:2" x14ac:dyDescent="0.25">
      <c r="A619" t="s">
        <v>681</v>
      </c>
      <c r="B619" t="s">
        <v>853</v>
      </c>
    </row>
    <row r="620" spans="1:2" x14ac:dyDescent="0.25">
      <c r="A620" t="s">
        <v>691</v>
      </c>
      <c r="B620" t="s">
        <v>850</v>
      </c>
    </row>
    <row r="621" spans="1:2" x14ac:dyDescent="0.25">
      <c r="A621" t="s">
        <v>655</v>
      </c>
      <c r="B621" t="s">
        <v>855</v>
      </c>
    </row>
    <row r="622" spans="1:2" x14ac:dyDescent="0.25">
      <c r="A622" t="s">
        <v>856</v>
      </c>
      <c r="B622" t="s">
        <v>854</v>
      </c>
    </row>
    <row r="623" spans="1:2" x14ac:dyDescent="0.25">
      <c r="A623" t="s">
        <v>611</v>
      </c>
      <c r="B623" t="s">
        <v>852</v>
      </c>
    </row>
    <row r="624" spans="1:2" x14ac:dyDescent="0.25">
      <c r="A624" t="s">
        <v>525</v>
      </c>
      <c r="B624" t="s">
        <v>854</v>
      </c>
    </row>
    <row r="625" spans="1:2" x14ac:dyDescent="0.25">
      <c r="A625" t="s">
        <v>656</v>
      </c>
      <c r="B625" t="s">
        <v>855</v>
      </c>
    </row>
    <row r="626" spans="1:2" x14ac:dyDescent="0.25">
      <c r="A626" t="s">
        <v>531</v>
      </c>
      <c r="B626" t="s">
        <v>852</v>
      </c>
    </row>
    <row r="627" spans="1:2" x14ac:dyDescent="0.25">
      <c r="A627" t="s">
        <v>728</v>
      </c>
      <c r="B627" t="s">
        <v>854</v>
      </c>
    </row>
    <row r="628" spans="1:2" x14ac:dyDescent="0.25">
      <c r="A628" t="s">
        <v>657</v>
      </c>
      <c r="B628" t="s">
        <v>855</v>
      </c>
    </row>
    <row r="629" spans="1:2" x14ac:dyDescent="0.25">
      <c r="A629" t="s">
        <v>594</v>
      </c>
      <c r="B629" t="s">
        <v>851</v>
      </c>
    </row>
    <row r="630" spans="1:2" x14ac:dyDescent="0.25">
      <c r="A630" t="s">
        <v>481</v>
      </c>
      <c r="B630" t="s">
        <v>853</v>
      </c>
    </row>
    <row r="631" spans="1:2" x14ac:dyDescent="0.25">
      <c r="A631" t="s">
        <v>626</v>
      </c>
      <c r="B631" t="s">
        <v>853</v>
      </c>
    </row>
    <row r="632" spans="1:2" x14ac:dyDescent="0.25">
      <c r="A632" t="s">
        <v>666</v>
      </c>
      <c r="B632" t="s">
        <v>851</v>
      </c>
    </row>
    <row r="633" spans="1:2" x14ac:dyDescent="0.25">
      <c r="A633" t="s">
        <v>735</v>
      </c>
      <c r="B633" t="s">
        <v>851</v>
      </c>
    </row>
    <row r="634" spans="1:2" x14ac:dyDescent="0.25">
      <c r="A634" t="s">
        <v>636</v>
      </c>
      <c r="B634" t="s">
        <v>855</v>
      </c>
    </row>
    <row r="635" spans="1:2" x14ac:dyDescent="0.25">
      <c r="A635" t="s">
        <v>637</v>
      </c>
      <c r="B635" t="s">
        <v>855</v>
      </c>
    </row>
    <row r="636" spans="1:2" x14ac:dyDescent="0.25">
      <c r="A636" t="s">
        <v>545</v>
      </c>
      <c r="B636" t="s">
        <v>852</v>
      </c>
    </row>
    <row r="637" spans="1:2" x14ac:dyDescent="0.25">
      <c r="A637" t="s">
        <v>857</v>
      </c>
      <c r="B637" t="s">
        <v>854</v>
      </c>
    </row>
    <row r="638" spans="1:2" x14ac:dyDescent="0.25">
      <c r="A638" t="s">
        <v>496</v>
      </c>
      <c r="B638" t="s">
        <v>850</v>
      </c>
    </row>
    <row r="639" spans="1:2" x14ac:dyDescent="0.25">
      <c r="A639" t="s">
        <v>658</v>
      </c>
      <c r="B639" t="s">
        <v>855</v>
      </c>
    </row>
    <row r="640" spans="1:2" x14ac:dyDescent="0.25">
      <c r="A640" t="s">
        <v>513</v>
      </c>
      <c r="B640" t="s">
        <v>855</v>
      </c>
    </row>
    <row r="641" spans="1:2" x14ac:dyDescent="0.25">
      <c r="A641" t="s">
        <v>490</v>
      </c>
      <c r="B641" t="s">
        <v>855</v>
      </c>
    </row>
    <row r="642" spans="1:2" x14ac:dyDescent="0.25">
      <c r="A642" t="s">
        <v>638</v>
      </c>
      <c r="B642" t="s">
        <v>855</v>
      </c>
    </row>
    <row r="643" spans="1:2" x14ac:dyDescent="0.25">
      <c r="A643" t="s">
        <v>482</v>
      </c>
      <c r="B643" t="s">
        <v>852</v>
      </c>
    </row>
    <row r="644" spans="1:2" x14ac:dyDescent="0.25">
      <c r="A644" t="s">
        <v>514</v>
      </c>
      <c r="B644" t="s">
        <v>855</v>
      </c>
    </row>
    <row r="645" spans="1:2" x14ac:dyDescent="0.25">
      <c r="A645" t="s">
        <v>517</v>
      </c>
      <c r="B645" t="s">
        <v>850</v>
      </c>
    </row>
    <row r="646" spans="1:2" x14ac:dyDescent="0.25">
      <c r="A646" t="s">
        <v>682</v>
      </c>
      <c r="B646" t="s">
        <v>854</v>
      </c>
    </row>
    <row r="647" spans="1:2" x14ac:dyDescent="0.25">
      <c r="A647" t="s">
        <v>639</v>
      </c>
      <c r="B647" t="s">
        <v>855</v>
      </c>
    </row>
    <row r="648" spans="1:2" x14ac:dyDescent="0.25">
      <c r="A648" t="s">
        <v>561</v>
      </c>
      <c r="B648" t="s">
        <v>854</v>
      </c>
    </row>
    <row r="649" spans="1:2" x14ac:dyDescent="0.25">
      <c r="A649" t="s">
        <v>537</v>
      </c>
      <c r="B649" t="s">
        <v>853</v>
      </c>
    </row>
    <row r="650" spans="1:2" x14ac:dyDescent="0.25">
      <c r="A650" t="s">
        <v>491</v>
      </c>
      <c r="B650" t="s">
        <v>855</v>
      </c>
    </row>
    <row r="651" spans="1:2" x14ac:dyDescent="0.25">
      <c r="A651" t="s">
        <v>587</v>
      </c>
      <c r="B651" t="s">
        <v>853</v>
      </c>
    </row>
    <row r="652" spans="1:2" x14ac:dyDescent="0.25">
      <c r="A652" t="s">
        <v>701</v>
      </c>
      <c r="B652" t="s">
        <v>852</v>
      </c>
    </row>
    <row r="653" spans="1:2" x14ac:dyDescent="0.25">
      <c r="A653" t="s">
        <v>604</v>
      </c>
      <c r="B653" t="s">
        <v>851</v>
      </c>
    </row>
    <row r="654" spans="1:2" x14ac:dyDescent="0.25">
      <c r="A654" t="s">
        <v>580</v>
      </c>
      <c r="B654" t="s">
        <v>854</v>
      </c>
    </row>
    <row r="655" spans="1:2" x14ac:dyDescent="0.25">
      <c r="A655" t="s">
        <v>470</v>
      </c>
      <c r="B655" t="s">
        <v>855</v>
      </c>
    </row>
    <row r="656" spans="1:2" x14ac:dyDescent="0.25">
      <c r="A656" t="s">
        <v>553</v>
      </c>
      <c r="B656" t="s">
        <v>853</v>
      </c>
    </row>
    <row r="657" spans="1:2" x14ac:dyDescent="0.25">
      <c r="A657" t="s">
        <v>667</v>
      </c>
      <c r="B657" t="s">
        <v>853</v>
      </c>
    </row>
    <row r="658" spans="1:2" x14ac:dyDescent="0.25">
      <c r="A658" t="s">
        <v>532</v>
      </c>
      <c r="B658" t="s">
        <v>851</v>
      </c>
    </row>
    <row r="659" spans="1:2" x14ac:dyDescent="0.25">
      <c r="A659" t="s">
        <v>763</v>
      </c>
      <c r="B659" t="s">
        <v>851</v>
      </c>
    </row>
    <row r="660" spans="1:2" x14ac:dyDescent="0.25">
      <c r="A660" t="s">
        <v>659</v>
      </c>
      <c r="B660" t="s">
        <v>855</v>
      </c>
    </row>
    <row r="661" spans="1:2" x14ac:dyDescent="0.25">
      <c r="A661" t="s">
        <v>745</v>
      </c>
      <c r="B661" t="s">
        <v>851</v>
      </c>
    </row>
    <row r="662" spans="1:2" x14ac:dyDescent="0.25">
      <c r="A662" t="s">
        <v>627</v>
      </c>
      <c r="B662" t="s">
        <v>851</v>
      </c>
    </row>
    <row r="663" spans="1:2" x14ac:dyDescent="0.25">
      <c r="A663" t="s">
        <v>729</v>
      </c>
      <c r="B663" t="s">
        <v>851</v>
      </c>
    </row>
    <row r="664" spans="1:2" x14ac:dyDescent="0.25">
      <c r="A664" t="s">
        <v>447</v>
      </c>
      <c r="B664" t="s">
        <v>850</v>
      </c>
    </row>
    <row r="665" spans="1:2" x14ac:dyDescent="0.25">
      <c r="A665" t="s">
        <v>668</v>
      </c>
      <c r="B665" t="s">
        <v>853</v>
      </c>
    </row>
    <row r="666" spans="1:2" x14ac:dyDescent="0.25">
      <c r="A666" t="s">
        <v>716</v>
      </c>
      <c r="B666" t="s">
        <v>852</v>
      </c>
    </row>
    <row r="667" spans="1:2" x14ac:dyDescent="0.25">
      <c r="A667" t="s">
        <v>692</v>
      </c>
      <c r="B667" t="s">
        <v>852</v>
      </c>
    </row>
    <row r="668" spans="1:2" x14ac:dyDescent="0.25">
      <c r="A668" t="s">
        <v>554</v>
      </c>
      <c r="B668" t="s">
        <v>854</v>
      </c>
    </row>
    <row r="669" spans="1:2" x14ac:dyDescent="0.25">
      <c r="A669" t="s">
        <v>452</v>
      </c>
      <c r="B669" t="s">
        <v>855</v>
      </c>
    </row>
    <row r="670" spans="1:2" x14ac:dyDescent="0.25">
      <c r="A670" t="s">
        <v>562</v>
      </c>
      <c r="B670" t="s">
        <v>850</v>
      </c>
    </row>
    <row r="671" spans="1:2" x14ac:dyDescent="0.25">
      <c r="A671" t="s">
        <v>640</v>
      </c>
      <c r="B671" t="s">
        <v>855</v>
      </c>
    </row>
    <row r="672" spans="1:2" x14ac:dyDescent="0.25">
      <c r="A672" t="s">
        <v>746</v>
      </c>
      <c r="B672" t="s">
        <v>854</v>
      </c>
    </row>
    <row r="673" spans="1:2" x14ac:dyDescent="0.25">
      <c r="A673" t="s">
        <v>753</v>
      </c>
      <c r="B673" t="s">
        <v>851</v>
      </c>
    </row>
    <row r="674" spans="1:2" x14ac:dyDescent="0.25">
      <c r="A674" t="s">
        <v>526</v>
      </c>
      <c r="B674" t="s">
        <v>854</v>
      </c>
    </row>
    <row r="675" spans="1:2" x14ac:dyDescent="0.25">
      <c r="A675" t="s">
        <v>497</v>
      </c>
      <c r="B675" t="s">
        <v>853</v>
      </c>
    </row>
    <row r="676" spans="1:2" x14ac:dyDescent="0.25">
      <c r="A676" t="s">
        <v>612</v>
      </c>
      <c r="B676" t="s">
        <v>852</v>
      </c>
    </row>
    <row r="677" spans="1:2" x14ac:dyDescent="0.25">
      <c r="A677" t="s">
        <v>538</v>
      </c>
      <c r="B677" t="s">
        <v>851</v>
      </c>
    </row>
    <row r="678" spans="1:2" x14ac:dyDescent="0.25">
      <c r="A678" t="s">
        <v>498</v>
      </c>
      <c r="B678" t="s">
        <v>854</v>
      </c>
    </row>
    <row r="679" spans="1:2" x14ac:dyDescent="0.25">
      <c r="A679" t="s">
        <v>621</v>
      </c>
      <c r="B679" t="s">
        <v>851</v>
      </c>
    </row>
    <row r="680" spans="1:2" x14ac:dyDescent="0.25">
      <c r="A680" t="s">
        <v>736</v>
      </c>
      <c r="B680" t="s">
        <v>854</v>
      </c>
    </row>
    <row r="681" spans="1:2" x14ac:dyDescent="0.25">
      <c r="A681" t="s">
        <v>453</v>
      </c>
      <c r="B681" t="s">
        <v>855</v>
      </c>
    </row>
    <row r="682" spans="1:2" x14ac:dyDescent="0.25">
      <c r="A682" t="s">
        <v>567</v>
      </c>
      <c r="B682" t="s">
        <v>854</v>
      </c>
    </row>
    <row r="683" spans="1:2" x14ac:dyDescent="0.25">
      <c r="A683" t="s">
        <v>533</v>
      </c>
      <c r="B683" t="s">
        <v>854</v>
      </c>
    </row>
    <row r="684" spans="1:2" x14ac:dyDescent="0.25">
      <c r="A684" t="s">
        <v>546</v>
      </c>
      <c r="B684" t="s">
        <v>853</v>
      </c>
    </row>
    <row r="685" spans="1:2" x14ac:dyDescent="0.25">
      <c r="A685" t="s">
        <v>867</v>
      </c>
      <c r="B685" t="s">
        <v>854</v>
      </c>
    </row>
    <row r="686" spans="1:2" x14ac:dyDescent="0.25">
      <c r="A686" t="s">
        <v>622</v>
      </c>
      <c r="B686" t="s">
        <v>853</v>
      </c>
    </row>
    <row r="687" spans="1:2" x14ac:dyDescent="0.25">
      <c r="A687" t="s">
        <v>518</v>
      </c>
      <c r="B687" t="s">
        <v>850</v>
      </c>
    </row>
    <row r="688" spans="1:2" x14ac:dyDescent="0.25">
      <c r="A688" t="s">
        <v>568</v>
      </c>
      <c r="B688" t="s">
        <v>853</v>
      </c>
    </row>
    <row r="689" spans="1:2" x14ac:dyDescent="0.25">
      <c r="A689" t="s">
        <v>534</v>
      </c>
      <c r="B689" t="s">
        <v>850</v>
      </c>
    </row>
    <row r="690" spans="1:2" x14ac:dyDescent="0.25">
      <c r="A690" t="s">
        <v>471</v>
      </c>
      <c r="B690" t="s">
        <v>855</v>
      </c>
    </row>
    <row r="691" spans="1:2" x14ac:dyDescent="0.25">
      <c r="A691" t="s">
        <v>709</v>
      </c>
      <c r="B691" t="s">
        <v>853</v>
      </c>
    </row>
    <row r="692" spans="1:2" x14ac:dyDescent="0.25">
      <c r="A692" t="s">
        <v>483</v>
      </c>
      <c r="B692" t="s">
        <v>853</v>
      </c>
    </row>
    <row r="693" spans="1:2" x14ac:dyDescent="0.25">
      <c r="A693" t="s">
        <v>588</v>
      </c>
      <c r="B693" t="s">
        <v>853</v>
      </c>
    </row>
    <row r="694" spans="1:2" x14ac:dyDescent="0.25">
      <c r="A694" t="s">
        <v>737</v>
      </c>
      <c r="B694" t="s">
        <v>853</v>
      </c>
    </row>
    <row r="695" spans="1:2" x14ac:dyDescent="0.25">
      <c r="A695" t="s">
        <v>738</v>
      </c>
      <c r="B695" t="s">
        <v>850</v>
      </c>
    </row>
    <row r="696" spans="1:2" x14ac:dyDescent="0.25">
      <c r="A696" t="s">
        <v>669</v>
      </c>
      <c r="B696" t="s">
        <v>850</v>
      </c>
    </row>
    <row r="697" spans="1:2" x14ac:dyDescent="0.25">
      <c r="A697" t="s">
        <v>484</v>
      </c>
      <c r="B697" t="s">
        <v>850</v>
      </c>
    </row>
    <row r="698" spans="1:2" x14ac:dyDescent="0.25">
      <c r="A698" t="s">
        <v>754</v>
      </c>
      <c r="B698" t="s">
        <v>851</v>
      </c>
    </row>
    <row r="699" spans="1:2" x14ac:dyDescent="0.25">
      <c r="A699" t="s">
        <v>670</v>
      </c>
      <c r="B699" t="s">
        <v>850</v>
      </c>
    </row>
    <row r="700" spans="1:2" x14ac:dyDescent="0.25">
      <c r="A700" t="s">
        <v>660</v>
      </c>
      <c r="B700" t="s">
        <v>855</v>
      </c>
    </row>
    <row r="701" spans="1:2" x14ac:dyDescent="0.25">
      <c r="A701" t="s">
        <v>449</v>
      </c>
      <c r="B701" t="s">
        <v>852</v>
      </c>
    </row>
    <row r="702" spans="1:2" x14ac:dyDescent="0.25">
      <c r="A702" t="s">
        <v>581</v>
      </c>
      <c r="B702" t="s">
        <v>853</v>
      </c>
    </row>
    <row r="703" spans="1:2" x14ac:dyDescent="0.25">
      <c r="A703" t="s">
        <v>717</v>
      </c>
      <c r="B703" t="s">
        <v>853</v>
      </c>
    </row>
    <row r="704" spans="1:2" x14ac:dyDescent="0.25">
      <c r="A704" t="s">
        <v>485</v>
      </c>
      <c r="B704" t="s">
        <v>851</v>
      </c>
    </row>
    <row r="705" spans="1:2" x14ac:dyDescent="0.25">
      <c r="A705" t="s">
        <v>661</v>
      </c>
      <c r="B705" t="s">
        <v>855</v>
      </c>
    </row>
    <row r="706" spans="1:2" x14ac:dyDescent="0.25">
      <c r="A706" t="s">
        <v>503</v>
      </c>
      <c r="B706" t="s">
        <v>851</v>
      </c>
    </row>
    <row r="707" spans="1:2" x14ac:dyDescent="0.25">
      <c r="A707" t="s">
        <v>472</v>
      </c>
      <c r="B707" t="s">
        <v>855</v>
      </c>
    </row>
    <row r="708" spans="1:2" x14ac:dyDescent="0.25">
      <c r="A708" t="s">
        <v>605</v>
      </c>
      <c r="B708" t="s">
        <v>850</v>
      </c>
    </row>
    <row r="709" spans="1:2" x14ac:dyDescent="0.25">
      <c r="A709" t="s">
        <v>486</v>
      </c>
      <c r="B709" t="s">
        <v>853</v>
      </c>
    </row>
    <row r="710" spans="1:2" x14ac:dyDescent="0.25">
      <c r="A710" t="s">
        <v>683</v>
      </c>
      <c r="B710" t="s">
        <v>854</v>
      </c>
    </row>
    <row r="711" spans="1:2" x14ac:dyDescent="0.25">
      <c r="A711" t="s">
        <v>509</v>
      </c>
      <c r="B711" t="s">
        <v>850</v>
      </c>
    </row>
    <row r="712" spans="1:2" x14ac:dyDescent="0.25">
      <c r="A712" t="s">
        <v>569</v>
      </c>
      <c r="B712" t="s">
        <v>852</v>
      </c>
    </row>
    <row r="713" spans="1:2" x14ac:dyDescent="0.25">
      <c r="A713" t="s">
        <v>718</v>
      </c>
      <c r="B713" t="s">
        <v>855</v>
      </c>
    </row>
    <row r="714" spans="1:2" x14ac:dyDescent="0.25">
      <c r="A714" t="s">
        <v>555</v>
      </c>
      <c r="B714" t="s">
        <v>854</v>
      </c>
    </row>
    <row r="715" spans="1:2" x14ac:dyDescent="0.25">
      <c r="A715" t="s">
        <v>693</v>
      </c>
      <c r="B715" t="s">
        <v>853</v>
      </c>
    </row>
    <row r="716" spans="1:2" x14ac:dyDescent="0.25">
      <c r="A716" t="s">
        <v>519</v>
      </c>
      <c r="B716" t="s">
        <v>851</v>
      </c>
    </row>
    <row r="717" spans="1:2" x14ac:dyDescent="0.25">
      <c r="A717" t="s">
        <v>504</v>
      </c>
      <c r="B717" t="s">
        <v>851</v>
      </c>
    </row>
    <row r="718" spans="1:2" x14ac:dyDescent="0.25">
      <c r="A718" t="s">
        <v>473</v>
      </c>
      <c r="B718" t="s">
        <v>855</v>
      </c>
    </row>
    <row r="719" spans="1:2" x14ac:dyDescent="0.25">
      <c r="A719" t="s">
        <v>575</v>
      </c>
      <c r="B719" t="s">
        <v>855</v>
      </c>
    </row>
    <row r="720" spans="1:2" x14ac:dyDescent="0.25">
      <c r="A720" t="s">
        <v>505</v>
      </c>
      <c r="B720" t="s">
        <v>852</v>
      </c>
    </row>
    <row r="721" spans="1:2" x14ac:dyDescent="0.25">
      <c r="A721" t="s">
        <v>764</v>
      </c>
      <c r="B721" t="s">
        <v>854</v>
      </c>
    </row>
    <row r="722" spans="1:2" x14ac:dyDescent="0.25">
      <c r="A722" t="s">
        <v>492</v>
      </c>
      <c r="B722" t="s">
        <v>855</v>
      </c>
    </row>
    <row r="723" spans="1:2" x14ac:dyDescent="0.25">
      <c r="A723" t="s">
        <v>506</v>
      </c>
      <c r="B723" t="s">
        <v>851</v>
      </c>
    </row>
    <row r="724" spans="1:2" x14ac:dyDescent="0.25">
      <c r="A724" t="s">
        <v>702</v>
      </c>
      <c r="B724" t="s">
        <v>854</v>
      </c>
    </row>
    <row r="725" spans="1:2" x14ac:dyDescent="0.25">
      <c r="A725" t="s">
        <v>510</v>
      </c>
      <c r="B725" t="s">
        <v>850</v>
      </c>
    </row>
    <row r="726" spans="1:2" x14ac:dyDescent="0.25">
      <c r="A726" t="s">
        <v>703</v>
      </c>
      <c r="B726" t="s">
        <v>852</v>
      </c>
    </row>
    <row r="727" spans="1:2" x14ac:dyDescent="0.25">
      <c r="A727" t="s">
        <v>868</v>
      </c>
      <c r="B727" t="s">
        <v>854</v>
      </c>
    </row>
    <row r="728" spans="1:2" x14ac:dyDescent="0.25">
      <c r="A728" t="s">
        <v>671</v>
      </c>
      <c r="B728" t="s">
        <v>853</v>
      </c>
    </row>
    <row r="729" spans="1:2" x14ac:dyDescent="0.25">
      <c r="A729" t="s">
        <v>576</v>
      </c>
      <c r="B729" t="s">
        <v>855</v>
      </c>
    </row>
    <row r="730" spans="1:2" x14ac:dyDescent="0.25">
      <c r="A730" t="s">
        <v>678</v>
      </c>
      <c r="B730" t="s">
        <v>854</v>
      </c>
    </row>
    <row r="731" spans="1:2" x14ac:dyDescent="0.25">
      <c r="A731" t="s">
        <v>595</v>
      </c>
      <c r="B731" t="s">
        <v>851</v>
      </c>
    </row>
    <row r="732" spans="1:2" x14ac:dyDescent="0.25">
      <c r="A732" t="s">
        <v>527</v>
      </c>
      <c r="B732" t="s">
        <v>852</v>
      </c>
    </row>
    <row r="733" spans="1:2" x14ac:dyDescent="0.25">
      <c r="A733" t="s">
        <v>739</v>
      </c>
      <c r="B733" t="s">
        <v>850</v>
      </c>
    </row>
    <row r="734" spans="1:2" x14ac:dyDescent="0.25">
      <c r="A734" t="s">
        <v>747</v>
      </c>
      <c r="B734" t="s">
        <v>851</v>
      </c>
    </row>
    <row r="735" spans="1:2" x14ac:dyDescent="0.25">
      <c r="A735" t="s">
        <v>539</v>
      </c>
      <c r="B735" t="s">
        <v>851</v>
      </c>
    </row>
    <row r="736" spans="1:2" x14ac:dyDescent="0.25">
      <c r="A736" t="s">
        <v>540</v>
      </c>
      <c r="B736" t="s">
        <v>854</v>
      </c>
    </row>
    <row r="737" spans="1:2" x14ac:dyDescent="0.25">
      <c r="A737" t="s">
        <v>467</v>
      </c>
      <c r="B737" t="s">
        <v>851</v>
      </c>
    </row>
    <row r="738" spans="1:2" x14ac:dyDescent="0.25">
      <c r="A738" t="s">
        <v>623</v>
      </c>
      <c r="B738" t="s">
        <v>851</v>
      </c>
    </row>
    <row r="739" spans="1:2" x14ac:dyDescent="0.25">
      <c r="A739" t="s">
        <v>547</v>
      </c>
      <c r="B739" t="s">
        <v>851</v>
      </c>
    </row>
    <row r="740" spans="1:2" x14ac:dyDescent="0.25">
      <c r="A740" t="s">
        <v>710</v>
      </c>
      <c r="B740" t="s">
        <v>851</v>
      </c>
    </row>
    <row r="741" spans="1:2" x14ac:dyDescent="0.25">
      <c r="A741" t="s">
        <v>487</v>
      </c>
      <c r="B741" t="s">
        <v>850</v>
      </c>
    </row>
    <row r="742" spans="1:2" x14ac:dyDescent="0.25">
      <c r="A742" t="s">
        <v>765</v>
      </c>
      <c r="B742" t="s">
        <v>854</v>
      </c>
    </row>
    <row r="743" spans="1:2" x14ac:dyDescent="0.25">
      <c r="A743" t="s">
        <v>563</v>
      </c>
      <c r="B743" t="s">
        <v>852</v>
      </c>
    </row>
    <row r="744" spans="1:2" x14ac:dyDescent="0.25">
      <c r="A744" t="s">
        <v>454</v>
      </c>
      <c r="B744" t="s">
        <v>855</v>
      </c>
    </row>
    <row r="745" spans="1:2" x14ac:dyDescent="0.25">
      <c r="A745" t="s">
        <v>672</v>
      </c>
      <c r="B745" t="s">
        <v>850</v>
      </c>
    </row>
    <row r="746" spans="1:2" x14ac:dyDescent="0.25">
      <c r="A746" t="s">
        <v>589</v>
      </c>
      <c r="B746" t="s">
        <v>850</v>
      </c>
    </row>
    <row r="747" spans="1:2" x14ac:dyDescent="0.25">
      <c r="A747" t="s">
        <v>641</v>
      </c>
      <c r="B747" t="s">
        <v>855</v>
      </c>
    </row>
    <row r="748" spans="1:2" x14ac:dyDescent="0.25">
      <c r="A748" t="s">
        <v>719</v>
      </c>
      <c r="B748" t="s">
        <v>855</v>
      </c>
    </row>
    <row r="749" spans="1:2" x14ac:dyDescent="0.25">
      <c r="A749" t="s">
        <v>613</v>
      </c>
      <c r="B749" t="s">
        <v>852</v>
      </c>
    </row>
    <row r="750" spans="1:2" x14ac:dyDescent="0.25">
      <c r="A750" t="s">
        <v>628</v>
      </c>
      <c r="B750" t="s">
        <v>854</v>
      </c>
    </row>
    <row r="751" spans="1:2" x14ac:dyDescent="0.25">
      <c r="A751" t="s">
        <v>493</v>
      </c>
      <c r="B751" t="s">
        <v>855</v>
      </c>
    </row>
    <row r="752" spans="1:2" x14ac:dyDescent="0.25">
      <c r="A752" t="s">
        <v>564</v>
      </c>
      <c r="B752" t="s">
        <v>852</v>
      </c>
    </row>
    <row r="753" spans="1:2" x14ac:dyDescent="0.25">
      <c r="A753" t="s">
        <v>565</v>
      </c>
      <c r="B753" t="s">
        <v>854</v>
      </c>
    </row>
    <row r="754" spans="1:2" x14ac:dyDescent="0.25">
      <c r="A754" t="s">
        <v>614</v>
      </c>
      <c r="B754" t="s">
        <v>853</v>
      </c>
    </row>
    <row r="755" spans="1:2" x14ac:dyDescent="0.25">
      <c r="A755" t="s">
        <v>474</v>
      </c>
      <c r="B755" t="s">
        <v>855</v>
      </c>
    </row>
    <row r="756" spans="1:2" x14ac:dyDescent="0.25">
      <c r="A756" t="s">
        <v>450</v>
      </c>
      <c r="B756" t="s">
        <v>850</v>
      </c>
    </row>
    <row r="757" spans="1:2" x14ac:dyDescent="0.25">
      <c r="A757" t="s">
        <v>557</v>
      </c>
      <c r="B757" t="s">
        <v>850</v>
      </c>
    </row>
    <row r="758" spans="1:2" x14ac:dyDescent="0.25">
      <c r="A758" t="s">
        <v>570</v>
      </c>
      <c r="B758" t="s">
        <v>851</v>
      </c>
    </row>
    <row r="759" spans="1:2" x14ac:dyDescent="0.25">
      <c r="A759" t="s">
        <v>761</v>
      </c>
      <c r="B759" t="s">
        <v>854</v>
      </c>
    </row>
    <row r="760" spans="1:2" x14ac:dyDescent="0.25">
      <c r="A760" t="s">
        <v>629</v>
      </c>
      <c r="B760" t="s">
        <v>851</v>
      </c>
    </row>
    <row r="761" spans="1:2" x14ac:dyDescent="0.25">
      <c r="A761" t="s">
        <v>455</v>
      </c>
      <c r="B761" t="s">
        <v>855</v>
      </c>
    </row>
    <row r="762" spans="1:2" x14ac:dyDescent="0.25">
      <c r="A762" t="s">
        <v>720</v>
      </c>
      <c r="B762" t="s">
        <v>853</v>
      </c>
    </row>
    <row r="763" spans="1:2" x14ac:dyDescent="0.25">
      <c r="A763" t="s">
        <v>662</v>
      </c>
      <c r="B763" t="s">
        <v>855</v>
      </c>
    </row>
    <row r="764" spans="1:2" x14ac:dyDescent="0.25">
      <c r="A764" t="s">
        <v>704</v>
      </c>
      <c r="B764" t="s">
        <v>852</v>
      </c>
    </row>
    <row r="765" spans="1:2" x14ac:dyDescent="0.25">
      <c r="A765" t="s">
        <v>740</v>
      </c>
      <c r="B765" t="s">
        <v>853</v>
      </c>
    </row>
    <row r="766" spans="1:2" x14ac:dyDescent="0.25">
      <c r="A766" t="s">
        <v>475</v>
      </c>
      <c r="B766" t="s">
        <v>855</v>
      </c>
    </row>
    <row r="767" spans="1:2" x14ac:dyDescent="0.25">
      <c r="A767" t="s">
        <v>566</v>
      </c>
      <c r="B767" t="s">
        <v>853</v>
      </c>
    </row>
    <row r="768" spans="1:2" x14ac:dyDescent="0.25">
      <c r="A768" t="s">
        <v>721</v>
      </c>
      <c r="B768" t="s">
        <v>854</v>
      </c>
    </row>
    <row r="769" spans="1:2" x14ac:dyDescent="0.25">
      <c r="A769" t="s">
        <v>766</v>
      </c>
      <c r="B769" t="s">
        <v>852</v>
      </c>
    </row>
    <row r="770" spans="1:2" x14ac:dyDescent="0.25">
      <c r="A770" t="s">
        <v>748</v>
      </c>
      <c r="B770" t="s">
        <v>851</v>
      </c>
    </row>
    <row r="771" spans="1:2" x14ac:dyDescent="0.25">
      <c r="A771" t="s">
        <v>558</v>
      </c>
      <c r="B771" t="s">
        <v>853</v>
      </c>
    </row>
    <row r="772" spans="1:2" x14ac:dyDescent="0.25">
      <c r="A772" t="s">
        <v>606</v>
      </c>
      <c r="B772" t="s">
        <v>854</v>
      </c>
    </row>
    <row r="773" spans="1:2" x14ac:dyDescent="0.25">
      <c r="A773" t="s">
        <v>694</v>
      </c>
      <c r="B773" t="s">
        <v>854</v>
      </c>
    </row>
    <row r="774" spans="1:2" x14ac:dyDescent="0.25">
      <c r="A774" t="s">
        <v>762</v>
      </c>
      <c r="B774" t="s">
        <v>854</v>
      </c>
    </row>
    <row r="775" spans="1:2" x14ac:dyDescent="0.25">
      <c r="A775" t="s">
        <v>705</v>
      </c>
      <c r="B775" t="s">
        <v>853</v>
      </c>
    </row>
    <row r="776" spans="1:2" x14ac:dyDescent="0.25">
      <c r="A776" t="s">
        <v>615</v>
      </c>
      <c r="B776" t="s">
        <v>855</v>
      </c>
    </row>
    <row r="777" spans="1:2" x14ac:dyDescent="0.25">
      <c r="A777" t="s">
        <v>590</v>
      </c>
      <c r="B777" t="s">
        <v>853</v>
      </c>
    </row>
    <row r="778" spans="1:2" x14ac:dyDescent="0.25">
      <c r="A778" t="s">
        <v>706</v>
      </c>
      <c r="B778" t="s">
        <v>854</v>
      </c>
    </row>
    <row r="779" spans="1:2" x14ac:dyDescent="0.25">
      <c r="A779" t="s">
        <v>741</v>
      </c>
      <c r="B779" t="s">
        <v>853</v>
      </c>
    </row>
    <row r="780" spans="1:2" x14ac:dyDescent="0.25">
      <c r="A780" t="s">
        <v>749</v>
      </c>
      <c r="B780" t="s">
        <v>851</v>
      </c>
    </row>
    <row r="781" spans="1:2" x14ac:dyDescent="0.25">
      <c r="A781" t="s">
        <v>642</v>
      </c>
      <c r="B781" t="s">
        <v>855</v>
      </c>
    </row>
    <row r="782" spans="1:2" x14ac:dyDescent="0.25">
      <c r="A782" t="s">
        <v>476</v>
      </c>
      <c r="B782" t="s">
        <v>855</v>
      </c>
    </row>
    <row r="783" spans="1:2" x14ac:dyDescent="0.25">
      <c r="A783" t="s">
        <v>707</v>
      </c>
      <c r="B783" t="s">
        <v>852</v>
      </c>
    </row>
    <row r="784" spans="1:2" x14ac:dyDescent="0.25">
      <c r="A784" t="s">
        <v>607</v>
      </c>
      <c r="B784" t="s">
        <v>851</v>
      </c>
    </row>
    <row r="785" spans="1:2" x14ac:dyDescent="0.25">
      <c r="A785" t="s">
        <v>711</v>
      </c>
      <c r="B785" t="s">
        <v>854</v>
      </c>
    </row>
    <row r="786" spans="1:2" x14ac:dyDescent="0.25">
      <c r="A786" t="s">
        <v>515</v>
      </c>
      <c r="B786" t="s">
        <v>852</v>
      </c>
    </row>
    <row r="787" spans="1:2" x14ac:dyDescent="0.25">
      <c r="A787" t="s">
        <v>577</v>
      </c>
      <c r="B787" t="s">
        <v>855</v>
      </c>
    </row>
    <row r="788" spans="1:2" x14ac:dyDescent="0.25">
      <c r="A788" t="s">
        <v>663</v>
      </c>
      <c r="B788" t="s">
        <v>855</v>
      </c>
    </row>
    <row r="789" spans="1:2" x14ac:dyDescent="0.25">
      <c r="A789" t="s">
        <v>643</v>
      </c>
      <c r="B789" t="s">
        <v>855</v>
      </c>
    </row>
    <row r="790" spans="1:2" x14ac:dyDescent="0.25">
      <c r="A790" t="s">
        <v>461</v>
      </c>
      <c r="B790" t="s">
        <v>853</v>
      </c>
    </row>
    <row r="791" spans="1:2" x14ac:dyDescent="0.25">
      <c r="A791" t="s">
        <v>571</v>
      </c>
      <c r="B791" t="s">
        <v>852</v>
      </c>
    </row>
    <row r="792" spans="1:2" x14ac:dyDescent="0.25">
      <c r="A792" t="s">
        <v>616</v>
      </c>
      <c r="B792" t="s">
        <v>855</v>
      </c>
    </row>
    <row r="793" spans="1:2" x14ac:dyDescent="0.25">
      <c r="A793" t="s">
        <v>630</v>
      </c>
      <c r="B793" t="s">
        <v>852</v>
      </c>
    </row>
    <row r="794" spans="1:2" x14ac:dyDescent="0.25">
      <c r="A794" t="s">
        <v>722</v>
      </c>
      <c r="B794" t="s">
        <v>854</v>
      </c>
    </row>
    <row r="795" spans="1:2" x14ac:dyDescent="0.25">
      <c r="A795" t="s">
        <v>684</v>
      </c>
      <c r="B795" t="s">
        <v>851</v>
      </c>
    </row>
    <row r="796" spans="1:2" x14ac:dyDescent="0.25">
      <c r="A796" t="s">
        <v>548</v>
      </c>
      <c r="B796" t="s">
        <v>852</v>
      </c>
    </row>
    <row r="797" spans="1:2" x14ac:dyDescent="0.25">
      <c r="A797" t="s">
        <v>617</v>
      </c>
      <c r="B797" t="s">
        <v>853</v>
      </c>
    </row>
    <row r="798" spans="1:2" x14ac:dyDescent="0.25">
      <c r="A798" t="s">
        <v>673</v>
      </c>
      <c r="B798" t="s">
        <v>852</v>
      </c>
    </row>
    <row r="799" spans="1:2" x14ac:dyDescent="0.25">
      <c r="A799" t="s">
        <v>750</v>
      </c>
      <c r="B799" t="s">
        <v>851</v>
      </c>
    </row>
    <row r="800" spans="1:2" x14ac:dyDescent="0.25">
      <c r="A800" t="s">
        <v>755</v>
      </c>
      <c r="B800" t="s">
        <v>851</v>
      </c>
    </row>
    <row r="801" spans="1:2" x14ac:dyDescent="0.25">
      <c r="A801" t="s">
        <v>488</v>
      </c>
      <c r="B801" t="s">
        <v>854</v>
      </c>
    </row>
    <row r="802" spans="1:2" x14ac:dyDescent="0.25">
      <c r="A802" t="s">
        <v>541</v>
      </c>
      <c r="B802" t="s">
        <v>851</v>
      </c>
    </row>
    <row r="803" spans="1:2" x14ac:dyDescent="0.25">
      <c r="A803" t="s">
        <v>712</v>
      </c>
      <c r="B803" t="s">
        <v>851</v>
      </c>
    </row>
    <row r="804" spans="1:2" x14ac:dyDescent="0.25">
      <c r="A804" t="s">
        <v>767</v>
      </c>
      <c r="B804" t="s">
        <v>851</v>
      </c>
    </row>
    <row r="805" spans="1:2" x14ac:dyDescent="0.25">
      <c r="A805" t="s">
        <v>644</v>
      </c>
      <c r="B805" t="s">
        <v>855</v>
      </c>
    </row>
    <row r="806" spans="1:2" x14ac:dyDescent="0.25">
      <c r="A806" t="s">
        <v>756</v>
      </c>
      <c r="B806" t="s">
        <v>853</v>
      </c>
    </row>
    <row r="807" spans="1:2" x14ac:dyDescent="0.25">
      <c r="A807" t="s">
        <v>477</v>
      </c>
      <c r="B807" t="s">
        <v>855</v>
      </c>
    </row>
    <row r="808" spans="1:2" x14ac:dyDescent="0.25">
      <c r="A808" t="s">
        <v>869</v>
      </c>
      <c r="B808" t="s">
        <v>854</v>
      </c>
    </row>
    <row r="809" spans="1:2" x14ac:dyDescent="0.25">
      <c r="A809" t="s">
        <v>695</v>
      </c>
      <c r="B809" t="s">
        <v>854</v>
      </c>
    </row>
    <row r="810" spans="1:2" x14ac:dyDescent="0.25">
      <c r="A810" t="s">
        <v>674</v>
      </c>
      <c r="B810" t="s">
        <v>853</v>
      </c>
    </row>
    <row r="811" spans="1:2" x14ac:dyDescent="0.25">
      <c r="A811" t="s">
        <v>494</v>
      </c>
      <c r="B811" t="s">
        <v>850</v>
      </c>
    </row>
    <row r="812" spans="1:2" x14ac:dyDescent="0.25">
      <c r="A812" t="s">
        <v>723</v>
      </c>
      <c r="B812" t="s">
        <v>855</v>
      </c>
    </row>
    <row r="813" spans="1:2" x14ac:dyDescent="0.25">
      <c r="A813" t="s">
        <v>675</v>
      </c>
      <c r="B813" t="s">
        <v>850</v>
      </c>
    </row>
    <row r="814" spans="1:2" x14ac:dyDescent="0.25">
      <c r="A814" t="s">
        <v>578</v>
      </c>
      <c r="B814" t="s">
        <v>855</v>
      </c>
    </row>
    <row r="815" spans="1:2" x14ac:dyDescent="0.25">
      <c r="A815" t="s">
        <v>582</v>
      </c>
      <c r="B815" t="s">
        <v>853</v>
      </c>
    </row>
    <row r="816" spans="1:2" x14ac:dyDescent="0.25">
      <c r="A816" t="s">
        <v>730</v>
      </c>
      <c r="B816" t="s">
        <v>850</v>
      </c>
    </row>
    <row r="817" spans="1:2" x14ac:dyDescent="0.25">
      <c r="A817" t="s">
        <v>583</v>
      </c>
      <c r="B817" t="s">
        <v>851</v>
      </c>
    </row>
    <row r="818" spans="1:2" x14ac:dyDescent="0.25">
      <c r="A818" t="s">
        <v>679</v>
      </c>
      <c r="B818" t="s">
        <v>852</v>
      </c>
    </row>
    <row r="819" spans="1:2" x14ac:dyDescent="0.25">
      <c r="A819" t="s">
        <v>489</v>
      </c>
      <c r="B819" t="s">
        <v>852</v>
      </c>
    </row>
    <row r="820" spans="1:2" x14ac:dyDescent="0.25">
      <c r="A820" t="s">
        <v>584</v>
      </c>
      <c r="B820" t="s">
        <v>852</v>
      </c>
    </row>
    <row r="821" spans="1:2" x14ac:dyDescent="0.25">
      <c r="A821" t="s">
        <v>499</v>
      </c>
      <c r="B821" t="s">
        <v>853</v>
      </c>
    </row>
    <row r="823" spans="1:2" x14ac:dyDescent="0.25">
      <c r="A823" s="27" t="s">
        <v>870</v>
      </c>
      <c r="B823" s="28" t="s">
        <v>860</v>
      </c>
    </row>
    <row r="824" spans="1:2" x14ac:dyDescent="0.25">
      <c r="A824" s="27" t="s">
        <v>838</v>
      </c>
      <c r="B824" s="28" t="s">
        <v>860</v>
      </c>
    </row>
    <row r="825" spans="1:2" x14ac:dyDescent="0.25">
      <c r="A825" s="27" t="s">
        <v>833</v>
      </c>
      <c r="B825" s="28" t="s">
        <v>861</v>
      </c>
    </row>
    <row r="826" spans="1:2" x14ac:dyDescent="0.25">
      <c r="A826" s="27" t="s">
        <v>871</v>
      </c>
      <c r="B826" s="28" t="s">
        <v>860</v>
      </c>
    </row>
    <row r="827" spans="1:2" x14ac:dyDescent="0.25">
      <c r="A827" s="27" t="s">
        <v>734</v>
      </c>
      <c r="B827" s="28" t="s">
        <v>861</v>
      </c>
    </row>
    <row r="828" spans="1:2" x14ac:dyDescent="0.25">
      <c r="A828" s="27" t="s">
        <v>822</v>
      </c>
      <c r="B828" s="28" t="s">
        <v>861</v>
      </c>
    </row>
    <row r="829" spans="1:2" x14ac:dyDescent="0.25">
      <c r="A829" s="27" t="s">
        <v>825</v>
      </c>
      <c r="B829" s="28" t="s">
        <v>860</v>
      </c>
    </row>
    <row r="830" spans="1:2" x14ac:dyDescent="0.25">
      <c r="A830" s="27" t="s">
        <v>845</v>
      </c>
      <c r="B830" s="28" t="s">
        <v>861</v>
      </c>
    </row>
    <row r="831" spans="1:2" x14ac:dyDescent="0.25">
      <c r="A831" s="27" t="s">
        <v>846</v>
      </c>
      <c r="B831" s="28" t="s">
        <v>861</v>
      </c>
    </row>
    <row r="832" spans="1:2" x14ac:dyDescent="0.25">
      <c r="A832" s="27" t="s">
        <v>849</v>
      </c>
      <c r="B832" s="28" t="s">
        <v>861</v>
      </c>
    </row>
    <row r="833" spans="1:2" x14ac:dyDescent="0.25">
      <c r="A833" s="27" t="s">
        <v>839</v>
      </c>
      <c r="B833" s="28" t="s">
        <v>860</v>
      </c>
    </row>
    <row r="834" spans="1:2" x14ac:dyDescent="0.25">
      <c r="A834" s="27" t="s">
        <v>834</v>
      </c>
      <c r="B834" s="28" t="s">
        <v>860</v>
      </c>
    </row>
    <row r="835" spans="1:2" x14ac:dyDescent="0.25">
      <c r="A835" s="27" t="s">
        <v>847</v>
      </c>
      <c r="B835" s="28" t="s">
        <v>860</v>
      </c>
    </row>
    <row r="836" spans="1:2" x14ac:dyDescent="0.25">
      <c r="A836" s="27" t="s">
        <v>840</v>
      </c>
      <c r="B836" s="28" t="s">
        <v>860</v>
      </c>
    </row>
    <row r="837" spans="1:2" x14ac:dyDescent="0.25">
      <c r="A837" s="27" t="s">
        <v>832</v>
      </c>
      <c r="B837" s="28" t="s">
        <v>860</v>
      </c>
    </row>
    <row r="838" spans="1:2" x14ac:dyDescent="0.25">
      <c r="A838" s="27" t="s">
        <v>835</v>
      </c>
      <c r="B838" s="28" t="s">
        <v>859</v>
      </c>
    </row>
    <row r="839" spans="1:2" x14ac:dyDescent="0.25">
      <c r="A839" s="27" t="s">
        <v>841</v>
      </c>
      <c r="B839" s="28" t="s">
        <v>860</v>
      </c>
    </row>
    <row r="840" spans="1:2" x14ac:dyDescent="0.25">
      <c r="A840" s="27" t="s">
        <v>823</v>
      </c>
      <c r="B840" s="28" t="s">
        <v>860</v>
      </c>
    </row>
    <row r="841" spans="1:2" x14ac:dyDescent="0.25">
      <c r="A841" s="27" t="s">
        <v>826</v>
      </c>
      <c r="B841" s="28" t="s">
        <v>860</v>
      </c>
    </row>
    <row r="842" spans="1:2" x14ac:dyDescent="0.25">
      <c r="A842" s="27" t="s">
        <v>827</v>
      </c>
      <c r="B842" s="28" t="s">
        <v>861</v>
      </c>
    </row>
    <row r="843" spans="1:2" x14ac:dyDescent="0.25">
      <c r="A843" s="27" t="s">
        <v>836</v>
      </c>
      <c r="B843" s="28" t="s">
        <v>861</v>
      </c>
    </row>
    <row r="844" spans="1:2" x14ac:dyDescent="0.25">
      <c r="A844" s="27" t="s">
        <v>824</v>
      </c>
      <c r="B844" s="28" t="s">
        <v>861</v>
      </c>
    </row>
    <row r="845" spans="1:2" x14ac:dyDescent="0.25">
      <c r="A845" s="27" t="s">
        <v>828</v>
      </c>
      <c r="B845" s="28" t="s">
        <v>860</v>
      </c>
    </row>
    <row r="846" spans="1:2" x14ac:dyDescent="0.25">
      <c r="A846" s="27" t="s">
        <v>448</v>
      </c>
      <c r="B846" s="28" t="s">
        <v>861</v>
      </c>
    </row>
    <row r="847" spans="1:2" x14ac:dyDescent="0.25">
      <c r="A847" s="27" t="s">
        <v>829</v>
      </c>
      <c r="B847" s="28" t="s">
        <v>860</v>
      </c>
    </row>
    <row r="848" spans="1:2" x14ac:dyDescent="0.25">
      <c r="A848" s="27" t="s">
        <v>842</v>
      </c>
      <c r="B848" s="28" t="s">
        <v>861</v>
      </c>
    </row>
    <row r="849" spans="1:2" x14ac:dyDescent="0.25">
      <c r="A849" s="27" t="s">
        <v>556</v>
      </c>
      <c r="B849" s="28" t="s">
        <v>861</v>
      </c>
    </row>
    <row r="850" spans="1:2" x14ac:dyDescent="0.25">
      <c r="A850" s="27" t="s">
        <v>848</v>
      </c>
      <c r="B850" s="28" t="s">
        <v>861</v>
      </c>
    </row>
    <row r="851" spans="1:2" x14ac:dyDescent="0.25">
      <c r="A851" s="27" t="s">
        <v>830</v>
      </c>
      <c r="B851" s="28" t="s">
        <v>860</v>
      </c>
    </row>
    <row r="852" spans="1:2" x14ac:dyDescent="0.25">
      <c r="A852" s="27" t="s">
        <v>837</v>
      </c>
      <c r="B852" s="28" t="s">
        <v>861</v>
      </c>
    </row>
    <row r="853" spans="1:2" x14ac:dyDescent="0.25">
      <c r="A853" s="27" t="s">
        <v>843</v>
      </c>
      <c r="B853" s="28" t="s">
        <v>859</v>
      </c>
    </row>
    <row r="854" spans="1:2" x14ac:dyDescent="0.25">
      <c r="A854" s="27" t="s">
        <v>831</v>
      </c>
      <c r="B854" s="28" t="s">
        <v>860</v>
      </c>
    </row>
    <row r="855" spans="1:2" x14ac:dyDescent="0.25">
      <c r="A855" s="27" t="s">
        <v>844</v>
      </c>
      <c r="B855" s="28" t="s">
        <v>860</v>
      </c>
    </row>
    <row r="856" spans="1:2" x14ac:dyDescent="0.25">
      <c r="A856" s="27" t="s">
        <v>742</v>
      </c>
      <c r="B856" s="28" t="s">
        <v>861</v>
      </c>
    </row>
  </sheetData>
  <sortState ref="A11:M489">
    <sortCondition ref="A11:A4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5:O428"/>
  <sheetViews>
    <sheetView workbookViewId="0">
      <selection activeCell="C424" sqref="C424"/>
    </sheetView>
  </sheetViews>
  <sheetFormatPr defaultRowHeight="15" x14ac:dyDescent="0.25"/>
  <cols>
    <col min="2" max="3" width="31.42578125" bestFit="1" customWidth="1"/>
    <col min="6" max="6" width="31.42578125" bestFit="1" customWidth="1"/>
    <col min="10" max="10" width="31.42578125" bestFit="1" customWidth="1"/>
  </cols>
  <sheetData>
    <row r="5" spans="2:14" x14ac:dyDescent="0.25">
      <c r="B5" t="s">
        <v>441</v>
      </c>
      <c r="D5">
        <v>2011</v>
      </c>
      <c r="F5" t="s">
        <v>8</v>
      </c>
      <c r="H5">
        <v>2011</v>
      </c>
      <c r="J5" t="s">
        <v>888</v>
      </c>
      <c r="L5">
        <v>2011</v>
      </c>
    </row>
    <row r="10" spans="2:14" x14ac:dyDescent="0.25">
      <c r="B10" t="s">
        <v>889</v>
      </c>
      <c r="C10" t="s">
        <v>445</v>
      </c>
      <c r="D10">
        <v>137102.63089005236</v>
      </c>
      <c r="F10" t="s">
        <v>889</v>
      </c>
      <c r="H10">
        <v>120000</v>
      </c>
      <c r="J10" t="s">
        <v>889</v>
      </c>
      <c r="L10">
        <v>82000</v>
      </c>
      <c r="N10" t="b">
        <f t="shared" ref="N10:N73" si="0">IF(B10=F10,IF(F10=J10,TRUE,FALSE),FALSE)</f>
        <v>1</v>
      </c>
    </row>
    <row r="11" spans="2:14" x14ac:dyDescent="0.25">
      <c r="B11" t="s">
        <v>890</v>
      </c>
      <c r="C11" t="s">
        <v>849</v>
      </c>
      <c r="D11">
        <v>121512.88210765756</v>
      </c>
      <c r="F11" t="s">
        <v>890</v>
      </c>
      <c r="H11">
        <v>100000</v>
      </c>
      <c r="J11" t="s">
        <v>890</v>
      </c>
      <c r="L11">
        <v>69000</v>
      </c>
      <c r="N11" t="b">
        <f t="shared" si="0"/>
        <v>1</v>
      </c>
    </row>
    <row r="12" spans="2:14" x14ac:dyDescent="0.25">
      <c r="B12" t="s">
        <v>891</v>
      </c>
      <c r="C12" t="s">
        <v>446</v>
      </c>
      <c r="D12">
        <v>121795.10148232608</v>
      </c>
      <c r="F12" t="s">
        <v>891</v>
      </c>
      <c r="H12">
        <v>104995</v>
      </c>
      <c r="J12" t="s">
        <v>891</v>
      </c>
      <c r="L12">
        <v>70000</v>
      </c>
      <c r="N12" t="b">
        <f t="shared" si="0"/>
        <v>1</v>
      </c>
    </row>
    <row r="13" spans="2:14" x14ac:dyDescent="0.25">
      <c r="B13" t="s">
        <v>892</v>
      </c>
      <c r="C13" t="s">
        <v>447</v>
      </c>
      <c r="D13">
        <v>113097.55766423364</v>
      </c>
      <c r="F13" t="s">
        <v>892</v>
      </c>
      <c r="H13">
        <v>102500</v>
      </c>
      <c r="J13" t="s">
        <v>892</v>
      </c>
      <c r="L13">
        <v>69000</v>
      </c>
      <c r="N13" t="b">
        <f t="shared" si="0"/>
        <v>1</v>
      </c>
    </row>
    <row r="14" spans="2:14" x14ac:dyDescent="0.25">
      <c r="B14" t="s">
        <v>893</v>
      </c>
      <c r="C14" t="s">
        <v>448</v>
      </c>
      <c r="D14">
        <v>169904.04603886357</v>
      </c>
      <c r="F14" t="s">
        <v>893</v>
      </c>
      <c r="H14">
        <v>136500</v>
      </c>
      <c r="J14" t="s">
        <v>893</v>
      </c>
      <c r="L14">
        <v>90000</v>
      </c>
      <c r="N14" t="b">
        <f t="shared" si="0"/>
        <v>1</v>
      </c>
    </row>
    <row r="15" spans="2:14" x14ac:dyDescent="0.25">
      <c r="B15" t="s">
        <v>894</v>
      </c>
      <c r="C15" t="s">
        <v>449</v>
      </c>
      <c r="D15">
        <v>122293.14773519164</v>
      </c>
      <c r="F15" t="s">
        <v>894</v>
      </c>
      <c r="H15">
        <v>110000</v>
      </c>
      <c r="J15" t="s">
        <v>894</v>
      </c>
      <c r="L15">
        <v>79995</v>
      </c>
      <c r="N15" t="b">
        <f t="shared" si="0"/>
        <v>1</v>
      </c>
    </row>
    <row r="16" spans="2:14" x14ac:dyDescent="0.25">
      <c r="B16" t="s">
        <v>895</v>
      </c>
      <c r="C16" t="s">
        <v>450</v>
      </c>
      <c r="D16">
        <v>137794.52617801056</v>
      </c>
      <c r="F16" t="s">
        <v>895</v>
      </c>
      <c r="H16">
        <v>124000</v>
      </c>
      <c r="J16" t="s">
        <v>895</v>
      </c>
      <c r="L16">
        <v>86000</v>
      </c>
      <c r="N16" t="b">
        <f t="shared" si="0"/>
        <v>1</v>
      </c>
    </row>
    <row r="17" spans="2:15" x14ac:dyDescent="0.25">
      <c r="D17" t="s">
        <v>967</v>
      </c>
      <c r="H17" t="s">
        <v>967</v>
      </c>
      <c r="L17" t="s">
        <v>967</v>
      </c>
      <c r="N17" t="b">
        <f t="shared" si="0"/>
        <v>1</v>
      </c>
      <c r="O17" t="b">
        <f>IF(C17=G17,IF(G17=K17,TRUE,FALSE),FALSE)</f>
        <v>1</v>
      </c>
    </row>
    <row r="18" spans="2:15" x14ac:dyDescent="0.25">
      <c r="B18" t="s">
        <v>896</v>
      </c>
      <c r="C18" t="s">
        <v>896</v>
      </c>
      <c r="D18">
        <v>139984.8988452655</v>
      </c>
      <c r="F18" t="s">
        <v>896</v>
      </c>
      <c r="H18">
        <v>120000</v>
      </c>
      <c r="J18" t="s">
        <v>896</v>
      </c>
      <c r="L18">
        <v>84000</v>
      </c>
      <c r="N18" t="b">
        <f t="shared" si="0"/>
        <v>1</v>
      </c>
    </row>
    <row r="19" spans="2:15" x14ac:dyDescent="0.25">
      <c r="C19" t="s">
        <v>451</v>
      </c>
      <c r="D19">
        <v>131575.97531512607</v>
      </c>
      <c r="G19" t="s">
        <v>451</v>
      </c>
      <c r="H19">
        <v>116000</v>
      </c>
      <c r="K19" t="s">
        <v>451</v>
      </c>
      <c r="L19">
        <v>83000</v>
      </c>
      <c r="N19" t="b">
        <f t="shared" si="0"/>
        <v>1</v>
      </c>
      <c r="O19" t="b">
        <f t="shared" ref="O19:O26" si="1">IF(C19=G19,IF(G19=K19,TRUE,FALSE),FALSE)</f>
        <v>1</v>
      </c>
    </row>
    <row r="20" spans="2:15" x14ac:dyDescent="0.25">
      <c r="C20" t="s">
        <v>452</v>
      </c>
      <c r="D20">
        <v>164414.92773805041</v>
      </c>
      <c r="G20" t="s">
        <v>452</v>
      </c>
      <c r="H20">
        <v>130000</v>
      </c>
      <c r="K20" t="s">
        <v>452</v>
      </c>
      <c r="L20">
        <v>94000</v>
      </c>
      <c r="N20" t="b">
        <f t="shared" si="0"/>
        <v>1</v>
      </c>
      <c r="O20" t="b">
        <f t="shared" si="1"/>
        <v>1</v>
      </c>
    </row>
    <row r="21" spans="2:15" x14ac:dyDescent="0.25">
      <c r="C21" t="s">
        <v>453</v>
      </c>
      <c r="D21">
        <v>148254.70888620793</v>
      </c>
      <c r="G21" t="s">
        <v>453</v>
      </c>
      <c r="H21">
        <v>130000</v>
      </c>
      <c r="K21" t="s">
        <v>453</v>
      </c>
      <c r="L21">
        <v>94950</v>
      </c>
      <c r="N21" t="b">
        <f t="shared" si="0"/>
        <v>1</v>
      </c>
      <c r="O21" t="b">
        <f t="shared" si="1"/>
        <v>1</v>
      </c>
    </row>
    <row r="22" spans="2:15" x14ac:dyDescent="0.25">
      <c r="C22" t="s">
        <v>454</v>
      </c>
      <c r="D22">
        <v>124864.79880774966</v>
      </c>
      <c r="G22" t="s">
        <v>454</v>
      </c>
      <c r="H22">
        <v>104000</v>
      </c>
      <c r="K22" t="s">
        <v>454</v>
      </c>
      <c r="L22">
        <v>76000</v>
      </c>
      <c r="N22" t="b">
        <f t="shared" si="0"/>
        <v>1</v>
      </c>
      <c r="O22" t="b">
        <f t="shared" si="1"/>
        <v>1</v>
      </c>
    </row>
    <row r="23" spans="2:15" x14ac:dyDescent="0.25">
      <c r="C23" t="s">
        <v>455</v>
      </c>
      <c r="D23">
        <v>119789.48213552361</v>
      </c>
      <c r="G23" t="s">
        <v>455</v>
      </c>
      <c r="H23">
        <v>105000</v>
      </c>
      <c r="K23" t="s">
        <v>455</v>
      </c>
      <c r="L23">
        <v>75000</v>
      </c>
      <c r="N23" t="b">
        <f t="shared" si="0"/>
        <v>1</v>
      </c>
      <c r="O23" t="b">
        <f t="shared" si="1"/>
        <v>1</v>
      </c>
    </row>
    <row r="24" spans="2:15" x14ac:dyDescent="0.25">
      <c r="D24" t="s">
        <v>967</v>
      </c>
      <c r="H24" t="s">
        <v>967</v>
      </c>
      <c r="L24" t="s">
        <v>967</v>
      </c>
      <c r="N24" t="b">
        <f t="shared" si="0"/>
        <v>1</v>
      </c>
      <c r="O24" t="b">
        <f t="shared" si="1"/>
        <v>1</v>
      </c>
    </row>
    <row r="25" spans="2:15" x14ac:dyDescent="0.25">
      <c r="D25" t="s">
        <v>40</v>
      </c>
      <c r="H25" t="s">
        <v>40</v>
      </c>
      <c r="L25" t="s">
        <v>40</v>
      </c>
      <c r="N25" t="b">
        <f t="shared" si="0"/>
        <v>1</v>
      </c>
      <c r="O25" t="b">
        <f t="shared" si="1"/>
        <v>1</v>
      </c>
    </row>
    <row r="26" spans="2:15" x14ac:dyDescent="0.25">
      <c r="D26" t="s">
        <v>967</v>
      </c>
      <c r="H26" t="s">
        <v>967</v>
      </c>
      <c r="L26" t="s">
        <v>967</v>
      </c>
      <c r="N26" t="b">
        <f t="shared" si="0"/>
        <v>1</v>
      </c>
      <c r="O26" t="b">
        <f t="shared" si="1"/>
        <v>1</v>
      </c>
    </row>
    <row r="27" spans="2:15" x14ac:dyDescent="0.25">
      <c r="B27" t="s">
        <v>897</v>
      </c>
      <c r="C27" t="s">
        <v>456</v>
      </c>
      <c r="D27">
        <v>111051.96182572612</v>
      </c>
      <c r="F27" t="s">
        <v>897</v>
      </c>
      <c r="H27">
        <v>92500</v>
      </c>
      <c r="J27" t="s">
        <v>897</v>
      </c>
      <c r="L27">
        <v>66000</v>
      </c>
      <c r="N27" t="b">
        <f t="shared" si="0"/>
        <v>1</v>
      </c>
    </row>
    <row r="28" spans="2:15" x14ac:dyDescent="0.25">
      <c r="B28" t="s">
        <v>898</v>
      </c>
      <c r="C28" t="s">
        <v>457</v>
      </c>
      <c r="D28">
        <v>106218.28459530028</v>
      </c>
      <c r="F28" t="s">
        <v>898</v>
      </c>
      <c r="H28">
        <v>97000</v>
      </c>
      <c r="J28" t="s">
        <v>898</v>
      </c>
      <c r="L28">
        <v>74000</v>
      </c>
      <c r="N28" t="b">
        <f t="shared" si="0"/>
        <v>1</v>
      </c>
    </row>
    <row r="29" spans="2:15" x14ac:dyDescent="0.25">
      <c r="B29" t="s">
        <v>899</v>
      </c>
      <c r="C29" t="s">
        <v>458</v>
      </c>
      <c r="D29">
        <v>217462.48947480341</v>
      </c>
      <c r="F29" t="s">
        <v>899</v>
      </c>
      <c r="H29">
        <v>170000</v>
      </c>
      <c r="J29" t="s">
        <v>899</v>
      </c>
      <c r="L29">
        <v>120000</v>
      </c>
      <c r="N29" t="b">
        <f t="shared" si="0"/>
        <v>1</v>
      </c>
    </row>
    <row r="30" spans="2:15" x14ac:dyDescent="0.25">
      <c r="B30" t="s">
        <v>900</v>
      </c>
      <c r="C30" t="s">
        <v>459</v>
      </c>
      <c r="D30">
        <v>190367.28975363963</v>
      </c>
      <c r="F30" t="s">
        <v>900</v>
      </c>
      <c r="H30">
        <v>155000</v>
      </c>
      <c r="J30" t="s">
        <v>900</v>
      </c>
      <c r="L30">
        <v>116500</v>
      </c>
      <c r="N30" t="b">
        <f t="shared" si="0"/>
        <v>1</v>
      </c>
    </row>
    <row r="31" spans="2:15" x14ac:dyDescent="0.25">
      <c r="B31" t="s">
        <v>901</v>
      </c>
      <c r="C31" t="s">
        <v>460</v>
      </c>
      <c r="D31">
        <v>133642.56030701729</v>
      </c>
      <c r="F31" t="s">
        <v>901</v>
      </c>
      <c r="H31">
        <v>115000</v>
      </c>
      <c r="J31" t="s">
        <v>901</v>
      </c>
      <c r="L31">
        <v>80087</v>
      </c>
      <c r="N31" t="b">
        <f t="shared" si="0"/>
        <v>1</v>
      </c>
    </row>
    <row r="32" spans="2:15" x14ac:dyDescent="0.25">
      <c r="B32" t="s">
        <v>902</v>
      </c>
      <c r="C32" t="s">
        <v>461</v>
      </c>
      <c r="D32">
        <v>182866.52815901581</v>
      </c>
      <c r="F32" t="s">
        <v>902</v>
      </c>
      <c r="H32">
        <v>148000</v>
      </c>
      <c r="J32" t="s">
        <v>902</v>
      </c>
      <c r="L32">
        <v>105000</v>
      </c>
      <c r="N32" t="b">
        <f t="shared" si="0"/>
        <v>1</v>
      </c>
    </row>
    <row r="33" spans="2:15" x14ac:dyDescent="0.25">
      <c r="D33" t="s">
        <v>967</v>
      </c>
      <c r="H33" t="s">
        <v>967</v>
      </c>
      <c r="L33" t="s">
        <v>967</v>
      </c>
      <c r="N33" t="b">
        <f t="shared" si="0"/>
        <v>1</v>
      </c>
      <c r="O33" t="b">
        <f>IF(C33=G33,IF(G33=K33,TRUE,FALSE),FALSE)</f>
        <v>1</v>
      </c>
    </row>
    <row r="34" spans="2:15" x14ac:dyDescent="0.25">
      <c r="B34" t="s">
        <v>822</v>
      </c>
      <c r="C34" t="s">
        <v>822</v>
      </c>
      <c r="D34">
        <v>162254.65357666588</v>
      </c>
      <c r="F34" t="s">
        <v>822</v>
      </c>
      <c r="H34">
        <v>137000</v>
      </c>
      <c r="J34" t="s">
        <v>822</v>
      </c>
      <c r="L34">
        <v>90500</v>
      </c>
      <c r="N34" t="b">
        <f t="shared" si="0"/>
        <v>1</v>
      </c>
    </row>
    <row r="35" spans="2:15" x14ac:dyDescent="0.25">
      <c r="C35" t="s">
        <v>462</v>
      </c>
      <c r="D35">
        <v>157336.48537477158</v>
      </c>
      <c r="G35" t="s">
        <v>462</v>
      </c>
      <c r="H35">
        <v>129500</v>
      </c>
      <c r="K35" t="s">
        <v>462</v>
      </c>
      <c r="L35">
        <v>87300</v>
      </c>
      <c r="N35" t="b">
        <f t="shared" si="0"/>
        <v>1</v>
      </c>
      <c r="O35" t="b">
        <f t="shared" ref="O35:O41" si="2">IF(C35=G35,IF(G35=K35,TRUE,FALSE),FALSE)</f>
        <v>1</v>
      </c>
    </row>
    <row r="36" spans="2:15" x14ac:dyDescent="0.25">
      <c r="C36" t="s">
        <v>463</v>
      </c>
      <c r="D36">
        <v>111161.81334723665</v>
      </c>
      <c r="G36" t="s">
        <v>463</v>
      </c>
      <c r="H36">
        <v>95000</v>
      </c>
      <c r="K36" t="s">
        <v>463</v>
      </c>
      <c r="L36">
        <v>70000</v>
      </c>
      <c r="N36" t="b">
        <f t="shared" si="0"/>
        <v>1</v>
      </c>
      <c r="O36" t="b">
        <f t="shared" si="2"/>
        <v>1</v>
      </c>
    </row>
    <row r="37" spans="2:15" x14ac:dyDescent="0.25">
      <c r="C37" t="s">
        <v>464</v>
      </c>
      <c r="D37">
        <v>139951.99239543715</v>
      </c>
      <c r="G37" t="s">
        <v>464</v>
      </c>
      <c r="H37">
        <v>120000</v>
      </c>
      <c r="K37" t="s">
        <v>464</v>
      </c>
      <c r="L37">
        <v>86000</v>
      </c>
      <c r="N37" t="b">
        <f t="shared" si="0"/>
        <v>1</v>
      </c>
      <c r="O37" t="b">
        <f t="shared" si="2"/>
        <v>1</v>
      </c>
    </row>
    <row r="38" spans="2:15" x14ac:dyDescent="0.25">
      <c r="C38" t="s">
        <v>465</v>
      </c>
      <c r="D38">
        <v>129660.21914357669</v>
      </c>
      <c r="G38" t="s">
        <v>465</v>
      </c>
      <c r="H38">
        <v>112995</v>
      </c>
      <c r="K38" t="s">
        <v>465</v>
      </c>
      <c r="L38">
        <v>77000</v>
      </c>
      <c r="N38" t="b">
        <f t="shared" si="0"/>
        <v>1</v>
      </c>
      <c r="O38" t="b">
        <f t="shared" si="2"/>
        <v>1</v>
      </c>
    </row>
    <row r="39" spans="2:15" x14ac:dyDescent="0.25">
      <c r="C39" t="s">
        <v>466</v>
      </c>
      <c r="D39">
        <v>202147.82421227207</v>
      </c>
      <c r="G39" t="s">
        <v>466</v>
      </c>
      <c r="H39">
        <v>170000</v>
      </c>
      <c r="K39" t="s">
        <v>466</v>
      </c>
      <c r="L39">
        <v>128000</v>
      </c>
      <c r="N39" t="b">
        <f t="shared" si="0"/>
        <v>1</v>
      </c>
      <c r="O39" t="b">
        <f t="shared" si="2"/>
        <v>1</v>
      </c>
    </row>
    <row r="40" spans="2:15" x14ac:dyDescent="0.25">
      <c r="C40" t="s">
        <v>467</v>
      </c>
      <c r="D40">
        <v>224594.96574344023</v>
      </c>
      <c r="G40" t="s">
        <v>467</v>
      </c>
      <c r="H40">
        <v>192000</v>
      </c>
      <c r="K40" t="s">
        <v>467</v>
      </c>
      <c r="L40">
        <v>145000</v>
      </c>
      <c r="N40" t="b">
        <f t="shared" si="0"/>
        <v>1</v>
      </c>
      <c r="O40" t="b">
        <f t="shared" si="2"/>
        <v>1</v>
      </c>
    </row>
    <row r="41" spans="2:15" x14ac:dyDescent="0.25">
      <c r="D41" t="s">
        <v>967</v>
      </c>
      <c r="H41" t="s">
        <v>967</v>
      </c>
      <c r="L41" t="s">
        <v>967</v>
      </c>
      <c r="N41" t="b">
        <f t="shared" si="0"/>
        <v>1</v>
      </c>
      <c r="O41" t="b">
        <f t="shared" si="2"/>
        <v>1</v>
      </c>
    </row>
    <row r="42" spans="2:15" x14ac:dyDescent="0.25">
      <c r="B42" t="s">
        <v>903</v>
      </c>
      <c r="C42" t="s">
        <v>903</v>
      </c>
      <c r="D42">
        <v>148962.67252619303</v>
      </c>
      <c r="F42" t="s">
        <v>903</v>
      </c>
      <c r="H42">
        <v>123000</v>
      </c>
      <c r="J42" t="s">
        <v>903</v>
      </c>
      <c r="L42">
        <v>85000</v>
      </c>
      <c r="N42" t="b">
        <f t="shared" si="0"/>
        <v>1</v>
      </c>
    </row>
    <row r="43" spans="2:15" x14ac:dyDescent="0.25">
      <c r="C43" t="s">
        <v>468</v>
      </c>
      <c r="D43">
        <v>126941.5833976835</v>
      </c>
      <c r="G43" t="s">
        <v>468</v>
      </c>
      <c r="H43">
        <v>105000</v>
      </c>
      <c r="K43" t="s">
        <v>468</v>
      </c>
      <c r="L43">
        <v>73000</v>
      </c>
      <c r="N43" t="b">
        <f t="shared" si="0"/>
        <v>1</v>
      </c>
      <c r="O43" t="b">
        <f t="shared" ref="O43:O53" si="3">IF(C43=G43,IF(G43=K43,TRUE,FALSE),FALSE)</f>
        <v>1</v>
      </c>
    </row>
    <row r="44" spans="2:15" x14ac:dyDescent="0.25">
      <c r="C44" t="s">
        <v>469</v>
      </c>
      <c r="D44">
        <v>141853.16383881215</v>
      </c>
      <c r="G44" t="s">
        <v>469</v>
      </c>
      <c r="H44">
        <v>120000</v>
      </c>
      <c r="K44" t="s">
        <v>469</v>
      </c>
      <c r="L44">
        <v>90000</v>
      </c>
      <c r="N44" t="b">
        <f t="shared" si="0"/>
        <v>1</v>
      </c>
      <c r="O44" t="b">
        <f t="shared" si="3"/>
        <v>1</v>
      </c>
    </row>
    <row r="45" spans="2:15" x14ac:dyDescent="0.25">
      <c r="C45" t="s">
        <v>470</v>
      </c>
      <c r="D45">
        <v>145263.74341377057</v>
      </c>
      <c r="G45" t="s">
        <v>470</v>
      </c>
      <c r="H45">
        <v>128000</v>
      </c>
      <c r="K45" t="s">
        <v>470</v>
      </c>
      <c r="L45">
        <v>87000</v>
      </c>
      <c r="N45" t="b">
        <f t="shared" si="0"/>
        <v>1</v>
      </c>
      <c r="O45" t="b">
        <f t="shared" si="3"/>
        <v>1</v>
      </c>
    </row>
    <row r="46" spans="2:15" x14ac:dyDescent="0.25">
      <c r="C46" t="s">
        <v>471</v>
      </c>
      <c r="D46">
        <v>119789.99028571422</v>
      </c>
      <c r="G46" t="s">
        <v>471</v>
      </c>
      <c r="H46">
        <v>103500</v>
      </c>
      <c r="K46" t="s">
        <v>471</v>
      </c>
      <c r="L46">
        <v>72500</v>
      </c>
      <c r="N46" t="b">
        <f t="shared" si="0"/>
        <v>1</v>
      </c>
      <c r="O46" t="b">
        <f t="shared" si="3"/>
        <v>1</v>
      </c>
    </row>
    <row r="47" spans="2:15" x14ac:dyDescent="0.25">
      <c r="C47" t="s">
        <v>472</v>
      </c>
      <c r="D47">
        <v>122831.77061132932</v>
      </c>
      <c r="G47" t="s">
        <v>472</v>
      </c>
      <c r="H47">
        <v>105000</v>
      </c>
      <c r="K47" t="s">
        <v>472</v>
      </c>
      <c r="L47">
        <v>75000</v>
      </c>
      <c r="N47" t="b">
        <f t="shared" si="0"/>
        <v>1</v>
      </c>
      <c r="O47" t="b">
        <f t="shared" si="3"/>
        <v>1</v>
      </c>
    </row>
    <row r="48" spans="2:15" x14ac:dyDescent="0.25">
      <c r="C48" t="s">
        <v>473</v>
      </c>
      <c r="D48">
        <v>127182.84924623126</v>
      </c>
      <c r="G48" t="s">
        <v>473</v>
      </c>
      <c r="H48">
        <v>110000</v>
      </c>
      <c r="K48" t="s">
        <v>473</v>
      </c>
      <c r="L48">
        <v>80000</v>
      </c>
      <c r="N48" t="b">
        <f t="shared" si="0"/>
        <v>1</v>
      </c>
      <c r="O48" t="b">
        <f t="shared" si="3"/>
        <v>1</v>
      </c>
    </row>
    <row r="49" spans="2:15" x14ac:dyDescent="0.25">
      <c r="C49" t="s">
        <v>474</v>
      </c>
      <c r="D49">
        <v>186086.93981481483</v>
      </c>
      <c r="G49" t="s">
        <v>474</v>
      </c>
      <c r="H49">
        <v>158000</v>
      </c>
      <c r="K49" t="s">
        <v>474</v>
      </c>
      <c r="L49">
        <v>112500</v>
      </c>
      <c r="N49" t="b">
        <f t="shared" si="0"/>
        <v>1</v>
      </c>
      <c r="O49" t="b">
        <f t="shared" si="3"/>
        <v>1</v>
      </c>
    </row>
    <row r="50" spans="2:15" x14ac:dyDescent="0.25">
      <c r="C50" t="s">
        <v>475</v>
      </c>
      <c r="D50">
        <v>121147.71953675743</v>
      </c>
      <c r="G50" t="s">
        <v>475</v>
      </c>
      <c r="H50">
        <v>108000</v>
      </c>
      <c r="K50" t="s">
        <v>475</v>
      </c>
      <c r="L50">
        <v>82500</v>
      </c>
      <c r="N50" t="b">
        <f t="shared" si="0"/>
        <v>1</v>
      </c>
      <c r="O50" t="b">
        <f t="shared" si="3"/>
        <v>1</v>
      </c>
    </row>
    <row r="51" spans="2:15" x14ac:dyDescent="0.25">
      <c r="C51" t="s">
        <v>476</v>
      </c>
      <c r="D51">
        <v>244374.50726798325</v>
      </c>
      <c r="G51" t="s">
        <v>476</v>
      </c>
      <c r="H51">
        <v>185000</v>
      </c>
      <c r="K51" t="s">
        <v>476</v>
      </c>
      <c r="L51">
        <v>136000</v>
      </c>
      <c r="N51" t="b">
        <f t="shared" si="0"/>
        <v>1</v>
      </c>
      <c r="O51" t="b">
        <f t="shared" si="3"/>
        <v>1</v>
      </c>
    </row>
    <row r="52" spans="2:15" x14ac:dyDescent="0.25">
      <c r="C52" t="s">
        <v>477</v>
      </c>
      <c r="D52">
        <v>120382.06345436054</v>
      </c>
      <c r="G52" t="s">
        <v>477</v>
      </c>
      <c r="H52">
        <v>109000</v>
      </c>
      <c r="K52" t="s">
        <v>477</v>
      </c>
      <c r="L52">
        <v>75000</v>
      </c>
      <c r="N52" t="b">
        <f t="shared" si="0"/>
        <v>1</v>
      </c>
      <c r="O52" t="b">
        <f t="shared" si="3"/>
        <v>1</v>
      </c>
    </row>
    <row r="53" spans="2:15" x14ac:dyDescent="0.25">
      <c r="D53" t="s">
        <v>967</v>
      </c>
      <c r="H53" t="s">
        <v>967</v>
      </c>
      <c r="L53" t="s">
        <v>967</v>
      </c>
      <c r="N53" t="b">
        <f t="shared" si="0"/>
        <v>1</v>
      </c>
      <c r="O53" t="b">
        <f t="shared" si="3"/>
        <v>1</v>
      </c>
    </row>
    <row r="54" spans="2:15" x14ac:dyDescent="0.25">
      <c r="B54" t="s">
        <v>904</v>
      </c>
      <c r="C54" t="s">
        <v>823</v>
      </c>
      <c r="D54">
        <v>148176.14853809981</v>
      </c>
      <c r="F54" t="s">
        <v>904</v>
      </c>
      <c r="H54">
        <v>125000</v>
      </c>
      <c r="J54" t="s">
        <v>904</v>
      </c>
      <c r="L54">
        <v>87950</v>
      </c>
      <c r="N54" t="b">
        <f t="shared" si="0"/>
        <v>1</v>
      </c>
    </row>
    <row r="55" spans="2:15" x14ac:dyDescent="0.25">
      <c r="C55" t="s">
        <v>478</v>
      </c>
      <c r="D55">
        <v>90030.001089324578</v>
      </c>
      <c r="G55" t="s">
        <v>478</v>
      </c>
      <c r="H55">
        <v>75000</v>
      </c>
      <c r="K55" t="s">
        <v>478</v>
      </c>
      <c r="L55">
        <v>47500</v>
      </c>
      <c r="N55" t="b">
        <f t="shared" si="0"/>
        <v>1</v>
      </c>
      <c r="O55" t="b">
        <f t="shared" ref="O55:O67" si="4">IF(C55=G55,IF(G55=K55,TRUE,FALSE),FALSE)</f>
        <v>1</v>
      </c>
    </row>
    <row r="56" spans="2:15" x14ac:dyDescent="0.25">
      <c r="C56" t="s">
        <v>479</v>
      </c>
      <c r="D56">
        <v>167140.89713541651</v>
      </c>
      <c r="G56" t="s">
        <v>479</v>
      </c>
      <c r="H56">
        <v>145950</v>
      </c>
      <c r="K56" t="s">
        <v>479</v>
      </c>
      <c r="L56">
        <v>106649.5</v>
      </c>
      <c r="N56" t="b">
        <f t="shared" si="0"/>
        <v>1</v>
      </c>
      <c r="O56" t="b">
        <f t="shared" si="4"/>
        <v>1</v>
      </c>
    </row>
    <row r="57" spans="2:15" x14ac:dyDescent="0.25">
      <c r="C57" t="s">
        <v>480</v>
      </c>
      <c r="D57">
        <v>192498.7</v>
      </c>
      <c r="G57" t="s">
        <v>480</v>
      </c>
      <c r="H57">
        <v>155000</v>
      </c>
      <c r="K57" t="s">
        <v>480</v>
      </c>
      <c r="L57">
        <v>118000</v>
      </c>
      <c r="N57" t="b">
        <f t="shared" si="0"/>
        <v>1</v>
      </c>
      <c r="O57" t="b">
        <f t="shared" si="4"/>
        <v>1</v>
      </c>
    </row>
    <row r="58" spans="2:15" x14ac:dyDescent="0.25">
      <c r="C58" t="s">
        <v>481</v>
      </c>
      <c r="D58">
        <v>96629.646453089343</v>
      </c>
      <c r="G58" t="s">
        <v>481</v>
      </c>
      <c r="H58">
        <v>85000</v>
      </c>
      <c r="K58" t="s">
        <v>481</v>
      </c>
      <c r="L58">
        <v>60000</v>
      </c>
      <c r="N58" t="b">
        <f t="shared" si="0"/>
        <v>1</v>
      </c>
      <c r="O58" t="b">
        <f t="shared" si="4"/>
        <v>1</v>
      </c>
    </row>
    <row r="59" spans="2:15" x14ac:dyDescent="0.25">
      <c r="C59" t="s">
        <v>482</v>
      </c>
      <c r="D59">
        <v>145807.77680043975</v>
      </c>
      <c r="G59" t="s">
        <v>482</v>
      </c>
      <c r="H59">
        <v>125000</v>
      </c>
      <c r="K59" t="s">
        <v>482</v>
      </c>
      <c r="L59">
        <v>97000</v>
      </c>
      <c r="N59" t="b">
        <f t="shared" si="0"/>
        <v>1</v>
      </c>
      <c r="O59" t="b">
        <f t="shared" si="4"/>
        <v>1</v>
      </c>
    </row>
    <row r="60" spans="2:15" x14ac:dyDescent="0.25">
      <c r="C60" t="s">
        <v>483</v>
      </c>
      <c r="D60">
        <v>106787.50699999991</v>
      </c>
      <c r="G60" t="s">
        <v>483</v>
      </c>
      <c r="H60">
        <v>83000</v>
      </c>
      <c r="K60" t="s">
        <v>483</v>
      </c>
      <c r="L60">
        <v>55000</v>
      </c>
      <c r="N60" t="b">
        <f t="shared" si="0"/>
        <v>1</v>
      </c>
      <c r="O60" t="b">
        <f t="shared" si="4"/>
        <v>1</v>
      </c>
    </row>
    <row r="61" spans="2:15" x14ac:dyDescent="0.25">
      <c r="C61" t="s">
        <v>484</v>
      </c>
      <c r="D61">
        <v>132755.0819061799</v>
      </c>
      <c r="G61" t="s">
        <v>484</v>
      </c>
      <c r="H61">
        <v>115000</v>
      </c>
      <c r="K61" t="s">
        <v>484</v>
      </c>
      <c r="L61">
        <v>82000</v>
      </c>
      <c r="N61" t="b">
        <f t="shared" si="0"/>
        <v>1</v>
      </c>
      <c r="O61" t="b">
        <f t="shared" si="4"/>
        <v>1</v>
      </c>
    </row>
    <row r="62" spans="2:15" x14ac:dyDescent="0.25">
      <c r="C62" t="s">
        <v>485</v>
      </c>
      <c r="D62">
        <v>222784.87080536917</v>
      </c>
      <c r="G62" t="s">
        <v>485</v>
      </c>
      <c r="H62">
        <v>184995</v>
      </c>
      <c r="K62" t="s">
        <v>485</v>
      </c>
      <c r="L62">
        <v>130000</v>
      </c>
      <c r="N62" t="b">
        <f t="shared" si="0"/>
        <v>1</v>
      </c>
      <c r="O62" t="b">
        <f t="shared" si="4"/>
        <v>1</v>
      </c>
    </row>
    <row r="63" spans="2:15" x14ac:dyDescent="0.25">
      <c r="C63" t="s">
        <v>486</v>
      </c>
      <c r="D63">
        <v>127879.83429394795</v>
      </c>
      <c r="G63" t="s">
        <v>486</v>
      </c>
      <c r="H63">
        <v>112975</v>
      </c>
      <c r="K63" t="s">
        <v>486</v>
      </c>
      <c r="L63">
        <v>76500</v>
      </c>
      <c r="N63" t="b">
        <f t="shared" si="0"/>
        <v>1</v>
      </c>
      <c r="O63" t="b">
        <f t="shared" si="4"/>
        <v>1</v>
      </c>
    </row>
    <row r="64" spans="2:15" x14ac:dyDescent="0.25">
      <c r="C64" t="s">
        <v>487</v>
      </c>
      <c r="D64">
        <v>154781.09527754746</v>
      </c>
      <c r="G64" t="s">
        <v>487</v>
      </c>
      <c r="H64">
        <v>139500</v>
      </c>
      <c r="K64" t="s">
        <v>487</v>
      </c>
      <c r="L64">
        <v>107000</v>
      </c>
      <c r="N64" t="b">
        <f t="shared" si="0"/>
        <v>1</v>
      </c>
      <c r="O64" t="b">
        <f t="shared" si="4"/>
        <v>1</v>
      </c>
    </row>
    <row r="65" spans="2:15" x14ac:dyDescent="0.25">
      <c r="C65" t="s">
        <v>488</v>
      </c>
      <c r="D65">
        <v>191192.77433628324</v>
      </c>
      <c r="G65" t="s">
        <v>488</v>
      </c>
      <c r="H65">
        <v>157000</v>
      </c>
      <c r="K65" t="s">
        <v>488</v>
      </c>
      <c r="L65">
        <v>119700</v>
      </c>
      <c r="N65" t="b">
        <f t="shared" si="0"/>
        <v>1</v>
      </c>
      <c r="O65" t="b">
        <f t="shared" si="4"/>
        <v>1</v>
      </c>
    </row>
    <row r="66" spans="2:15" x14ac:dyDescent="0.25">
      <c r="C66" t="s">
        <v>489</v>
      </c>
      <c r="D66">
        <v>158707.29438893165</v>
      </c>
      <c r="G66" t="s">
        <v>489</v>
      </c>
      <c r="H66">
        <v>135000</v>
      </c>
      <c r="K66" t="s">
        <v>489</v>
      </c>
      <c r="L66">
        <v>104210</v>
      </c>
      <c r="N66" t="b">
        <f t="shared" si="0"/>
        <v>1</v>
      </c>
      <c r="O66" t="b">
        <f t="shared" si="4"/>
        <v>1</v>
      </c>
    </row>
    <row r="67" spans="2:15" x14ac:dyDescent="0.25">
      <c r="D67" t="s">
        <v>967</v>
      </c>
      <c r="H67" t="s">
        <v>967</v>
      </c>
      <c r="L67" t="s">
        <v>967</v>
      </c>
      <c r="N67" t="b">
        <f t="shared" si="0"/>
        <v>1</v>
      </c>
      <c r="O67" t="b">
        <f t="shared" si="4"/>
        <v>1</v>
      </c>
    </row>
    <row r="68" spans="2:15" x14ac:dyDescent="0.25">
      <c r="B68" t="s">
        <v>905</v>
      </c>
      <c r="C68" t="s">
        <v>905</v>
      </c>
      <c r="D68">
        <v>142610.81742631918</v>
      </c>
      <c r="F68" t="s">
        <v>905</v>
      </c>
      <c r="H68">
        <v>124000</v>
      </c>
      <c r="J68" t="s">
        <v>905</v>
      </c>
      <c r="L68">
        <v>85000</v>
      </c>
      <c r="N68" t="b">
        <f t="shared" si="0"/>
        <v>1</v>
      </c>
    </row>
    <row r="69" spans="2:15" x14ac:dyDescent="0.25">
      <c r="C69" t="s">
        <v>490</v>
      </c>
      <c r="D69">
        <v>116116.5462459195</v>
      </c>
      <c r="G69" t="s">
        <v>490</v>
      </c>
      <c r="H69">
        <v>105000</v>
      </c>
      <c r="K69" t="s">
        <v>490</v>
      </c>
      <c r="L69">
        <v>78000</v>
      </c>
      <c r="N69" t="b">
        <f t="shared" si="0"/>
        <v>1</v>
      </c>
      <c r="O69" t="b">
        <f t="shared" ref="O69:O76" si="5">IF(C69=G69,IF(G69=K69,TRUE,FALSE),FALSE)</f>
        <v>1</v>
      </c>
    </row>
    <row r="70" spans="2:15" x14ac:dyDescent="0.25">
      <c r="C70" t="s">
        <v>491</v>
      </c>
      <c r="D70">
        <v>128204.77395374449</v>
      </c>
      <c r="G70" t="s">
        <v>491</v>
      </c>
      <c r="H70">
        <v>110850</v>
      </c>
      <c r="K70" t="s">
        <v>491</v>
      </c>
      <c r="L70">
        <v>73500</v>
      </c>
      <c r="N70" t="b">
        <f t="shared" si="0"/>
        <v>1</v>
      </c>
      <c r="O70" t="b">
        <f t="shared" si="5"/>
        <v>1</v>
      </c>
    </row>
    <row r="71" spans="2:15" x14ac:dyDescent="0.25">
      <c r="C71" t="s">
        <v>493</v>
      </c>
      <c r="D71">
        <v>119796.72253521129</v>
      </c>
      <c r="G71" t="s">
        <v>906</v>
      </c>
      <c r="H71">
        <v>106500</v>
      </c>
      <c r="K71" t="s">
        <v>906</v>
      </c>
      <c r="L71">
        <v>74475</v>
      </c>
      <c r="N71" t="b">
        <f t="shared" si="0"/>
        <v>1</v>
      </c>
      <c r="O71" t="b">
        <f t="shared" si="5"/>
        <v>0</v>
      </c>
    </row>
    <row r="72" spans="2:15" x14ac:dyDescent="0.25">
      <c r="C72" t="s">
        <v>492</v>
      </c>
      <c r="D72">
        <v>159744.51416035078</v>
      </c>
      <c r="G72" t="s">
        <v>492</v>
      </c>
      <c r="H72">
        <v>140000</v>
      </c>
      <c r="K72" t="s">
        <v>492</v>
      </c>
      <c r="L72">
        <v>102500</v>
      </c>
      <c r="N72" t="b">
        <f t="shared" si="0"/>
        <v>1</v>
      </c>
      <c r="O72" t="b">
        <f t="shared" si="5"/>
        <v>1</v>
      </c>
    </row>
    <row r="73" spans="2:15" x14ac:dyDescent="0.25">
      <c r="C73" t="s">
        <v>494</v>
      </c>
      <c r="D73">
        <v>163309.88509705718</v>
      </c>
      <c r="G73" t="s">
        <v>494</v>
      </c>
      <c r="H73">
        <v>136000</v>
      </c>
      <c r="K73" t="s">
        <v>494</v>
      </c>
      <c r="L73">
        <v>98500</v>
      </c>
      <c r="N73" t="b">
        <f t="shared" si="0"/>
        <v>1</v>
      </c>
      <c r="O73" t="b">
        <f t="shared" si="5"/>
        <v>1</v>
      </c>
    </row>
    <row r="74" spans="2:15" x14ac:dyDescent="0.25">
      <c r="D74" t="s">
        <v>967</v>
      </c>
      <c r="H74" t="s">
        <v>967</v>
      </c>
      <c r="L74" t="s">
        <v>967</v>
      </c>
      <c r="N74" t="b">
        <f t="shared" ref="N74:N137" si="6">IF(B74=F74,IF(F74=J74,TRUE,FALSE),FALSE)</f>
        <v>1</v>
      </c>
      <c r="O74" t="b">
        <f t="shared" si="5"/>
        <v>1</v>
      </c>
    </row>
    <row r="75" spans="2:15" x14ac:dyDescent="0.25">
      <c r="D75" t="s">
        <v>40</v>
      </c>
      <c r="H75" t="s">
        <v>40</v>
      </c>
      <c r="L75" t="s">
        <v>40</v>
      </c>
      <c r="N75" t="b">
        <f t="shared" si="6"/>
        <v>1</v>
      </c>
      <c r="O75" t="b">
        <f t="shared" si="5"/>
        <v>1</v>
      </c>
    </row>
    <row r="76" spans="2:15" x14ac:dyDescent="0.25">
      <c r="D76" t="s">
        <v>967</v>
      </c>
      <c r="H76" t="s">
        <v>967</v>
      </c>
      <c r="L76" t="s">
        <v>967</v>
      </c>
      <c r="N76" t="b">
        <f t="shared" si="6"/>
        <v>1</v>
      </c>
      <c r="O76" t="b">
        <f t="shared" si="5"/>
        <v>1</v>
      </c>
    </row>
    <row r="77" spans="2:15" x14ac:dyDescent="0.25">
      <c r="B77" t="s">
        <v>907</v>
      </c>
      <c r="C77" t="s">
        <v>495</v>
      </c>
      <c r="D77">
        <v>163297.7488204898</v>
      </c>
      <c r="F77" t="s">
        <v>907</v>
      </c>
      <c r="H77">
        <v>138000</v>
      </c>
      <c r="J77" t="s">
        <v>907</v>
      </c>
      <c r="L77">
        <v>106950</v>
      </c>
      <c r="N77" t="b">
        <f t="shared" si="6"/>
        <v>1</v>
      </c>
    </row>
    <row r="78" spans="2:15" x14ac:dyDescent="0.25">
      <c r="B78" t="s">
        <v>908</v>
      </c>
      <c r="C78" t="s">
        <v>496</v>
      </c>
      <c r="D78">
        <v>97786.320626853121</v>
      </c>
      <c r="F78" t="s">
        <v>908</v>
      </c>
      <c r="H78">
        <v>88000</v>
      </c>
      <c r="J78" t="s">
        <v>908</v>
      </c>
      <c r="L78">
        <v>65000</v>
      </c>
      <c r="N78" t="b">
        <f t="shared" si="6"/>
        <v>1</v>
      </c>
    </row>
    <row r="79" spans="2:15" x14ac:dyDescent="0.25">
      <c r="B79" t="s">
        <v>909</v>
      </c>
      <c r="C79" t="s">
        <v>497</v>
      </c>
      <c r="D79">
        <v>120309.10880262424</v>
      </c>
      <c r="F79" t="s">
        <v>909</v>
      </c>
      <c r="H79">
        <v>110000</v>
      </c>
      <c r="J79" t="s">
        <v>909</v>
      </c>
      <c r="L79">
        <v>72750</v>
      </c>
      <c r="N79" t="b">
        <f t="shared" si="6"/>
        <v>1</v>
      </c>
    </row>
    <row r="80" spans="2:15" x14ac:dyDescent="0.25">
      <c r="B80" t="s">
        <v>910</v>
      </c>
      <c r="C80" t="s">
        <v>498</v>
      </c>
      <c r="D80">
        <v>125992.6748538012</v>
      </c>
      <c r="F80" t="s">
        <v>910</v>
      </c>
      <c r="H80">
        <v>112000</v>
      </c>
      <c r="J80" t="s">
        <v>910</v>
      </c>
      <c r="L80">
        <v>85000</v>
      </c>
      <c r="N80" t="b">
        <f t="shared" si="6"/>
        <v>1</v>
      </c>
    </row>
    <row r="81" spans="2:15" x14ac:dyDescent="0.25">
      <c r="B81" t="s">
        <v>911</v>
      </c>
      <c r="C81" t="s">
        <v>499</v>
      </c>
      <c r="D81">
        <v>201286.29274165788</v>
      </c>
      <c r="F81" t="s">
        <v>911</v>
      </c>
      <c r="H81">
        <v>173250</v>
      </c>
      <c r="J81" t="s">
        <v>911</v>
      </c>
      <c r="L81">
        <v>140000</v>
      </c>
      <c r="N81" t="b">
        <f t="shared" si="6"/>
        <v>1</v>
      </c>
    </row>
    <row r="82" spans="2:15" x14ac:dyDescent="0.25">
      <c r="D82" t="s">
        <v>967</v>
      </c>
      <c r="H82" t="s">
        <v>967</v>
      </c>
      <c r="L82" t="s">
        <v>967</v>
      </c>
      <c r="N82" t="b">
        <f t="shared" si="6"/>
        <v>1</v>
      </c>
      <c r="O82" t="b">
        <f>IF(C82=G82,IF(G82=K82,TRUE,FALSE),FALSE)</f>
        <v>1</v>
      </c>
    </row>
    <row r="83" spans="2:15" x14ac:dyDescent="0.25">
      <c r="B83" t="s">
        <v>824</v>
      </c>
      <c r="C83" t="s">
        <v>824</v>
      </c>
      <c r="D83">
        <v>218113.33537140634</v>
      </c>
      <c r="F83" t="s">
        <v>824</v>
      </c>
      <c r="H83">
        <v>178000</v>
      </c>
      <c r="J83" t="s">
        <v>824</v>
      </c>
      <c r="L83">
        <v>130000</v>
      </c>
      <c r="N83" t="b">
        <f t="shared" si="6"/>
        <v>1</v>
      </c>
    </row>
    <row r="84" spans="2:15" x14ac:dyDescent="0.25">
      <c r="C84" t="s">
        <v>500</v>
      </c>
      <c r="D84">
        <v>202729.05850340126</v>
      </c>
      <c r="G84" t="s">
        <v>500</v>
      </c>
      <c r="H84">
        <v>175000</v>
      </c>
      <c r="K84" t="s">
        <v>500</v>
      </c>
      <c r="L84">
        <v>125000</v>
      </c>
      <c r="N84" t="b">
        <f t="shared" si="6"/>
        <v>1</v>
      </c>
      <c r="O84" t="b">
        <f t="shared" ref="O84:O91" si="7">IF(C84=G84,IF(G84=K84,TRUE,FALSE),FALSE)</f>
        <v>1</v>
      </c>
    </row>
    <row r="85" spans="2:15" x14ac:dyDescent="0.25">
      <c r="C85" t="s">
        <v>501</v>
      </c>
      <c r="D85">
        <v>240055.70292044288</v>
      </c>
      <c r="G85" t="s">
        <v>501</v>
      </c>
      <c r="H85">
        <v>200000</v>
      </c>
      <c r="K85" t="s">
        <v>501</v>
      </c>
      <c r="L85">
        <v>150000</v>
      </c>
      <c r="N85" t="b">
        <f t="shared" si="6"/>
        <v>1</v>
      </c>
      <c r="O85" t="b">
        <f t="shared" si="7"/>
        <v>1</v>
      </c>
    </row>
    <row r="86" spans="2:15" x14ac:dyDescent="0.25">
      <c r="C86" t="s">
        <v>502</v>
      </c>
      <c r="D86">
        <v>268479.62534059933</v>
      </c>
      <c r="G86" t="s">
        <v>502</v>
      </c>
      <c r="H86">
        <v>215000</v>
      </c>
      <c r="K86" t="s">
        <v>502</v>
      </c>
      <c r="L86">
        <v>155000</v>
      </c>
      <c r="N86" t="b">
        <f t="shared" si="6"/>
        <v>1</v>
      </c>
      <c r="O86" t="b">
        <f t="shared" si="7"/>
        <v>1</v>
      </c>
    </row>
    <row r="87" spans="2:15" x14ac:dyDescent="0.25">
      <c r="C87" t="s">
        <v>503</v>
      </c>
      <c r="D87">
        <v>214401.87601626007</v>
      </c>
      <c r="G87" t="s">
        <v>503</v>
      </c>
      <c r="H87">
        <v>180000</v>
      </c>
      <c r="K87" t="s">
        <v>503</v>
      </c>
      <c r="L87">
        <v>135000</v>
      </c>
      <c r="N87" t="b">
        <f t="shared" si="6"/>
        <v>1</v>
      </c>
      <c r="O87" t="b">
        <f t="shared" si="7"/>
        <v>1</v>
      </c>
    </row>
    <row r="88" spans="2:15" x14ac:dyDescent="0.25">
      <c r="C88" t="s">
        <v>504</v>
      </c>
      <c r="D88">
        <v>222768.71165644168</v>
      </c>
      <c r="G88" t="s">
        <v>504</v>
      </c>
      <c r="H88">
        <v>184000</v>
      </c>
      <c r="K88" t="s">
        <v>504</v>
      </c>
      <c r="L88">
        <v>142500</v>
      </c>
      <c r="N88" t="b">
        <f t="shared" si="6"/>
        <v>1</v>
      </c>
      <c r="O88" t="b">
        <f t="shared" si="7"/>
        <v>1</v>
      </c>
    </row>
    <row r="89" spans="2:15" x14ac:dyDescent="0.25">
      <c r="C89" t="s">
        <v>505</v>
      </c>
      <c r="D89">
        <v>163333.4180754227</v>
      </c>
      <c r="G89" t="s">
        <v>505</v>
      </c>
      <c r="H89">
        <v>144500</v>
      </c>
      <c r="K89" t="s">
        <v>505</v>
      </c>
      <c r="L89">
        <v>105000</v>
      </c>
      <c r="N89" t="b">
        <f t="shared" si="6"/>
        <v>1</v>
      </c>
      <c r="O89" t="b">
        <f t="shared" si="7"/>
        <v>1</v>
      </c>
    </row>
    <row r="90" spans="2:15" x14ac:dyDescent="0.25">
      <c r="C90" t="s">
        <v>506</v>
      </c>
      <c r="D90">
        <v>182442.96093023242</v>
      </c>
      <c r="G90" t="s">
        <v>506</v>
      </c>
      <c r="H90">
        <v>156750</v>
      </c>
      <c r="K90" t="s">
        <v>506</v>
      </c>
      <c r="L90">
        <v>116460</v>
      </c>
      <c r="N90" t="b">
        <f t="shared" si="6"/>
        <v>1</v>
      </c>
      <c r="O90" t="b">
        <f t="shared" si="7"/>
        <v>1</v>
      </c>
    </row>
    <row r="91" spans="2:15" x14ac:dyDescent="0.25">
      <c r="D91" t="s">
        <v>967</v>
      </c>
      <c r="H91" t="s">
        <v>967</v>
      </c>
      <c r="L91" t="s">
        <v>967</v>
      </c>
      <c r="N91" t="b">
        <f t="shared" si="6"/>
        <v>1</v>
      </c>
      <c r="O91" t="b">
        <f t="shared" si="7"/>
        <v>1</v>
      </c>
    </row>
    <row r="92" spans="2:15" x14ac:dyDescent="0.25">
      <c r="B92" t="s">
        <v>912</v>
      </c>
      <c r="C92" t="s">
        <v>912</v>
      </c>
      <c r="D92">
        <v>133249.41334066601</v>
      </c>
      <c r="F92" t="s">
        <v>912</v>
      </c>
      <c r="H92">
        <v>115000</v>
      </c>
      <c r="J92" t="s">
        <v>912</v>
      </c>
      <c r="L92">
        <v>82000</v>
      </c>
      <c r="N92" t="b">
        <f t="shared" si="6"/>
        <v>1</v>
      </c>
    </row>
    <row r="93" spans="2:15" x14ac:dyDescent="0.25">
      <c r="C93" t="s">
        <v>507</v>
      </c>
      <c r="D93">
        <v>117434.35097493044</v>
      </c>
      <c r="G93" t="s">
        <v>507</v>
      </c>
      <c r="H93">
        <v>105000</v>
      </c>
      <c r="K93" t="s">
        <v>507</v>
      </c>
      <c r="L93">
        <v>73500</v>
      </c>
      <c r="N93" t="b">
        <f t="shared" si="6"/>
        <v>1</v>
      </c>
      <c r="O93" t="b">
        <f>IF(C93=G93,IF(G93=K93,TRUE,FALSE),FALSE)</f>
        <v>1</v>
      </c>
    </row>
    <row r="94" spans="2:15" x14ac:dyDescent="0.25">
      <c r="C94" t="s">
        <v>508</v>
      </c>
      <c r="D94">
        <v>123131.572256429</v>
      </c>
      <c r="G94" t="s">
        <v>508</v>
      </c>
      <c r="H94">
        <v>110000</v>
      </c>
      <c r="K94" t="s">
        <v>508</v>
      </c>
      <c r="L94">
        <v>80000</v>
      </c>
      <c r="N94" t="b">
        <f t="shared" si="6"/>
        <v>1</v>
      </c>
      <c r="O94" t="b">
        <f>IF(C94=G94,IF(G94=K94,TRUE,FALSE),FALSE)</f>
        <v>1</v>
      </c>
    </row>
    <row r="95" spans="2:15" x14ac:dyDescent="0.25">
      <c r="C95" t="s">
        <v>509</v>
      </c>
      <c r="D95">
        <v>127677.34234627138</v>
      </c>
      <c r="G95" t="s">
        <v>509</v>
      </c>
      <c r="H95">
        <v>115000</v>
      </c>
      <c r="K95" t="s">
        <v>509</v>
      </c>
      <c r="L95">
        <v>84500</v>
      </c>
      <c r="N95" t="b">
        <f t="shared" si="6"/>
        <v>1</v>
      </c>
      <c r="O95" t="b">
        <f>IF(C95=G95,IF(G95=K95,TRUE,FALSE),FALSE)</f>
        <v>1</v>
      </c>
    </row>
    <row r="96" spans="2:15" x14ac:dyDescent="0.25">
      <c r="C96" t="s">
        <v>510</v>
      </c>
      <c r="D96">
        <v>148838.51811664432</v>
      </c>
      <c r="G96" t="s">
        <v>510</v>
      </c>
      <c r="H96">
        <v>122000</v>
      </c>
      <c r="K96" t="s">
        <v>510</v>
      </c>
      <c r="L96">
        <v>89000</v>
      </c>
      <c r="N96" t="b">
        <f t="shared" si="6"/>
        <v>1</v>
      </c>
      <c r="O96" t="b">
        <f>IF(C96=G96,IF(G96=K96,TRUE,FALSE),FALSE)</f>
        <v>1</v>
      </c>
    </row>
    <row r="97" spans="2:15" x14ac:dyDescent="0.25">
      <c r="D97" t="s">
        <v>967</v>
      </c>
      <c r="H97" t="s">
        <v>967</v>
      </c>
      <c r="L97" t="s">
        <v>967</v>
      </c>
      <c r="N97" t="b">
        <f t="shared" si="6"/>
        <v>1</v>
      </c>
      <c r="O97" t="b">
        <f>IF(C97=G97,IF(G97=K97,TRUE,FALSE),FALSE)</f>
        <v>1</v>
      </c>
    </row>
    <row r="98" spans="2:15" x14ac:dyDescent="0.25">
      <c r="B98" t="s">
        <v>913</v>
      </c>
      <c r="C98" t="s">
        <v>913</v>
      </c>
      <c r="D98">
        <v>149592.66954774773</v>
      </c>
      <c r="F98" t="s">
        <v>913</v>
      </c>
      <c r="H98">
        <v>125000</v>
      </c>
      <c r="J98" t="s">
        <v>913</v>
      </c>
      <c r="L98">
        <v>90000</v>
      </c>
      <c r="N98" t="b">
        <f t="shared" si="6"/>
        <v>1</v>
      </c>
    </row>
    <row r="99" spans="2:15" x14ac:dyDescent="0.25">
      <c r="C99" t="s">
        <v>511</v>
      </c>
      <c r="D99">
        <v>142007.31135206897</v>
      </c>
      <c r="G99" t="s">
        <v>511</v>
      </c>
      <c r="H99">
        <v>118000</v>
      </c>
      <c r="K99" t="s">
        <v>511</v>
      </c>
      <c r="L99">
        <v>82500</v>
      </c>
      <c r="N99" t="b">
        <f t="shared" si="6"/>
        <v>1</v>
      </c>
      <c r="O99" t="b">
        <f t="shared" ref="O99:O106" si="8">IF(C99=G99,IF(G99=K99,TRUE,FALSE),FALSE)</f>
        <v>1</v>
      </c>
    </row>
    <row r="100" spans="2:15" x14ac:dyDescent="0.25">
      <c r="C100" t="s">
        <v>512</v>
      </c>
      <c r="D100">
        <v>139623.67047010519</v>
      </c>
      <c r="G100" t="s">
        <v>512</v>
      </c>
      <c r="H100">
        <v>117000</v>
      </c>
      <c r="K100" t="s">
        <v>512</v>
      </c>
      <c r="L100">
        <v>82000</v>
      </c>
      <c r="N100" t="b">
        <f t="shared" si="6"/>
        <v>1</v>
      </c>
      <c r="O100" t="b">
        <f t="shared" si="8"/>
        <v>1</v>
      </c>
    </row>
    <row r="101" spans="2:15" x14ac:dyDescent="0.25">
      <c r="C101" t="s">
        <v>513</v>
      </c>
      <c r="D101">
        <v>143583.89664528787</v>
      </c>
      <c r="G101" t="s">
        <v>513</v>
      </c>
      <c r="H101">
        <v>123000</v>
      </c>
      <c r="K101" t="s">
        <v>513</v>
      </c>
      <c r="L101">
        <v>89999</v>
      </c>
      <c r="N101" t="b">
        <f t="shared" si="6"/>
        <v>1</v>
      </c>
      <c r="O101" t="b">
        <f t="shared" si="8"/>
        <v>1</v>
      </c>
    </row>
    <row r="102" spans="2:15" x14ac:dyDescent="0.25">
      <c r="C102" t="s">
        <v>514</v>
      </c>
      <c r="D102">
        <v>166155.27881899892</v>
      </c>
      <c r="G102" t="s">
        <v>514</v>
      </c>
      <c r="H102">
        <v>140000</v>
      </c>
      <c r="K102" t="s">
        <v>514</v>
      </c>
      <c r="L102">
        <v>102000</v>
      </c>
      <c r="N102" t="b">
        <f t="shared" si="6"/>
        <v>1</v>
      </c>
      <c r="O102" t="b">
        <f t="shared" si="8"/>
        <v>1</v>
      </c>
    </row>
    <row r="103" spans="2:15" x14ac:dyDescent="0.25">
      <c r="C103" t="s">
        <v>515</v>
      </c>
      <c r="D103">
        <v>132560.09052631573</v>
      </c>
      <c r="G103" t="s">
        <v>515</v>
      </c>
      <c r="H103">
        <v>118000</v>
      </c>
      <c r="K103" t="s">
        <v>515</v>
      </c>
      <c r="L103">
        <v>85000</v>
      </c>
      <c r="N103" t="b">
        <f t="shared" si="6"/>
        <v>1</v>
      </c>
      <c r="O103" t="b">
        <f t="shared" si="8"/>
        <v>1</v>
      </c>
    </row>
    <row r="104" spans="2:15" x14ac:dyDescent="0.25">
      <c r="D104" t="s">
        <v>967</v>
      </c>
      <c r="H104" t="s">
        <v>967</v>
      </c>
      <c r="L104" t="s">
        <v>967</v>
      </c>
      <c r="N104" t="b">
        <f t="shared" si="6"/>
        <v>1</v>
      </c>
      <c r="O104" t="b">
        <f t="shared" si="8"/>
        <v>1</v>
      </c>
    </row>
    <row r="105" spans="2:15" x14ac:dyDescent="0.25">
      <c r="D105" t="s">
        <v>40</v>
      </c>
      <c r="H105" t="s">
        <v>40</v>
      </c>
      <c r="L105" t="s">
        <v>40</v>
      </c>
      <c r="N105" t="b">
        <f t="shared" si="6"/>
        <v>1</v>
      </c>
      <c r="O105" t="b">
        <f t="shared" si="8"/>
        <v>1</v>
      </c>
    </row>
    <row r="106" spans="2:15" x14ac:dyDescent="0.25">
      <c r="D106" t="s">
        <v>967</v>
      </c>
      <c r="H106" t="s">
        <v>967</v>
      </c>
      <c r="L106" t="s">
        <v>967</v>
      </c>
      <c r="N106" t="b">
        <f t="shared" si="6"/>
        <v>1</v>
      </c>
      <c r="O106" t="b">
        <f t="shared" si="8"/>
        <v>1</v>
      </c>
    </row>
    <row r="107" spans="2:15" x14ac:dyDescent="0.25">
      <c r="B107" t="s">
        <v>914</v>
      </c>
      <c r="C107" t="s">
        <v>516</v>
      </c>
      <c r="D107">
        <v>136104.13508832705</v>
      </c>
      <c r="F107" t="s">
        <v>914</v>
      </c>
      <c r="H107">
        <v>119000</v>
      </c>
      <c r="J107" t="s">
        <v>914</v>
      </c>
      <c r="L107">
        <v>87500</v>
      </c>
      <c r="N107" t="b">
        <f t="shared" si="6"/>
        <v>1</v>
      </c>
    </row>
    <row r="108" spans="2:15" x14ac:dyDescent="0.25">
      <c r="B108" t="s">
        <v>915</v>
      </c>
      <c r="C108" t="s">
        <v>517</v>
      </c>
      <c r="D108">
        <v>139241.62071681788</v>
      </c>
      <c r="F108" t="s">
        <v>915</v>
      </c>
      <c r="H108">
        <v>122500</v>
      </c>
      <c r="J108" t="s">
        <v>915</v>
      </c>
      <c r="L108">
        <v>95000</v>
      </c>
      <c r="N108" t="b">
        <f t="shared" si="6"/>
        <v>1</v>
      </c>
    </row>
    <row r="109" spans="2:15" x14ac:dyDescent="0.25">
      <c r="B109" t="s">
        <v>916</v>
      </c>
      <c r="C109" t="s">
        <v>518</v>
      </c>
      <c r="D109">
        <v>118310.55373475622</v>
      </c>
      <c r="F109" t="s">
        <v>916</v>
      </c>
      <c r="H109">
        <v>95000</v>
      </c>
      <c r="J109" t="s">
        <v>916</v>
      </c>
      <c r="L109">
        <v>72000</v>
      </c>
      <c r="N109" t="b">
        <f t="shared" si="6"/>
        <v>1</v>
      </c>
    </row>
    <row r="110" spans="2:15" x14ac:dyDescent="0.25">
      <c r="B110" t="s">
        <v>917</v>
      </c>
      <c r="C110" t="s">
        <v>519</v>
      </c>
      <c r="D110">
        <v>252090.66157205237</v>
      </c>
      <c r="F110" t="s">
        <v>917</v>
      </c>
      <c r="H110">
        <v>205000</v>
      </c>
      <c r="J110" t="s">
        <v>917</v>
      </c>
      <c r="L110">
        <v>149000</v>
      </c>
      <c r="N110" t="b">
        <f t="shared" si="6"/>
        <v>1</v>
      </c>
    </row>
    <row r="111" spans="2:15" x14ac:dyDescent="0.25">
      <c r="D111" t="s">
        <v>967</v>
      </c>
      <c r="H111" t="s">
        <v>967</v>
      </c>
      <c r="L111" t="s">
        <v>967</v>
      </c>
      <c r="N111" t="b">
        <f t="shared" si="6"/>
        <v>1</v>
      </c>
      <c r="O111" t="b">
        <f>IF(C111=G111,IF(G111=K111,TRUE,FALSE),FALSE)</f>
        <v>1</v>
      </c>
    </row>
    <row r="112" spans="2:15" x14ac:dyDescent="0.25">
      <c r="B112" t="s">
        <v>825</v>
      </c>
      <c r="C112" t="s">
        <v>825</v>
      </c>
      <c r="D112">
        <v>156842.70997151046</v>
      </c>
      <c r="F112" t="s">
        <v>825</v>
      </c>
      <c r="H112">
        <v>130500</v>
      </c>
      <c r="J112" t="s">
        <v>825</v>
      </c>
      <c r="L112">
        <v>95000</v>
      </c>
      <c r="N112" t="b">
        <f t="shared" si="6"/>
        <v>1</v>
      </c>
    </row>
    <row r="113" spans="2:15" x14ac:dyDescent="0.25">
      <c r="C113" t="s">
        <v>520</v>
      </c>
      <c r="D113">
        <v>153567.85309617937</v>
      </c>
      <c r="G113" t="s">
        <v>520</v>
      </c>
      <c r="H113">
        <v>125000</v>
      </c>
      <c r="K113" t="s">
        <v>520</v>
      </c>
      <c r="L113">
        <v>94000</v>
      </c>
      <c r="N113" t="b">
        <f t="shared" si="6"/>
        <v>1</v>
      </c>
      <c r="O113" t="b">
        <f t="shared" ref="O113:O121" si="9">IF(C113=G113,IF(G113=K113,TRUE,FALSE),FALSE)</f>
        <v>1</v>
      </c>
    </row>
    <row r="114" spans="2:15" x14ac:dyDescent="0.25">
      <c r="C114" t="s">
        <v>521</v>
      </c>
      <c r="D114">
        <v>107503.71581450659</v>
      </c>
      <c r="G114" t="s">
        <v>521</v>
      </c>
      <c r="H114">
        <v>95000</v>
      </c>
      <c r="K114" t="s">
        <v>521</v>
      </c>
      <c r="L114">
        <v>70000</v>
      </c>
      <c r="N114" t="b">
        <f t="shared" si="6"/>
        <v>1</v>
      </c>
      <c r="O114" t="b">
        <f t="shared" si="9"/>
        <v>1</v>
      </c>
    </row>
    <row r="115" spans="2:15" x14ac:dyDescent="0.25">
      <c r="C115" t="s">
        <v>522</v>
      </c>
      <c r="D115">
        <v>130815.01332064718</v>
      </c>
      <c r="G115" t="s">
        <v>522</v>
      </c>
      <c r="H115">
        <v>117500</v>
      </c>
      <c r="K115" t="s">
        <v>522</v>
      </c>
      <c r="L115">
        <v>87000</v>
      </c>
      <c r="N115" t="b">
        <f t="shared" si="6"/>
        <v>1</v>
      </c>
      <c r="O115" t="b">
        <f t="shared" si="9"/>
        <v>1</v>
      </c>
    </row>
    <row r="116" spans="2:15" x14ac:dyDescent="0.25">
      <c r="C116" t="s">
        <v>523</v>
      </c>
      <c r="D116">
        <v>237682.64987405532</v>
      </c>
      <c r="G116" t="s">
        <v>523</v>
      </c>
      <c r="H116">
        <v>200000</v>
      </c>
      <c r="K116" t="s">
        <v>523</v>
      </c>
      <c r="L116">
        <v>145000</v>
      </c>
      <c r="N116" t="b">
        <f t="shared" si="6"/>
        <v>1</v>
      </c>
      <c r="O116" t="b">
        <f t="shared" si="9"/>
        <v>1</v>
      </c>
    </row>
    <row r="117" spans="2:15" x14ac:dyDescent="0.25">
      <c r="C117" t="s">
        <v>524</v>
      </c>
      <c r="D117">
        <v>136340.91467823583</v>
      </c>
      <c r="G117" t="s">
        <v>524</v>
      </c>
      <c r="H117">
        <v>117500</v>
      </c>
      <c r="K117" t="s">
        <v>524</v>
      </c>
      <c r="L117">
        <v>88000</v>
      </c>
      <c r="N117" t="b">
        <f t="shared" si="6"/>
        <v>1</v>
      </c>
      <c r="O117" t="b">
        <f t="shared" si="9"/>
        <v>1</v>
      </c>
    </row>
    <row r="118" spans="2:15" x14ac:dyDescent="0.25">
      <c r="C118" t="s">
        <v>525</v>
      </c>
      <c r="D118">
        <v>176001.47203140368</v>
      </c>
      <c r="G118" t="s">
        <v>525</v>
      </c>
      <c r="H118">
        <v>149950</v>
      </c>
      <c r="K118" t="s">
        <v>525</v>
      </c>
      <c r="L118">
        <v>115000</v>
      </c>
      <c r="N118" t="b">
        <f t="shared" si="6"/>
        <v>1</v>
      </c>
      <c r="O118" t="b">
        <f t="shared" si="9"/>
        <v>1</v>
      </c>
    </row>
    <row r="119" spans="2:15" x14ac:dyDescent="0.25">
      <c r="C119" t="s">
        <v>526</v>
      </c>
      <c r="D119">
        <v>167637.48017148991</v>
      </c>
      <c r="G119" t="s">
        <v>526</v>
      </c>
      <c r="H119">
        <v>142258</v>
      </c>
      <c r="K119" t="s">
        <v>526</v>
      </c>
      <c r="L119">
        <v>105000</v>
      </c>
      <c r="N119" t="b">
        <f t="shared" si="6"/>
        <v>1</v>
      </c>
      <c r="O119" t="b">
        <f t="shared" si="9"/>
        <v>1</v>
      </c>
    </row>
    <row r="120" spans="2:15" x14ac:dyDescent="0.25">
      <c r="C120" t="s">
        <v>527</v>
      </c>
      <c r="D120">
        <v>163633.33090614891</v>
      </c>
      <c r="G120" t="s">
        <v>527</v>
      </c>
      <c r="H120">
        <v>142500</v>
      </c>
      <c r="K120" t="s">
        <v>527</v>
      </c>
      <c r="L120">
        <v>107750</v>
      </c>
      <c r="N120" t="b">
        <f t="shared" si="6"/>
        <v>1</v>
      </c>
      <c r="O120" t="b">
        <f t="shared" si="9"/>
        <v>1</v>
      </c>
    </row>
    <row r="121" spans="2:15" x14ac:dyDescent="0.25">
      <c r="D121" t="s">
        <v>967</v>
      </c>
      <c r="H121" t="s">
        <v>967</v>
      </c>
      <c r="L121" t="s">
        <v>967</v>
      </c>
      <c r="N121" t="b">
        <f t="shared" si="6"/>
        <v>1</v>
      </c>
      <c r="O121" t="b">
        <f t="shared" si="9"/>
        <v>1</v>
      </c>
    </row>
    <row r="122" spans="2:15" x14ac:dyDescent="0.25">
      <c r="B122" t="s">
        <v>918</v>
      </c>
      <c r="C122" t="s">
        <v>826</v>
      </c>
      <c r="D122">
        <v>185736.6532909231</v>
      </c>
      <c r="F122" t="s">
        <v>918</v>
      </c>
      <c r="H122">
        <v>155000</v>
      </c>
      <c r="J122" t="s">
        <v>918</v>
      </c>
      <c r="L122">
        <v>124000</v>
      </c>
      <c r="N122" t="b">
        <f t="shared" si="6"/>
        <v>1</v>
      </c>
    </row>
    <row r="123" spans="2:15" x14ac:dyDescent="0.25">
      <c r="C123" t="s">
        <v>528</v>
      </c>
      <c r="D123">
        <v>178023.36523929474</v>
      </c>
      <c r="G123" t="s">
        <v>528</v>
      </c>
      <c r="H123">
        <v>155000</v>
      </c>
      <c r="K123" t="s">
        <v>528</v>
      </c>
      <c r="L123">
        <v>128700</v>
      </c>
      <c r="N123" t="b">
        <f t="shared" si="6"/>
        <v>1</v>
      </c>
      <c r="O123" t="b">
        <f t="shared" ref="O123:O130" si="10">IF(C123=G123,IF(G123=K123,TRUE,FALSE),FALSE)</f>
        <v>1</v>
      </c>
    </row>
    <row r="124" spans="2:15" x14ac:dyDescent="0.25">
      <c r="C124" t="s">
        <v>529</v>
      </c>
      <c r="D124">
        <v>185524.27710280384</v>
      </c>
      <c r="G124" t="s">
        <v>529</v>
      </c>
      <c r="H124">
        <v>154000</v>
      </c>
      <c r="K124" t="s">
        <v>529</v>
      </c>
      <c r="L124">
        <v>122000</v>
      </c>
      <c r="N124" t="b">
        <f t="shared" si="6"/>
        <v>1</v>
      </c>
      <c r="O124" t="b">
        <f t="shared" si="10"/>
        <v>1</v>
      </c>
    </row>
    <row r="125" spans="2:15" x14ac:dyDescent="0.25">
      <c r="C125" t="s">
        <v>530</v>
      </c>
      <c r="D125">
        <v>230085.6501328611</v>
      </c>
      <c r="G125" t="s">
        <v>530</v>
      </c>
      <c r="H125">
        <v>186500</v>
      </c>
      <c r="K125" t="s">
        <v>530</v>
      </c>
      <c r="L125">
        <v>145000</v>
      </c>
      <c r="N125" t="b">
        <f t="shared" si="6"/>
        <v>1</v>
      </c>
      <c r="O125" t="b">
        <f t="shared" si="10"/>
        <v>1</v>
      </c>
    </row>
    <row r="126" spans="2:15" x14ac:dyDescent="0.25">
      <c r="C126" t="s">
        <v>531</v>
      </c>
      <c r="D126">
        <v>172533.26090169989</v>
      </c>
      <c r="G126" t="s">
        <v>531</v>
      </c>
      <c r="H126">
        <v>149000</v>
      </c>
      <c r="K126" t="s">
        <v>531</v>
      </c>
      <c r="L126">
        <v>117000</v>
      </c>
      <c r="N126" t="b">
        <f t="shared" si="6"/>
        <v>1</v>
      </c>
      <c r="O126" t="b">
        <f t="shared" si="10"/>
        <v>1</v>
      </c>
    </row>
    <row r="127" spans="2:15" x14ac:dyDescent="0.25">
      <c r="C127" t="s">
        <v>532</v>
      </c>
      <c r="D127">
        <v>188181.97560975602</v>
      </c>
      <c r="G127" t="s">
        <v>532</v>
      </c>
      <c r="H127">
        <v>157500</v>
      </c>
      <c r="K127" t="s">
        <v>532</v>
      </c>
      <c r="L127">
        <v>123987.5</v>
      </c>
      <c r="N127" t="b">
        <f t="shared" si="6"/>
        <v>1</v>
      </c>
      <c r="O127" t="b">
        <f t="shared" si="10"/>
        <v>1</v>
      </c>
    </row>
    <row r="128" spans="2:15" x14ac:dyDescent="0.25">
      <c r="C128" t="s">
        <v>533</v>
      </c>
      <c r="D128">
        <v>168213.30342275678</v>
      </c>
      <c r="G128" t="s">
        <v>533</v>
      </c>
      <c r="H128">
        <v>144000</v>
      </c>
      <c r="K128" t="s">
        <v>533</v>
      </c>
      <c r="L128">
        <v>115000</v>
      </c>
      <c r="N128" t="b">
        <f t="shared" si="6"/>
        <v>1</v>
      </c>
      <c r="O128" t="b">
        <f t="shared" si="10"/>
        <v>1</v>
      </c>
    </row>
    <row r="129" spans="2:15" x14ac:dyDescent="0.25">
      <c r="C129" t="s">
        <v>534</v>
      </c>
      <c r="D129">
        <v>177361.32211538457</v>
      </c>
      <c r="G129" t="s">
        <v>534</v>
      </c>
      <c r="H129">
        <v>150000</v>
      </c>
      <c r="K129" t="s">
        <v>534</v>
      </c>
      <c r="L129">
        <v>122000</v>
      </c>
      <c r="N129" t="b">
        <f t="shared" si="6"/>
        <v>1</v>
      </c>
      <c r="O129" t="b">
        <f t="shared" si="10"/>
        <v>1</v>
      </c>
    </row>
    <row r="130" spans="2:15" x14ac:dyDescent="0.25">
      <c r="D130" t="s">
        <v>967</v>
      </c>
      <c r="H130" t="s">
        <v>967</v>
      </c>
      <c r="L130" t="s">
        <v>967</v>
      </c>
      <c r="N130" t="b">
        <f t="shared" si="6"/>
        <v>1</v>
      </c>
      <c r="O130" t="b">
        <f t="shared" si="10"/>
        <v>1</v>
      </c>
    </row>
    <row r="131" spans="2:15" x14ac:dyDescent="0.25">
      <c r="B131" t="s">
        <v>827</v>
      </c>
      <c r="C131" t="s">
        <v>827</v>
      </c>
      <c r="D131">
        <v>152779.43455280308</v>
      </c>
      <c r="F131" t="s">
        <v>827</v>
      </c>
      <c r="H131">
        <v>135000</v>
      </c>
      <c r="J131" t="s">
        <v>827</v>
      </c>
      <c r="L131">
        <v>105000</v>
      </c>
      <c r="N131" t="b">
        <f t="shared" si="6"/>
        <v>1</v>
      </c>
    </row>
    <row r="132" spans="2:15" x14ac:dyDescent="0.25">
      <c r="C132" t="s">
        <v>535</v>
      </c>
      <c r="D132">
        <v>129529.27237851662</v>
      </c>
      <c r="G132" t="s">
        <v>535</v>
      </c>
      <c r="H132">
        <v>120000</v>
      </c>
      <c r="K132" t="s">
        <v>535</v>
      </c>
      <c r="L132">
        <v>95000</v>
      </c>
      <c r="N132" t="b">
        <f t="shared" si="6"/>
        <v>1</v>
      </c>
      <c r="O132" t="b">
        <f t="shared" ref="O132:O139" si="11">IF(C132=G132,IF(G132=K132,TRUE,FALSE),FALSE)</f>
        <v>1</v>
      </c>
    </row>
    <row r="133" spans="2:15" x14ac:dyDescent="0.25">
      <c r="C133" t="s">
        <v>536</v>
      </c>
      <c r="D133">
        <v>145777.76062900372</v>
      </c>
      <c r="G133" t="s">
        <v>536</v>
      </c>
      <c r="H133">
        <v>130290</v>
      </c>
      <c r="K133" t="s">
        <v>536</v>
      </c>
      <c r="L133">
        <v>103700</v>
      </c>
      <c r="N133" t="b">
        <f t="shared" si="6"/>
        <v>1</v>
      </c>
      <c r="O133" t="b">
        <f t="shared" si="11"/>
        <v>1</v>
      </c>
    </row>
    <row r="134" spans="2:15" x14ac:dyDescent="0.25">
      <c r="C134" t="s">
        <v>537</v>
      </c>
      <c r="D134">
        <v>129837.09968354421</v>
      </c>
      <c r="G134" t="s">
        <v>537</v>
      </c>
      <c r="H134">
        <v>119000</v>
      </c>
      <c r="K134" t="s">
        <v>537</v>
      </c>
      <c r="L134">
        <v>90000</v>
      </c>
      <c r="N134" t="b">
        <f t="shared" si="6"/>
        <v>1</v>
      </c>
      <c r="O134" t="b">
        <f t="shared" si="11"/>
        <v>1</v>
      </c>
    </row>
    <row r="135" spans="2:15" x14ac:dyDescent="0.25">
      <c r="C135" t="s">
        <v>538</v>
      </c>
      <c r="D135">
        <v>161275.39846743329</v>
      </c>
      <c r="G135" t="s">
        <v>538</v>
      </c>
      <c r="H135">
        <v>144000</v>
      </c>
      <c r="K135" t="s">
        <v>538</v>
      </c>
      <c r="L135">
        <v>115000</v>
      </c>
      <c r="N135" t="b">
        <f t="shared" si="6"/>
        <v>1</v>
      </c>
      <c r="O135" t="b">
        <f t="shared" si="11"/>
        <v>1</v>
      </c>
    </row>
    <row r="136" spans="2:15" x14ac:dyDescent="0.25">
      <c r="C136" t="s">
        <v>539</v>
      </c>
      <c r="D136">
        <v>143152.77768595025</v>
      </c>
      <c r="G136" t="s">
        <v>539</v>
      </c>
      <c r="H136">
        <v>130000</v>
      </c>
      <c r="K136" t="s">
        <v>539</v>
      </c>
      <c r="L136">
        <v>106200</v>
      </c>
      <c r="N136" t="b">
        <f t="shared" si="6"/>
        <v>1</v>
      </c>
      <c r="O136" t="b">
        <f t="shared" si="11"/>
        <v>1</v>
      </c>
    </row>
    <row r="137" spans="2:15" x14ac:dyDescent="0.25">
      <c r="C137" t="s">
        <v>540</v>
      </c>
      <c r="D137">
        <v>177620.34015984033</v>
      </c>
      <c r="G137" t="s">
        <v>540</v>
      </c>
      <c r="H137">
        <v>152000</v>
      </c>
      <c r="K137" t="s">
        <v>540</v>
      </c>
      <c r="L137">
        <v>115000</v>
      </c>
      <c r="N137" t="b">
        <f t="shared" si="6"/>
        <v>1</v>
      </c>
      <c r="O137" t="b">
        <f t="shared" si="11"/>
        <v>1</v>
      </c>
    </row>
    <row r="138" spans="2:15" x14ac:dyDescent="0.25">
      <c r="C138" t="s">
        <v>541</v>
      </c>
      <c r="D138">
        <v>159832.40794223855</v>
      </c>
      <c r="G138" t="s">
        <v>541</v>
      </c>
      <c r="H138">
        <v>139725</v>
      </c>
      <c r="K138" t="s">
        <v>541</v>
      </c>
      <c r="L138">
        <v>100000</v>
      </c>
      <c r="N138" t="b">
        <f t="shared" ref="N138:N201" si="12">IF(B138=F138,IF(F138=J138,TRUE,FALSE),FALSE)</f>
        <v>1</v>
      </c>
      <c r="O138" t="b">
        <f t="shared" si="11"/>
        <v>1</v>
      </c>
    </row>
    <row r="139" spans="2:15" x14ac:dyDescent="0.25">
      <c r="D139" t="s">
        <v>967</v>
      </c>
      <c r="H139" t="s">
        <v>967</v>
      </c>
      <c r="L139" t="s">
        <v>967</v>
      </c>
      <c r="N139" t="b">
        <f t="shared" si="12"/>
        <v>1</v>
      </c>
      <c r="O139" t="b">
        <f t="shared" si="11"/>
        <v>1</v>
      </c>
    </row>
    <row r="140" spans="2:15" x14ac:dyDescent="0.25">
      <c r="B140" t="s">
        <v>828</v>
      </c>
      <c r="C140" t="s">
        <v>828</v>
      </c>
      <c r="D140">
        <v>178560.36598054733</v>
      </c>
      <c r="F140" t="s">
        <v>828</v>
      </c>
      <c r="H140">
        <v>149972.5</v>
      </c>
      <c r="J140" t="s">
        <v>828</v>
      </c>
      <c r="L140">
        <v>111000</v>
      </c>
      <c r="N140" t="b">
        <f t="shared" si="12"/>
        <v>1</v>
      </c>
    </row>
    <row r="141" spans="2:15" x14ac:dyDescent="0.25">
      <c r="C141" t="s">
        <v>542</v>
      </c>
      <c r="D141">
        <v>132445.68357487913</v>
      </c>
      <c r="G141" t="s">
        <v>542</v>
      </c>
      <c r="H141">
        <v>119997.5</v>
      </c>
      <c r="K141" t="s">
        <v>542</v>
      </c>
      <c r="L141">
        <v>89995</v>
      </c>
      <c r="N141" t="b">
        <f t="shared" si="12"/>
        <v>1</v>
      </c>
      <c r="O141" t="b">
        <f t="shared" ref="O141:O148" si="13">IF(C141=G141,IF(G141=K141,TRUE,FALSE),FALSE)</f>
        <v>1</v>
      </c>
    </row>
    <row r="142" spans="2:15" x14ac:dyDescent="0.25">
      <c r="C142" t="s">
        <v>543</v>
      </c>
      <c r="D142">
        <v>222263.41131351845</v>
      </c>
      <c r="G142" t="s">
        <v>543</v>
      </c>
      <c r="H142">
        <v>175000</v>
      </c>
      <c r="K142" t="s">
        <v>543</v>
      </c>
      <c r="L142">
        <v>137000</v>
      </c>
      <c r="N142" t="b">
        <f t="shared" si="12"/>
        <v>1</v>
      </c>
      <c r="O142" t="b">
        <f t="shared" si="13"/>
        <v>1</v>
      </c>
    </row>
    <row r="143" spans="2:15" x14ac:dyDescent="0.25">
      <c r="C143" t="s">
        <v>544</v>
      </c>
      <c r="D143">
        <v>187603.25546218493</v>
      </c>
      <c r="G143" t="s">
        <v>544</v>
      </c>
      <c r="H143">
        <v>154000</v>
      </c>
      <c r="K143" t="s">
        <v>544</v>
      </c>
      <c r="L143">
        <v>116000</v>
      </c>
      <c r="N143" t="b">
        <f t="shared" si="12"/>
        <v>1</v>
      </c>
      <c r="O143" t="b">
        <f t="shared" si="13"/>
        <v>1</v>
      </c>
    </row>
    <row r="144" spans="2:15" x14ac:dyDescent="0.25">
      <c r="C144" t="s">
        <v>545</v>
      </c>
      <c r="D144">
        <v>151888.85526315816</v>
      </c>
      <c r="G144" t="s">
        <v>545</v>
      </c>
      <c r="H144">
        <v>128000</v>
      </c>
      <c r="K144" t="s">
        <v>545</v>
      </c>
      <c r="L144">
        <v>100000</v>
      </c>
      <c r="N144" t="b">
        <f t="shared" si="12"/>
        <v>1</v>
      </c>
      <c r="O144" t="b">
        <f t="shared" si="13"/>
        <v>1</v>
      </c>
    </row>
    <row r="145" spans="2:15" x14ac:dyDescent="0.25">
      <c r="C145" t="s">
        <v>546</v>
      </c>
      <c r="D145">
        <v>156663.35397196264</v>
      </c>
      <c r="G145" t="s">
        <v>546</v>
      </c>
      <c r="H145">
        <v>135000</v>
      </c>
      <c r="K145" t="s">
        <v>546</v>
      </c>
      <c r="L145">
        <v>107625</v>
      </c>
      <c r="N145" t="b">
        <f t="shared" si="12"/>
        <v>1</v>
      </c>
      <c r="O145" t="b">
        <f t="shared" si="13"/>
        <v>1</v>
      </c>
    </row>
    <row r="146" spans="2:15" x14ac:dyDescent="0.25">
      <c r="C146" t="s">
        <v>547</v>
      </c>
      <c r="D146">
        <v>249176.47278635268</v>
      </c>
      <c r="G146" t="s">
        <v>547</v>
      </c>
      <c r="H146">
        <v>210000</v>
      </c>
      <c r="K146" t="s">
        <v>547</v>
      </c>
      <c r="L146">
        <v>165000</v>
      </c>
      <c r="N146" t="b">
        <f t="shared" si="12"/>
        <v>1</v>
      </c>
      <c r="O146" t="b">
        <f t="shared" si="13"/>
        <v>1</v>
      </c>
    </row>
    <row r="147" spans="2:15" x14ac:dyDescent="0.25">
      <c r="C147" t="s">
        <v>548</v>
      </c>
      <c r="D147">
        <v>157118.19712793734</v>
      </c>
      <c r="G147" t="s">
        <v>548</v>
      </c>
      <c r="H147">
        <v>129000</v>
      </c>
      <c r="K147" t="s">
        <v>548</v>
      </c>
      <c r="L147">
        <v>100500</v>
      </c>
      <c r="N147" t="b">
        <f t="shared" si="12"/>
        <v>1</v>
      </c>
      <c r="O147" t="b">
        <f t="shared" si="13"/>
        <v>1</v>
      </c>
    </row>
    <row r="148" spans="2:15" x14ac:dyDescent="0.25">
      <c r="D148" t="s">
        <v>967</v>
      </c>
      <c r="H148" t="s">
        <v>967</v>
      </c>
      <c r="L148" t="s">
        <v>967</v>
      </c>
      <c r="N148" t="b">
        <f t="shared" si="12"/>
        <v>1</v>
      </c>
      <c r="O148" t="b">
        <f t="shared" si="13"/>
        <v>1</v>
      </c>
    </row>
    <row r="149" spans="2:15" x14ac:dyDescent="0.25">
      <c r="B149" t="s">
        <v>919</v>
      </c>
      <c r="C149" t="s">
        <v>829</v>
      </c>
      <c r="D149">
        <v>156615.09379479886</v>
      </c>
      <c r="F149" t="s">
        <v>919</v>
      </c>
      <c r="H149">
        <v>131000</v>
      </c>
      <c r="J149" t="s">
        <v>919</v>
      </c>
      <c r="L149">
        <v>97000</v>
      </c>
      <c r="N149" t="b">
        <f t="shared" si="12"/>
        <v>1</v>
      </c>
    </row>
    <row r="150" spans="2:15" x14ac:dyDescent="0.25">
      <c r="C150" t="s">
        <v>549</v>
      </c>
      <c r="D150">
        <v>121383.41044234946</v>
      </c>
      <c r="G150" t="s">
        <v>549</v>
      </c>
      <c r="H150">
        <v>110000</v>
      </c>
      <c r="K150" t="s">
        <v>549</v>
      </c>
      <c r="L150">
        <v>81000</v>
      </c>
      <c r="N150" t="b">
        <f t="shared" si="12"/>
        <v>1</v>
      </c>
      <c r="O150" t="b">
        <f t="shared" ref="O150:O159" si="14">IF(C150=G150,IF(G150=K150,TRUE,FALSE),FALSE)</f>
        <v>1</v>
      </c>
    </row>
    <row r="151" spans="2:15" x14ac:dyDescent="0.25">
      <c r="C151" t="s">
        <v>550</v>
      </c>
      <c r="D151">
        <v>141367.97245600633</v>
      </c>
      <c r="G151" t="s">
        <v>550</v>
      </c>
      <c r="H151">
        <v>123600</v>
      </c>
      <c r="K151" t="s">
        <v>550</v>
      </c>
      <c r="L151">
        <v>90000</v>
      </c>
      <c r="N151" t="b">
        <f t="shared" si="12"/>
        <v>1</v>
      </c>
      <c r="O151" t="b">
        <f t="shared" si="14"/>
        <v>1</v>
      </c>
    </row>
    <row r="152" spans="2:15" x14ac:dyDescent="0.25">
      <c r="C152" t="s">
        <v>551</v>
      </c>
      <c r="D152">
        <v>149057.33575054395</v>
      </c>
      <c r="G152" t="s">
        <v>551</v>
      </c>
      <c r="H152">
        <v>130000</v>
      </c>
      <c r="K152" t="s">
        <v>551</v>
      </c>
      <c r="L152">
        <v>104500</v>
      </c>
      <c r="N152" t="b">
        <f t="shared" si="12"/>
        <v>1</v>
      </c>
      <c r="O152" t="b">
        <f t="shared" si="14"/>
        <v>1</v>
      </c>
    </row>
    <row r="153" spans="2:15" x14ac:dyDescent="0.25">
      <c r="C153" t="s">
        <v>552</v>
      </c>
      <c r="D153">
        <v>157635.75514266791</v>
      </c>
      <c r="G153" t="s">
        <v>552</v>
      </c>
      <c r="H153">
        <v>130000</v>
      </c>
      <c r="K153" t="s">
        <v>552</v>
      </c>
      <c r="L153">
        <v>103000</v>
      </c>
      <c r="N153" t="b">
        <f t="shared" si="12"/>
        <v>1</v>
      </c>
      <c r="O153" t="b">
        <f t="shared" si="14"/>
        <v>1</v>
      </c>
    </row>
    <row r="154" spans="2:15" x14ac:dyDescent="0.25">
      <c r="C154" t="s">
        <v>553</v>
      </c>
      <c r="D154">
        <v>115803.96480686699</v>
      </c>
      <c r="G154" t="s">
        <v>553</v>
      </c>
      <c r="H154">
        <v>105000</v>
      </c>
      <c r="K154" t="s">
        <v>553</v>
      </c>
      <c r="L154">
        <v>78000</v>
      </c>
      <c r="N154" t="b">
        <f t="shared" si="12"/>
        <v>1</v>
      </c>
      <c r="O154" t="b">
        <f t="shared" si="14"/>
        <v>1</v>
      </c>
    </row>
    <row r="155" spans="2:15" x14ac:dyDescent="0.25">
      <c r="C155" t="s">
        <v>554</v>
      </c>
      <c r="D155">
        <v>166637.46037463984</v>
      </c>
      <c r="G155" t="s">
        <v>554</v>
      </c>
      <c r="H155">
        <v>138500</v>
      </c>
      <c r="K155" t="s">
        <v>554</v>
      </c>
      <c r="L155">
        <v>98000</v>
      </c>
      <c r="N155" t="b">
        <f t="shared" si="12"/>
        <v>1</v>
      </c>
      <c r="O155" t="b">
        <f t="shared" si="14"/>
        <v>1</v>
      </c>
    </row>
    <row r="156" spans="2:15" x14ac:dyDescent="0.25">
      <c r="C156" t="s">
        <v>555</v>
      </c>
      <c r="D156">
        <v>224275.30773918339</v>
      </c>
      <c r="G156" t="s">
        <v>555</v>
      </c>
      <c r="H156">
        <v>190000</v>
      </c>
      <c r="K156" t="s">
        <v>555</v>
      </c>
      <c r="L156">
        <v>144000</v>
      </c>
      <c r="N156" t="b">
        <f t="shared" si="12"/>
        <v>1</v>
      </c>
      <c r="O156" t="b">
        <f t="shared" si="14"/>
        <v>1</v>
      </c>
    </row>
    <row r="157" spans="2:15" x14ac:dyDescent="0.25">
      <c r="D157" t="s">
        <v>967</v>
      </c>
      <c r="H157" t="s">
        <v>967</v>
      </c>
      <c r="L157" t="s">
        <v>967</v>
      </c>
      <c r="N157" t="b">
        <f t="shared" si="12"/>
        <v>1</v>
      </c>
      <c r="O157" t="b">
        <f t="shared" si="14"/>
        <v>1</v>
      </c>
    </row>
    <row r="158" spans="2:15" x14ac:dyDescent="0.25">
      <c r="D158" t="s">
        <v>40</v>
      </c>
      <c r="H158" t="s">
        <v>40</v>
      </c>
      <c r="L158" t="s">
        <v>40</v>
      </c>
      <c r="N158" t="b">
        <f t="shared" si="12"/>
        <v>1</v>
      </c>
      <c r="O158" t="b">
        <f t="shared" si="14"/>
        <v>1</v>
      </c>
    </row>
    <row r="159" spans="2:15" x14ac:dyDescent="0.25">
      <c r="D159" t="s">
        <v>967</v>
      </c>
      <c r="H159" t="s">
        <v>967</v>
      </c>
      <c r="L159" t="s">
        <v>967</v>
      </c>
      <c r="N159" t="b">
        <f t="shared" si="12"/>
        <v>1</v>
      </c>
      <c r="O159" t="b">
        <f t="shared" si="14"/>
        <v>1</v>
      </c>
    </row>
    <row r="160" spans="2:15" x14ac:dyDescent="0.25">
      <c r="B160" t="s">
        <v>920</v>
      </c>
      <c r="C160" t="s">
        <v>856</v>
      </c>
      <c r="D160">
        <v>216369.65375418475</v>
      </c>
      <c r="F160" t="s">
        <v>920</v>
      </c>
      <c r="H160">
        <v>180000</v>
      </c>
      <c r="J160" t="s">
        <v>920</v>
      </c>
      <c r="L160">
        <v>137950</v>
      </c>
      <c r="N160" t="b">
        <f t="shared" si="12"/>
        <v>1</v>
      </c>
    </row>
    <row r="161" spans="2:15" x14ac:dyDescent="0.25">
      <c r="B161" t="s">
        <v>921</v>
      </c>
      <c r="C161" t="s">
        <v>556</v>
      </c>
      <c r="D161">
        <v>204035.28676942814</v>
      </c>
      <c r="F161" t="s">
        <v>921</v>
      </c>
      <c r="H161">
        <v>171000</v>
      </c>
      <c r="J161" t="s">
        <v>921</v>
      </c>
      <c r="L161">
        <v>127500</v>
      </c>
      <c r="N161" t="b">
        <f t="shared" si="12"/>
        <v>1</v>
      </c>
    </row>
    <row r="162" spans="2:15" x14ac:dyDescent="0.25">
      <c r="B162" t="s">
        <v>922</v>
      </c>
      <c r="C162" t="s">
        <v>557</v>
      </c>
      <c r="D162">
        <v>97706.937921727338</v>
      </c>
      <c r="F162" t="s">
        <v>922</v>
      </c>
      <c r="H162">
        <v>85625</v>
      </c>
      <c r="J162" t="s">
        <v>922</v>
      </c>
      <c r="L162">
        <v>61500</v>
      </c>
      <c r="N162" t="b">
        <f t="shared" si="12"/>
        <v>1</v>
      </c>
    </row>
    <row r="163" spans="2:15" x14ac:dyDescent="0.25">
      <c r="B163" t="s">
        <v>923</v>
      </c>
      <c r="C163" t="s">
        <v>558</v>
      </c>
      <c r="D163">
        <v>152768.52060875061</v>
      </c>
      <c r="F163" t="s">
        <v>923</v>
      </c>
      <c r="H163">
        <v>136500</v>
      </c>
      <c r="J163" t="s">
        <v>923</v>
      </c>
      <c r="L163">
        <v>105000</v>
      </c>
      <c r="N163" t="b">
        <f t="shared" si="12"/>
        <v>1</v>
      </c>
    </row>
    <row r="164" spans="2:15" x14ac:dyDescent="0.25">
      <c r="D164" t="s">
        <v>967</v>
      </c>
      <c r="H164" t="s">
        <v>967</v>
      </c>
      <c r="L164" t="s">
        <v>967</v>
      </c>
      <c r="N164" t="b">
        <f t="shared" si="12"/>
        <v>1</v>
      </c>
      <c r="O164" t="b">
        <f>IF(C164=G164,IF(G164=K164,TRUE,FALSE),FALSE)</f>
        <v>1</v>
      </c>
    </row>
    <row r="165" spans="2:15" x14ac:dyDescent="0.25">
      <c r="B165" t="s">
        <v>924</v>
      </c>
      <c r="C165" t="s">
        <v>830</v>
      </c>
      <c r="D165">
        <v>168881.04457859273</v>
      </c>
      <c r="F165" t="s">
        <v>924</v>
      </c>
      <c r="H165">
        <v>142500</v>
      </c>
      <c r="J165" t="s">
        <v>924</v>
      </c>
      <c r="L165">
        <v>109000</v>
      </c>
      <c r="N165" t="b">
        <f t="shared" si="12"/>
        <v>1</v>
      </c>
    </row>
    <row r="166" spans="2:15" x14ac:dyDescent="0.25">
      <c r="C166" t="s">
        <v>559</v>
      </c>
      <c r="D166">
        <v>137638.14851485146</v>
      </c>
      <c r="G166" t="s">
        <v>559</v>
      </c>
      <c r="H166">
        <v>123500</v>
      </c>
      <c r="K166" t="s">
        <v>559</v>
      </c>
      <c r="L166">
        <v>100000</v>
      </c>
      <c r="N166" t="b">
        <f t="shared" si="12"/>
        <v>1</v>
      </c>
      <c r="O166" t="b">
        <f t="shared" ref="O166:O174" si="15">IF(C166=G166,IF(G166=K166,TRUE,FALSE),FALSE)</f>
        <v>1</v>
      </c>
    </row>
    <row r="167" spans="2:15" x14ac:dyDescent="0.25">
      <c r="C167" t="s">
        <v>560</v>
      </c>
      <c r="D167">
        <v>156383.25451688888</v>
      </c>
      <c r="G167" t="s">
        <v>560</v>
      </c>
      <c r="H167">
        <v>134000</v>
      </c>
      <c r="K167" t="s">
        <v>560</v>
      </c>
      <c r="L167">
        <v>97500</v>
      </c>
      <c r="N167" t="b">
        <f t="shared" si="12"/>
        <v>1</v>
      </c>
      <c r="O167" t="b">
        <f t="shared" si="15"/>
        <v>1</v>
      </c>
    </row>
    <row r="168" spans="2:15" x14ac:dyDescent="0.25">
      <c r="C168" t="s">
        <v>561</v>
      </c>
      <c r="D168">
        <v>213958.99210526291</v>
      </c>
      <c r="G168" t="s">
        <v>561</v>
      </c>
      <c r="H168">
        <v>175000</v>
      </c>
      <c r="K168" t="s">
        <v>561</v>
      </c>
      <c r="L168">
        <v>130000</v>
      </c>
      <c r="N168" t="b">
        <f t="shared" si="12"/>
        <v>1</v>
      </c>
      <c r="O168" t="b">
        <f t="shared" si="15"/>
        <v>1</v>
      </c>
    </row>
    <row r="169" spans="2:15" x14ac:dyDescent="0.25">
      <c r="C169" t="s">
        <v>562</v>
      </c>
      <c r="D169">
        <v>144807.58366064425</v>
      </c>
      <c r="G169" t="s">
        <v>562</v>
      </c>
      <c r="H169">
        <v>121250</v>
      </c>
      <c r="K169" t="s">
        <v>562</v>
      </c>
      <c r="L169">
        <v>90000</v>
      </c>
      <c r="N169" t="b">
        <f t="shared" si="12"/>
        <v>1</v>
      </c>
      <c r="O169" t="b">
        <f t="shared" si="15"/>
        <v>1</v>
      </c>
    </row>
    <row r="170" spans="2:15" x14ac:dyDescent="0.25">
      <c r="C170" t="s">
        <v>563</v>
      </c>
      <c r="D170">
        <v>199264.10601092878</v>
      </c>
      <c r="G170" t="s">
        <v>563</v>
      </c>
      <c r="H170">
        <v>170000</v>
      </c>
      <c r="K170" t="s">
        <v>563</v>
      </c>
      <c r="L170">
        <v>131500</v>
      </c>
      <c r="N170" t="b">
        <f t="shared" si="12"/>
        <v>1</v>
      </c>
      <c r="O170" t="b">
        <f t="shared" si="15"/>
        <v>1</v>
      </c>
    </row>
    <row r="171" spans="2:15" x14ac:dyDescent="0.25">
      <c r="C171" t="s">
        <v>564</v>
      </c>
      <c r="D171">
        <v>184760.93356164364</v>
      </c>
      <c r="G171" t="s">
        <v>564</v>
      </c>
      <c r="H171">
        <v>157000</v>
      </c>
      <c r="K171" t="s">
        <v>564</v>
      </c>
      <c r="L171">
        <v>121000</v>
      </c>
      <c r="N171" t="b">
        <f t="shared" si="12"/>
        <v>1</v>
      </c>
      <c r="O171" t="b">
        <f t="shared" si="15"/>
        <v>1</v>
      </c>
    </row>
    <row r="172" spans="2:15" x14ac:dyDescent="0.25">
      <c r="C172" t="s">
        <v>565</v>
      </c>
      <c r="D172">
        <v>156145.91631355931</v>
      </c>
      <c r="G172" t="s">
        <v>565</v>
      </c>
      <c r="H172">
        <v>135000</v>
      </c>
      <c r="K172" t="s">
        <v>565</v>
      </c>
      <c r="L172">
        <v>103500</v>
      </c>
      <c r="N172" t="b">
        <f t="shared" si="12"/>
        <v>1</v>
      </c>
      <c r="O172" t="b">
        <f t="shared" si="15"/>
        <v>1</v>
      </c>
    </row>
    <row r="173" spans="2:15" x14ac:dyDescent="0.25">
      <c r="C173" t="s">
        <v>566</v>
      </c>
      <c r="D173">
        <v>146885.26857142852</v>
      </c>
      <c r="G173" t="s">
        <v>566</v>
      </c>
      <c r="H173">
        <v>132750</v>
      </c>
      <c r="K173" t="s">
        <v>566</v>
      </c>
      <c r="L173">
        <v>108000</v>
      </c>
      <c r="N173" t="b">
        <f t="shared" si="12"/>
        <v>1</v>
      </c>
      <c r="O173" t="b">
        <f t="shared" si="15"/>
        <v>1</v>
      </c>
    </row>
    <row r="174" spans="2:15" x14ac:dyDescent="0.25">
      <c r="D174" t="s">
        <v>967</v>
      </c>
      <c r="H174" t="s">
        <v>967</v>
      </c>
      <c r="L174" t="s">
        <v>967</v>
      </c>
      <c r="N174" t="b">
        <f t="shared" si="12"/>
        <v>1</v>
      </c>
      <c r="O174" t="b">
        <f t="shared" si="15"/>
        <v>1</v>
      </c>
    </row>
    <row r="175" spans="2:15" x14ac:dyDescent="0.25">
      <c r="B175" t="s">
        <v>831</v>
      </c>
      <c r="C175" t="s">
        <v>831</v>
      </c>
      <c r="D175">
        <v>212314.18850072744</v>
      </c>
      <c r="F175" t="s">
        <v>831</v>
      </c>
      <c r="H175">
        <v>175000</v>
      </c>
      <c r="J175" t="s">
        <v>831</v>
      </c>
      <c r="L175">
        <v>125000</v>
      </c>
      <c r="N175" t="b">
        <f t="shared" si="12"/>
        <v>1</v>
      </c>
    </row>
    <row r="176" spans="2:15" x14ac:dyDescent="0.25">
      <c r="C176" t="s">
        <v>567</v>
      </c>
      <c r="D176">
        <v>163270.44715447148</v>
      </c>
      <c r="G176" t="s">
        <v>567</v>
      </c>
      <c r="H176">
        <v>142000</v>
      </c>
      <c r="K176" t="s">
        <v>567</v>
      </c>
      <c r="L176">
        <v>113000</v>
      </c>
      <c r="N176" t="b">
        <f t="shared" si="12"/>
        <v>1</v>
      </c>
      <c r="O176" t="b">
        <f t="shared" ref="O176:O181" si="16">IF(C176=G176,IF(G176=K176,TRUE,FALSE),FALSE)</f>
        <v>1</v>
      </c>
    </row>
    <row r="177" spans="2:15" x14ac:dyDescent="0.25">
      <c r="C177" t="s">
        <v>568</v>
      </c>
      <c r="D177">
        <v>137827.58161648171</v>
      </c>
      <c r="G177" t="s">
        <v>568</v>
      </c>
      <c r="H177">
        <v>125000</v>
      </c>
      <c r="K177" t="s">
        <v>568</v>
      </c>
      <c r="L177">
        <v>97000</v>
      </c>
      <c r="N177" t="b">
        <f t="shared" si="12"/>
        <v>1</v>
      </c>
      <c r="O177" t="b">
        <f t="shared" si="16"/>
        <v>1</v>
      </c>
    </row>
    <row r="178" spans="2:15" x14ac:dyDescent="0.25">
      <c r="C178" t="s">
        <v>569</v>
      </c>
      <c r="D178">
        <v>182282.38527799546</v>
      </c>
      <c r="G178" t="s">
        <v>569</v>
      </c>
      <c r="H178">
        <v>152500</v>
      </c>
      <c r="K178" t="s">
        <v>569</v>
      </c>
      <c r="L178">
        <v>116000</v>
      </c>
      <c r="N178" t="b">
        <f t="shared" si="12"/>
        <v>1</v>
      </c>
      <c r="O178" t="b">
        <f t="shared" si="16"/>
        <v>1</v>
      </c>
    </row>
    <row r="179" spans="2:15" x14ac:dyDescent="0.25">
      <c r="C179" t="s">
        <v>570</v>
      </c>
      <c r="D179">
        <v>276225.14859197108</v>
      </c>
      <c r="G179" t="s">
        <v>570</v>
      </c>
      <c r="H179">
        <v>232500</v>
      </c>
      <c r="K179" t="s">
        <v>570</v>
      </c>
      <c r="L179">
        <v>165000</v>
      </c>
      <c r="N179" t="b">
        <f t="shared" si="12"/>
        <v>1</v>
      </c>
      <c r="O179" t="b">
        <f t="shared" si="16"/>
        <v>1</v>
      </c>
    </row>
    <row r="180" spans="2:15" x14ac:dyDescent="0.25">
      <c r="C180" t="s">
        <v>571</v>
      </c>
      <c r="D180">
        <v>239596.65999022947</v>
      </c>
      <c r="G180" t="s">
        <v>571</v>
      </c>
      <c r="H180">
        <v>205000</v>
      </c>
      <c r="K180" t="s">
        <v>571</v>
      </c>
      <c r="L180">
        <v>155000</v>
      </c>
      <c r="N180" t="b">
        <f t="shared" si="12"/>
        <v>1</v>
      </c>
      <c r="O180" t="b">
        <f t="shared" si="16"/>
        <v>1</v>
      </c>
    </row>
    <row r="181" spans="2:15" x14ac:dyDescent="0.25">
      <c r="D181" t="s">
        <v>967</v>
      </c>
      <c r="H181" t="s">
        <v>967</v>
      </c>
      <c r="L181" t="s">
        <v>967</v>
      </c>
      <c r="N181" t="b">
        <f t="shared" si="12"/>
        <v>1</v>
      </c>
      <c r="O181" t="b">
        <f t="shared" si="16"/>
        <v>1</v>
      </c>
    </row>
    <row r="182" spans="2:15" x14ac:dyDescent="0.25">
      <c r="B182" t="s">
        <v>925</v>
      </c>
      <c r="C182" t="s">
        <v>925</v>
      </c>
      <c r="D182" t="s">
        <v>967</v>
      </c>
      <c r="F182" t="s">
        <v>925</v>
      </c>
      <c r="H182">
        <v>125265</v>
      </c>
      <c r="J182" t="s">
        <v>925</v>
      </c>
      <c r="L182">
        <v>95000</v>
      </c>
      <c r="N182" t="b">
        <f t="shared" si="12"/>
        <v>1</v>
      </c>
    </row>
    <row r="183" spans="2:15" x14ac:dyDescent="0.25">
      <c r="C183" t="s">
        <v>572</v>
      </c>
      <c r="D183">
        <v>153798.87232820058</v>
      </c>
      <c r="G183" t="s">
        <v>572</v>
      </c>
      <c r="H183">
        <v>125000</v>
      </c>
      <c r="K183" t="s">
        <v>572</v>
      </c>
      <c r="L183">
        <v>97500</v>
      </c>
      <c r="N183" t="b">
        <f t="shared" si="12"/>
        <v>1</v>
      </c>
      <c r="O183" t="b">
        <f t="shared" ref="O183:O190" si="17">IF(C183=G183,IF(G183=K183,TRUE,FALSE),FALSE)</f>
        <v>1</v>
      </c>
    </row>
    <row r="184" spans="2:15" x14ac:dyDescent="0.25">
      <c r="C184" t="s">
        <v>573</v>
      </c>
      <c r="D184">
        <v>136412.68362627202</v>
      </c>
      <c r="G184" t="s">
        <v>573</v>
      </c>
      <c r="H184">
        <v>122000</v>
      </c>
      <c r="K184" t="s">
        <v>573</v>
      </c>
      <c r="L184">
        <v>95000</v>
      </c>
      <c r="N184" t="b">
        <f t="shared" si="12"/>
        <v>1</v>
      </c>
      <c r="O184" t="b">
        <f t="shared" si="17"/>
        <v>1</v>
      </c>
    </row>
    <row r="185" spans="2:15" x14ac:dyDescent="0.25">
      <c r="C185" t="s">
        <v>574</v>
      </c>
      <c r="D185">
        <v>145121.4252459023</v>
      </c>
      <c r="G185" t="s">
        <v>574</v>
      </c>
      <c r="H185">
        <v>126750</v>
      </c>
      <c r="K185" t="s">
        <v>574</v>
      </c>
      <c r="L185">
        <v>99555</v>
      </c>
      <c r="N185" t="b">
        <f t="shared" si="12"/>
        <v>1</v>
      </c>
      <c r="O185" t="b">
        <f t="shared" si="17"/>
        <v>1</v>
      </c>
    </row>
    <row r="186" spans="2:15" x14ac:dyDescent="0.25">
      <c r="C186" t="s">
        <v>575</v>
      </c>
      <c r="D186">
        <v>118400.75337034094</v>
      </c>
      <c r="G186" t="s">
        <v>575</v>
      </c>
      <c r="H186">
        <v>110000</v>
      </c>
      <c r="K186" t="s">
        <v>575</v>
      </c>
      <c r="L186">
        <v>85000</v>
      </c>
      <c r="N186" t="b">
        <f t="shared" si="12"/>
        <v>1</v>
      </c>
      <c r="O186" t="b">
        <f t="shared" si="17"/>
        <v>1</v>
      </c>
    </row>
    <row r="187" spans="2:15" x14ac:dyDescent="0.25">
      <c r="C187" t="s">
        <v>576</v>
      </c>
      <c r="D187">
        <v>238079.30127414747</v>
      </c>
      <c r="G187" t="s">
        <v>576</v>
      </c>
      <c r="H187">
        <v>199000</v>
      </c>
      <c r="K187" t="s">
        <v>576</v>
      </c>
      <c r="L187">
        <v>142500</v>
      </c>
      <c r="N187" t="b">
        <f t="shared" si="12"/>
        <v>1</v>
      </c>
      <c r="O187" t="b">
        <f t="shared" si="17"/>
        <v>1</v>
      </c>
    </row>
    <row r="188" spans="2:15" x14ac:dyDescent="0.25">
      <c r="C188" t="s">
        <v>577</v>
      </c>
      <c r="D188">
        <v>139598.06426056349</v>
      </c>
      <c r="G188" t="s">
        <v>577</v>
      </c>
      <c r="H188">
        <v>124999</v>
      </c>
      <c r="K188" t="s">
        <v>577</v>
      </c>
      <c r="L188">
        <v>85000</v>
      </c>
      <c r="N188" t="b">
        <f t="shared" si="12"/>
        <v>1</v>
      </c>
      <c r="O188" t="b">
        <f t="shared" si="17"/>
        <v>1</v>
      </c>
    </row>
    <row r="189" spans="2:15" x14ac:dyDescent="0.25">
      <c r="C189" t="s">
        <v>578</v>
      </c>
      <c r="D189">
        <v>128497.62104717481</v>
      </c>
      <c r="G189" t="s">
        <v>578</v>
      </c>
      <c r="H189">
        <v>115000</v>
      </c>
      <c r="K189" t="s">
        <v>578</v>
      </c>
      <c r="L189">
        <v>84000</v>
      </c>
      <c r="N189" t="b">
        <f t="shared" si="12"/>
        <v>1</v>
      </c>
      <c r="O189" t="b">
        <f t="shared" si="17"/>
        <v>1</v>
      </c>
    </row>
    <row r="190" spans="2:15" x14ac:dyDescent="0.25">
      <c r="D190" t="s">
        <v>967</v>
      </c>
      <c r="H190" t="s">
        <v>967</v>
      </c>
      <c r="L190" t="s">
        <v>967</v>
      </c>
      <c r="N190" t="b">
        <f t="shared" si="12"/>
        <v>1</v>
      </c>
      <c r="O190" t="b">
        <f t="shared" si="17"/>
        <v>1</v>
      </c>
    </row>
    <row r="191" spans="2:15" x14ac:dyDescent="0.25">
      <c r="B191" t="s">
        <v>926</v>
      </c>
      <c r="C191" t="s">
        <v>832</v>
      </c>
      <c r="D191">
        <v>206293.46051086267</v>
      </c>
      <c r="F191" t="s">
        <v>926</v>
      </c>
      <c r="H191">
        <v>172000</v>
      </c>
      <c r="J191" t="s">
        <v>926</v>
      </c>
      <c r="L191">
        <v>130000</v>
      </c>
      <c r="N191" t="b">
        <f t="shared" si="12"/>
        <v>1</v>
      </c>
    </row>
    <row r="192" spans="2:15" x14ac:dyDescent="0.25">
      <c r="C192" t="s">
        <v>579</v>
      </c>
      <c r="D192">
        <v>237408.36429872521</v>
      </c>
      <c r="G192" t="s">
        <v>579</v>
      </c>
      <c r="H192">
        <v>202000</v>
      </c>
      <c r="K192" t="s">
        <v>579</v>
      </c>
      <c r="L192">
        <v>154050</v>
      </c>
      <c r="N192" t="b">
        <f t="shared" si="12"/>
        <v>1</v>
      </c>
      <c r="O192" t="b">
        <f t="shared" ref="O192:O200" si="18">IF(C192=G192,IF(G192=K192,TRUE,FALSE),FALSE)</f>
        <v>1</v>
      </c>
    </row>
    <row r="193" spans="2:15" x14ac:dyDescent="0.25">
      <c r="C193" t="s">
        <v>580</v>
      </c>
      <c r="D193">
        <v>242411.6525773195</v>
      </c>
      <c r="G193" t="s">
        <v>580</v>
      </c>
      <c r="H193">
        <v>208997.5</v>
      </c>
      <c r="K193" t="s">
        <v>580</v>
      </c>
      <c r="L193">
        <v>154000</v>
      </c>
      <c r="N193" t="b">
        <f t="shared" si="12"/>
        <v>1</v>
      </c>
      <c r="O193" t="b">
        <f t="shared" si="18"/>
        <v>1</v>
      </c>
    </row>
    <row r="194" spans="2:15" x14ac:dyDescent="0.25">
      <c r="C194" t="s">
        <v>581</v>
      </c>
      <c r="D194">
        <v>158528.24079915884</v>
      </c>
      <c r="G194" t="s">
        <v>581</v>
      </c>
      <c r="H194">
        <v>140100</v>
      </c>
      <c r="K194" t="s">
        <v>581</v>
      </c>
      <c r="L194">
        <v>110000</v>
      </c>
      <c r="N194" t="b">
        <f t="shared" si="12"/>
        <v>1</v>
      </c>
      <c r="O194" t="b">
        <f t="shared" si="18"/>
        <v>1</v>
      </c>
    </row>
    <row r="195" spans="2:15" x14ac:dyDescent="0.25">
      <c r="C195" t="s">
        <v>582</v>
      </c>
      <c r="D195">
        <v>176871.67767295588</v>
      </c>
      <c r="G195" t="s">
        <v>582</v>
      </c>
      <c r="H195">
        <v>159000</v>
      </c>
      <c r="K195" t="s">
        <v>582</v>
      </c>
      <c r="L195">
        <v>130000</v>
      </c>
      <c r="N195" t="b">
        <f t="shared" si="12"/>
        <v>1</v>
      </c>
      <c r="O195" t="b">
        <f t="shared" si="18"/>
        <v>1</v>
      </c>
    </row>
    <row r="196" spans="2:15" x14ac:dyDescent="0.25">
      <c r="C196" t="s">
        <v>583</v>
      </c>
      <c r="D196">
        <v>239980.42779291543</v>
      </c>
      <c r="G196" t="s">
        <v>583</v>
      </c>
      <c r="H196">
        <v>200000</v>
      </c>
      <c r="K196" t="s">
        <v>583</v>
      </c>
      <c r="L196">
        <v>148000</v>
      </c>
      <c r="N196" t="b">
        <f t="shared" si="12"/>
        <v>1</v>
      </c>
      <c r="O196" t="b">
        <f t="shared" si="18"/>
        <v>1</v>
      </c>
    </row>
    <row r="197" spans="2:15" x14ac:dyDescent="0.25">
      <c r="C197" t="s">
        <v>584</v>
      </c>
      <c r="D197">
        <v>172293.41595441618</v>
      </c>
      <c r="G197" t="s">
        <v>584</v>
      </c>
      <c r="H197">
        <v>145000</v>
      </c>
      <c r="K197" t="s">
        <v>584</v>
      </c>
      <c r="L197">
        <v>115000</v>
      </c>
      <c r="N197" t="b">
        <f t="shared" si="12"/>
        <v>1</v>
      </c>
      <c r="O197" t="b">
        <f t="shared" si="18"/>
        <v>1</v>
      </c>
    </row>
    <row r="198" spans="2:15" x14ac:dyDescent="0.25">
      <c r="D198" t="s">
        <v>967</v>
      </c>
      <c r="H198" t="s">
        <v>967</v>
      </c>
      <c r="L198" t="s">
        <v>967</v>
      </c>
      <c r="N198" t="b">
        <f t="shared" si="12"/>
        <v>1</v>
      </c>
      <c r="O198" t="b">
        <f t="shared" si="18"/>
        <v>1</v>
      </c>
    </row>
    <row r="199" spans="2:15" x14ac:dyDescent="0.25">
      <c r="D199" t="s">
        <v>40</v>
      </c>
      <c r="H199" t="s">
        <v>40</v>
      </c>
      <c r="L199" t="s">
        <v>40</v>
      </c>
      <c r="N199" t="b">
        <f t="shared" si="12"/>
        <v>1</v>
      </c>
      <c r="O199" t="b">
        <f t="shared" si="18"/>
        <v>1</v>
      </c>
    </row>
    <row r="200" spans="2:15" x14ac:dyDescent="0.25">
      <c r="D200" t="s">
        <v>967</v>
      </c>
      <c r="H200" t="s">
        <v>967</v>
      </c>
      <c r="L200" t="s">
        <v>967</v>
      </c>
      <c r="N200" t="b">
        <f t="shared" si="12"/>
        <v>1</v>
      </c>
      <c r="O200" t="b">
        <f t="shared" si="18"/>
        <v>1</v>
      </c>
    </row>
    <row r="201" spans="2:15" x14ac:dyDescent="0.25">
      <c r="B201" t="s">
        <v>927</v>
      </c>
      <c r="C201" t="s">
        <v>585</v>
      </c>
      <c r="D201">
        <v>212408.13010446358</v>
      </c>
      <c r="F201" t="s">
        <v>927</v>
      </c>
      <c r="H201">
        <v>179950</v>
      </c>
      <c r="J201" t="s">
        <v>927</v>
      </c>
      <c r="L201">
        <v>135000</v>
      </c>
      <c r="N201" t="b">
        <f t="shared" si="12"/>
        <v>1</v>
      </c>
    </row>
    <row r="202" spans="2:15" x14ac:dyDescent="0.25">
      <c r="B202" t="s">
        <v>928</v>
      </c>
      <c r="C202" t="s">
        <v>586</v>
      </c>
      <c r="D202">
        <v>219349.89146469987</v>
      </c>
      <c r="F202" t="s">
        <v>928</v>
      </c>
      <c r="H202">
        <v>189951</v>
      </c>
      <c r="J202" t="s">
        <v>928</v>
      </c>
      <c r="L202">
        <v>146250</v>
      </c>
      <c r="N202" t="b">
        <f t="shared" ref="N202:N265" si="19">IF(B202=F202,IF(F202=J202,TRUE,FALSE),FALSE)</f>
        <v>1</v>
      </c>
    </row>
    <row r="203" spans="2:15" x14ac:dyDescent="0.25">
      <c r="B203" t="s">
        <v>929</v>
      </c>
      <c r="C203" t="s">
        <v>587</v>
      </c>
      <c r="D203">
        <v>161220.71280276793</v>
      </c>
      <c r="F203" t="s">
        <v>929</v>
      </c>
      <c r="H203">
        <v>150000</v>
      </c>
      <c r="J203" t="s">
        <v>929</v>
      </c>
      <c r="L203">
        <v>125000</v>
      </c>
      <c r="N203" t="b">
        <f t="shared" si="19"/>
        <v>1</v>
      </c>
    </row>
    <row r="204" spans="2:15" x14ac:dyDescent="0.25">
      <c r="B204" t="s">
        <v>930</v>
      </c>
      <c r="C204" t="s">
        <v>588</v>
      </c>
      <c r="D204">
        <v>153376.01767441843</v>
      </c>
      <c r="F204" t="s">
        <v>930</v>
      </c>
      <c r="H204">
        <v>130000</v>
      </c>
      <c r="J204" t="s">
        <v>930</v>
      </c>
      <c r="L204">
        <v>104995</v>
      </c>
      <c r="N204" t="b">
        <f t="shared" si="19"/>
        <v>1</v>
      </c>
    </row>
    <row r="205" spans="2:15" x14ac:dyDescent="0.25">
      <c r="B205" t="s">
        <v>931</v>
      </c>
      <c r="C205" t="s">
        <v>589</v>
      </c>
      <c r="D205">
        <v>208537.9027611046</v>
      </c>
      <c r="F205" t="s">
        <v>931</v>
      </c>
      <c r="H205">
        <v>180000</v>
      </c>
      <c r="J205" t="s">
        <v>931</v>
      </c>
      <c r="L205">
        <v>138000</v>
      </c>
      <c r="N205" t="b">
        <f t="shared" si="19"/>
        <v>1</v>
      </c>
    </row>
    <row r="206" spans="2:15" x14ac:dyDescent="0.25">
      <c r="B206" t="s">
        <v>932</v>
      </c>
      <c r="C206" t="s">
        <v>590</v>
      </c>
      <c r="D206">
        <v>182721.51882845195</v>
      </c>
      <c r="F206" t="s">
        <v>932</v>
      </c>
      <c r="H206">
        <v>170000</v>
      </c>
      <c r="J206" t="s">
        <v>932</v>
      </c>
      <c r="L206">
        <v>137000</v>
      </c>
      <c r="N206" t="b">
        <f t="shared" si="19"/>
        <v>1</v>
      </c>
    </row>
    <row r="207" spans="2:15" x14ac:dyDescent="0.25">
      <c r="D207" t="s">
        <v>967</v>
      </c>
      <c r="H207" t="s">
        <v>967</v>
      </c>
      <c r="L207" t="s">
        <v>967</v>
      </c>
      <c r="N207" t="b">
        <f t="shared" si="19"/>
        <v>1</v>
      </c>
      <c r="O207" t="b">
        <f>IF(C207=G207,IF(G207=K207,TRUE,FALSE),FALSE)</f>
        <v>1</v>
      </c>
    </row>
    <row r="208" spans="2:15" x14ac:dyDescent="0.25">
      <c r="B208" t="s">
        <v>933</v>
      </c>
      <c r="C208" t="s">
        <v>833</v>
      </c>
      <c r="D208">
        <v>235509.06056601708</v>
      </c>
      <c r="F208" t="s">
        <v>933</v>
      </c>
      <c r="H208">
        <v>196000</v>
      </c>
      <c r="J208" t="s">
        <v>933</v>
      </c>
      <c r="L208">
        <v>145000</v>
      </c>
      <c r="N208" t="b">
        <f t="shared" si="19"/>
        <v>1</v>
      </c>
    </row>
    <row r="209" spans="2:15" x14ac:dyDescent="0.25">
      <c r="C209" t="s">
        <v>591</v>
      </c>
      <c r="D209">
        <v>317927.44726562535</v>
      </c>
      <c r="G209" t="s">
        <v>591</v>
      </c>
      <c r="H209">
        <v>263000</v>
      </c>
      <c r="K209" t="s">
        <v>591</v>
      </c>
      <c r="L209">
        <v>205000</v>
      </c>
      <c r="N209" t="b">
        <f t="shared" si="19"/>
        <v>1</v>
      </c>
      <c r="O209" t="b">
        <f t="shared" ref="O209:O214" si="20">IF(C209=G209,IF(G209=K209,TRUE,FALSE),FALSE)</f>
        <v>1</v>
      </c>
    </row>
    <row r="210" spans="2:15" x14ac:dyDescent="0.25">
      <c r="C210" t="s">
        <v>592</v>
      </c>
      <c r="D210">
        <v>212485.29472140755</v>
      </c>
      <c r="G210" t="s">
        <v>592</v>
      </c>
      <c r="H210">
        <v>185000</v>
      </c>
      <c r="K210" t="s">
        <v>592</v>
      </c>
      <c r="L210">
        <v>145000</v>
      </c>
      <c r="N210" t="b">
        <f t="shared" si="19"/>
        <v>1</v>
      </c>
      <c r="O210" t="b">
        <f t="shared" si="20"/>
        <v>1</v>
      </c>
    </row>
    <row r="211" spans="2:15" x14ac:dyDescent="0.25">
      <c r="C211" t="s">
        <v>593</v>
      </c>
      <c r="D211">
        <v>144786.22609400345</v>
      </c>
      <c r="G211" t="s">
        <v>593</v>
      </c>
      <c r="H211">
        <v>132000</v>
      </c>
      <c r="K211" t="s">
        <v>593</v>
      </c>
      <c r="L211">
        <v>105000</v>
      </c>
      <c r="N211" t="b">
        <f t="shared" si="19"/>
        <v>1</v>
      </c>
      <c r="O211" t="b">
        <f t="shared" si="20"/>
        <v>1</v>
      </c>
    </row>
    <row r="212" spans="2:15" x14ac:dyDescent="0.25">
      <c r="C212" t="s">
        <v>594</v>
      </c>
      <c r="D212">
        <v>200114.70497940821</v>
      </c>
      <c r="G212" t="s">
        <v>594</v>
      </c>
      <c r="H212">
        <v>175000</v>
      </c>
      <c r="K212" t="s">
        <v>594</v>
      </c>
      <c r="L212">
        <v>135000</v>
      </c>
      <c r="N212" t="b">
        <f t="shared" si="19"/>
        <v>1</v>
      </c>
      <c r="O212" t="b">
        <f t="shared" si="20"/>
        <v>1</v>
      </c>
    </row>
    <row r="213" spans="2:15" x14ac:dyDescent="0.25">
      <c r="C213" t="s">
        <v>595</v>
      </c>
      <c r="D213">
        <v>284410.67574692355</v>
      </c>
      <c r="G213" t="s">
        <v>595</v>
      </c>
      <c r="H213">
        <v>243000</v>
      </c>
      <c r="K213" t="s">
        <v>595</v>
      </c>
      <c r="L213">
        <v>186000</v>
      </c>
      <c r="N213" t="b">
        <f t="shared" si="19"/>
        <v>1</v>
      </c>
      <c r="O213" t="b">
        <f t="shared" si="20"/>
        <v>1</v>
      </c>
    </row>
    <row r="214" spans="2:15" x14ac:dyDescent="0.25">
      <c r="D214" t="s">
        <v>967</v>
      </c>
      <c r="H214" t="s">
        <v>967</v>
      </c>
      <c r="L214" t="s">
        <v>967</v>
      </c>
      <c r="N214" t="b">
        <f t="shared" si="19"/>
        <v>1</v>
      </c>
      <c r="O214" t="b">
        <f t="shared" si="20"/>
        <v>1</v>
      </c>
    </row>
    <row r="215" spans="2:15" x14ac:dyDescent="0.25">
      <c r="B215" t="s">
        <v>834</v>
      </c>
      <c r="C215" t="s">
        <v>834</v>
      </c>
      <c r="D215">
        <v>243680.74721348181</v>
      </c>
      <c r="F215" t="s">
        <v>834</v>
      </c>
      <c r="H215">
        <v>200000</v>
      </c>
      <c r="J215" t="s">
        <v>834</v>
      </c>
      <c r="L215">
        <v>152995</v>
      </c>
      <c r="N215" t="b">
        <f t="shared" si="19"/>
        <v>1</v>
      </c>
    </row>
    <row r="216" spans="2:15" x14ac:dyDescent="0.25">
      <c r="C216" t="s">
        <v>596</v>
      </c>
      <c r="D216">
        <v>219266.46334164581</v>
      </c>
      <c r="G216" t="s">
        <v>596</v>
      </c>
      <c r="H216">
        <v>180500</v>
      </c>
      <c r="K216" t="s">
        <v>596</v>
      </c>
      <c r="L216">
        <v>142500</v>
      </c>
      <c r="N216" t="b">
        <f t="shared" si="19"/>
        <v>1</v>
      </c>
      <c r="O216" t="b">
        <f t="shared" ref="O216:O228" si="21">IF(C216=G216,IF(G216=K216,TRUE,FALSE),FALSE)</f>
        <v>1</v>
      </c>
    </row>
    <row r="217" spans="2:15" x14ac:dyDescent="0.25">
      <c r="C217" t="s">
        <v>597</v>
      </c>
      <c r="D217">
        <v>220392.92265741181</v>
      </c>
      <c r="G217" t="s">
        <v>597</v>
      </c>
      <c r="H217">
        <v>185000</v>
      </c>
      <c r="K217" t="s">
        <v>597</v>
      </c>
      <c r="L217">
        <v>146000</v>
      </c>
      <c r="N217" t="b">
        <f t="shared" si="19"/>
        <v>1</v>
      </c>
      <c r="O217" t="b">
        <f t="shared" si="21"/>
        <v>1</v>
      </c>
    </row>
    <row r="218" spans="2:15" x14ac:dyDescent="0.25">
      <c r="C218" t="s">
        <v>598</v>
      </c>
      <c r="D218">
        <v>349772.43695861421</v>
      </c>
      <c r="G218" t="s">
        <v>598</v>
      </c>
      <c r="H218">
        <v>250000</v>
      </c>
      <c r="K218" t="s">
        <v>598</v>
      </c>
      <c r="L218">
        <v>210000</v>
      </c>
      <c r="N218" t="b">
        <f t="shared" si="19"/>
        <v>1</v>
      </c>
      <c r="O218" t="b">
        <f t="shared" si="21"/>
        <v>1</v>
      </c>
    </row>
    <row r="219" spans="2:15" x14ac:dyDescent="0.25">
      <c r="C219" t="s">
        <v>599</v>
      </c>
      <c r="D219">
        <v>209237.76434426234</v>
      </c>
      <c r="G219" t="s">
        <v>599</v>
      </c>
      <c r="H219">
        <v>192000</v>
      </c>
      <c r="K219" t="s">
        <v>599</v>
      </c>
      <c r="L219">
        <v>160000</v>
      </c>
      <c r="N219" t="b">
        <f t="shared" si="19"/>
        <v>1</v>
      </c>
      <c r="O219" t="b">
        <f t="shared" si="21"/>
        <v>1</v>
      </c>
    </row>
    <row r="220" spans="2:15" x14ac:dyDescent="0.25">
      <c r="C220" t="s">
        <v>600</v>
      </c>
      <c r="D220">
        <v>252585.50558784077</v>
      </c>
      <c r="G220" t="s">
        <v>600</v>
      </c>
      <c r="H220">
        <v>220000</v>
      </c>
      <c r="K220" t="s">
        <v>600</v>
      </c>
      <c r="L220">
        <v>172000</v>
      </c>
      <c r="N220" t="b">
        <f t="shared" si="19"/>
        <v>1</v>
      </c>
      <c r="O220" t="b">
        <f t="shared" si="21"/>
        <v>1</v>
      </c>
    </row>
    <row r="221" spans="2:15" x14ac:dyDescent="0.25">
      <c r="C221" t="s">
        <v>601</v>
      </c>
      <c r="D221">
        <v>203160.51820208057</v>
      </c>
      <c r="G221" t="s">
        <v>601</v>
      </c>
      <c r="H221">
        <v>177500</v>
      </c>
      <c r="K221" t="s">
        <v>601</v>
      </c>
      <c r="L221">
        <v>138000</v>
      </c>
      <c r="N221" t="b">
        <f t="shared" si="19"/>
        <v>1</v>
      </c>
      <c r="O221" t="b">
        <f t="shared" si="21"/>
        <v>1</v>
      </c>
    </row>
    <row r="222" spans="2:15" x14ac:dyDescent="0.25">
      <c r="C222" t="s">
        <v>602</v>
      </c>
      <c r="D222">
        <v>359358.3563355151</v>
      </c>
      <c r="G222" t="s">
        <v>602</v>
      </c>
      <c r="H222">
        <v>280000</v>
      </c>
      <c r="K222" t="s">
        <v>602</v>
      </c>
      <c r="L222">
        <v>210000</v>
      </c>
      <c r="N222" t="b">
        <f t="shared" si="19"/>
        <v>1</v>
      </c>
      <c r="O222" t="b">
        <f t="shared" si="21"/>
        <v>1</v>
      </c>
    </row>
    <row r="223" spans="2:15" x14ac:dyDescent="0.25">
      <c r="C223" t="s">
        <v>603</v>
      </c>
      <c r="D223">
        <v>192837.7142857142</v>
      </c>
      <c r="G223" t="s">
        <v>603</v>
      </c>
      <c r="H223">
        <v>172650</v>
      </c>
      <c r="K223" t="s">
        <v>603</v>
      </c>
      <c r="L223">
        <v>145000</v>
      </c>
      <c r="N223" t="b">
        <f t="shared" si="19"/>
        <v>1</v>
      </c>
      <c r="O223" t="b">
        <f t="shared" si="21"/>
        <v>1</v>
      </c>
    </row>
    <row r="224" spans="2:15" x14ac:dyDescent="0.25">
      <c r="C224" t="s">
        <v>604</v>
      </c>
      <c r="D224">
        <v>251876.9303797468</v>
      </c>
      <c r="G224" t="s">
        <v>604</v>
      </c>
      <c r="H224">
        <v>215000</v>
      </c>
      <c r="K224" t="s">
        <v>604</v>
      </c>
      <c r="L224">
        <v>164500</v>
      </c>
      <c r="N224" t="b">
        <f t="shared" si="19"/>
        <v>1</v>
      </c>
      <c r="O224" t="b">
        <f t="shared" si="21"/>
        <v>1</v>
      </c>
    </row>
    <row r="225" spans="2:15" x14ac:dyDescent="0.25">
      <c r="C225" t="s">
        <v>605</v>
      </c>
      <c r="D225">
        <v>237746.81371640429</v>
      </c>
      <c r="G225" t="s">
        <v>605</v>
      </c>
      <c r="H225">
        <v>210000</v>
      </c>
      <c r="K225" t="s">
        <v>605</v>
      </c>
      <c r="L225">
        <v>175500</v>
      </c>
      <c r="N225" t="b">
        <f t="shared" si="19"/>
        <v>1</v>
      </c>
      <c r="O225" t="b">
        <f t="shared" si="21"/>
        <v>1</v>
      </c>
    </row>
    <row r="226" spans="2:15" x14ac:dyDescent="0.25">
      <c r="C226" t="s">
        <v>606</v>
      </c>
      <c r="D226">
        <v>170178.57059679783</v>
      </c>
      <c r="G226" t="s">
        <v>606</v>
      </c>
      <c r="H226">
        <v>151500</v>
      </c>
      <c r="K226" t="s">
        <v>606</v>
      </c>
      <c r="L226">
        <v>120000</v>
      </c>
      <c r="N226" t="b">
        <f t="shared" si="19"/>
        <v>1</v>
      </c>
      <c r="O226" t="b">
        <f t="shared" si="21"/>
        <v>1</v>
      </c>
    </row>
    <row r="227" spans="2:15" x14ac:dyDescent="0.25">
      <c r="C227" t="s">
        <v>607</v>
      </c>
      <c r="D227">
        <v>328298.98229407234</v>
      </c>
      <c r="G227" t="s">
        <v>607</v>
      </c>
      <c r="H227">
        <v>273000</v>
      </c>
      <c r="K227" t="s">
        <v>607</v>
      </c>
      <c r="L227">
        <v>206000</v>
      </c>
      <c r="N227" t="b">
        <f t="shared" si="19"/>
        <v>1</v>
      </c>
      <c r="O227" t="b">
        <f t="shared" si="21"/>
        <v>1</v>
      </c>
    </row>
    <row r="228" spans="2:15" x14ac:dyDescent="0.25">
      <c r="D228" t="s">
        <v>967</v>
      </c>
      <c r="H228" t="s">
        <v>967</v>
      </c>
      <c r="L228" t="s">
        <v>967</v>
      </c>
      <c r="N228" t="b">
        <f t="shared" si="19"/>
        <v>1</v>
      </c>
      <c r="O228" t="b">
        <f t="shared" si="21"/>
        <v>1</v>
      </c>
    </row>
    <row r="229" spans="2:15" x14ac:dyDescent="0.25">
      <c r="B229" t="s">
        <v>835</v>
      </c>
      <c r="C229" t="s">
        <v>835</v>
      </c>
      <c r="D229">
        <v>312933.17895630526</v>
      </c>
      <c r="F229" t="s">
        <v>835</v>
      </c>
      <c r="H229">
        <v>248000</v>
      </c>
      <c r="J229" t="s">
        <v>835</v>
      </c>
      <c r="L229">
        <v>185000</v>
      </c>
      <c r="N229" t="b">
        <f t="shared" si="19"/>
        <v>1</v>
      </c>
    </row>
    <row r="230" spans="2:15" x14ac:dyDescent="0.25">
      <c r="C230" t="s">
        <v>608</v>
      </c>
      <c r="D230">
        <v>245032.41983471066</v>
      </c>
      <c r="G230" t="s">
        <v>608</v>
      </c>
      <c r="H230">
        <v>220000</v>
      </c>
      <c r="K230" t="s">
        <v>608</v>
      </c>
      <c r="L230">
        <v>175000</v>
      </c>
      <c r="N230" t="b">
        <f t="shared" si="19"/>
        <v>1</v>
      </c>
      <c r="O230" t="b">
        <f t="shared" ref="O230:O240" si="22">IF(C230=G230,IF(G230=K230,TRUE,FALSE),FALSE)</f>
        <v>1</v>
      </c>
    </row>
    <row r="231" spans="2:15" x14ac:dyDescent="0.25">
      <c r="C231" t="s">
        <v>609</v>
      </c>
      <c r="D231">
        <v>308593.45597638912</v>
      </c>
      <c r="G231" t="s">
        <v>609</v>
      </c>
      <c r="H231">
        <v>242000</v>
      </c>
      <c r="K231" t="s">
        <v>609</v>
      </c>
      <c r="L231">
        <v>180000</v>
      </c>
      <c r="N231" t="b">
        <f t="shared" si="19"/>
        <v>1</v>
      </c>
      <c r="O231" t="b">
        <f t="shared" si="22"/>
        <v>1</v>
      </c>
    </row>
    <row r="232" spans="2:15" x14ac:dyDescent="0.25">
      <c r="C232" t="s">
        <v>610</v>
      </c>
      <c r="D232">
        <v>319462.20707070734</v>
      </c>
      <c r="G232" t="s">
        <v>610</v>
      </c>
      <c r="H232">
        <v>260000</v>
      </c>
      <c r="K232" t="s">
        <v>610</v>
      </c>
      <c r="L232">
        <v>198000</v>
      </c>
      <c r="N232" t="b">
        <f t="shared" si="19"/>
        <v>1</v>
      </c>
      <c r="O232" t="b">
        <f t="shared" si="22"/>
        <v>1</v>
      </c>
    </row>
    <row r="233" spans="2:15" x14ac:dyDescent="0.25">
      <c r="C233" t="s">
        <v>611</v>
      </c>
      <c r="D233">
        <v>361977.73952341813</v>
      </c>
      <c r="G233" t="s">
        <v>611</v>
      </c>
      <c r="H233">
        <v>280000</v>
      </c>
      <c r="K233" t="s">
        <v>611</v>
      </c>
      <c r="L233">
        <v>215000</v>
      </c>
      <c r="N233" t="b">
        <f t="shared" si="19"/>
        <v>1</v>
      </c>
      <c r="O233" t="b">
        <f t="shared" si="22"/>
        <v>1</v>
      </c>
    </row>
    <row r="234" spans="2:15" x14ac:dyDescent="0.25">
      <c r="C234" t="s">
        <v>612</v>
      </c>
      <c r="D234">
        <v>262955.06670372409</v>
      </c>
      <c r="G234" t="s">
        <v>612</v>
      </c>
      <c r="H234">
        <v>220000</v>
      </c>
      <c r="K234" t="s">
        <v>612</v>
      </c>
      <c r="L234">
        <v>166500</v>
      </c>
      <c r="N234" t="b">
        <f t="shared" si="19"/>
        <v>1</v>
      </c>
      <c r="O234" t="b">
        <f t="shared" si="22"/>
        <v>1</v>
      </c>
    </row>
    <row r="235" spans="2:15" x14ac:dyDescent="0.25">
      <c r="C235" t="s">
        <v>613</v>
      </c>
      <c r="D235">
        <v>417159.91137051478</v>
      </c>
      <c r="G235" t="s">
        <v>934</v>
      </c>
      <c r="H235">
        <v>340000</v>
      </c>
      <c r="K235" t="s">
        <v>934</v>
      </c>
      <c r="L235">
        <v>250000</v>
      </c>
      <c r="N235" t="b">
        <f t="shared" si="19"/>
        <v>1</v>
      </c>
      <c r="O235" t="b">
        <f t="shared" si="22"/>
        <v>0</v>
      </c>
    </row>
    <row r="236" spans="2:15" x14ac:dyDescent="0.25">
      <c r="C236" t="s">
        <v>614</v>
      </c>
      <c r="D236">
        <v>188606.45654450252</v>
      </c>
      <c r="G236" t="s">
        <v>614</v>
      </c>
      <c r="H236">
        <v>167500</v>
      </c>
      <c r="K236" t="s">
        <v>614</v>
      </c>
      <c r="L236">
        <v>148500</v>
      </c>
      <c r="N236" t="b">
        <f t="shared" si="19"/>
        <v>1</v>
      </c>
      <c r="O236" t="b">
        <f t="shared" si="22"/>
        <v>1</v>
      </c>
    </row>
    <row r="237" spans="2:15" x14ac:dyDescent="0.25">
      <c r="C237" t="s">
        <v>615</v>
      </c>
      <c r="D237">
        <v>375483.4332247554</v>
      </c>
      <c r="G237" t="s">
        <v>615</v>
      </c>
      <c r="H237">
        <v>299000</v>
      </c>
      <c r="K237" t="s">
        <v>615</v>
      </c>
      <c r="L237">
        <v>225000</v>
      </c>
      <c r="N237" t="b">
        <f t="shared" si="19"/>
        <v>1</v>
      </c>
      <c r="O237" t="b">
        <f t="shared" si="22"/>
        <v>1</v>
      </c>
    </row>
    <row r="238" spans="2:15" x14ac:dyDescent="0.25">
      <c r="C238" t="s">
        <v>616</v>
      </c>
      <c r="D238">
        <v>246822.27395209571</v>
      </c>
      <c r="G238" t="s">
        <v>616</v>
      </c>
      <c r="H238">
        <v>215000</v>
      </c>
      <c r="K238" t="s">
        <v>616</v>
      </c>
      <c r="L238">
        <v>175000</v>
      </c>
      <c r="N238" t="b">
        <f t="shared" si="19"/>
        <v>1</v>
      </c>
      <c r="O238" t="b">
        <f t="shared" si="22"/>
        <v>1</v>
      </c>
    </row>
    <row r="239" spans="2:15" x14ac:dyDescent="0.25">
      <c r="C239" t="s">
        <v>617</v>
      </c>
      <c r="D239">
        <v>310873.93548387062</v>
      </c>
      <c r="G239" t="s">
        <v>617</v>
      </c>
      <c r="H239">
        <v>240000</v>
      </c>
      <c r="K239" t="s">
        <v>617</v>
      </c>
      <c r="L239">
        <v>187250</v>
      </c>
      <c r="N239" t="b">
        <f t="shared" si="19"/>
        <v>1</v>
      </c>
      <c r="O239" t="b">
        <f t="shared" si="22"/>
        <v>1</v>
      </c>
    </row>
    <row r="240" spans="2:15" x14ac:dyDescent="0.25">
      <c r="D240" t="s">
        <v>967</v>
      </c>
      <c r="H240" t="s">
        <v>967</v>
      </c>
      <c r="L240" t="s">
        <v>967</v>
      </c>
      <c r="N240" t="b">
        <f t="shared" si="19"/>
        <v>1</v>
      </c>
      <c r="O240" t="b">
        <f t="shared" si="22"/>
        <v>1</v>
      </c>
    </row>
    <row r="241" spans="2:15" x14ac:dyDescent="0.25">
      <c r="B241" t="s">
        <v>836</v>
      </c>
      <c r="C241" t="s">
        <v>836</v>
      </c>
      <c r="D241">
        <v>182881.32211500171</v>
      </c>
      <c r="F241" t="s">
        <v>836</v>
      </c>
      <c r="H241">
        <v>155000</v>
      </c>
      <c r="J241" t="s">
        <v>836</v>
      </c>
      <c r="L241">
        <v>122500</v>
      </c>
      <c r="N241" t="b">
        <f t="shared" si="19"/>
        <v>1</v>
      </c>
    </row>
    <row r="242" spans="2:15" x14ac:dyDescent="0.25">
      <c r="C242" t="s">
        <v>618</v>
      </c>
      <c r="D242">
        <v>176652.88125665576</v>
      </c>
      <c r="G242" t="s">
        <v>618</v>
      </c>
      <c r="H242">
        <v>150000</v>
      </c>
      <c r="K242" t="s">
        <v>618</v>
      </c>
      <c r="L242">
        <v>120000</v>
      </c>
      <c r="N242" t="b">
        <f t="shared" si="19"/>
        <v>1</v>
      </c>
      <c r="O242" t="b">
        <f t="shared" ref="O242:O249" si="23">IF(C242=G242,IF(G242=K242,TRUE,FALSE),FALSE)</f>
        <v>1</v>
      </c>
    </row>
    <row r="243" spans="2:15" x14ac:dyDescent="0.25">
      <c r="C243" t="s">
        <v>619</v>
      </c>
      <c r="D243">
        <v>194380.12428734306</v>
      </c>
      <c r="G243" t="s">
        <v>619</v>
      </c>
      <c r="H243">
        <v>168000</v>
      </c>
      <c r="K243" t="s">
        <v>619</v>
      </c>
      <c r="L243">
        <v>140000</v>
      </c>
      <c r="N243" t="b">
        <f t="shared" si="19"/>
        <v>1</v>
      </c>
      <c r="O243" t="b">
        <f t="shared" si="23"/>
        <v>1</v>
      </c>
    </row>
    <row r="244" spans="2:15" x14ac:dyDescent="0.25">
      <c r="C244" t="s">
        <v>620</v>
      </c>
      <c r="D244">
        <v>142938.62223974758</v>
      </c>
      <c r="G244" t="s">
        <v>620</v>
      </c>
      <c r="H244">
        <v>128000</v>
      </c>
      <c r="K244" t="s">
        <v>620</v>
      </c>
      <c r="L244">
        <v>100000</v>
      </c>
      <c r="N244" t="b">
        <f t="shared" si="19"/>
        <v>1</v>
      </c>
      <c r="O244" t="b">
        <f t="shared" si="23"/>
        <v>1</v>
      </c>
    </row>
    <row r="245" spans="2:15" x14ac:dyDescent="0.25">
      <c r="C245" t="s">
        <v>857</v>
      </c>
      <c r="D245">
        <v>181623.6806406026</v>
      </c>
      <c r="G245" t="s">
        <v>857</v>
      </c>
      <c r="H245">
        <v>150000</v>
      </c>
      <c r="K245" t="s">
        <v>857</v>
      </c>
      <c r="L245">
        <v>116500</v>
      </c>
      <c r="N245" t="b">
        <f t="shared" si="19"/>
        <v>1</v>
      </c>
      <c r="O245" t="b">
        <f t="shared" si="23"/>
        <v>1</v>
      </c>
    </row>
    <row r="246" spans="2:15" x14ac:dyDescent="0.25">
      <c r="C246" t="s">
        <v>621</v>
      </c>
      <c r="D246">
        <v>204433.28254690173</v>
      </c>
      <c r="G246" t="s">
        <v>621</v>
      </c>
      <c r="H246">
        <v>172000</v>
      </c>
      <c r="K246" t="s">
        <v>621</v>
      </c>
      <c r="L246">
        <v>125000</v>
      </c>
      <c r="N246" t="b">
        <f t="shared" si="19"/>
        <v>1</v>
      </c>
      <c r="O246" t="b">
        <f t="shared" si="23"/>
        <v>1</v>
      </c>
    </row>
    <row r="247" spans="2:15" x14ac:dyDescent="0.25">
      <c r="C247" t="s">
        <v>622</v>
      </c>
      <c r="D247">
        <v>162354.08999441031</v>
      </c>
      <c r="G247" t="s">
        <v>622</v>
      </c>
      <c r="H247">
        <v>138000</v>
      </c>
      <c r="K247" t="s">
        <v>622</v>
      </c>
      <c r="L247">
        <v>114000</v>
      </c>
      <c r="N247" t="b">
        <f t="shared" si="19"/>
        <v>1</v>
      </c>
      <c r="O247" t="b">
        <f t="shared" si="23"/>
        <v>1</v>
      </c>
    </row>
    <row r="248" spans="2:15" x14ac:dyDescent="0.25">
      <c r="C248" t="s">
        <v>623</v>
      </c>
      <c r="D248">
        <v>205065.64583333326</v>
      </c>
      <c r="G248" t="s">
        <v>623</v>
      </c>
      <c r="H248">
        <v>175000</v>
      </c>
      <c r="K248" t="s">
        <v>623</v>
      </c>
      <c r="L248">
        <v>140000</v>
      </c>
      <c r="N248" t="b">
        <f t="shared" si="19"/>
        <v>1</v>
      </c>
      <c r="O248" t="b">
        <f t="shared" si="23"/>
        <v>1</v>
      </c>
    </row>
    <row r="249" spans="2:15" x14ac:dyDescent="0.25">
      <c r="D249" t="s">
        <v>967</v>
      </c>
      <c r="H249" t="s">
        <v>967</v>
      </c>
      <c r="L249" t="s">
        <v>967</v>
      </c>
      <c r="N249" t="b">
        <f t="shared" si="19"/>
        <v>1</v>
      </c>
      <c r="O249" t="b">
        <f t="shared" si="23"/>
        <v>1</v>
      </c>
    </row>
    <row r="250" spans="2:15" x14ac:dyDescent="0.25">
      <c r="B250" t="s">
        <v>837</v>
      </c>
      <c r="C250" t="s">
        <v>837</v>
      </c>
      <c r="D250">
        <v>201130.06378335453</v>
      </c>
      <c r="F250" t="s">
        <v>837</v>
      </c>
      <c r="H250">
        <v>165000</v>
      </c>
      <c r="J250" t="s">
        <v>837</v>
      </c>
      <c r="L250">
        <v>125000</v>
      </c>
      <c r="N250" t="b">
        <f t="shared" si="19"/>
        <v>1</v>
      </c>
    </row>
    <row r="251" spans="2:15" x14ac:dyDescent="0.25">
      <c r="C251" t="s">
        <v>624</v>
      </c>
      <c r="D251">
        <v>235232.9358974357</v>
      </c>
      <c r="G251" t="s">
        <v>624</v>
      </c>
      <c r="H251">
        <v>190000</v>
      </c>
      <c r="K251" t="s">
        <v>624</v>
      </c>
      <c r="L251">
        <v>148000</v>
      </c>
      <c r="N251" t="b">
        <f t="shared" si="19"/>
        <v>1</v>
      </c>
      <c r="O251" t="b">
        <f t="shared" ref="O251:O260" si="24">IF(C251=G251,IF(G251=K251,TRUE,FALSE),FALSE)</f>
        <v>1</v>
      </c>
    </row>
    <row r="252" spans="2:15" x14ac:dyDescent="0.25">
      <c r="C252" t="s">
        <v>625</v>
      </c>
      <c r="D252">
        <v>168282.94500000007</v>
      </c>
      <c r="G252" t="s">
        <v>625</v>
      </c>
      <c r="H252">
        <v>150000</v>
      </c>
      <c r="K252" t="s">
        <v>625</v>
      </c>
      <c r="L252">
        <v>118000</v>
      </c>
      <c r="N252" t="b">
        <f t="shared" si="19"/>
        <v>1</v>
      </c>
      <c r="O252" t="b">
        <f t="shared" si="24"/>
        <v>1</v>
      </c>
    </row>
    <row r="253" spans="2:15" x14ac:dyDescent="0.25">
      <c r="C253" t="s">
        <v>626</v>
      </c>
      <c r="D253">
        <v>148999.50437500011</v>
      </c>
      <c r="G253" t="s">
        <v>626</v>
      </c>
      <c r="H253">
        <v>130000</v>
      </c>
      <c r="K253" t="s">
        <v>626</v>
      </c>
      <c r="L253">
        <v>105000</v>
      </c>
      <c r="N253" t="b">
        <f t="shared" si="19"/>
        <v>1</v>
      </c>
      <c r="O253" t="b">
        <f t="shared" si="24"/>
        <v>1</v>
      </c>
    </row>
    <row r="254" spans="2:15" x14ac:dyDescent="0.25">
      <c r="C254" t="s">
        <v>627</v>
      </c>
      <c r="D254">
        <v>213111.8164689462</v>
      </c>
      <c r="G254" t="s">
        <v>627</v>
      </c>
      <c r="H254">
        <v>176000</v>
      </c>
      <c r="K254" t="s">
        <v>627</v>
      </c>
      <c r="L254">
        <v>132000</v>
      </c>
      <c r="N254" t="b">
        <f t="shared" si="19"/>
        <v>1</v>
      </c>
      <c r="O254" t="b">
        <f t="shared" si="24"/>
        <v>1</v>
      </c>
    </row>
    <row r="255" spans="2:15" x14ac:dyDescent="0.25">
      <c r="C255" t="s">
        <v>628</v>
      </c>
      <c r="D255">
        <v>217831.81724845973</v>
      </c>
      <c r="G255" t="s">
        <v>935</v>
      </c>
      <c r="H255">
        <v>181500</v>
      </c>
      <c r="K255" t="s">
        <v>935</v>
      </c>
      <c r="L255">
        <v>140000</v>
      </c>
      <c r="N255" t="b">
        <f t="shared" si="19"/>
        <v>1</v>
      </c>
      <c r="O255" t="b">
        <f t="shared" si="24"/>
        <v>0</v>
      </c>
    </row>
    <row r="256" spans="2:15" x14ac:dyDescent="0.25">
      <c r="C256" t="s">
        <v>629</v>
      </c>
      <c r="D256">
        <v>249663.33018343532</v>
      </c>
      <c r="G256" t="s">
        <v>629</v>
      </c>
      <c r="H256">
        <v>205000</v>
      </c>
      <c r="K256" t="s">
        <v>629</v>
      </c>
      <c r="L256">
        <v>152000</v>
      </c>
      <c r="N256" t="b">
        <f t="shared" si="19"/>
        <v>1</v>
      </c>
      <c r="O256" t="b">
        <f t="shared" si="24"/>
        <v>1</v>
      </c>
    </row>
    <row r="257" spans="2:15" x14ac:dyDescent="0.25">
      <c r="C257" t="s">
        <v>630</v>
      </c>
      <c r="D257">
        <v>168666.03028430155</v>
      </c>
      <c r="G257" t="s">
        <v>630</v>
      </c>
      <c r="H257">
        <v>140000</v>
      </c>
      <c r="K257" t="s">
        <v>630</v>
      </c>
      <c r="L257">
        <v>112000</v>
      </c>
      <c r="N257" t="b">
        <f t="shared" si="19"/>
        <v>1</v>
      </c>
      <c r="O257" t="b">
        <f t="shared" si="24"/>
        <v>1</v>
      </c>
    </row>
    <row r="258" spans="2:15" x14ac:dyDescent="0.25">
      <c r="D258" t="s">
        <v>967</v>
      </c>
      <c r="H258" t="s">
        <v>967</v>
      </c>
      <c r="L258" t="s">
        <v>967</v>
      </c>
      <c r="N258" t="b">
        <f t="shared" si="19"/>
        <v>1</v>
      </c>
      <c r="O258" t="b">
        <f t="shared" si="24"/>
        <v>1</v>
      </c>
    </row>
    <row r="259" spans="2:15" x14ac:dyDescent="0.25">
      <c r="D259" t="s">
        <v>40</v>
      </c>
      <c r="H259" t="s">
        <v>40</v>
      </c>
      <c r="L259" t="s">
        <v>40</v>
      </c>
      <c r="N259" t="b">
        <f t="shared" si="19"/>
        <v>1</v>
      </c>
      <c r="O259" t="b">
        <f t="shared" si="24"/>
        <v>1</v>
      </c>
    </row>
    <row r="260" spans="2:15" x14ac:dyDescent="0.25">
      <c r="D260" t="s">
        <v>967</v>
      </c>
      <c r="H260" t="s">
        <v>967</v>
      </c>
      <c r="L260" t="s">
        <v>967</v>
      </c>
      <c r="N260" t="b">
        <f t="shared" si="19"/>
        <v>1</v>
      </c>
      <c r="O260" t="b">
        <f t="shared" si="24"/>
        <v>1</v>
      </c>
    </row>
    <row r="261" spans="2:15" x14ac:dyDescent="0.25">
      <c r="B261" t="s">
        <v>936</v>
      </c>
      <c r="C261" t="s">
        <v>936</v>
      </c>
      <c r="D261">
        <v>542607.64103167783</v>
      </c>
      <c r="F261" t="s">
        <v>936</v>
      </c>
      <c r="H261">
        <v>360000</v>
      </c>
      <c r="J261" t="s">
        <v>936</v>
      </c>
      <c r="L261">
        <v>249999</v>
      </c>
      <c r="N261" t="b">
        <f t="shared" si="19"/>
        <v>1</v>
      </c>
    </row>
    <row r="262" spans="2:15" x14ac:dyDescent="0.25">
      <c r="C262" t="s">
        <v>631</v>
      </c>
      <c r="D262">
        <v>721879.26729678584</v>
      </c>
      <c r="G262" t="s">
        <v>631</v>
      </c>
      <c r="H262">
        <v>480000</v>
      </c>
      <c r="K262" t="s">
        <v>631</v>
      </c>
      <c r="L262">
        <v>335000</v>
      </c>
      <c r="N262" t="b">
        <f t="shared" si="19"/>
        <v>1</v>
      </c>
      <c r="O262" t="b">
        <f t="shared" ref="O262:O276" si="25">IF(C262=G262,IF(G262=K262,TRUE,FALSE),FALSE)</f>
        <v>1</v>
      </c>
    </row>
    <row r="263" spans="2:15" x14ac:dyDescent="0.25">
      <c r="C263" t="s">
        <v>632</v>
      </c>
      <c r="D263">
        <v>532562.42971887544</v>
      </c>
      <c r="G263" t="s">
        <v>632</v>
      </c>
      <c r="H263">
        <v>465000</v>
      </c>
      <c r="K263" t="s">
        <v>632</v>
      </c>
      <c r="L263">
        <v>350000</v>
      </c>
      <c r="N263" t="b">
        <f t="shared" si="19"/>
        <v>1</v>
      </c>
      <c r="O263" t="b">
        <f t="shared" si="25"/>
        <v>1</v>
      </c>
    </row>
    <row r="264" spans="2:15" x14ac:dyDescent="0.25">
      <c r="C264" t="s">
        <v>633</v>
      </c>
      <c r="D264">
        <v>358424.65298677573</v>
      </c>
      <c r="G264" t="s">
        <v>633</v>
      </c>
      <c r="H264">
        <v>312000</v>
      </c>
      <c r="K264" t="s">
        <v>633</v>
      </c>
      <c r="L264">
        <v>240000</v>
      </c>
      <c r="N264" t="b">
        <f t="shared" si="19"/>
        <v>1</v>
      </c>
      <c r="O264" t="b">
        <f t="shared" si="25"/>
        <v>1</v>
      </c>
    </row>
    <row r="265" spans="2:15" x14ac:dyDescent="0.25">
      <c r="C265" t="s">
        <v>634</v>
      </c>
      <c r="D265">
        <v>636143.23316251708</v>
      </c>
      <c r="G265" t="s">
        <v>634</v>
      </c>
      <c r="H265">
        <v>464250</v>
      </c>
      <c r="K265" t="s">
        <v>634</v>
      </c>
      <c r="L265">
        <v>332250</v>
      </c>
      <c r="N265" t="b">
        <f t="shared" si="19"/>
        <v>1</v>
      </c>
      <c r="O265" t="b">
        <f t="shared" si="25"/>
        <v>1</v>
      </c>
    </row>
    <row r="266" spans="2:15" x14ac:dyDescent="0.25">
      <c r="C266" t="s">
        <v>635</v>
      </c>
      <c r="D266">
        <v>413971.8873674908</v>
      </c>
      <c r="G266" t="s">
        <v>635</v>
      </c>
      <c r="H266">
        <v>305000</v>
      </c>
      <c r="K266" t="s">
        <v>635</v>
      </c>
      <c r="L266">
        <v>230000</v>
      </c>
      <c r="N266" t="b">
        <f t="shared" ref="N266:N329" si="26">IF(B266=F266,IF(F266=J266,TRUE,FALSE),FALSE)</f>
        <v>1</v>
      </c>
      <c r="O266" t="b">
        <f t="shared" si="25"/>
        <v>1</v>
      </c>
    </row>
    <row r="267" spans="2:15" x14ac:dyDescent="0.25">
      <c r="C267" t="s">
        <v>636</v>
      </c>
      <c r="D267">
        <v>505397.82297194831</v>
      </c>
      <c r="G267" t="s">
        <v>636</v>
      </c>
      <c r="H267">
        <v>397725</v>
      </c>
      <c r="K267" t="s">
        <v>636</v>
      </c>
      <c r="L267">
        <v>290000</v>
      </c>
      <c r="N267" t="b">
        <f t="shared" si="26"/>
        <v>1</v>
      </c>
      <c r="O267" t="b">
        <f t="shared" si="25"/>
        <v>1</v>
      </c>
    </row>
    <row r="268" spans="2:15" x14ac:dyDescent="0.25">
      <c r="C268" t="s">
        <v>637</v>
      </c>
      <c r="D268">
        <v>1288410.7078874365</v>
      </c>
      <c r="G268" t="s">
        <v>637</v>
      </c>
      <c r="H268">
        <v>795000</v>
      </c>
      <c r="K268" t="s">
        <v>637</v>
      </c>
      <c r="L268">
        <v>490000</v>
      </c>
      <c r="N268" t="b">
        <f t="shared" si="26"/>
        <v>1</v>
      </c>
      <c r="O268" t="b">
        <f t="shared" si="25"/>
        <v>1</v>
      </c>
    </row>
    <row r="269" spans="2:15" x14ac:dyDescent="0.25">
      <c r="C269" t="s">
        <v>638</v>
      </c>
      <c r="D269">
        <v>376890.59341586876</v>
      </c>
      <c r="G269" t="s">
        <v>638</v>
      </c>
      <c r="H269">
        <v>310000</v>
      </c>
      <c r="K269" t="s">
        <v>638</v>
      </c>
      <c r="L269">
        <v>230000</v>
      </c>
      <c r="N269" t="b">
        <f t="shared" si="26"/>
        <v>1</v>
      </c>
      <c r="O269" t="b">
        <f t="shared" si="25"/>
        <v>1</v>
      </c>
    </row>
    <row r="270" spans="2:15" x14ac:dyDescent="0.25">
      <c r="C270" t="s">
        <v>639</v>
      </c>
      <c r="D270">
        <v>268749.95558688679</v>
      </c>
      <c r="G270" t="s">
        <v>639</v>
      </c>
      <c r="H270">
        <v>240000</v>
      </c>
      <c r="K270" t="s">
        <v>639</v>
      </c>
      <c r="L270">
        <v>185000</v>
      </c>
      <c r="N270" t="b">
        <f t="shared" si="26"/>
        <v>1</v>
      </c>
      <c r="O270" t="b">
        <f t="shared" si="25"/>
        <v>1</v>
      </c>
    </row>
    <row r="271" spans="2:15" x14ac:dyDescent="0.25">
      <c r="C271" t="s">
        <v>640</v>
      </c>
      <c r="D271">
        <v>215497.10709759165</v>
      </c>
      <c r="G271" t="s">
        <v>640</v>
      </c>
      <c r="H271">
        <v>219000</v>
      </c>
      <c r="K271" t="s">
        <v>640</v>
      </c>
      <c r="L271">
        <v>175000</v>
      </c>
      <c r="N271" t="b">
        <f t="shared" si="26"/>
        <v>1</v>
      </c>
      <c r="O271" t="b">
        <f t="shared" si="25"/>
        <v>1</v>
      </c>
    </row>
    <row r="272" spans="2:15" x14ac:dyDescent="0.25">
      <c r="C272" t="s">
        <v>641</v>
      </c>
      <c r="D272">
        <v>401804.44129682099</v>
      </c>
      <c r="G272" t="s">
        <v>641</v>
      </c>
      <c r="H272">
        <v>322000</v>
      </c>
      <c r="K272" t="s">
        <v>641</v>
      </c>
      <c r="L272">
        <v>238500</v>
      </c>
      <c r="N272" t="b">
        <f t="shared" si="26"/>
        <v>1</v>
      </c>
      <c r="O272" t="b">
        <f t="shared" si="25"/>
        <v>1</v>
      </c>
    </row>
    <row r="273" spans="2:15" x14ac:dyDescent="0.25">
      <c r="C273" t="s">
        <v>642</v>
      </c>
      <c r="D273">
        <v>345325.37880156608</v>
      </c>
      <c r="G273" t="s">
        <v>642</v>
      </c>
      <c r="H273">
        <v>300000</v>
      </c>
      <c r="K273" t="s">
        <v>642</v>
      </c>
      <c r="L273">
        <v>237500</v>
      </c>
      <c r="N273" t="b">
        <f t="shared" si="26"/>
        <v>1</v>
      </c>
      <c r="O273" t="b">
        <f t="shared" si="25"/>
        <v>1</v>
      </c>
    </row>
    <row r="274" spans="2:15" x14ac:dyDescent="0.25">
      <c r="C274" t="s">
        <v>643</v>
      </c>
      <c r="D274">
        <v>507905.58708937984</v>
      </c>
      <c r="G274" t="s">
        <v>643</v>
      </c>
      <c r="H274">
        <v>390000</v>
      </c>
      <c r="K274" t="s">
        <v>643</v>
      </c>
      <c r="L274">
        <v>277250</v>
      </c>
      <c r="N274" t="b">
        <f t="shared" si="26"/>
        <v>1</v>
      </c>
      <c r="O274" t="b">
        <f t="shared" si="25"/>
        <v>1</v>
      </c>
    </row>
    <row r="275" spans="2:15" x14ac:dyDescent="0.25">
      <c r="C275" t="s">
        <v>644</v>
      </c>
      <c r="D275">
        <v>954158.75198049948</v>
      </c>
      <c r="G275" t="s">
        <v>644</v>
      </c>
      <c r="H275">
        <v>601250</v>
      </c>
      <c r="K275" t="s">
        <v>644</v>
      </c>
      <c r="L275">
        <v>400000</v>
      </c>
      <c r="N275" t="b">
        <f t="shared" si="26"/>
        <v>1</v>
      </c>
      <c r="O275" t="b">
        <f t="shared" si="25"/>
        <v>1</v>
      </c>
    </row>
    <row r="276" spans="2:15" x14ac:dyDescent="0.25">
      <c r="D276" t="s">
        <v>967</v>
      </c>
      <c r="H276" t="s">
        <v>967</v>
      </c>
      <c r="L276" t="s">
        <v>967</v>
      </c>
      <c r="N276" t="b">
        <f t="shared" si="26"/>
        <v>1</v>
      </c>
      <c r="O276" t="b">
        <f t="shared" si="25"/>
        <v>1</v>
      </c>
    </row>
    <row r="277" spans="2:15" x14ac:dyDescent="0.25">
      <c r="B277" t="s">
        <v>937</v>
      </c>
      <c r="C277" t="s">
        <v>937</v>
      </c>
      <c r="D277">
        <v>332909.21534418693</v>
      </c>
      <c r="F277" t="s">
        <v>937</v>
      </c>
      <c r="H277">
        <v>250000</v>
      </c>
      <c r="J277" t="s">
        <v>937</v>
      </c>
      <c r="L277">
        <v>200000</v>
      </c>
      <c r="N277" t="b">
        <f t="shared" si="26"/>
        <v>1</v>
      </c>
    </row>
    <row r="278" spans="2:15" x14ac:dyDescent="0.25">
      <c r="C278" t="s">
        <v>645</v>
      </c>
      <c r="D278">
        <v>180389.47493036205</v>
      </c>
      <c r="G278" t="s">
        <v>645</v>
      </c>
      <c r="H278">
        <v>170000</v>
      </c>
      <c r="K278" t="s">
        <v>645</v>
      </c>
      <c r="L278">
        <v>148000</v>
      </c>
      <c r="N278" t="b">
        <f t="shared" si="26"/>
        <v>1</v>
      </c>
      <c r="O278" t="b">
        <f t="shared" ref="O278:O299" si="27">IF(C278=G278,IF(G278=K278,TRUE,FALSE),FALSE)</f>
        <v>1</v>
      </c>
    </row>
    <row r="279" spans="2:15" x14ac:dyDescent="0.25">
      <c r="C279" t="s">
        <v>646</v>
      </c>
      <c r="D279">
        <v>441600.25908858154</v>
      </c>
      <c r="G279" t="s">
        <v>646</v>
      </c>
      <c r="H279">
        <v>325000</v>
      </c>
      <c r="K279" t="s">
        <v>646</v>
      </c>
      <c r="L279">
        <v>240000</v>
      </c>
      <c r="N279" t="b">
        <f t="shared" si="26"/>
        <v>1</v>
      </c>
      <c r="O279" t="b">
        <f t="shared" si="27"/>
        <v>1</v>
      </c>
    </row>
    <row r="280" spans="2:15" x14ac:dyDescent="0.25">
      <c r="C280" t="s">
        <v>647</v>
      </c>
      <c r="D280">
        <v>226324.30267295582</v>
      </c>
      <c r="G280" t="s">
        <v>647</v>
      </c>
      <c r="H280">
        <v>215000</v>
      </c>
      <c r="K280" t="s">
        <v>647</v>
      </c>
      <c r="L280">
        <v>169000</v>
      </c>
      <c r="N280" t="b">
        <f t="shared" si="26"/>
        <v>1</v>
      </c>
      <c r="O280" t="b">
        <f t="shared" si="27"/>
        <v>1</v>
      </c>
    </row>
    <row r="281" spans="2:15" x14ac:dyDescent="0.25">
      <c r="C281" t="s">
        <v>648</v>
      </c>
      <c r="D281">
        <v>365050.22372575541</v>
      </c>
      <c r="G281" t="s">
        <v>648</v>
      </c>
      <c r="H281">
        <v>300000</v>
      </c>
      <c r="K281" t="s">
        <v>648</v>
      </c>
      <c r="L281">
        <v>230000</v>
      </c>
      <c r="N281" t="b">
        <f t="shared" si="26"/>
        <v>1</v>
      </c>
      <c r="O281" t="b">
        <f t="shared" si="27"/>
        <v>1</v>
      </c>
    </row>
    <row r="282" spans="2:15" x14ac:dyDescent="0.25">
      <c r="C282" t="s">
        <v>649</v>
      </c>
      <c r="D282">
        <v>335021.48878093791</v>
      </c>
      <c r="G282" t="s">
        <v>649</v>
      </c>
      <c r="H282">
        <v>275000</v>
      </c>
      <c r="K282" t="s">
        <v>649</v>
      </c>
      <c r="L282">
        <v>207000</v>
      </c>
      <c r="N282" t="b">
        <f t="shared" si="26"/>
        <v>1</v>
      </c>
      <c r="O282" t="b">
        <f t="shared" si="27"/>
        <v>1</v>
      </c>
    </row>
    <row r="283" spans="2:15" x14ac:dyDescent="0.25">
      <c r="C283" t="s">
        <v>650</v>
      </c>
      <c r="D283">
        <v>254663.52436926632</v>
      </c>
      <c r="G283" t="s">
        <v>650</v>
      </c>
      <c r="H283">
        <v>220000</v>
      </c>
      <c r="K283" t="s">
        <v>650</v>
      </c>
      <c r="L283">
        <v>170000</v>
      </c>
      <c r="N283" t="b">
        <f t="shared" si="26"/>
        <v>1</v>
      </c>
      <c r="O283" t="b">
        <f t="shared" si="27"/>
        <v>1</v>
      </c>
    </row>
    <row r="284" spans="2:15" x14ac:dyDescent="0.25">
      <c r="C284" t="s">
        <v>651</v>
      </c>
      <c r="D284">
        <v>375256.59396751731</v>
      </c>
      <c r="G284" t="s">
        <v>651</v>
      </c>
      <c r="H284">
        <v>293000</v>
      </c>
      <c r="K284" t="s">
        <v>651</v>
      </c>
      <c r="L284">
        <v>234000</v>
      </c>
      <c r="N284" t="b">
        <f t="shared" si="26"/>
        <v>1</v>
      </c>
      <c r="O284" t="b">
        <f t="shared" si="27"/>
        <v>1</v>
      </c>
    </row>
    <row r="285" spans="2:15" x14ac:dyDescent="0.25">
      <c r="C285" t="s">
        <v>652</v>
      </c>
      <c r="D285">
        <v>285646.64905799716</v>
      </c>
      <c r="G285" t="s">
        <v>652</v>
      </c>
      <c r="H285">
        <v>240000</v>
      </c>
      <c r="K285" t="s">
        <v>652</v>
      </c>
      <c r="L285">
        <v>190000</v>
      </c>
      <c r="N285" t="b">
        <f t="shared" si="26"/>
        <v>1</v>
      </c>
      <c r="O285" t="b">
        <f t="shared" si="27"/>
        <v>1</v>
      </c>
    </row>
    <row r="286" spans="2:15" x14ac:dyDescent="0.25">
      <c r="C286" t="s">
        <v>653</v>
      </c>
      <c r="D286">
        <v>295518.05963122769</v>
      </c>
      <c r="G286" t="s">
        <v>653</v>
      </c>
      <c r="H286">
        <v>249950</v>
      </c>
      <c r="K286" t="s">
        <v>653</v>
      </c>
      <c r="L286">
        <v>187000</v>
      </c>
      <c r="N286" t="b">
        <f t="shared" si="26"/>
        <v>1</v>
      </c>
      <c r="O286" t="b">
        <f t="shared" si="27"/>
        <v>1</v>
      </c>
    </row>
    <row r="287" spans="2:15" x14ac:dyDescent="0.25">
      <c r="C287" t="s">
        <v>654</v>
      </c>
      <c r="D287">
        <v>343242.81067285454</v>
      </c>
      <c r="G287" t="s">
        <v>654</v>
      </c>
      <c r="H287">
        <v>293500</v>
      </c>
      <c r="K287" t="s">
        <v>654</v>
      </c>
      <c r="L287">
        <v>230000</v>
      </c>
      <c r="N287" t="b">
        <f t="shared" si="26"/>
        <v>1</v>
      </c>
      <c r="O287" t="b">
        <f t="shared" si="27"/>
        <v>1</v>
      </c>
    </row>
    <row r="288" spans="2:15" x14ac:dyDescent="0.25">
      <c r="C288" t="s">
        <v>655</v>
      </c>
      <c r="D288">
        <v>249432.80358534693</v>
      </c>
      <c r="G288" t="s">
        <v>655</v>
      </c>
      <c r="H288">
        <v>220000</v>
      </c>
      <c r="K288" t="s">
        <v>655</v>
      </c>
      <c r="L288">
        <v>178739</v>
      </c>
      <c r="N288" t="b">
        <f t="shared" si="26"/>
        <v>1</v>
      </c>
      <c r="O288" t="b">
        <f t="shared" si="27"/>
        <v>1</v>
      </c>
    </row>
    <row r="289" spans="2:15" x14ac:dyDescent="0.25">
      <c r="C289" t="s">
        <v>656</v>
      </c>
      <c r="D289">
        <v>288764.2233563498</v>
      </c>
      <c r="G289" t="s">
        <v>656</v>
      </c>
      <c r="H289">
        <v>249950</v>
      </c>
      <c r="K289" t="s">
        <v>656</v>
      </c>
      <c r="L289">
        <v>200000</v>
      </c>
      <c r="N289" t="b">
        <f t="shared" si="26"/>
        <v>1</v>
      </c>
      <c r="O289" t="b">
        <f t="shared" si="27"/>
        <v>1</v>
      </c>
    </row>
    <row r="290" spans="2:15" x14ac:dyDescent="0.25">
      <c r="C290" t="s">
        <v>657</v>
      </c>
      <c r="D290">
        <v>363390.03036876436</v>
      </c>
      <c r="G290" t="s">
        <v>657</v>
      </c>
      <c r="H290">
        <v>250000</v>
      </c>
      <c r="K290" t="s">
        <v>657</v>
      </c>
      <c r="L290">
        <v>208000</v>
      </c>
      <c r="N290" t="b">
        <f t="shared" si="26"/>
        <v>1</v>
      </c>
      <c r="O290" t="b">
        <f t="shared" si="27"/>
        <v>1</v>
      </c>
    </row>
    <row r="291" spans="2:15" x14ac:dyDescent="0.25">
      <c r="C291" t="s">
        <v>658</v>
      </c>
      <c r="D291">
        <v>364565.90697674442</v>
      </c>
      <c r="G291" t="s">
        <v>658</v>
      </c>
      <c r="H291">
        <v>299950</v>
      </c>
      <c r="K291" t="s">
        <v>658</v>
      </c>
      <c r="L291">
        <v>240000</v>
      </c>
      <c r="N291" t="b">
        <f t="shared" si="26"/>
        <v>1</v>
      </c>
      <c r="O291" t="b">
        <f t="shared" si="27"/>
        <v>1</v>
      </c>
    </row>
    <row r="292" spans="2:15" x14ac:dyDescent="0.25">
      <c r="C292" t="s">
        <v>659</v>
      </c>
      <c r="D292">
        <v>438564.87706492539</v>
      </c>
      <c r="G292" t="s">
        <v>659</v>
      </c>
      <c r="H292">
        <v>295000</v>
      </c>
      <c r="K292" t="s">
        <v>659</v>
      </c>
      <c r="L292">
        <v>220000</v>
      </c>
      <c r="N292" t="b">
        <f t="shared" si="26"/>
        <v>1</v>
      </c>
      <c r="O292" t="b">
        <f t="shared" si="27"/>
        <v>1</v>
      </c>
    </row>
    <row r="293" spans="2:15" x14ac:dyDescent="0.25">
      <c r="C293" t="s">
        <v>660</v>
      </c>
      <c r="D293">
        <v>295043.23620484333</v>
      </c>
      <c r="G293" t="s">
        <v>660</v>
      </c>
      <c r="H293">
        <v>250000</v>
      </c>
      <c r="K293" t="s">
        <v>660</v>
      </c>
      <c r="L293">
        <v>210000</v>
      </c>
      <c r="N293" t="b">
        <f t="shared" si="26"/>
        <v>1</v>
      </c>
      <c r="O293" t="b">
        <f t="shared" si="27"/>
        <v>1</v>
      </c>
    </row>
    <row r="294" spans="2:15" x14ac:dyDescent="0.25">
      <c r="C294" t="s">
        <v>661</v>
      </c>
      <c r="D294">
        <v>572492.28833172587</v>
      </c>
      <c r="G294" t="s">
        <v>661</v>
      </c>
      <c r="H294">
        <v>420000</v>
      </c>
      <c r="K294" t="s">
        <v>661</v>
      </c>
      <c r="L294">
        <v>297500</v>
      </c>
      <c r="N294" t="b">
        <f t="shared" si="26"/>
        <v>1</v>
      </c>
      <c r="O294" t="b">
        <f t="shared" si="27"/>
        <v>1</v>
      </c>
    </row>
    <row r="295" spans="2:15" x14ac:dyDescent="0.25">
      <c r="C295" t="s">
        <v>662</v>
      </c>
      <c r="D295">
        <v>267226.74434854108</v>
      </c>
      <c r="G295" t="s">
        <v>662</v>
      </c>
      <c r="H295">
        <v>233000</v>
      </c>
      <c r="K295" t="s">
        <v>662</v>
      </c>
      <c r="L295">
        <v>178000</v>
      </c>
      <c r="N295" t="b">
        <f t="shared" si="26"/>
        <v>1</v>
      </c>
      <c r="O295" t="b">
        <f t="shared" si="27"/>
        <v>1</v>
      </c>
    </row>
    <row r="296" spans="2:15" x14ac:dyDescent="0.25">
      <c r="C296" t="s">
        <v>663</v>
      </c>
      <c r="D296">
        <v>240563.79982706401</v>
      </c>
      <c r="G296" t="s">
        <v>663</v>
      </c>
      <c r="H296">
        <v>232000</v>
      </c>
      <c r="K296" t="s">
        <v>663</v>
      </c>
      <c r="L296">
        <v>180500</v>
      </c>
      <c r="N296" t="b">
        <f t="shared" si="26"/>
        <v>1</v>
      </c>
      <c r="O296" t="b">
        <f t="shared" si="27"/>
        <v>1</v>
      </c>
    </row>
    <row r="297" spans="2:15" x14ac:dyDescent="0.25">
      <c r="D297" t="s">
        <v>967</v>
      </c>
      <c r="H297" t="s">
        <v>967</v>
      </c>
      <c r="L297" t="s">
        <v>967</v>
      </c>
      <c r="N297" t="b">
        <f t="shared" si="26"/>
        <v>1</v>
      </c>
      <c r="O297" t="b">
        <f t="shared" si="27"/>
        <v>1</v>
      </c>
    </row>
    <row r="298" spans="2:15" x14ac:dyDescent="0.25">
      <c r="D298" t="s">
        <v>40</v>
      </c>
      <c r="H298" t="s">
        <v>40</v>
      </c>
      <c r="L298" t="s">
        <v>40</v>
      </c>
      <c r="N298" t="b">
        <f t="shared" si="26"/>
        <v>1</v>
      </c>
      <c r="O298" t="b">
        <f t="shared" si="27"/>
        <v>1</v>
      </c>
    </row>
    <row r="299" spans="2:15" x14ac:dyDescent="0.25">
      <c r="D299" t="s">
        <v>967</v>
      </c>
      <c r="H299" t="s">
        <v>967</v>
      </c>
      <c r="L299" t="s">
        <v>967</v>
      </c>
      <c r="N299" t="b">
        <f t="shared" si="26"/>
        <v>1</v>
      </c>
      <c r="O299" t="b">
        <f t="shared" si="27"/>
        <v>1</v>
      </c>
    </row>
    <row r="300" spans="2:15" x14ac:dyDescent="0.25">
      <c r="B300" t="s">
        <v>938</v>
      </c>
      <c r="C300" t="s">
        <v>664</v>
      </c>
      <c r="D300">
        <v>264782.1009836063</v>
      </c>
      <c r="F300" t="s">
        <v>938</v>
      </c>
      <c r="H300">
        <v>224950</v>
      </c>
      <c r="J300" t="s">
        <v>938</v>
      </c>
      <c r="L300">
        <v>179000</v>
      </c>
      <c r="N300" t="b">
        <f t="shared" si="26"/>
        <v>1</v>
      </c>
    </row>
    <row r="301" spans="2:15" x14ac:dyDescent="0.25">
      <c r="B301" t="s">
        <v>939</v>
      </c>
      <c r="C301" t="s">
        <v>665</v>
      </c>
      <c r="D301">
        <v>278288.96919096803</v>
      </c>
      <c r="F301" t="s">
        <v>939</v>
      </c>
      <c r="H301">
        <v>240000</v>
      </c>
      <c r="J301" t="s">
        <v>939</v>
      </c>
      <c r="L301">
        <v>180000</v>
      </c>
      <c r="N301" t="b">
        <f t="shared" si="26"/>
        <v>1</v>
      </c>
    </row>
    <row r="302" spans="2:15" x14ac:dyDescent="0.25">
      <c r="B302" t="s">
        <v>940</v>
      </c>
      <c r="C302" t="s">
        <v>666</v>
      </c>
      <c r="D302">
        <v>203757.51879010029</v>
      </c>
      <c r="F302" t="s">
        <v>940</v>
      </c>
      <c r="H302">
        <v>170000</v>
      </c>
      <c r="J302" t="s">
        <v>940</v>
      </c>
      <c r="L302">
        <v>130000</v>
      </c>
      <c r="N302" t="b">
        <f t="shared" si="26"/>
        <v>1</v>
      </c>
    </row>
    <row r="303" spans="2:15" x14ac:dyDescent="0.25">
      <c r="B303" t="s">
        <v>941</v>
      </c>
      <c r="C303" t="s">
        <v>667</v>
      </c>
      <c r="D303">
        <v>166738.05839646439</v>
      </c>
      <c r="F303" t="s">
        <v>941</v>
      </c>
      <c r="H303">
        <v>149739</v>
      </c>
      <c r="J303" t="s">
        <v>941</v>
      </c>
      <c r="L303">
        <v>121000</v>
      </c>
      <c r="N303" t="b">
        <f t="shared" si="26"/>
        <v>1</v>
      </c>
    </row>
    <row r="304" spans="2:15" x14ac:dyDescent="0.25">
      <c r="B304" t="s">
        <v>942</v>
      </c>
      <c r="C304" t="s">
        <v>668</v>
      </c>
      <c r="D304">
        <v>198949.33104886732</v>
      </c>
      <c r="F304" t="s">
        <v>942</v>
      </c>
      <c r="H304">
        <v>175000</v>
      </c>
      <c r="J304" t="s">
        <v>942</v>
      </c>
      <c r="L304">
        <v>138000</v>
      </c>
      <c r="N304" t="b">
        <f t="shared" si="26"/>
        <v>1</v>
      </c>
    </row>
    <row r="305" spans="2:15" x14ac:dyDescent="0.25">
      <c r="B305" t="s">
        <v>943</v>
      </c>
      <c r="C305" t="s">
        <v>669</v>
      </c>
      <c r="D305">
        <v>167687.74624889661</v>
      </c>
      <c r="F305" t="s">
        <v>943</v>
      </c>
      <c r="H305">
        <v>149000</v>
      </c>
      <c r="J305" t="s">
        <v>943</v>
      </c>
      <c r="L305">
        <v>124995</v>
      </c>
      <c r="N305" t="b">
        <f t="shared" si="26"/>
        <v>1</v>
      </c>
    </row>
    <row r="306" spans="2:15" x14ac:dyDescent="0.25">
      <c r="B306" t="s">
        <v>944</v>
      </c>
      <c r="C306" t="s">
        <v>670</v>
      </c>
      <c r="D306">
        <v>225379.66317365275</v>
      </c>
      <c r="F306" t="s">
        <v>944</v>
      </c>
      <c r="H306">
        <v>190250</v>
      </c>
      <c r="J306" t="s">
        <v>944</v>
      </c>
      <c r="L306">
        <v>160000</v>
      </c>
      <c r="N306" t="b">
        <f t="shared" si="26"/>
        <v>1</v>
      </c>
    </row>
    <row r="307" spans="2:15" x14ac:dyDescent="0.25">
      <c r="B307" t="s">
        <v>945</v>
      </c>
      <c r="C307" t="s">
        <v>671</v>
      </c>
      <c r="D307">
        <v>201558.91927083326</v>
      </c>
      <c r="F307" t="s">
        <v>945</v>
      </c>
      <c r="H307">
        <v>190000</v>
      </c>
      <c r="J307" t="s">
        <v>945</v>
      </c>
      <c r="L307">
        <v>155000</v>
      </c>
      <c r="N307" t="b">
        <f t="shared" si="26"/>
        <v>1</v>
      </c>
    </row>
    <row r="308" spans="2:15" x14ac:dyDescent="0.25">
      <c r="B308" t="s">
        <v>946</v>
      </c>
      <c r="C308" t="s">
        <v>672</v>
      </c>
      <c r="D308">
        <v>173329.83703409965</v>
      </c>
      <c r="F308" t="s">
        <v>946</v>
      </c>
      <c r="H308">
        <v>160000</v>
      </c>
      <c r="J308" t="s">
        <v>946</v>
      </c>
      <c r="L308">
        <v>127000</v>
      </c>
      <c r="N308" t="b">
        <f t="shared" si="26"/>
        <v>1</v>
      </c>
    </row>
    <row r="309" spans="2:15" x14ac:dyDescent="0.25">
      <c r="B309" t="s">
        <v>947</v>
      </c>
      <c r="C309" t="s">
        <v>673</v>
      </c>
      <c r="D309">
        <v>306633.84048192773</v>
      </c>
      <c r="F309" t="s">
        <v>947</v>
      </c>
      <c r="H309">
        <v>247000</v>
      </c>
      <c r="J309" t="s">
        <v>947</v>
      </c>
      <c r="L309">
        <v>185000</v>
      </c>
      <c r="N309" t="b">
        <f t="shared" si="26"/>
        <v>1</v>
      </c>
    </row>
    <row r="310" spans="2:15" x14ac:dyDescent="0.25">
      <c r="B310" t="s">
        <v>948</v>
      </c>
      <c r="C310" t="s">
        <v>674</v>
      </c>
      <c r="D310">
        <v>427225.96073157614</v>
      </c>
      <c r="F310" t="s">
        <v>948</v>
      </c>
      <c r="H310">
        <v>327500</v>
      </c>
      <c r="J310" t="s">
        <v>948</v>
      </c>
      <c r="L310">
        <v>244000</v>
      </c>
      <c r="N310" t="b">
        <f t="shared" si="26"/>
        <v>1</v>
      </c>
    </row>
    <row r="311" spans="2:15" x14ac:dyDescent="0.25">
      <c r="B311" t="s">
        <v>949</v>
      </c>
      <c r="C311" t="s">
        <v>675</v>
      </c>
      <c r="D311">
        <v>325399.3059668013</v>
      </c>
      <c r="F311" t="s">
        <v>949</v>
      </c>
      <c r="H311">
        <v>275000</v>
      </c>
      <c r="J311" t="s">
        <v>949</v>
      </c>
      <c r="L311">
        <v>217500</v>
      </c>
      <c r="N311" t="b">
        <f t="shared" si="26"/>
        <v>1</v>
      </c>
    </row>
    <row r="312" spans="2:15" x14ac:dyDescent="0.25">
      <c r="D312" t="s">
        <v>967</v>
      </c>
      <c r="H312" t="s">
        <v>967</v>
      </c>
      <c r="L312" t="s">
        <v>967</v>
      </c>
      <c r="N312" t="b">
        <f t="shared" si="26"/>
        <v>1</v>
      </c>
      <c r="O312" t="b">
        <f>IF(C312=G312,IF(G312=K312,TRUE,FALSE),FALSE)</f>
        <v>1</v>
      </c>
    </row>
    <row r="313" spans="2:15" x14ac:dyDescent="0.25">
      <c r="B313" t="s">
        <v>950</v>
      </c>
      <c r="C313" t="s">
        <v>838</v>
      </c>
      <c r="D313">
        <v>356520.52360641299</v>
      </c>
      <c r="F313" t="s">
        <v>950</v>
      </c>
      <c r="H313">
        <v>269000</v>
      </c>
      <c r="J313" t="s">
        <v>950</v>
      </c>
      <c r="L313">
        <v>195000</v>
      </c>
      <c r="N313" t="b">
        <f t="shared" si="26"/>
        <v>1</v>
      </c>
    </row>
    <row r="314" spans="2:15" x14ac:dyDescent="0.25">
      <c r="C314" t="s">
        <v>676</v>
      </c>
      <c r="D314">
        <v>265969.99719438882</v>
      </c>
      <c r="G314" t="s">
        <v>676</v>
      </c>
      <c r="H314">
        <v>230000</v>
      </c>
      <c r="K314" t="s">
        <v>676</v>
      </c>
      <c r="L314">
        <v>166000</v>
      </c>
      <c r="N314" t="b">
        <f t="shared" si="26"/>
        <v>1</v>
      </c>
      <c r="O314" t="b">
        <f>IF(C314=G314,IF(G314=K314,TRUE,FALSE),FALSE)</f>
        <v>1</v>
      </c>
    </row>
    <row r="315" spans="2:15" x14ac:dyDescent="0.25">
      <c r="C315" t="s">
        <v>677</v>
      </c>
      <c r="D315">
        <v>455212.41700404813</v>
      </c>
      <c r="G315" t="s">
        <v>677</v>
      </c>
      <c r="H315">
        <v>360000</v>
      </c>
      <c r="K315" t="s">
        <v>677</v>
      </c>
      <c r="L315">
        <v>245000</v>
      </c>
      <c r="N315" t="b">
        <f t="shared" si="26"/>
        <v>1</v>
      </c>
      <c r="O315" t="b">
        <f>IF(C315=G315,IF(G315=K315,TRUE,FALSE),FALSE)</f>
        <v>1</v>
      </c>
    </row>
    <row r="316" spans="2:15" x14ac:dyDescent="0.25">
      <c r="C316" t="s">
        <v>678</v>
      </c>
      <c r="D316">
        <v>533361.50214592263</v>
      </c>
      <c r="G316" t="s">
        <v>678</v>
      </c>
      <c r="H316">
        <v>390000</v>
      </c>
      <c r="K316" t="s">
        <v>678</v>
      </c>
      <c r="L316">
        <v>270000</v>
      </c>
      <c r="N316" t="b">
        <f t="shared" si="26"/>
        <v>1</v>
      </c>
      <c r="O316" t="b">
        <f>IF(C316=G316,IF(G316=K316,TRUE,FALSE),FALSE)</f>
        <v>1</v>
      </c>
    </row>
    <row r="317" spans="2:15" x14ac:dyDescent="0.25">
      <c r="C317" t="s">
        <v>679</v>
      </c>
      <c r="D317">
        <v>328080.31913897936</v>
      </c>
      <c r="G317" t="s">
        <v>679</v>
      </c>
      <c r="H317">
        <v>250000</v>
      </c>
      <c r="K317" t="s">
        <v>679</v>
      </c>
      <c r="L317">
        <v>195000</v>
      </c>
      <c r="N317" t="b">
        <f t="shared" si="26"/>
        <v>1</v>
      </c>
      <c r="O317" t="b">
        <f>IF(C317=G317,IF(G317=K317,TRUE,FALSE),FALSE)</f>
        <v>1</v>
      </c>
    </row>
    <row r="318" spans="2:15" x14ac:dyDescent="0.25">
      <c r="D318" t="s">
        <v>967</v>
      </c>
      <c r="H318" t="s">
        <v>967</v>
      </c>
      <c r="L318" t="s">
        <v>967</v>
      </c>
      <c r="N318" t="b">
        <f t="shared" si="26"/>
        <v>1</v>
      </c>
      <c r="O318" t="b">
        <f>IF(C318=G318,IF(G318=K318,TRUE,FALSE),FALSE)</f>
        <v>1</v>
      </c>
    </row>
    <row r="319" spans="2:15" x14ac:dyDescent="0.25">
      <c r="B319" t="s">
        <v>951</v>
      </c>
      <c r="C319" t="s">
        <v>839</v>
      </c>
      <c r="D319">
        <v>238639.18336142527</v>
      </c>
      <c r="F319" t="s">
        <v>951</v>
      </c>
      <c r="H319">
        <v>200000</v>
      </c>
      <c r="J319" t="s">
        <v>951</v>
      </c>
      <c r="L319">
        <v>148500</v>
      </c>
      <c r="N319" t="b">
        <f t="shared" si="26"/>
        <v>1</v>
      </c>
    </row>
    <row r="320" spans="2:15" x14ac:dyDescent="0.25">
      <c r="C320" t="s">
        <v>680</v>
      </c>
      <c r="D320">
        <v>198585.8365444373</v>
      </c>
      <c r="G320" t="s">
        <v>680</v>
      </c>
      <c r="H320">
        <v>173500</v>
      </c>
      <c r="K320" t="s">
        <v>680</v>
      </c>
      <c r="L320">
        <v>133000</v>
      </c>
      <c r="N320" t="b">
        <f t="shared" si="26"/>
        <v>1</v>
      </c>
      <c r="O320" t="b">
        <f t="shared" ref="O320:O325" si="28">IF(C320=G320,IF(G320=K320,TRUE,FALSE),FALSE)</f>
        <v>1</v>
      </c>
    </row>
    <row r="321" spans="2:15" x14ac:dyDescent="0.25">
      <c r="C321" t="s">
        <v>681</v>
      </c>
      <c r="D321">
        <v>160591.15530903335</v>
      </c>
      <c r="G321" t="s">
        <v>681</v>
      </c>
      <c r="H321">
        <v>145000</v>
      </c>
      <c r="K321" t="s">
        <v>681</v>
      </c>
      <c r="L321">
        <v>110000</v>
      </c>
      <c r="N321" t="b">
        <f t="shared" si="26"/>
        <v>1</v>
      </c>
      <c r="O321" t="b">
        <f t="shared" si="28"/>
        <v>1</v>
      </c>
    </row>
    <row r="322" spans="2:15" x14ac:dyDescent="0.25">
      <c r="C322" t="s">
        <v>682</v>
      </c>
      <c r="D322">
        <v>269828.40026595723</v>
      </c>
      <c r="G322" t="s">
        <v>682</v>
      </c>
      <c r="H322">
        <v>230000</v>
      </c>
      <c r="K322" t="s">
        <v>682</v>
      </c>
      <c r="L322">
        <v>179000</v>
      </c>
      <c r="N322" t="b">
        <f t="shared" si="26"/>
        <v>1</v>
      </c>
      <c r="O322" t="b">
        <f t="shared" si="28"/>
        <v>1</v>
      </c>
    </row>
    <row r="323" spans="2:15" x14ac:dyDescent="0.25">
      <c r="C323" t="s">
        <v>683</v>
      </c>
      <c r="D323">
        <v>244862.64182058035</v>
      </c>
      <c r="G323" t="s">
        <v>683</v>
      </c>
      <c r="H323">
        <v>215000</v>
      </c>
      <c r="K323" t="s">
        <v>683</v>
      </c>
      <c r="L323">
        <v>150000</v>
      </c>
      <c r="N323" t="b">
        <f t="shared" si="26"/>
        <v>1</v>
      </c>
      <c r="O323" t="b">
        <f t="shared" si="28"/>
        <v>1</v>
      </c>
    </row>
    <row r="324" spans="2:15" x14ac:dyDescent="0.25">
      <c r="C324" t="s">
        <v>684</v>
      </c>
      <c r="D324">
        <v>282779.59792960668</v>
      </c>
      <c r="G324" t="s">
        <v>684</v>
      </c>
      <c r="H324">
        <v>230000</v>
      </c>
      <c r="K324" t="s">
        <v>684</v>
      </c>
      <c r="L324">
        <v>174600</v>
      </c>
      <c r="N324" t="b">
        <f t="shared" si="26"/>
        <v>1</v>
      </c>
      <c r="O324" t="b">
        <f t="shared" si="28"/>
        <v>1</v>
      </c>
    </row>
    <row r="325" spans="2:15" x14ac:dyDescent="0.25">
      <c r="D325" t="s">
        <v>967</v>
      </c>
      <c r="H325" t="s">
        <v>967</v>
      </c>
      <c r="L325" t="s">
        <v>967</v>
      </c>
      <c r="N325" t="b">
        <f t="shared" si="26"/>
        <v>1</v>
      </c>
      <c r="O325" t="b">
        <f t="shared" si="28"/>
        <v>1</v>
      </c>
    </row>
    <row r="326" spans="2:15" x14ac:dyDescent="0.25">
      <c r="B326" t="s">
        <v>952</v>
      </c>
      <c r="C326" t="s">
        <v>840</v>
      </c>
      <c r="D326">
        <v>268239.42208995315</v>
      </c>
      <c r="F326" t="s">
        <v>952</v>
      </c>
      <c r="H326">
        <v>225000</v>
      </c>
      <c r="J326" t="s">
        <v>952</v>
      </c>
      <c r="L326">
        <v>167000</v>
      </c>
      <c r="N326" t="b">
        <f t="shared" si="26"/>
        <v>1</v>
      </c>
    </row>
    <row r="327" spans="2:15" x14ac:dyDescent="0.25">
      <c r="C327" t="s">
        <v>685</v>
      </c>
      <c r="D327">
        <v>248699.38001745191</v>
      </c>
      <c r="G327" t="s">
        <v>685</v>
      </c>
      <c r="H327">
        <v>212000</v>
      </c>
      <c r="K327" t="s">
        <v>685</v>
      </c>
      <c r="L327">
        <v>162000</v>
      </c>
      <c r="N327" t="b">
        <f t="shared" si="26"/>
        <v>1</v>
      </c>
      <c r="O327" t="b">
        <f t="shared" ref="O327:O338" si="29">IF(C327=G327,IF(G327=K327,TRUE,FALSE),FALSE)</f>
        <v>1</v>
      </c>
    </row>
    <row r="328" spans="2:15" x14ac:dyDescent="0.25">
      <c r="C328" t="s">
        <v>686</v>
      </c>
      <c r="D328">
        <v>323287.80188679235</v>
      </c>
      <c r="G328" t="s">
        <v>686</v>
      </c>
      <c r="H328">
        <v>260000</v>
      </c>
      <c r="K328" t="s">
        <v>686</v>
      </c>
      <c r="L328">
        <v>195000</v>
      </c>
      <c r="N328" t="b">
        <f t="shared" si="26"/>
        <v>1</v>
      </c>
      <c r="O328" t="b">
        <f t="shared" si="29"/>
        <v>1</v>
      </c>
    </row>
    <row r="329" spans="2:15" x14ac:dyDescent="0.25">
      <c r="C329" t="s">
        <v>687</v>
      </c>
      <c r="D329">
        <v>229787.63033448692</v>
      </c>
      <c r="G329" t="s">
        <v>687</v>
      </c>
      <c r="H329">
        <v>200000</v>
      </c>
      <c r="K329" t="s">
        <v>687</v>
      </c>
      <c r="L329">
        <v>161000</v>
      </c>
      <c r="N329" t="b">
        <f t="shared" si="26"/>
        <v>1</v>
      </c>
      <c r="O329" t="b">
        <f t="shared" si="29"/>
        <v>1</v>
      </c>
    </row>
    <row r="330" spans="2:15" x14ac:dyDescent="0.25">
      <c r="C330" t="s">
        <v>688</v>
      </c>
      <c r="D330">
        <v>232438.98860038005</v>
      </c>
      <c r="G330" t="s">
        <v>688</v>
      </c>
      <c r="H330">
        <v>204000</v>
      </c>
      <c r="K330" t="s">
        <v>688</v>
      </c>
      <c r="L330">
        <v>163500</v>
      </c>
      <c r="N330" t="b">
        <f t="shared" ref="N330:N393" si="30">IF(B330=F330,IF(F330=J330,TRUE,FALSE),FALSE)</f>
        <v>1</v>
      </c>
      <c r="O330" t="b">
        <f t="shared" si="29"/>
        <v>1</v>
      </c>
    </row>
    <row r="331" spans="2:15" x14ac:dyDescent="0.25">
      <c r="C331" t="s">
        <v>689</v>
      </c>
      <c r="D331">
        <v>166242.393442623</v>
      </c>
      <c r="G331" t="s">
        <v>689</v>
      </c>
      <c r="H331">
        <v>143000</v>
      </c>
      <c r="K331" t="s">
        <v>689</v>
      </c>
      <c r="L331">
        <v>120000</v>
      </c>
      <c r="N331" t="b">
        <f t="shared" si="30"/>
        <v>1</v>
      </c>
      <c r="O331" t="b">
        <f t="shared" si="29"/>
        <v>1</v>
      </c>
    </row>
    <row r="332" spans="2:15" x14ac:dyDescent="0.25">
      <c r="C332" t="s">
        <v>690</v>
      </c>
      <c r="D332">
        <v>339535.53054911067</v>
      </c>
      <c r="G332" t="s">
        <v>690</v>
      </c>
      <c r="H332">
        <v>285000</v>
      </c>
      <c r="K332" t="s">
        <v>690</v>
      </c>
      <c r="L332">
        <v>220000</v>
      </c>
      <c r="N332" t="b">
        <f t="shared" si="30"/>
        <v>1</v>
      </c>
      <c r="O332" t="b">
        <f t="shared" si="29"/>
        <v>1</v>
      </c>
    </row>
    <row r="333" spans="2:15" x14ac:dyDescent="0.25">
      <c r="C333" t="s">
        <v>691</v>
      </c>
      <c r="D333">
        <v>208567.02269399707</v>
      </c>
      <c r="G333" t="s">
        <v>691</v>
      </c>
      <c r="H333">
        <v>184750</v>
      </c>
      <c r="K333" t="s">
        <v>691</v>
      </c>
      <c r="L333">
        <v>143000</v>
      </c>
      <c r="N333" t="b">
        <f t="shared" si="30"/>
        <v>1</v>
      </c>
      <c r="O333" t="b">
        <f t="shared" si="29"/>
        <v>1</v>
      </c>
    </row>
    <row r="334" spans="2:15" x14ac:dyDescent="0.25">
      <c r="C334" t="s">
        <v>692</v>
      </c>
      <c r="D334">
        <v>294359.45116646908</v>
      </c>
      <c r="G334" t="s">
        <v>692</v>
      </c>
      <c r="H334">
        <v>243000</v>
      </c>
      <c r="K334" t="s">
        <v>692</v>
      </c>
      <c r="L334">
        <v>177500</v>
      </c>
      <c r="N334" t="b">
        <f t="shared" si="30"/>
        <v>1</v>
      </c>
      <c r="O334" t="b">
        <f t="shared" si="29"/>
        <v>1</v>
      </c>
    </row>
    <row r="335" spans="2:15" x14ac:dyDescent="0.25">
      <c r="C335" t="s">
        <v>693</v>
      </c>
      <c r="D335">
        <v>212058.9966386556</v>
      </c>
      <c r="G335" t="s">
        <v>693</v>
      </c>
      <c r="H335">
        <v>200000</v>
      </c>
      <c r="K335" t="s">
        <v>693</v>
      </c>
      <c r="L335">
        <v>162000</v>
      </c>
      <c r="N335" t="b">
        <f t="shared" si="30"/>
        <v>1</v>
      </c>
      <c r="O335" t="b">
        <f t="shared" si="29"/>
        <v>1</v>
      </c>
    </row>
    <row r="336" spans="2:15" x14ac:dyDescent="0.25">
      <c r="C336" t="s">
        <v>694</v>
      </c>
      <c r="D336">
        <v>279829.18737407651</v>
      </c>
      <c r="G336" t="s">
        <v>694</v>
      </c>
      <c r="H336">
        <v>233500</v>
      </c>
      <c r="K336" t="s">
        <v>694</v>
      </c>
      <c r="L336">
        <v>177500</v>
      </c>
      <c r="N336" t="b">
        <f t="shared" si="30"/>
        <v>1</v>
      </c>
      <c r="O336" t="b">
        <f t="shared" si="29"/>
        <v>1</v>
      </c>
    </row>
    <row r="337" spans="2:15" x14ac:dyDescent="0.25">
      <c r="C337" t="s">
        <v>695</v>
      </c>
      <c r="D337">
        <v>361280.75789473741</v>
      </c>
      <c r="G337" t="s">
        <v>695</v>
      </c>
      <c r="H337">
        <v>295000</v>
      </c>
      <c r="K337" t="s">
        <v>695</v>
      </c>
      <c r="L337">
        <v>215000</v>
      </c>
      <c r="N337" t="b">
        <f t="shared" si="30"/>
        <v>1</v>
      </c>
      <c r="O337" t="b">
        <f t="shared" si="29"/>
        <v>1</v>
      </c>
    </row>
    <row r="338" spans="2:15" x14ac:dyDescent="0.25">
      <c r="D338" t="s">
        <v>967</v>
      </c>
      <c r="H338" t="s">
        <v>967</v>
      </c>
      <c r="L338" t="s">
        <v>967</v>
      </c>
      <c r="N338" t="b">
        <f t="shared" si="30"/>
        <v>1</v>
      </c>
      <c r="O338" t="b">
        <f t="shared" si="29"/>
        <v>1</v>
      </c>
    </row>
    <row r="339" spans="2:15" x14ac:dyDescent="0.25">
      <c r="B339" t="s">
        <v>953</v>
      </c>
      <c r="C339" t="s">
        <v>841</v>
      </c>
      <c r="D339">
        <v>235112.21118547805</v>
      </c>
      <c r="F339" t="s">
        <v>953</v>
      </c>
      <c r="H339">
        <v>190000</v>
      </c>
      <c r="J339" t="s">
        <v>953</v>
      </c>
      <c r="L339">
        <v>146000</v>
      </c>
      <c r="N339" t="b">
        <f t="shared" si="30"/>
        <v>1</v>
      </c>
    </row>
    <row r="340" spans="2:15" x14ac:dyDescent="0.25">
      <c r="C340" t="s">
        <v>696</v>
      </c>
      <c r="D340">
        <v>219268.58526682126</v>
      </c>
      <c r="G340" t="s">
        <v>696</v>
      </c>
      <c r="H340">
        <v>178000</v>
      </c>
      <c r="K340" t="s">
        <v>696</v>
      </c>
      <c r="L340">
        <v>138000</v>
      </c>
      <c r="N340" t="b">
        <f t="shared" si="30"/>
        <v>1</v>
      </c>
      <c r="O340" t="b">
        <f t="shared" ref="O340:O352" si="31">IF(C340=G340,IF(G340=K340,TRUE,FALSE),FALSE)</f>
        <v>1</v>
      </c>
    </row>
    <row r="341" spans="2:15" x14ac:dyDescent="0.25">
      <c r="C341" t="s">
        <v>697</v>
      </c>
      <c r="D341">
        <v>224225.60971055113</v>
      </c>
      <c r="G341" t="s">
        <v>697</v>
      </c>
      <c r="H341">
        <v>200000</v>
      </c>
      <c r="K341" t="s">
        <v>697</v>
      </c>
      <c r="L341">
        <v>160000</v>
      </c>
      <c r="N341" t="b">
        <f t="shared" si="30"/>
        <v>1</v>
      </c>
      <c r="O341" t="b">
        <f t="shared" si="31"/>
        <v>1</v>
      </c>
    </row>
    <row r="342" spans="2:15" x14ac:dyDescent="0.25">
      <c r="C342" t="s">
        <v>698</v>
      </c>
      <c r="D342">
        <v>203040.11958146494</v>
      </c>
      <c r="G342" t="s">
        <v>698</v>
      </c>
      <c r="H342">
        <v>185000</v>
      </c>
      <c r="K342" t="s">
        <v>698</v>
      </c>
      <c r="L342">
        <v>150500</v>
      </c>
      <c r="N342" t="b">
        <f t="shared" si="30"/>
        <v>1</v>
      </c>
      <c r="O342" t="b">
        <f t="shared" si="31"/>
        <v>1</v>
      </c>
    </row>
    <row r="343" spans="2:15" x14ac:dyDescent="0.25">
      <c r="C343" t="s">
        <v>699</v>
      </c>
      <c r="D343">
        <v>185752.2596153846</v>
      </c>
      <c r="G343" t="s">
        <v>699</v>
      </c>
      <c r="H343">
        <v>157000</v>
      </c>
      <c r="K343" t="s">
        <v>699</v>
      </c>
      <c r="L343">
        <v>119000</v>
      </c>
      <c r="N343" t="b">
        <f t="shared" si="30"/>
        <v>1</v>
      </c>
      <c r="O343" t="b">
        <f t="shared" si="31"/>
        <v>1</v>
      </c>
    </row>
    <row r="344" spans="2:15" x14ac:dyDescent="0.25">
      <c r="C344" t="s">
        <v>700</v>
      </c>
      <c r="D344">
        <v>204809.62955665056</v>
      </c>
      <c r="G344" t="s">
        <v>700</v>
      </c>
      <c r="H344">
        <v>180000</v>
      </c>
      <c r="K344" t="s">
        <v>700</v>
      </c>
      <c r="L344">
        <v>140000</v>
      </c>
      <c r="N344" t="b">
        <f t="shared" si="30"/>
        <v>1</v>
      </c>
      <c r="O344" t="b">
        <f t="shared" si="31"/>
        <v>1</v>
      </c>
    </row>
    <row r="345" spans="2:15" x14ac:dyDescent="0.25">
      <c r="C345" t="s">
        <v>701</v>
      </c>
      <c r="D345">
        <v>224697.92263334943</v>
      </c>
      <c r="G345" t="s">
        <v>701</v>
      </c>
      <c r="H345">
        <v>197000</v>
      </c>
      <c r="K345" t="s">
        <v>701</v>
      </c>
      <c r="L345">
        <v>157000</v>
      </c>
      <c r="N345" t="b">
        <f t="shared" si="30"/>
        <v>1</v>
      </c>
      <c r="O345" t="b">
        <f t="shared" si="31"/>
        <v>1</v>
      </c>
    </row>
    <row r="346" spans="2:15" x14ac:dyDescent="0.25">
      <c r="C346" t="s">
        <v>702</v>
      </c>
      <c r="D346">
        <v>402243.30478759255</v>
      </c>
      <c r="G346" t="s">
        <v>702</v>
      </c>
      <c r="H346">
        <v>282000</v>
      </c>
      <c r="K346" t="s">
        <v>702</v>
      </c>
      <c r="L346">
        <v>195000</v>
      </c>
      <c r="N346" t="b">
        <f t="shared" si="30"/>
        <v>1</v>
      </c>
      <c r="O346" t="b">
        <f t="shared" si="31"/>
        <v>1</v>
      </c>
    </row>
    <row r="347" spans="2:15" x14ac:dyDescent="0.25">
      <c r="C347" t="s">
        <v>703</v>
      </c>
      <c r="D347">
        <v>198377.71303173489</v>
      </c>
      <c r="G347" t="s">
        <v>703</v>
      </c>
      <c r="H347">
        <v>175000</v>
      </c>
      <c r="K347" t="s">
        <v>703</v>
      </c>
      <c r="L347">
        <v>135000</v>
      </c>
      <c r="N347" t="b">
        <f t="shared" si="30"/>
        <v>1</v>
      </c>
      <c r="O347" t="b">
        <f t="shared" si="31"/>
        <v>1</v>
      </c>
    </row>
    <row r="348" spans="2:15" x14ac:dyDescent="0.25">
      <c r="C348" t="s">
        <v>704</v>
      </c>
      <c r="D348">
        <v>178704.44550898232</v>
      </c>
      <c r="G348" t="s">
        <v>704</v>
      </c>
      <c r="H348">
        <v>155500</v>
      </c>
      <c r="K348" t="s">
        <v>704</v>
      </c>
      <c r="L348">
        <v>124500</v>
      </c>
      <c r="N348" t="b">
        <f t="shared" si="30"/>
        <v>1</v>
      </c>
      <c r="O348" t="b">
        <f t="shared" si="31"/>
        <v>1</v>
      </c>
    </row>
    <row r="349" spans="2:15" x14ac:dyDescent="0.25">
      <c r="C349" t="s">
        <v>705</v>
      </c>
      <c r="D349">
        <v>169808.35666495096</v>
      </c>
      <c r="G349" t="s">
        <v>705</v>
      </c>
      <c r="H349">
        <v>154000</v>
      </c>
      <c r="K349" t="s">
        <v>705</v>
      </c>
      <c r="L349">
        <v>115500</v>
      </c>
      <c r="N349" t="b">
        <f t="shared" si="30"/>
        <v>1</v>
      </c>
      <c r="O349" t="b">
        <f t="shared" si="31"/>
        <v>1</v>
      </c>
    </row>
    <row r="350" spans="2:15" x14ac:dyDescent="0.25">
      <c r="C350" t="s">
        <v>706</v>
      </c>
      <c r="D350">
        <v>293438.85894357797</v>
      </c>
      <c r="G350" t="s">
        <v>706</v>
      </c>
      <c r="H350">
        <v>235000</v>
      </c>
      <c r="K350" t="s">
        <v>706</v>
      </c>
      <c r="L350">
        <v>178000</v>
      </c>
      <c r="N350" t="b">
        <f t="shared" si="30"/>
        <v>1</v>
      </c>
      <c r="O350" t="b">
        <f t="shared" si="31"/>
        <v>1</v>
      </c>
    </row>
    <row r="351" spans="2:15" x14ac:dyDescent="0.25">
      <c r="C351" t="s">
        <v>707</v>
      </c>
      <c r="D351">
        <v>321186.41729541466</v>
      </c>
      <c r="G351" t="s">
        <v>707</v>
      </c>
      <c r="H351">
        <v>245000</v>
      </c>
      <c r="K351" t="s">
        <v>707</v>
      </c>
      <c r="L351">
        <v>184000</v>
      </c>
      <c r="N351" t="b">
        <f t="shared" si="30"/>
        <v>1</v>
      </c>
      <c r="O351" t="b">
        <f t="shared" si="31"/>
        <v>1</v>
      </c>
    </row>
    <row r="352" spans="2:15" x14ac:dyDescent="0.25">
      <c r="D352" t="s">
        <v>967</v>
      </c>
      <c r="H352" t="s">
        <v>967</v>
      </c>
      <c r="L352" t="s">
        <v>967</v>
      </c>
      <c r="N352" t="b">
        <f t="shared" si="30"/>
        <v>1</v>
      </c>
      <c r="O352" t="b">
        <f t="shared" si="31"/>
        <v>1</v>
      </c>
    </row>
    <row r="353" spans="2:15" x14ac:dyDescent="0.25">
      <c r="B353" t="s">
        <v>842</v>
      </c>
      <c r="C353" t="s">
        <v>842</v>
      </c>
      <c r="D353">
        <v>307906.06452392408</v>
      </c>
      <c r="F353" t="s">
        <v>842</v>
      </c>
      <c r="H353">
        <v>245000</v>
      </c>
      <c r="J353" t="s">
        <v>842</v>
      </c>
      <c r="L353">
        <v>185000</v>
      </c>
      <c r="N353" t="b">
        <f t="shared" si="30"/>
        <v>1</v>
      </c>
    </row>
    <row r="354" spans="2:15" x14ac:dyDescent="0.25">
      <c r="C354" t="s">
        <v>708</v>
      </c>
      <c r="D354">
        <v>257627.99890350833</v>
      </c>
      <c r="G354" t="s">
        <v>708</v>
      </c>
      <c r="H354">
        <v>210000</v>
      </c>
      <c r="K354" t="s">
        <v>708</v>
      </c>
      <c r="L354">
        <v>160000</v>
      </c>
      <c r="N354" t="b">
        <f t="shared" si="30"/>
        <v>1</v>
      </c>
      <c r="O354" t="b">
        <f t="shared" ref="O354:O359" si="32">IF(C354=G354,IF(G354=K354,TRUE,FALSE),FALSE)</f>
        <v>1</v>
      </c>
    </row>
    <row r="355" spans="2:15" x14ac:dyDescent="0.25">
      <c r="C355" t="s">
        <v>709</v>
      </c>
      <c r="D355">
        <v>358898.72537878854</v>
      </c>
      <c r="G355" t="s">
        <v>709</v>
      </c>
      <c r="H355">
        <v>260000</v>
      </c>
      <c r="K355" t="s">
        <v>709</v>
      </c>
      <c r="L355">
        <v>211250</v>
      </c>
      <c r="N355" t="b">
        <f t="shared" si="30"/>
        <v>1</v>
      </c>
      <c r="O355" t="b">
        <f t="shared" si="32"/>
        <v>1</v>
      </c>
    </row>
    <row r="356" spans="2:15" x14ac:dyDescent="0.25">
      <c r="C356" t="s">
        <v>710</v>
      </c>
      <c r="D356">
        <v>349590.51914660848</v>
      </c>
      <c r="G356" t="s">
        <v>710</v>
      </c>
      <c r="H356">
        <v>270000</v>
      </c>
      <c r="K356" t="s">
        <v>710</v>
      </c>
      <c r="L356">
        <v>207000</v>
      </c>
      <c r="N356" t="b">
        <f t="shared" si="30"/>
        <v>1</v>
      </c>
      <c r="O356" t="b">
        <f t="shared" si="32"/>
        <v>1</v>
      </c>
    </row>
    <row r="357" spans="2:15" x14ac:dyDescent="0.25">
      <c r="C357" t="s">
        <v>711</v>
      </c>
      <c r="D357">
        <v>290694.28793774318</v>
      </c>
      <c r="G357" t="s">
        <v>711</v>
      </c>
      <c r="H357">
        <v>245000</v>
      </c>
      <c r="K357" t="s">
        <v>711</v>
      </c>
      <c r="L357">
        <v>185000</v>
      </c>
      <c r="N357" t="b">
        <f t="shared" si="30"/>
        <v>1</v>
      </c>
      <c r="O357" t="b">
        <f t="shared" si="32"/>
        <v>1</v>
      </c>
    </row>
    <row r="358" spans="2:15" x14ac:dyDescent="0.25">
      <c r="C358" t="s">
        <v>712</v>
      </c>
      <c r="D358">
        <v>282055.72630173573</v>
      </c>
      <c r="G358" t="s">
        <v>712</v>
      </c>
      <c r="H358">
        <v>237000</v>
      </c>
      <c r="K358" t="s">
        <v>712</v>
      </c>
      <c r="L358">
        <v>182500</v>
      </c>
      <c r="N358" t="b">
        <f t="shared" si="30"/>
        <v>1</v>
      </c>
      <c r="O358" t="b">
        <f t="shared" si="32"/>
        <v>1</v>
      </c>
    </row>
    <row r="359" spans="2:15" x14ac:dyDescent="0.25">
      <c r="D359" t="s">
        <v>967</v>
      </c>
      <c r="H359" t="s">
        <v>967</v>
      </c>
      <c r="L359" t="s">
        <v>967</v>
      </c>
      <c r="N359" t="b">
        <f t="shared" si="30"/>
        <v>1</v>
      </c>
      <c r="O359" t="b">
        <f t="shared" si="32"/>
        <v>1</v>
      </c>
    </row>
    <row r="360" spans="2:15" x14ac:dyDescent="0.25">
      <c r="B360" t="s">
        <v>843</v>
      </c>
      <c r="C360" t="s">
        <v>843</v>
      </c>
      <c r="D360">
        <v>394154.75630057906</v>
      </c>
      <c r="F360" t="s">
        <v>843</v>
      </c>
      <c r="H360">
        <v>295000</v>
      </c>
      <c r="J360" t="s">
        <v>843</v>
      </c>
      <c r="L360">
        <v>220000</v>
      </c>
      <c r="N360" t="b">
        <f t="shared" si="30"/>
        <v>1</v>
      </c>
    </row>
    <row r="361" spans="2:15" x14ac:dyDescent="0.25">
      <c r="C361" t="s">
        <v>713</v>
      </c>
      <c r="D361">
        <v>577381.29609856161</v>
      </c>
      <c r="G361" t="s">
        <v>713</v>
      </c>
      <c r="H361">
        <v>393950</v>
      </c>
      <c r="K361" t="s">
        <v>713</v>
      </c>
      <c r="L361">
        <v>250000</v>
      </c>
      <c r="N361" t="b">
        <f t="shared" si="30"/>
        <v>1</v>
      </c>
      <c r="O361" t="b">
        <f t="shared" ref="O361:O372" si="33">IF(C361=G361,IF(G361=K361,TRUE,FALSE),FALSE)</f>
        <v>1</v>
      </c>
    </row>
    <row r="362" spans="2:15" x14ac:dyDescent="0.25">
      <c r="C362" t="s">
        <v>714</v>
      </c>
      <c r="D362">
        <v>353046.54067796614</v>
      </c>
      <c r="G362" t="s">
        <v>714</v>
      </c>
      <c r="H362">
        <v>320000</v>
      </c>
      <c r="K362" t="s">
        <v>714</v>
      </c>
      <c r="L362">
        <v>236500</v>
      </c>
      <c r="N362" t="b">
        <f t="shared" si="30"/>
        <v>1</v>
      </c>
      <c r="O362" t="b">
        <f t="shared" si="33"/>
        <v>1</v>
      </c>
    </row>
    <row r="363" spans="2:15" x14ac:dyDescent="0.25">
      <c r="C363" t="s">
        <v>715</v>
      </c>
      <c r="D363">
        <v>395097.504085803</v>
      </c>
      <c r="G363" t="s">
        <v>715</v>
      </c>
      <c r="H363">
        <v>295000</v>
      </c>
      <c r="K363" t="s">
        <v>715</v>
      </c>
      <c r="L363">
        <v>220000</v>
      </c>
      <c r="N363" t="b">
        <f t="shared" si="30"/>
        <v>1</v>
      </c>
      <c r="O363" t="b">
        <f t="shared" si="33"/>
        <v>1</v>
      </c>
    </row>
    <row r="364" spans="2:15" x14ac:dyDescent="0.25">
      <c r="C364" t="s">
        <v>716</v>
      </c>
      <c r="D364">
        <v>413727.30438311683</v>
      </c>
      <c r="G364" t="s">
        <v>716</v>
      </c>
      <c r="H364">
        <v>340000</v>
      </c>
      <c r="K364" t="s">
        <v>716</v>
      </c>
      <c r="L364">
        <v>238250</v>
      </c>
      <c r="N364" t="b">
        <f t="shared" si="30"/>
        <v>1</v>
      </c>
      <c r="O364" t="b">
        <f t="shared" si="33"/>
        <v>1</v>
      </c>
    </row>
    <row r="365" spans="2:15" x14ac:dyDescent="0.25">
      <c r="C365" t="s">
        <v>717</v>
      </c>
      <c r="D365">
        <v>344861.60908281425</v>
      </c>
      <c r="G365" t="s">
        <v>717</v>
      </c>
      <c r="H365">
        <v>265500</v>
      </c>
      <c r="K365" t="s">
        <v>717</v>
      </c>
      <c r="L365">
        <v>195000</v>
      </c>
      <c r="N365" t="b">
        <f t="shared" si="30"/>
        <v>1</v>
      </c>
      <c r="O365" t="b">
        <f t="shared" si="33"/>
        <v>1</v>
      </c>
    </row>
    <row r="366" spans="2:15" x14ac:dyDescent="0.25">
      <c r="C366" t="s">
        <v>718</v>
      </c>
      <c r="D366">
        <v>372950.90818858566</v>
      </c>
      <c r="G366" t="s">
        <v>718</v>
      </c>
      <c r="H366">
        <v>270000</v>
      </c>
      <c r="K366" t="s">
        <v>718</v>
      </c>
      <c r="L366">
        <v>214950</v>
      </c>
      <c r="N366" t="b">
        <f t="shared" si="30"/>
        <v>1</v>
      </c>
      <c r="O366" t="b">
        <f t="shared" si="33"/>
        <v>1</v>
      </c>
    </row>
    <row r="367" spans="2:15" x14ac:dyDescent="0.25">
      <c r="C367" t="s">
        <v>719</v>
      </c>
      <c r="D367">
        <v>275466.14048934478</v>
      </c>
      <c r="G367" t="s">
        <v>719</v>
      </c>
      <c r="H367">
        <v>250000</v>
      </c>
      <c r="K367" t="s">
        <v>719</v>
      </c>
      <c r="L367">
        <v>196000</v>
      </c>
      <c r="N367" t="b">
        <f t="shared" si="30"/>
        <v>1</v>
      </c>
      <c r="O367" t="b">
        <f t="shared" si="33"/>
        <v>1</v>
      </c>
    </row>
    <row r="368" spans="2:15" x14ac:dyDescent="0.25">
      <c r="C368" t="s">
        <v>720</v>
      </c>
      <c r="D368">
        <v>333097.38812042325</v>
      </c>
      <c r="G368" t="s">
        <v>720</v>
      </c>
      <c r="H368">
        <v>275000</v>
      </c>
      <c r="K368" t="s">
        <v>720</v>
      </c>
      <c r="L368">
        <v>205000</v>
      </c>
      <c r="N368" t="b">
        <f t="shared" si="30"/>
        <v>1</v>
      </c>
      <c r="O368" t="b">
        <f t="shared" si="33"/>
        <v>1</v>
      </c>
    </row>
    <row r="369" spans="2:15" x14ac:dyDescent="0.25">
      <c r="C369" t="s">
        <v>721</v>
      </c>
      <c r="D369">
        <v>372280.76814159274</v>
      </c>
      <c r="G369" t="s">
        <v>721</v>
      </c>
      <c r="H369">
        <v>290000</v>
      </c>
      <c r="K369" t="s">
        <v>721</v>
      </c>
      <c r="L369">
        <v>225000</v>
      </c>
      <c r="N369" t="b">
        <f t="shared" si="30"/>
        <v>1</v>
      </c>
      <c r="O369" t="b">
        <f t="shared" si="33"/>
        <v>1</v>
      </c>
    </row>
    <row r="370" spans="2:15" x14ac:dyDescent="0.25">
      <c r="C370" t="s">
        <v>722</v>
      </c>
      <c r="D370">
        <v>422319.93032117636</v>
      </c>
      <c r="G370" t="s">
        <v>722</v>
      </c>
      <c r="H370">
        <v>325000</v>
      </c>
      <c r="K370" t="s">
        <v>722</v>
      </c>
      <c r="L370">
        <v>238000</v>
      </c>
      <c r="N370" t="b">
        <f t="shared" si="30"/>
        <v>1</v>
      </c>
      <c r="O370" t="b">
        <f t="shared" si="33"/>
        <v>1</v>
      </c>
    </row>
    <row r="371" spans="2:15" x14ac:dyDescent="0.25">
      <c r="C371" t="s">
        <v>723</v>
      </c>
      <c r="D371">
        <v>337804.6074825619</v>
      </c>
      <c r="G371" t="s">
        <v>723</v>
      </c>
      <c r="H371">
        <v>250000</v>
      </c>
      <c r="K371" t="s">
        <v>723</v>
      </c>
      <c r="L371">
        <v>198000</v>
      </c>
      <c r="N371" t="b">
        <f t="shared" si="30"/>
        <v>1</v>
      </c>
      <c r="O371" t="b">
        <f t="shared" si="33"/>
        <v>1</v>
      </c>
    </row>
    <row r="372" spans="2:15" x14ac:dyDescent="0.25">
      <c r="D372" t="s">
        <v>967</v>
      </c>
      <c r="H372" t="s">
        <v>967</v>
      </c>
      <c r="L372" t="s">
        <v>967</v>
      </c>
      <c r="N372" t="b">
        <f t="shared" si="30"/>
        <v>1</v>
      </c>
      <c r="O372" t="b">
        <f t="shared" si="33"/>
        <v>1</v>
      </c>
    </row>
    <row r="373" spans="2:15" x14ac:dyDescent="0.25">
      <c r="B373" t="s">
        <v>844</v>
      </c>
      <c r="C373" t="s">
        <v>844</v>
      </c>
      <c r="D373">
        <v>268528.8478714854</v>
      </c>
      <c r="F373" t="s">
        <v>844</v>
      </c>
      <c r="H373">
        <v>222500</v>
      </c>
      <c r="J373" t="s">
        <v>844</v>
      </c>
      <c r="L373">
        <v>168000</v>
      </c>
      <c r="N373" t="b">
        <f t="shared" si="30"/>
        <v>1</v>
      </c>
    </row>
    <row r="374" spans="2:15" x14ac:dyDescent="0.25">
      <c r="C374" t="s">
        <v>724</v>
      </c>
      <c r="D374">
        <v>218054.37248995955</v>
      </c>
      <c r="G374" t="s">
        <v>724</v>
      </c>
      <c r="H374">
        <v>200000</v>
      </c>
      <c r="K374" t="s">
        <v>724</v>
      </c>
      <c r="L374">
        <v>165000</v>
      </c>
      <c r="N374" t="b">
        <f t="shared" si="30"/>
        <v>1</v>
      </c>
      <c r="O374" t="b">
        <f t="shared" ref="O374:O383" si="34">IF(C374=G374,IF(G374=K374,TRUE,FALSE),FALSE)</f>
        <v>1</v>
      </c>
    </row>
    <row r="375" spans="2:15" x14ac:dyDescent="0.25">
      <c r="C375" t="s">
        <v>725</v>
      </c>
      <c r="D375">
        <v>232925.3141380584</v>
      </c>
      <c r="G375" t="s">
        <v>725</v>
      </c>
      <c r="H375">
        <v>200000</v>
      </c>
      <c r="K375" t="s">
        <v>725</v>
      </c>
      <c r="L375">
        <v>155000</v>
      </c>
      <c r="N375" t="b">
        <f t="shared" si="30"/>
        <v>1</v>
      </c>
      <c r="O375" t="b">
        <f t="shared" si="34"/>
        <v>1</v>
      </c>
    </row>
    <row r="376" spans="2:15" x14ac:dyDescent="0.25">
      <c r="C376" t="s">
        <v>726</v>
      </c>
      <c r="D376">
        <v>356526.76791808894</v>
      </c>
      <c r="G376" t="s">
        <v>726</v>
      </c>
      <c r="H376">
        <v>265750</v>
      </c>
      <c r="K376" t="s">
        <v>726</v>
      </c>
      <c r="L376">
        <v>205000</v>
      </c>
      <c r="N376" t="b">
        <f t="shared" si="30"/>
        <v>1</v>
      </c>
      <c r="O376" t="b">
        <f t="shared" si="34"/>
        <v>1</v>
      </c>
    </row>
    <row r="377" spans="2:15" x14ac:dyDescent="0.25">
      <c r="C377" t="s">
        <v>727</v>
      </c>
      <c r="D377">
        <v>200993.08051529815</v>
      </c>
      <c r="G377" t="s">
        <v>727</v>
      </c>
      <c r="H377">
        <v>181725</v>
      </c>
      <c r="K377" t="s">
        <v>727</v>
      </c>
      <c r="L377">
        <v>158000</v>
      </c>
      <c r="N377" t="b">
        <f t="shared" si="30"/>
        <v>1</v>
      </c>
      <c r="O377" t="b">
        <f t="shared" si="34"/>
        <v>1</v>
      </c>
    </row>
    <row r="378" spans="2:15" x14ac:dyDescent="0.25">
      <c r="C378" t="s">
        <v>728</v>
      </c>
      <c r="D378">
        <v>328916.64029930497</v>
      </c>
      <c r="G378" t="s">
        <v>728</v>
      </c>
      <c r="H378">
        <v>269000</v>
      </c>
      <c r="K378" t="s">
        <v>728</v>
      </c>
      <c r="L378">
        <v>200000</v>
      </c>
      <c r="N378" t="b">
        <f t="shared" si="30"/>
        <v>1</v>
      </c>
      <c r="O378" t="b">
        <f t="shared" si="34"/>
        <v>1</v>
      </c>
    </row>
    <row r="379" spans="2:15" x14ac:dyDescent="0.25">
      <c r="C379" t="s">
        <v>729</v>
      </c>
      <c r="D379">
        <v>298380.2770043214</v>
      </c>
      <c r="G379" t="s">
        <v>729</v>
      </c>
      <c r="H379">
        <v>249950</v>
      </c>
      <c r="K379" t="s">
        <v>729</v>
      </c>
      <c r="L379">
        <v>190000</v>
      </c>
      <c r="N379" t="b">
        <f t="shared" si="30"/>
        <v>1</v>
      </c>
      <c r="O379" t="b">
        <f t="shared" si="34"/>
        <v>1</v>
      </c>
    </row>
    <row r="380" spans="2:15" x14ac:dyDescent="0.25">
      <c r="C380" t="s">
        <v>730</v>
      </c>
      <c r="D380">
        <v>213104.80737018446</v>
      </c>
      <c r="G380" t="s">
        <v>730</v>
      </c>
      <c r="H380">
        <v>195000</v>
      </c>
      <c r="K380" t="s">
        <v>730</v>
      </c>
      <c r="L380">
        <v>143000</v>
      </c>
      <c r="N380" t="b">
        <f t="shared" si="30"/>
        <v>1</v>
      </c>
      <c r="O380" t="b">
        <f t="shared" si="34"/>
        <v>1</v>
      </c>
    </row>
    <row r="381" spans="2:15" x14ac:dyDescent="0.25">
      <c r="D381" t="s">
        <v>967</v>
      </c>
      <c r="H381" t="s">
        <v>967</v>
      </c>
      <c r="L381" t="s">
        <v>967</v>
      </c>
      <c r="N381" t="b">
        <f t="shared" si="30"/>
        <v>1</v>
      </c>
      <c r="O381" t="b">
        <f t="shared" si="34"/>
        <v>1</v>
      </c>
    </row>
    <row r="382" spans="2:15" x14ac:dyDescent="0.25">
      <c r="D382" t="s">
        <v>40</v>
      </c>
      <c r="H382" t="s">
        <v>40</v>
      </c>
      <c r="L382" t="s">
        <v>40</v>
      </c>
      <c r="N382" t="b">
        <f t="shared" si="30"/>
        <v>1</v>
      </c>
      <c r="O382" t="b">
        <f t="shared" si="34"/>
        <v>1</v>
      </c>
    </row>
    <row r="383" spans="2:15" x14ac:dyDescent="0.25">
      <c r="D383" t="s">
        <v>967</v>
      </c>
      <c r="H383" t="s">
        <v>967</v>
      </c>
      <c r="L383" t="s">
        <v>967</v>
      </c>
      <c r="N383" t="b">
        <f t="shared" si="30"/>
        <v>1</v>
      </c>
      <c r="O383" t="b">
        <f t="shared" si="34"/>
        <v>1</v>
      </c>
    </row>
    <row r="384" spans="2:15" x14ac:dyDescent="0.25">
      <c r="B384" t="s">
        <v>954</v>
      </c>
      <c r="C384" t="s">
        <v>731</v>
      </c>
      <c r="D384">
        <v>286947.14279606694</v>
      </c>
      <c r="F384" t="s">
        <v>954</v>
      </c>
      <c r="H384">
        <v>230000</v>
      </c>
      <c r="J384" t="s">
        <v>954</v>
      </c>
      <c r="L384">
        <v>168000</v>
      </c>
      <c r="N384" t="b">
        <f t="shared" si="30"/>
        <v>1</v>
      </c>
    </row>
    <row r="385" spans="2:15" x14ac:dyDescent="0.25">
      <c r="B385" t="s">
        <v>955</v>
      </c>
      <c r="C385" t="s">
        <v>732</v>
      </c>
      <c r="D385">
        <v>217560.86692015236</v>
      </c>
      <c r="F385" t="s">
        <v>955</v>
      </c>
      <c r="H385">
        <v>194000</v>
      </c>
      <c r="J385" t="s">
        <v>955</v>
      </c>
      <c r="L385">
        <v>148000</v>
      </c>
      <c r="N385" t="b">
        <f t="shared" si="30"/>
        <v>1</v>
      </c>
    </row>
    <row r="386" spans="2:15" x14ac:dyDescent="0.25">
      <c r="B386" t="s">
        <v>956</v>
      </c>
      <c r="C386" t="s">
        <v>733</v>
      </c>
      <c r="D386">
        <v>206489.6808324591</v>
      </c>
      <c r="F386" t="s">
        <v>956</v>
      </c>
      <c r="H386">
        <v>170000</v>
      </c>
      <c r="J386" t="s">
        <v>956</v>
      </c>
      <c r="L386">
        <v>133995</v>
      </c>
      <c r="N386" t="b">
        <f t="shared" si="30"/>
        <v>1</v>
      </c>
    </row>
    <row r="387" spans="2:15" x14ac:dyDescent="0.25">
      <c r="B387" t="s">
        <v>957</v>
      </c>
      <c r="C387" t="s">
        <v>734</v>
      </c>
      <c r="D387">
        <v>220221.68233387396</v>
      </c>
      <c r="F387" t="s">
        <v>957</v>
      </c>
      <c r="H387">
        <v>185000</v>
      </c>
      <c r="J387" t="s">
        <v>957</v>
      </c>
      <c r="L387">
        <v>141125</v>
      </c>
      <c r="N387" t="b">
        <f t="shared" si="30"/>
        <v>1</v>
      </c>
    </row>
    <row r="388" spans="2:15" x14ac:dyDescent="0.25">
      <c r="B388" t="s">
        <v>958</v>
      </c>
      <c r="C388" t="s">
        <v>735</v>
      </c>
      <c r="D388">
        <v>363700.05555555556</v>
      </c>
      <c r="F388" t="s">
        <v>958</v>
      </c>
      <c r="H388">
        <v>340000</v>
      </c>
      <c r="J388" t="s">
        <v>958</v>
      </c>
      <c r="L388">
        <v>220000</v>
      </c>
      <c r="N388" t="b">
        <f t="shared" si="30"/>
        <v>1</v>
      </c>
    </row>
    <row r="389" spans="2:15" x14ac:dyDescent="0.25">
      <c r="B389" t="s">
        <v>959</v>
      </c>
      <c r="C389" t="s">
        <v>736</v>
      </c>
      <c r="D389">
        <v>213991.67936507936</v>
      </c>
      <c r="F389" t="s">
        <v>959</v>
      </c>
      <c r="H389">
        <v>184725</v>
      </c>
      <c r="J389" t="s">
        <v>959</v>
      </c>
      <c r="L389">
        <v>145000</v>
      </c>
      <c r="N389" t="b">
        <f t="shared" si="30"/>
        <v>1</v>
      </c>
    </row>
    <row r="390" spans="2:15" x14ac:dyDescent="0.25">
      <c r="B390" t="s">
        <v>960</v>
      </c>
      <c r="C390" t="s">
        <v>737</v>
      </c>
      <c r="D390">
        <v>155763.18175937925</v>
      </c>
      <c r="F390" t="s">
        <v>960</v>
      </c>
      <c r="H390">
        <v>142500</v>
      </c>
      <c r="J390" t="s">
        <v>960</v>
      </c>
      <c r="L390">
        <v>112000</v>
      </c>
      <c r="N390" t="b">
        <f t="shared" si="30"/>
        <v>1</v>
      </c>
    </row>
    <row r="391" spans="2:15" x14ac:dyDescent="0.25">
      <c r="B391" t="s">
        <v>961</v>
      </c>
      <c r="C391" t="s">
        <v>738</v>
      </c>
      <c r="D391">
        <v>283398.97805212572</v>
      </c>
      <c r="F391" t="s">
        <v>961</v>
      </c>
      <c r="H391">
        <v>210000</v>
      </c>
      <c r="J391" t="s">
        <v>961</v>
      </c>
      <c r="L391">
        <v>170000</v>
      </c>
      <c r="N391" t="b">
        <f t="shared" si="30"/>
        <v>1</v>
      </c>
    </row>
    <row r="392" spans="2:15" x14ac:dyDescent="0.25">
      <c r="B392" t="s">
        <v>962</v>
      </c>
      <c r="C392" t="s">
        <v>739</v>
      </c>
      <c r="D392">
        <v>206347.16339677904</v>
      </c>
      <c r="F392" t="s">
        <v>962</v>
      </c>
      <c r="H392">
        <v>180000</v>
      </c>
      <c r="J392" t="s">
        <v>962</v>
      </c>
      <c r="L392">
        <v>145000</v>
      </c>
      <c r="N392" t="b">
        <f t="shared" si="30"/>
        <v>1</v>
      </c>
    </row>
    <row r="393" spans="2:15" x14ac:dyDescent="0.25">
      <c r="B393" t="s">
        <v>963</v>
      </c>
      <c r="C393" t="s">
        <v>740</v>
      </c>
      <c r="D393">
        <v>165848.44533527648</v>
      </c>
      <c r="F393" t="s">
        <v>963</v>
      </c>
      <c r="H393">
        <v>150000</v>
      </c>
      <c r="J393" t="s">
        <v>963</v>
      </c>
      <c r="L393">
        <v>116000</v>
      </c>
      <c r="N393" t="b">
        <f t="shared" si="30"/>
        <v>1</v>
      </c>
    </row>
    <row r="394" spans="2:15" x14ac:dyDescent="0.25">
      <c r="B394" t="s">
        <v>964</v>
      </c>
      <c r="C394" t="s">
        <v>741</v>
      </c>
      <c r="D394">
        <v>181885.84498480268</v>
      </c>
      <c r="F394" t="s">
        <v>964</v>
      </c>
      <c r="H394">
        <v>161000</v>
      </c>
      <c r="J394" t="s">
        <v>964</v>
      </c>
      <c r="L394">
        <v>124950</v>
      </c>
      <c r="N394" t="b">
        <f t="shared" ref="N394:N428" si="35">IF(B394=F394,IF(F394=J394,TRUE,FALSE),FALSE)</f>
        <v>1</v>
      </c>
    </row>
    <row r="395" spans="2:15" x14ac:dyDescent="0.25">
      <c r="B395" t="s">
        <v>965</v>
      </c>
      <c r="C395" t="s">
        <v>742</v>
      </c>
      <c r="D395">
        <v>247006.75361842124</v>
      </c>
      <c r="F395" t="s">
        <v>965</v>
      </c>
      <c r="H395">
        <v>204475</v>
      </c>
      <c r="J395" t="s">
        <v>965</v>
      </c>
      <c r="L395">
        <v>152500</v>
      </c>
      <c r="N395" t="b">
        <f t="shared" si="35"/>
        <v>1</v>
      </c>
    </row>
    <row r="396" spans="2:15" x14ac:dyDescent="0.25">
      <c r="D396" t="s">
        <v>967</v>
      </c>
      <c r="H396" t="s">
        <v>967</v>
      </c>
      <c r="L396" t="s">
        <v>967</v>
      </c>
      <c r="N396" t="b">
        <f t="shared" si="35"/>
        <v>1</v>
      </c>
      <c r="O396" t="b">
        <f>IF(C396=G396,IF(G396=K396,TRUE,FALSE),FALSE)</f>
        <v>1</v>
      </c>
    </row>
    <row r="397" spans="2:15" x14ac:dyDescent="0.25">
      <c r="B397" t="s">
        <v>966</v>
      </c>
      <c r="C397" t="s">
        <v>845</v>
      </c>
      <c r="D397">
        <v>234726.78111739809</v>
      </c>
      <c r="F397" t="s">
        <v>966</v>
      </c>
      <c r="H397">
        <v>195000</v>
      </c>
      <c r="J397" t="s">
        <v>966</v>
      </c>
      <c r="L397">
        <v>150000</v>
      </c>
      <c r="N397" t="b">
        <f t="shared" si="35"/>
        <v>1</v>
      </c>
    </row>
    <row r="398" spans="2:15" x14ac:dyDescent="0.25">
      <c r="C398" t="s">
        <v>743</v>
      </c>
      <c r="D398">
        <v>262793.61345987907</v>
      </c>
      <c r="G398" t="s">
        <v>743</v>
      </c>
      <c r="H398">
        <v>225000</v>
      </c>
      <c r="K398" t="s">
        <v>743</v>
      </c>
      <c r="L398">
        <v>165000</v>
      </c>
      <c r="N398" t="b">
        <f t="shared" si="35"/>
        <v>1</v>
      </c>
      <c r="O398" t="b">
        <f t="shared" ref="O398:O406" si="36">IF(C398=G398,IF(G398=K398,TRUE,FALSE),FALSE)</f>
        <v>1</v>
      </c>
    </row>
    <row r="399" spans="2:15" x14ac:dyDescent="0.25">
      <c r="C399" t="s">
        <v>744</v>
      </c>
      <c r="D399">
        <v>211428.80895691583</v>
      </c>
      <c r="G399" t="s">
        <v>744</v>
      </c>
      <c r="H399">
        <v>182500</v>
      </c>
      <c r="K399" t="s">
        <v>744</v>
      </c>
      <c r="L399">
        <v>150000</v>
      </c>
      <c r="N399" t="b">
        <f t="shared" si="35"/>
        <v>1</v>
      </c>
      <c r="O399" t="b">
        <f t="shared" si="36"/>
        <v>1</v>
      </c>
    </row>
    <row r="400" spans="2:15" x14ac:dyDescent="0.25">
      <c r="C400" t="s">
        <v>745</v>
      </c>
      <c r="D400">
        <v>218921.26518218609</v>
      </c>
      <c r="G400" t="s">
        <v>745</v>
      </c>
      <c r="H400">
        <v>183500</v>
      </c>
      <c r="K400" t="s">
        <v>745</v>
      </c>
      <c r="L400">
        <v>143000</v>
      </c>
      <c r="N400" t="b">
        <f t="shared" si="35"/>
        <v>1</v>
      </c>
      <c r="O400" t="b">
        <f t="shared" si="36"/>
        <v>1</v>
      </c>
    </row>
    <row r="401" spans="2:15" x14ac:dyDescent="0.25">
      <c r="C401" t="s">
        <v>746</v>
      </c>
      <c r="D401">
        <v>217883.85989222481</v>
      </c>
      <c r="G401" t="s">
        <v>746</v>
      </c>
      <c r="H401">
        <v>185000</v>
      </c>
      <c r="K401" t="s">
        <v>746</v>
      </c>
      <c r="L401">
        <v>145000</v>
      </c>
      <c r="N401" t="b">
        <f t="shared" si="35"/>
        <v>1</v>
      </c>
      <c r="O401" t="b">
        <f t="shared" si="36"/>
        <v>1</v>
      </c>
    </row>
    <row r="402" spans="2:15" x14ac:dyDescent="0.25">
      <c r="C402" t="s">
        <v>747</v>
      </c>
      <c r="D402">
        <v>295816.59618441894</v>
      </c>
      <c r="G402" t="s">
        <v>747</v>
      </c>
      <c r="H402">
        <v>235000</v>
      </c>
      <c r="K402" t="s">
        <v>747</v>
      </c>
      <c r="L402">
        <v>169000</v>
      </c>
      <c r="N402" t="b">
        <f t="shared" si="35"/>
        <v>1</v>
      </c>
      <c r="O402" t="b">
        <f t="shared" si="36"/>
        <v>1</v>
      </c>
    </row>
    <row r="403" spans="2:15" x14ac:dyDescent="0.25">
      <c r="C403" t="s">
        <v>748</v>
      </c>
      <c r="D403">
        <v>222685.86720000027</v>
      </c>
      <c r="G403" t="s">
        <v>748</v>
      </c>
      <c r="H403">
        <v>191000</v>
      </c>
      <c r="K403" t="s">
        <v>748</v>
      </c>
      <c r="L403">
        <v>145000</v>
      </c>
      <c r="N403" t="b">
        <f t="shared" si="35"/>
        <v>1</v>
      </c>
      <c r="O403" t="b">
        <f t="shared" si="36"/>
        <v>1</v>
      </c>
    </row>
    <row r="404" spans="2:15" x14ac:dyDescent="0.25">
      <c r="C404" t="s">
        <v>749</v>
      </c>
      <c r="D404">
        <v>200795.96161228427</v>
      </c>
      <c r="G404" t="s">
        <v>749</v>
      </c>
      <c r="H404">
        <v>175000</v>
      </c>
      <c r="K404" t="s">
        <v>749</v>
      </c>
      <c r="L404">
        <v>135000</v>
      </c>
      <c r="N404" t="b">
        <f t="shared" si="35"/>
        <v>1</v>
      </c>
      <c r="O404" t="b">
        <f t="shared" si="36"/>
        <v>1</v>
      </c>
    </row>
    <row r="405" spans="2:15" x14ac:dyDescent="0.25">
      <c r="C405" t="s">
        <v>750</v>
      </c>
      <c r="D405">
        <v>227715.25781249997</v>
      </c>
      <c r="G405" t="s">
        <v>750</v>
      </c>
      <c r="H405">
        <v>185000</v>
      </c>
      <c r="K405" t="s">
        <v>750</v>
      </c>
      <c r="L405">
        <v>142250</v>
      </c>
      <c r="N405" t="b">
        <f t="shared" si="35"/>
        <v>1</v>
      </c>
      <c r="O405" t="b">
        <f t="shared" si="36"/>
        <v>1</v>
      </c>
    </row>
    <row r="406" spans="2:15" x14ac:dyDescent="0.25">
      <c r="D406" t="s">
        <v>967</v>
      </c>
      <c r="H406" t="s">
        <v>967</v>
      </c>
      <c r="L406" t="s">
        <v>967</v>
      </c>
      <c r="N406" t="b">
        <f t="shared" si="35"/>
        <v>1</v>
      </c>
      <c r="O406" t="b">
        <f t="shared" si="36"/>
        <v>1</v>
      </c>
    </row>
    <row r="407" spans="2:15" x14ac:dyDescent="0.25">
      <c r="B407" t="s">
        <v>846</v>
      </c>
      <c r="C407" t="s">
        <v>846</v>
      </c>
      <c r="D407">
        <v>260681.62183143146</v>
      </c>
      <c r="F407" t="s">
        <v>846</v>
      </c>
      <c r="H407">
        <v>230000</v>
      </c>
      <c r="J407" t="s">
        <v>846</v>
      </c>
      <c r="L407">
        <v>170000</v>
      </c>
      <c r="N407" t="b">
        <f t="shared" si="35"/>
        <v>1</v>
      </c>
    </row>
    <row r="408" spans="2:15" x14ac:dyDescent="0.25">
      <c r="C408" t="s">
        <v>751</v>
      </c>
      <c r="D408">
        <v>279281.66063348373</v>
      </c>
      <c r="G408" t="s">
        <v>751</v>
      </c>
      <c r="H408">
        <v>246250</v>
      </c>
      <c r="K408" t="s">
        <v>751</v>
      </c>
      <c r="L408">
        <v>187000</v>
      </c>
      <c r="N408" t="b">
        <f t="shared" si="35"/>
        <v>1</v>
      </c>
      <c r="O408" t="b">
        <f t="shared" ref="O408:O414" si="37">IF(C408=G408,IF(G408=K408,TRUE,FALSE),FALSE)</f>
        <v>1</v>
      </c>
    </row>
    <row r="409" spans="2:15" x14ac:dyDescent="0.25">
      <c r="C409" t="s">
        <v>752</v>
      </c>
      <c r="D409">
        <v>286970.48899928993</v>
      </c>
      <c r="G409" t="s">
        <v>752</v>
      </c>
      <c r="H409">
        <v>255000</v>
      </c>
      <c r="K409" t="s">
        <v>752</v>
      </c>
      <c r="L409">
        <v>210000</v>
      </c>
      <c r="N409" t="b">
        <f t="shared" si="35"/>
        <v>1</v>
      </c>
      <c r="O409" t="b">
        <f t="shared" si="37"/>
        <v>1</v>
      </c>
    </row>
    <row r="410" spans="2:15" x14ac:dyDescent="0.25">
      <c r="C410" t="s">
        <v>753</v>
      </c>
      <c r="D410">
        <v>236753.16666666677</v>
      </c>
      <c r="G410" t="s">
        <v>753</v>
      </c>
      <c r="H410">
        <v>195000</v>
      </c>
      <c r="K410" t="s">
        <v>753</v>
      </c>
      <c r="L410">
        <v>155000</v>
      </c>
      <c r="N410" t="b">
        <f t="shared" si="35"/>
        <v>1</v>
      </c>
      <c r="O410" t="b">
        <f t="shared" si="37"/>
        <v>1</v>
      </c>
    </row>
    <row r="411" spans="2:15" x14ac:dyDescent="0.25">
      <c r="C411" t="s">
        <v>754</v>
      </c>
      <c r="D411">
        <v>272544.68330733222</v>
      </c>
      <c r="G411" t="s">
        <v>754</v>
      </c>
      <c r="H411">
        <v>231000</v>
      </c>
      <c r="K411" t="s">
        <v>754</v>
      </c>
      <c r="L411">
        <v>177002</v>
      </c>
      <c r="N411" t="b">
        <f t="shared" si="35"/>
        <v>1</v>
      </c>
      <c r="O411" t="b">
        <f t="shared" si="37"/>
        <v>1</v>
      </c>
    </row>
    <row r="412" spans="2:15" x14ac:dyDescent="0.25">
      <c r="C412" t="s">
        <v>755</v>
      </c>
      <c r="D412">
        <v>267712.37191157334</v>
      </c>
      <c r="G412" t="s">
        <v>755</v>
      </c>
      <c r="H412">
        <v>235000</v>
      </c>
      <c r="K412" t="s">
        <v>755</v>
      </c>
      <c r="L412">
        <v>175000</v>
      </c>
      <c r="N412" t="b">
        <f t="shared" si="35"/>
        <v>1</v>
      </c>
      <c r="O412" t="b">
        <f t="shared" si="37"/>
        <v>1</v>
      </c>
    </row>
    <row r="413" spans="2:15" x14ac:dyDescent="0.25">
      <c r="C413" t="s">
        <v>756</v>
      </c>
      <c r="D413">
        <v>203961.86470588209</v>
      </c>
      <c r="G413" t="s">
        <v>756</v>
      </c>
      <c r="H413">
        <v>179500</v>
      </c>
      <c r="K413" t="s">
        <v>756</v>
      </c>
      <c r="L413">
        <v>140000</v>
      </c>
      <c r="N413" t="b">
        <f t="shared" si="35"/>
        <v>1</v>
      </c>
      <c r="O413" t="b">
        <f t="shared" si="37"/>
        <v>1</v>
      </c>
    </row>
    <row r="414" spans="2:15" x14ac:dyDescent="0.25">
      <c r="D414" t="s">
        <v>967</v>
      </c>
      <c r="H414" t="s">
        <v>967</v>
      </c>
      <c r="L414" t="s">
        <v>967</v>
      </c>
      <c r="N414" t="b">
        <f t="shared" si="35"/>
        <v>1</v>
      </c>
      <c r="O414" t="b">
        <f t="shared" si="37"/>
        <v>1</v>
      </c>
    </row>
    <row r="415" spans="2:15" x14ac:dyDescent="0.25">
      <c r="B415" t="s">
        <v>847</v>
      </c>
      <c r="C415" t="s">
        <v>847</v>
      </c>
      <c r="D415">
        <v>230648.00608771178</v>
      </c>
      <c r="F415" t="s">
        <v>847</v>
      </c>
      <c r="H415">
        <v>180000</v>
      </c>
      <c r="J415" t="s">
        <v>847</v>
      </c>
      <c r="L415">
        <v>135000</v>
      </c>
      <c r="N415" t="b">
        <f t="shared" si="35"/>
        <v>1</v>
      </c>
    </row>
    <row r="416" spans="2:15" x14ac:dyDescent="0.25">
      <c r="C416" t="s">
        <v>757</v>
      </c>
      <c r="D416">
        <v>244153.28861061399</v>
      </c>
      <c r="G416" t="s">
        <v>757</v>
      </c>
      <c r="H416">
        <v>193000</v>
      </c>
      <c r="K416" t="s">
        <v>757</v>
      </c>
      <c r="L416">
        <v>145000</v>
      </c>
      <c r="N416" t="b">
        <f t="shared" si="35"/>
        <v>1</v>
      </c>
      <c r="O416" t="b">
        <f t="shared" ref="O416:O422" si="38">IF(C416=G416,IF(G416=K416,TRUE,FALSE),FALSE)</f>
        <v>1</v>
      </c>
    </row>
    <row r="417" spans="2:15" x14ac:dyDescent="0.25">
      <c r="C417" t="s">
        <v>758</v>
      </c>
      <c r="D417">
        <v>334788.1383147852</v>
      </c>
      <c r="G417" t="s">
        <v>758</v>
      </c>
      <c r="H417">
        <v>250000</v>
      </c>
      <c r="K417" t="s">
        <v>758</v>
      </c>
      <c r="L417">
        <v>186000</v>
      </c>
      <c r="N417" t="b">
        <f t="shared" si="35"/>
        <v>1</v>
      </c>
      <c r="O417" t="b">
        <f t="shared" si="38"/>
        <v>1</v>
      </c>
    </row>
    <row r="418" spans="2:15" x14ac:dyDescent="0.25">
      <c r="C418" t="s">
        <v>759</v>
      </c>
      <c r="D418">
        <v>197862.44856459316</v>
      </c>
      <c r="G418" t="s">
        <v>759</v>
      </c>
      <c r="H418">
        <v>170000</v>
      </c>
      <c r="K418" t="s">
        <v>759</v>
      </c>
      <c r="L418">
        <v>130000</v>
      </c>
      <c r="N418" t="b">
        <f t="shared" si="35"/>
        <v>1</v>
      </c>
      <c r="O418" t="b">
        <f t="shared" si="38"/>
        <v>1</v>
      </c>
    </row>
    <row r="419" spans="2:15" x14ac:dyDescent="0.25">
      <c r="C419" t="s">
        <v>760</v>
      </c>
      <c r="D419">
        <v>150611.25957446793</v>
      </c>
      <c r="G419" t="s">
        <v>760</v>
      </c>
      <c r="H419">
        <v>140000</v>
      </c>
      <c r="K419" t="s">
        <v>760</v>
      </c>
      <c r="L419">
        <v>112500</v>
      </c>
      <c r="N419" t="b">
        <f t="shared" si="35"/>
        <v>1</v>
      </c>
      <c r="O419" t="b">
        <f t="shared" si="38"/>
        <v>1</v>
      </c>
    </row>
    <row r="420" spans="2:15" x14ac:dyDescent="0.25">
      <c r="C420" t="s">
        <v>761</v>
      </c>
      <c r="D420">
        <v>236424.08573298404</v>
      </c>
      <c r="G420" t="s">
        <v>761</v>
      </c>
      <c r="H420">
        <v>185000</v>
      </c>
      <c r="K420" t="s">
        <v>761</v>
      </c>
      <c r="L420">
        <v>138000</v>
      </c>
      <c r="N420" t="b">
        <f t="shared" si="35"/>
        <v>1</v>
      </c>
      <c r="O420" t="b">
        <f t="shared" si="38"/>
        <v>1</v>
      </c>
    </row>
    <row r="421" spans="2:15" x14ac:dyDescent="0.25">
      <c r="C421" t="s">
        <v>762</v>
      </c>
      <c r="D421">
        <v>227559.02805429863</v>
      </c>
      <c r="G421" t="s">
        <v>762</v>
      </c>
      <c r="H421">
        <v>185000</v>
      </c>
      <c r="K421" t="s">
        <v>762</v>
      </c>
      <c r="L421">
        <v>145000</v>
      </c>
      <c r="N421" t="b">
        <f t="shared" si="35"/>
        <v>1</v>
      </c>
      <c r="O421" t="b">
        <f t="shared" si="38"/>
        <v>1</v>
      </c>
    </row>
    <row r="422" spans="2:15" x14ac:dyDescent="0.25">
      <c r="D422" t="s">
        <v>967</v>
      </c>
      <c r="H422" t="s">
        <v>967</v>
      </c>
      <c r="L422" t="s">
        <v>967</v>
      </c>
      <c r="N422" t="b">
        <f t="shared" si="35"/>
        <v>1</v>
      </c>
      <c r="O422" t="b">
        <f t="shared" si="38"/>
        <v>1</v>
      </c>
    </row>
    <row r="423" spans="2:15" x14ac:dyDescent="0.25">
      <c r="B423" t="s">
        <v>848</v>
      </c>
      <c r="C423" t="s">
        <v>848</v>
      </c>
      <c r="D423">
        <v>206247.78821485917</v>
      </c>
      <c r="F423" t="s">
        <v>848</v>
      </c>
      <c r="H423">
        <v>173250</v>
      </c>
      <c r="J423" t="s">
        <v>848</v>
      </c>
      <c r="L423">
        <v>135000</v>
      </c>
      <c r="N423" t="b">
        <f t="shared" si="35"/>
        <v>1</v>
      </c>
    </row>
    <row r="424" spans="2:15" x14ac:dyDescent="0.25">
      <c r="C424" t="s">
        <v>763</v>
      </c>
      <c r="D424">
        <v>220136.10403530911</v>
      </c>
      <c r="G424" t="s">
        <v>763</v>
      </c>
      <c r="H424">
        <v>179997.5</v>
      </c>
      <c r="K424" t="s">
        <v>763</v>
      </c>
      <c r="L424">
        <v>145000</v>
      </c>
      <c r="N424" t="b">
        <f t="shared" si="35"/>
        <v>1</v>
      </c>
      <c r="O424" t="b">
        <f>IF(C424=G424,IF(G424=K424,TRUE,FALSE),FALSE)</f>
        <v>1</v>
      </c>
    </row>
    <row r="425" spans="2:15" x14ac:dyDescent="0.25">
      <c r="C425" t="s">
        <v>764</v>
      </c>
      <c r="D425">
        <v>184865.09255784881</v>
      </c>
      <c r="G425" t="s">
        <v>764</v>
      </c>
      <c r="H425">
        <v>162950</v>
      </c>
      <c r="K425" t="s">
        <v>764</v>
      </c>
      <c r="L425">
        <v>124500</v>
      </c>
      <c r="N425" t="b">
        <f t="shared" si="35"/>
        <v>1</v>
      </c>
      <c r="O425" t="b">
        <f>IF(C425=G425,IF(G425=K425,TRUE,FALSE),FALSE)</f>
        <v>1</v>
      </c>
    </row>
    <row r="426" spans="2:15" x14ac:dyDescent="0.25">
      <c r="C426" t="s">
        <v>765</v>
      </c>
      <c r="D426">
        <v>206954.05462753968</v>
      </c>
      <c r="G426" t="s">
        <v>765</v>
      </c>
      <c r="H426">
        <v>175000</v>
      </c>
      <c r="K426" t="s">
        <v>765</v>
      </c>
      <c r="L426">
        <v>134950</v>
      </c>
      <c r="N426" t="b">
        <f t="shared" si="35"/>
        <v>1</v>
      </c>
      <c r="O426" t="b">
        <f>IF(C426=G426,IF(G426=K426,TRUE,FALSE),FALSE)</f>
        <v>1</v>
      </c>
    </row>
    <row r="427" spans="2:15" x14ac:dyDescent="0.25">
      <c r="C427" t="s">
        <v>766</v>
      </c>
      <c r="D427">
        <v>204640.9017857147</v>
      </c>
      <c r="G427" t="s">
        <v>766</v>
      </c>
      <c r="H427">
        <v>175000</v>
      </c>
      <c r="K427" t="s">
        <v>766</v>
      </c>
      <c r="L427">
        <v>138000</v>
      </c>
      <c r="N427" t="b">
        <f t="shared" si="35"/>
        <v>1</v>
      </c>
      <c r="O427" t="b">
        <f>IF(C427=G427,IF(G427=K427,TRUE,FALSE),FALSE)</f>
        <v>1</v>
      </c>
    </row>
    <row r="428" spans="2:15" x14ac:dyDescent="0.25">
      <c r="C428" t="s">
        <v>767</v>
      </c>
      <c r="D428">
        <v>231672.74806201554</v>
      </c>
      <c r="G428" t="s">
        <v>767</v>
      </c>
      <c r="H428">
        <v>185000</v>
      </c>
      <c r="K428" t="s">
        <v>767</v>
      </c>
      <c r="L428">
        <v>142000</v>
      </c>
      <c r="N428" t="b">
        <f t="shared" si="35"/>
        <v>1</v>
      </c>
      <c r="O428" t="b">
        <f>IF(C428=G428,IF(G428=K428,TRUE,FALSE),FALSE)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Page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Crawford</cp:lastModifiedBy>
  <dcterms:created xsi:type="dcterms:W3CDTF">2013-04-03T09:27:08Z</dcterms:created>
  <dcterms:modified xsi:type="dcterms:W3CDTF">2016-02-17T09:54:52Z</dcterms:modified>
</cp:coreProperties>
</file>